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chartsheets/sheet29.xml" ContentType="application/vnd.openxmlformats-officedocument.spreadsheetml.chartsheet+xml"/>
  <Override PartName="/xl/chartsheets/sheet30.xml" ContentType="application/vnd.openxmlformats-officedocument.spreadsheetml.chartsheet+xml"/>
  <Override PartName="/xl/chartsheets/sheet31.xml" ContentType="application/vnd.openxmlformats-officedocument.spreadsheetml.chartsheet+xml"/>
  <Override PartName="/xl/chartsheets/sheet32.xml" ContentType="application/vnd.openxmlformats-officedocument.spreadsheetml.chartsheet+xml"/>
  <Override PartName="/xl/chartsheets/sheet33.xml" ContentType="application/vnd.openxmlformats-officedocument.spreadsheetml.chartsheet+xml"/>
  <Override PartName="/xl/chartsheets/sheet34.xml" ContentType="application/vnd.openxmlformats-officedocument.spreadsheetml.chartsheet+xml"/>
  <Override PartName="/xl/chartsheets/sheet35.xml" ContentType="application/vnd.openxmlformats-officedocument.spreadsheetml.chartsheet+xml"/>
  <Override PartName="/xl/chartsheets/sheet36.xml" ContentType="application/vnd.openxmlformats-officedocument.spreadsheetml.chartsheet+xml"/>
  <Override PartName="/xl/chartsheets/sheet37.xml" ContentType="application/vnd.openxmlformats-officedocument.spreadsheetml.chartsheet+xml"/>
  <Override PartName="/xl/chartsheets/sheet38.xml" ContentType="application/vnd.openxmlformats-officedocument.spreadsheetml.chartsheet+xml"/>
  <Override PartName="/xl/chartsheets/sheet39.xml" ContentType="application/vnd.openxmlformats-officedocument.spreadsheetml.chartsheet+xml"/>
  <Override PartName="/xl/chartsheets/sheet40.xml" ContentType="application/vnd.openxmlformats-officedocument.spreadsheetml.chartsheet+xml"/>
  <Override PartName="/xl/chartsheets/sheet41.xml" ContentType="application/vnd.openxmlformats-officedocument.spreadsheetml.chartsheet+xml"/>
  <Override PartName="/xl/chartsheets/sheet42.xml" ContentType="application/vnd.openxmlformats-officedocument.spreadsheetml.chartsheet+xml"/>
  <Override PartName="/xl/chartsheets/sheet43.xml" ContentType="application/vnd.openxmlformats-officedocument.spreadsheetml.chartsheet+xml"/>
  <Override PartName="/xl/chartsheets/sheet44.xml" ContentType="application/vnd.openxmlformats-officedocument.spreadsheetml.chartsheet+xml"/>
  <Override PartName="/xl/chartsheets/sheet45.xml" ContentType="application/vnd.openxmlformats-officedocument.spreadsheetml.chartsheet+xml"/>
  <Override PartName="/xl/chartsheets/sheet46.xml" ContentType="application/vnd.openxmlformats-officedocument.spreadsheetml.chartsheet+xml"/>
  <Override PartName="/xl/chartsheets/sheet47.xml" ContentType="application/vnd.openxmlformats-officedocument.spreadsheetml.chartsheet+xml"/>
  <Override PartName="/xl/chartsheets/sheet48.xml" ContentType="application/vnd.openxmlformats-officedocument.spreadsheetml.chartsheet+xml"/>
  <Override PartName="/xl/chartsheets/sheet49.xml" ContentType="application/vnd.openxmlformats-officedocument.spreadsheetml.chartsheet+xml"/>
  <Override PartName="/xl/chartsheets/sheet50.xml" ContentType="application/vnd.openxmlformats-officedocument.spreadsheetml.chartsheet+xml"/>
  <Override PartName="/xl/chartsheets/sheet5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9.xml" ContentType="application/vnd.openxmlformats-officedocument.drawing+xml"/>
  <Override PartName="/xl/charts/chart28.xml" ContentType="application/vnd.openxmlformats-officedocument.drawingml.chart+xml"/>
  <Override PartName="/xl/drawings/drawing10.xml" ContentType="application/vnd.openxmlformats-officedocument.drawing+xml"/>
  <Override PartName="/xl/charts/chart29.xml" ContentType="application/vnd.openxmlformats-officedocument.drawingml.chart+xml"/>
  <Override PartName="/xl/drawings/drawing11.xml" ContentType="application/vnd.openxmlformats-officedocument.drawing+xml"/>
  <Override PartName="/xl/charts/chart30.xml" ContentType="application/vnd.openxmlformats-officedocument.drawingml.chart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41.xml" ContentType="application/vnd.openxmlformats-officedocument.drawingml.chart+xml"/>
  <Override PartName="/xl/drawings/drawing25.xml" ContentType="application/vnd.openxmlformats-officedocument.drawing+xml"/>
  <Override PartName="/xl/charts/chart42.xml" ContentType="application/vnd.openxmlformats-officedocument.drawingml.chart+xml"/>
  <Override PartName="/xl/drawings/drawing26.xml" ContentType="application/vnd.openxmlformats-officedocument.drawing+xml"/>
  <Override PartName="/xl/charts/chart43.xml" ContentType="application/vnd.openxmlformats-officedocument.drawingml.chart+xml"/>
  <Override PartName="/xl/drawings/drawing27.xml" ContentType="application/vnd.openxmlformats-officedocument.drawing+xml"/>
  <Override PartName="/xl/charts/chart44.xml" ContentType="application/vnd.openxmlformats-officedocument.drawingml.chart+xml"/>
  <Override PartName="/xl/drawings/drawing28.xml" ContentType="application/vnd.openxmlformats-officedocument.drawing+xml"/>
  <Override PartName="/xl/charts/chart45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46.xml" ContentType="application/vnd.openxmlformats-officedocument.drawingml.chart+xml"/>
  <Override PartName="/xl/drawings/drawing31.xml" ContentType="application/vnd.openxmlformats-officedocument.drawing+xml"/>
  <Override PartName="/xl/charts/chart47.xml" ContentType="application/vnd.openxmlformats-officedocument.drawingml.chart+xml"/>
  <Override PartName="/xl/drawings/drawing32.xml" ContentType="application/vnd.openxmlformats-officedocument.drawing+xml"/>
  <Override PartName="/xl/charts/chart48.xml" ContentType="application/vnd.openxmlformats-officedocument.drawingml.chart+xml"/>
  <Override PartName="/xl/drawings/drawing33.xml" ContentType="application/vnd.openxmlformats-officedocument.drawing+xml"/>
  <Override PartName="/xl/charts/chart49.xml" ContentType="application/vnd.openxmlformats-officedocument.drawingml.chart+xml"/>
  <Override PartName="/xl/drawings/drawing34.xml" ContentType="application/vnd.openxmlformats-officedocument.drawing+xml"/>
  <Override PartName="/xl/charts/chart50.xml" ContentType="application/vnd.openxmlformats-officedocument.drawingml.chart+xml"/>
  <Override PartName="/xl/drawings/drawing35.xml" ContentType="application/vnd.openxmlformats-officedocument.drawing+xml"/>
  <Override PartName="/xl/charts/chart51.xml" ContentType="application/vnd.openxmlformats-officedocument.drawingml.chart+xml"/>
  <Override PartName="/xl/drawings/drawing36.xml" ContentType="application/vnd.openxmlformats-officedocument.drawing+xml"/>
  <Override PartName="/xl/charts/chart52.xml" ContentType="application/vnd.openxmlformats-officedocument.drawingml.chart+xml"/>
  <Override PartName="/xl/drawings/drawing37.xml" ContentType="application/vnd.openxmlformats-officedocument.drawing+xml"/>
  <Override PartName="/xl/charts/chart53.xml" ContentType="application/vnd.openxmlformats-officedocument.drawingml.chart+xml"/>
  <Override PartName="/xl/drawings/drawing38.xml" ContentType="application/vnd.openxmlformats-officedocument.drawing+xml"/>
  <Override PartName="/xl/charts/chart54.xml" ContentType="application/vnd.openxmlformats-officedocument.drawingml.chart+xml"/>
  <Override PartName="/xl/drawings/drawing39.xml" ContentType="application/vnd.openxmlformats-officedocument.drawingml.chartshapes+xml"/>
  <Override PartName="/xl/drawings/drawing40.xml" ContentType="application/vnd.openxmlformats-officedocument.drawing+xml"/>
  <Override PartName="/xl/charts/chart55.xml" ContentType="application/vnd.openxmlformats-officedocument.drawingml.chart+xml"/>
  <Override PartName="/xl/drawings/drawing41.xml" ContentType="application/vnd.openxmlformats-officedocument.drawing+xml"/>
  <Override PartName="/xl/charts/chart56.xml" ContentType="application/vnd.openxmlformats-officedocument.drawingml.chart+xml"/>
  <Override PartName="/xl/drawings/drawing42.xml" ContentType="application/vnd.openxmlformats-officedocument.drawing+xml"/>
  <Override PartName="/xl/charts/chart57.xml" ContentType="application/vnd.openxmlformats-officedocument.drawingml.chart+xml"/>
  <Override PartName="/xl/drawings/drawing43.xml" ContentType="application/vnd.openxmlformats-officedocument.drawing+xml"/>
  <Override PartName="/xl/charts/chart58.xml" ContentType="application/vnd.openxmlformats-officedocument.drawingml.chart+xml"/>
  <Override PartName="/xl/drawings/drawing44.xml" ContentType="application/vnd.openxmlformats-officedocument.drawing+xml"/>
  <Override PartName="/xl/charts/chart59.xml" ContentType="application/vnd.openxmlformats-officedocument.drawingml.chart+xml"/>
  <Override PartName="/xl/drawings/drawing45.xml" ContentType="application/vnd.openxmlformats-officedocument.drawing+xml"/>
  <Override PartName="/xl/charts/chart60.xml" ContentType="application/vnd.openxmlformats-officedocument.drawingml.chart+xml"/>
  <Override PartName="/xl/drawings/drawing46.xml" ContentType="application/vnd.openxmlformats-officedocument.drawing+xml"/>
  <Override PartName="/xl/charts/chart61.xml" ContentType="application/vnd.openxmlformats-officedocument.drawingml.chart+xml"/>
  <Override PartName="/xl/drawings/drawing47.xml" ContentType="application/vnd.openxmlformats-officedocument.drawing+xml"/>
  <Override PartName="/xl/charts/chart62.xml" ContentType="application/vnd.openxmlformats-officedocument.drawingml.chart+xml"/>
  <Override PartName="/xl/drawings/drawing48.xml" ContentType="application/vnd.openxmlformats-officedocument.drawing+xml"/>
  <Override PartName="/xl/charts/chart63.xml" ContentType="application/vnd.openxmlformats-officedocument.drawingml.chart+xml"/>
  <Override PartName="/xl/drawings/drawing49.xml" ContentType="application/vnd.openxmlformats-officedocument.drawing+xml"/>
  <Override PartName="/xl/charts/chart64.xml" ContentType="application/vnd.openxmlformats-officedocument.drawingml.chart+xml"/>
  <Override PartName="/xl/drawings/drawing50.xml" ContentType="application/vnd.openxmlformats-officedocument.drawing+xml"/>
  <Override PartName="/xl/charts/chart65.xml" ContentType="application/vnd.openxmlformats-officedocument.drawingml.chart+xml"/>
  <Override PartName="/xl/drawings/drawing51.xml" ContentType="application/vnd.openxmlformats-officedocument.drawing+xml"/>
  <Override PartName="/xl/charts/chart66.xml" ContentType="application/vnd.openxmlformats-officedocument.drawingml.chart+xml"/>
  <Override PartName="/xl/drawings/drawing52.xml" ContentType="application/vnd.openxmlformats-officedocument.drawing+xml"/>
  <Override PartName="/xl/charts/chart67.xml" ContentType="application/vnd.openxmlformats-officedocument.drawingml.chart+xml"/>
  <Override PartName="/xl/drawings/drawing53.xml" ContentType="application/vnd.openxmlformats-officedocument.drawing+xml"/>
  <Override PartName="/xl/charts/chart68.xml" ContentType="application/vnd.openxmlformats-officedocument.drawingml.chart+xml"/>
  <Override PartName="/xl/drawings/drawing54.xml" ContentType="application/vnd.openxmlformats-officedocument.drawing+xml"/>
  <Override PartName="/xl/charts/chart69.xml" ContentType="application/vnd.openxmlformats-officedocument.drawingml.chart+xml"/>
  <Override PartName="/xl/drawings/drawing55.xml" ContentType="application/vnd.openxmlformats-officedocument.drawing+xml"/>
  <Override PartName="/xl/charts/chart70.xml" ContentType="application/vnd.openxmlformats-officedocument.drawingml.chart+xml"/>
  <Override PartName="/xl/drawings/drawing56.xml" ContentType="application/vnd.openxmlformats-officedocument.drawing+xml"/>
  <Override PartName="/xl/charts/chart71.xml" ContentType="application/vnd.openxmlformats-officedocument.drawingml.chart+xml"/>
  <Override PartName="/xl/drawings/drawing57.xml" ContentType="application/vnd.openxmlformats-officedocument.drawing+xml"/>
  <Override PartName="/xl/charts/chart72.xml" ContentType="application/vnd.openxmlformats-officedocument.drawingml.chart+xml"/>
  <Override PartName="/xl/drawings/drawing58.xml" ContentType="application/vnd.openxmlformats-officedocument.drawing+xml"/>
  <Override PartName="/xl/charts/chart73.xml" ContentType="application/vnd.openxmlformats-officedocument.drawingml.chart+xml"/>
  <Override PartName="/xl/drawings/drawing59.xml" ContentType="application/vnd.openxmlformats-officedocument.drawing+xml"/>
  <Override PartName="/xl/charts/chart74.xml" ContentType="application/vnd.openxmlformats-officedocument.drawingml.chart+xml"/>
  <Override PartName="/xl/drawings/drawing60.xml" ContentType="application/vnd.openxmlformats-officedocument.drawing+xml"/>
  <Override PartName="/xl/charts/chart75.xml" ContentType="application/vnd.openxmlformats-officedocument.drawingml.chart+xml"/>
  <Override PartName="/xl/drawings/drawing61.xml" ContentType="application/vnd.openxmlformats-officedocument.drawing+xml"/>
  <Override PartName="/xl/charts/chart76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charts/chart77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charts/chart78.xml" ContentType="application/vnd.openxmlformats-officedocument.drawingml.chart+xml"/>
  <Override PartName="/xl/drawings/drawing6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uit\Desktop\dev\senior-project\"/>
    </mc:Choice>
  </mc:AlternateContent>
  <xr:revisionPtr revIDLastSave="0" documentId="13_ncr:1_{3E5977D0-D351-4097-A5EE-F92BB3765305}" xr6:coauthVersionLast="47" xr6:coauthVersionMax="47" xr10:uidLastSave="{00000000-0000-0000-0000-000000000000}"/>
  <bookViews>
    <workbookView xWindow="57480" yWindow="5115" windowWidth="29040" windowHeight="15720" tabRatio="848" xr2:uid="{00000000-000D-0000-FFFF-FFFF00000000}"/>
  </bookViews>
  <sheets>
    <sheet name="DATA" sheetId="2" r:id="rId1"/>
    <sheet name="RECAP" sheetId="6" r:id="rId2"/>
    <sheet name="Worksheet" sheetId="107" r:id="rId3"/>
    <sheet name="Monthly Recap" sheetId="108" r:id="rId4"/>
    <sheet name="Sheet1" sheetId="109" r:id="rId5"/>
    <sheet name="Monthly" sheetId="8" state="hidden" r:id="rId6"/>
    <sheet name="Quarterly" sheetId="9" state="hidden" r:id="rId7"/>
    <sheet name="DOW Analysis" sheetId="65" state="hidden" r:id="rId8"/>
    <sheet name="Soft - Totals" sheetId="95" state="hidden" r:id="rId9"/>
    <sheet name="Soft - Daily Avg" sheetId="97" state="hidden" r:id="rId10"/>
    <sheet name="Hard - Daily Avg" sheetId="99" state="hidden" r:id="rId11"/>
    <sheet name="Both - Daily Avg" sheetId="100" state="hidden" r:id="rId12"/>
    <sheet name="Customer Info" sheetId="78" state="hidden" r:id="rId13"/>
    <sheet name="2013 Cust Activity" sheetId="79" state="hidden" r:id="rId14"/>
    <sheet name="Immediate Call List" sheetId="68" state="hidden" r:id="rId15"/>
    <sheet name="Sick-PT" sheetId="66" state="hidden" r:id="rId16"/>
    <sheet name="Hours" sheetId="75" state="hidden" r:id="rId17"/>
    <sheet name="PTO Postings" sheetId="76" state="hidden" r:id="rId18"/>
    <sheet name="Vacation Days Taken" sheetId="74" state="hidden" r:id="rId19"/>
    <sheet name="Vacation by Week Day" sheetId="73" state="hidden" r:id="rId20"/>
    <sheet name="Total Days Missed" sheetId="72" state="hidden" r:id="rId21"/>
    <sheet name="Days Missed" sheetId="71" state="hidden" r:id="rId22"/>
    <sheet name="Day of Week Worked" sheetId="70" state="hidden" r:id="rId23"/>
    <sheet name="(YTD1) SW" sheetId="61" state="hidden" r:id="rId24"/>
    <sheet name="(YTD1-3) SW ADC Line" sheetId="50" state="hidden" r:id="rId25"/>
    <sheet name="(YTD2) HW" sheetId="63" state="hidden" r:id="rId26"/>
    <sheet name="(YTD2-1) HW-DOW Line" sheetId="53" state="hidden" r:id="rId27"/>
    <sheet name="(YTD2-3) HW ADC Line" sheetId="51" state="hidden" r:id="rId28"/>
    <sheet name="(YTD1-4) OS Calls (H)" sheetId="106" state="hidden" r:id="rId29"/>
    <sheet name="Cust Activity" sheetId="80" state="hidden" r:id="rId30"/>
    <sheet name="Weekly Calls by Cust" sheetId="83" state="hidden" r:id="rId31"/>
    <sheet name="Soft Daily" sheetId="88" state="hidden" r:id="rId32"/>
    <sheet name="Soft Average" sheetId="89" state="hidden" r:id="rId33"/>
    <sheet name="Hard Daily" sheetId="82" state="hidden" r:id="rId34"/>
    <sheet name="Hard Average" sheetId="90" state="hidden" r:id="rId35"/>
    <sheet name="Software Avg by Emp" sheetId="77" state="hidden" r:id="rId36"/>
    <sheet name="(D1-1) All Support-Trend" sheetId="38" state="hidden" r:id="rId37"/>
    <sheet name="(D1-2) Daily Calls" sheetId="12" state="hidden" r:id="rId38"/>
    <sheet name="(D2) SW-Daily Avg Calls" sheetId="23" state="hidden" r:id="rId39"/>
    <sheet name="(D2-1) SW Week Ending" sheetId="49" state="hidden" r:id="rId40"/>
    <sheet name="(D2-2) SW Daily" sheetId="25" state="hidden" r:id="rId41"/>
    <sheet name="(D2-3) SW History" sheetId="13" state="hidden" r:id="rId42"/>
    <sheet name="(D2-4) Barb" sheetId="15" state="hidden" r:id="rId43"/>
    <sheet name="(W1-1) Barb-Trend" sheetId="34" state="hidden" r:id="rId44"/>
    <sheet name="(D2-5) Carol" sheetId="16" state="hidden" r:id="rId45"/>
    <sheet name="(W1-2) Carol-Trend" sheetId="31" state="hidden" r:id="rId46"/>
    <sheet name="(D2-6) Jon" sheetId="17" state="hidden" r:id="rId47"/>
    <sheet name="(W1-3) Jon-Trend" sheetId="27" state="hidden" r:id="rId48"/>
    <sheet name="(D2-7) Michelle" sheetId="19" state="hidden" r:id="rId49"/>
    <sheet name="(D2-8) Ryan" sheetId="18" state="hidden" r:id="rId50"/>
    <sheet name="(W1-5) Dustin" sheetId="92" state="hidden" r:id="rId51"/>
    <sheet name="(W1-6) Dana" sheetId="104" state="hidden" r:id="rId52"/>
    <sheet name="(D4-1) Andrew" sheetId="20" state="hidden" r:id="rId53"/>
    <sheet name="(W2-1) Andrew-Trend" sheetId="37" state="hidden" r:id="rId54"/>
    <sheet name="(D4-2) Jordan" sheetId="21" state="hidden" r:id="rId55"/>
    <sheet name="(W2-2) Jordan-Trend" sheetId="36" state="hidden" r:id="rId56"/>
    <sheet name="(D4-1) Jeremy" sheetId="84" state="hidden" r:id="rId57"/>
    <sheet name="(W2-1) Jason-Trend" sheetId="93" state="hidden" r:id="rId58"/>
    <sheet name="(D4-1) Jon" sheetId="86" state="hidden" r:id="rId59"/>
    <sheet name="(W2-1) Jon-Trend" sheetId="87" state="hidden" r:id="rId60"/>
    <sheet name="(A) SC BY DOW" sheetId="55" state="hidden" r:id="rId61"/>
    <sheet name="(A) SW YTD" sheetId="62" state="hidden" r:id="rId62"/>
    <sheet name="(A) HW YTD" sheetId="58" state="hidden" r:id="rId63"/>
    <sheet name="(A) SW YTD (ALL)" sheetId="56" state="hidden" r:id="rId64"/>
  </sheets>
  <definedNames>
    <definedName name="Michelle">DATA!#REF!,DATA!#REF!</definedName>
    <definedName name="_xlnm.Print_Area" localSheetId="16">Hours!$A$1:$BT$127</definedName>
    <definedName name="_xlnm.Print_Area" localSheetId="14">'Immediate Call List'!$A$1190:$H$1368</definedName>
    <definedName name="_xlnm.Print_Area" localSheetId="15">'Sick-PT'!$A$891:$H$904</definedName>
    <definedName name="_xlnm.Print_Titles" localSheetId="14">'Immediate Call List'!$1:$1</definedName>
    <definedName name="_xlnm.Print_Titles" localSheetId="15">'Sick-PT'!$890:$890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M9" i="2" l="1"/>
  <c r="DL9" i="2"/>
  <c r="DK9" i="2"/>
  <c r="DJ9" i="2"/>
  <c r="DI9" i="2"/>
  <c r="DH9" i="2"/>
  <c r="DG9" i="2"/>
  <c r="DF9" i="2"/>
  <c r="DE9" i="2"/>
  <c r="DD9" i="2"/>
  <c r="DC9" i="2"/>
  <c r="DB9" i="2"/>
  <c r="DM8" i="2"/>
  <c r="DL8" i="2"/>
  <c r="DK8" i="2"/>
  <c r="DJ8" i="2"/>
  <c r="DI8" i="2"/>
  <c r="DH8" i="2"/>
  <c r="DG8" i="2"/>
  <c r="DF8" i="2"/>
  <c r="DE8" i="2"/>
  <c r="DD8" i="2"/>
  <c r="DC8" i="2"/>
  <c r="DB8" i="2"/>
  <c r="DM7" i="2"/>
  <c r="DL7" i="2"/>
  <c r="DK7" i="2"/>
  <c r="DJ7" i="2"/>
  <c r="DI7" i="2"/>
  <c r="DH7" i="2"/>
  <c r="DG7" i="2"/>
  <c r="DF7" i="2"/>
  <c r="DE7" i="2"/>
  <c r="DD7" i="2"/>
  <c r="DC7" i="2"/>
  <c r="DB7" i="2"/>
  <c r="DM6" i="2"/>
  <c r="DL6" i="2"/>
  <c r="DK6" i="2"/>
  <c r="DJ6" i="2"/>
  <c r="DI6" i="2"/>
  <c r="DH6" i="2"/>
  <c r="DG6" i="2"/>
  <c r="DF6" i="2"/>
  <c r="DE6" i="2"/>
  <c r="DD6" i="2"/>
  <c r="DC6" i="2"/>
  <c r="DB6" i="2"/>
  <c r="DL5" i="2"/>
  <c r="DE5" i="2"/>
  <c r="DA9" i="2"/>
  <c r="DA8" i="2"/>
  <c r="DA7" i="2"/>
  <c r="DA6" i="2"/>
  <c r="GB5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Q6" i="2"/>
  <c r="AD29" i="6" l="1"/>
  <c r="GK7" i="2"/>
  <c r="GI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Q9" i="2"/>
  <c r="Q8" i="2"/>
  <c r="Q7" i="2"/>
  <c r="AM5" i="2" l="1"/>
  <c r="BP5" i="2" l="1"/>
  <c r="CS5" i="2" l="1"/>
  <c r="GE5" i="2" l="1"/>
  <c r="GE6" i="2" l="1"/>
  <c r="GF6" i="2"/>
  <c r="GG6" i="2"/>
  <c r="GF5" i="2"/>
  <c r="GG5" i="2"/>
  <c r="CD5" i="2" l="1"/>
  <c r="GM1163" i="2" l="1"/>
  <c r="GL1163" i="2"/>
  <c r="EX5" i="2"/>
  <c r="GF9" i="2" l="1"/>
  <c r="GG8" i="2"/>
  <c r="GF8" i="2"/>
  <c r="GG7" i="2"/>
  <c r="GE8" i="2"/>
  <c r="GF7" i="2"/>
  <c r="GE9" i="2"/>
  <c r="GG9" i="2"/>
  <c r="GE7" i="2"/>
  <c r="FE5" i="2"/>
  <c r="GL1141" i="2" l="1"/>
  <c r="GM1141" i="2" l="1"/>
  <c r="GM1095" i="2" l="1"/>
  <c r="GL1095" i="2"/>
  <c r="CK5" i="2" l="1"/>
  <c r="AD28" i="6" l="1"/>
  <c r="GM1075" i="2"/>
  <c r="GL1075" i="2"/>
  <c r="AD13" i="6"/>
  <c r="FM5" i="2" l="1"/>
  <c r="GJ1054" i="2" l="1"/>
  <c r="K6" i="2" l="1"/>
  <c r="L6" i="2"/>
  <c r="M6" i="2"/>
  <c r="N6" i="2"/>
  <c r="O6" i="2"/>
  <c r="P6" i="2"/>
  <c r="AF5" i="2" l="1"/>
  <c r="GJ1031" i="2" l="1"/>
  <c r="EP5" i="2"/>
  <c r="GJ1010" i="2" l="1"/>
  <c r="GJ988" i="2" l="1"/>
  <c r="T5" i="2" l="1"/>
  <c r="GJ966" i="2" l="1"/>
  <c r="BA5" i="2" l="1"/>
  <c r="EI5" i="2" l="1"/>
  <c r="GJ922" i="2" l="1"/>
  <c r="GJ900" i="2" l="1"/>
  <c r="AT5" i="2" l="1"/>
  <c r="GJ879" i="2" l="1"/>
  <c r="GJ857" i="2" l="1"/>
  <c r="GJ835" i="2"/>
  <c r="GJ815" i="2" l="1"/>
  <c r="AD27" i="6" l="1"/>
  <c r="AD12" i="6"/>
  <c r="J74" i="6" l="1"/>
  <c r="BV5" i="2" l="1"/>
  <c r="Z5" i="2" l="1"/>
  <c r="FT5" i="2"/>
  <c r="CZ5" i="2"/>
  <c r="J156" i="6" l="1"/>
  <c r="H156" i="6"/>
  <c r="D156" i="6"/>
  <c r="B156" i="6"/>
  <c r="J120" i="6"/>
  <c r="H120" i="6"/>
  <c r="D120" i="6"/>
  <c r="B120" i="6"/>
  <c r="J87" i="6"/>
  <c r="H87" i="6"/>
  <c r="D87" i="6"/>
  <c r="B87" i="6"/>
  <c r="J52" i="6"/>
  <c r="J18" i="6"/>
  <c r="H18" i="6"/>
  <c r="H52" i="6"/>
  <c r="D52" i="6"/>
  <c r="B52" i="6"/>
  <c r="K20" i="6"/>
  <c r="D18" i="6"/>
  <c r="B18" i="6"/>
  <c r="B17" i="6"/>
  <c r="F87" i="6" l="1"/>
  <c r="F120" i="6"/>
  <c r="F52" i="6"/>
  <c r="I52" i="6" s="1"/>
  <c r="M52" i="6" s="1"/>
  <c r="F18" i="6"/>
  <c r="F156" i="6"/>
  <c r="N52" i="6" l="1"/>
  <c r="O52" i="6"/>
  <c r="I18" i="6"/>
  <c r="I120" i="6"/>
  <c r="I156" i="6"/>
  <c r="I87" i="6"/>
  <c r="K52" i="6"/>
  <c r="O156" i="6" l="1"/>
  <c r="N156" i="6"/>
  <c r="M156" i="6"/>
  <c r="M120" i="6"/>
  <c r="N120" i="6"/>
  <c r="O18" i="6"/>
  <c r="M18" i="6"/>
  <c r="O120" i="6"/>
  <c r="N18" i="6"/>
  <c r="K156" i="6"/>
  <c r="K120" i="6"/>
  <c r="M87" i="6"/>
  <c r="N87" i="6"/>
  <c r="O87" i="6"/>
  <c r="K87" i="6"/>
  <c r="D7" i="6" l="1"/>
  <c r="J8" i="6" l="1"/>
  <c r="GG595" i="2" l="1"/>
  <c r="GF595" i="2"/>
  <c r="GE595" i="2"/>
  <c r="GB595" i="2"/>
  <c r="FT595" i="2"/>
  <c r="FM595" i="2"/>
  <c r="FE595" i="2"/>
  <c r="EX595" i="2"/>
  <c r="EP595" i="2"/>
  <c r="EI595" i="2"/>
  <c r="CZ595" i="2"/>
  <c r="CS595" i="2"/>
  <c r="CK595" i="2"/>
  <c r="CD595" i="2"/>
  <c r="BV595" i="2"/>
  <c r="BP595" i="2"/>
  <c r="BA595" i="2"/>
  <c r="AT595" i="2"/>
  <c r="AM595" i="2"/>
  <c r="AF595" i="2"/>
  <c r="J7" i="6" l="1"/>
  <c r="J10" i="6" l="1"/>
  <c r="J9" i="6"/>
  <c r="J6" i="6"/>
  <c r="J5" i="6"/>
  <c r="J17" i="6"/>
  <c r="J16" i="6"/>
  <c r="J20" i="6" l="1"/>
  <c r="J25" i="6" s="1"/>
  <c r="J11" i="6"/>
  <c r="J24" i="6" s="1"/>
  <c r="R11" i="6"/>
  <c r="GG520" i="2" l="1"/>
  <c r="GF520" i="2"/>
  <c r="GE520" i="2"/>
  <c r="GB520" i="2"/>
  <c r="FT520" i="2"/>
  <c r="FM520" i="2"/>
  <c r="FE520" i="2"/>
  <c r="EX520" i="2"/>
  <c r="EP520" i="2"/>
  <c r="EI520" i="2"/>
  <c r="CZ520" i="2"/>
  <c r="CS520" i="2"/>
  <c r="CK520" i="2"/>
  <c r="CD520" i="2"/>
  <c r="BV520" i="2"/>
  <c r="BP520" i="2"/>
  <c r="BA520" i="2"/>
  <c r="AT520" i="2"/>
  <c r="AM520" i="2"/>
  <c r="AF520" i="2"/>
  <c r="GG519" i="2"/>
  <c r="GF519" i="2"/>
  <c r="GE519" i="2"/>
  <c r="GB519" i="2"/>
  <c r="FT519" i="2"/>
  <c r="FM519" i="2"/>
  <c r="FE519" i="2"/>
  <c r="EX519" i="2"/>
  <c r="EP519" i="2"/>
  <c r="EI519" i="2"/>
  <c r="CZ519" i="2"/>
  <c r="CS519" i="2"/>
  <c r="CK519" i="2"/>
  <c r="CD519" i="2"/>
  <c r="BV519" i="2"/>
  <c r="BP519" i="2"/>
  <c r="BA519" i="2"/>
  <c r="AT519" i="2"/>
  <c r="AM519" i="2"/>
  <c r="AF519" i="2"/>
  <c r="GG518" i="2"/>
  <c r="GF518" i="2"/>
  <c r="GE518" i="2"/>
  <c r="GB518" i="2"/>
  <c r="FT518" i="2"/>
  <c r="FM518" i="2"/>
  <c r="FE518" i="2"/>
  <c r="EX518" i="2"/>
  <c r="EP518" i="2"/>
  <c r="EI518" i="2"/>
  <c r="CZ518" i="2"/>
  <c r="CS518" i="2"/>
  <c r="CK518" i="2"/>
  <c r="CD518" i="2"/>
  <c r="BV518" i="2"/>
  <c r="BP518" i="2"/>
  <c r="BA518" i="2"/>
  <c r="AT518" i="2"/>
  <c r="AM518" i="2"/>
  <c r="AF518" i="2"/>
  <c r="GG517" i="2"/>
  <c r="GF517" i="2"/>
  <c r="GE517" i="2"/>
  <c r="GB517" i="2"/>
  <c r="FT517" i="2"/>
  <c r="FM517" i="2"/>
  <c r="FE517" i="2"/>
  <c r="EX517" i="2"/>
  <c r="EP517" i="2"/>
  <c r="EI517" i="2"/>
  <c r="CZ517" i="2"/>
  <c r="CS517" i="2"/>
  <c r="CK517" i="2"/>
  <c r="CD517" i="2"/>
  <c r="BV517" i="2"/>
  <c r="BP517" i="2"/>
  <c r="BA517" i="2"/>
  <c r="AT517" i="2"/>
  <c r="AM517" i="2"/>
  <c r="AF517" i="2"/>
  <c r="GG516" i="2"/>
  <c r="GF516" i="2"/>
  <c r="GE516" i="2"/>
  <c r="GB516" i="2"/>
  <c r="FT516" i="2"/>
  <c r="FM516" i="2"/>
  <c r="FE516" i="2"/>
  <c r="EX516" i="2"/>
  <c r="EP516" i="2"/>
  <c r="EI516" i="2"/>
  <c r="CZ516" i="2"/>
  <c r="CS516" i="2"/>
  <c r="CK516" i="2"/>
  <c r="CD516" i="2"/>
  <c r="BV516" i="2"/>
  <c r="BP516" i="2"/>
  <c r="BA516" i="2"/>
  <c r="AT516" i="2"/>
  <c r="AM516" i="2"/>
  <c r="AF516" i="2"/>
  <c r="GG515" i="2"/>
  <c r="GF515" i="2"/>
  <c r="GE515" i="2"/>
  <c r="GB515" i="2"/>
  <c r="FT515" i="2"/>
  <c r="FM515" i="2"/>
  <c r="FE515" i="2"/>
  <c r="EX515" i="2"/>
  <c r="EP515" i="2"/>
  <c r="EI515" i="2"/>
  <c r="CZ515" i="2"/>
  <c r="CS515" i="2"/>
  <c r="CK515" i="2"/>
  <c r="CD515" i="2"/>
  <c r="BV515" i="2"/>
  <c r="BP515" i="2"/>
  <c r="BA515" i="2"/>
  <c r="AT515" i="2"/>
  <c r="AM515" i="2"/>
  <c r="AF515" i="2"/>
  <c r="GG514" i="2" l="1"/>
  <c r="GF514" i="2"/>
  <c r="GE514" i="2"/>
  <c r="GB514" i="2"/>
  <c r="FT514" i="2"/>
  <c r="FM514" i="2"/>
  <c r="FE514" i="2"/>
  <c r="EX514" i="2"/>
  <c r="EP514" i="2"/>
  <c r="EI514" i="2"/>
  <c r="CZ514" i="2"/>
  <c r="CS514" i="2"/>
  <c r="CK514" i="2"/>
  <c r="CD514" i="2"/>
  <c r="BV514" i="2"/>
  <c r="BP514" i="2"/>
  <c r="BA514" i="2"/>
  <c r="AT514" i="2"/>
  <c r="AM514" i="2"/>
  <c r="AF514" i="2"/>
  <c r="GG513" i="2"/>
  <c r="GF513" i="2"/>
  <c r="GE513" i="2"/>
  <c r="GB513" i="2"/>
  <c r="FT513" i="2"/>
  <c r="FM513" i="2"/>
  <c r="FE513" i="2"/>
  <c r="EX513" i="2"/>
  <c r="EP513" i="2"/>
  <c r="EI513" i="2"/>
  <c r="CZ513" i="2"/>
  <c r="CS513" i="2"/>
  <c r="CK513" i="2"/>
  <c r="CD513" i="2"/>
  <c r="BV513" i="2"/>
  <c r="BP513" i="2"/>
  <c r="BA513" i="2"/>
  <c r="AT513" i="2"/>
  <c r="AM513" i="2"/>
  <c r="AF513" i="2"/>
  <c r="GG512" i="2"/>
  <c r="GF512" i="2"/>
  <c r="GE512" i="2"/>
  <c r="GB512" i="2"/>
  <c r="FT512" i="2"/>
  <c r="FM512" i="2"/>
  <c r="FE512" i="2"/>
  <c r="EX512" i="2"/>
  <c r="EP512" i="2"/>
  <c r="EI512" i="2"/>
  <c r="CZ512" i="2"/>
  <c r="CS512" i="2"/>
  <c r="CK512" i="2"/>
  <c r="CD512" i="2"/>
  <c r="BV512" i="2"/>
  <c r="BP512" i="2"/>
  <c r="BA512" i="2"/>
  <c r="AT512" i="2"/>
  <c r="AM512" i="2"/>
  <c r="AF512" i="2"/>
  <c r="GG511" i="2"/>
  <c r="GF511" i="2"/>
  <c r="GE511" i="2"/>
  <c r="GB511" i="2"/>
  <c r="FT511" i="2"/>
  <c r="FM511" i="2"/>
  <c r="FE511" i="2"/>
  <c r="EX511" i="2"/>
  <c r="EP511" i="2"/>
  <c r="EI511" i="2"/>
  <c r="CZ511" i="2"/>
  <c r="CS511" i="2"/>
  <c r="CK511" i="2"/>
  <c r="CD511" i="2"/>
  <c r="BV511" i="2"/>
  <c r="BP511" i="2"/>
  <c r="BA511" i="2"/>
  <c r="AT511" i="2"/>
  <c r="AM511" i="2"/>
  <c r="AF511" i="2"/>
  <c r="GG510" i="2"/>
  <c r="GF510" i="2"/>
  <c r="GE510" i="2"/>
  <c r="GB510" i="2"/>
  <c r="FT510" i="2"/>
  <c r="FM510" i="2"/>
  <c r="FE510" i="2"/>
  <c r="EX510" i="2"/>
  <c r="EP510" i="2"/>
  <c r="EI510" i="2"/>
  <c r="CZ510" i="2"/>
  <c r="CS510" i="2"/>
  <c r="CK510" i="2"/>
  <c r="CD510" i="2"/>
  <c r="BV510" i="2"/>
  <c r="BP510" i="2"/>
  <c r="BA510" i="2"/>
  <c r="AT510" i="2"/>
  <c r="AM510" i="2"/>
  <c r="AF510" i="2"/>
  <c r="GG509" i="2"/>
  <c r="GF509" i="2"/>
  <c r="GE509" i="2"/>
  <c r="GB509" i="2"/>
  <c r="FT509" i="2"/>
  <c r="FM509" i="2"/>
  <c r="FE509" i="2"/>
  <c r="EX509" i="2"/>
  <c r="EP509" i="2"/>
  <c r="EI509" i="2"/>
  <c r="CZ509" i="2"/>
  <c r="CS509" i="2"/>
  <c r="CK509" i="2"/>
  <c r="CD509" i="2"/>
  <c r="BV509" i="2"/>
  <c r="BP509" i="2"/>
  <c r="BA509" i="2"/>
  <c r="AT509" i="2"/>
  <c r="AM509" i="2"/>
  <c r="AF509" i="2"/>
  <c r="GG508" i="2" l="1"/>
  <c r="GF508" i="2"/>
  <c r="GE508" i="2"/>
  <c r="GB508" i="2"/>
  <c r="FT508" i="2"/>
  <c r="FM508" i="2"/>
  <c r="FE508" i="2"/>
  <c r="EX508" i="2"/>
  <c r="EP508" i="2"/>
  <c r="EI508" i="2"/>
  <c r="CZ508" i="2"/>
  <c r="CS508" i="2"/>
  <c r="CK508" i="2"/>
  <c r="CD508" i="2"/>
  <c r="BV508" i="2"/>
  <c r="BP508" i="2"/>
  <c r="BA508" i="2"/>
  <c r="AT508" i="2"/>
  <c r="AM508" i="2"/>
  <c r="AF508" i="2"/>
  <c r="GG507" i="2" l="1"/>
  <c r="GF507" i="2"/>
  <c r="GE507" i="2"/>
  <c r="GB507" i="2"/>
  <c r="FT507" i="2"/>
  <c r="FM507" i="2"/>
  <c r="FE507" i="2"/>
  <c r="EX507" i="2"/>
  <c r="EP507" i="2"/>
  <c r="EI507" i="2"/>
  <c r="CZ507" i="2"/>
  <c r="CS507" i="2"/>
  <c r="CK507" i="2"/>
  <c r="CD507" i="2"/>
  <c r="BV507" i="2"/>
  <c r="BP507" i="2"/>
  <c r="BA507" i="2"/>
  <c r="AT507" i="2"/>
  <c r="AM507" i="2"/>
  <c r="AF507" i="2"/>
  <c r="GG506" i="2"/>
  <c r="GF506" i="2"/>
  <c r="GE506" i="2"/>
  <c r="GB506" i="2"/>
  <c r="FT506" i="2"/>
  <c r="FM506" i="2"/>
  <c r="FE506" i="2"/>
  <c r="EX506" i="2"/>
  <c r="EP506" i="2"/>
  <c r="EI506" i="2"/>
  <c r="CZ506" i="2"/>
  <c r="CS506" i="2"/>
  <c r="CK506" i="2"/>
  <c r="CD506" i="2"/>
  <c r="BV506" i="2"/>
  <c r="BP506" i="2"/>
  <c r="BA506" i="2"/>
  <c r="AT506" i="2"/>
  <c r="AM506" i="2"/>
  <c r="AF506" i="2"/>
  <c r="GG505" i="2"/>
  <c r="GF505" i="2"/>
  <c r="GE505" i="2"/>
  <c r="GB505" i="2"/>
  <c r="FT505" i="2"/>
  <c r="FM505" i="2"/>
  <c r="FE505" i="2"/>
  <c r="EX505" i="2"/>
  <c r="EP505" i="2"/>
  <c r="EI505" i="2"/>
  <c r="CZ505" i="2"/>
  <c r="CS505" i="2"/>
  <c r="CK505" i="2"/>
  <c r="CD505" i="2"/>
  <c r="BV505" i="2"/>
  <c r="BP505" i="2"/>
  <c r="BA505" i="2"/>
  <c r="AT505" i="2"/>
  <c r="AM505" i="2"/>
  <c r="AF505" i="2"/>
  <c r="GG503" i="2" l="1"/>
  <c r="GF503" i="2"/>
  <c r="GE503" i="2"/>
  <c r="GB503" i="2"/>
  <c r="FT503" i="2"/>
  <c r="FM503" i="2"/>
  <c r="FE503" i="2"/>
  <c r="EX503" i="2"/>
  <c r="EP503" i="2"/>
  <c r="EI503" i="2"/>
  <c r="CZ503" i="2"/>
  <c r="CS503" i="2"/>
  <c r="CK503" i="2"/>
  <c r="CD503" i="2"/>
  <c r="BV503" i="2"/>
  <c r="BP503" i="2"/>
  <c r="BA503" i="2"/>
  <c r="AT503" i="2"/>
  <c r="AM503" i="2"/>
  <c r="AF503" i="2"/>
  <c r="GG502" i="2"/>
  <c r="GF502" i="2"/>
  <c r="GE502" i="2"/>
  <c r="GB502" i="2"/>
  <c r="FT502" i="2"/>
  <c r="FM502" i="2"/>
  <c r="FE502" i="2"/>
  <c r="EX502" i="2"/>
  <c r="EP502" i="2"/>
  <c r="EI502" i="2"/>
  <c r="CZ502" i="2"/>
  <c r="CS502" i="2"/>
  <c r="CK502" i="2"/>
  <c r="CD502" i="2"/>
  <c r="BV502" i="2"/>
  <c r="BP502" i="2"/>
  <c r="BA502" i="2"/>
  <c r="AT502" i="2"/>
  <c r="AM502" i="2"/>
  <c r="AF502" i="2"/>
  <c r="GG501" i="2"/>
  <c r="GF501" i="2"/>
  <c r="GE501" i="2"/>
  <c r="GB501" i="2"/>
  <c r="FT501" i="2"/>
  <c r="FM501" i="2"/>
  <c r="FE501" i="2"/>
  <c r="EX501" i="2"/>
  <c r="EP501" i="2"/>
  <c r="EI501" i="2"/>
  <c r="CZ501" i="2"/>
  <c r="CS501" i="2"/>
  <c r="CK501" i="2"/>
  <c r="CD501" i="2"/>
  <c r="BV501" i="2"/>
  <c r="BP501" i="2"/>
  <c r="BA501" i="2"/>
  <c r="AT501" i="2"/>
  <c r="AM501" i="2"/>
  <c r="AF501" i="2"/>
  <c r="GG500" i="2" l="1"/>
  <c r="GF500" i="2"/>
  <c r="GE500" i="2"/>
  <c r="GB500" i="2"/>
  <c r="FT500" i="2"/>
  <c r="FM500" i="2"/>
  <c r="FE500" i="2"/>
  <c r="EX500" i="2"/>
  <c r="EP500" i="2"/>
  <c r="EI500" i="2"/>
  <c r="CZ500" i="2"/>
  <c r="CS500" i="2"/>
  <c r="CK500" i="2"/>
  <c r="CD500" i="2"/>
  <c r="BV500" i="2"/>
  <c r="BP500" i="2"/>
  <c r="BA500" i="2"/>
  <c r="AT500" i="2"/>
  <c r="AM500" i="2"/>
  <c r="AF500" i="2"/>
  <c r="GG499" i="2" l="1"/>
  <c r="GF499" i="2"/>
  <c r="GE499" i="2"/>
  <c r="GB499" i="2"/>
  <c r="FT499" i="2"/>
  <c r="FM499" i="2"/>
  <c r="FE499" i="2"/>
  <c r="EX499" i="2"/>
  <c r="EP499" i="2"/>
  <c r="EI499" i="2"/>
  <c r="CZ499" i="2"/>
  <c r="CS499" i="2"/>
  <c r="CK499" i="2"/>
  <c r="CD499" i="2"/>
  <c r="BV499" i="2"/>
  <c r="BP499" i="2"/>
  <c r="BA499" i="2"/>
  <c r="AT499" i="2"/>
  <c r="AM499" i="2"/>
  <c r="AF499" i="2"/>
  <c r="GG498" i="2"/>
  <c r="GF498" i="2"/>
  <c r="GE498" i="2"/>
  <c r="GB498" i="2"/>
  <c r="FT498" i="2"/>
  <c r="FM498" i="2"/>
  <c r="FE498" i="2"/>
  <c r="EX498" i="2"/>
  <c r="EP498" i="2"/>
  <c r="EI498" i="2"/>
  <c r="CZ498" i="2"/>
  <c r="CS498" i="2"/>
  <c r="CK498" i="2"/>
  <c r="CD498" i="2"/>
  <c r="BV498" i="2"/>
  <c r="BP498" i="2"/>
  <c r="BA498" i="2"/>
  <c r="AT498" i="2"/>
  <c r="AM498" i="2"/>
  <c r="AF498" i="2"/>
  <c r="GG497" i="2"/>
  <c r="GF497" i="2"/>
  <c r="GE497" i="2"/>
  <c r="GB497" i="2"/>
  <c r="FT497" i="2"/>
  <c r="FM497" i="2"/>
  <c r="FE497" i="2"/>
  <c r="EX497" i="2"/>
  <c r="EP497" i="2"/>
  <c r="EI497" i="2"/>
  <c r="CZ497" i="2"/>
  <c r="CS497" i="2"/>
  <c r="CK497" i="2"/>
  <c r="CD497" i="2"/>
  <c r="BV497" i="2"/>
  <c r="BP497" i="2"/>
  <c r="BA497" i="2"/>
  <c r="AT497" i="2"/>
  <c r="AM497" i="2"/>
  <c r="AF497" i="2"/>
  <c r="GG496" i="2" l="1"/>
  <c r="GF496" i="2"/>
  <c r="GE496" i="2"/>
  <c r="GB496" i="2"/>
  <c r="FT496" i="2"/>
  <c r="FM496" i="2"/>
  <c r="FE496" i="2"/>
  <c r="EX496" i="2"/>
  <c r="EP496" i="2"/>
  <c r="EI496" i="2"/>
  <c r="CZ496" i="2"/>
  <c r="CS496" i="2"/>
  <c r="CK496" i="2"/>
  <c r="CD496" i="2"/>
  <c r="BV496" i="2"/>
  <c r="BP496" i="2"/>
  <c r="BA496" i="2"/>
  <c r="AT496" i="2"/>
  <c r="AM496" i="2"/>
  <c r="AF496" i="2"/>
  <c r="GG495" i="2" l="1"/>
  <c r="GF495" i="2"/>
  <c r="GE495" i="2"/>
  <c r="GB495" i="2"/>
  <c r="FT495" i="2"/>
  <c r="FM495" i="2"/>
  <c r="FE495" i="2"/>
  <c r="EX495" i="2"/>
  <c r="EP495" i="2"/>
  <c r="EI495" i="2"/>
  <c r="CZ495" i="2"/>
  <c r="CS495" i="2"/>
  <c r="CK495" i="2"/>
  <c r="CD495" i="2"/>
  <c r="BV495" i="2"/>
  <c r="BP495" i="2"/>
  <c r="BA495" i="2"/>
  <c r="AT495" i="2"/>
  <c r="AM495" i="2"/>
  <c r="AF495" i="2"/>
  <c r="GG494" i="2" l="1"/>
  <c r="GF494" i="2"/>
  <c r="GE494" i="2"/>
  <c r="GB494" i="2"/>
  <c r="FT494" i="2"/>
  <c r="FM494" i="2"/>
  <c r="FE494" i="2"/>
  <c r="EX494" i="2"/>
  <c r="EP494" i="2"/>
  <c r="EI494" i="2"/>
  <c r="CZ494" i="2"/>
  <c r="CS494" i="2"/>
  <c r="CK494" i="2"/>
  <c r="CD494" i="2"/>
  <c r="BV494" i="2"/>
  <c r="BP494" i="2"/>
  <c r="BA494" i="2"/>
  <c r="AT494" i="2"/>
  <c r="AM494" i="2"/>
  <c r="AF494" i="2"/>
  <c r="GG493" i="2"/>
  <c r="GF493" i="2"/>
  <c r="GE493" i="2"/>
  <c r="GB493" i="2"/>
  <c r="FT493" i="2"/>
  <c r="FM493" i="2"/>
  <c r="FE493" i="2"/>
  <c r="EX493" i="2"/>
  <c r="EP493" i="2"/>
  <c r="EI493" i="2"/>
  <c r="CZ493" i="2"/>
  <c r="CS493" i="2"/>
  <c r="CK493" i="2"/>
  <c r="CD493" i="2"/>
  <c r="BV493" i="2"/>
  <c r="BP493" i="2"/>
  <c r="BA493" i="2"/>
  <c r="AT493" i="2"/>
  <c r="AM493" i="2"/>
  <c r="AF493" i="2"/>
  <c r="GG492" i="2"/>
  <c r="GF492" i="2"/>
  <c r="GE492" i="2"/>
  <c r="GB492" i="2"/>
  <c r="FT492" i="2"/>
  <c r="FM492" i="2"/>
  <c r="FE492" i="2"/>
  <c r="EX492" i="2"/>
  <c r="EP492" i="2"/>
  <c r="EI492" i="2"/>
  <c r="CZ492" i="2"/>
  <c r="CS492" i="2"/>
  <c r="CK492" i="2"/>
  <c r="CD492" i="2"/>
  <c r="BV492" i="2"/>
  <c r="BP492" i="2"/>
  <c r="BA492" i="2"/>
  <c r="AT492" i="2"/>
  <c r="AM492" i="2"/>
  <c r="AF492" i="2"/>
  <c r="GG491" i="2"/>
  <c r="GF491" i="2"/>
  <c r="GE491" i="2"/>
  <c r="GB491" i="2"/>
  <c r="FT491" i="2"/>
  <c r="FM491" i="2"/>
  <c r="FE491" i="2"/>
  <c r="EX491" i="2"/>
  <c r="EP491" i="2"/>
  <c r="EI491" i="2"/>
  <c r="CZ491" i="2"/>
  <c r="CS491" i="2"/>
  <c r="CK491" i="2"/>
  <c r="CD491" i="2"/>
  <c r="BV491" i="2"/>
  <c r="BP491" i="2"/>
  <c r="BA491" i="2"/>
  <c r="AT491" i="2"/>
  <c r="AM491" i="2"/>
  <c r="AF491" i="2"/>
  <c r="GG490" i="2"/>
  <c r="GF490" i="2"/>
  <c r="GE490" i="2"/>
  <c r="GB490" i="2"/>
  <c r="FT490" i="2"/>
  <c r="FM490" i="2"/>
  <c r="FE490" i="2"/>
  <c r="EX490" i="2"/>
  <c r="EP490" i="2"/>
  <c r="EI490" i="2"/>
  <c r="CZ490" i="2"/>
  <c r="CS490" i="2"/>
  <c r="CK490" i="2"/>
  <c r="CD490" i="2"/>
  <c r="BV490" i="2"/>
  <c r="BP490" i="2"/>
  <c r="BA490" i="2"/>
  <c r="AT490" i="2"/>
  <c r="AM490" i="2"/>
  <c r="AF490" i="2"/>
  <c r="GG489" i="2"/>
  <c r="GF489" i="2"/>
  <c r="GE489" i="2"/>
  <c r="GB489" i="2"/>
  <c r="FT489" i="2"/>
  <c r="FM489" i="2"/>
  <c r="FE489" i="2"/>
  <c r="EX489" i="2"/>
  <c r="EP489" i="2"/>
  <c r="EI489" i="2"/>
  <c r="CZ489" i="2"/>
  <c r="CS489" i="2"/>
  <c r="CK489" i="2"/>
  <c r="CD489" i="2"/>
  <c r="BV489" i="2"/>
  <c r="BP489" i="2"/>
  <c r="BA489" i="2"/>
  <c r="AT489" i="2"/>
  <c r="AM489" i="2"/>
  <c r="AF489" i="2"/>
  <c r="B148" i="6" l="1"/>
  <c r="J147" i="6"/>
  <c r="H147" i="6"/>
  <c r="D147" i="6"/>
  <c r="B147" i="6"/>
  <c r="B146" i="6"/>
  <c r="J144" i="6"/>
  <c r="H144" i="6"/>
  <c r="J143" i="6"/>
  <c r="B144" i="6"/>
  <c r="H143" i="6"/>
  <c r="D143" i="6"/>
  <c r="B143" i="6"/>
  <c r="J145" i="6"/>
  <c r="D145" i="6"/>
  <c r="AD21" i="6"/>
  <c r="AD9" i="6"/>
  <c r="H5" i="6"/>
  <c r="D5" i="6"/>
  <c r="H6" i="6"/>
  <c r="D6" i="6"/>
  <c r="B6" i="6"/>
  <c r="H7" i="6"/>
  <c r="B5" i="6"/>
  <c r="F6" i="6" l="1"/>
  <c r="F5" i="6"/>
  <c r="H145" i="6"/>
  <c r="B145" i="6"/>
  <c r="B149" i="6" s="1"/>
  <c r="C147" i="6" s="1"/>
  <c r="D144" i="6"/>
  <c r="F144" i="6" s="1"/>
  <c r="F143" i="6"/>
  <c r="F147" i="6"/>
  <c r="GG488" i="2"/>
  <c r="GF488" i="2"/>
  <c r="GE488" i="2"/>
  <c r="GB488" i="2"/>
  <c r="FT488" i="2"/>
  <c r="FM488" i="2"/>
  <c r="FE488" i="2"/>
  <c r="EX488" i="2"/>
  <c r="EP488" i="2"/>
  <c r="EI488" i="2"/>
  <c r="BV488" i="2"/>
  <c r="BP488" i="2"/>
  <c r="BA488" i="2"/>
  <c r="AT488" i="2"/>
  <c r="AM488" i="2"/>
  <c r="AF488" i="2"/>
  <c r="GG487" i="2"/>
  <c r="GF487" i="2"/>
  <c r="GE487" i="2"/>
  <c r="GB487" i="2"/>
  <c r="FT487" i="2"/>
  <c r="FM487" i="2"/>
  <c r="FE487" i="2"/>
  <c r="EX487" i="2"/>
  <c r="EP487" i="2"/>
  <c r="EI487" i="2"/>
  <c r="BV487" i="2"/>
  <c r="BP487" i="2"/>
  <c r="BA487" i="2"/>
  <c r="AT487" i="2"/>
  <c r="AM487" i="2"/>
  <c r="AF487" i="2"/>
  <c r="GG486" i="2"/>
  <c r="GF486" i="2"/>
  <c r="GE486" i="2"/>
  <c r="GB486" i="2"/>
  <c r="FT486" i="2"/>
  <c r="FM486" i="2"/>
  <c r="FE486" i="2"/>
  <c r="EX486" i="2"/>
  <c r="EP486" i="2"/>
  <c r="EI486" i="2"/>
  <c r="BV486" i="2"/>
  <c r="BP486" i="2"/>
  <c r="BA486" i="2"/>
  <c r="AT486" i="2"/>
  <c r="AM486" i="2"/>
  <c r="AF486" i="2"/>
  <c r="B39" i="6"/>
  <c r="D39" i="6"/>
  <c r="H39" i="6"/>
  <c r="B40" i="6"/>
  <c r="H40" i="6"/>
  <c r="J40" i="6"/>
  <c r="GG485" i="2"/>
  <c r="GF485" i="2"/>
  <c r="GE485" i="2"/>
  <c r="GB485" i="2"/>
  <c r="FT485" i="2"/>
  <c r="FM485" i="2"/>
  <c r="FE485" i="2"/>
  <c r="EX485" i="2"/>
  <c r="EP485" i="2"/>
  <c r="EI485" i="2"/>
  <c r="BV485" i="2"/>
  <c r="BP485" i="2"/>
  <c r="BA485" i="2"/>
  <c r="AT485" i="2"/>
  <c r="AM485" i="2"/>
  <c r="AF485" i="2"/>
  <c r="GG484" i="2"/>
  <c r="GF484" i="2"/>
  <c r="GE484" i="2"/>
  <c r="GB484" i="2"/>
  <c r="FT484" i="2"/>
  <c r="FM484" i="2"/>
  <c r="FE484" i="2"/>
  <c r="EX484" i="2"/>
  <c r="EP484" i="2"/>
  <c r="EI484" i="2"/>
  <c r="BV484" i="2"/>
  <c r="BP484" i="2"/>
  <c r="BA484" i="2"/>
  <c r="AT484" i="2"/>
  <c r="AM484" i="2"/>
  <c r="AF484" i="2"/>
  <c r="GG483" i="2"/>
  <c r="GF483" i="2"/>
  <c r="GE483" i="2"/>
  <c r="GB483" i="2"/>
  <c r="FT483" i="2"/>
  <c r="FM483" i="2"/>
  <c r="FE483" i="2"/>
  <c r="EX483" i="2"/>
  <c r="EP483" i="2"/>
  <c r="EI483" i="2"/>
  <c r="BV483" i="2"/>
  <c r="BP483" i="2"/>
  <c r="BA483" i="2"/>
  <c r="AT483" i="2"/>
  <c r="AM483" i="2"/>
  <c r="AF483" i="2"/>
  <c r="GG482" i="2"/>
  <c r="GF482" i="2"/>
  <c r="GE482" i="2"/>
  <c r="GB482" i="2"/>
  <c r="FT482" i="2"/>
  <c r="FM482" i="2"/>
  <c r="FE482" i="2"/>
  <c r="EX482" i="2"/>
  <c r="EP482" i="2"/>
  <c r="EI482" i="2"/>
  <c r="BV482" i="2"/>
  <c r="BP482" i="2"/>
  <c r="BA482" i="2"/>
  <c r="AT482" i="2"/>
  <c r="AM482" i="2"/>
  <c r="AF482" i="2"/>
  <c r="C144" i="6" l="1"/>
  <c r="C143" i="6"/>
  <c r="I6" i="6"/>
  <c r="M6" i="6" s="1"/>
  <c r="I5" i="6"/>
  <c r="F145" i="6"/>
  <c r="I145" i="6" s="1"/>
  <c r="F39" i="6"/>
  <c r="I39" i="6" s="1"/>
  <c r="M39" i="6" s="1"/>
  <c r="C145" i="6"/>
  <c r="J39" i="6"/>
  <c r="D40" i="6"/>
  <c r="F40" i="6" s="1"/>
  <c r="I40" i="6" s="1"/>
  <c r="M40" i="6" s="1"/>
  <c r="I144" i="6"/>
  <c r="I143" i="6"/>
  <c r="I147" i="6"/>
  <c r="GG481" i="2"/>
  <c r="GF481" i="2"/>
  <c r="GE481" i="2"/>
  <c r="GB481" i="2"/>
  <c r="FT481" i="2"/>
  <c r="FM481" i="2"/>
  <c r="FE481" i="2"/>
  <c r="EX481" i="2"/>
  <c r="EP481" i="2"/>
  <c r="EI481" i="2"/>
  <c r="BV481" i="2"/>
  <c r="BP481" i="2"/>
  <c r="BA481" i="2"/>
  <c r="AT481" i="2"/>
  <c r="AM481" i="2"/>
  <c r="AF481" i="2"/>
  <c r="GG480" i="2"/>
  <c r="GF480" i="2"/>
  <c r="GE480" i="2"/>
  <c r="GB480" i="2"/>
  <c r="FT480" i="2"/>
  <c r="FM480" i="2"/>
  <c r="FE480" i="2"/>
  <c r="EX480" i="2"/>
  <c r="EP480" i="2"/>
  <c r="EI480" i="2"/>
  <c r="BV480" i="2"/>
  <c r="BP480" i="2"/>
  <c r="BA480" i="2"/>
  <c r="AT480" i="2"/>
  <c r="AM480" i="2"/>
  <c r="AF480" i="2"/>
  <c r="GG479" i="2"/>
  <c r="GF479" i="2"/>
  <c r="GE479" i="2"/>
  <c r="GB479" i="2"/>
  <c r="FT479" i="2"/>
  <c r="FM479" i="2"/>
  <c r="FE479" i="2"/>
  <c r="EX479" i="2"/>
  <c r="EP479" i="2"/>
  <c r="EI479" i="2"/>
  <c r="BV479" i="2"/>
  <c r="BP479" i="2"/>
  <c r="BA479" i="2"/>
  <c r="AT479" i="2"/>
  <c r="AM479" i="2"/>
  <c r="AF479" i="2"/>
  <c r="O5" i="6" l="1"/>
  <c r="M5" i="6"/>
  <c r="N5" i="6"/>
  <c r="N6" i="6"/>
  <c r="O6" i="6"/>
  <c r="K145" i="6"/>
  <c r="M145" i="6"/>
  <c r="O145" i="6"/>
  <c r="N145" i="6"/>
  <c r="K144" i="6"/>
  <c r="O144" i="6"/>
  <c r="M144" i="6"/>
  <c r="N144" i="6"/>
  <c r="K143" i="6"/>
  <c r="M143" i="6"/>
  <c r="O143" i="6"/>
  <c r="N143" i="6"/>
  <c r="K147" i="6"/>
  <c r="M147" i="6"/>
  <c r="N147" i="6"/>
  <c r="O147" i="6"/>
  <c r="K40" i="6"/>
  <c r="O40" i="6"/>
  <c r="N40" i="6"/>
  <c r="K39" i="6"/>
  <c r="O39" i="6"/>
  <c r="N39" i="6"/>
  <c r="GG478" i="2"/>
  <c r="GF478" i="2"/>
  <c r="GE478" i="2"/>
  <c r="GB478" i="2"/>
  <c r="FT478" i="2"/>
  <c r="FM478" i="2"/>
  <c r="FE478" i="2"/>
  <c r="EX478" i="2"/>
  <c r="EP478" i="2"/>
  <c r="EI478" i="2"/>
  <c r="BV478" i="2"/>
  <c r="BP478" i="2"/>
  <c r="BA478" i="2"/>
  <c r="AT478" i="2"/>
  <c r="AM478" i="2"/>
  <c r="AF478" i="2"/>
  <c r="GG477" i="2"/>
  <c r="GF477" i="2"/>
  <c r="GE477" i="2"/>
  <c r="GB477" i="2"/>
  <c r="FT477" i="2"/>
  <c r="FM477" i="2"/>
  <c r="FE477" i="2"/>
  <c r="EX477" i="2"/>
  <c r="EP477" i="2"/>
  <c r="EI477" i="2"/>
  <c r="BV477" i="2"/>
  <c r="BP477" i="2"/>
  <c r="BA477" i="2"/>
  <c r="AT477" i="2"/>
  <c r="AM477" i="2"/>
  <c r="AF477" i="2"/>
  <c r="GG476" i="2" l="1"/>
  <c r="GF476" i="2"/>
  <c r="GE476" i="2"/>
  <c r="GB476" i="2"/>
  <c r="FT476" i="2"/>
  <c r="FM476" i="2"/>
  <c r="FE476" i="2"/>
  <c r="EX476" i="2"/>
  <c r="EP476" i="2"/>
  <c r="EI476" i="2"/>
  <c r="BV476" i="2"/>
  <c r="BP476" i="2"/>
  <c r="BA476" i="2"/>
  <c r="AT476" i="2"/>
  <c r="AM476" i="2"/>
  <c r="AF476" i="2"/>
  <c r="GG475" i="2"/>
  <c r="GF475" i="2"/>
  <c r="GE475" i="2"/>
  <c r="GB475" i="2"/>
  <c r="FT475" i="2"/>
  <c r="FM475" i="2"/>
  <c r="FE475" i="2"/>
  <c r="EX475" i="2"/>
  <c r="EP475" i="2"/>
  <c r="EI475" i="2"/>
  <c r="BV475" i="2"/>
  <c r="BP475" i="2"/>
  <c r="BA475" i="2"/>
  <c r="AT475" i="2"/>
  <c r="AM475" i="2"/>
  <c r="AF475" i="2"/>
  <c r="GG474" i="2" l="1"/>
  <c r="GF474" i="2"/>
  <c r="GE474" i="2"/>
  <c r="GB474" i="2"/>
  <c r="FT474" i="2"/>
  <c r="FM474" i="2"/>
  <c r="FE474" i="2"/>
  <c r="EX474" i="2"/>
  <c r="EP474" i="2"/>
  <c r="EI474" i="2"/>
  <c r="BV474" i="2"/>
  <c r="BP474" i="2"/>
  <c r="BA474" i="2"/>
  <c r="AT474" i="2"/>
  <c r="AM474" i="2"/>
  <c r="AF474" i="2"/>
  <c r="GG473" i="2" l="1"/>
  <c r="GF473" i="2"/>
  <c r="GE473" i="2"/>
  <c r="GB473" i="2"/>
  <c r="FT473" i="2"/>
  <c r="FM473" i="2"/>
  <c r="FE473" i="2"/>
  <c r="EX473" i="2"/>
  <c r="EP473" i="2"/>
  <c r="EI473" i="2"/>
  <c r="BV473" i="2"/>
  <c r="BP473" i="2"/>
  <c r="BA473" i="2"/>
  <c r="AT473" i="2"/>
  <c r="AM473" i="2"/>
  <c r="AF473" i="2"/>
  <c r="GG472" i="2" l="1"/>
  <c r="GF472" i="2"/>
  <c r="GE472" i="2"/>
  <c r="GB472" i="2"/>
  <c r="FT472" i="2"/>
  <c r="FM472" i="2"/>
  <c r="FE472" i="2"/>
  <c r="EX472" i="2"/>
  <c r="EP472" i="2"/>
  <c r="EI472" i="2"/>
  <c r="BV472" i="2"/>
  <c r="BP472" i="2"/>
  <c r="BA472" i="2"/>
  <c r="AT472" i="2"/>
  <c r="AM472" i="2"/>
  <c r="AF472" i="2"/>
  <c r="GG471" i="2"/>
  <c r="GF471" i="2"/>
  <c r="GE471" i="2"/>
  <c r="GB471" i="2"/>
  <c r="FT471" i="2"/>
  <c r="FM471" i="2"/>
  <c r="FE471" i="2"/>
  <c r="EX471" i="2"/>
  <c r="EP471" i="2"/>
  <c r="EI471" i="2"/>
  <c r="BV471" i="2"/>
  <c r="BP471" i="2"/>
  <c r="BA471" i="2"/>
  <c r="AT471" i="2"/>
  <c r="AM471" i="2"/>
  <c r="AF471" i="2"/>
  <c r="GG468" i="2"/>
  <c r="GF468" i="2"/>
  <c r="GE468" i="2"/>
  <c r="GB468" i="2"/>
  <c r="FT468" i="2"/>
  <c r="FM468" i="2"/>
  <c r="FE468" i="2"/>
  <c r="EX468" i="2"/>
  <c r="EP468" i="2"/>
  <c r="EI468" i="2"/>
  <c r="BV468" i="2"/>
  <c r="BP468" i="2"/>
  <c r="BA468" i="2"/>
  <c r="AT468" i="2"/>
  <c r="AM468" i="2"/>
  <c r="AF468" i="2"/>
  <c r="GG467" i="2"/>
  <c r="GF467" i="2"/>
  <c r="GE467" i="2"/>
  <c r="GB467" i="2"/>
  <c r="FT467" i="2"/>
  <c r="FM467" i="2"/>
  <c r="FE467" i="2"/>
  <c r="EX467" i="2"/>
  <c r="EP467" i="2"/>
  <c r="EI467" i="2"/>
  <c r="BV467" i="2"/>
  <c r="BP467" i="2"/>
  <c r="BA467" i="2"/>
  <c r="AT467" i="2"/>
  <c r="AM467" i="2"/>
  <c r="AF467" i="2"/>
  <c r="GG466" i="2"/>
  <c r="GF466" i="2"/>
  <c r="GE466" i="2"/>
  <c r="GB466" i="2"/>
  <c r="FT466" i="2"/>
  <c r="FM466" i="2"/>
  <c r="FE466" i="2"/>
  <c r="EX466" i="2"/>
  <c r="EP466" i="2"/>
  <c r="EI466" i="2"/>
  <c r="BV466" i="2"/>
  <c r="BP466" i="2"/>
  <c r="BA466" i="2"/>
  <c r="AT466" i="2"/>
  <c r="AM466" i="2"/>
  <c r="AF466" i="2"/>
  <c r="J109" i="6"/>
  <c r="B107" i="6"/>
  <c r="D107" i="6"/>
  <c r="H107" i="6"/>
  <c r="B108" i="6"/>
  <c r="H108" i="6"/>
  <c r="J108" i="6"/>
  <c r="B76" i="6"/>
  <c r="J76" i="6"/>
  <c r="B74" i="6"/>
  <c r="D74" i="6"/>
  <c r="H74" i="6"/>
  <c r="B75" i="6"/>
  <c r="H75" i="6"/>
  <c r="J75" i="6"/>
  <c r="GG465" i="2"/>
  <c r="GF465" i="2"/>
  <c r="GE465" i="2"/>
  <c r="GB465" i="2"/>
  <c r="FT465" i="2"/>
  <c r="FM465" i="2"/>
  <c r="FE465" i="2"/>
  <c r="EX465" i="2"/>
  <c r="EP465" i="2"/>
  <c r="EI465" i="2"/>
  <c r="BV465" i="2"/>
  <c r="BP465" i="2"/>
  <c r="BA465" i="2"/>
  <c r="AT465" i="2"/>
  <c r="AM465" i="2"/>
  <c r="AF465" i="2"/>
  <c r="GG464" i="2"/>
  <c r="GF464" i="2"/>
  <c r="GE464" i="2"/>
  <c r="GB464" i="2"/>
  <c r="FT464" i="2"/>
  <c r="FM464" i="2"/>
  <c r="FE464" i="2"/>
  <c r="EX464" i="2"/>
  <c r="EP464" i="2"/>
  <c r="EI464" i="2"/>
  <c r="BV464" i="2"/>
  <c r="BP464" i="2"/>
  <c r="BA464" i="2"/>
  <c r="AT464" i="2"/>
  <c r="AM464" i="2"/>
  <c r="AF464" i="2"/>
  <c r="GG463" i="2"/>
  <c r="GF463" i="2"/>
  <c r="GE463" i="2"/>
  <c r="GB463" i="2"/>
  <c r="FT463" i="2"/>
  <c r="FM463" i="2"/>
  <c r="FE463" i="2"/>
  <c r="EX463" i="2"/>
  <c r="EP463" i="2"/>
  <c r="EI463" i="2"/>
  <c r="BV463" i="2"/>
  <c r="BP463" i="2"/>
  <c r="BA463" i="2"/>
  <c r="AT463" i="2"/>
  <c r="AM463" i="2"/>
  <c r="AF463" i="2"/>
  <c r="H76" i="6" l="1"/>
  <c r="D76" i="6"/>
  <c r="D108" i="6"/>
  <c r="J107" i="6"/>
  <c r="D75" i="6"/>
  <c r="F74" i="6"/>
  <c r="I74" i="6" s="1"/>
  <c r="M74" i="6" s="1"/>
  <c r="F107" i="6"/>
  <c r="I107" i="6" s="1"/>
  <c r="N107" i="6" s="1"/>
  <c r="GG462" i="2"/>
  <c r="GF462" i="2"/>
  <c r="GE462" i="2"/>
  <c r="GB462" i="2"/>
  <c r="FT462" i="2"/>
  <c r="FM462" i="2"/>
  <c r="FE462" i="2"/>
  <c r="EX462" i="2"/>
  <c r="EP462" i="2"/>
  <c r="EI462" i="2"/>
  <c r="BV462" i="2"/>
  <c r="BP462" i="2"/>
  <c r="BA462" i="2"/>
  <c r="AT462" i="2"/>
  <c r="AM462" i="2"/>
  <c r="AF462" i="2"/>
  <c r="GG461" i="2"/>
  <c r="GF461" i="2"/>
  <c r="GE461" i="2"/>
  <c r="GB461" i="2"/>
  <c r="FT461" i="2"/>
  <c r="FM461" i="2"/>
  <c r="FE461" i="2"/>
  <c r="EX461" i="2"/>
  <c r="EP461" i="2"/>
  <c r="EI461" i="2"/>
  <c r="BV461" i="2"/>
  <c r="BP461" i="2"/>
  <c r="BA461" i="2"/>
  <c r="AT461" i="2"/>
  <c r="AM461" i="2"/>
  <c r="AF461" i="2"/>
  <c r="M107" i="6" l="1"/>
  <c r="N74" i="6"/>
  <c r="K74" i="6"/>
  <c r="O74" i="6"/>
  <c r="F76" i="6"/>
  <c r="I76" i="6" s="1"/>
  <c r="O76" i="6" s="1"/>
  <c r="F75" i="6"/>
  <c r="I75" i="6" s="1"/>
  <c r="F108" i="6"/>
  <c r="I108" i="6" s="1"/>
  <c r="O107" i="6"/>
  <c r="K107" i="6"/>
  <c r="GG460" i="2"/>
  <c r="GF460" i="2"/>
  <c r="GE460" i="2"/>
  <c r="GB460" i="2"/>
  <c r="FT460" i="2"/>
  <c r="FM460" i="2"/>
  <c r="FE460" i="2"/>
  <c r="EX460" i="2"/>
  <c r="EP460" i="2"/>
  <c r="EI460" i="2"/>
  <c r="BV460" i="2"/>
  <c r="BP460" i="2"/>
  <c r="BA460" i="2"/>
  <c r="AT460" i="2"/>
  <c r="AM460" i="2"/>
  <c r="AF460" i="2"/>
  <c r="GG459" i="2"/>
  <c r="GF459" i="2"/>
  <c r="GE459" i="2"/>
  <c r="GB459" i="2"/>
  <c r="FT459" i="2"/>
  <c r="FM459" i="2"/>
  <c r="FE459" i="2"/>
  <c r="EX459" i="2"/>
  <c r="EP459" i="2"/>
  <c r="EI459" i="2"/>
  <c r="BV459" i="2"/>
  <c r="BP459" i="2"/>
  <c r="BA459" i="2"/>
  <c r="AT459" i="2"/>
  <c r="AM459" i="2"/>
  <c r="AF459" i="2"/>
  <c r="GG458" i="2"/>
  <c r="GF458" i="2"/>
  <c r="GE458" i="2"/>
  <c r="GB458" i="2"/>
  <c r="FT458" i="2"/>
  <c r="FM458" i="2"/>
  <c r="FE458" i="2"/>
  <c r="EX458" i="2"/>
  <c r="EP458" i="2"/>
  <c r="EI458" i="2"/>
  <c r="BV458" i="2"/>
  <c r="BP458" i="2"/>
  <c r="BA458" i="2"/>
  <c r="AT458" i="2"/>
  <c r="AM458" i="2"/>
  <c r="AF458" i="2"/>
  <c r="GG457" i="2"/>
  <c r="GF457" i="2"/>
  <c r="GE457" i="2"/>
  <c r="GB457" i="2"/>
  <c r="FT457" i="2"/>
  <c r="FM457" i="2"/>
  <c r="FE457" i="2"/>
  <c r="EX457" i="2"/>
  <c r="EP457" i="2"/>
  <c r="EI457" i="2"/>
  <c r="BV457" i="2"/>
  <c r="BP457" i="2"/>
  <c r="BA457" i="2"/>
  <c r="AT457" i="2"/>
  <c r="AM457" i="2"/>
  <c r="AF457" i="2"/>
  <c r="GG456" i="2"/>
  <c r="GF456" i="2"/>
  <c r="GE456" i="2"/>
  <c r="GB456" i="2"/>
  <c r="FT456" i="2"/>
  <c r="FM456" i="2"/>
  <c r="FE456" i="2"/>
  <c r="EX456" i="2"/>
  <c r="EP456" i="2"/>
  <c r="EI456" i="2"/>
  <c r="BV456" i="2"/>
  <c r="BP456" i="2"/>
  <c r="BA456" i="2"/>
  <c r="AT456" i="2"/>
  <c r="AM456" i="2"/>
  <c r="AF456" i="2"/>
  <c r="GG455" i="2"/>
  <c r="GF455" i="2"/>
  <c r="GE455" i="2"/>
  <c r="GB455" i="2"/>
  <c r="FT455" i="2"/>
  <c r="FM455" i="2"/>
  <c r="FE455" i="2"/>
  <c r="EX455" i="2"/>
  <c r="EP455" i="2"/>
  <c r="EI455" i="2"/>
  <c r="BV455" i="2"/>
  <c r="BP455" i="2"/>
  <c r="BA455" i="2"/>
  <c r="AT455" i="2"/>
  <c r="AM455" i="2"/>
  <c r="AF455" i="2"/>
  <c r="N108" i="6" l="1"/>
  <c r="M108" i="6"/>
  <c r="N75" i="6"/>
  <c r="M75" i="6"/>
  <c r="K75" i="6"/>
  <c r="O75" i="6"/>
  <c r="K108" i="6"/>
  <c r="O108" i="6"/>
  <c r="K76" i="6"/>
  <c r="M76" i="6"/>
  <c r="N76" i="6"/>
  <c r="GG454" i="2"/>
  <c r="GF454" i="2"/>
  <c r="GE454" i="2"/>
  <c r="GB454" i="2"/>
  <c r="FT454" i="2"/>
  <c r="FM454" i="2"/>
  <c r="FE454" i="2"/>
  <c r="EX454" i="2"/>
  <c r="EP454" i="2"/>
  <c r="EI454" i="2"/>
  <c r="BV454" i="2"/>
  <c r="BP454" i="2"/>
  <c r="BA454" i="2"/>
  <c r="AT454" i="2"/>
  <c r="AM454" i="2"/>
  <c r="AF454" i="2"/>
  <c r="GG453" i="2"/>
  <c r="GF453" i="2"/>
  <c r="GE453" i="2"/>
  <c r="GB453" i="2"/>
  <c r="FT453" i="2"/>
  <c r="FM453" i="2"/>
  <c r="FE453" i="2"/>
  <c r="EX453" i="2"/>
  <c r="EP453" i="2"/>
  <c r="EI453" i="2"/>
  <c r="BV453" i="2"/>
  <c r="BP453" i="2"/>
  <c r="BA453" i="2"/>
  <c r="AT453" i="2"/>
  <c r="AM453" i="2"/>
  <c r="AF453" i="2"/>
  <c r="GG452" i="2"/>
  <c r="GF452" i="2"/>
  <c r="GE452" i="2"/>
  <c r="GB452" i="2"/>
  <c r="FT452" i="2"/>
  <c r="FM452" i="2"/>
  <c r="FE452" i="2"/>
  <c r="EX452" i="2"/>
  <c r="EP452" i="2"/>
  <c r="EI452" i="2"/>
  <c r="BV452" i="2"/>
  <c r="BP452" i="2"/>
  <c r="BA452" i="2"/>
  <c r="AT452" i="2"/>
  <c r="AM452" i="2"/>
  <c r="AF452" i="2"/>
  <c r="GG451" i="2"/>
  <c r="GF451" i="2"/>
  <c r="GE451" i="2"/>
  <c r="GB451" i="2"/>
  <c r="FT451" i="2"/>
  <c r="FM451" i="2"/>
  <c r="FE451" i="2"/>
  <c r="EX451" i="2"/>
  <c r="EP451" i="2"/>
  <c r="EI451" i="2"/>
  <c r="BV451" i="2"/>
  <c r="BP451" i="2"/>
  <c r="BA451" i="2"/>
  <c r="AT451" i="2"/>
  <c r="AM451" i="2"/>
  <c r="AF451" i="2"/>
  <c r="GG450" i="2" l="1"/>
  <c r="GF450" i="2"/>
  <c r="GE450" i="2"/>
  <c r="GB450" i="2"/>
  <c r="FT450" i="2"/>
  <c r="FM450" i="2"/>
  <c r="FE450" i="2"/>
  <c r="EX450" i="2"/>
  <c r="EP450" i="2"/>
  <c r="EI450" i="2"/>
  <c r="BV450" i="2"/>
  <c r="BP450" i="2"/>
  <c r="BA450" i="2"/>
  <c r="AT450" i="2"/>
  <c r="AM450" i="2"/>
  <c r="AF450" i="2"/>
  <c r="GG449" i="2"/>
  <c r="GF449" i="2"/>
  <c r="GE449" i="2"/>
  <c r="GB449" i="2"/>
  <c r="FT449" i="2"/>
  <c r="FM449" i="2"/>
  <c r="FE449" i="2"/>
  <c r="EX449" i="2"/>
  <c r="EP449" i="2"/>
  <c r="EI449" i="2"/>
  <c r="BV449" i="2"/>
  <c r="BP449" i="2"/>
  <c r="BA449" i="2"/>
  <c r="AT449" i="2"/>
  <c r="AM449" i="2"/>
  <c r="AF449" i="2"/>
  <c r="GG448" i="2"/>
  <c r="GF448" i="2"/>
  <c r="GE448" i="2"/>
  <c r="GB448" i="2"/>
  <c r="FT448" i="2"/>
  <c r="FM448" i="2"/>
  <c r="FE448" i="2"/>
  <c r="EX448" i="2"/>
  <c r="EP448" i="2"/>
  <c r="EI448" i="2"/>
  <c r="BV448" i="2"/>
  <c r="BP448" i="2"/>
  <c r="BA448" i="2"/>
  <c r="AT448" i="2"/>
  <c r="AM448" i="2"/>
  <c r="AF448" i="2"/>
  <c r="GG447" i="2" l="1"/>
  <c r="GF447" i="2"/>
  <c r="GE447" i="2"/>
  <c r="GB447" i="2"/>
  <c r="FT447" i="2"/>
  <c r="FM447" i="2"/>
  <c r="FE447" i="2"/>
  <c r="EX447" i="2"/>
  <c r="EP447" i="2"/>
  <c r="EI447" i="2"/>
  <c r="BV447" i="2"/>
  <c r="BP447" i="2"/>
  <c r="BA447" i="2"/>
  <c r="AT447" i="2"/>
  <c r="AM447" i="2"/>
  <c r="AF447" i="2"/>
  <c r="GG445" i="2" l="1"/>
  <c r="GF445" i="2"/>
  <c r="GE445" i="2"/>
  <c r="GB445" i="2"/>
  <c r="FT445" i="2"/>
  <c r="FM445" i="2"/>
  <c r="FE445" i="2"/>
  <c r="EX445" i="2"/>
  <c r="EP445" i="2"/>
  <c r="EI445" i="2"/>
  <c r="BV445" i="2"/>
  <c r="BP445" i="2"/>
  <c r="BA445" i="2"/>
  <c r="AT445" i="2"/>
  <c r="AM445" i="2"/>
  <c r="AF445" i="2"/>
  <c r="GG444" i="2"/>
  <c r="GF444" i="2"/>
  <c r="GE444" i="2"/>
  <c r="GB444" i="2"/>
  <c r="FT444" i="2"/>
  <c r="FM444" i="2"/>
  <c r="FE444" i="2"/>
  <c r="EX444" i="2"/>
  <c r="EP444" i="2"/>
  <c r="EI444" i="2"/>
  <c r="BV444" i="2"/>
  <c r="BP444" i="2"/>
  <c r="BA444" i="2"/>
  <c r="AT444" i="2"/>
  <c r="AM444" i="2"/>
  <c r="AF444" i="2"/>
  <c r="GG443" i="2"/>
  <c r="GF443" i="2"/>
  <c r="GE443" i="2"/>
  <c r="GB443" i="2"/>
  <c r="FT443" i="2"/>
  <c r="FM443" i="2"/>
  <c r="FE443" i="2"/>
  <c r="EX443" i="2"/>
  <c r="EP443" i="2"/>
  <c r="EI443" i="2"/>
  <c r="BV443" i="2"/>
  <c r="BP443" i="2"/>
  <c r="BA443" i="2"/>
  <c r="AT443" i="2"/>
  <c r="AM443" i="2"/>
  <c r="AF443" i="2"/>
  <c r="GG442" i="2"/>
  <c r="GF442" i="2"/>
  <c r="GE442" i="2"/>
  <c r="GB442" i="2"/>
  <c r="FT442" i="2"/>
  <c r="FM442" i="2"/>
  <c r="FE442" i="2"/>
  <c r="EX442" i="2"/>
  <c r="EP442" i="2"/>
  <c r="EI442" i="2"/>
  <c r="BV442" i="2"/>
  <c r="BP442" i="2"/>
  <c r="BA442" i="2"/>
  <c r="AT442" i="2"/>
  <c r="AM442" i="2"/>
  <c r="AF442" i="2"/>
  <c r="GG441" i="2"/>
  <c r="GF441" i="2"/>
  <c r="GE441" i="2"/>
  <c r="GB441" i="2"/>
  <c r="FT441" i="2"/>
  <c r="FM441" i="2"/>
  <c r="FE441" i="2"/>
  <c r="EX441" i="2"/>
  <c r="EP441" i="2"/>
  <c r="EI441" i="2"/>
  <c r="BV441" i="2"/>
  <c r="BP441" i="2"/>
  <c r="BA441" i="2"/>
  <c r="AT441" i="2"/>
  <c r="AM441" i="2"/>
  <c r="AF441" i="2"/>
  <c r="GG440" i="2"/>
  <c r="GF440" i="2"/>
  <c r="GE440" i="2"/>
  <c r="GB440" i="2"/>
  <c r="FT440" i="2"/>
  <c r="FM440" i="2"/>
  <c r="FE440" i="2"/>
  <c r="EX440" i="2"/>
  <c r="EP440" i="2"/>
  <c r="EI440" i="2"/>
  <c r="BV440" i="2"/>
  <c r="BP440" i="2"/>
  <c r="BA440" i="2"/>
  <c r="AT440" i="2"/>
  <c r="AM440" i="2"/>
  <c r="AF440" i="2"/>
  <c r="AF439" i="2"/>
  <c r="AM439" i="2"/>
  <c r="AT439" i="2"/>
  <c r="BA439" i="2"/>
  <c r="BP439" i="2"/>
  <c r="BV439" i="2"/>
  <c r="EI439" i="2"/>
  <c r="EP439" i="2"/>
  <c r="EX439" i="2"/>
  <c r="FE439" i="2"/>
  <c r="FM439" i="2"/>
  <c r="FT439" i="2"/>
  <c r="GB439" i="2"/>
  <c r="GE439" i="2"/>
  <c r="GF439" i="2"/>
  <c r="GG439" i="2"/>
  <c r="GG438" i="2"/>
  <c r="GF438" i="2"/>
  <c r="GE438" i="2"/>
  <c r="GB438" i="2"/>
  <c r="FT438" i="2"/>
  <c r="FM438" i="2"/>
  <c r="FE438" i="2"/>
  <c r="EX438" i="2"/>
  <c r="EP438" i="2"/>
  <c r="EI438" i="2"/>
  <c r="BV438" i="2"/>
  <c r="BP438" i="2"/>
  <c r="BA438" i="2"/>
  <c r="AT438" i="2"/>
  <c r="AM438" i="2"/>
  <c r="AF438" i="2"/>
  <c r="GG437" i="2"/>
  <c r="GF437" i="2"/>
  <c r="GE437" i="2"/>
  <c r="GB437" i="2"/>
  <c r="FT437" i="2"/>
  <c r="FM437" i="2"/>
  <c r="FE437" i="2"/>
  <c r="EX437" i="2"/>
  <c r="EP437" i="2"/>
  <c r="EI437" i="2"/>
  <c r="BV437" i="2"/>
  <c r="BP437" i="2"/>
  <c r="BA437" i="2"/>
  <c r="AT437" i="2"/>
  <c r="AM437" i="2"/>
  <c r="AF437" i="2"/>
  <c r="GG436" i="2" l="1"/>
  <c r="GF436" i="2"/>
  <c r="GE436" i="2"/>
  <c r="GB436" i="2"/>
  <c r="FT436" i="2"/>
  <c r="FM436" i="2"/>
  <c r="FE436" i="2"/>
  <c r="EX436" i="2"/>
  <c r="EP436" i="2"/>
  <c r="EI436" i="2"/>
  <c r="BV436" i="2"/>
  <c r="BP436" i="2"/>
  <c r="BA436" i="2"/>
  <c r="AT436" i="2"/>
  <c r="AM436" i="2"/>
  <c r="AF436" i="2"/>
  <c r="GG435" i="2"/>
  <c r="GF435" i="2"/>
  <c r="GE435" i="2"/>
  <c r="GB435" i="2"/>
  <c r="FT435" i="2"/>
  <c r="FM435" i="2"/>
  <c r="FE435" i="2"/>
  <c r="EX435" i="2"/>
  <c r="EP435" i="2"/>
  <c r="EI435" i="2"/>
  <c r="BV435" i="2"/>
  <c r="BP435" i="2"/>
  <c r="BA435" i="2"/>
  <c r="AT435" i="2"/>
  <c r="AM435" i="2"/>
  <c r="AF435" i="2"/>
  <c r="GG434" i="2" l="1"/>
  <c r="GF434" i="2"/>
  <c r="GE434" i="2"/>
  <c r="GB434" i="2"/>
  <c r="FT434" i="2"/>
  <c r="FM434" i="2"/>
  <c r="FE434" i="2"/>
  <c r="EX434" i="2"/>
  <c r="EP434" i="2"/>
  <c r="EI434" i="2"/>
  <c r="BV434" i="2"/>
  <c r="BP434" i="2"/>
  <c r="BA434" i="2"/>
  <c r="AT434" i="2"/>
  <c r="AM434" i="2"/>
  <c r="AF434" i="2"/>
  <c r="GG433" i="2" l="1"/>
  <c r="GF433" i="2"/>
  <c r="GE433" i="2"/>
  <c r="GB433" i="2"/>
  <c r="FT433" i="2"/>
  <c r="FM433" i="2"/>
  <c r="FE433" i="2"/>
  <c r="EX433" i="2"/>
  <c r="EP433" i="2"/>
  <c r="EI433" i="2"/>
  <c r="BV433" i="2"/>
  <c r="BP433" i="2"/>
  <c r="BA433" i="2"/>
  <c r="AT433" i="2"/>
  <c r="AM433" i="2"/>
  <c r="AF433" i="2"/>
  <c r="GG432" i="2"/>
  <c r="GF432" i="2"/>
  <c r="GE432" i="2"/>
  <c r="GB432" i="2"/>
  <c r="FT432" i="2"/>
  <c r="FM432" i="2"/>
  <c r="FE432" i="2"/>
  <c r="EX432" i="2"/>
  <c r="EP432" i="2"/>
  <c r="EI432" i="2"/>
  <c r="BV432" i="2"/>
  <c r="BP432" i="2"/>
  <c r="BA432" i="2"/>
  <c r="AT432" i="2"/>
  <c r="AM432" i="2"/>
  <c r="AF432" i="2"/>
  <c r="GG431" i="2"/>
  <c r="GF431" i="2"/>
  <c r="GE431" i="2"/>
  <c r="GB431" i="2"/>
  <c r="FT431" i="2"/>
  <c r="FM431" i="2"/>
  <c r="FE431" i="2"/>
  <c r="EX431" i="2"/>
  <c r="EP431" i="2"/>
  <c r="EI431" i="2"/>
  <c r="BV431" i="2"/>
  <c r="BP431" i="2"/>
  <c r="BA431" i="2"/>
  <c r="AT431" i="2"/>
  <c r="AM431" i="2"/>
  <c r="AF431" i="2"/>
  <c r="GG430" i="2"/>
  <c r="GF430" i="2"/>
  <c r="GE430" i="2"/>
  <c r="GB430" i="2"/>
  <c r="FT430" i="2"/>
  <c r="FM430" i="2"/>
  <c r="FE430" i="2"/>
  <c r="EX430" i="2"/>
  <c r="EP430" i="2"/>
  <c r="EI430" i="2"/>
  <c r="BV430" i="2"/>
  <c r="BP430" i="2"/>
  <c r="BA430" i="2"/>
  <c r="AT430" i="2"/>
  <c r="AM430" i="2"/>
  <c r="AF430" i="2"/>
  <c r="GG429" i="2" l="1"/>
  <c r="GF429" i="2"/>
  <c r="GE429" i="2"/>
  <c r="GB429" i="2"/>
  <c r="FT429" i="2"/>
  <c r="FM429" i="2"/>
  <c r="FE429" i="2"/>
  <c r="EX429" i="2"/>
  <c r="EP429" i="2"/>
  <c r="EI429" i="2"/>
  <c r="BV429" i="2"/>
  <c r="BP429" i="2"/>
  <c r="BA429" i="2"/>
  <c r="AT429" i="2"/>
  <c r="AM429" i="2"/>
  <c r="AF429" i="2"/>
  <c r="GG428" i="2"/>
  <c r="GF428" i="2"/>
  <c r="GE428" i="2"/>
  <c r="GB428" i="2"/>
  <c r="FT428" i="2"/>
  <c r="FM428" i="2"/>
  <c r="FE428" i="2"/>
  <c r="EX428" i="2"/>
  <c r="EP428" i="2"/>
  <c r="EI428" i="2"/>
  <c r="BV428" i="2"/>
  <c r="BP428" i="2"/>
  <c r="BA428" i="2"/>
  <c r="AT428" i="2"/>
  <c r="AM428" i="2"/>
  <c r="AF428" i="2"/>
  <c r="GG427" i="2"/>
  <c r="GF427" i="2"/>
  <c r="GE427" i="2"/>
  <c r="GB427" i="2"/>
  <c r="FT427" i="2"/>
  <c r="FM427" i="2"/>
  <c r="FE427" i="2"/>
  <c r="EX427" i="2"/>
  <c r="EP427" i="2"/>
  <c r="EI427" i="2"/>
  <c r="BV427" i="2"/>
  <c r="BP427" i="2"/>
  <c r="BA427" i="2"/>
  <c r="AT427" i="2"/>
  <c r="AM427" i="2"/>
  <c r="AF427" i="2"/>
  <c r="GG426" i="2"/>
  <c r="GF426" i="2"/>
  <c r="GE426" i="2"/>
  <c r="GB426" i="2"/>
  <c r="FT426" i="2"/>
  <c r="FM426" i="2"/>
  <c r="FE426" i="2"/>
  <c r="EX426" i="2"/>
  <c r="EP426" i="2"/>
  <c r="EI426" i="2"/>
  <c r="BV426" i="2"/>
  <c r="BP426" i="2"/>
  <c r="BA426" i="2"/>
  <c r="AT426" i="2"/>
  <c r="AM426" i="2"/>
  <c r="AF426" i="2"/>
  <c r="GG425" i="2" l="1"/>
  <c r="GF425" i="2"/>
  <c r="GE425" i="2"/>
  <c r="GB425" i="2"/>
  <c r="FT425" i="2"/>
  <c r="FM425" i="2"/>
  <c r="FE425" i="2"/>
  <c r="EX425" i="2"/>
  <c r="EP425" i="2"/>
  <c r="EI425" i="2"/>
  <c r="BV425" i="2"/>
  <c r="BP425" i="2"/>
  <c r="BA425" i="2"/>
  <c r="AT425" i="2"/>
  <c r="AM425" i="2"/>
  <c r="AF425" i="2"/>
  <c r="GG424" i="2" l="1"/>
  <c r="GF424" i="2"/>
  <c r="GE424" i="2"/>
  <c r="GB424" i="2"/>
  <c r="FT424" i="2"/>
  <c r="FM424" i="2"/>
  <c r="FE424" i="2"/>
  <c r="EX424" i="2"/>
  <c r="EP424" i="2"/>
  <c r="EI424" i="2"/>
  <c r="BV424" i="2"/>
  <c r="BP424" i="2"/>
  <c r="BA424" i="2"/>
  <c r="AT424" i="2"/>
  <c r="AM424" i="2"/>
  <c r="AF424" i="2"/>
  <c r="GG423" i="2"/>
  <c r="GF423" i="2"/>
  <c r="GE423" i="2"/>
  <c r="GB423" i="2"/>
  <c r="FT423" i="2"/>
  <c r="FM423" i="2"/>
  <c r="FE423" i="2"/>
  <c r="EX423" i="2"/>
  <c r="EP423" i="2"/>
  <c r="EI423" i="2"/>
  <c r="BV423" i="2"/>
  <c r="BP423" i="2"/>
  <c r="BA423" i="2"/>
  <c r="AT423" i="2"/>
  <c r="AM423" i="2"/>
  <c r="AF423" i="2"/>
  <c r="GG422" i="2"/>
  <c r="GF422" i="2"/>
  <c r="GE422" i="2"/>
  <c r="GB422" i="2"/>
  <c r="FT422" i="2"/>
  <c r="FM422" i="2"/>
  <c r="FE422" i="2"/>
  <c r="EX422" i="2"/>
  <c r="EP422" i="2"/>
  <c r="EI422" i="2"/>
  <c r="BV422" i="2"/>
  <c r="BP422" i="2"/>
  <c r="BA422" i="2"/>
  <c r="AT422" i="2"/>
  <c r="AM422" i="2"/>
  <c r="AF422" i="2"/>
  <c r="GG421" i="2"/>
  <c r="GF421" i="2"/>
  <c r="GE421" i="2"/>
  <c r="GB421" i="2"/>
  <c r="FT421" i="2"/>
  <c r="FM421" i="2"/>
  <c r="FE421" i="2"/>
  <c r="EX421" i="2"/>
  <c r="EP421" i="2"/>
  <c r="EI421" i="2"/>
  <c r="BV421" i="2"/>
  <c r="BP421" i="2"/>
  <c r="BA421" i="2"/>
  <c r="AT421" i="2"/>
  <c r="AM421" i="2"/>
  <c r="AF421" i="2"/>
  <c r="GG420" i="2" l="1"/>
  <c r="GF420" i="2"/>
  <c r="GE420" i="2"/>
  <c r="GB420" i="2"/>
  <c r="FT420" i="2"/>
  <c r="FM420" i="2"/>
  <c r="FE420" i="2"/>
  <c r="EX420" i="2"/>
  <c r="EP420" i="2"/>
  <c r="EI420" i="2"/>
  <c r="BV420" i="2"/>
  <c r="BP420" i="2"/>
  <c r="BA420" i="2"/>
  <c r="AT420" i="2"/>
  <c r="AM420" i="2"/>
  <c r="AF420" i="2"/>
  <c r="GG419" i="2"/>
  <c r="GF419" i="2"/>
  <c r="GE419" i="2"/>
  <c r="GB419" i="2"/>
  <c r="FT419" i="2"/>
  <c r="FM419" i="2"/>
  <c r="FE419" i="2"/>
  <c r="EX419" i="2"/>
  <c r="EP419" i="2"/>
  <c r="EI419" i="2"/>
  <c r="BV419" i="2"/>
  <c r="BP419" i="2"/>
  <c r="BA419" i="2"/>
  <c r="AT419" i="2"/>
  <c r="AM419" i="2"/>
  <c r="AF419" i="2"/>
  <c r="GG418" i="2" l="1"/>
  <c r="GF418" i="2"/>
  <c r="GE418" i="2"/>
  <c r="GB418" i="2"/>
  <c r="FT418" i="2"/>
  <c r="FM418" i="2"/>
  <c r="FE418" i="2"/>
  <c r="EX418" i="2"/>
  <c r="EP418" i="2"/>
  <c r="EI418" i="2"/>
  <c r="BV418" i="2"/>
  <c r="BP418" i="2"/>
  <c r="BA418" i="2"/>
  <c r="AT418" i="2"/>
  <c r="AM418" i="2"/>
  <c r="AF418" i="2"/>
  <c r="GG417" i="2" l="1"/>
  <c r="GF417" i="2"/>
  <c r="GE417" i="2"/>
  <c r="GB417" i="2"/>
  <c r="FT417" i="2"/>
  <c r="FM417" i="2"/>
  <c r="FE417" i="2"/>
  <c r="EX417" i="2"/>
  <c r="EP417" i="2"/>
  <c r="EI417" i="2"/>
  <c r="BV417" i="2"/>
  <c r="BP417" i="2"/>
  <c r="BA417" i="2"/>
  <c r="AT417" i="2"/>
  <c r="AM417" i="2"/>
  <c r="AF417" i="2"/>
  <c r="GG416" i="2"/>
  <c r="GF416" i="2"/>
  <c r="GE416" i="2"/>
  <c r="GB416" i="2"/>
  <c r="FT416" i="2"/>
  <c r="FM416" i="2"/>
  <c r="FE416" i="2"/>
  <c r="EX416" i="2"/>
  <c r="EP416" i="2"/>
  <c r="EI416" i="2"/>
  <c r="BV416" i="2"/>
  <c r="BP416" i="2"/>
  <c r="BA416" i="2"/>
  <c r="AT416" i="2"/>
  <c r="AM416" i="2"/>
  <c r="AF416" i="2"/>
  <c r="GG415" i="2" l="1"/>
  <c r="GF415" i="2"/>
  <c r="GE415" i="2"/>
  <c r="GB415" i="2"/>
  <c r="FT415" i="2"/>
  <c r="FM415" i="2"/>
  <c r="FE415" i="2"/>
  <c r="EX415" i="2"/>
  <c r="EP415" i="2"/>
  <c r="EI415" i="2"/>
  <c r="BV415" i="2"/>
  <c r="BP415" i="2"/>
  <c r="BA415" i="2"/>
  <c r="AT415" i="2"/>
  <c r="AM415" i="2"/>
  <c r="AF415" i="2"/>
  <c r="GG414" i="2"/>
  <c r="GF414" i="2"/>
  <c r="GE414" i="2"/>
  <c r="GB414" i="2"/>
  <c r="FT414" i="2"/>
  <c r="FM414" i="2"/>
  <c r="FE414" i="2"/>
  <c r="EX414" i="2"/>
  <c r="EP414" i="2"/>
  <c r="EI414" i="2"/>
  <c r="BV414" i="2"/>
  <c r="BP414" i="2"/>
  <c r="BA414" i="2"/>
  <c r="AT414" i="2"/>
  <c r="AM414" i="2"/>
  <c r="AF414" i="2"/>
  <c r="GG413" i="2"/>
  <c r="GF413" i="2"/>
  <c r="GE413" i="2"/>
  <c r="GB413" i="2"/>
  <c r="FT413" i="2"/>
  <c r="FM413" i="2"/>
  <c r="FE413" i="2"/>
  <c r="EX413" i="2"/>
  <c r="EP413" i="2"/>
  <c r="EI413" i="2"/>
  <c r="BV413" i="2"/>
  <c r="BP413" i="2"/>
  <c r="BA413" i="2"/>
  <c r="AT413" i="2"/>
  <c r="AM413" i="2"/>
  <c r="AF413" i="2"/>
  <c r="GG412" i="2" l="1"/>
  <c r="GF412" i="2"/>
  <c r="GE412" i="2"/>
  <c r="GB412" i="2"/>
  <c r="FT412" i="2"/>
  <c r="FM412" i="2"/>
  <c r="FE412" i="2"/>
  <c r="EX412" i="2"/>
  <c r="EP412" i="2"/>
  <c r="EI412" i="2"/>
  <c r="BV412" i="2"/>
  <c r="BP412" i="2"/>
  <c r="BA412" i="2"/>
  <c r="AT412" i="2"/>
  <c r="AM412" i="2"/>
  <c r="AF412" i="2"/>
  <c r="GG411" i="2" l="1"/>
  <c r="GF411" i="2"/>
  <c r="GE411" i="2"/>
  <c r="GB411" i="2"/>
  <c r="FT411" i="2"/>
  <c r="FM411" i="2"/>
  <c r="FE411" i="2"/>
  <c r="EX411" i="2"/>
  <c r="EP411" i="2"/>
  <c r="EI411" i="2"/>
  <c r="BV411" i="2"/>
  <c r="BP411" i="2"/>
  <c r="BA411" i="2"/>
  <c r="AT411" i="2"/>
  <c r="AM411" i="2"/>
  <c r="AF411" i="2"/>
  <c r="GG410" i="2"/>
  <c r="GF410" i="2"/>
  <c r="GE410" i="2"/>
  <c r="GB410" i="2"/>
  <c r="FT410" i="2"/>
  <c r="FM410" i="2"/>
  <c r="FE410" i="2"/>
  <c r="EX410" i="2"/>
  <c r="EP410" i="2"/>
  <c r="EI410" i="2"/>
  <c r="BV410" i="2"/>
  <c r="BP410" i="2"/>
  <c r="BA410" i="2"/>
  <c r="AT410" i="2"/>
  <c r="AM410" i="2"/>
  <c r="AF410" i="2"/>
  <c r="GG409" i="2" l="1"/>
  <c r="GF409" i="2"/>
  <c r="GE409" i="2"/>
  <c r="GB409" i="2"/>
  <c r="FT409" i="2"/>
  <c r="FM409" i="2"/>
  <c r="FE409" i="2"/>
  <c r="EX409" i="2"/>
  <c r="EP409" i="2"/>
  <c r="EI409" i="2"/>
  <c r="BV409" i="2"/>
  <c r="BP409" i="2"/>
  <c r="BA409" i="2"/>
  <c r="AT409" i="2"/>
  <c r="AM409" i="2"/>
  <c r="AF409" i="2"/>
  <c r="GG408" i="2" l="1"/>
  <c r="GF408" i="2"/>
  <c r="GE408" i="2"/>
  <c r="GB408" i="2"/>
  <c r="FT408" i="2"/>
  <c r="FM408" i="2"/>
  <c r="FE408" i="2"/>
  <c r="EX408" i="2"/>
  <c r="EP408" i="2"/>
  <c r="EI408" i="2"/>
  <c r="BV408" i="2"/>
  <c r="BP408" i="2"/>
  <c r="BA408" i="2"/>
  <c r="AT408" i="2"/>
  <c r="AM408" i="2"/>
  <c r="AF408" i="2"/>
  <c r="GG407" i="2" l="1"/>
  <c r="GF407" i="2"/>
  <c r="GE407" i="2"/>
  <c r="GB407" i="2"/>
  <c r="FT407" i="2"/>
  <c r="FM407" i="2"/>
  <c r="FE407" i="2"/>
  <c r="EX407" i="2"/>
  <c r="EP407" i="2"/>
  <c r="EI407" i="2"/>
  <c r="BV407" i="2"/>
  <c r="BP407" i="2"/>
  <c r="BA407" i="2"/>
  <c r="AT407" i="2"/>
  <c r="AM407" i="2"/>
  <c r="AF407" i="2"/>
  <c r="GG406" i="2" l="1"/>
  <c r="GF406" i="2"/>
  <c r="GE406" i="2"/>
  <c r="GB406" i="2"/>
  <c r="FT406" i="2"/>
  <c r="FM406" i="2"/>
  <c r="FE406" i="2"/>
  <c r="EX406" i="2"/>
  <c r="EP406" i="2"/>
  <c r="BV406" i="2"/>
  <c r="BP406" i="2"/>
  <c r="BA406" i="2"/>
  <c r="AT406" i="2"/>
  <c r="AM406" i="2"/>
  <c r="AF406" i="2"/>
  <c r="B7" i="6" l="1"/>
  <c r="F7" i="6" l="1"/>
  <c r="GG405" i="2"/>
  <c r="GF405" i="2"/>
  <c r="GE405" i="2"/>
  <c r="GB405" i="2"/>
  <c r="FT405" i="2"/>
  <c r="FM405" i="2"/>
  <c r="FE405" i="2"/>
  <c r="EX405" i="2"/>
  <c r="EP405" i="2"/>
  <c r="EI405" i="2"/>
  <c r="BA405" i="2"/>
  <c r="AT405" i="2"/>
  <c r="AM405" i="2"/>
  <c r="AF405" i="2"/>
  <c r="GG404" i="2"/>
  <c r="GF404" i="2"/>
  <c r="GE404" i="2"/>
  <c r="GB404" i="2"/>
  <c r="FT404" i="2"/>
  <c r="FM404" i="2"/>
  <c r="FE404" i="2"/>
  <c r="EX404" i="2"/>
  <c r="EP404" i="2"/>
  <c r="EI404" i="2"/>
  <c r="BA404" i="2"/>
  <c r="AT404" i="2"/>
  <c r="AM404" i="2"/>
  <c r="AF404" i="2"/>
  <c r="I7" i="6" l="1"/>
  <c r="M7" i="6" s="1"/>
  <c r="GG402" i="2"/>
  <c r="GF402" i="2"/>
  <c r="GE402" i="2"/>
  <c r="GB402" i="2"/>
  <c r="FT402" i="2"/>
  <c r="FM402" i="2"/>
  <c r="FE402" i="2"/>
  <c r="EX402" i="2"/>
  <c r="EP402" i="2"/>
  <c r="EI402" i="2"/>
  <c r="BA402" i="2"/>
  <c r="AT402" i="2"/>
  <c r="AM402" i="2"/>
  <c r="AF402" i="2"/>
  <c r="O7" i="6" l="1"/>
  <c r="N7" i="6"/>
  <c r="GG401" i="2"/>
  <c r="GF401" i="2"/>
  <c r="GE401" i="2"/>
  <c r="GB401" i="2"/>
  <c r="FT401" i="2"/>
  <c r="FM401" i="2"/>
  <c r="FE401" i="2"/>
  <c r="EX401" i="2"/>
  <c r="EP401" i="2"/>
  <c r="EI401" i="2"/>
  <c r="BA401" i="2"/>
  <c r="AT401" i="2"/>
  <c r="AM401" i="2"/>
  <c r="AF401" i="2"/>
  <c r="J77" i="6"/>
  <c r="GG400" i="2" l="1"/>
  <c r="GF400" i="2"/>
  <c r="GE400" i="2"/>
  <c r="GB400" i="2"/>
  <c r="FT400" i="2"/>
  <c r="FM400" i="2"/>
  <c r="FE400" i="2"/>
  <c r="EX400" i="2"/>
  <c r="EP400" i="2"/>
  <c r="EI400" i="2"/>
  <c r="BA400" i="2"/>
  <c r="AT400" i="2"/>
  <c r="AM400" i="2"/>
  <c r="AF400" i="2"/>
  <c r="GG399" i="2"/>
  <c r="GF399" i="2"/>
  <c r="GE399" i="2"/>
  <c r="GB399" i="2"/>
  <c r="FT399" i="2"/>
  <c r="FM399" i="2"/>
  <c r="FE399" i="2"/>
  <c r="EX399" i="2"/>
  <c r="EP399" i="2"/>
  <c r="EI399" i="2"/>
  <c r="BA399" i="2"/>
  <c r="AT399" i="2"/>
  <c r="AM399" i="2"/>
  <c r="AF399" i="2"/>
  <c r="GG398" i="2" l="1"/>
  <c r="GF398" i="2"/>
  <c r="GE398" i="2"/>
  <c r="GB398" i="2"/>
  <c r="FT398" i="2"/>
  <c r="FM398" i="2"/>
  <c r="FE398" i="2"/>
  <c r="EX398" i="2"/>
  <c r="EP398" i="2"/>
  <c r="EI398" i="2"/>
  <c r="BA398" i="2"/>
  <c r="AT398" i="2"/>
  <c r="AM398" i="2"/>
  <c r="AF398" i="2"/>
  <c r="GG397" i="2" l="1"/>
  <c r="GF397" i="2"/>
  <c r="GE397" i="2"/>
  <c r="GB397" i="2"/>
  <c r="FT397" i="2"/>
  <c r="FM397" i="2"/>
  <c r="FE397" i="2"/>
  <c r="EX397" i="2"/>
  <c r="EP397" i="2"/>
  <c r="EI397" i="2"/>
  <c r="BA397" i="2"/>
  <c r="AT397" i="2"/>
  <c r="AM397" i="2"/>
  <c r="AF397" i="2"/>
  <c r="GG396" i="2"/>
  <c r="GF396" i="2"/>
  <c r="GE396" i="2"/>
  <c r="GB396" i="2"/>
  <c r="FT396" i="2"/>
  <c r="FM396" i="2"/>
  <c r="FE396" i="2"/>
  <c r="EX396" i="2"/>
  <c r="EP396" i="2"/>
  <c r="EI396" i="2"/>
  <c r="BA396" i="2"/>
  <c r="AT396" i="2"/>
  <c r="AM396" i="2"/>
  <c r="AF396" i="2"/>
  <c r="B41" i="6"/>
  <c r="D41" i="6"/>
  <c r="H41" i="6"/>
  <c r="J41" i="6"/>
  <c r="F41" i="6" l="1"/>
  <c r="I41" i="6" s="1"/>
  <c r="K41" i="6" s="1"/>
  <c r="AN403" i="2"/>
  <c r="AN446" i="2"/>
  <c r="AN469" i="2"/>
  <c r="AN470" i="2"/>
  <c r="GG392" i="2"/>
  <c r="GF392" i="2"/>
  <c r="GE392" i="2"/>
  <c r="GB392" i="2"/>
  <c r="FT392" i="2"/>
  <c r="FM392" i="2"/>
  <c r="FE392" i="2"/>
  <c r="EX392" i="2"/>
  <c r="EP392" i="2"/>
  <c r="EI392" i="2"/>
  <c r="BA392" i="2"/>
  <c r="AT392" i="2"/>
  <c r="AM392" i="2"/>
  <c r="AF392" i="2"/>
  <c r="GG391" i="2"/>
  <c r="GF391" i="2"/>
  <c r="GE391" i="2"/>
  <c r="GB391" i="2"/>
  <c r="FT391" i="2"/>
  <c r="FM391" i="2"/>
  <c r="FE391" i="2"/>
  <c r="EX391" i="2"/>
  <c r="EP391" i="2"/>
  <c r="EI391" i="2"/>
  <c r="BA391" i="2"/>
  <c r="AT391" i="2"/>
  <c r="AM391" i="2"/>
  <c r="AF391" i="2"/>
  <c r="GG390" i="2"/>
  <c r="GF390" i="2"/>
  <c r="GE390" i="2"/>
  <c r="GB390" i="2"/>
  <c r="FT390" i="2"/>
  <c r="FM390" i="2"/>
  <c r="FE390" i="2"/>
  <c r="EX390" i="2"/>
  <c r="EP390" i="2"/>
  <c r="EI390" i="2"/>
  <c r="BA390" i="2"/>
  <c r="AT390" i="2"/>
  <c r="AM390" i="2"/>
  <c r="AF390" i="2"/>
  <c r="N41" i="6" l="1"/>
  <c r="M41" i="6"/>
  <c r="O41" i="6"/>
  <c r="GG389" i="2"/>
  <c r="GF389" i="2"/>
  <c r="GE389" i="2"/>
  <c r="GB389" i="2"/>
  <c r="FT389" i="2"/>
  <c r="FM389" i="2"/>
  <c r="FE389" i="2"/>
  <c r="EX389" i="2"/>
  <c r="EP389" i="2"/>
  <c r="EI389" i="2"/>
  <c r="BA389" i="2"/>
  <c r="AT389" i="2"/>
  <c r="AM389" i="2"/>
  <c r="AF389" i="2"/>
  <c r="GG388" i="2" l="1"/>
  <c r="GF388" i="2"/>
  <c r="GE388" i="2"/>
  <c r="GB388" i="2"/>
  <c r="FT388" i="2"/>
  <c r="FM388" i="2"/>
  <c r="FE388" i="2"/>
  <c r="EX388" i="2"/>
  <c r="EP388" i="2"/>
  <c r="EI388" i="2"/>
  <c r="BA388" i="2"/>
  <c r="AT388" i="2"/>
  <c r="AM388" i="2"/>
  <c r="AF388" i="2"/>
  <c r="GG387" i="2" l="1"/>
  <c r="GF387" i="2"/>
  <c r="GE387" i="2"/>
  <c r="GB387" i="2"/>
  <c r="FT387" i="2"/>
  <c r="FM387" i="2"/>
  <c r="FE387" i="2"/>
  <c r="EX387" i="2"/>
  <c r="EP387" i="2"/>
  <c r="EI387" i="2"/>
  <c r="BA387" i="2"/>
  <c r="AT387" i="2"/>
  <c r="AM387" i="2"/>
  <c r="AF387" i="2"/>
  <c r="GG386" i="2"/>
  <c r="GF386" i="2"/>
  <c r="GE386" i="2"/>
  <c r="GB386" i="2"/>
  <c r="FT386" i="2"/>
  <c r="FM386" i="2"/>
  <c r="FE386" i="2"/>
  <c r="EX386" i="2"/>
  <c r="EP386" i="2"/>
  <c r="EI386" i="2"/>
  <c r="BA386" i="2"/>
  <c r="AT386" i="2"/>
  <c r="AM386" i="2"/>
  <c r="AF386" i="2"/>
  <c r="GG385" i="2" l="1"/>
  <c r="GF385" i="2"/>
  <c r="GE385" i="2"/>
  <c r="GB385" i="2"/>
  <c r="FT385" i="2"/>
  <c r="FM385" i="2"/>
  <c r="FE385" i="2"/>
  <c r="EX385" i="2"/>
  <c r="EP385" i="2"/>
  <c r="EI385" i="2"/>
  <c r="BA385" i="2"/>
  <c r="AT385" i="2"/>
  <c r="AM385" i="2"/>
  <c r="AF385" i="2"/>
  <c r="GG384" i="2" l="1"/>
  <c r="GF384" i="2"/>
  <c r="GE384" i="2"/>
  <c r="GB384" i="2"/>
  <c r="FT384" i="2"/>
  <c r="FM384" i="2"/>
  <c r="FE384" i="2"/>
  <c r="EX384" i="2"/>
  <c r="EP384" i="2"/>
  <c r="EI384" i="2"/>
  <c r="BA384" i="2"/>
  <c r="AT384" i="2"/>
  <c r="AM384" i="2"/>
  <c r="AF384" i="2"/>
  <c r="GG383" i="2"/>
  <c r="GF383" i="2"/>
  <c r="GE383" i="2"/>
  <c r="GB383" i="2"/>
  <c r="FT383" i="2"/>
  <c r="FM383" i="2"/>
  <c r="FE383" i="2"/>
  <c r="EX383" i="2"/>
  <c r="EP383" i="2"/>
  <c r="EI383" i="2"/>
  <c r="BA383" i="2"/>
  <c r="AT383" i="2"/>
  <c r="AM383" i="2"/>
  <c r="AF383" i="2"/>
  <c r="GG382" i="2"/>
  <c r="GF382" i="2"/>
  <c r="GE382" i="2"/>
  <c r="GB382" i="2"/>
  <c r="FT382" i="2"/>
  <c r="FM382" i="2"/>
  <c r="FE382" i="2"/>
  <c r="EX382" i="2"/>
  <c r="EP382" i="2"/>
  <c r="EI382" i="2"/>
  <c r="BA382" i="2"/>
  <c r="AT382" i="2"/>
  <c r="AM382" i="2"/>
  <c r="AF382" i="2"/>
  <c r="GG381" i="2" l="1"/>
  <c r="GF381" i="2"/>
  <c r="GE381" i="2"/>
  <c r="GB381" i="2"/>
  <c r="FT381" i="2"/>
  <c r="FM381" i="2"/>
  <c r="FE381" i="2"/>
  <c r="EX381" i="2"/>
  <c r="EP381" i="2"/>
  <c r="EI381" i="2"/>
  <c r="BA381" i="2"/>
  <c r="AT381" i="2"/>
  <c r="AM381" i="2"/>
  <c r="AF381" i="2"/>
  <c r="GG380" i="2"/>
  <c r="GF380" i="2"/>
  <c r="GE380" i="2"/>
  <c r="GB380" i="2"/>
  <c r="FT380" i="2"/>
  <c r="FM380" i="2"/>
  <c r="FE380" i="2"/>
  <c r="EX380" i="2"/>
  <c r="EP380" i="2"/>
  <c r="EI380" i="2"/>
  <c r="BA380" i="2"/>
  <c r="AT380" i="2"/>
  <c r="AM380" i="2"/>
  <c r="AF380" i="2"/>
  <c r="GG379" i="2" l="1"/>
  <c r="GF379" i="2"/>
  <c r="GE379" i="2"/>
  <c r="GB379" i="2"/>
  <c r="FT379" i="2"/>
  <c r="FM379" i="2"/>
  <c r="FE379" i="2"/>
  <c r="EX379" i="2"/>
  <c r="EP379" i="2"/>
  <c r="EI379" i="2"/>
  <c r="BA379" i="2"/>
  <c r="AT379" i="2"/>
  <c r="AM379" i="2"/>
  <c r="AF379" i="2"/>
  <c r="GG378" i="2" l="1"/>
  <c r="GF378" i="2"/>
  <c r="GE378" i="2"/>
  <c r="GB378" i="2"/>
  <c r="FT378" i="2"/>
  <c r="FM378" i="2"/>
  <c r="FE378" i="2"/>
  <c r="EX378" i="2"/>
  <c r="EP378" i="2"/>
  <c r="EI378" i="2"/>
  <c r="BA378" i="2"/>
  <c r="AT378" i="2"/>
  <c r="AM378" i="2"/>
  <c r="AF378" i="2"/>
  <c r="GG377" i="2"/>
  <c r="GF377" i="2"/>
  <c r="GE377" i="2"/>
  <c r="GB377" i="2"/>
  <c r="FT377" i="2"/>
  <c r="FM377" i="2"/>
  <c r="FE377" i="2"/>
  <c r="EX377" i="2"/>
  <c r="EP377" i="2"/>
  <c r="EI377" i="2"/>
  <c r="BA377" i="2"/>
  <c r="AT377" i="2"/>
  <c r="AM377" i="2"/>
  <c r="AF377" i="2"/>
  <c r="GG375" i="2" l="1"/>
  <c r="GF375" i="2"/>
  <c r="GE375" i="2"/>
  <c r="GB375" i="2"/>
  <c r="FT375" i="2"/>
  <c r="FM375" i="2"/>
  <c r="FE375" i="2"/>
  <c r="EX375" i="2"/>
  <c r="EP375" i="2"/>
  <c r="EI375" i="2"/>
  <c r="BA375" i="2"/>
  <c r="AT375" i="2"/>
  <c r="AM375" i="2"/>
  <c r="AF375" i="2"/>
  <c r="GG374" i="2" l="1"/>
  <c r="GF374" i="2"/>
  <c r="GE374" i="2"/>
  <c r="GB374" i="2"/>
  <c r="FT374" i="2"/>
  <c r="FM374" i="2"/>
  <c r="FE374" i="2"/>
  <c r="EX374" i="2"/>
  <c r="EP374" i="2"/>
  <c r="EI374" i="2"/>
  <c r="BA374" i="2"/>
  <c r="AT374" i="2"/>
  <c r="AM374" i="2"/>
  <c r="AF374" i="2"/>
  <c r="GG373" i="2"/>
  <c r="GF373" i="2"/>
  <c r="GE373" i="2"/>
  <c r="GB373" i="2"/>
  <c r="FT373" i="2"/>
  <c r="FM373" i="2"/>
  <c r="FE373" i="2"/>
  <c r="EX373" i="2"/>
  <c r="EP373" i="2"/>
  <c r="EI373" i="2"/>
  <c r="BA373" i="2"/>
  <c r="AT373" i="2"/>
  <c r="AM373" i="2"/>
  <c r="AF373" i="2"/>
  <c r="GG372" i="2" l="1"/>
  <c r="GF372" i="2"/>
  <c r="GE372" i="2"/>
  <c r="GB372" i="2"/>
  <c r="FT372" i="2"/>
  <c r="FM372" i="2"/>
  <c r="FE372" i="2"/>
  <c r="EX372" i="2"/>
  <c r="EP372" i="2"/>
  <c r="EI372" i="2"/>
  <c r="BA372" i="2"/>
  <c r="AT372" i="2"/>
  <c r="AM372" i="2"/>
  <c r="AF372" i="2"/>
  <c r="GG371" i="2" l="1"/>
  <c r="GF371" i="2"/>
  <c r="GE371" i="2"/>
  <c r="GB371" i="2"/>
  <c r="FT371" i="2"/>
  <c r="FM371" i="2"/>
  <c r="FE371" i="2"/>
  <c r="EX371" i="2"/>
  <c r="EP371" i="2"/>
  <c r="EI371" i="2"/>
  <c r="BA371" i="2"/>
  <c r="AT371" i="2"/>
  <c r="AM371" i="2"/>
  <c r="AF371" i="2"/>
  <c r="GG370" i="2" l="1"/>
  <c r="GF370" i="2"/>
  <c r="GE370" i="2"/>
  <c r="GB370" i="2"/>
  <c r="FT370" i="2"/>
  <c r="FM370" i="2"/>
  <c r="FE370" i="2"/>
  <c r="EX370" i="2"/>
  <c r="EP370" i="2"/>
  <c r="EI370" i="2"/>
  <c r="BA370" i="2"/>
  <c r="AT370" i="2"/>
  <c r="AM370" i="2"/>
  <c r="AF370" i="2"/>
  <c r="GG369" i="2"/>
  <c r="GF369" i="2"/>
  <c r="GE369" i="2"/>
  <c r="GB369" i="2"/>
  <c r="FT369" i="2"/>
  <c r="FM369" i="2"/>
  <c r="FE369" i="2"/>
  <c r="EX369" i="2"/>
  <c r="EP369" i="2"/>
  <c r="EI369" i="2"/>
  <c r="BA369" i="2"/>
  <c r="AT369" i="2"/>
  <c r="AM369" i="2"/>
  <c r="AF369" i="2"/>
  <c r="GG368" i="2" l="1"/>
  <c r="GF368" i="2"/>
  <c r="GE368" i="2"/>
  <c r="GB368" i="2"/>
  <c r="FT368" i="2"/>
  <c r="FM368" i="2"/>
  <c r="FE368" i="2"/>
  <c r="EX368" i="2"/>
  <c r="EP368" i="2"/>
  <c r="EI368" i="2"/>
  <c r="BA368" i="2"/>
  <c r="AT368" i="2"/>
  <c r="AM368" i="2"/>
  <c r="AF368" i="2"/>
  <c r="GG367" i="2" l="1"/>
  <c r="GF367" i="2"/>
  <c r="GE367" i="2"/>
  <c r="GB367" i="2"/>
  <c r="FT367" i="2"/>
  <c r="FM367" i="2"/>
  <c r="FE367" i="2"/>
  <c r="EX367" i="2"/>
  <c r="EP367" i="2"/>
  <c r="EI367" i="2"/>
  <c r="BA367" i="2"/>
  <c r="AT367" i="2"/>
  <c r="AM367" i="2"/>
  <c r="AF367" i="2"/>
  <c r="GG366" i="2" l="1"/>
  <c r="GF366" i="2"/>
  <c r="GE366" i="2"/>
  <c r="GB366" i="2"/>
  <c r="FT366" i="2"/>
  <c r="FM366" i="2"/>
  <c r="FE366" i="2"/>
  <c r="EX366" i="2"/>
  <c r="EP366" i="2"/>
  <c r="EI366" i="2"/>
  <c r="BA366" i="2"/>
  <c r="AT366" i="2"/>
  <c r="AM366" i="2"/>
  <c r="AF366" i="2"/>
  <c r="GG365" i="2" l="1"/>
  <c r="GF365" i="2"/>
  <c r="GE365" i="2"/>
  <c r="GB365" i="2"/>
  <c r="FT365" i="2"/>
  <c r="FM365" i="2"/>
  <c r="FE365" i="2"/>
  <c r="EX365" i="2"/>
  <c r="EP365" i="2"/>
  <c r="EI365" i="2"/>
  <c r="BA365" i="2"/>
  <c r="AT365" i="2"/>
  <c r="AM365" i="2"/>
  <c r="AF365" i="2"/>
  <c r="GG364" i="2" l="1"/>
  <c r="GF364" i="2"/>
  <c r="GE364" i="2"/>
  <c r="GB364" i="2"/>
  <c r="FT364" i="2"/>
  <c r="FM364" i="2"/>
  <c r="FE364" i="2"/>
  <c r="EX364" i="2"/>
  <c r="EP364" i="2"/>
  <c r="EI364" i="2"/>
  <c r="BA364" i="2"/>
  <c r="AT364" i="2"/>
  <c r="AM364" i="2"/>
  <c r="AF364" i="2"/>
  <c r="GG363" i="2" l="1"/>
  <c r="GF363" i="2"/>
  <c r="GE363" i="2"/>
  <c r="GB363" i="2"/>
  <c r="FT363" i="2"/>
  <c r="FM363" i="2"/>
  <c r="FE363" i="2"/>
  <c r="EX363" i="2"/>
  <c r="EP363" i="2"/>
  <c r="EI363" i="2"/>
  <c r="BA363" i="2"/>
  <c r="AT363" i="2"/>
  <c r="AM363" i="2"/>
  <c r="AF363" i="2"/>
  <c r="GG362" i="2" l="1"/>
  <c r="GF362" i="2"/>
  <c r="GE362" i="2"/>
  <c r="GB362" i="2"/>
  <c r="FT362" i="2"/>
  <c r="FM362" i="2"/>
  <c r="FE362" i="2"/>
  <c r="EX362" i="2"/>
  <c r="EP362" i="2"/>
  <c r="EI362" i="2"/>
  <c r="BA362" i="2"/>
  <c r="AT362" i="2"/>
  <c r="AM362" i="2"/>
  <c r="AF362" i="2"/>
  <c r="GG361" i="2" l="1"/>
  <c r="GF361" i="2"/>
  <c r="GE361" i="2"/>
  <c r="GB361" i="2"/>
  <c r="FT361" i="2"/>
  <c r="FM361" i="2"/>
  <c r="FE361" i="2"/>
  <c r="EX361" i="2"/>
  <c r="EP361" i="2"/>
  <c r="EI361" i="2"/>
  <c r="BA361" i="2"/>
  <c r="AT361" i="2"/>
  <c r="AM361" i="2"/>
  <c r="AF361" i="2"/>
  <c r="GG360" i="2" l="1"/>
  <c r="GF360" i="2"/>
  <c r="GE360" i="2"/>
  <c r="GB360" i="2"/>
  <c r="FT360" i="2"/>
  <c r="FM360" i="2"/>
  <c r="FE360" i="2"/>
  <c r="EX360" i="2"/>
  <c r="EP360" i="2"/>
  <c r="EI360" i="2"/>
  <c r="BA360" i="2"/>
  <c r="AT360" i="2"/>
  <c r="AM360" i="2"/>
  <c r="AF360" i="2"/>
  <c r="GG359" i="2" l="1"/>
  <c r="GF359" i="2"/>
  <c r="GE359" i="2"/>
  <c r="GB359" i="2"/>
  <c r="FT359" i="2"/>
  <c r="FM359" i="2"/>
  <c r="FE359" i="2"/>
  <c r="EX359" i="2"/>
  <c r="EP359" i="2"/>
  <c r="EI359" i="2"/>
  <c r="BA359" i="2"/>
  <c r="AT359" i="2"/>
  <c r="AM359" i="2"/>
  <c r="AF359" i="2"/>
  <c r="GG358" i="2"/>
  <c r="GF358" i="2"/>
  <c r="GE358" i="2"/>
  <c r="GB358" i="2"/>
  <c r="FT358" i="2"/>
  <c r="FM358" i="2"/>
  <c r="FE358" i="2"/>
  <c r="EX358" i="2"/>
  <c r="EP358" i="2"/>
  <c r="EI358" i="2"/>
  <c r="BA358" i="2"/>
  <c r="AT358" i="2"/>
  <c r="AM358" i="2"/>
  <c r="AF358" i="2"/>
  <c r="GG357" i="2" l="1"/>
  <c r="GF357" i="2"/>
  <c r="GE357" i="2"/>
  <c r="GB357" i="2"/>
  <c r="FT357" i="2"/>
  <c r="FM357" i="2"/>
  <c r="FE357" i="2"/>
  <c r="EX357" i="2"/>
  <c r="EP357" i="2"/>
  <c r="EI357" i="2"/>
  <c r="BA357" i="2"/>
  <c r="AT357" i="2"/>
  <c r="AM357" i="2"/>
  <c r="AF357" i="2"/>
  <c r="GG356" i="2"/>
  <c r="GF356" i="2"/>
  <c r="GE356" i="2"/>
  <c r="GB356" i="2"/>
  <c r="FT356" i="2"/>
  <c r="FM356" i="2"/>
  <c r="FE356" i="2"/>
  <c r="EX356" i="2"/>
  <c r="EP356" i="2"/>
  <c r="EI356" i="2"/>
  <c r="BA356" i="2"/>
  <c r="AT356" i="2"/>
  <c r="AM356" i="2"/>
  <c r="AF356" i="2"/>
  <c r="GG355" i="2"/>
  <c r="GF355" i="2"/>
  <c r="GE355" i="2"/>
  <c r="GB355" i="2"/>
  <c r="FT355" i="2"/>
  <c r="FM355" i="2"/>
  <c r="FE355" i="2"/>
  <c r="EX355" i="2"/>
  <c r="EP355" i="2"/>
  <c r="EI355" i="2"/>
  <c r="BA355" i="2"/>
  <c r="AT355" i="2"/>
  <c r="AM355" i="2"/>
  <c r="AF355" i="2"/>
  <c r="GG354" i="2"/>
  <c r="GF354" i="2"/>
  <c r="GE354" i="2"/>
  <c r="GB354" i="2"/>
  <c r="FT354" i="2"/>
  <c r="FM354" i="2"/>
  <c r="FE354" i="2"/>
  <c r="EX354" i="2"/>
  <c r="EP354" i="2"/>
  <c r="EI354" i="2"/>
  <c r="BA354" i="2"/>
  <c r="AT354" i="2"/>
  <c r="AM354" i="2"/>
  <c r="AF354" i="2"/>
  <c r="GG353" i="2"/>
  <c r="GF353" i="2"/>
  <c r="GE353" i="2"/>
  <c r="GB353" i="2"/>
  <c r="FT353" i="2"/>
  <c r="FM353" i="2"/>
  <c r="FE353" i="2"/>
  <c r="EX353" i="2"/>
  <c r="EP353" i="2"/>
  <c r="EI353" i="2"/>
  <c r="BA353" i="2"/>
  <c r="AT353" i="2"/>
  <c r="AM353" i="2"/>
  <c r="AF353" i="2"/>
  <c r="GG352" i="2" l="1"/>
  <c r="GF352" i="2"/>
  <c r="GE352" i="2"/>
  <c r="GB352" i="2"/>
  <c r="FT352" i="2"/>
  <c r="FM352" i="2"/>
  <c r="FE352" i="2"/>
  <c r="EX352" i="2"/>
  <c r="EP352" i="2"/>
  <c r="EI352" i="2"/>
  <c r="BA352" i="2"/>
  <c r="AT352" i="2"/>
  <c r="AM352" i="2"/>
  <c r="AF352" i="2"/>
  <c r="GG351" i="2" l="1"/>
  <c r="GF351" i="2"/>
  <c r="GE351" i="2"/>
  <c r="GB351" i="2"/>
  <c r="FT351" i="2"/>
  <c r="FM351" i="2"/>
  <c r="FE351" i="2"/>
  <c r="EX351" i="2"/>
  <c r="EP351" i="2"/>
  <c r="EI351" i="2"/>
  <c r="BA351" i="2"/>
  <c r="AT351" i="2"/>
  <c r="AM351" i="2"/>
  <c r="AF351" i="2"/>
  <c r="GG350" i="2" l="1"/>
  <c r="GF350" i="2"/>
  <c r="GE350" i="2"/>
  <c r="GB350" i="2"/>
  <c r="FT350" i="2"/>
  <c r="FM350" i="2"/>
  <c r="FE350" i="2"/>
  <c r="EX350" i="2"/>
  <c r="EP350" i="2"/>
  <c r="EI350" i="2"/>
  <c r="BA350" i="2"/>
  <c r="AT350" i="2"/>
  <c r="AM350" i="2"/>
  <c r="AF350" i="2"/>
  <c r="GG349" i="2" l="1"/>
  <c r="GF349" i="2"/>
  <c r="GE349" i="2"/>
  <c r="GB349" i="2"/>
  <c r="FT349" i="2"/>
  <c r="FM349" i="2"/>
  <c r="FE349" i="2"/>
  <c r="EX349" i="2"/>
  <c r="EP349" i="2"/>
  <c r="EI349" i="2"/>
  <c r="BA349" i="2"/>
  <c r="AT349" i="2"/>
  <c r="AM349" i="2"/>
  <c r="AF349" i="2"/>
  <c r="GG348" i="2"/>
  <c r="GF348" i="2"/>
  <c r="GE348" i="2"/>
  <c r="GB348" i="2"/>
  <c r="FT348" i="2"/>
  <c r="FM348" i="2"/>
  <c r="FE348" i="2"/>
  <c r="EX348" i="2"/>
  <c r="EP348" i="2"/>
  <c r="EI348" i="2"/>
  <c r="BA348" i="2"/>
  <c r="AT348" i="2"/>
  <c r="AM348" i="2"/>
  <c r="AF348" i="2"/>
  <c r="GG347" i="2" l="1"/>
  <c r="GF347" i="2"/>
  <c r="GE347" i="2"/>
  <c r="GB347" i="2"/>
  <c r="FT347" i="2"/>
  <c r="FM347" i="2"/>
  <c r="FE347" i="2"/>
  <c r="EX347" i="2"/>
  <c r="EP347" i="2"/>
  <c r="EI347" i="2"/>
  <c r="BA347" i="2"/>
  <c r="AT347" i="2"/>
  <c r="AM347" i="2"/>
  <c r="AF347" i="2"/>
  <c r="GG346" i="2" l="1"/>
  <c r="GF346" i="2"/>
  <c r="GE346" i="2"/>
  <c r="GB346" i="2"/>
  <c r="FT346" i="2"/>
  <c r="FM346" i="2"/>
  <c r="FE346" i="2"/>
  <c r="EX346" i="2"/>
  <c r="EP346" i="2"/>
  <c r="EI346" i="2"/>
  <c r="BA346" i="2"/>
  <c r="AT346" i="2"/>
  <c r="AM346" i="2"/>
  <c r="AF346" i="2"/>
  <c r="GG345" i="2" l="1"/>
  <c r="GF345" i="2"/>
  <c r="GE345" i="2"/>
  <c r="GB345" i="2"/>
  <c r="FT345" i="2"/>
  <c r="FM345" i="2"/>
  <c r="FE345" i="2"/>
  <c r="EX345" i="2"/>
  <c r="EP345" i="2"/>
  <c r="EI345" i="2"/>
  <c r="BA345" i="2"/>
  <c r="AT345" i="2"/>
  <c r="AM345" i="2"/>
  <c r="AF345" i="2"/>
  <c r="GG344" i="2" l="1"/>
  <c r="GF344" i="2"/>
  <c r="GE344" i="2"/>
  <c r="GB344" i="2"/>
  <c r="FT344" i="2"/>
  <c r="FM344" i="2"/>
  <c r="FE344" i="2"/>
  <c r="EX344" i="2"/>
  <c r="EP344" i="2"/>
  <c r="EI344" i="2"/>
  <c r="BA344" i="2"/>
  <c r="AT344" i="2"/>
  <c r="AM344" i="2"/>
  <c r="AF344" i="2"/>
  <c r="GG343" i="2" l="1"/>
  <c r="GF343" i="2"/>
  <c r="GE343" i="2"/>
  <c r="GB343" i="2"/>
  <c r="FT343" i="2"/>
  <c r="FM343" i="2"/>
  <c r="FE343" i="2"/>
  <c r="EX343" i="2"/>
  <c r="EP343" i="2"/>
  <c r="EI343" i="2"/>
  <c r="BA343" i="2"/>
  <c r="AT343" i="2"/>
  <c r="AM343" i="2"/>
  <c r="AF343" i="2"/>
  <c r="GG342" i="2" l="1"/>
  <c r="GF342" i="2"/>
  <c r="GE342" i="2"/>
  <c r="GB342" i="2"/>
  <c r="FT342" i="2"/>
  <c r="FM342" i="2"/>
  <c r="FE342" i="2"/>
  <c r="EX342" i="2"/>
  <c r="EP342" i="2"/>
  <c r="EI342" i="2"/>
  <c r="BA342" i="2"/>
  <c r="AT342" i="2"/>
  <c r="AM342" i="2"/>
  <c r="AF342" i="2"/>
  <c r="GG341" i="2" l="1"/>
  <c r="GF341" i="2"/>
  <c r="GE341" i="2"/>
  <c r="GB341" i="2"/>
  <c r="FT341" i="2"/>
  <c r="FM341" i="2"/>
  <c r="FE341" i="2"/>
  <c r="EX341" i="2"/>
  <c r="EP341" i="2"/>
  <c r="EI341" i="2"/>
  <c r="BA341" i="2"/>
  <c r="AT341" i="2"/>
  <c r="AM341" i="2"/>
  <c r="AF341" i="2"/>
  <c r="GG340" i="2" l="1"/>
  <c r="GF340" i="2"/>
  <c r="GE340" i="2"/>
  <c r="GB340" i="2"/>
  <c r="FT340" i="2"/>
  <c r="FM340" i="2"/>
  <c r="FE340" i="2"/>
  <c r="EX340" i="2"/>
  <c r="EP340" i="2"/>
  <c r="EI340" i="2"/>
  <c r="BA340" i="2"/>
  <c r="AT340" i="2"/>
  <c r="AM340" i="2"/>
  <c r="AF340" i="2"/>
  <c r="GG339" i="2"/>
  <c r="GF339" i="2"/>
  <c r="GE339" i="2"/>
  <c r="GB339" i="2"/>
  <c r="FT339" i="2"/>
  <c r="FM339" i="2"/>
  <c r="FE339" i="2"/>
  <c r="EX339" i="2"/>
  <c r="EP339" i="2"/>
  <c r="EI339" i="2"/>
  <c r="BA339" i="2"/>
  <c r="AT339" i="2"/>
  <c r="AM339" i="2"/>
  <c r="AF339" i="2"/>
  <c r="GG338" i="2" l="1"/>
  <c r="GF338" i="2"/>
  <c r="GE338" i="2"/>
  <c r="GB338" i="2"/>
  <c r="FT338" i="2"/>
  <c r="FM338" i="2"/>
  <c r="FE338" i="2"/>
  <c r="EX338" i="2"/>
  <c r="EP338" i="2"/>
  <c r="EI338" i="2"/>
  <c r="BA338" i="2"/>
  <c r="AT338" i="2"/>
  <c r="AM338" i="2"/>
  <c r="AF338" i="2"/>
  <c r="GG337" i="2" l="1"/>
  <c r="GF337" i="2"/>
  <c r="GE337" i="2"/>
  <c r="GB337" i="2"/>
  <c r="FT337" i="2"/>
  <c r="FM337" i="2"/>
  <c r="FE337" i="2"/>
  <c r="EX337" i="2"/>
  <c r="EP337" i="2"/>
  <c r="EI337" i="2"/>
  <c r="BA337" i="2"/>
  <c r="AT337" i="2"/>
  <c r="AM337" i="2"/>
  <c r="AF337" i="2"/>
  <c r="GG336" i="2" l="1"/>
  <c r="GF336" i="2"/>
  <c r="GE336" i="2"/>
  <c r="GB336" i="2"/>
  <c r="FT336" i="2"/>
  <c r="FM336" i="2"/>
  <c r="FE336" i="2"/>
  <c r="EX336" i="2"/>
  <c r="EP336" i="2"/>
  <c r="EI336" i="2"/>
  <c r="BA336" i="2"/>
  <c r="AT336" i="2"/>
  <c r="AM336" i="2"/>
  <c r="AF336" i="2"/>
  <c r="GG335" i="2"/>
  <c r="GF335" i="2"/>
  <c r="GE335" i="2"/>
  <c r="GB335" i="2"/>
  <c r="FT335" i="2"/>
  <c r="FM335" i="2"/>
  <c r="FE335" i="2"/>
  <c r="EX335" i="2"/>
  <c r="EP335" i="2"/>
  <c r="EI335" i="2"/>
  <c r="BA335" i="2"/>
  <c r="AT335" i="2"/>
  <c r="AM335" i="2"/>
  <c r="AF335" i="2"/>
  <c r="GG334" i="2" l="1"/>
  <c r="GF334" i="2"/>
  <c r="GE334" i="2"/>
  <c r="GB334" i="2"/>
  <c r="FT334" i="2"/>
  <c r="FM334" i="2"/>
  <c r="FE334" i="2"/>
  <c r="EX334" i="2"/>
  <c r="EP334" i="2"/>
  <c r="EI334" i="2"/>
  <c r="BA334" i="2"/>
  <c r="AT334" i="2"/>
  <c r="AM334" i="2"/>
  <c r="AF334" i="2"/>
  <c r="GG333" i="2" l="1"/>
  <c r="GF333" i="2"/>
  <c r="GE333" i="2"/>
  <c r="GB333" i="2"/>
  <c r="FT333" i="2"/>
  <c r="FM333" i="2"/>
  <c r="FE333" i="2"/>
  <c r="EX333" i="2"/>
  <c r="EP333" i="2"/>
  <c r="EI333" i="2"/>
  <c r="BA333" i="2"/>
  <c r="AT333" i="2"/>
  <c r="AM333" i="2"/>
  <c r="AF333" i="2"/>
  <c r="GG332" i="2" l="1"/>
  <c r="GF332" i="2"/>
  <c r="GE332" i="2"/>
  <c r="GB332" i="2"/>
  <c r="FT332" i="2"/>
  <c r="FM332" i="2"/>
  <c r="FE332" i="2"/>
  <c r="EX332" i="2"/>
  <c r="EP332" i="2"/>
  <c r="EI332" i="2"/>
  <c r="BA332" i="2"/>
  <c r="AT332" i="2"/>
  <c r="AM332" i="2"/>
  <c r="AF332" i="2"/>
  <c r="GG331" i="2" l="1"/>
  <c r="GF331" i="2"/>
  <c r="GE331" i="2"/>
  <c r="GB331" i="2"/>
  <c r="FT331" i="2"/>
  <c r="FM331" i="2"/>
  <c r="FE331" i="2"/>
  <c r="EX331" i="2"/>
  <c r="EP331" i="2"/>
  <c r="EI331" i="2"/>
  <c r="BA331" i="2"/>
  <c r="AT331" i="2"/>
  <c r="AM331" i="2"/>
  <c r="AF331" i="2"/>
  <c r="GG330" i="2" l="1"/>
  <c r="GF330" i="2"/>
  <c r="GE330" i="2"/>
  <c r="GB330" i="2"/>
  <c r="FT330" i="2"/>
  <c r="FM330" i="2"/>
  <c r="FE330" i="2"/>
  <c r="EX330" i="2"/>
  <c r="EP330" i="2"/>
  <c r="EI330" i="2"/>
  <c r="BA330" i="2"/>
  <c r="AT330" i="2"/>
  <c r="AM330" i="2"/>
  <c r="AF330" i="2"/>
  <c r="GG329" i="2" l="1"/>
  <c r="GF329" i="2"/>
  <c r="GE329" i="2"/>
  <c r="GB329" i="2"/>
  <c r="FT329" i="2"/>
  <c r="FM329" i="2"/>
  <c r="FE329" i="2"/>
  <c r="EX329" i="2"/>
  <c r="EP329" i="2"/>
  <c r="EI329" i="2"/>
  <c r="BA329" i="2"/>
  <c r="AT329" i="2"/>
  <c r="AM329" i="2"/>
  <c r="AF329" i="2"/>
  <c r="GG328" i="2" l="1"/>
  <c r="GF328" i="2"/>
  <c r="GE328" i="2"/>
  <c r="GB328" i="2"/>
  <c r="FT328" i="2"/>
  <c r="FM328" i="2"/>
  <c r="FE328" i="2"/>
  <c r="EX328" i="2"/>
  <c r="EP328" i="2"/>
  <c r="EI328" i="2"/>
  <c r="BA328" i="2"/>
  <c r="AT328" i="2"/>
  <c r="AM328" i="2"/>
  <c r="AF328" i="2"/>
  <c r="AD6" i="6" l="1"/>
  <c r="AD7" i="6"/>
  <c r="AD8" i="6"/>
  <c r="W10" i="6"/>
  <c r="X10" i="6"/>
  <c r="Y10" i="6"/>
  <c r="Z10" i="6"/>
  <c r="AA10" i="6"/>
  <c r="AB10" i="6"/>
  <c r="AC10" i="6"/>
  <c r="S11" i="6"/>
  <c r="AD11" i="6" s="1"/>
  <c r="AD22" i="6"/>
  <c r="AD23" i="6"/>
  <c r="AD24" i="6"/>
  <c r="W25" i="6"/>
  <c r="X25" i="6"/>
  <c r="Y25" i="6"/>
  <c r="Z25" i="6"/>
  <c r="AA25" i="6"/>
  <c r="AB25" i="6"/>
  <c r="AC25" i="6"/>
  <c r="R26" i="6"/>
  <c r="S26" i="6"/>
  <c r="I35" i="6"/>
  <c r="GG327" i="2"/>
  <c r="GF327" i="2"/>
  <c r="GE327" i="2"/>
  <c r="GB327" i="2"/>
  <c r="FT327" i="2"/>
  <c r="FM327" i="2"/>
  <c r="FE327" i="2"/>
  <c r="EX327" i="2"/>
  <c r="EP327" i="2"/>
  <c r="EI327" i="2"/>
  <c r="BA327" i="2"/>
  <c r="AT327" i="2"/>
  <c r="AM327" i="2"/>
  <c r="AF327" i="2"/>
  <c r="AD10" i="6" l="1"/>
  <c r="AD25" i="6"/>
  <c r="J164" i="6" l="1"/>
  <c r="J128" i="6"/>
  <c r="J95" i="6"/>
  <c r="J60" i="6"/>
  <c r="K165" i="6"/>
  <c r="K129" i="6"/>
  <c r="GG326" i="2" l="1"/>
  <c r="GF326" i="2"/>
  <c r="GE326" i="2"/>
  <c r="GB326" i="2"/>
  <c r="FT326" i="2"/>
  <c r="FM326" i="2"/>
  <c r="FE326" i="2"/>
  <c r="EX326" i="2"/>
  <c r="EP326" i="2"/>
  <c r="EI326" i="2"/>
  <c r="BA326" i="2"/>
  <c r="AT326" i="2"/>
  <c r="AM326" i="2"/>
  <c r="AF326" i="2"/>
  <c r="D51" i="6"/>
  <c r="H51" i="6"/>
  <c r="J51" i="6"/>
  <c r="B50" i="6"/>
  <c r="D50" i="6"/>
  <c r="H50" i="6"/>
  <c r="J50" i="6"/>
  <c r="B42" i="6"/>
  <c r="D42" i="6"/>
  <c r="H42" i="6"/>
  <c r="J42" i="6"/>
  <c r="B43" i="6"/>
  <c r="D43" i="6"/>
  <c r="H43" i="6"/>
  <c r="J43" i="6"/>
  <c r="B44" i="6"/>
  <c r="D44" i="6"/>
  <c r="H44" i="6"/>
  <c r="J44" i="6"/>
  <c r="B60" i="6"/>
  <c r="D60" i="6"/>
  <c r="H60" i="6"/>
  <c r="B51" i="6"/>
  <c r="D54" i="6" l="1"/>
  <c r="E52" i="6" s="1"/>
  <c r="H54" i="6"/>
  <c r="J54" i="6"/>
  <c r="J59" i="6" s="1"/>
  <c r="B54" i="6"/>
  <c r="C52" i="6" s="1"/>
  <c r="F43" i="6"/>
  <c r="J45" i="6"/>
  <c r="J58" i="6" s="1"/>
  <c r="F50" i="6"/>
  <c r="F42" i="6"/>
  <c r="I42" i="6" s="1"/>
  <c r="F44" i="6"/>
  <c r="F51" i="6"/>
  <c r="F60" i="6"/>
  <c r="I60" i="6" s="1"/>
  <c r="GG325" i="2"/>
  <c r="GF325" i="2"/>
  <c r="GE325" i="2"/>
  <c r="GB325" i="2"/>
  <c r="FT325" i="2"/>
  <c r="FM325" i="2"/>
  <c r="FE325" i="2"/>
  <c r="EX325" i="2"/>
  <c r="EP325" i="2"/>
  <c r="EI325" i="2"/>
  <c r="BA325" i="2"/>
  <c r="AT325" i="2"/>
  <c r="AM325" i="2"/>
  <c r="AF325" i="2"/>
  <c r="C51" i="6" l="1"/>
  <c r="I50" i="6"/>
  <c r="M50" i="6" s="1"/>
  <c r="F54" i="6"/>
  <c r="G52" i="6" s="1"/>
  <c r="J62" i="6"/>
  <c r="M60" i="6"/>
  <c r="K60" i="6"/>
  <c r="N42" i="6"/>
  <c r="K42" i="6"/>
  <c r="O60" i="6"/>
  <c r="O42" i="6"/>
  <c r="I44" i="6"/>
  <c r="I43" i="6"/>
  <c r="D45" i="6"/>
  <c r="H45" i="6"/>
  <c r="H58" i="6" s="1"/>
  <c r="I51" i="6"/>
  <c r="N60" i="6"/>
  <c r="B45" i="6"/>
  <c r="M42" i="6"/>
  <c r="GG324" i="2"/>
  <c r="GF324" i="2"/>
  <c r="GE324" i="2"/>
  <c r="GB324" i="2"/>
  <c r="FT324" i="2"/>
  <c r="FM324" i="2"/>
  <c r="FE324" i="2"/>
  <c r="EX324" i="2"/>
  <c r="EP324" i="2"/>
  <c r="EI324" i="2"/>
  <c r="BA324" i="2"/>
  <c r="AT324" i="2"/>
  <c r="AM324" i="2"/>
  <c r="AF324" i="2"/>
  <c r="O50" i="6" l="1"/>
  <c r="K50" i="6"/>
  <c r="I54" i="6"/>
  <c r="L52" i="6" s="1"/>
  <c r="N50" i="6"/>
  <c r="C39" i="6"/>
  <c r="C40" i="6"/>
  <c r="E39" i="6"/>
  <c r="E40" i="6"/>
  <c r="E41" i="6"/>
  <c r="C41" i="6"/>
  <c r="E50" i="6"/>
  <c r="D59" i="6"/>
  <c r="E51" i="6"/>
  <c r="E43" i="6"/>
  <c r="D58" i="6"/>
  <c r="E44" i="6"/>
  <c r="E42" i="6"/>
  <c r="C43" i="6"/>
  <c r="B58" i="6"/>
  <c r="C42" i="6"/>
  <c r="C44" i="6"/>
  <c r="H59" i="6"/>
  <c r="B59" i="6"/>
  <c r="C50" i="6"/>
  <c r="C54" i="6" s="1"/>
  <c r="K44" i="6"/>
  <c r="M44" i="6"/>
  <c r="N44" i="6"/>
  <c r="O44" i="6"/>
  <c r="F45" i="6"/>
  <c r="K51" i="6"/>
  <c r="O51" i="6"/>
  <c r="M51" i="6"/>
  <c r="N51" i="6"/>
  <c r="O43" i="6"/>
  <c r="K43" i="6"/>
  <c r="N43" i="6"/>
  <c r="M43" i="6"/>
  <c r="GG323" i="2"/>
  <c r="GF323" i="2"/>
  <c r="GE323" i="2"/>
  <c r="GB323" i="2"/>
  <c r="FT323" i="2"/>
  <c r="FM323" i="2"/>
  <c r="FE323" i="2"/>
  <c r="EX323" i="2"/>
  <c r="EP323" i="2"/>
  <c r="EI323" i="2"/>
  <c r="BA323" i="2"/>
  <c r="AT323" i="2"/>
  <c r="AM323" i="2"/>
  <c r="AF323" i="2"/>
  <c r="E54" i="6" l="1"/>
  <c r="O54" i="6"/>
  <c r="N54" i="6"/>
  <c r="M54" i="6"/>
  <c r="K54" i="6"/>
  <c r="G39" i="6"/>
  <c r="G40" i="6"/>
  <c r="G41" i="6"/>
  <c r="C45" i="6"/>
  <c r="E45" i="6"/>
  <c r="I45" i="6"/>
  <c r="D62" i="6"/>
  <c r="G42" i="6"/>
  <c r="G44" i="6"/>
  <c r="G43" i="6"/>
  <c r="B62" i="6"/>
  <c r="C59" i="6" s="1"/>
  <c r="F58" i="6"/>
  <c r="G50" i="6"/>
  <c r="G51" i="6"/>
  <c r="F59" i="6"/>
  <c r="H62" i="6"/>
  <c r="GG322" i="2"/>
  <c r="GF322" i="2"/>
  <c r="GE322" i="2"/>
  <c r="GB322" i="2"/>
  <c r="FT322" i="2"/>
  <c r="FM322" i="2"/>
  <c r="FE322" i="2"/>
  <c r="EX322" i="2"/>
  <c r="EP322" i="2"/>
  <c r="EI322" i="2"/>
  <c r="BA322" i="2"/>
  <c r="AT322" i="2"/>
  <c r="AM322" i="2"/>
  <c r="AF322" i="2"/>
  <c r="G54" i="6" l="1"/>
  <c r="L39" i="6"/>
  <c r="L40" i="6"/>
  <c r="L41" i="6"/>
  <c r="K45" i="6"/>
  <c r="E60" i="6"/>
  <c r="I58" i="6"/>
  <c r="O45" i="6"/>
  <c r="L42" i="6"/>
  <c r="N45" i="6"/>
  <c r="M45" i="6"/>
  <c r="L44" i="6"/>
  <c r="L43" i="6"/>
  <c r="L50" i="6"/>
  <c r="L51" i="6"/>
  <c r="I59" i="6"/>
  <c r="C58" i="6"/>
  <c r="F62" i="6"/>
  <c r="G60" i="6" s="1"/>
  <c r="C60" i="6"/>
  <c r="G45" i="6"/>
  <c r="E59" i="6"/>
  <c r="E58" i="6"/>
  <c r="GG321" i="2"/>
  <c r="GF321" i="2"/>
  <c r="GE321" i="2"/>
  <c r="GB321" i="2"/>
  <c r="FT321" i="2"/>
  <c r="FM321" i="2"/>
  <c r="FE321" i="2"/>
  <c r="EX321" i="2"/>
  <c r="EP321" i="2"/>
  <c r="EI321" i="2"/>
  <c r="BA321" i="2"/>
  <c r="AT321" i="2"/>
  <c r="AM321" i="2"/>
  <c r="AF321" i="2"/>
  <c r="L54" i="6" l="1"/>
  <c r="G59" i="6"/>
  <c r="L45" i="6"/>
  <c r="K58" i="6"/>
  <c r="I62" i="6"/>
  <c r="L58" i="6" s="1"/>
  <c r="O58" i="6"/>
  <c r="N58" i="6"/>
  <c r="M58" i="6"/>
  <c r="K59" i="6"/>
  <c r="N59" i="6"/>
  <c r="O59" i="6"/>
  <c r="M59" i="6"/>
  <c r="E62" i="6"/>
  <c r="C62" i="6"/>
  <c r="G58" i="6"/>
  <c r="GG320" i="2"/>
  <c r="GF320" i="2"/>
  <c r="GE320" i="2"/>
  <c r="GB320" i="2"/>
  <c r="FT320" i="2"/>
  <c r="FM320" i="2"/>
  <c r="FE320" i="2"/>
  <c r="EX320" i="2"/>
  <c r="EP320" i="2"/>
  <c r="EI320" i="2"/>
  <c r="BA320" i="2"/>
  <c r="AT320" i="2"/>
  <c r="AM320" i="2"/>
  <c r="AF320" i="2"/>
  <c r="GG319" i="2"/>
  <c r="GF319" i="2"/>
  <c r="GE319" i="2"/>
  <c r="GB319" i="2"/>
  <c r="FT319" i="2"/>
  <c r="FM319" i="2"/>
  <c r="FE319" i="2"/>
  <c r="EX319" i="2"/>
  <c r="EP319" i="2"/>
  <c r="EI319" i="2"/>
  <c r="BA319" i="2"/>
  <c r="AT319" i="2"/>
  <c r="AM319" i="2"/>
  <c r="AF319" i="2"/>
  <c r="G62" i="6" l="1"/>
  <c r="L59" i="6"/>
  <c r="L60" i="6"/>
  <c r="K62" i="6"/>
  <c r="N62" i="6"/>
  <c r="O62" i="6"/>
  <c r="M62" i="6"/>
  <c r="GG318" i="2"/>
  <c r="GF318" i="2"/>
  <c r="GE318" i="2"/>
  <c r="GB318" i="2"/>
  <c r="FT318" i="2"/>
  <c r="FM318" i="2"/>
  <c r="FE318" i="2"/>
  <c r="EX318" i="2"/>
  <c r="EP318" i="2"/>
  <c r="EI318" i="2"/>
  <c r="BA318" i="2"/>
  <c r="AT318" i="2"/>
  <c r="AM318" i="2"/>
  <c r="AF318" i="2"/>
  <c r="L62" i="6" l="1"/>
  <c r="GG317" i="2"/>
  <c r="GF317" i="2"/>
  <c r="GE317" i="2"/>
  <c r="GB317" i="2"/>
  <c r="FT317" i="2"/>
  <c r="FM317" i="2"/>
  <c r="FE317" i="2"/>
  <c r="EP317" i="2"/>
  <c r="EI317" i="2"/>
  <c r="BA317" i="2"/>
  <c r="AT317" i="2"/>
  <c r="AM317" i="2"/>
  <c r="AF317" i="2"/>
  <c r="GG316" i="2" l="1"/>
  <c r="GF316" i="2"/>
  <c r="GE316" i="2"/>
  <c r="GB316" i="2"/>
  <c r="FT316" i="2"/>
  <c r="FM316" i="2"/>
  <c r="FE316" i="2"/>
  <c r="EP316" i="2"/>
  <c r="EI316" i="2"/>
  <c r="BA316" i="2"/>
  <c r="AT316" i="2"/>
  <c r="AN316" i="2"/>
  <c r="AM316" i="2"/>
  <c r="AF316" i="2"/>
  <c r="GG315" i="2" l="1"/>
  <c r="GF315" i="2"/>
  <c r="GE315" i="2"/>
  <c r="GB315" i="2"/>
  <c r="FT315" i="2"/>
  <c r="FM315" i="2"/>
  <c r="FE315" i="2"/>
  <c r="EP315" i="2"/>
  <c r="EI315" i="2"/>
  <c r="BA315" i="2"/>
  <c r="AT315" i="2"/>
  <c r="AN315" i="2"/>
  <c r="AM315" i="2"/>
  <c r="AF315" i="2"/>
  <c r="GG314" i="2" l="1"/>
  <c r="GF314" i="2"/>
  <c r="GE314" i="2"/>
  <c r="GB314" i="2"/>
  <c r="FT314" i="2"/>
  <c r="FM314" i="2"/>
  <c r="FE314" i="2"/>
  <c r="EP314" i="2"/>
  <c r="EI314" i="2"/>
  <c r="BA314" i="2"/>
  <c r="AT314" i="2"/>
  <c r="AN314" i="2"/>
  <c r="AM314" i="2"/>
  <c r="AF314" i="2"/>
  <c r="J86" i="6"/>
  <c r="J85" i="6"/>
  <c r="J78" i="6"/>
  <c r="J79" i="6"/>
  <c r="GG313" i="2"/>
  <c r="GF313" i="2"/>
  <c r="GE313" i="2"/>
  <c r="GB313" i="2"/>
  <c r="FT313" i="2"/>
  <c r="FM313" i="2"/>
  <c r="FE313" i="2"/>
  <c r="EX313" i="2"/>
  <c r="EP313" i="2"/>
  <c r="EI313" i="2"/>
  <c r="BA313" i="2"/>
  <c r="AT313" i="2"/>
  <c r="AN313" i="2"/>
  <c r="AM313" i="2"/>
  <c r="AF313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76" i="2"/>
  <c r="AN277" i="2"/>
  <c r="FU253" i="2"/>
  <c r="FU254" i="2"/>
  <c r="FU255" i="2"/>
  <c r="FU256" i="2"/>
  <c r="FU257" i="2"/>
  <c r="FU258" i="2"/>
  <c r="FU259" i="2"/>
  <c r="FU260" i="2"/>
  <c r="FU261" i="2"/>
  <c r="FU262" i="2"/>
  <c r="FU263" i="2"/>
  <c r="FU264" i="2"/>
  <c r="FU265" i="2"/>
  <c r="FU266" i="2"/>
  <c r="FU267" i="2"/>
  <c r="FU268" i="2"/>
  <c r="FU269" i="2"/>
  <c r="FU270" i="2"/>
  <c r="FU271" i="2"/>
  <c r="FU272" i="2"/>
  <c r="FU273" i="2"/>
  <c r="FU274" i="2"/>
  <c r="FU275" i="2"/>
  <c r="FU276" i="2"/>
  <c r="FU277" i="2"/>
  <c r="FU278" i="2"/>
  <c r="FU279" i="2"/>
  <c r="FU280" i="2"/>
  <c r="FU281" i="2"/>
  <c r="FU282" i="2"/>
  <c r="FU283" i="2"/>
  <c r="FU284" i="2"/>
  <c r="FU285" i="2"/>
  <c r="FU286" i="2"/>
  <c r="FU287" i="2"/>
  <c r="FU288" i="2"/>
  <c r="FU289" i="2"/>
  <c r="FU290" i="2"/>
  <c r="FU291" i="2"/>
  <c r="FU292" i="2"/>
  <c r="FU293" i="2"/>
  <c r="FU294" i="2"/>
  <c r="FU295" i="2"/>
  <c r="FU296" i="2"/>
  <c r="FU297" i="2"/>
  <c r="FU298" i="2"/>
  <c r="FU299" i="2"/>
  <c r="FU300" i="2"/>
  <c r="FU301" i="2"/>
  <c r="FU302" i="2"/>
  <c r="FU303" i="2"/>
  <c r="FU304" i="2"/>
  <c r="FU305" i="2"/>
  <c r="FU306" i="2"/>
  <c r="FU307" i="2"/>
  <c r="FU308" i="2"/>
  <c r="FU309" i="2"/>
  <c r="FU310" i="2"/>
  <c r="FU311" i="2"/>
  <c r="FU312" i="2"/>
  <c r="FU252" i="2"/>
  <c r="FF312" i="2"/>
  <c r="FF257" i="2"/>
  <c r="FF258" i="2"/>
  <c r="FF259" i="2"/>
  <c r="FF260" i="2"/>
  <c r="FF261" i="2"/>
  <c r="FF262" i="2"/>
  <c r="FF263" i="2"/>
  <c r="FF264" i="2"/>
  <c r="FF265" i="2"/>
  <c r="FF266" i="2"/>
  <c r="FF267" i="2"/>
  <c r="FF268" i="2"/>
  <c r="FF269" i="2"/>
  <c r="FF270" i="2"/>
  <c r="FF271" i="2"/>
  <c r="FF272" i="2"/>
  <c r="FF273" i="2"/>
  <c r="FF274" i="2"/>
  <c r="FF275" i="2"/>
  <c r="FF276" i="2"/>
  <c r="FF277" i="2"/>
  <c r="FF278" i="2"/>
  <c r="FF279" i="2"/>
  <c r="FF280" i="2"/>
  <c r="FF281" i="2"/>
  <c r="FF282" i="2"/>
  <c r="FF283" i="2"/>
  <c r="FF284" i="2"/>
  <c r="FF285" i="2"/>
  <c r="FF286" i="2"/>
  <c r="FF287" i="2"/>
  <c r="FF288" i="2"/>
  <c r="FF289" i="2"/>
  <c r="FF290" i="2"/>
  <c r="FF291" i="2"/>
  <c r="FF292" i="2"/>
  <c r="FF293" i="2"/>
  <c r="FF294" i="2"/>
  <c r="FF295" i="2"/>
  <c r="FF296" i="2"/>
  <c r="FF297" i="2"/>
  <c r="FF298" i="2"/>
  <c r="FF299" i="2"/>
  <c r="FF300" i="2"/>
  <c r="FF301" i="2"/>
  <c r="FF302" i="2"/>
  <c r="FF303" i="2"/>
  <c r="FF304" i="2"/>
  <c r="FF305" i="2"/>
  <c r="FF306" i="2"/>
  <c r="FF307" i="2"/>
  <c r="FF308" i="2"/>
  <c r="FF309" i="2"/>
  <c r="FF310" i="2"/>
  <c r="FF311" i="2"/>
  <c r="FF256" i="2"/>
  <c r="J89" i="6" l="1"/>
  <c r="GG312" i="2"/>
  <c r="GF312" i="2"/>
  <c r="GE312" i="2"/>
  <c r="GB312" i="2"/>
  <c r="FT312" i="2"/>
  <c r="FM312" i="2"/>
  <c r="FE312" i="2"/>
  <c r="EX312" i="2"/>
  <c r="EP312" i="2"/>
  <c r="EI312" i="2"/>
  <c r="BA312" i="2"/>
  <c r="AT312" i="2"/>
  <c r="AM312" i="2"/>
  <c r="AF312" i="2"/>
  <c r="GG311" i="2"/>
  <c r="GF311" i="2"/>
  <c r="GE311" i="2"/>
  <c r="GB311" i="2"/>
  <c r="FT311" i="2"/>
  <c r="FM311" i="2"/>
  <c r="FE311" i="2"/>
  <c r="EX311" i="2"/>
  <c r="EP311" i="2"/>
  <c r="EI311" i="2"/>
  <c r="BA311" i="2"/>
  <c r="AT311" i="2"/>
  <c r="AM311" i="2"/>
  <c r="AF311" i="2"/>
  <c r="J94" i="6" l="1"/>
  <c r="GG310" i="2"/>
  <c r="GF310" i="2"/>
  <c r="GE310" i="2"/>
  <c r="GB310" i="2"/>
  <c r="FT310" i="2"/>
  <c r="FM310" i="2"/>
  <c r="FE310" i="2"/>
  <c r="EX310" i="2"/>
  <c r="EP310" i="2"/>
  <c r="EI310" i="2"/>
  <c r="BA310" i="2"/>
  <c r="AT310" i="2"/>
  <c r="AM310" i="2"/>
  <c r="AF310" i="2"/>
  <c r="GG309" i="2" l="1"/>
  <c r="GF309" i="2"/>
  <c r="GE309" i="2"/>
  <c r="GB309" i="2"/>
  <c r="FT309" i="2"/>
  <c r="FM309" i="2"/>
  <c r="FE309" i="2"/>
  <c r="EX309" i="2"/>
  <c r="EP309" i="2"/>
  <c r="EI309" i="2"/>
  <c r="BA309" i="2"/>
  <c r="AT309" i="2"/>
  <c r="AM309" i="2"/>
  <c r="AF309" i="2"/>
  <c r="GG308" i="2" l="1"/>
  <c r="GF308" i="2"/>
  <c r="GE308" i="2"/>
  <c r="GB308" i="2"/>
  <c r="FT308" i="2"/>
  <c r="FM308" i="2"/>
  <c r="FE308" i="2"/>
  <c r="EX308" i="2"/>
  <c r="EP308" i="2"/>
  <c r="EI308" i="2"/>
  <c r="BA308" i="2"/>
  <c r="AT308" i="2"/>
  <c r="AM308" i="2"/>
  <c r="AF308" i="2"/>
  <c r="GG307" i="2"/>
  <c r="GF307" i="2"/>
  <c r="GE307" i="2"/>
  <c r="GB307" i="2"/>
  <c r="FT307" i="2"/>
  <c r="FM307" i="2"/>
  <c r="FE307" i="2"/>
  <c r="EX307" i="2"/>
  <c r="EP307" i="2"/>
  <c r="EI307" i="2"/>
  <c r="BA307" i="2"/>
  <c r="AT307" i="2"/>
  <c r="AM307" i="2"/>
  <c r="AF307" i="2"/>
  <c r="GG306" i="2" l="1"/>
  <c r="GF306" i="2"/>
  <c r="GE306" i="2"/>
  <c r="GB306" i="2"/>
  <c r="FT306" i="2"/>
  <c r="FM306" i="2"/>
  <c r="FE306" i="2"/>
  <c r="EX306" i="2"/>
  <c r="EP306" i="2"/>
  <c r="EI306" i="2"/>
  <c r="BA306" i="2"/>
  <c r="AT306" i="2"/>
  <c r="AM306" i="2"/>
  <c r="AF306" i="2"/>
  <c r="GG305" i="2" l="1"/>
  <c r="GF305" i="2"/>
  <c r="GE305" i="2"/>
  <c r="GB305" i="2"/>
  <c r="FT305" i="2"/>
  <c r="FM305" i="2"/>
  <c r="FE305" i="2"/>
  <c r="EX305" i="2"/>
  <c r="EP305" i="2"/>
  <c r="EI305" i="2"/>
  <c r="BA305" i="2"/>
  <c r="AT305" i="2"/>
  <c r="AM305" i="2"/>
  <c r="AF305" i="2"/>
  <c r="GG304" i="2" l="1"/>
  <c r="GF304" i="2"/>
  <c r="GE304" i="2"/>
  <c r="GB304" i="2"/>
  <c r="FT304" i="2"/>
  <c r="FM304" i="2"/>
  <c r="FE304" i="2"/>
  <c r="EX304" i="2"/>
  <c r="EP304" i="2"/>
  <c r="EI304" i="2"/>
  <c r="BA304" i="2"/>
  <c r="AT304" i="2"/>
  <c r="AM304" i="2"/>
  <c r="AF304" i="2"/>
  <c r="GG303" i="2" l="1"/>
  <c r="GF303" i="2"/>
  <c r="GE303" i="2"/>
  <c r="GB303" i="2"/>
  <c r="FT303" i="2"/>
  <c r="FM303" i="2"/>
  <c r="FE303" i="2"/>
  <c r="EX303" i="2"/>
  <c r="EP303" i="2"/>
  <c r="EI303" i="2"/>
  <c r="BA303" i="2"/>
  <c r="AT303" i="2"/>
  <c r="AM303" i="2"/>
  <c r="AF303" i="2"/>
  <c r="GG302" i="2" l="1"/>
  <c r="GF302" i="2"/>
  <c r="GE302" i="2"/>
  <c r="GB302" i="2"/>
  <c r="FT302" i="2"/>
  <c r="FM302" i="2"/>
  <c r="FE302" i="2"/>
  <c r="EX302" i="2"/>
  <c r="EP302" i="2"/>
  <c r="EI302" i="2"/>
  <c r="BA302" i="2"/>
  <c r="AT302" i="2"/>
  <c r="AM302" i="2"/>
  <c r="AF302" i="2"/>
  <c r="GG301" i="2" l="1"/>
  <c r="GF301" i="2"/>
  <c r="GE301" i="2"/>
  <c r="GB301" i="2"/>
  <c r="FT301" i="2"/>
  <c r="FM301" i="2"/>
  <c r="FE301" i="2"/>
  <c r="EX301" i="2"/>
  <c r="EP301" i="2"/>
  <c r="EI301" i="2"/>
  <c r="BA301" i="2"/>
  <c r="AT301" i="2"/>
  <c r="AM301" i="2"/>
  <c r="AF301" i="2"/>
  <c r="GG300" i="2" l="1"/>
  <c r="GF300" i="2"/>
  <c r="GE300" i="2"/>
  <c r="GB300" i="2"/>
  <c r="FT300" i="2"/>
  <c r="FM300" i="2"/>
  <c r="FE300" i="2"/>
  <c r="EX300" i="2"/>
  <c r="EP300" i="2"/>
  <c r="EI300" i="2"/>
  <c r="BA300" i="2"/>
  <c r="AT300" i="2"/>
  <c r="AM300" i="2"/>
  <c r="AF300" i="2"/>
  <c r="GG299" i="2" l="1"/>
  <c r="GF299" i="2"/>
  <c r="GE299" i="2"/>
  <c r="GB299" i="2"/>
  <c r="FT299" i="2"/>
  <c r="FM299" i="2"/>
  <c r="FE299" i="2"/>
  <c r="EX299" i="2"/>
  <c r="EP299" i="2"/>
  <c r="EI299" i="2"/>
  <c r="BA299" i="2"/>
  <c r="AT299" i="2"/>
  <c r="AM299" i="2"/>
  <c r="AF299" i="2"/>
  <c r="GG298" i="2" l="1"/>
  <c r="GF298" i="2"/>
  <c r="GE298" i="2"/>
  <c r="GB298" i="2"/>
  <c r="FT298" i="2"/>
  <c r="FM298" i="2"/>
  <c r="FE298" i="2"/>
  <c r="EX298" i="2"/>
  <c r="EP298" i="2"/>
  <c r="EI298" i="2"/>
  <c r="BA298" i="2"/>
  <c r="AT298" i="2"/>
  <c r="AM298" i="2"/>
  <c r="AF298" i="2"/>
  <c r="GG297" i="2" l="1"/>
  <c r="GF297" i="2"/>
  <c r="GE297" i="2"/>
  <c r="GB297" i="2"/>
  <c r="FT297" i="2"/>
  <c r="FM297" i="2"/>
  <c r="FE297" i="2"/>
  <c r="EX297" i="2"/>
  <c r="EP297" i="2"/>
  <c r="EI297" i="2"/>
  <c r="BA297" i="2"/>
  <c r="AT297" i="2"/>
  <c r="AM297" i="2"/>
  <c r="AF297" i="2"/>
  <c r="GG296" i="2"/>
  <c r="GF296" i="2"/>
  <c r="GE296" i="2"/>
  <c r="GB296" i="2"/>
  <c r="FT296" i="2"/>
  <c r="FM296" i="2"/>
  <c r="FE296" i="2"/>
  <c r="EX296" i="2"/>
  <c r="EP296" i="2"/>
  <c r="EI296" i="2"/>
  <c r="BA296" i="2"/>
  <c r="AT296" i="2"/>
  <c r="AM296" i="2"/>
  <c r="AF296" i="2"/>
  <c r="GG295" i="2" l="1"/>
  <c r="GF295" i="2"/>
  <c r="GE295" i="2"/>
  <c r="GB295" i="2"/>
  <c r="FT295" i="2"/>
  <c r="FM295" i="2"/>
  <c r="FE295" i="2"/>
  <c r="EX295" i="2"/>
  <c r="EP295" i="2"/>
  <c r="EI295" i="2"/>
  <c r="BA295" i="2"/>
  <c r="AT295" i="2"/>
  <c r="AM295" i="2"/>
  <c r="AF295" i="2"/>
  <c r="GG294" i="2" l="1"/>
  <c r="GF294" i="2"/>
  <c r="GE294" i="2"/>
  <c r="GB294" i="2"/>
  <c r="FT294" i="2"/>
  <c r="FM294" i="2"/>
  <c r="FE294" i="2"/>
  <c r="EX294" i="2"/>
  <c r="EP294" i="2"/>
  <c r="EI294" i="2"/>
  <c r="BA294" i="2"/>
  <c r="AT294" i="2"/>
  <c r="AM294" i="2"/>
  <c r="AF294" i="2"/>
  <c r="GG293" i="2"/>
  <c r="GF293" i="2"/>
  <c r="GE293" i="2"/>
  <c r="GB293" i="2"/>
  <c r="FT293" i="2"/>
  <c r="FM293" i="2"/>
  <c r="FE293" i="2"/>
  <c r="EX293" i="2"/>
  <c r="EP293" i="2"/>
  <c r="EI293" i="2"/>
  <c r="BA293" i="2"/>
  <c r="AT293" i="2"/>
  <c r="AM293" i="2"/>
  <c r="AF293" i="2"/>
  <c r="GG292" i="2" l="1"/>
  <c r="GF292" i="2"/>
  <c r="GE292" i="2"/>
  <c r="GB292" i="2"/>
  <c r="FT292" i="2"/>
  <c r="FM292" i="2"/>
  <c r="FE292" i="2"/>
  <c r="EX292" i="2"/>
  <c r="EP292" i="2"/>
  <c r="EI292" i="2"/>
  <c r="BA292" i="2"/>
  <c r="AT292" i="2"/>
  <c r="AM292" i="2"/>
  <c r="AF292" i="2"/>
  <c r="GG291" i="2" l="1"/>
  <c r="GF291" i="2"/>
  <c r="GE291" i="2"/>
  <c r="GB291" i="2"/>
  <c r="FT291" i="2"/>
  <c r="FM291" i="2"/>
  <c r="FE291" i="2"/>
  <c r="EX291" i="2"/>
  <c r="EP291" i="2"/>
  <c r="EI291" i="2"/>
  <c r="BA291" i="2"/>
  <c r="AT291" i="2"/>
  <c r="AM291" i="2"/>
  <c r="AF291" i="2"/>
  <c r="GG290" i="2" l="1"/>
  <c r="GF290" i="2"/>
  <c r="GE290" i="2"/>
  <c r="GB290" i="2"/>
  <c r="FT290" i="2"/>
  <c r="FM290" i="2"/>
  <c r="FE290" i="2"/>
  <c r="EX290" i="2"/>
  <c r="EP290" i="2"/>
  <c r="EI290" i="2"/>
  <c r="BA290" i="2"/>
  <c r="AT290" i="2"/>
  <c r="AM290" i="2"/>
  <c r="AF290" i="2"/>
  <c r="GG289" i="2"/>
  <c r="GF289" i="2"/>
  <c r="GE289" i="2"/>
  <c r="GB289" i="2"/>
  <c r="FT289" i="2"/>
  <c r="FM289" i="2"/>
  <c r="FE289" i="2"/>
  <c r="EX289" i="2"/>
  <c r="EP289" i="2"/>
  <c r="EI289" i="2"/>
  <c r="BA289" i="2"/>
  <c r="AT289" i="2"/>
  <c r="AM289" i="2"/>
  <c r="AF289" i="2"/>
  <c r="GG288" i="2" l="1"/>
  <c r="GF288" i="2"/>
  <c r="GE288" i="2"/>
  <c r="GB288" i="2"/>
  <c r="FT288" i="2"/>
  <c r="FM288" i="2"/>
  <c r="FE288" i="2"/>
  <c r="EX288" i="2"/>
  <c r="EP288" i="2"/>
  <c r="EI288" i="2"/>
  <c r="BA288" i="2"/>
  <c r="AT288" i="2"/>
  <c r="AM288" i="2"/>
  <c r="AF288" i="2"/>
  <c r="GG287" i="2" l="1"/>
  <c r="GF287" i="2"/>
  <c r="GE287" i="2"/>
  <c r="GB287" i="2"/>
  <c r="FT287" i="2"/>
  <c r="FM287" i="2"/>
  <c r="FE287" i="2"/>
  <c r="EX287" i="2"/>
  <c r="EP287" i="2"/>
  <c r="EI287" i="2"/>
  <c r="BA287" i="2"/>
  <c r="AT287" i="2"/>
  <c r="AM287" i="2"/>
  <c r="AF287" i="2"/>
  <c r="GG286" i="2" l="1"/>
  <c r="GF286" i="2"/>
  <c r="GE286" i="2"/>
  <c r="GB286" i="2"/>
  <c r="FT286" i="2"/>
  <c r="FM286" i="2"/>
  <c r="FE286" i="2"/>
  <c r="EX286" i="2"/>
  <c r="EP286" i="2"/>
  <c r="EI286" i="2"/>
  <c r="BA286" i="2"/>
  <c r="AT286" i="2"/>
  <c r="AM286" i="2"/>
  <c r="AF286" i="2"/>
  <c r="J155" i="6" l="1"/>
  <c r="J154" i="6"/>
  <c r="J80" i="6"/>
  <c r="J93" i="6" s="1"/>
  <c r="J97" i="6" s="1"/>
  <c r="J146" i="6"/>
  <c r="J148" i="6"/>
  <c r="J119" i="6"/>
  <c r="J118" i="6"/>
  <c r="J110" i="6"/>
  <c r="J111" i="6"/>
  <c r="J112" i="6"/>
  <c r="J158" i="6" l="1"/>
  <c r="J163" i="6" s="1"/>
  <c r="J122" i="6"/>
  <c r="J149" i="6"/>
  <c r="J162" i="6" s="1"/>
  <c r="GG285" i="2"/>
  <c r="GF285" i="2"/>
  <c r="GE285" i="2"/>
  <c r="GB285" i="2"/>
  <c r="FT285" i="2"/>
  <c r="FM285" i="2"/>
  <c r="FE285" i="2"/>
  <c r="EX285" i="2"/>
  <c r="EP285" i="2"/>
  <c r="EI285" i="2"/>
  <c r="BA285" i="2"/>
  <c r="AT285" i="2"/>
  <c r="AM285" i="2"/>
  <c r="AF285" i="2"/>
  <c r="J166" i="6" l="1"/>
  <c r="GG284" i="2"/>
  <c r="GF284" i="2"/>
  <c r="GE284" i="2"/>
  <c r="GB284" i="2"/>
  <c r="FT284" i="2"/>
  <c r="FM284" i="2"/>
  <c r="FE284" i="2"/>
  <c r="EX284" i="2"/>
  <c r="EP284" i="2"/>
  <c r="EI284" i="2"/>
  <c r="BA284" i="2"/>
  <c r="AT284" i="2"/>
  <c r="AM284" i="2"/>
  <c r="AF284" i="2"/>
  <c r="GG283" i="2" l="1"/>
  <c r="GF283" i="2"/>
  <c r="GE283" i="2"/>
  <c r="GB283" i="2"/>
  <c r="FT283" i="2"/>
  <c r="FM283" i="2"/>
  <c r="FE283" i="2"/>
  <c r="EX283" i="2"/>
  <c r="EP283" i="2"/>
  <c r="EI283" i="2"/>
  <c r="BA283" i="2"/>
  <c r="AT283" i="2"/>
  <c r="AM283" i="2"/>
  <c r="AF283" i="2"/>
  <c r="H16" i="6"/>
  <c r="H17" i="6"/>
  <c r="H20" i="6" l="1"/>
  <c r="GG282" i="2"/>
  <c r="GF282" i="2"/>
  <c r="GE282" i="2"/>
  <c r="GB282" i="2"/>
  <c r="FT282" i="2"/>
  <c r="FM282" i="2"/>
  <c r="FE282" i="2"/>
  <c r="EX282" i="2"/>
  <c r="EP282" i="2"/>
  <c r="EI282" i="2"/>
  <c r="BA282" i="2"/>
  <c r="AT282" i="2"/>
  <c r="AM282" i="2"/>
  <c r="AF282" i="2"/>
  <c r="GG281" i="2" l="1"/>
  <c r="GF281" i="2"/>
  <c r="GE281" i="2"/>
  <c r="GB281" i="2"/>
  <c r="FT281" i="2"/>
  <c r="FM281" i="2"/>
  <c r="FE281" i="2"/>
  <c r="EX281" i="2"/>
  <c r="EP281" i="2"/>
  <c r="EI281" i="2"/>
  <c r="BA281" i="2"/>
  <c r="AT281" i="2"/>
  <c r="AM281" i="2"/>
  <c r="AF281" i="2"/>
  <c r="GG280" i="2"/>
  <c r="GF280" i="2"/>
  <c r="GE280" i="2"/>
  <c r="GB280" i="2"/>
  <c r="FT280" i="2"/>
  <c r="FM280" i="2"/>
  <c r="FE280" i="2"/>
  <c r="EX280" i="2"/>
  <c r="EP280" i="2"/>
  <c r="EI280" i="2"/>
  <c r="BA280" i="2"/>
  <c r="AT280" i="2"/>
  <c r="AM280" i="2"/>
  <c r="AF280" i="2"/>
  <c r="GG279" i="2"/>
  <c r="GF279" i="2"/>
  <c r="GE279" i="2"/>
  <c r="GB279" i="2"/>
  <c r="FT279" i="2"/>
  <c r="FM279" i="2"/>
  <c r="FE279" i="2"/>
  <c r="EX279" i="2"/>
  <c r="EP279" i="2"/>
  <c r="EI279" i="2"/>
  <c r="BA279" i="2"/>
  <c r="AT279" i="2"/>
  <c r="AM279" i="2"/>
  <c r="AF279" i="2"/>
  <c r="GG278" i="2"/>
  <c r="GF278" i="2"/>
  <c r="GE278" i="2"/>
  <c r="GB278" i="2"/>
  <c r="FT278" i="2"/>
  <c r="FM278" i="2"/>
  <c r="FE278" i="2"/>
  <c r="EX278" i="2"/>
  <c r="EP278" i="2"/>
  <c r="EI278" i="2"/>
  <c r="BA278" i="2"/>
  <c r="AT278" i="2"/>
  <c r="AM278" i="2"/>
  <c r="AF278" i="2"/>
  <c r="GG277" i="2" l="1"/>
  <c r="GF277" i="2"/>
  <c r="GE277" i="2"/>
  <c r="GB277" i="2"/>
  <c r="FT277" i="2"/>
  <c r="FM277" i="2"/>
  <c r="FE277" i="2"/>
  <c r="EX277" i="2"/>
  <c r="EP277" i="2"/>
  <c r="EI277" i="2"/>
  <c r="BA277" i="2"/>
  <c r="AT277" i="2"/>
  <c r="AM277" i="2"/>
  <c r="AF277" i="2"/>
  <c r="H155" i="6"/>
  <c r="D155" i="6"/>
  <c r="B155" i="6"/>
  <c r="H119" i="6"/>
  <c r="D119" i="6"/>
  <c r="B119" i="6"/>
  <c r="H86" i="6"/>
  <c r="D86" i="6"/>
  <c r="B86" i="6"/>
  <c r="D17" i="6"/>
  <c r="AH325" i="2" l="1"/>
  <c r="AH324" i="2"/>
  <c r="AH323" i="2"/>
  <c r="AH322" i="2"/>
  <c r="AH321" i="2"/>
  <c r="AH319" i="2"/>
  <c r="AH320" i="2"/>
  <c r="AH318" i="2"/>
  <c r="AH317" i="2"/>
  <c r="AH316" i="2"/>
  <c r="AO293" i="2"/>
  <c r="AO297" i="2"/>
  <c r="AO307" i="2"/>
  <c r="AO291" i="2"/>
  <c r="AO277" i="2"/>
  <c r="AO298" i="2"/>
  <c r="AO282" i="2"/>
  <c r="AO281" i="2"/>
  <c r="AO301" i="2"/>
  <c r="AO300" i="2"/>
  <c r="AO284" i="2"/>
  <c r="AO294" i="2"/>
  <c r="AO312" i="2"/>
  <c r="AO285" i="2"/>
  <c r="AO288" i="2"/>
  <c r="AO280" i="2"/>
  <c r="AO303" i="2"/>
  <c r="AO287" i="2"/>
  <c r="AO310" i="2"/>
  <c r="AO278" i="2"/>
  <c r="AO313" i="2"/>
  <c r="AO296" i="2"/>
  <c r="AO305" i="2"/>
  <c r="AO299" i="2"/>
  <c r="AO283" i="2"/>
  <c r="AO306" i="2"/>
  <c r="AO290" i="2"/>
  <c r="AO289" i="2"/>
  <c r="AO309" i="2"/>
  <c r="AO308" i="2"/>
  <c r="AO292" i="2"/>
  <c r="AO311" i="2"/>
  <c r="AO295" i="2"/>
  <c r="AO279" i="2"/>
  <c r="AO302" i="2"/>
  <c r="AO286" i="2"/>
  <c r="AO304" i="2"/>
  <c r="AH315" i="2"/>
  <c r="AH278" i="2"/>
  <c r="AH282" i="2"/>
  <c r="AH286" i="2"/>
  <c r="AH290" i="2"/>
  <c r="AH294" i="2"/>
  <c r="AH298" i="2"/>
  <c r="AH302" i="2"/>
  <c r="AH306" i="2"/>
  <c r="AH310" i="2"/>
  <c r="AH279" i="2"/>
  <c r="AH283" i="2"/>
  <c r="AH287" i="2"/>
  <c r="AH291" i="2"/>
  <c r="AH295" i="2"/>
  <c r="AH299" i="2"/>
  <c r="AH303" i="2"/>
  <c r="AH307" i="2"/>
  <c r="AH311" i="2"/>
  <c r="AH314" i="2"/>
  <c r="AH280" i="2"/>
  <c r="AH284" i="2"/>
  <c r="AH288" i="2"/>
  <c r="AH292" i="2"/>
  <c r="AH296" i="2"/>
  <c r="AH300" i="2"/>
  <c r="AH304" i="2"/>
  <c r="AH308" i="2"/>
  <c r="AH312" i="2"/>
  <c r="AH277" i="2"/>
  <c r="AH281" i="2"/>
  <c r="AH285" i="2"/>
  <c r="AH289" i="2"/>
  <c r="AH293" i="2"/>
  <c r="AH297" i="2"/>
  <c r="AH301" i="2"/>
  <c r="AH305" i="2"/>
  <c r="AH309" i="2"/>
  <c r="AH313" i="2"/>
  <c r="F155" i="6"/>
  <c r="I155" i="6" s="1"/>
  <c r="F119" i="6"/>
  <c r="I119" i="6" s="1"/>
  <c r="F86" i="6"/>
  <c r="I86" i="6" s="1"/>
  <c r="K86" i="6" s="1"/>
  <c r="GG276" i="2"/>
  <c r="GF276" i="2"/>
  <c r="GE276" i="2"/>
  <c r="GB276" i="2"/>
  <c r="FT276" i="2"/>
  <c r="FM276" i="2"/>
  <c r="FE276" i="2"/>
  <c r="EX276" i="2"/>
  <c r="EP276" i="2"/>
  <c r="EI276" i="2"/>
  <c r="BA276" i="2"/>
  <c r="AT276" i="2"/>
  <c r="O119" i="6" l="1"/>
  <c r="K119" i="6"/>
  <c r="M155" i="6"/>
  <c r="K155" i="6"/>
  <c r="O86" i="6"/>
  <c r="N86" i="6"/>
  <c r="O155" i="6"/>
  <c r="M86" i="6"/>
  <c r="N155" i="6"/>
  <c r="M119" i="6"/>
  <c r="N119" i="6"/>
  <c r="GG275" i="2"/>
  <c r="GF275" i="2"/>
  <c r="GE275" i="2"/>
  <c r="GB275" i="2"/>
  <c r="FT275" i="2"/>
  <c r="FM275" i="2"/>
  <c r="FE275" i="2"/>
  <c r="EX275" i="2"/>
  <c r="EP275" i="2"/>
  <c r="EI275" i="2"/>
  <c r="BA275" i="2"/>
  <c r="AT275" i="2"/>
  <c r="GG274" i="2" l="1"/>
  <c r="GF274" i="2"/>
  <c r="GE274" i="2"/>
  <c r="GB274" i="2"/>
  <c r="FT274" i="2"/>
  <c r="FM274" i="2"/>
  <c r="FE274" i="2"/>
  <c r="EX274" i="2"/>
  <c r="EP274" i="2"/>
  <c r="EI274" i="2"/>
  <c r="BA274" i="2"/>
  <c r="AT274" i="2"/>
  <c r="GG273" i="2"/>
  <c r="GF273" i="2"/>
  <c r="GE273" i="2"/>
  <c r="GB273" i="2"/>
  <c r="FT273" i="2"/>
  <c r="FM273" i="2"/>
  <c r="FE273" i="2"/>
  <c r="EX273" i="2"/>
  <c r="EP273" i="2"/>
  <c r="EI273" i="2"/>
  <c r="BA273" i="2"/>
  <c r="AT273" i="2"/>
  <c r="GG272" i="2"/>
  <c r="GF272" i="2"/>
  <c r="GE272" i="2"/>
  <c r="GB272" i="2"/>
  <c r="FT272" i="2"/>
  <c r="FM272" i="2"/>
  <c r="FE272" i="2"/>
  <c r="EX272" i="2"/>
  <c r="EP272" i="2"/>
  <c r="EI272" i="2"/>
  <c r="BA272" i="2"/>
  <c r="AT272" i="2"/>
  <c r="GG270" i="2" l="1"/>
  <c r="GF270" i="2"/>
  <c r="GE270" i="2"/>
  <c r="GB270" i="2"/>
  <c r="FT270" i="2"/>
  <c r="FM270" i="2"/>
  <c r="FE270" i="2"/>
  <c r="EX270" i="2"/>
  <c r="EP270" i="2"/>
  <c r="EI270" i="2"/>
  <c r="BV270" i="2"/>
  <c r="BP270" i="2"/>
  <c r="BA270" i="2"/>
  <c r="AT270" i="2"/>
  <c r="GG269" i="2"/>
  <c r="GF269" i="2"/>
  <c r="GE269" i="2"/>
  <c r="GB269" i="2"/>
  <c r="FT269" i="2"/>
  <c r="FM269" i="2"/>
  <c r="FE269" i="2"/>
  <c r="EX269" i="2"/>
  <c r="EP269" i="2"/>
  <c r="EI269" i="2"/>
  <c r="BV269" i="2"/>
  <c r="BP269" i="2"/>
  <c r="BA269" i="2"/>
  <c r="AT269" i="2"/>
  <c r="GG268" i="2"/>
  <c r="GF268" i="2"/>
  <c r="GE268" i="2"/>
  <c r="GB268" i="2"/>
  <c r="FT268" i="2"/>
  <c r="FM268" i="2"/>
  <c r="FE268" i="2"/>
  <c r="EX268" i="2"/>
  <c r="EP268" i="2"/>
  <c r="EI268" i="2"/>
  <c r="BV268" i="2"/>
  <c r="BP268" i="2"/>
  <c r="BA268" i="2"/>
  <c r="AT268" i="2"/>
  <c r="GG267" i="2"/>
  <c r="GF267" i="2"/>
  <c r="GE267" i="2"/>
  <c r="GB267" i="2"/>
  <c r="FT267" i="2"/>
  <c r="FM267" i="2"/>
  <c r="FE267" i="2"/>
  <c r="EX267" i="2"/>
  <c r="EP267" i="2"/>
  <c r="EI267" i="2"/>
  <c r="BV267" i="2"/>
  <c r="BP267" i="2"/>
  <c r="BA267" i="2"/>
  <c r="AT267" i="2"/>
  <c r="GG265" i="2"/>
  <c r="GF265" i="2"/>
  <c r="GE265" i="2"/>
  <c r="GB265" i="2"/>
  <c r="FT265" i="2"/>
  <c r="FM265" i="2"/>
  <c r="FE265" i="2"/>
  <c r="EX265" i="2"/>
  <c r="EP265" i="2"/>
  <c r="EI265" i="2"/>
  <c r="BV265" i="2"/>
  <c r="BP265" i="2"/>
  <c r="BA265" i="2"/>
  <c r="AT265" i="2"/>
  <c r="EZ325" i="2" l="1"/>
  <c r="AV325" i="2"/>
  <c r="EK325" i="2"/>
  <c r="FO325" i="2"/>
  <c r="GG264" i="2"/>
  <c r="GF264" i="2"/>
  <c r="GE264" i="2"/>
  <c r="GB264" i="2"/>
  <c r="FT264" i="2"/>
  <c r="FM264" i="2"/>
  <c r="FO324" i="2" s="1"/>
  <c r="FE264" i="2"/>
  <c r="EX264" i="2"/>
  <c r="EZ324" i="2" s="1"/>
  <c r="EP264" i="2"/>
  <c r="EI264" i="2"/>
  <c r="EK324" i="2" s="1"/>
  <c r="BV264" i="2"/>
  <c r="BP264" i="2"/>
  <c r="BA264" i="2"/>
  <c r="AT264" i="2"/>
  <c r="AV324" i="2" s="1"/>
  <c r="GG263" i="2" l="1"/>
  <c r="GF263" i="2"/>
  <c r="GE263" i="2"/>
  <c r="GB263" i="2"/>
  <c r="FT263" i="2"/>
  <c r="FM263" i="2"/>
  <c r="FO323" i="2" s="1"/>
  <c r="FE263" i="2"/>
  <c r="EX263" i="2"/>
  <c r="EZ323" i="2" s="1"/>
  <c r="EP263" i="2"/>
  <c r="EI263" i="2"/>
  <c r="EK323" i="2" s="1"/>
  <c r="BV263" i="2"/>
  <c r="BP263" i="2"/>
  <c r="BA263" i="2"/>
  <c r="AT263" i="2"/>
  <c r="AV323" i="2" s="1"/>
  <c r="GG262" i="2"/>
  <c r="GF262" i="2"/>
  <c r="GE262" i="2"/>
  <c r="GB262" i="2"/>
  <c r="FT262" i="2"/>
  <c r="FM262" i="2"/>
  <c r="FE262" i="2"/>
  <c r="EX262" i="2"/>
  <c r="EP262" i="2"/>
  <c r="EI262" i="2"/>
  <c r="BV262" i="2"/>
  <c r="BP262" i="2"/>
  <c r="BA262" i="2"/>
  <c r="AT262" i="2"/>
  <c r="GG261" i="2"/>
  <c r="GF261" i="2"/>
  <c r="GE261" i="2"/>
  <c r="GB261" i="2"/>
  <c r="FT261" i="2"/>
  <c r="FM261" i="2"/>
  <c r="FE261" i="2"/>
  <c r="EX261" i="2"/>
  <c r="EP261" i="2"/>
  <c r="EI261" i="2"/>
  <c r="BV261" i="2"/>
  <c r="BP261" i="2"/>
  <c r="BA261" i="2"/>
  <c r="AT261" i="2"/>
  <c r="EZ322" i="2" l="1"/>
  <c r="AV321" i="2"/>
  <c r="EK321" i="2"/>
  <c r="FO321" i="2"/>
  <c r="AV322" i="2"/>
  <c r="EK322" i="2"/>
  <c r="FO322" i="2"/>
  <c r="EZ321" i="2"/>
  <c r="GG260" i="2"/>
  <c r="GF260" i="2"/>
  <c r="GE260" i="2"/>
  <c r="GB260" i="2"/>
  <c r="FT260" i="2"/>
  <c r="FM260" i="2"/>
  <c r="FO320" i="2" s="1"/>
  <c r="FE260" i="2"/>
  <c r="EX260" i="2"/>
  <c r="EZ320" i="2" s="1"/>
  <c r="EP260" i="2"/>
  <c r="EI260" i="2"/>
  <c r="EK320" i="2" s="1"/>
  <c r="BV260" i="2"/>
  <c r="BP260" i="2"/>
  <c r="BA260" i="2"/>
  <c r="AT260" i="2"/>
  <c r="AV320" i="2" s="1"/>
  <c r="GG259" i="2" l="1"/>
  <c r="GF259" i="2"/>
  <c r="GE259" i="2"/>
  <c r="GB259" i="2"/>
  <c r="FT259" i="2"/>
  <c r="FM259" i="2"/>
  <c r="FO319" i="2" s="1"/>
  <c r="FE259" i="2"/>
  <c r="EX259" i="2"/>
  <c r="EZ319" i="2" s="1"/>
  <c r="EP259" i="2"/>
  <c r="EI259" i="2"/>
  <c r="EK319" i="2" s="1"/>
  <c r="BV259" i="2"/>
  <c r="BP259" i="2"/>
  <c r="BA259" i="2"/>
  <c r="AT259" i="2"/>
  <c r="AV319" i="2" s="1"/>
  <c r="GG258" i="2"/>
  <c r="GF258" i="2"/>
  <c r="GE258" i="2"/>
  <c r="GB258" i="2"/>
  <c r="FT258" i="2"/>
  <c r="FM258" i="2"/>
  <c r="FE258" i="2"/>
  <c r="EX258" i="2"/>
  <c r="EP258" i="2"/>
  <c r="EI258" i="2"/>
  <c r="BV258" i="2"/>
  <c r="BP258" i="2"/>
  <c r="BA258" i="2"/>
  <c r="AT258" i="2"/>
  <c r="FO318" i="2" l="1"/>
  <c r="EZ318" i="2"/>
  <c r="AV318" i="2"/>
  <c r="EK318" i="2"/>
  <c r="GG257" i="2"/>
  <c r="GF257" i="2"/>
  <c r="GE257" i="2"/>
  <c r="GB257" i="2"/>
  <c r="FT257" i="2"/>
  <c r="FM257" i="2"/>
  <c r="FO317" i="2" s="1"/>
  <c r="FE257" i="2"/>
  <c r="EX257" i="2"/>
  <c r="EZ317" i="2" s="1"/>
  <c r="EP257" i="2"/>
  <c r="EI257" i="2"/>
  <c r="EK317" i="2" s="1"/>
  <c r="BV257" i="2"/>
  <c r="BP257" i="2"/>
  <c r="BA257" i="2"/>
  <c r="AT257" i="2"/>
  <c r="AV317" i="2" s="1"/>
  <c r="GG256" i="2" l="1"/>
  <c r="GF256" i="2"/>
  <c r="GE256" i="2"/>
  <c r="GB256" i="2"/>
  <c r="FT256" i="2"/>
  <c r="FM256" i="2"/>
  <c r="FO316" i="2" s="1"/>
  <c r="FE256" i="2"/>
  <c r="EX256" i="2"/>
  <c r="EZ316" i="2" s="1"/>
  <c r="EP256" i="2"/>
  <c r="EI256" i="2"/>
  <c r="EK316" i="2" s="1"/>
  <c r="BV256" i="2"/>
  <c r="BP256" i="2"/>
  <c r="BA256" i="2"/>
  <c r="AT256" i="2"/>
  <c r="AV316" i="2" s="1"/>
  <c r="GG255" i="2" l="1"/>
  <c r="GF255" i="2"/>
  <c r="GE255" i="2"/>
  <c r="GB255" i="2"/>
  <c r="FT255" i="2"/>
  <c r="FM255" i="2"/>
  <c r="FO315" i="2" s="1"/>
  <c r="FE255" i="2"/>
  <c r="EX255" i="2"/>
  <c r="EZ315" i="2" s="1"/>
  <c r="EP255" i="2"/>
  <c r="EI255" i="2"/>
  <c r="EK315" i="2" s="1"/>
  <c r="BV255" i="2"/>
  <c r="BP255" i="2"/>
  <c r="BA255" i="2"/>
  <c r="AT255" i="2"/>
  <c r="AV315" i="2" s="1"/>
  <c r="GG254" i="2"/>
  <c r="GF254" i="2"/>
  <c r="GE254" i="2"/>
  <c r="GB254" i="2"/>
  <c r="FT254" i="2"/>
  <c r="FM254" i="2"/>
  <c r="FE254" i="2"/>
  <c r="EX254" i="2"/>
  <c r="EP254" i="2"/>
  <c r="EI254" i="2"/>
  <c r="BV254" i="2"/>
  <c r="BP254" i="2"/>
  <c r="BA254" i="2"/>
  <c r="AT254" i="2"/>
  <c r="GG253" i="2"/>
  <c r="GF253" i="2"/>
  <c r="GE253" i="2"/>
  <c r="GB253" i="2"/>
  <c r="FT253" i="2"/>
  <c r="FM253" i="2"/>
  <c r="FE253" i="2"/>
  <c r="EX253" i="2"/>
  <c r="EP253" i="2"/>
  <c r="EI253" i="2"/>
  <c r="BV253" i="2"/>
  <c r="BP253" i="2"/>
  <c r="BA253" i="2"/>
  <c r="AT253" i="2"/>
  <c r="H10" i="6"/>
  <c r="D10" i="6"/>
  <c r="B10" i="6"/>
  <c r="GG252" i="2"/>
  <c r="GF252" i="2"/>
  <c r="GE252" i="2"/>
  <c r="GB252" i="2"/>
  <c r="FT252" i="2"/>
  <c r="FM252" i="2"/>
  <c r="FE252" i="2"/>
  <c r="EX252" i="2"/>
  <c r="EP252" i="2"/>
  <c r="EI252" i="2"/>
  <c r="BV252" i="2"/>
  <c r="BP252" i="2"/>
  <c r="BA252" i="2"/>
  <c r="AT252" i="2"/>
  <c r="GG251" i="2"/>
  <c r="GF251" i="2"/>
  <c r="GE251" i="2"/>
  <c r="GB251" i="2"/>
  <c r="FE251" i="2"/>
  <c r="EX251" i="2"/>
  <c r="EP251" i="2"/>
  <c r="EI251" i="2"/>
  <c r="BV251" i="2"/>
  <c r="BP251" i="2"/>
  <c r="BA251" i="2"/>
  <c r="AT251" i="2"/>
  <c r="FG312" i="2" l="1"/>
  <c r="BC314" i="2"/>
  <c r="BC313" i="2"/>
  <c r="EK313" i="2"/>
  <c r="EZ314" i="2"/>
  <c r="AV313" i="2"/>
  <c r="FO313" i="2"/>
  <c r="EZ313" i="2"/>
  <c r="GD313" i="2"/>
  <c r="AV314" i="2"/>
  <c r="EK314" i="2"/>
  <c r="FO314" i="2"/>
  <c r="BC311" i="2"/>
  <c r="ER311" i="2"/>
  <c r="AV312" i="2"/>
  <c r="EK312" i="2"/>
  <c r="FG311" i="2"/>
  <c r="BC312" i="2"/>
  <c r="ER312" i="2"/>
  <c r="EZ311" i="2"/>
  <c r="FO259" i="2"/>
  <c r="FO263" i="2"/>
  <c r="FO267" i="2"/>
  <c r="FO271" i="2"/>
  <c r="FO275" i="2"/>
  <c r="FO279" i="2"/>
  <c r="FO283" i="2"/>
  <c r="FO287" i="2"/>
  <c r="FO291" i="2"/>
  <c r="FO295" i="2"/>
  <c r="FO299" i="2"/>
  <c r="FO303" i="2"/>
  <c r="FO307" i="2"/>
  <c r="FO311" i="2"/>
  <c r="FO256" i="2"/>
  <c r="FO260" i="2"/>
  <c r="FO264" i="2"/>
  <c r="FO268" i="2"/>
  <c r="FO272" i="2"/>
  <c r="FO276" i="2"/>
  <c r="FO280" i="2"/>
  <c r="FO284" i="2"/>
  <c r="FO288" i="2"/>
  <c r="FO292" i="2"/>
  <c r="FO296" i="2"/>
  <c r="FO300" i="2"/>
  <c r="FO304" i="2"/>
  <c r="FO308" i="2"/>
  <c r="FO312" i="2"/>
  <c r="FO257" i="2"/>
  <c r="FO261" i="2"/>
  <c r="FO265" i="2"/>
  <c r="FO269" i="2"/>
  <c r="FO273" i="2"/>
  <c r="FO277" i="2"/>
  <c r="FO281" i="2"/>
  <c r="FO285" i="2"/>
  <c r="FO289" i="2"/>
  <c r="FO293" i="2"/>
  <c r="FO297" i="2"/>
  <c r="FO301" i="2"/>
  <c r="FO305" i="2"/>
  <c r="FO309" i="2"/>
  <c r="FO270" i="2"/>
  <c r="FO286" i="2"/>
  <c r="FO302" i="2"/>
  <c r="FO258" i="2"/>
  <c r="FO274" i="2"/>
  <c r="FO290" i="2"/>
  <c r="FO306" i="2"/>
  <c r="FO266" i="2"/>
  <c r="FO298" i="2"/>
  <c r="FO282" i="2"/>
  <c r="FO294" i="2"/>
  <c r="FO278" i="2"/>
  <c r="FO310" i="2"/>
  <c r="FO262" i="2"/>
  <c r="AV311" i="2"/>
  <c r="EK311" i="2"/>
  <c r="GD311" i="2"/>
  <c r="EZ312" i="2"/>
  <c r="GD312" i="2"/>
  <c r="FV253" i="2"/>
  <c r="FO253" i="2"/>
  <c r="FO252" i="2"/>
  <c r="FV252" i="2"/>
  <c r="FO255" i="2"/>
  <c r="FV255" i="2"/>
  <c r="FO254" i="2"/>
  <c r="FV254" i="2"/>
  <c r="F10" i="6"/>
  <c r="I10" i="6" s="1"/>
  <c r="O10" i="6" s="1"/>
  <c r="GG250" i="2"/>
  <c r="GF250" i="2"/>
  <c r="GE250" i="2"/>
  <c r="GB250" i="2"/>
  <c r="GD310" i="2" s="1"/>
  <c r="FE250" i="2"/>
  <c r="FG310" i="2" s="1"/>
  <c r="EX250" i="2"/>
  <c r="EZ310" i="2" s="1"/>
  <c r="EP250" i="2"/>
  <c r="ER310" i="2" s="1"/>
  <c r="EI250" i="2"/>
  <c r="EK310" i="2" s="1"/>
  <c r="BV250" i="2"/>
  <c r="BP250" i="2"/>
  <c r="BA250" i="2"/>
  <c r="BC310" i="2" s="1"/>
  <c r="AT250" i="2"/>
  <c r="AV310" i="2" s="1"/>
  <c r="B79" i="6"/>
  <c r="D79" i="6"/>
  <c r="H79" i="6"/>
  <c r="GG249" i="2"/>
  <c r="GF249" i="2"/>
  <c r="GE249" i="2"/>
  <c r="GB249" i="2"/>
  <c r="FE249" i="2"/>
  <c r="EX249" i="2"/>
  <c r="EP249" i="2"/>
  <c r="EI249" i="2"/>
  <c r="BV249" i="2"/>
  <c r="BP249" i="2"/>
  <c r="BA249" i="2"/>
  <c r="AT249" i="2"/>
  <c r="GG248" i="2"/>
  <c r="GF248" i="2"/>
  <c r="GE248" i="2"/>
  <c r="GB248" i="2"/>
  <c r="FE248" i="2"/>
  <c r="EX248" i="2"/>
  <c r="EP248" i="2"/>
  <c r="EI248" i="2"/>
  <c r="BV248" i="2"/>
  <c r="BP248" i="2"/>
  <c r="BA248" i="2"/>
  <c r="AT248" i="2"/>
  <c r="N10" i="6" l="1"/>
  <c r="M10" i="6"/>
  <c r="FG308" i="2"/>
  <c r="FG309" i="2"/>
  <c r="EZ308" i="2"/>
  <c r="AV308" i="2"/>
  <c r="EK308" i="2"/>
  <c r="GD308" i="2"/>
  <c r="EK309" i="2"/>
  <c r="GD309" i="2"/>
  <c r="BC309" i="2"/>
  <c r="ER309" i="2"/>
  <c r="AV309" i="2"/>
  <c r="BC308" i="2"/>
  <c r="ER308" i="2"/>
  <c r="EZ309" i="2"/>
  <c r="F79" i="6"/>
  <c r="I79" i="6" s="1"/>
  <c r="K79" i="6" s="1"/>
  <c r="GG247" i="2"/>
  <c r="GF247" i="2"/>
  <c r="GE247" i="2"/>
  <c r="GB247" i="2"/>
  <c r="GD307" i="2" s="1"/>
  <c r="FE247" i="2"/>
  <c r="FG307" i="2" s="1"/>
  <c r="EX247" i="2"/>
  <c r="EZ307" i="2" s="1"/>
  <c r="EP247" i="2"/>
  <c r="ER307" i="2" s="1"/>
  <c r="EI247" i="2"/>
  <c r="EK307" i="2" s="1"/>
  <c r="BV247" i="2"/>
  <c r="BP247" i="2"/>
  <c r="BA247" i="2"/>
  <c r="BC307" i="2" s="1"/>
  <c r="AT247" i="2"/>
  <c r="AV307" i="2" s="1"/>
  <c r="GG246" i="2"/>
  <c r="GF246" i="2"/>
  <c r="GE246" i="2"/>
  <c r="GB246" i="2"/>
  <c r="FE246" i="2"/>
  <c r="EX246" i="2"/>
  <c r="EP246" i="2"/>
  <c r="EI246" i="2"/>
  <c r="EK306" i="2" s="1"/>
  <c r="BV246" i="2"/>
  <c r="BP246" i="2"/>
  <c r="BA246" i="2"/>
  <c r="BC306" i="2" s="1"/>
  <c r="AT246" i="2"/>
  <c r="GG245" i="2"/>
  <c r="GF245" i="2"/>
  <c r="GE245" i="2"/>
  <c r="GB245" i="2"/>
  <c r="FE245" i="2"/>
  <c r="EX245" i="2"/>
  <c r="EP245" i="2"/>
  <c r="EI245" i="2"/>
  <c r="BV245" i="2"/>
  <c r="BP245" i="2"/>
  <c r="BA245" i="2"/>
  <c r="AT245" i="2"/>
  <c r="GG243" i="2"/>
  <c r="GF243" i="2"/>
  <c r="GE243" i="2"/>
  <c r="GB243" i="2"/>
  <c r="FE243" i="2"/>
  <c r="EX243" i="2"/>
  <c r="EP243" i="2"/>
  <c r="EI243" i="2"/>
  <c r="BV243" i="2"/>
  <c r="BP243" i="2"/>
  <c r="BA243" i="2"/>
  <c r="BC303" i="2" s="1"/>
  <c r="AT243" i="2"/>
  <c r="GG242" i="2"/>
  <c r="GF242" i="2"/>
  <c r="GE242" i="2"/>
  <c r="GB242" i="2"/>
  <c r="FE242" i="2"/>
  <c r="EX242" i="2"/>
  <c r="EZ302" i="2" s="1"/>
  <c r="EP242" i="2"/>
  <c r="ER302" i="2" s="1"/>
  <c r="EI242" i="2"/>
  <c r="BV242" i="2"/>
  <c r="BP242" i="2"/>
  <c r="BA242" i="2"/>
  <c r="AT242" i="2"/>
  <c r="EK302" i="2" l="1"/>
  <c r="AV303" i="2"/>
  <c r="GD303" i="2"/>
  <c r="AV306" i="2"/>
  <c r="GD306" i="2"/>
  <c r="FG302" i="2"/>
  <c r="EK303" i="2"/>
  <c r="GD302" i="2"/>
  <c r="ER303" i="2"/>
  <c r="ER306" i="2"/>
  <c r="EZ303" i="2"/>
  <c r="EZ306" i="2"/>
  <c r="AV302" i="2"/>
  <c r="BC302" i="2"/>
  <c r="FG303" i="2"/>
  <c r="FG306" i="2"/>
  <c r="O79" i="6"/>
  <c r="BC304" i="2"/>
  <c r="BC305" i="2"/>
  <c r="EZ304" i="2"/>
  <c r="EZ305" i="2"/>
  <c r="FG305" i="2"/>
  <c r="FG304" i="2"/>
  <c r="ER304" i="2"/>
  <c r="ER305" i="2"/>
  <c r="AV305" i="2"/>
  <c r="AV304" i="2"/>
  <c r="EK304" i="2"/>
  <c r="EK305" i="2"/>
  <c r="GD304" i="2"/>
  <c r="GD305" i="2"/>
  <c r="N79" i="6"/>
  <c r="M79" i="6"/>
  <c r="GG241" i="2"/>
  <c r="GF241" i="2"/>
  <c r="GE241" i="2"/>
  <c r="GB241" i="2"/>
  <c r="GD301" i="2" s="1"/>
  <c r="FE241" i="2"/>
  <c r="FG301" i="2" s="1"/>
  <c r="EX241" i="2"/>
  <c r="EZ301" i="2" s="1"/>
  <c r="EP241" i="2"/>
  <c r="ER301" i="2" s="1"/>
  <c r="EI241" i="2"/>
  <c r="EK301" i="2" s="1"/>
  <c r="BV241" i="2"/>
  <c r="BP241" i="2"/>
  <c r="BA241" i="2"/>
  <c r="BC301" i="2" s="1"/>
  <c r="AT241" i="2"/>
  <c r="AV301" i="2" s="1"/>
  <c r="GG240" i="2"/>
  <c r="GF240" i="2"/>
  <c r="GE240" i="2"/>
  <c r="GB240" i="2"/>
  <c r="FE240" i="2"/>
  <c r="EX240" i="2"/>
  <c r="EP240" i="2"/>
  <c r="EI240" i="2"/>
  <c r="BV240" i="2"/>
  <c r="BP240" i="2"/>
  <c r="BA240" i="2"/>
  <c r="BC300" i="2" s="1"/>
  <c r="AT240" i="2"/>
  <c r="EK300" i="2" l="1"/>
  <c r="ER300" i="2"/>
  <c r="AV300" i="2"/>
  <c r="GD300" i="2"/>
  <c r="EZ300" i="2"/>
  <c r="FG300" i="2"/>
  <c r="GG239" i="2"/>
  <c r="GF239" i="2"/>
  <c r="GE239" i="2"/>
  <c r="GB239" i="2"/>
  <c r="GD299" i="2" s="1"/>
  <c r="FE239" i="2"/>
  <c r="FG299" i="2" s="1"/>
  <c r="EX239" i="2"/>
  <c r="EZ299" i="2" s="1"/>
  <c r="EP239" i="2"/>
  <c r="ER299" i="2" s="1"/>
  <c r="EI239" i="2"/>
  <c r="EK299" i="2" s="1"/>
  <c r="BV239" i="2"/>
  <c r="BP239" i="2"/>
  <c r="BA239" i="2"/>
  <c r="BC299" i="2" s="1"/>
  <c r="AT239" i="2"/>
  <c r="AV299" i="2" s="1"/>
  <c r="GG238" i="2"/>
  <c r="GF238" i="2"/>
  <c r="GE238" i="2"/>
  <c r="GB238" i="2"/>
  <c r="GD298" i="2" s="1"/>
  <c r="FE238" i="2"/>
  <c r="EX238" i="2"/>
  <c r="EP238" i="2"/>
  <c r="EI238" i="2"/>
  <c r="BV238" i="2"/>
  <c r="BP238" i="2"/>
  <c r="BA238" i="2"/>
  <c r="BC298" i="2" s="1"/>
  <c r="AT238" i="2"/>
  <c r="AV298" i="2" s="1"/>
  <c r="GG237" i="2"/>
  <c r="GF237" i="2"/>
  <c r="GE237" i="2"/>
  <c r="GB237" i="2"/>
  <c r="FE237" i="2"/>
  <c r="EX237" i="2"/>
  <c r="EP237" i="2"/>
  <c r="ER297" i="2" s="1"/>
  <c r="EI237" i="2"/>
  <c r="EK297" i="2" s="1"/>
  <c r="BV237" i="2"/>
  <c r="BP237" i="2"/>
  <c r="BA237" i="2"/>
  <c r="AT237" i="2"/>
  <c r="ER298" i="2" l="1"/>
  <c r="EZ297" i="2"/>
  <c r="BC297" i="2"/>
  <c r="FG298" i="2"/>
  <c r="GD297" i="2"/>
  <c r="AV297" i="2"/>
  <c r="EK298" i="2"/>
  <c r="EZ298" i="2"/>
  <c r="FG297" i="2"/>
  <c r="GG236" i="2"/>
  <c r="GF236" i="2"/>
  <c r="GE236" i="2"/>
  <c r="GB236" i="2"/>
  <c r="GD296" i="2" s="1"/>
  <c r="FE236" i="2"/>
  <c r="FG296" i="2" s="1"/>
  <c r="EX236" i="2"/>
  <c r="EZ296" i="2" s="1"/>
  <c r="EP236" i="2"/>
  <c r="ER296" i="2" s="1"/>
  <c r="EI236" i="2"/>
  <c r="EK296" i="2" s="1"/>
  <c r="BV236" i="2"/>
  <c r="BP236" i="2"/>
  <c r="BA236" i="2"/>
  <c r="BC296" i="2" s="1"/>
  <c r="AT236" i="2"/>
  <c r="AV296" i="2" s="1"/>
  <c r="GG235" i="2"/>
  <c r="GF235" i="2"/>
  <c r="GE235" i="2"/>
  <c r="GB235" i="2"/>
  <c r="FE235" i="2"/>
  <c r="EX235" i="2"/>
  <c r="EP235" i="2"/>
  <c r="EI235" i="2"/>
  <c r="BV235" i="2"/>
  <c r="BP235" i="2"/>
  <c r="BA235" i="2"/>
  <c r="AT235" i="2"/>
  <c r="AV295" i="2" s="1"/>
  <c r="GG234" i="2"/>
  <c r="GF234" i="2"/>
  <c r="GE234" i="2"/>
  <c r="GB234" i="2"/>
  <c r="FE234" i="2"/>
  <c r="EX234" i="2"/>
  <c r="EZ294" i="2" s="1"/>
  <c r="EP234" i="2"/>
  <c r="EI234" i="2"/>
  <c r="EK294" i="2" s="1"/>
  <c r="BV234" i="2"/>
  <c r="BP234" i="2"/>
  <c r="BA234" i="2"/>
  <c r="AT234" i="2"/>
  <c r="GG233" i="2"/>
  <c r="GF233" i="2"/>
  <c r="GE233" i="2"/>
  <c r="GB233" i="2"/>
  <c r="GD293" i="2" s="1"/>
  <c r="FE233" i="2"/>
  <c r="EX233" i="2"/>
  <c r="EP233" i="2"/>
  <c r="EI233" i="2"/>
  <c r="BV233" i="2"/>
  <c r="BP233" i="2"/>
  <c r="BA233" i="2"/>
  <c r="AT233" i="2"/>
  <c r="AV293" i="2" s="1"/>
  <c r="GD295" i="2" l="1"/>
  <c r="FG293" i="2"/>
  <c r="FG295" i="2"/>
  <c r="ER295" i="2"/>
  <c r="ER293" i="2"/>
  <c r="FG294" i="2"/>
  <c r="AV294" i="2"/>
  <c r="EK295" i="2"/>
  <c r="EK293" i="2"/>
  <c r="BC294" i="2"/>
  <c r="EZ293" i="2"/>
  <c r="EZ295" i="2"/>
  <c r="GD294" i="2"/>
  <c r="ER294" i="2"/>
  <c r="BC295" i="2"/>
  <c r="BC293" i="2"/>
  <c r="GG232" i="2"/>
  <c r="GF232" i="2"/>
  <c r="GE232" i="2"/>
  <c r="GB232" i="2"/>
  <c r="GD292" i="2" s="1"/>
  <c r="FE232" i="2"/>
  <c r="FG292" i="2" s="1"/>
  <c r="EX232" i="2"/>
  <c r="EZ292" i="2" s="1"/>
  <c r="EP232" i="2"/>
  <c r="ER292" i="2" s="1"/>
  <c r="EI232" i="2"/>
  <c r="EK292" i="2" s="1"/>
  <c r="BV232" i="2"/>
  <c r="BP232" i="2"/>
  <c r="BA232" i="2"/>
  <c r="BC292" i="2" s="1"/>
  <c r="AT232" i="2"/>
  <c r="AV292" i="2" s="1"/>
  <c r="GG231" i="2"/>
  <c r="GF231" i="2"/>
  <c r="GE231" i="2"/>
  <c r="GB231" i="2"/>
  <c r="FE231" i="2"/>
  <c r="EX231" i="2"/>
  <c r="EP231" i="2"/>
  <c r="EI231" i="2"/>
  <c r="BV231" i="2"/>
  <c r="BP231" i="2"/>
  <c r="BA231" i="2"/>
  <c r="AT231" i="2"/>
  <c r="GG230" i="2"/>
  <c r="GF230" i="2"/>
  <c r="GE230" i="2"/>
  <c r="GB230" i="2"/>
  <c r="FE230" i="2"/>
  <c r="EX230" i="2"/>
  <c r="EZ290" i="2" s="1"/>
  <c r="EP230" i="2"/>
  <c r="EI230" i="2"/>
  <c r="BV230" i="2"/>
  <c r="BP230" i="2"/>
  <c r="BA230" i="2"/>
  <c r="AT230" i="2"/>
  <c r="GG229" i="2"/>
  <c r="GF229" i="2"/>
  <c r="GE229" i="2"/>
  <c r="GB229" i="2"/>
  <c r="FE229" i="2"/>
  <c r="EX229" i="2"/>
  <c r="EP229" i="2"/>
  <c r="EI229" i="2"/>
  <c r="BV229" i="2"/>
  <c r="BP229" i="2"/>
  <c r="BA229" i="2"/>
  <c r="AT229" i="2"/>
  <c r="GG228" i="2"/>
  <c r="GF228" i="2"/>
  <c r="GE228" i="2"/>
  <c r="GB228" i="2"/>
  <c r="FE228" i="2"/>
  <c r="EX228" i="2"/>
  <c r="EZ288" i="2" s="1"/>
  <c r="EP228" i="2"/>
  <c r="EI228" i="2"/>
  <c r="BV228" i="2"/>
  <c r="BP228" i="2"/>
  <c r="BA228" i="2"/>
  <c r="AT228" i="2"/>
  <c r="GG227" i="2"/>
  <c r="GF227" i="2"/>
  <c r="GE227" i="2"/>
  <c r="GB227" i="2"/>
  <c r="FE227" i="2"/>
  <c r="EX227" i="2"/>
  <c r="EP227" i="2"/>
  <c r="EI227" i="2"/>
  <c r="BV227" i="2"/>
  <c r="BP227" i="2"/>
  <c r="BA227" i="2"/>
  <c r="AT227" i="2"/>
  <c r="GG226" i="2"/>
  <c r="GF226" i="2"/>
  <c r="GE226" i="2"/>
  <c r="GB226" i="2"/>
  <c r="FE226" i="2"/>
  <c r="EX226" i="2"/>
  <c r="EZ286" i="2" s="1"/>
  <c r="EP226" i="2"/>
  <c r="EI226" i="2"/>
  <c r="BV226" i="2"/>
  <c r="BP226" i="2"/>
  <c r="BA226" i="2"/>
  <c r="AT226" i="2"/>
  <c r="EK287" i="2" l="1"/>
  <c r="AV290" i="2"/>
  <c r="GD286" i="2"/>
  <c r="AV286" i="2"/>
  <c r="AV288" i="2"/>
  <c r="GD288" i="2"/>
  <c r="GD290" i="2"/>
  <c r="EK291" i="2"/>
  <c r="EK289" i="2"/>
  <c r="FG286" i="2"/>
  <c r="FG288" i="2"/>
  <c r="FG290" i="2"/>
  <c r="ER289" i="2"/>
  <c r="ER291" i="2"/>
  <c r="BC290" i="2"/>
  <c r="ER290" i="2"/>
  <c r="BC291" i="2"/>
  <c r="ER287" i="2"/>
  <c r="BC286" i="2"/>
  <c r="BC288" i="2"/>
  <c r="EZ287" i="2"/>
  <c r="EZ289" i="2"/>
  <c r="EZ291" i="2"/>
  <c r="FG287" i="2"/>
  <c r="FG289" i="2"/>
  <c r="FG291" i="2"/>
  <c r="ER286" i="2"/>
  <c r="EK286" i="2"/>
  <c r="AV287" i="2"/>
  <c r="GD287" i="2"/>
  <c r="EK288" i="2"/>
  <c r="AV289" i="2"/>
  <c r="GD289" i="2"/>
  <c r="EK290" i="2"/>
  <c r="AV291" i="2"/>
  <c r="GD291" i="2"/>
  <c r="BC287" i="2"/>
  <c r="ER288" i="2"/>
  <c r="BC289" i="2"/>
  <c r="GG225" i="2"/>
  <c r="GF225" i="2"/>
  <c r="GE225" i="2"/>
  <c r="GB225" i="2"/>
  <c r="GD285" i="2" s="1"/>
  <c r="FE225" i="2"/>
  <c r="FG285" i="2" s="1"/>
  <c r="EX225" i="2"/>
  <c r="EZ285" i="2" s="1"/>
  <c r="EP225" i="2"/>
  <c r="ER285" i="2" s="1"/>
  <c r="EI225" i="2"/>
  <c r="EK285" i="2" s="1"/>
  <c r="BV225" i="2"/>
  <c r="BP225" i="2"/>
  <c r="BA225" i="2"/>
  <c r="BC285" i="2" s="1"/>
  <c r="AT225" i="2"/>
  <c r="AV285" i="2" s="1"/>
  <c r="GG224" i="2"/>
  <c r="GF224" i="2"/>
  <c r="GE224" i="2"/>
  <c r="GB224" i="2"/>
  <c r="FE224" i="2"/>
  <c r="EX224" i="2"/>
  <c r="EP224" i="2"/>
  <c r="EI224" i="2"/>
  <c r="BV224" i="2"/>
  <c r="BP224" i="2"/>
  <c r="BA224" i="2"/>
  <c r="BC284" i="2" s="1"/>
  <c r="AT224" i="2"/>
  <c r="GG223" i="2"/>
  <c r="GF223" i="2"/>
  <c r="GE223" i="2"/>
  <c r="GB223" i="2"/>
  <c r="FE223" i="2"/>
  <c r="EX223" i="2"/>
  <c r="EZ283" i="2" s="1"/>
  <c r="EP223" i="2"/>
  <c r="ER283" i="2" s="1"/>
  <c r="EI223" i="2"/>
  <c r="BV223" i="2"/>
  <c r="BP223" i="2"/>
  <c r="BA223" i="2"/>
  <c r="AT223" i="2"/>
  <c r="BX214" i="2"/>
  <c r="BR214" i="2"/>
  <c r="GG222" i="2"/>
  <c r="GF222" i="2"/>
  <c r="GE222" i="2"/>
  <c r="GB222" i="2"/>
  <c r="FE222" i="2"/>
  <c r="EX222" i="2"/>
  <c r="EP222" i="2"/>
  <c r="EI222" i="2"/>
  <c r="BV222" i="2"/>
  <c r="BP222" i="2"/>
  <c r="BA222" i="2"/>
  <c r="AT222" i="2"/>
  <c r="AV283" i="2" l="1"/>
  <c r="FG283" i="2"/>
  <c r="EZ282" i="2"/>
  <c r="GD283" i="2"/>
  <c r="FG282" i="2"/>
  <c r="BC283" i="2"/>
  <c r="ER284" i="2"/>
  <c r="FG284" i="2"/>
  <c r="AV284" i="2"/>
  <c r="GD284" i="2"/>
  <c r="EZ284" i="2"/>
  <c r="EK283" i="2"/>
  <c r="EK284" i="2"/>
  <c r="AV282" i="2"/>
  <c r="EK282" i="2"/>
  <c r="GD282" i="2"/>
  <c r="BC282" i="2"/>
  <c r="ER282" i="2"/>
  <c r="GG221" i="2"/>
  <c r="GF221" i="2"/>
  <c r="GE221" i="2"/>
  <c r="GB221" i="2"/>
  <c r="GD281" i="2" s="1"/>
  <c r="FE221" i="2"/>
  <c r="FG281" i="2" s="1"/>
  <c r="EX221" i="2"/>
  <c r="EZ281" i="2" s="1"/>
  <c r="EP221" i="2"/>
  <c r="ER281" i="2" s="1"/>
  <c r="EI221" i="2"/>
  <c r="EK281" i="2" s="1"/>
  <c r="BV221" i="2"/>
  <c r="BP221" i="2"/>
  <c r="BA221" i="2"/>
  <c r="BC281" i="2" s="1"/>
  <c r="AT221" i="2"/>
  <c r="AV281" i="2" s="1"/>
  <c r="GG220" i="2"/>
  <c r="GF220" i="2"/>
  <c r="GE220" i="2"/>
  <c r="GB220" i="2"/>
  <c r="FE220" i="2"/>
  <c r="EX220" i="2"/>
  <c r="EP220" i="2"/>
  <c r="EI220" i="2"/>
  <c r="BV220" i="2"/>
  <c r="BP220" i="2"/>
  <c r="BA220" i="2"/>
  <c r="BC280" i="2" s="1"/>
  <c r="AT220" i="2"/>
  <c r="GG219" i="2"/>
  <c r="GF219" i="2"/>
  <c r="GE219" i="2"/>
  <c r="GB219" i="2"/>
  <c r="FE219" i="2"/>
  <c r="FG279" i="2" s="1"/>
  <c r="EX219" i="2"/>
  <c r="EZ279" i="2" s="1"/>
  <c r="EP219" i="2"/>
  <c r="ER279" i="2" s="1"/>
  <c r="EI219" i="2"/>
  <c r="BV219" i="2"/>
  <c r="BP219" i="2"/>
  <c r="BA219" i="2"/>
  <c r="AT219" i="2"/>
  <c r="GG218" i="2"/>
  <c r="GF218" i="2"/>
  <c r="GE218" i="2"/>
  <c r="GB218" i="2"/>
  <c r="FE218" i="2"/>
  <c r="EX218" i="2"/>
  <c r="EP218" i="2"/>
  <c r="EI218" i="2"/>
  <c r="BV218" i="2"/>
  <c r="BP218" i="2"/>
  <c r="BA218" i="2"/>
  <c r="BC278" i="2" s="1"/>
  <c r="AT218" i="2"/>
  <c r="GG217" i="2"/>
  <c r="GF217" i="2"/>
  <c r="GE217" i="2"/>
  <c r="GB217" i="2"/>
  <c r="FE217" i="2"/>
  <c r="FG277" i="2" s="1"/>
  <c r="EX217" i="2"/>
  <c r="EZ277" i="2" s="1"/>
  <c r="EP217" i="2"/>
  <c r="ER277" i="2" s="1"/>
  <c r="EI217" i="2"/>
  <c r="BV217" i="2"/>
  <c r="BP217" i="2"/>
  <c r="BA217" i="2"/>
  <c r="AT217" i="2"/>
  <c r="EK277" i="2" l="1"/>
  <c r="AV278" i="2"/>
  <c r="GD278" i="2"/>
  <c r="EK279" i="2"/>
  <c r="AV280" i="2"/>
  <c r="GD280" i="2"/>
  <c r="ER280" i="2"/>
  <c r="BC279" i="2"/>
  <c r="AV277" i="2"/>
  <c r="AV279" i="2"/>
  <c r="GD279" i="2"/>
  <c r="EK280" i="2"/>
  <c r="BC277" i="2"/>
  <c r="EZ278" i="2"/>
  <c r="EZ280" i="2"/>
  <c r="EK278" i="2"/>
  <c r="ER278" i="2"/>
  <c r="FG278" i="2"/>
  <c r="FG280" i="2"/>
  <c r="GD277" i="2"/>
  <c r="GG216" i="2"/>
  <c r="GF216" i="2"/>
  <c r="GE216" i="2"/>
  <c r="GB216" i="2"/>
  <c r="GD276" i="2" s="1"/>
  <c r="FE216" i="2"/>
  <c r="FG276" i="2" s="1"/>
  <c r="EX216" i="2"/>
  <c r="EZ276" i="2" s="1"/>
  <c r="EP216" i="2"/>
  <c r="ER276" i="2" s="1"/>
  <c r="EI216" i="2"/>
  <c r="EK276" i="2" s="1"/>
  <c r="BV216" i="2"/>
  <c r="BP216" i="2"/>
  <c r="BA216" i="2"/>
  <c r="BC276" i="2" s="1"/>
  <c r="AT216" i="2"/>
  <c r="AV276" i="2" s="1"/>
  <c r="GG215" i="2"/>
  <c r="GF215" i="2"/>
  <c r="GE215" i="2"/>
  <c r="GB215" i="2"/>
  <c r="FE215" i="2"/>
  <c r="EX215" i="2"/>
  <c r="EP215" i="2"/>
  <c r="EI215" i="2"/>
  <c r="EK275" i="2" s="1"/>
  <c r="BV215" i="2"/>
  <c r="BP215" i="2"/>
  <c r="BA215" i="2"/>
  <c r="AT215" i="2"/>
  <c r="GG214" i="2"/>
  <c r="GF214" i="2"/>
  <c r="GE214" i="2"/>
  <c r="GB214" i="2"/>
  <c r="FE214" i="2"/>
  <c r="FG274" i="2" s="1"/>
  <c r="EX214" i="2"/>
  <c r="EZ274" i="2" s="1"/>
  <c r="EP214" i="2"/>
  <c r="EI214" i="2"/>
  <c r="BA214" i="2"/>
  <c r="AT214" i="2"/>
  <c r="ER274" i="2" l="1"/>
  <c r="FG275" i="2"/>
  <c r="ER275" i="2"/>
  <c r="GD274" i="2"/>
  <c r="EZ275" i="2"/>
  <c r="EK274" i="2"/>
  <c r="AV275" i="2"/>
  <c r="GD275" i="2"/>
  <c r="BC275" i="2"/>
  <c r="AV274" i="2"/>
  <c r="BC274" i="2"/>
  <c r="BX239" i="2"/>
  <c r="BX238" i="2"/>
  <c r="BX240" i="2"/>
  <c r="BX254" i="2"/>
  <c r="BX249" i="2"/>
  <c r="BX243" i="2"/>
  <c r="BX246" i="2"/>
  <c r="BX244" i="2"/>
  <c r="BX237" i="2"/>
  <c r="BX255" i="2"/>
  <c r="BX252" i="2"/>
  <c r="BX247" i="2"/>
  <c r="BX253" i="2"/>
  <c r="BX248" i="2"/>
  <c r="BX241" i="2"/>
  <c r="BX234" i="2"/>
  <c r="BX235" i="2"/>
  <c r="BX251" i="2"/>
  <c r="BX236" i="2"/>
  <c r="BX242" i="2"/>
  <c r="BX245" i="2"/>
  <c r="BX250" i="2"/>
  <c r="BR241" i="2"/>
  <c r="BR253" i="2"/>
  <c r="BR246" i="2"/>
  <c r="BR248" i="2"/>
  <c r="BR243" i="2"/>
  <c r="BR245" i="2"/>
  <c r="BR234" i="2"/>
  <c r="BR250" i="2"/>
  <c r="BR254" i="2"/>
  <c r="BR247" i="2"/>
  <c r="BR252" i="2"/>
  <c r="BR249" i="2"/>
  <c r="BR238" i="2"/>
  <c r="BR255" i="2"/>
  <c r="BR235" i="2"/>
  <c r="BR251" i="2"/>
  <c r="BR237" i="2"/>
  <c r="BR240" i="2"/>
  <c r="BR242" i="2"/>
  <c r="BR236" i="2"/>
  <c r="BR239" i="2"/>
  <c r="BR244" i="2"/>
  <c r="BR226" i="2"/>
  <c r="BR230" i="2"/>
  <c r="BR227" i="2"/>
  <c r="BR231" i="2"/>
  <c r="BR229" i="2"/>
  <c r="BR228" i="2"/>
  <c r="BR232" i="2"/>
  <c r="BR233" i="2"/>
  <c r="BR223" i="2"/>
  <c r="BR216" i="2"/>
  <c r="BR220" i="2"/>
  <c r="BR224" i="2"/>
  <c r="BR217" i="2"/>
  <c r="BR221" i="2"/>
  <c r="BR219" i="2"/>
  <c r="BR225" i="2"/>
  <c r="BR218" i="2"/>
  <c r="BR222" i="2"/>
  <c r="BR215" i="2"/>
  <c r="BX226" i="2"/>
  <c r="BX230" i="2"/>
  <c r="BX233" i="2"/>
  <c r="BX227" i="2"/>
  <c r="BX231" i="2"/>
  <c r="BX228" i="2"/>
  <c r="BX232" i="2"/>
  <c r="BX229" i="2"/>
  <c r="BX217" i="2"/>
  <c r="BX221" i="2"/>
  <c r="BX220" i="2"/>
  <c r="BX223" i="2"/>
  <c r="BX218" i="2"/>
  <c r="BX222" i="2"/>
  <c r="BX216" i="2"/>
  <c r="BX224" i="2"/>
  <c r="BX215" i="2"/>
  <c r="BX219" i="2"/>
  <c r="BX225" i="2"/>
  <c r="F17" i="6"/>
  <c r="GG213" i="2"/>
  <c r="GF213" i="2"/>
  <c r="GE213" i="2"/>
  <c r="GB213" i="2"/>
  <c r="GD273" i="2" s="1"/>
  <c r="FE213" i="2"/>
  <c r="FG273" i="2" s="1"/>
  <c r="EX213" i="2"/>
  <c r="EZ273" i="2" s="1"/>
  <c r="EP213" i="2"/>
  <c r="ER273" i="2" s="1"/>
  <c r="EI213" i="2"/>
  <c r="EK273" i="2" s="1"/>
  <c r="BA213" i="2"/>
  <c r="BC273" i="2" s="1"/>
  <c r="AT213" i="2"/>
  <c r="AV273" i="2" s="1"/>
  <c r="GG212" i="2"/>
  <c r="GF212" i="2"/>
  <c r="GE212" i="2"/>
  <c r="GB212" i="2"/>
  <c r="FE212" i="2"/>
  <c r="EX212" i="2"/>
  <c r="EP212" i="2"/>
  <c r="EI212" i="2"/>
  <c r="BA212" i="2"/>
  <c r="AT212" i="2"/>
  <c r="GG211" i="2"/>
  <c r="GF211" i="2"/>
  <c r="GE211" i="2"/>
  <c r="GB211" i="2"/>
  <c r="FE211" i="2"/>
  <c r="EX211" i="2"/>
  <c r="EP211" i="2"/>
  <c r="EI211" i="2"/>
  <c r="BA211" i="2"/>
  <c r="AT211" i="2"/>
  <c r="GG210" i="2"/>
  <c r="GF210" i="2"/>
  <c r="GE210" i="2"/>
  <c r="GB210" i="2"/>
  <c r="FE210" i="2"/>
  <c r="EX210" i="2"/>
  <c r="EP210" i="2"/>
  <c r="EI210" i="2"/>
  <c r="BA210" i="2"/>
  <c r="AT210" i="2"/>
  <c r="GG209" i="2"/>
  <c r="GF209" i="2"/>
  <c r="GE209" i="2"/>
  <c r="GB209" i="2"/>
  <c r="FE209" i="2"/>
  <c r="EP209" i="2"/>
  <c r="EI209" i="2"/>
  <c r="BA209" i="2"/>
  <c r="AT209" i="2"/>
  <c r="GG208" i="2"/>
  <c r="GF208" i="2"/>
  <c r="GE208" i="2"/>
  <c r="GB208" i="2"/>
  <c r="FE208" i="2"/>
  <c r="EP208" i="2"/>
  <c r="EI208" i="2"/>
  <c r="BA208" i="2"/>
  <c r="AT208" i="2"/>
  <c r="I17" i="6" l="1"/>
  <c r="M17" i="6" s="1"/>
  <c r="BC270" i="2"/>
  <c r="FG270" i="2"/>
  <c r="ER271" i="2"/>
  <c r="BC272" i="2"/>
  <c r="FG272" i="2"/>
  <c r="AV268" i="2"/>
  <c r="EK270" i="2"/>
  <c r="GD270" i="2"/>
  <c r="AV271" i="2"/>
  <c r="EZ271" i="2"/>
  <c r="EK272" i="2"/>
  <c r="GD272" i="2"/>
  <c r="ER268" i="2"/>
  <c r="EK269" i="2"/>
  <c r="GD269" i="2"/>
  <c r="AV270" i="2"/>
  <c r="EK271" i="2"/>
  <c r="GD271" i="2"/>
  <c r="AV272" i="2"/>
  <c r="EZ272" i="2"/>
  <c r="AV269" i="2"/>
  <c r="FG268" i="2"/>
  <c r="ER269" i="2"/>
  <c r="FG269" i="2"/>
  <c r="ER270" i="2"/>
  <c r="BC271" i="2"/>
  <c r="FG271" i="2"/>
  <c r="ER272" i="2"/>
  <c r="EK268" i="2"/>
  <c r="BC269" i="2"/>
  <c r="BC268" i="2"/>
  <c r="BC267" i="2"/>
  <c r="GD268" i="2"/>
  <c r="GD266" i="2"/>
  <c r="GD267" i="2"/>
  <c r="EZ268" i="2"/>
  <c r="EZ269" i="2"/>
  <c r="EZ266" i="2"/>
  <c r="EZ270" i="2"/>
  <c r="EZ267" i="2"/>
  <c r="FE207" i="2"/>
  <c r="FG267" i="2" s="1"/>
  <c r="EP207" i="2"/>
  <c r="ER267" i="2" s="1"/>
  <c r="EI207" i="2"/>
  <c r="EK267" i="2" s="1"/>
  <c r="AT207" i="2"/>
  <c r="AV267" i="2" s="1"/>
  <c r="GG206" i="2"/>
  <c r="GF206" i="2"/>
  <c r="GE206" i="2"/>
  <c r="FE206" i="2"/>
  <c r="EP206" i="2"/>
  <c r="EI206" i="2"/>
  <c r="BA206" i="2"/>
  <c r="BC266" i="2" s="1"/>
  <c r="AT206" i="2"/>
  <c r="O17" i="6" l="1"/>
  <c r="N17" i="6"/>
  <c r="ER266" i="2"/>
  <c r="FG266" i="2"/>
  <c r="AV266" i="2"/>
  <c r="EK266" i="2"/>
  <c r="B112" i="6"/>
  <c r="D112" i="6"/>
  <c r="H112" i="6"/>
  <c r="GG205" i="2"/>
  <c r="GF205" i="2"/>
  <c r="GE205" i="2"/>
  <c r="GB205" i="2"/>
  <c r="GD265" i="2" s="1"/>
  <c r="FE205" i="2"/>
  <c r="FG265" i="2" s="1"/>
  <c r="EX205" i="2"/>
  <c r="EZ265" i="2" s="1"/>
  <c r="EP205" i="2"/>
  <c r="ER265" i="2" s="1"/>
  <c r="EI205" i="2"/>
  <c r="EK265" i="2" s="1"/>
  <c r="BA205" i="2"/>
  <c r="BC265" i="2" s="1"/>
  <c r="AT205" i="2"/>
  <c r="AV265" i="2" s="1"/>
  <c r="GG204" i="2"/>
  <c r="GF204" i="2"/>
  <c r="GE204" i="2"/>
  <c r="GB204" i="2"/>
  <c r="FE204" i="2"/>
  <c r="EX204" i="2"/>
  <c r="EP204" i="2"/>
  <c r="EI204" i="2"/>
  <c r="BA204" i="2"/>
  <c r="AT204" i="2"/>
  <c r="BC264" i="2" l="1"/>
  <c r="FG264" i="2"/>
  <c r="EZ264" i="2"/>
  <c r="EK264" i="2"/>
  <c r="GD264" i="2"/>
  <c r="AV264" i="2"/>
  <c r="ER264" i="2"/>
  <c r="F112" i="6"/>
  <c r="GG203" i="2"/>
  <c r="GF203" i="2"/>
  <c r="GE203" i="2"/>
  <c r="GB203" i="2"/>
  <c r="GD263" i="2" s="1"/>
  <c r="FE203" i="2"/>
  <c r="FG263" i="2" s="1"/>
  <c r="EX203" i="2"/>
  <c r="EZ263" i="2" s="1"/>
  <c r="EP203" i="2"/>
  <c r="ER263" i="2" s="1"/>
  <c r="EI203" i="2"/>
  <c r="EK263" i="2" s="1"/>
  <c r="BA203" i="2"/>
  <c r="BC263" i="2" s="1"/>
  <c r="AT203" i="2"/>
  <c r="AV263" i="2" s="1"/>
  <c r="GG202" i="2"/>
  <c r="GF202" i="2"/>
  <c r="GE202" i="2"/>
  <c r="GB202" i="2"/>
  <c r="FE202" i="2"/>
  <c r="EX202" i="2"/>
  <c r="EP202" i="2"/>
  <c r="EI202" i="2"/>
  <c r="BA202" i="2"/>
  <c r="AT202" i="2"/>
  <c r="GG201" i="2"/>
  <c r="GF201" i="2"/>
  <c r="GE201" i="2"/>
  <c r="GB201" i="2"/>
  <c r="FE201" i="2"/>
  <c r="EX201" i="2"/>
  <c r="EP201" i="2"/>
  <c r="EI201" i="2"/>
  <c r="BA201" i="2"/>
  <c r="AT201" i="2"/>
  <c r="BC262" i="2" l="1"/>
  <c r="EZ262" i="2"/>
  <c r="AV261" i="2"/>
  <c r="ER261" i="2"/>
  <c r="EK261" i="2"/>
  <c r="GD261" i="2"/>
  <c r="AV262" i="2"/>
  <c r="ER262" i="2"/>
  <c r="BC261" i="2"/>
  <c r="EZ261" i="2"/>
  <c r="FG262" i="2"/>
  <c r="FG261" i="2"/>
  <c r="EK262" i="2"/>
  <c r="GD262" i="2"/>
  <c r="I112" i="6"/>
  <c r="K112" i="6" s="1"/>
  <c r="GG200" i="2"/>
  <c r="GF200" i="2"/>
  <c r="GE200" i="2"/>
  <c r="GB200" i="2"/>
  <c r="GD260" i="2" s="1"/>
  <c r="FE200" i="2"/>
  <c r="FG260" i="2" s="1"/>
  <c r="EX200" i="2"/>
  <c r="EZ260" i="2" s="1"/>
  <c r="EP200" i="2"/>
  <c r="ER260" i="2" s="1"/>
  <c r="EI200" i="2"/>
  <c r="EK260" i="2" s="1"/>
  <c r="BA200" i="2"/>
  <c r="BC260" i="2" s="1"/>
  <c r="AT200" i="2"/>
  <c r="AV260" i="2" s="1"/>
  <c r="GG199" i="2"/>
  <c r="GF199" i="2"/>
  <c r="GE199" i="2"/>
  <c r="GB199" i="2"/>
  <c r="FE199" i="2"/>
  <c r="EX199" i="2"/>
  <c r="EP199" i="2"/>
  <c r="EI199" i="2"/>
  <c r="BA199" i="2"/>
  <c r="AT199" i="2"/>
  <c r="BC259" i="2" l="1"/>
  <c r="EZ259" i="2"/>
  <c r="FG259" i="2"/>
  <c r="AV259" i="2"/>
  <c r="ER259" i="2"/>
  <c r="EK259" i="2"/>
  <c r="GD259" i="2"/>
  <c r="O112" i="6"/>
  <c r="N112" i="6"/>
  <c r="M112" i="6"/>
  <c r="GG198" i="2"/>
  <c r="GF198" i="2"/>
  <c r="GE198" i="2"/>
  <c r="GB198" i="2"/>
  <c r="GD258" i="2" s="1"/>
  <c r="FE198" i="2"/>
  <c r="FG258" i="2" s="1"/>
  <c r="EX198" i="2"/>
  <c r="EZ258" i="2" s="1"/>
  <c r="EP198" i="2"/>
  <c r="ER258" i="2" s="1"/>
  <c r="EI198" i="2"/>
  <c r="EK258" i="2" s="1"/>
  <c r="BA198" i="2"/>
  <c r="BC258" i="2" s="1"/>
  <c r="AT198" i="2"/>
  <c r="AV258" i="2" s="1"/>
  <c r="GG197" i="2"/>
  <c r="GF197" i="2"/>
  <c r="GE197" i="2"/>
  <c r="GB197" i="2"/>
  <c r="FE197" i="2"/>
  <c r="EX197" i="2"/>
  <c r="EP197" i="2"/>
  <c r="EI197" i="2"/>
  <c r="BA197" i="2"/>
  <c r="AT197" i="2"/>
  <c r="GG196" i="2"/>
  <c r="GF196" i="2"/>
  <c r="GE196" i="2"/>
  <c r="GB196" i="2"/>
  <c r="FE196" i="2"/>
  <c r="EX196" i="2"/>
  <c r="EP196" i="2"/>
  <c r="EI196" i="2"/>
  <c r="BA196" i="2"/>
  <c r="AT196" i="2"/>
  <c r="EK257" i="2" l="1"/>
  <c r="GD257" i="2"/>
  <c r="EK256" i="2"/>
  <c r="GD256" i="2"/>
  <c r="ER257" i="2"/>
  <c r="AV257" i="2"/>
  <c r="AV256" i="2"/>
  <c r="ER256" i="2"/>
  <c r="BC257" i="2"/>
  <c r="EZ257" i="2"/>
  <c r="BC256" i="2"/>
  <c r="EZ256" i="2"/>
  <c r="FG257" i="2"/>
  <c r="FG256" i="2"/>
  <c r="GG195" i="2"/>
  <c r="GF195" i="2"/>
  <c r="GE195" i="2"/>
  <c r="GB195" i="2"/>
  <c r="GD255" i="2" s="1"/>
  <c r="FE195" i="2"/>
  <c r="FG255" i="2" s="1"/>
  <c r="EX195" i="2"/>
  <c r="EZ255" i="2" s="1"/>
  <c r="EP195" i="2"/>
  <c r="ER255" i="2" s="1"/>
  <c r="EI195" i="2"/>
  <c r="EK255" i="2" s="1"/>
  <c r="BA195" i="2"/>
  <c r="BC255" i="2" s="1"/>
  <c r="AT195" i="2"/>
  <c r="AV255" i="2" s="1"/>
  <c r="GG194" i="2"/>
  <c r="GF194" i="2"/>
  <c r="GE194" i="2"/>
  <c r="GB194" i="2"/>
  <c r="FE194" i="2"/>
  <c r="EX194" i="2"/>
  <c r="EP194" i="2"/>
  <c r="EI194" i="2"/>
  <c r="BA194" i="2"/>
  <c r="AT194" i="2"/>
  <c r="GG193" i="2"/>
  <c r="GF193" i="2"/>
  <c r="GE193" i="2"/>
  <c r="GB193" i="2"/>
  <c r="FE193" i="2"/>
  <c r="EX193" i="2"/>
  <c r="EP193" i="2"/>
  <c r="EI193" i="2"/>
  <c r="BA193" i="2"/>
  <c r="AT193" i="2"/>
  <c r="GG192" i="2"/>
  <c r="GF192" i="2"/>
  <c r="GE192" i="2"/>
  <c r="GB192" i="2"/>
  <c r="FE192" i="2"/>
  <c r="EX192" i="2"/>
  <c r="EP192" i="2"/>
  <c r="EI192" i="2"/>
  <c r="BA192" i="2"/>
  <c r="AT192" i="2"/>
  <c r="AV252" i="2" l="1"/>
  <c r="ER252" i="2"/>
  <c r="BC253" i="2"/>
  <c r="EZ253" i="2"/>
  <c r="FG254" i="2"/>
  <c r="GD254" i="2"/>
  <c r="GD253" i="2"/>
  <c r="AV254" i="2"/>
  <c r="ER254" i="2"/>
  <c r="EZ252" i="2"/>
  <c r="BC252" i="2"/>
  <c r="FG253" i="2"/>
  <c r="EK254" i="2"/>
  <c r="FG252" i="2"/>
  <c r="EK253" i="2"/>
  <c r="EK252" i="2"/>
  <c r="GD252" i="2"/>
  <c r="AV253" i="2"/>
  <c r="ER253" i="2"/>
  <c r="BC254" i="2"/>
  <c r="EZ254" i="2"/>
  <c r="GG191" i="2"/>
  <c r="GF191" i="2"/>
  <c r="GE191" i="2"/>
  <c r="GB191" i="2"/>
  <c r="GD251" i="2" s="1"/>
  <c r="FE191" i="2"/>
  <c r="FG251" i="2" s="1"/>
  <c r="EX191" i="2"/>
  <c r="EZ251" i="2" s="1"/>
  <c r="EP191" i="2"/>
  <c r="ER251" i="2" s="1"/>
  <c r="EI191" i="2"/>
  <c r="EK251" i="2" s="1"/>
  <c r="BA191" i="2"/>
  <c r="BC251" i="2" s="1"/>
  <c r="AT191" i="2"/>
  <c r="AV251" i="2" s="1"/>
  <c r="GG190" i="2"/>
  <c r="GF190" i="2"/>
  <c r="GE190" i="2"/>
  <c r="GB190" i="2"/>
  <c r="FE190" i="2"/>
  <c r="EX190" i="2"/>
  <c r="EP190" i="2"/>
  <c r="EI190" i="2"/>
  <c r="BA190" i="2"/>
  <c r="AT190" i="2"/>
  <c r="GG189" i="2"/>
  <c r="GF189" i="2"/>
  <c r="GE189" i="2"/>
  <c r="GB189" i="2"/>
  <c r="FE189" i="2"/>
  <c r="EX189" i="2"/>
  <c r="EP189" i="2"/>
  <c r="EI189" i="2"/>
  <c r="BA189" i="2"/>
  <c r="AT189" i="2"/>
  <c r="GG188" i="2"/>
  <c r="GF188" i="2"/>
  <c r="GE188" i="2"/>
  <c r="GB188" i="2"/>
  <c r="FE188" i="2"/>
  <c r="EX188" i="2"/>
  <c r="EP188" i="2"/>
  <c r="EI188" i="2"/>
  <c r="BA188" i="2"/>
  <c r="AT188" i="2"/>
  <c r="FG250" i="2" l="1"/>
  <c r="EK250" i="2"/>
  <c r="GD250" i="2"/>
  <c r="BC249" i="2"/>
  <c r="EZ249" i="2"/>
  <c r="EZ248" i="2"/>
  <c r="FG249" i="2"/>
  <c r="BC248" i="2"/>
  <c r="FG248" i="2"/>
  <c r="EK249" i="2"/>
  <c r="GD249" i="2"/>
  <c r="AV250" i="2"/>
  <c r="ER250" i="2"/>
  <c r="AV248" i="2"/>
  <c r="ER248" i="2"/>
  <c r="EK248" i="2"/>
  <c r="GD248" i="2"/>
  <c r="AV249" i="2"/>
  <c r="ER249" i="2"/>
  <c r="BC250" i="2"/>
  <c r="EZ250" i="2"/>
  <c r="GG187" i="2"/>
  <c r="GF187" i="2"/>
  <c r="GE187" i="2"/>
  <c r="GB187" i="2"/>
  <c r="FE187" i="2"/>
  <c r="EX187" i="2"/>
  <c r="EP187" i="2"/>
  <c r="EI187" i="2"/>
  <c r="BA187" i="2"/>
  <c r="AT187" i="2"/>
  <c r="GG185" i="2"/>
  <c r="GF185" i="2"/>
  <c r="GE185" i="2"/>
  <c r="GB185" i="2"/>
  <c r="FE185" i="2"/>
  <c r="EX185" i="2"/>
  <c r="EP185" i="2"/>
  <c r="EI185" i="2"/>
  <c r="BA185" i="2"/>
  <c r="AT185" i="2"/>
  <c r="GG184" i="2"/>
  <c r="GF184" i="2"/>
  <c r="GE184" i="2"/>
  <c r="GB184" i="2"/>
  <c r="FE184" i="2"/>
  <c r="EX184" i="2"/>
  <c r="EP184" i="2"/>
  <c r="EI184" i="2"/>
  <c r="BA184" i="2"/>
  <c r="AT184" i="2"/>
  <c r="GG183" i="2"/>
  <c r="GF183" i="2"/>
  <c r="GE183" i="2"/>
  <c r="GB183" i="2"/>
  <c r="FE183" i="2"/>
  <c r="EX183" i="2"/>
  <c r="EP183" i="2"/>
  <c r="EI183" i="2"/>
  <c r="BA183" i="2"/>
  <c r="AT183" i="2"/>
  <c r="AV245" i="2" l="1"/>
  <c r="ER245" i="2"/>
  <c r="FG243" i="2"/>
  <c r="EK244" i="2"/>
  <c r="GD244" i="2"/>
  <c r="EK245" i="2"/>
  <c r="AV243" i="2"/>
  <c r="ER243" i="2"/>
  <c r="BC244" i="2"/>
  <c r="EZ244" i="2"/>
  <c r="FG245" i="2"/>
  <c r="BC243" i="2"/>
  <c r="EZ243" i="2"/>
  <c r="FG244" i="2"/>
  <c r="GD245" i="2"/>
  <c r="EK246" i="2"/>
  <c r="EK247" i="2"/>
  <c r="GD246" i="2"/>
  <c r="GD247" i="2"/>
  <c r="AV246" i="2"/>
  <c r="AV247" i="2"/>
  <c r="ER247" i="2"/>
  <c r="ER246" i="2"/>
  <c r="BC247" i="2"/>
  <c r="BC246" i="2"/>
  <c r="EZ246" i="2"/>
  <c r="EZ247" i="2"/>
  <c r="EK243" i="2"/>
  <c r="GD243" i="2"/>
  <c r="AV244" i="2"/>
  <c r="ER244" i="2"/>
  <c r="BC245" i="2"/>
  <c r="EZ245" i="2"/>
  <c r="FG247" i="2"/>
  <c r="FG246" i="2"/>
  <c r="GG182" i="2"/>
  <c r="GF182" i="2"/>
  <c r="GE182" i="2"/>
  <c r="GB182" i="2"/>
  <c r="GD242" i="2" s="1"/>
  <c r="FE182" i="2"/>
  <c r="FG242" i="2" s="1"/>
  <c r="EX182" i="2"/>
  <c r="EZ242" i="2" s="1"/>
  <c r="EP182" i="2"/>
  <c r="ER242" i="2" s="1"/>
  <c r="EI182" i="2"/>
  <c r="EK242" i="2" s="1"/>
  <c r="BA182" i="2"/>
  <c r="BC242" i="2" s="1"/>
  <c r="AT182" i="2"/>
  <c r="AV242" i="2" s="1"/>
  <c r="GG181" i="2"/>
  <c r="GF181" i="2"/>
  <c r="GE181" i="2"/>
  <c r="GB181" i="2"/>
  <c r="FE181" i="2"/>
  <c r="EX181" i="2"/>
  <c r="EP181" i="2"/>
  <c r="EI181" i="2"/>
  <c r="BA181" i="2"/>
  <c r="AT181" i="2"/>
  <c r="GG180" i="2"/>
  <c r="GF180" i="2"/>
  <c r="GE180" i="2"/>
  <c r="GB180" i="2"/>
  <c r="FE180" i="2"/>
  <c r="EX180" i="2"/>
  <c r="EP180" i="2"/>
  <c r="EI180" i="2"/>
  <c r="BA180" i="2"/>
  <c r="AT180" i="2"/>
  <c r="FG241" i="2" l="1"/>
  <c r="BC240" i="2"/>
  <c r="EZ240" i="2"/>
  <c r="AV241" i="2"/>
  <c r="ER241" i="2"/>
  <c r="FG240" i="2"/>
  <c r="EK241" i="2"/>
  <c r="GD241" i="2"/>
  <c r="EK240" i="2"/>
  <c r="GD240" i="2"/>
  <c r="AV240" i="2"/>
  <c r="ER240" i="2"/>
  <c r="BC241" i="2"/>
  <c r="EZ241" i="2"/>
  <c r="GG179" i="2"/>
  <c r="GF179" i="2"/>
  <c r="GE179" i="2"/>
  <c r="GB179" i="2"/>
  <c r="GD239" i="2" s="1"/>
  <c r="FE179" i="2"/>
  <c r="FG239" i="2" s="1"/>
  <c r="EX179" i="2"/>
  <c r="EZ239" i="2" s="1"/>
  <c r="EP179" i="2"/>
  <c r="ER239" i="2" s="1"/>
  <c r="EI179" i="2"/>
  <c r="EK239" i="2" s="1"/>
  <c r="BA179" i="2"/>
  <c r="BC239" i="2" s="1"/>
  <c r="AT179" i="2"/>
  <c r="AV239" i="2" s="1"/>
  <c r="GG178" i="2"/>
  <c r="GF178" i="2"/>
  <c r="GE178" i="2"/>
  <c r="GB178" i="2"/>
  <c r="FE178" i="2"/>
  <c r="EX178" i="2"/>
  <c r="EP178" i="2"/>
  <c r="EI178" i="2"/>
  <c r="BA178" i="2"/>
  <c r="AT178" i="2"/>
  <c r="GG177" i="2"/>
  <c r="GF177" i="2"/>
  <c r="GE177" i="2"/>
  <c r="GB177" i="2"/>
  <c r="FE177" i="2"/>
  <c r="EX177" i="2"/>
  <c r="EP177" i="2"/>
  <c r="EI177" i="2"/>
  <c r="BA177" i="2"/>
  <c r="AT177" i="2"/>
  <c r="GG176" i="2"/>
  <c r="GF176" i="2"/>
  <c r="GE176" i="2"/>
  <c r="GB176" i="2"/>
  <c r="FE176" i="2"/>
  <c r="EX176" i="2"/>
  <c r="EP176" i="2"/>
  <c r="EI176" i="2"/>
  <c r="BA176" i="2"/>
  <c r="AT176" i="2"/>
  <c r="AV238" i="2" l="1"/>
  <c r="ER238" i="2"/>
  <c r="FG238" i="2"/>
  <c r="EK238" i="2"/>
  <c r="GD238" i="2"/>
  <c r="BC236" i="2"/>
  <c r="EZ236" i="2"/>
  <c r="FG237" i="2"/>
  <c r="FG236" i="2"/>
  <c r="EK237" i="2"/>
  <c r="GD237" i="2"/>
  <c r="AV236" i="2"/>
  <c r="ER236" i="2"/>
  <c r="BC237" i="2"/>
  <c r="EZ237" i="2"/>
  <c r="EK236" i="2"/>
  <c r="GD236" i="2"/>
  <c r="AV237" i="2"/>
  <c r="ER237" i="2"/>
  <c r="BC238" i="2"/>
  <c r="EZ238" i="2"/>
  <c r="GG175" i="2"/>
  <c r="GF175" i="2"/>
  <c r="GE175" i="2"/>
  <c r="GB175" i="2"/>
  <c r="GD235" i="2" s="1"/>
  <c r="FE175" i="2"/>
  <c r="FG235" i="2" s="1"/>
  <c r="EX175" i="2"/>
  <c r="EZ235" i="2" s="1"/>
  <c r="EP175" i="2"/>
  <c r="ER235" i="2" s="1"/>
  <c r="EI175" i="2"/>
  <c r="EK235" i="2" s="1"/>
  <c r="BA175" i="2"/>
  <c r="BC235" i="2" s="1"/>
  <c r="AT175" i="2"/>
  <c r="AV235" i="2" s="1"/>
  <c r="GG174" i="2"/>
  <c r="GF174" i="2"/>
  <c r="GE174" i="2"/>
  <c r="GB174" i="2"/>
  <c r="FE174" i="2"/>
  <c r="EX174" i="2"/>
  <c r="EP174" i="2"/>
  <c r="EI174" i="2"/>
  <c r="BA174" i="2"/>
  <c r="AT174" i="2"/>
  <c r="GG173" i="2"/>
  <c r="GF173" i="2"/>
  <c r="GE173" i="2"/>
  <c r="GB173" i="2"/>
  <c r="FE173" i="2"/>
  <c r="EX173" i="2"/>
  <c r="EP173" i="2"/>
  <c r="EI173" i="2"/>
  <c r="BA173" i="2"/>
  <c r="AT173" i="2"/>
  <c r="EZ234" i="2" l="1"/>
  <c r="BC234" i="2"/>
  <c r="ER233" i="2"/>
  <c r="AV234" i="2"/>
  <c r="ER234" i="2"/>
  <c r="AV233" i="2"/>
  <c r="FG234" i="2"/>
  <c r="EK234" i="2"/>
  <c r="GD234" i="2"/>
  <c r="FG233" i="2"/>
  <c r="BC233" i="2"/>
  <c r="EZ233" i="2"/>
  <c r="EK233" i="2"/>
  <c r="GD233" i="2"/>
  <c r="GG172" i="2"/>
  <c r="GF172" i="2"/>
  <c r="GE172" i="2"/>
  <c r="GB172" i="2"/>
  <c r="GD232" i="2" s="1"/>
  <c r="FE172" i="2"/>
  <c r="FG232" i="2" s="1"/>
  <c r="EX172" i="2"/>
  <c r="EZ232" i="2" s="1"/>
  <c r="EP172" i="2"/>
  <c r="ER232" i="2" s="1"/>
  <c r="EI172" i="2"/>
  <c r="EK232" i="2" s="1"/>
  <c r="BA172" i="2"/>
  <c r="BC232" i="2" s="1"/>
  <c r="AT172" i="2"/>
  <c r="AV232" i="2" s="1"/>
  <c r="GG171" i="2"/>
  <c r="GF171" i="2"/>
  <c r="GE171" i="2"/>
  <c r="GB171" i="2"/>
  <c r="FE171" i="2"/>
  <c r="EX171" i="2"/>
  <c r="EP171" i="2"/>
  <c r="EI171" i="2"/>
  <c r="BA171" i="2"/>
  <c r="AT171" i="2"/>
  <c r="AV231" i="2" l="1"/>
  <c r="ER231" i="2"/>
  <c r="FG231" i="2"/>
  <c r="BC231" i="2"/>
  <c r="EZ231" i="2"/>
  <c r="EK231" i="2"/>
  <c r="GD231" i="2"/>
  <c r="GG170" i="2"/>
  <c r="GF170" i="2"/>
  <c r="GE170" i="2"/>
  <c r="GB170" i="2"/>
  <c r="GD230" i="2" s="1"/>
  <c r="FF170" i="2"/>
  <c r="FE170" i="2"/>
  <c r="EX170" i="2"/>
  <c r="EZ230" i="2" s="1"/>
  <c r="EP170" i="2"/>
  <c r="ER230" i="2" s="1"/>
  <c r="EI170" i="2"/>
  <c r="EK230" i="2" s="1"/>
  <c r="BA170" i="2"/>
  <c r="BC230" i="2" s="1"/>
  <c r="AT170" i="2"/>
  <c r="AV230" i="2" s="1"/>
  <c r="GG169" i="2"/>
  <c r="GF169" i="2"/>
  <c r="GE169" i="2"/>
  <c r="GB169" i="2"/>
  <c r="FF169" i="2"/>
  <c r="FE169" i="2"/>
  <c r="EX169" i="2"/>
  <c r="EP169" i="2"/>
  <c r="EI169" i="2"/>
  <c r="BA169" i="2"/>
  <c r="AT169" i="2"/>
  <c r="GG168" i="2"/>
  <c r="GF168" i="2"/>
  <c r="GE168" i="2"/>
  <c r="GB168" i="2"/>
  <c r="FF168" i="2"/>
  <c r="FE168" i="2"/>
  <c r="EX168" i="2"/>
  <c r="EP168" i="2"/>
  <c r="EI168" i="2"/>
  <c r="BA168" i="2"/>
  <c r="AT168" i="2"/>
  <c r="BC228" i="2" l="1"/>
  <c r="EK229" i="2"/>
  <c r="EK228" i="2"/>
  <c r="ER229" i="2"/>
  <c r="GD229" i="2"/>
  <c r="EZ229" i="2"/>
  <c r="ER228" i="2"/>
  <c r="GD228" i="2"/>
  <c r="AV228" i="2"/>
  <c r="EZ228" i="2"/>
  <c r="BC229" i="2"/>
  <c r="AV229" i="2"/>
  <c r="FG228" i="2"/>
  <c r="FG229" i="2"/>
  <c r="FG230" i="2"/>
  <c r="GG167" i="2"/>
  <c r="GF167" i="2"/>
  <c r="GE167" i="2"/>
  <c r="GB167" i="2"/>
  <c r="GD227" i="2" s="1"/>
  <c r="FF167" i="2"/>
  <c r="FE167" i="2"/>
  <c r="EX167" i="2"/>
  <c r="EZ227" i="2" s="1"/>
  <c r="EP167" i="2"/>
  <c r="ER227" i="2" s="1"/>
  <c r="EI167" i="2"/>
  <c r="EK227" i="2" s="1"/>
  <c r="BA167" i="2"/>
  <c r="BC227" i="2" s="1"/>
  <c r="AT167" i="2"/>
  <c r="AV227" i="2" s="1"/>
  <c r="GG166" i="2"/>
  <c r="GF166" i="2"/>
  <c r="GE166" i="2"/>
  <c r="GB166" i="2"/>
  <c r="FF166" i="2"/>
  <c r="FE166" i="2"/>
  <c r="EX166" i="2"/>
  <c r="EP166" i="2"/>
  <c r="EI166" i="2"/>
  <c r="BA166" i="2"/>
  <c r="BC226" i="2" s="1"/>
  <c r="AT166" i="2"/>
  <c r="GG165" i="2"/>
  <c r="GF165" i="2"/>
  <c r="GE165" i="2"/>
  <c r="GB165" i="2"/>
  <c r="FF165" i="2"/>
  <c r="FE165" i="2"/>
  <c r="EX165" i="2"/>
  <c r="EP165" i="2"/>
  <c r="EI165" i="2"/>
  <c r="BA165" i="2"/>
  <c r="AT165" i="2"/>
  <c r="GG164" i="2"/>
  <c r="GF164" i="2"/>
  <c r="GE164" i="2"/>
  <c r="GB164" i="2"/>
  <c r="FF164" i="2"/>
  <c r="FE164" i="2"/>
  <c r="EX164" i="2"/>
  <c r="EP164" i="2"/>
  <c r="EI164" i="2"/>
  <c r="BA164" i="2"/>
  <c r="AT164" i="2"/>
  <c r="GG163" i="2"/>
  <c r="GF163" i="2"/>
  <c r="GE163" i="2"/>
  <c r="GB163" i="2"/>
  <c r="FF163" i="2"/>
  <c r="FE163" i="2"/>
  <c r="EX163" i="2"/>
  <c r="EP163" i="2"/>
  <c r="EI163" i="2"/>
  <c r="BA163" i="2"/>
  <c r="AT163" i="2"/>
  <c r="ER224" i="2" l="1"/>
  <c r="EZ225" i="2"/>
  <c r="AV225" i="2"/>
  <c r="EK223" i="2"/>
  <c r="GD224" i="2"/>
  <c r="AV224" i="2"/>
  <c r="EZ224" i="2"/>
  <c r="BC225" i="2"/>
  <c r="EK226" i="2"/>
  <c r="BC223" i="2"/>
  <c r="EK224" i="2"/>
  <c r="ER225" i="2"/>
  <c r="GD225" i="2"/>
  <c r="AV226" i="2"/>
  <c r="EZ226" i="2"/>
  <c r="AV223" i="2"/>
  <c r="EZ223" i="2"/>
  <c r="BC224" i="2"/>
  <c r="EK225" i="2"/>
  <c r="ER226" i="2"/>
  <c r="GD226" i="2"/>
  <c r="ER223" i="2"/>
  <c r="GD223" i="2"/>
  <c r="FG223" i="2"/>
  <c r="FG224" i="2"/>
  <c r="FG225" i="2"/>
  <c r="FG226" i="2"/>
  <c r="FG227" i="2"/>
  <c r="GG162" i="2"/>
  <c r="GF162" i="2"/>
  <c r="GE162" i="2"/>
  <c r="GB162" i="2"/>
  <c r="GD222" i="2" s="1"/>
  <c r="FF162" i="2"/>
  <c r="FE162" i="2"/>
  <c r="EX162" i="2"/>
  <c r="EZ222" i="2" s="1"/>
  <c r="EP162" i="2"/>
  <c r="ER222" i="2" s="1"/>
  <c r="EI162" i="2"/>
  <c r="EK222" i="2" s="1"/>
  <c r="BA162" i="2"/>
  <c r="BC222" i="2" s="1"/>
  <c r="AT162" i="2"/>
  <c r="AV222" i="2" s="1"/>
  <c r="GG161" i="2"/>
  <c r="GF161" i="2"/>
  <c r="GE161" i="2"/>
  <c r="GB161" i="2"/>
  <c r="FF161" i="2"/>
  <c r="FE161" i="2"/>
  <c r="EX161" i="2"/>
  <c r="EP161" i="2"/>
  <c r="EI161" i="2"/>
  <c r="BA161" i="2"/>
  <c r="AT161" i="2"/>
  <c r="GG160" i="2"/>
  <c r="GF160" i="2"/>
  <c r="GE160" i="2"/>
  <c r="GB160" i="2"/>
  <c r="FF160" i="2"/>
  <c r="FE160" i="2"/>
  <c r="EX160" i="2"/>
  <c r="EP160" i="2"/>
  <c r="EI160" i="2"/>
  <c r="BA160" i="2"/>
  <c r="AT160" i="2"/>
  <c r="GG159" i="2"/>
  <c r="GF159" i="2"/>
  <c r="GE159" i="2"/>
  <c r="GB159" i="2"/>
  <c r="FF159" i="2"/>
  <c r="FE159" i="2"/>
  <c r="EX159" i="2"/>
  <c r="EP159" i="2"/>
  <c r="EI159" i="2"/>
  <c r="BA159" i="2"/>
  <c r="AT159" i="2"/>
  <c r="GG158" i="2"/>
  <c r="GF158" i="2"/>
  <c r="GE158" i="2"/>
  <c r="GB158" i="2"/>
  <c r="FF158" i="2"/>
  <c r="FE158" i="2"/>
  <c r="EX158" i="2"/>
  <c r="EP158" i="2"/>
  <c r="EI158" i="2"/>
  <c r="BA158" i="2"/>
  <c r="AT158" i="2"/>
  <c r="GG157" i="2"/>
  <c r="GF157" i="2"/>
  <c r="GE157" i="2"/>
  <c r="GB157" i="2"/>
  <c r="FF157" i="2"/>
  <c r="FE157" i="2"/>
  <c r="EX157" i="2"/>
  <c r="EP157" i="2"/>
  <c r="EI157" i="2"/>
  <c r="BA157" i="2"/>
  <c r="AT157" i="2"/>
  <c r="EK218" i="2" l="1"/>
  <c r="AV220" i="2"/>
  <c r="BC221" i="2"/>
  <c r="ER219" i="2"/>
  <c r="GD219" i="2"/>
  <c r="EZ220" i="2"/>
  <c r="GD218" i="2"/>
  <c r="EZ219" i="2"/>
  <c r="ER218" i="2"/>
  <c r="AV219" i="2"/>
  <c r="BC220" i="2"/>
  <c r="EK221" i="2"/>
  <c r="EZ217" i="2"/>
  <c r="BC218" i="2"/>
  <c r="EK219" i="2"/>
  <c r="ER220" i="2"/>
  <c r="GD220" i="2"/>
  <c r="AV221" i="2"/>
  <c r="EZ221" i="2"/>
  <c r="ER217" i="2"/>
  <c r="GD217" i="2"/>
  <c r="AV218" i="2"/>
  <c r="EZ218" i="2"/>
  <c r="BC219" i="2"/>
  <c r="EK220" i="2"/>
  <c r="ER221" i="2"/>
  <c r="GD221" i="2"/>
  <c r="EK217" i="2"/>
  <c r="AV217" i="2"/>
  <c r="FG218" i="2"/>
  <c r="FG219" i="2"/>
  <c r="FG220" i="2"/>
  <c r="FG221" i="2"/>
  <c r="FG222" i="2"/>
  <c r="FG217" i="2"/>
  <c r="BC217" i="2"/>
  <c r="GG156" i="2"/>
  <c r="GF156" i="2"/>
  <c r="GE156" i="2"/>
  <c r="GB156" i="2"/>
  <c r="GD216" i="2" s="1"/>
  <c r="FF156" i="2"/>
  <c r="FE156" i="2"/>
  <c r="EX156" i="2"/>
  <c r="EZ216" i="2" s="1"/>
  <c r="EP156" i="2"/>
  <c r="ER216" i="2" s="1"/>
  <c r="EI156" i="2"/>
  <c r="EK216" i="2" s="1"/>
  <c r="BA156" i="2"/>
  <c r="BC216" i="2" s="1"/>
  <c r="AT156" i="2"/>
  <c r="AV216" i="2" s="1"/>
  <c r="GG155" i="2"/>
  <c r="GF155" i="2"/>
  <c r="GE155" i="2"/>
  <c r="GB155" i="2"/>
  <c r="FF155" i="2"/>
  <c r="FE155" i="2"/>
  <c r="EX155" i="2"/>
  <c r="EP155" i="2"/>
  <c r="EI155" i="2"/>
  <c r="BA155" i="2"/>
  <c r="AT155" i="2"/>
  <c r="EK215" i="2" l="1"/>
  <c r="EZ215" i="2"/>
  <c r="BC215" i="2"/>
  <c r="ER215" i="2"/>
  <c r="GD215" i="2"/>
  <c r="AV215" i="2"/>
  <c r="FG216" i="2"/>
  <c r="FG215" i="2"/>
  <c r="GG154" i="2"/>
  <c r="GF154" i="2"/>
  <c r="GE154" i="2"/>
  <c r="GB154" i="2"/>
  <c r="GD214" i="2" s="1"/>
  <c r="FF154" i="2"/>
  <c r="FE154" i="2"/>
  <c r="EX154" i="2"/>
  <c r="EZ214" i="2" s="1"/>
  <c r="EP154" i="2"/>
  <c r="ER214" i="2" s="1"/>
  <c r="EI154" i="2"/>
  <c r="EK214" i="2" s="1"/>
  <c r="BA154" i="2"/>
  <c r="BC214" i="2" s="1"/>
  <c r="AT154" i="2"/>
  <c r="AV214" i="2" s="1"/>
  <c r="GG153" i="2"/>
  <c r="GF153" i="2"/>
  <c r="GE153" i="2"/>
  <c r="GB153" i="2"/>
  <c r="FF153" i="2"/>
  <c r="FE153" i="2"/>
  <c r="EX153" i="2"/>
  <c r="EP153" i="2"/>
  <c r="EI153" i="2"/>
  <c r="BA153" i="2"/>
  <c r="AT153" i="2"/>
  <c r="AV213" i="2" l="1"/>
  <c r="ER213" i="2"/>
  <c r="GD213" i="2"/>
  <c r="FG214" i="2"/>
  <c r="BC213" i="2"/>
  <c r="EK213" i="2"/>
  <c r="EZ213" i="2"/>
  <c r="FG213" i="2"/>
  <c r="GG152" i="2"/>
  <c r="GF152" i="2"/>
  <c r="GE152" i="2"/>
  <c r="GB152" i="2"/>
  <c r="GD212" i="2" s="1"/>
  <c r="FF152" i="2"/>
  <c r="FE152" i="2"/>
  <c r="EX152" i="2"/>
  <c r="EZ212" i="2" s="1"/>
  <c r="EP152" i="2"/>
  <c r="EI152" i="2"/>
  <c r="EK212" i="2" s="1"/>
  <c r="BA152" i="2"/>
  <c r="AT152" i="2"/>
  <c r="AV212" i="2" s="1"/>
  <c r="ER210" i="2" l="1"/>
  <c r="ER212" i="2"/>
  <c r="ER211" i="2"/>
  <c r="BC210" i="2"/>
  <c r="BC212" i="2"/>
  <c r="BC211" i="2"/>
  <c r="FG212" i="2"/>
  <c r="GB151" i="2"/>
  <c r="GD211" i="2" s="1"/>
  <c r="GG151" i="2"/>
  <c r="GF151" i="2"/>
  <c r="GE151" i="2"/>
  <c r="FF151" i="2"/>
  <c r="FG211" i="2" s="1"/>
  <c r="EX151" i="2"/>
  <c r="EZ211" i="2" s="1"/>
  <c r="EI151" i="2"/>
  <c r="EK211" i="2" s="1"/>
  <c r="AT151" i="2"/>
  <c r="AV211" i="2" s="1"/>
  <c r="GB150" i="2"/>
  <c r="GG150" i="2"/>
  <c r="GF150" i="2"/>
  <c r="GE150" i="2"/>
  <c r="FF150" i="2"/>
  <c r="EX150" i="2"/>
  <c r="EI150" i="2"/>
  <c r="AT150" i="2"/>
  <c r="FG210" i="2" l="1"/>
  <c r="GD210" i="2"/>
  <c r="EK210" i="2"/>
  <c r="AV210" i="2"/>
  <c r="EZ210" i="2"/>
  <c r="GG149" i="2"/>
  <c r="GF149" i="2"/>
  <c r="GE149" i="2"/>
  <c r="GB149" i="2"/>
  <c r="GD209" i="2" s="1"/>
  <c r="FF149" i="2"/>
  <c r="FE149" i="2"/>
  <c r="EX149" i="2"/>
  <c r="EZ209" i="2" s="1"/>
  <c r="EP149" i="2"/>
  <c r="ER209" i="2" s="1"/>
  <c r="EI149" i="2"/>
  <c r="EK209" i="2" s="1"/>
  <c r="BA149" i="2"/>
  <c r="BC209" i="2" s="1"/>
  <c r="AT149" i="2"/>
  <c r="AV209" i="2" s="1"/>
  <c r="GG148" i="2"/>
  <c r="GF148" i="2"/>
  <c r="GE148" i="2"/>
  <c r="GB148" i="2"/>
  <c r="FF148" i="2"/>
  <c r="FE148" i="2"/>
  <c r="EX148" i="2"/>
  <c r="EP148" i="2"/>
  <c r="EI148" i="2"/>
  <c r="BA148" i="2"/>
  <c r="AT148" i="2"/>
  <c r="GG147" i="2"/>
  <c r="GF147" i="2"/>
  <c r="GE147" i="2"/>
  <c r="GB147" i="2"/>
  <c r="FF147" i="2"/>
  <c r="FE147" i="2"/>
  <c r="EX147" i="2"/>
  <c r="EP147" i="2"/>
  <c r="EI147" i="2"/>
  <c r="BA147" i="2"/>
  <c r="AT147" i="2"/>
  <c r="EK207" i="2" l="1"/>
  <c r="BC207" i="2"/>
  <c r="EZ207" i="2"/>
  <c r="AV208" i="2"/>
  <c r="ER208" i="2"/>
  <c r="GD208" i="2"/>
  <c r="FG207" i="2"/>
  <c r="FG209" i="2"/>
  <c r="AV207" i="2"/>
  <c r="ER207" i="2"/>
  <c r="GD207" i="2"/>
  <c r="BC208" i="2"/>
  <c r="EK208" i="2"/>
  <c r="EZ208" i="2"/>
  <c r="FG208" i="2"/>
  <c r="GG146" i="2"/>
  <c r="GF146" i="2"/>
  <c r="GE146" i="2"/>
  <c r="GB146" i="2"/>
  <c r="GD206" i="2" s="1"/>
  <c r="FF146" i="2"/>
  <c r="FE146" i="2"/>
  <c r="EX146" i="2"/>
  <c r="EZ206" i="2" s="1"/>
  <c r="EP146" i="2"/>
  <c r="ER206" i="2" s="1"/>
  <c r="EI146" i="2"/>
  <c r="EK206" i="2" s="1"/>
  <c r="BA146" i="2"/>
  <c r="BC206" i="2" s="1"/>
  <c r="AT146" i="2"/>
  <c r="AV206" i="2" s="1"/>
  <c r="FG206" i="2" l="1"/>
  <c r="GG145" i="2"/>
  <c r="GF145" i="2"/>
  <c r="GE145" i="2"/>
  <c r="GB145" i="2"/>
  <c r="GD205" i="2" s="1"/>
  <c r="FF145" i="2"/>
  <c r="FE145" i="2"/>
  <c r="EX145" i="2"/>
  <c r="EZ205" i="2" s="1"/>
  <c r="EP145" i="2"/>
  <c r="ER205" i="2" s="1"/>
  <c r="EI145" i="2"/>
  <c r="EK205" i="2" s="1"/>
  <c r="BA145" i="2"/>
  <c r="BC205" i="2" s="1"/>
  <c r="AT145" i="2"/>
  <c r="AV205" i="2" s="1"/>
  <c r="FG205" i="2" l="1"/>
  <c r="GG144" i="2"/>
  <c r="GF144" i="2"/>
  <c r="GE144" i="2"/>
  <c r="GB144" i="2"/>
  <c r="GD204" i="2" s="1"/>
  <c r="FF144" i="2"/>
  <c r="FE144" i="2"/>
  <c r="EX144" i="2"/>
  <c r="EZ204" i="2" s="1"/>
  <c r="EP144" i="2"/>
  <c r="ER204" i="2" s="1"/>
  <c r="EI144" i="2"/>
  <c r="EK204" i="2" s="1"/>
  <c r="BA144" i="2"/>
  <c r="BC204" i="2" s="1"/>
  <c r="AT144" i="2"/>
  <c r="AV204" i="2" s="1"/>
  <c r="FG204" i="2" l="1"/>
  <c r="GG143" i="2"/>
  <c r="GF143" i="2"/>
  <c r="GE143" i="2"/>
  <c r="GB143" i="2"/>
  <c r="FF143" i="2"/>
  <c r="FE143" i="2"/>
  <c r="EX143" i="2"/>
  <c r="EP143" i="2"/>
  <c r="EI143" i="2"/>
  <c r="BA143" i="2"/>
  <c r="AT143" i="2"/>
  <c r="AV202" i="2" l="1"/>
  <c r="AV203" i="2"/>
  <c r="ER202" i="2"/>
  <c r="ER203" i="2"/>
  <c r="GD202" i="2"/>
  <c r="GD203" i="2"/>
  <c r="BC202" i="2"/>
  <c r="BC203" i="2"/>
  <c r="EK202" i="2"/>
  <c r="EK203" i="2"/>
  <c r="EZ202" i="2"/>
  <c r="EZ203" i="2"/>
  <c r="FG202" i="2"/>
  <c r="FG203" i="2"/>
  <c r="GG141" i="2"/>
  <c r="GF141" i="2"/>
  <c r="GE141" i="2"/>
  <c r="GB141" i="2"/>
  <c r="GD201" i="2" s="1"/>
  <c r="FF141" i="2"/>
  <c r="FE141" i="2"/>
  <c r="EX141" i="2"/>
  <c r="EP141" i="2"/>
  <c r="ER201" i="2" s="1"/>
  <c r="EI141" i="2"/>
  <c r="BA141" i="2"/>
  <c r="BC201" i="2" s="1"/>
  <c r="AT141" i="2"/>
  <c r="AV201" i="2" s="1"/>
  <c r="EK201" i="2" l="1"/>
  <c r="EZ201" i="2"/>
  <c r="FG201" i="2"/>
  <c r="GG140" i="2"/>
  <c r="GF140" i="2"/>
  <c r="GE140" i="2"/>
  <c r="GB140" i="2"/>
  <c r="GD200" i="2" s="1"/>
  <c r="FF140" i="2"/>
  <c r="FE140" i="2"/>
  <c r="EX140" i="2"/>
  <c r="EZ200" i="2" s="1"/>
  <c r="EP140" i="2"/>
  <c r="ER200" i="2" s="1"/>
  <c r="EI140" i="2"/>
  <c r="EK200" i="2" s="1"/>
  <c r="BA140" i="2"/>
  <c r="BC200" i="2" s="1"/>
  <c r="AT140" i="2"/>
  <c r="AV200" i="2" s="1"/>
  <c r="FG200" i="2" l="1"/>
  <c r="GG139" i="2"/>
  <c r="GF139" i="2"/>
  <c r="GE139" i="2"/>
  <c r="GB139" i="2"/>
  <c r="GD199" i="2" s="1"/>
  <c r="FF139" i="2"/>
  <c r="FE139" i="2"/>
  <c r="EX139" i="2"/>
  <c r="EZ199" i="2" s="1"/>
  <c r="EQ139" i="2"/>
  <c r="EP139" i="2"/>
  <c r="EI139" i="2"/>
  <c r="EK199" i="2" s="1"/>
  <c r="BA139" i="2"/>
  <c r="BC199" i="2" s="1"/>
  <c r="AT139" i="2"/>
  <c r="AV199" i="2" s="1"/>
  <c r="ER199" i="2" l="1"/>
  <c r="FG199" i="2"/>
  <c r="GG138" i="2"/>
  <c r="GF138" i="2"/>
  <c r="GE138" i="2"/>
  <c r="GB138" i="2"/>
  <c r="GD198" i="2" s="1"/>
  <c r="FF138" i="2"/>
  <c r="FE138" i="2"/>
  <c r="EX138" i="2"/>
  <c r="EZ198" i="2" s="1"/>
  <c r="EQ138" i="2"/>
  <c r="EP138" i="2"/>
  <c r="EI138" i="2"/>
  <c r="EK198" i="2" s="1"/>
  <c r="BA138" i="2"/>
  <c r="BC198" i="2" s="1"/>
  <c r="AT138" i="2"/>
  <c r="AV198" i="2" s="1"/>
  <c r="ER198" i="2" l="1"/>
  <c r="FG198" i="2"/>
  <c r="GG137" i="2"/>
  <c r="GF137" i="2"/>
  <c r="GE137" i="2"/>
  <c r="GB137" i="2"/>
  <c r="GD197" i="2" s="1"/>
  <c r="FF137" i="2"/>
  <c r="FE137" i="2"/>
  <c r="EX137" i="2"/>
  <c r="EZ197" i="2" s="1"/>
  <c r="EQ137" i="2"/>
  <c r="EP137" i="2"/>
  <c r="EI137" i="2"/>
  <c r="EK197" i="2" s="1"/>
  <c r="BA137" i="2"/>
  <c r="BC197" i="2" s="1"/>
  <c r="AT137" i="2"/>
  <c r="AV197" i="2" s="1"/>
  <c r="GG136" i="2"/>
  <c r="GF136" i="2"/>
  <c r="GE136" i="2"/>
  <c r="GB136" i="2"/>
  <c r="FF136" i="2"/>
  <c r="FE136" i="2"/>
  <c r="EX136" i="2"/>
  <c r="EQ136" i="2"/>
  <c r="EP136" i="2"/>
  <c r="EI136" i="2"/>
  <c r="BA136" i="2"/>
  <c r="AT136" i="2"/>
  <c r="EZ196" i="2" l="1"/>
  <c r="BC196" i="2"/>
  <c r="ER197" i="2"/>
  <c r="AV196" i="2"/>
  <c r="EK196" i="2"/>
  <c r="GD196" i="2"/>
  <c r="ER196" i="2"/>
  <c r="FG196" i="2"/>
  <c r="FG197" i="2"/>
  <c r="GG135" i="2"/>
  <c r="GF135" i="2"/>
  <c r="GE135" i="2"/>
  <c r="GB135" i="2"/>
  <c r="GD195" i="2" s="1"/>
  <c r="FF135" i="2"/>
  <c r="FE135" i="2"/>
  <c r="EX135" i="2"/>
  <c r="EZ195" i="2" s="1"/>
  <c r="EQ135" i="2"/>
  <c r="EP135" i="2"/>
  <c r="EI135" i="2"/>
  <c r="EK195" i="2" s="1"/>
  <c r="BA135" i="2"/>
  <c r="BC195" i="2" s="1"/>
  <c r="AT135" i="2"/>
  <c r="AV195" i="2" s="1"/>
  <c r="GG134" i="2"/>
  <c r="GF134" i="2"/>
  <c r="GE134" i="2"/>
  <c r="GB134" i="2"/>
  <c r="FF134" i="2"/>
  <c r="FE134" i="2"/>
  <c r="EX134" i="2"/>
  <c r="EQ134" i="2"/>
  <c r="EP134" i="2"/>
  <c r="EI134" i="2"/>
  <c r="BA134" i="2"/>
  <c r="AT134" i="2"/>
  <c r="GG133" i="2"/>
  <c r="GF133" i="2"/>
  <c r="GE133" i="2"/>
  <c r="GB133" i="2"/>
  <c r="FF133" i="2"/>
  <c r="FE133" i="2"/>
  <c r="EX133" i="2"/>
  <c r="EQ133" i="2"/>
  <c r="EP133" i="2"/>
  <c r="EI133" i="2"/>
  <c r="BA133" i="2"/>
  <c r="AT133" i="2"/>
  <c r="EZ194" i="2" l="1"/>
  <c r="AV193" i="2"/>
  <c r="EK193" i="2"/>
  <c r="BC194" i="2"/>
  <c r="GD193" i="2"/>
  <c r="BC193" i="2"/>
  <c r="EZ193" i="2"/>
  <c r="AV194" i="2"/>
  <c r="EK194" i="2"/>
  <c r="GD194" i="2"/>
  <c r="FG193" i="2"/>
  <c r="FG195" i="2"/>
  <c r="FG194" i="2"/>
  <c r="ER193" i="2"/>
  <c r="ER194" i="2"/>
  <c r="ER195" i="2"/>
  <c r="GG132" i="2"/>
  <c r="GF132" i="2"/>
  <c r="GE132" i="2"/>
  <c r="GB132" i="2"/>
  <c r="GD192" i="2" s="1"/>
  <c r="FF132" i="2"/>
  <c r="FE132" i="2"/>
  <c r="EX132" i="2"/>
  <c r="EZ192" i="2" s="1"/>
  <c r="EQ132" i="2"/>
  <c r="EP132" i="2"/>
  <c r="EI132" i="2"/>
  <c r="EK192" i="2" s="1"/>
  <c r="BA132" i="2"/>
  <c r="BC192" i="2" s="1"/>
  <c r="AT132" i="2"/>
  <c r="AV192" i="2" s="1"/>
  <c r="FG192" i="2" l="1"/>
  <c r="ER192" i="2"/>
  <c r="GG131" i="2"/>
  <c r="GF131" i="2"/>
  <c r="GE131" i="2"/>
  <c r="GB131" i="2"/>
  <c r="GD191" i="2" s="1"/>
  <c r="FF131" i="2"/>
  <c r="FE131" i="2"/>
  <c r="EX131" i="2"/>
  <c r="EZ191" i="2" s="1"/>
  <c r="EQ131" i="2"/>
  <c r="EP131" i="2"/>
  <c r="EI131" i="2"/>
  <c r="EK191" i="2" s="1"/>
  <c r="BA131" i="2"/>
  <c r="BC191" i="2" s="1"/>
  <c r="AT131" i="2"/>
  <c r="AV191" i="2" s="1"/>
  <c r="FG191" i="2" l="1"/>
  <c r="ER191" i="2"/>
  <c r="GG130" i="2"/>
  <c r="GF130" i="2"/>
  <c r="GE130" i="2"/>
  <c r="GB130" i="2"/>
  <c r="FF130" i="2"/>
  <c r="FE130" i="2"/>
  <c r="EX130" i="2"/>
  <c r="EZ190" i="2" s="1"/>
  <c r="EQ130" i="2"/>
  <c r="EP130" i="2"/>
  <c r="EI130" i="2"/>
  <c r="EK190" i="2" s="1"/>
  <c r="BA130" i="2"/>
  <c r="BC190" i="2" s="1"/>
  <c r="AT130" i="2"/>
  <c r="AV190" i="2" s="1"/>
  <c r="ER190" i="2" l="1"/>
  <c r="GD183" i="2"/>
  <c r="GD185" i="2"/>
  <c r="GD187" i="2"/>
  <c r="GD189" i="2"/>
  <c r="GD184" i="2"/>
  <c r="GD186" i="2"/>
  <c r="GD188" i="2"/>
  <c r="GD190" i="2"/>
  <c r="GD177" i="2"/>
  <c r="GD179" i="2"/>
  <c r="GD181" i="2"/>
  <c r="GD176" i="2"/>
  <c r="GD178" i="2"/>
  <c r="GD180" i="2"/>
  <c r="GD182" i="2"/>
  <c r="FG190" i="2"/>
  <c r="GG129" i="2"/>
  <c r="GF129" i="2"/>
  <c r="GE129" i="2"/>
  <c r="FF129" i="2"/>
  <c r="FE129" i="2"/>
  <c r="EX129" i="2"/>
  <c r="EZ189" i="2" s="1"/>
  <c r="EQ129" i="2"/>
  <c r="EP129" i="2"/>
  <c r="EI129" i="2"/>
  <c r="EK189" i="2" s="1"/>
  <c r="BA129" i="2"/>
  <c r="BC189" i="2" s="1"/>
  <c r="AT129" i="2"/>
  <c r="AV189" i="2" s="1"/>
  <c r="FG189" i="2" l="1"/>
  <c r="ER189" i="2"/>
  <c r="GG128" i="2"/>
  <c r="GF128" i="2"/>
  <c r="GE128" i="2"/>
  <c r="FF128" i="2"/>
  <c r="FE128" i="2"/>
  <c r="EX128" i="2"/>
  <c r="EZ188" i="2" s="1"/>
  <c r="EQ128" i="2"/>
  <c r="EP128" i="2"/>
  <c r="EI128" i="2"/>
  <c r="EK188" i="2" s="1"/>
  <c r="BA128" i="2"/>
  <c r="BC188" i="2" s="1"/>
  <c r="AT128" i="2"/>
  <c r="AV188" i="2" s="1"/>
  <c r="FG188" i="2" l="1"/>
  <c r="ER188" i="2"/>
  <c r="GG116" i="2"/>
  <c r="GF116" i="2"/>
  <c r="GF117" i="2"/>
  <c r="GF118" i="2"/>
  <c r="GF119" i="2"/>
  <c r="GF120" i="2"/>
  <c r="GF121" i="2"/>
  <c r="GF122" i="2"/>
  <c r="GF123" i="2"/>
  <c r="GF124" i="2"/>
  <c r="GF125" i="2"/>
  <c r="GF126" i="2"/>
  <c r="GF127" i="2"/>
  <c r="GE116" i="2"/>
  <c r="GE117" i="2"/>
  <c r="GE118" i="2"/>
  <c r="GE119" i="2"/>
  <c r="GE120" i="2"/>
  <c r="GE121" i="2"/>
  <c r="GE122" i="2"/>
  <c r="GE123" i="2"/>
  <c r="GE124" i="2"/>
  <c r="GE125" i="2"/>
  <c r="GE126" i="2"/>
  <c r="GE127" i="2"/>
  <c r="FF116" i="2"/>
  <c r="FF127" i="2"/>
  <c r="FE127" i="2"/>
  <c r="EX127" i="2"/>
  <c r="EQ127" i="2"/>
  <c r="EP127" i="2"/>
  <c r="EI127" i="2"/>
  <c r="EK187" i="2" s="1"/>
  <c r="FF126" i="2"/>
  <c r="FE126" i="2"/>
  <c r="EX126" i="2"/>
  <c r="EQ126" i="2"/>
  <c r="EP126" i="2"/>
  <c r="EI126" i="2"/>
  <c r="FF125" i="2"/>
  <c r="FE125" i="2"/>
  <c r="EX125" i="2"/>
  <c r="EQ125" i="2"/>
  <c r="EP125" i="2"/>
  <c r="EI125" i="2"/>
  <c r="FF124" i="2"/>
  <c r="FE124" i="2"/>
  <c r="EX124" i="2"/>
  <c r="EQ124" i="2"/>
  <c r="EP124" i="2"/>
  <c r="EI124" i="2"/>
  <c r="GA123" i="2"/>
  <c r="FF123" i="2"/>
  <c r="FE123" i="2"/>
  <c r="EX123" i="2"/>
  <c r="EQ123" i="2"/>
  <c r="EP123" i="2"/>
  <c r="EI123" i="2"/>
  <c r="GA122" i="2"/>
  <c r="FF122" i="2"/>
  <c r="FE122" i="2"/>
  <c r="EX122" i="2"/>
  <c r="EQ122" i="2"/>
  <c r="EP122" i="2"/>
  <c r="EI122" i="2"/>
  <c r="GA121" i="2"/>
  <c r="FF121" i="2"/>
  <c r="FE121" i="2"/>
  <c r="EX121" i="2"/>
  <c r="EQ121" i="2"/>
  <c r="EP121" i="2"/>
  <c r="EI121" i="2"/>
  <c r="GA120" i="2"/>
  <c r="FF120" i="2"/>
  <c r="FE120" i="2"/>
  <c r="EX120" i="2"/>
  <c r="EQ120" i="2"/>
  <c r="EP120" i="2"/>
  <c r="EI120" i="2"/>
  <c r="GA119" i="2"/>
  <c r="FF119" i="2"/>
  <c r="FE119" i="2"/>
  <c r="EX119" i="2"/>
  <c r="EQ119" i="2"/>
  <c r="EP119" i="2"/>
  <c r="EI119" i="2"/>
  <c r="GA118" i="2"/>
  <c r="FF118" i="2"/>
  <c r="FE118" i="2"/>
  <c r="EX118" i="2"/>
  <c r="EQ118" i="2"/>
  <c r="EP118" i="2"/>
  <c r="EI118" i="2"/>
  <c r="GA117" i="2"/>
  <c r="FF117" i="2"/>
  <c r="FE117" i="2"/>
  <c r="EX117" i="2"/>
  <c r="EQ117" i="2"/>
  <c r="EP117" i="2"/>
  <c r="EI117" i="2"/>
  <c r="BA127" i="2"/>
  <c r="BC187" i="2" s="1"/>
  <c r="AT127" i="2"/>
  <c r="AV187" i="2" s="1"/>
  <c r="BA126" i="2"/>
  <c r="AT126" i="2"/>
  <c r="BA125" i="2"/>
  <c r="AT125" i="2"/>
  <c r="BA124" i="2"/>
  <c r="AT124" i="2"/>
  <c r="BA123" i="2"/>
  <c r="AT123" i="2"/>
  <c r="BA122" i="2"/>
  <c r="AT122" i="2"/>
  <c r="BA121" i="2"/>
  <c r="AT121" i="2"/>
  <c r="BA120" i="2"/>
  <c r="AT120" i="2"/>
  <c r="BA119" i="2"/>
  <c r="AT119" i="2"/>
  <c r="BA118" i="2"/>
  <c r="AT118" i="2"/>
  <c r="EK184" i="2" l="1"/>
  <c r="EK186" i="2"/>
  <c r="EK185" i="2"/>
  <c r="BC178" i="2"/>
  <c r="AV179" i="2"/>
  <c r="BC180" i="2"/>
  <c r="AV181" i="2"/>
  <c r="BC182" i="2"/>
  <c r="AV183" i="2"/>
  <c r="BC184" i="2"/>
  <c r="AV185" i="2"/>
  <c r="BC186" i="2"/>
  <c r="FG177" i="2"/>
  <c r="EK178" i="2"/>
  <c r="ER178" i="2"/>
  <c r="EZ179" i="2"/>
  <c r="FG179" i="2"/>
  <c r="EK180" i="2"/>
  <c r="ER180" i="2"/>
  <c r="EZ181" i="2"/>
  <c r="FG181" i="2"/>
  <c r="EK182" i="2"/>
  <c r="ER182" i="2"/>
  <c r="EZ183" i="2"/>
  <c r="FG183" i="2"/>
  <c r="ER184" i="2"/>
  <c r="ER185" i="2"/>
  <c r="ER186" i="2"/>
  <c r="ER187" i="2"/>
  <c r="AV178" i="2"/>
  <c r="BC179" i="2"/>
  <c r="AV180" i="2"/>
  <c r="BC181" i="2"/>
  <c r="AV182" i="2"/>
  <c r="BC183" i="2"/>
  <c r="AV184" i="2"/>
  <c r="BC185" i="2"/>
  <c r="AV186" i="2"/>
  <c r="FG176" i="2"/>
  <c r="EZ177" i="2"/>
  <c r="EZ176" i="2"/>
  <c r="EK177" i="2"/>
  <c r="EK176" i="2"/>
  <c r="ER176" i="2"/>
  <c r="ER177" i="2"/>
  <c r="EZ178" i="2"/>
  <c r="FG178" i="2"/>
  <c r="EK179" i="2"/>
  <c r="ER179" i="2"/>
  <c r="EZ180" i="2"/>
  <c r="FG180" i="2"/>
  <c r="EK181" i="2"/>
  <c r="ER181" i="2"/>
  <c r="EZ182" i="2"/>
  <c r="FG182" i="2"/>
  <c r="EK183" i="2"/>
  <c r="ER183" i="2"/>
  <c r="GG124" i="2"/>
  <c r="EZ184" i="2"/>
  <c r="FG184" i="2"/>
  <c r="GG125" i="2"/>
  <c r="EZ185" i="2"/>
  <c r="FG185" i="2"/>
  <c r="GG126" i="2"/>
  <c r="EZ186" i="2"/>
  <c r="FG186" i="2"/>
  <c r="GG127" i="2"/>
  <c r="EZ187" i="2"/>
  <c r="FG187" i="2"/>
  <c r="GG117" i="2"/>
  <c r="GG119" i="2"/>
  <c r="GG121" i="2"/>
  <c r="GG123" i="2"/>
  <c r="GG118" i="2"/>
  <c r="GG120" i="2"/>
  <c r="GG122" i="2"/>
  <c r="BA117" i="2"/>
  <c r="AT117" i="2"/>
  <c r="H27" i="6"/>
  <c r="B27" i="6"/>
  <c r="B26" i="6"/>
  <c r="GG80" i="2"/>
  <c r="GG81" i="2"/>
  <c r="GG107" i="2"/>
  <c r="GG108" i="2"/>
  <c r="GF77" i="2"/>
  <c r="GF78" i="2"/>
  <c r="GF79" i="2"/>
  <c r="GF80" i="2"/>
  <c r="GF81" i="2"/>
  <c r="GF82" i="2"/>
  <c r="GF83" i="2"/>
  <c r="GF84" i="2"/>
  <c r="GF85" i="2"/>
  <c r="GF86" i="2"/>
  <c r="GF87" i="2"/>
  <c r="GF88" i="2"/>
  <c r="GF89" i="2"/>
  <c r="GF90" i="2"/>
  <c r="GF91" i="2"/>
  <c r="GF92" i="2"/>
  <c r="GF93" i="2"/>
  <c r="GF94" i="2"/>
  <c r="GF95" i="2"/>
  <c r="GF96" i="2"/>
  <c r="GF97" i="2"/>
  <c r="GF98" i="2"/>
  <c r="GF99" i="2"/>
  <c r="GF100" i="2"/>
  <c r="GF101" i="2"/>
  <c r="GF102" i="2"/>
  <c r="GF103" i="2"/>
  <c r="GF104" i="2"/>
  <c r="GF105" i="2"/>
  <c r="GF106" i="2"/>
  <c r="GF107" i="2"/>
  <c r="GF108" i="2"/>
  <c r="GF109" i="2"/>
  <c r="GF110" i="2"/>
  <c r="GF111" i="2"/>
  <c r="GF112" i="2"/>
  <c r="GF113" i="2"/>
  <c r="GF114" i="2"/>
  <c r="GF115" i="2"/>
  <c r="GF76" i="2"/>
  <c r="GE115" i="2"/>
  <c r="GE114" i="2"/>
  <c r="GE113" i="2"/>
  <c r="GE112" i="2"/>
  <c r="GE111" i="2"/>
  <c r="GE110" i="2"/>
  <c r="GE109" i="2"/>
  <c r="GE108" i="2"/>
  <c r="GE107" i="2"/>
  <c r="GE106" i="2"/>
  <c r="GE105" i="2"/>
  <c r="GE104" i="2"/>
  <c r="GE103" i="2"/>
  <c r="GE102" i="2"/>
  <c r="GE101" i="2"/>
  <c r="GE100" i="2"/>
  <c r="GE99" i="2"/>
  <c r="GE98" i="2"/>
  <c r="GE97" i="2"/>
  <c r="GE96" i="2"/>
  <c r="GE95" i="2"/>
  <c r="GE94" i="2"/>
  <c r="GE93" i="2"/>
  <c r="GE92" i="2"/>
  <c r="GE91" i="2"/>
  <c r="GE90" i="2"/>
  <c r="GE89" i="2"/>
  <c r="GE88" i="2"/>
  <c r="GE87" i="2"/>
  <c r="GE86" i="2"/>
  <c r="GE85" i="2"/>
  <c r="GE84" i="2"/>
  <c r="GE83" i="2"/>
  <c r="GE82" i="2"/>
  <c r="GE81" i="2"/>
  <c r="GE80" i="2"/>
  <c r="GE79" i="2"/>
  <c r="GE78" i="2"/>
  <c r="GE77" i="2"/>
  <c r="GE76" i="2"/>
  <c r="BC176" i="2" l="1"/>
  <c r="BC177" i="2"/>
  <c r="AV177" i="2"/>
  <c r="AV176" i="2"/>
  <c r="GB115" i="2"/>
  <c r="GD175" i="2" s="1"/>
  <c r="FU115" i="2"/>
  <c r="FT115" i="2"/>
  <c r="FM115" i="2"/>
  <c r="FF115" i="2"/>
  <c r="FE115" i="2"/>
  <c r="EX115" i="2"/>
  <c r="EZ175" i="2" s="1"/>
  <c r="EQ115" i="2"/>
  <c r="EP115" i="2"/>
  <c r="EI115" i="2"/>
  <c r="EK175" i="2" s="1"/>
  <c r="BA115" i="2"/>
  <c r="BC175" i="2" s="1"/>
  <c r="AT115" i="2"/>
  <c r="AV175" i="2" s="1"/>
  <c r="FG175" i="2" l="1"/>
  <c r="ER175" i="2"/>
  <c r="GG115" i="2"/>
  <c r="GB114" i="2"/>
  <c r="GD174" i="2" s="1"/>
  <c r="FU114" i="2"/>
  <c r="FT114" i="2"/>
  <c r="FM114" i="2"/>
  <c r="FF114" i="2"/>
  <c r="FE114" i="2"/>
  <c r="EX114" i="2"/>
  <c r="EQ114" i="2"/>
  <c r="EP114" i="2"/>
  <c r="EI114" i="2"/>
  <c r="EK174" i="2" s="1"/>
  <c r="BA114" i="2"/>
  <c r="BC174" i="2" s="1"/>
  <c r="AT114" i="2"/>
  <c r="AV174" i="2" s="1"/>
  <c r="ER174" i="2" l="1"/>
  <c r="GG114" i="2"/>
  <c r="EZ174" i="2"/>
  <c r="FG174" i="2"/>
  <c r="GB113" i="2"/>
  <c r="GD173" i="2" s="1"/>
  <c r="FU113" i="2"/>
  <c r="FT113" i="2"/>
  <c r="FM113" i="2"/>
  <c r="FF113" i="2"/>
  <c r="FE113" i="2"/>
  <c r="EX113" i="2"/>
  <c r="EQ113" i="2"/>
  <c r="EP113" i="2"/>
  <c r="EI113" i="2"/>
  <c r="EK173" i="2" s="1"/>
  <c r="BA113" i="2"/>
  <c r="BC173" i="2" s="1"/>
  <c r="AT113" i="2"/>
  <c r="AV173" i="2" s="1"/>
  <c r="FG173" i="2" l="1"/>
  <c r="GG113" i="2"/>
  <c r="EZ173" i="2"/>
  <c r="ER173" i="2"/>
  <c r="GB112" i="2"/>
  <c r="GD172" i="2" s="1"/>
  <c r="FU112" i="2"/>
  <c r="FT112" i="2"/>
  <c r="FM112" i="2"/>
  <c r="FF112" i="2"/>
  <c r="FE112" i="2"/>
  <c r="EX112" i="2"/>
  <c r="EQ112" i="2"/>
  <c r="EP112" i="2"/>
  <c r="EI112" i="2"/>
  <c r="EK172" i="2" s="1"/>
  <c r="BA112" i="2"/>
  <c r="BC172" i="2" s="1"/>
  <c r="AT112" i="2"/>
  <c r="AV172" i="2" s="1"/>
  <c r="FG172" i="2" l="1"/>
  <c r="ER172" i="2"/>
  <c r="GG112" i="2"/>
  <c r="EZ172" i="2"/>
  <c r="GB111" i="2"/>
  <c r="GD171" i="2" s="1"/>
  <c r="FU111" i="2"/>
  <c r="FT111" i="2"/>
  <c r="FM111" i="2"/>
  <c r="FF111" i="2"/>
  <c r="FE111" i="2"/>
  <c r="EX111" i="2"/>
  <c r="EQ111" i="2"/>
  <c r="EP111" i="2"/>
  <c r="EI111" i="2"/>
  <c r="EK171" i="2" s="1"/>
  <c r="BA111" i="2"/>
  <c r="BC171" i="2" s="1"/>
  <c r="AT111" i="2"/>
  <c r="AV171" i="2" s="1"/>
  <c r="GB110" i="2"/>
  <c r="FU110" i="2"/>
  <c r="FT110" i="2"/>
  <c r="FM110" i="2"/>
  <c r="FF110" i="2"/>
  <c r="FE110" i="2"/>
  <c r="EX110" i="2"/>
  <c r="EQ110" i="2"/>
  <c r="EP110" i="2"/>
  <c r="EI110" i="2"/>
  <c r="BA110" i="2"/>
  <c r="AT110" i="2"/>
  <c r="AV170" i="2" l="1"/>
  <c r="FG170" i="2"/>
  <c r="GD170" i="2"/>
  <c r="ER171" i="2"/>
  <c r="BC170" i="2"/>
  <c r="EK170" i="2"/>
  <c r="GG110" i="2"/>
  <c r="EZ170" i="2"/>
  <c r="ER170" i="2"/>
  <c r="GG111" i="2"/>
  <c r="EZ171" i="2"/>
  <c r="FG171" i="2"/>
  <c r="GB109" i="2"/>
  <c r="GD169" i="2" s="1"/>
  <c r="FU109" i="2"/>
  <c r="FT109" i="2"/>
  <c r="FM109" i="2"/>
  <c r="FF109" i="2"/>
  <c r="FE109" i="2"/>
  <c r="EX109" i="2"/>
  <c r="EQ109" i="2"/>
  <c r="EP109" i="2"/>
  <c r="EI109" i="2"/>
  <c r="EK169" i="2" s="1"/>
  <c r="BA109" i="2"/>
  <c r="BC169" i="2" s="1"/>
  <c r="AT109" i="2"/>
  <c r="AV169" i="2" s="1"/>
  <c r="FG169" i="2" l="1"/>
  <c r="GG109" i="2"/>
  <c r="EZ168" i="2"/>
  <c r="EZ169" i="2"/>
  <c r="EZ167" i="2"/>
  <c r="ER169" i="2"/>
  <c r="GB108" i="2"/>
  <c r="GD168" i="2" s="1"/>
  <c r="FU108" i="2"/>
  <c r="FT108" i="2"/>
  <c r="FM108" i="2"/>
  <c r="FF108" i="2"/>
  <c r="FE108" i="2"/>
  <c r="EQ108" i="2"/>
  <c r="EP108" i="2"/>
  <c r="EI108" i="2"/>
  <c r="EK168" i="2" s="1"/>
  <c r="BA108" i="2"/>
  <c r="BC168" i="2" s="1"/>
  <c r="AT108" i="2"/>
  <c r="AV168" i="2" s="1"/>
  <c r="FG168" i="2" l="1"/>
  <c r="ER168" i="2"/>
  <c r="GB107" i="2"/>
  <c r="GD167" i="2" s="1"/>
  <c r="FF107" i="2"/>
  <c r="FE107" i="2"/>
  <c r="EQ107" i="2"/>
  <c r="EP107" i="2"/>
  <c r="EI107" i="2"/>
  <c r="EK167" i="2" s="1"/>
  <c r="BA107" i="2"/>
  <c r="BC167" i="2" s="1"/>
  <c r="AT107" i="2"/>
  <c r="AV167" i="2" s="1"/>
  <c r="GB106" i="2"/>
  <c r="FF106" i="2"/>
  <c r="FE106" i="2"/>
  <c r="EX106" i="2"/>
  <c r="EZ166" i="2" s="1"/>
  <c r="EQ106" i="2"/>
  <c r="EP106" i="2"/>
  <c r="EI106" i="2"/>
  <c r="BA106" i="2"/>
  <c r="AT106" i="2"/>
  <c r="H952" i="66"/>
  <c r="G952" i="66"/>
  <c r="F952" i="66"/>
  <c r="E952" i="66"/>
  <c r="H951" i="66"/>
  <c r="G951" i="66"/>
  <c r="F951" i="66"/>
  <c r="E951" i="66"/>
  <c r="H950" i="66"/>
  <c r="G950" i="66"/>
  <c r="F950" i="66"/>
  <c r="E950" i="66"/>
  <c r="H949" i="66"/>
  <c r="G949" i="66"/>
  <c r="F949" i="66"/>
  <c r="E949" i="66"/>
  <c r="H948" i="66"/>
  <c r="G948" i="66"/>
  <c r="F948" i="66"/>
  <c r="E948" i="66"/>
  <c r="H947" i="66"/>
  <c r="G947" i="66"/>
  <c r="F947" i="66"/>
  <c r="E947" i="66"/>
  <c r="H946" i="66"/>
  <c r="G946" i="66"/>
  <c r="F946" i="66"/>
  <c r="E946" i="66"/>
  <c r="H945" i="66"/>
  <c r="G945" i="66"/>
  <c r="F945" i="66"/>
  <c r="E945" i="66"/>
  <c r="H944" i="66"/>
  <c r="G944" i="66"/>
  <c r="F944" i="66"/>
  <c r="E944" i="66"/>
  <c r="H943" i="66"/>
  <c r="G943" i="66"/>
  <c r="F943" i="66"/>
  <c r="E943" i="66"/>
  <c r="H942" i="66"/>
  <c r="G942" i="66"/>
  <c r="F942" i="66"/>
  <c r="E942" i="66"/>
  <c r="H941" i="66"/>
  <c r="G941" i="66"/>
  <c r="F941" i="66"/>
  <c r="E941" i="66"/>
  <c r="H940" i="66"/>
  <c r="G940" i="66"/>
  <c r="F940" i="66"/>
  <c r="E940" i="66"/>
  <c r="H939" i="66"/>
  <c r="G939" i="66"/>
  <c r="F939" i="66"/>
  <c r="E939" i="66"/>
  <c r="D939" i="66"/>
  <c r="D940" i="66"/>
  <c r="D941" i="66"/>
  <c r="D942" i="66"/>
  <c r="D943" i="66"/>
  <c r="D944" i="66"/>
  <c r="D945" i="66"/>
  <c r="D946" i="66"/>
  <c r="D947" i="66"/>
  <c r="D948" i="66"/>
  <c r="D949" i="66"/>
  <c r="D950" i="66"/>
  <c r="D951" i="66"/>
  <c r="D952" i="66"/>
  <c r="EK166" i="2" l="1"/>
  <c r="AV166" i="2"/>
  <c r="ER166" i="2"/>
  <c r="GD166" i="2"/>
  <c r="BC166" i="2"/>
  <c r="FG166" i="2"/>
  <c r="ER167" i="2"/>
  <c r="FG167" i="2"/>
  <c r="GG106" i="2"/>
  <c r="GB105" i="2"/>
  <c r="GD165" i="2" s="1"/>
  <c r="FF105" i="2"/>
  <c r="FE105" i="2"/>
  <c r="EX105" i="2"/>
  <c r="EQ105" i="2"/>
  <c r="EP105" i="2"/>
  <c r="EI105" i="2"/>
  <c r="EK165" i="2" s="1"/>
  <c r="BA105" i="2"/>
  <c r="BC165" i="2" s="1"/>
  <c r="AT105" i="2"/>
  <c r="AV165" i="2" s="1"/>
  <c r="FG165" i="2" l="1"/>
  <c r="ER165" i="2"/>
  <c r="GG105" i="2"/>
  <c r="EZ165" i="2"/>
  <c r="GB104" i="2"/>
  <c r="GD164" i="2" s="1"/>
  <c r="FF104" i="2"/>
  <c r="FE104" i="2"/>
  <c r="EX104" i="2"/>
  <c r="EQ104" i="2"/>
  <c r="EP104" i="2"/>
  <c r="EI104" i="2"/>
  <c r="EK164" i="2" s="1"/>
  <c r="BA104" i="2"/>
  <c r="BC164" i="2" s="1"/>
  <c r="AT104" i="2"/>
  <c r="AV164" i="2" s="1"/>
  <c r="ER164" i="2" l="1"/>
  <c r="GG104" i="2"/>
  <c r="EZ164" i="2"/>
  <c r="FG164" i="2"/>
  <c r="GB103" i="2"/>
  <c r="GD163" i="2" s="1"/>
  <c r="FF103" i="2"/>
  <c r="FE103" i="2"/>
  <c r="EX103" i="2"/>
  <c r="EQ103" i="2"/>
  <c r="EP103" i="2"/>
  <c r="EI103" i="2"/>
  <c r="EK163" i="2" s="1"/>
  <c r="BA103" i="2"/>
  <c r="BC163" i="2" s="1"/>
  <c r="AT103" i="2"/>
  <c r="AV163" i="2" s="1"/>
  <c r="FG163" i="2" l="1"/>
  <c r="GG103" i="2"/>
  <c r="EZ163" i="2"/>
  <c r="ER163" i="2"/>
  <c r="GB102" i="2"/>
  <c r="GD162" i="2" s="1"/>
  <c r="FF102" i="2"/>
  <c r="FE102" i="2"/>
  <c r="EX102" i="2"/>
  <c r="EQ102" i="2"/>
  <c r="EP102" i="2"/>
  <c r="EI102" i="2"/>
  <c r="EK162" i="2" s="1"/>
  <c r="BA102" i="2"/>
  <c r="BC162" i="2" s="1"/>
  <c r="AT102" i="2"/>
  <c r="AV162" i="2" s="1"/>
  <c r="ER162" i="2" l="1"/>
  <c r="GG102" i="2"/>
  <c r="EZ162" i="2"/>
  <c r="FG162" i="2"/>
  <c r="G938" i="66"/>
  <c r="F938" i="66"/>
  <c r="E938" i="66"/>
  <c r="G937" i="66"/>
  <c r="F937" i="66"/>
  <c r="E937" i="66"/>
  <c r="G936" i="66"/>
  <c r="F936" i="66"/>
  <c r="E936" i="66"/>
  <c r="G935" i="66"/>
  <c r="F935" i="66"/>
  <c r="E935" i="66"/>
  <c r="G934" i="66"/>
  <c r="F934" i="66"/>
  <c r="E934" i="66"/>
  <c r="G933" i="66"/>
  <c r="F933" i="66"/>
  <c r="E933" i="66"/>
  <c r="G932" i="66"/>
  <c r="F932" i="66"/>
  <c r="E932" i="66"/>
  <c r="G931" i="66"/>
  <c r="F931" i="66"/>
  <c r="E931" i="66"/>
  <c r="G930" i="66"/>
  <c r="F930" i="66"/>
  <c r="E930" i="66"/>
  <c r="G929" i="66"/>
  <c r="F929" i="66"/>
  <c r="E929" i="66"/>
  <c r="G928" i="66"/>
  <c r="F928" i="66"/>
  <c r="E928" i="66"/>
  <c r="G927" i="66"/>
  <c r="F927" i="66"/>
  <c r="E927" i="66"/>
  <c r="G926" i="66"/>
  <c r="F926" i="66"/>
  <c r="E926" i="66"/>
  <c r="G925" i="66"/>
  <c r="F925" i="66"/>
  <c r="E925" i="66"/>
  <c r="G924" i="66"/>
  <c r="F924" i="66"/>
  <c r="E924" i="66"/>
  <c r="G923" i="66"/>
  <c r="F923" i="66"/>
  <c r="E923" i="66"/>
  <c r="D923" i="66"/>
  <c r="D924" i="66"/>
  <c r="D925" i="66"/>
  <c r="D926" i="66"/>
  <c r="D927" i="66"/>
  <c r="D928" i="66"/>
  <c r="D929" i="66"/>
  <c r="D930" i="66"/>
  <c r="D931" i="66"/>
  <c r="D932" i="66"/>
  <c r="D933" i="66"/>
  <c r="D934" i="66"/>
  <c r="D935" i="66"/>
  <c r="D936" i="66"/>
  <c r="D937" i="66"/>
  <c r="D938" i="66"/>
  <c r="GB101" i="2"/>
  <c r="GD161" i="2" s="1"/>
  <c r="FF101" i="2"/>
  <c r="FE101" i="2"/>
  <c r="EX101" i="2"/>
  <c r="EQ101" i="2"/>
  <c r="EP101" i="2"/>
  <c r="EI101" i="2"/>
  <c r="EK161" i="2" s="1"/>
  <c r="BA101" i="2"/>
  <c r="BC161" i="2" s="1"/>
  <c r="AT101" i="2"/>
  <c r="AV161" i="2" s="1"/>
  <c r="ER161" i="2" l="1"/>
  <c r="GG101" i="2"/>
  <c r="EZ161" i="2"/>
  <c r="FG161" i="2"/>
  <c r="GB100" i="2"/>
  <c r="GD160" i="2" s="1"/>
  <c r="FF100" i="2"/>
  <c r="FE100" i="2"/>
  <c r="EX100" i="2"/>
  <c r="EQ100" i="2"/>
  <c r="EP100" i="2"/>
  <c r="EI100" i="2"/>
  <c r="EK160" i="2" s="1"/>
  <c r="BA100" i="2"/>
  <c r="BC160" i="2" s="1"/>
  <c r="AT100" i="2"/>
  <c r="AV160" i="2" s="1"/>
  <c r="ER160" i="2" l="1"/>
  <c r="GG100" i="2"/>
  <c r="EZ160" i="2"/>
  <c r="FG160" i="2"/>
  <c r="GB99" i="2"/>
  <c r="GD159" i="2" s="1"/>
  <c r="FF99" i="2"/>
  <c r="FE99" i="2"/>
  <c r="EX99" i="2"/>
  <c r="EQ99" i="2"/>
  <c r="EP99" i="2"/>
  <c r="EI99" i="2"/>
  <c r="EK159" i="2" s="1"/>
  <c r="BA99" i="2"/>
  <c r="BC159" i="2" s="1"/>
  <c r="AT99" i="2"/>
  <c r="AV159" i="2" s="1"/>
  <c r="FG159" i="2" l="1"/>
  <c r="ER159" i="2"/>
  <c r="GG99" i="2"/>
  <c r="EZ159" i="2"/>
  <c r="GB98" i="2"/>
  <c r="GD158" i="2" s="1"/>
  <c r="FF98" i="2"/>
  <c r="FE98" i="2"/>
  <c r="EX98" i="2"/>
  <c r="EQ98" i="2"/>
  <c r="EP98" i="2"/>
  <c r="EI98" i="2"/>
  <c r="EK158" i="2" s="1"/>
  <c r="BA98" i="2"/>
  <c r="BC158" i="2" s="1"/>
  <c r="AT98" i="2"/>
  <c r="AV158" i="2" s="1"/>
  <c r="ER158" i="2" l="1"/>
  <c r="GG98" i="2"/>
  <c r="EZ158" i="2"/>
  <c r="FG158" i="2"/>
  <c r="GB97" i="2"/>
  <c r="GD157" i="2" s="1"/>
  <c r="FF97" i="2"/>
  <c r="FE97" i="2"/>
  <c r="EX97" i="2"/>
  <c r="EQ97" i="2"/>
  <c r="EP97" i="2"/>
  <c r="EI97" i="2"/>
  <c r="EK157" i="2" s="1"/>
  <c r="BA97" i="2"/>
  <c r="BC157" i="2" s="1"/>
  <c r="AT97" i="2"/>
  <c r="AV157" i="2" s="1"/>
  <c r="ER157" i="2" l="1"/>
  <c r="GG97" i="2"/>
  <c r="EZ157" i="2"/>
  <c r="FG157" i="2"/>
  <c r="GB96" i="2"/>
  <c r="GD156" i="2" s="1"/>
  <c r="FF96" i="2"/>
  <c r="FE96" i="2"/>
  <c r="EX96" i="2"/>
  <c r="EZ156" i="2" s="1"/>
  <c r="EQ96" i="2"/>
  <c r="EP96" i="2"/>
  <c r="EI96" i="2"/>
  <c r="EK156" i="2" s="1"/>
  <c r="BA96" i="2"/>
  <c r="BC156" i="2" s="1"/>
  <c r="AT96" i="2"/>
  <c r="AV156" i="2" s="1"/>
  <c r="FG156" i="2" l="1"/>
  <c r="ER156" i="2"/>
  <c r="GG96" i="2"/>
  <c r="GB95" i="2"/>
  <c r="GD155" i="2" s="1"/>
  <c r="FF95" i="2"/>
  <c r="FE95" i="2"/>
  <c r="EX95" i="2"/>
  <c r="EQ95" i="2"/>
  <c r="EP95" i="2"/>
  <c r="EI95" i="2"/>
  <c r="EK155" i="2" s="1"/>
  <c r="BA95" i="2"/>
  <c r="BC155" i="2" s="1"/>
  <c r="AT95" i="2"/>
  <c r="AV155" i="2" s="1"/>
  <c r="GB94" i="2"/>
  <c r="FF94" i="2"/>
  <c r="FE94" i="2"/>
  <c r="EX94" i="2"/>
  <c r="EQ94" i="2"/>
  <c r="EP94" i="2"/>
  <c r="EI94" i="2"/>
  <c r="BA94" i="2"/>
  <c r="AT94" i="2"/>
  <c r="BC154" i="2" l="1"/>
  <c r="AV154" i="2"/>
  <c r="EK154" i="2"/>
  <c r="GD154" i="2"/>
  <c r="FG154" i="2"/>
  <c r="FG155" i="2"/>
  <c r="ER154" i="2"/>
  <c r="ER155" i="2"/>
  <c r="GG94" i="2"/>
  <c r="EZ154" i="2"/>
  <c r="GG95" i="2"/>
  <c r="EZ155" i="2"/>
  <c r="GB93" i="2"/>
  <c r="GD153" i="2" s="1"/>
  <c r="FF93" i="2"/>
  <c r="FE93" i="2"/>
  <c r="EX93" i="2"/>
  <c r="EQ93" i="2"/>
  <c r="EP93" i="2"/>
  <c r="EI93" i="2"/>
  <c r="EK153" i="2" s="1"/>
  <c r="BA93" i="2"/>
  <c r="BC153" i="2" s="1"/>
  <c r="AT93" i="2"/>
  <c r="AV153" i="2" s="1"/>
  <c r="ER153" i="2" l="1"/>
  <c r="GG93" i="2"/>
  <c r="EZ153" i="2"/>
  <c r="FG153" i="2"/>
  <c r="GB92" i="2" l="1"/>
  <c r="GD152" i="2" s="1"/>
  <c r="FF92" i="2"/>
  <c r="FE92" i="2"/>
  <c r="EX92" i="2"/>
  <c r="EQ92" i="2"/>
  <c r="EP92" i="2"/>
  <c r="EI92" i="2"/>
  <c r="EK152" i="2" s="1"/>
  <c r="BA92" i="2"/>
  <c r="BC152" i="2" s="1"/>
  <c r="AT92" i="2"/>
  <c r="AV152" i="2" s="1"/>
  <c r="D18" i="75"/>
  <c r="D17" i="75"/>
  <c r="D16" i="75"/>
  <c r="D15" i="75"/>
  <c r="IG14" i="75"/>
  <c r="IF14" i="75"/>
  <c r="IE14" i="75"/>
  <c r="ID14" i="75"/>
  <c r="IC14" i="75"/>
  <c r="IB14" i="75"/>
  <c r="IA14" i="75"/>
  <c r="HZ14" i="75"/>
  <c r="HY14" i="75"/>
  <c r="HX14" i="75"/>
  <c r="HW14" i="75"/>
  <c r="HV14" i="75"/>
  <c r="HU14" i="75"/>
  <c r="HT14" i="75"/>
  <c r="HS14" i="75"/>
  <c r="HR14" i="75"/>
  <c r="HQ14" i="75"/>
  <c r="HP14" i="75"/>
  <c r="HO14" i="75"/>
  <c r="HN14" i="75"/>
  <c r="HM14" i="75"/>
  <c r="HL14" i="75"/>
  <c r="HK14" i="75"/>
  <c r="HJ14" i="75"/>
  <c r="HI14" i="75"/>
  <c r="HH14" i="75"/>
  <c r="HG14" i="75"/>
  <c r="HF14" i="75"/>
  <c r="HE14" i="75"/>
  <c r="HD14" i="75"/>
  <c r="HC14" i="75"/>
  <c r="HB14" i="75"/>
  <c r="HA14" i="75"/>
  <c r="GZ14" i="75"/>
  <c r="GY14" i="75"/>
  <c r="GX14" i="75"/>
  <c r="GW14" i="75"/>
  <c r="GV14" i="75"/>
  <c r="GU14" i="75"/>
  <c r="GT14" i="75"/>
  <c r="GS14" i="75"/>
  <c r="GR14" i="75"/>
  <c r="GQ14" i="75"/>
  <c r="GP14" i="75"/>
  <c r="GO14" i="75"/>
  <c r="GN14" i="75"/>
  <c r="GM14" i="75"/>
  <c r="GL14" i="75"/>
  <c r="GK14" i="75"/>
  <c r="GJ14" i="75"/>
  <c r="GI14" i="75"/>
  <c r="GH14" i="75"/>
  <c r="GG14" i="75"/>
  <c r="GF14" i="75"/>
  <c r="GE14" i="75"/>
  <c r="GD14" i="75"/>
  <c r="GC14" i="75"/>
  <c r="GB14" i="75"/>
  <c r="GA14" i="75"/>
  <c r="FZ14" i="75"/>
  <c r="FY14" i="75"/>
  <c r="FX14" i="75"/>
  <c r="FW14" i="75"/>
  <c r="FV14" i="75"/>
  <c r="FU14" i="75"/>
  <c r="FT14" i="75"/>
  <c r="FS14" i="75"/>
  <c r="FR14" i="75"/>
  <c r="FQ14" i="75"/>
  <c r="FP14" i="75"/>
  <c r="FO14" i="75"/>
  <c r="FN14" i="75"/>
  <c r="FM14" i="75"/>
  <c r="FL14" i="75"/>
  <c r="FK14" i="75"/>
  <c r="FJ14" i="75"/>
  <c r="FI14" i="75"/>
  <c r="FH14" i="75"/>
  <c r="FG14" i="75"/>
  <c r="FF14" i="75"/>
  <c r="FE14" i="75"/>
  <c r="FD14" i="75"/>
  <c r="FC14" i="75"/>
  <c r="FB14" i="75"/>
  <c r="FA14" i="75"/>
  <c r="EZ14" i="75"/>
  <c r="EY14" i="75"/>
  <c r="EX14" i="75"/>
  <c r="EW14" i="75"/>
  <c r="EV14" i="75"/>
  <c r="EU14" i="75"/>
  <c r="ET14" i="75"/>
  <c r="ES14" i="75"/>
  <c r="ER14" i="75"/>
  <c r="EQ14" i="75"/>
  <c r="EP14" i="75"/>
  <c r="EO14" i="75"/>
  <c r="EN14" i="75"/>
  <c r="EM14" i="75"/>
  <c r="EL14" i="75"/>
  <c r="EK14" i="75"/>
  <c r="EJ14" i="75"/>
  <c r="EI14" i="75"/>
  <c r="EH14" i="75"/>
  <c r="EG14" i="75"/>
  <c r="EF14" i="75"/>
  <c r="EE14" i="75"/>
  <c r="ED14" i="75"/>
  <c r="EC14" i="75"/>
  <c r="EB14" i="75"/>
  <c r="EA14" i="75"/>
  <c r="DZ14" i="75"/>
  <c r="DY14" i="75"/>
  <c r="DX14" i="75"/>
  <c r="DW14" i="75"/>
  <c r="DV14" i="75"/>
  <c r="DU14" i="75"/>
  <c r="DT14" i="75"/>
  <c r="DS14" i="75"/>
  <c r="DR14" i="75"/>
  <c r="DQ14" i="75"/>
  <c r="DP14" i="75"/>
  <c r="DO14" i="75"/>
  <c r="DN14" i="75"/>
  <c r="DM14" i="75"/>
  <c r="DL14" i="75"/>
  <c r="DK14" i="75"/>
  <c r="DJ14" i="75"/>
  <c r="DI14" i="75"/>
  <c r="DH14" i="75"/>
  <c r="DG14" i="75"/>
  <c r="DF14" i="75"/>
  <c r="DE14" i="75"/>
  <c r="DD14" i="75"/>
  <c r="DC14" i="75"/>
  <c r="DB14" i="75"/>
  <c r="DA14" i="75"/>
  <c r="CZ14" i="75"/>
  <c r="CY14" i="75"/>
  <c r="CX14" i="75"/>
  <c r="CW14" i="75"/>
  <c r="CV14" i="75"/>
  <c r="CU14" i="75"/>
  <c r="CT14" i="75"/>
  <c r="CS14" i="75"/>
  <c r="CR14" i="75"/>
  <c r="CQ14" i="75"/>
  <c r="CP14" i="75"/>
  <c r="CO14" i="75"/>
  <c r="CN14" i="75"/>
  <c r="CM14" i="75"/>
  <c r="CL14" i="75"/>
  <c r="CK14" i="75"/>
  <c r="CJ14" i="75"/>
  <c r="CI14" i="75"/>
  <c r="CH14" i="75"/>
  <c r="CG14" i="75"/>
  <c r="CF14" i="75"/>
  <c r="CE14" i="75"/>
  <c r="CD14" i="75"/>
  <c r="CC14" i="75"/>
  <c r="CB14" i="75"/>
  <c r="CA14" i="75"/>
  <c r="BZ14" i="75"/>
  <c r="BY14" i="75"/>
  <c r="BX14" i="75"/>
  <c r="BW14" i="75"/>
  <c r="BV14" i="75"/>
  <c r="BU14" i="75"/>
  <c r="BT14" i="75"/>
  <c r="BS14" i="75"/>
  <c r="BR14" i="75"/>
  <c r="BQ14" i="75"/>
  <c r="BP14" i="75"/>
  <c r="BO14" i="75"/>
  <c r="BN14" i="75"/>
  <c r="BM14" i="75"/>
  <c r="BL14" i="75"/>
  <c r="BK14" i="75"/>
  <c r="BJ14" i="75"/>
  <c r="BI14" i="75"/>
  <c r="BH14" i="75"/>
  <c r="BG14" i="75"/>
  <c r="BF14" i="75"/>
  <c r="BE14" i="75"/>
  <c r="G14" i="75"/>
  <c r="ER152" i="2" l="1"/>
  <c r="GG92" i="2"/>
  <c r="EZ152" i="2"/>
  <c r="FG152" i="2"/>
  <c r="GB91" i="2"/>
  <c r="GD151" i="2" s="1"/>
  <c r="FF91" i="2"/>
  <c r="FE91" i="2"/>
  <c r="EX91" i="2"/>
  <c r="EQ91" i="2"/>
  <c r="EP91" i="2"/>
  <c r="EI91" i="2"/>
  <c r="BA91" i="2"/>
  <c r="BC151" i="2" s="1"/>
  <c r="AT91" i="2"/>
  <c r="AV151" i="2" s="1"/>
  <c r="ER151" i="2" l="1"/>
  <c r="EK151" i="2"/>
  <c r="EK150" i="2"/>
  <c r="GG91" i="2"/>
  <c r="EZ151" i="2"/>
  <c r="FG151" i="2"/>
  <c r="GB90" i="2"/>
  <c r="GD150" i="2" s="1"/>
  <c r="FF90" i="2"/>
  <c r="FE90" i="2"/>
  <c r="EX90" i="2"/>
  <c r="EQ90" i="2"/>
  <c r="EP90" i="2"/>
  <c r="BA90" i="2"/>
  <c r="BC150" i="2" s="1"/>
  <c r="AT90" i="2"/>
  <c r="AV150" i="2" s="1"/>
  <c r="ER150" i="2" l="1"/>
  <c r="GG90" i="2"/>
  <c r="EZ150" i="2"/>
  <c r="FG150" i="2"/>
  <c r="GB89" i="2"/>
  <c r="GD149" i="2" s="1"/>
  <c r="FF89" i="2"/>
  <c r="FE89" i="2"/>
  <c r="EX89" i="2"/>
  <c r="EQ89" i="2"/>
  <c r="EP89" i="2"/>
  <c r="EI89" i="2"/>
  <c r="EK149" i="2" s="1"/>
  <c r="BA89" i="2"/>
  <c r="BC149" i="2" s="1"/>
  <c r="AT89" i="2"/>
  <c r="AV149" i="2" s="1"/>
  <c r="ER149" i="2" l="1"/>
  <c r="GG89" i="2"/>
  <c r="EZ149" i="2"/>
  <c r="FG149" i="2"/>
  <c r="GB88" i="2"/>
  <c r="GD148" i="2" s="1"/>
  <c r="FF88" i="2"/>
  <c r="FE88" i="2"/>
  <c r="EX88" i="2"/>
  <c r="EQ88" i="2"/>
  <c r="EP88" i="2"/>
  <c r="EI88" i="2"/>
  <c r="EK148" i="2" s="1"/>
  <c r="BA88" i="2"/>
  <c r="BC148" i="2" s="1"/>
  <c r="AT88" i="2"/>
  <c r="AV148" i="2" s="1"/>
  <c r="ER148" i="2" l="1"/>
  <c r="GG88" i="2"/>
  <c r="EZ148" i="2"/>
  <c r="FG148" i="2"/>
  <c r="GB87" i="2"/>
  <c r="GD147" i="2" s="1"/>
  <c r="FF87" i="2"/>
  <c r="FE87" i="2"/>
  <c r="EX87" i="2"/>
  <c r="EQ87" i="2"/>
  <c r="EP87" i="2"/>
  <c r="EI87" i="2"/>
  <c r="BA87" i="2"/>
  <c r="BC147" i="2" s="1"/>
  <c r="AT87" i="2"/>
  <c r="AV147" i="2" s="1"/>
  <c r="FG147" i="2" l="1"/>
  <c r="GG87" i="2"/>
  <c r="EZ147" i="2"/>
  <c r="EK146" i="2"/>
  <c r="EK147" i="2"/>
  <c r="ER147" i="2"/>
  <c r="GB86" i="2"/>
  <c r="GD146" i="2" s="1"/>
  <c r="FF86" i="2"/>
  <c r="FE86" i="2"/>
  <c r="EX86" i="2"/>
  <c r="EQ86" i="2"/>
  <c r="EP86" i="2"/>
  <c r="BA86" i="2"/>
  <c r="BC146" i="2" s="1"/>
  <c r="AT86" i="2"/>
  <c r="AV146" i="2" s="1"/>
  <c r="FG146" i="2" l="1"/>
  <c r="GG86" i="2"/>
  <c r="EZ146" i="2"/>
  <c r="ER146" i="2"/>
  <c r="GB85" i="2"/>
  <c r="GD145" i="2" s="1"/>
  <c r="FF85" i="2"/>
  <c r="FE85" i="2"/>
  <c r="EX85" i="2"/>
  <c r="EQ85" i="2"/>
  <c r="EP85" i="2"/>
  <c r="EI85" i="2"/>
  <c r="EK145" i="2" s="1"/>
  <c r="BA85" i="2"/>
  <c r="BC145" i="2" s="1"/>
  <c r="AT85" i="2"/>
  <c r="AV145" i="2" s="1"/>
  <c r="FG145" i="2" l="1"/>
  <c r="ER145" i="2"/>
  <c r="GG85" i="2"/>
  <c r="EZ145" i="2"/>
  <c r="GB84" i="2"/>
  <c r="GD144" i="2" s="1"/>
  <c r="FF84" i="2"/>
  <c r="FE84" i="2"/>
  <c r="EX84" i="2"/>
  <c r="EQ84" i="2"/>
  <c r="EP84" i="2"/>
  <c r="EI84" i="2"/>
  <c r="EK144" i="2" s="1"/>
  <c r="BA84" i="2"/>
  <c r="BC144" i="2" s="1"/>
  <c r="AT84" i="2"/>
  <c r="AV144" i="2" s="1"/>
  <c r="ER144" i="2" l="1"/>
  <c r="GG84" i="2"/>
  <c r="EZ144" i="2"/>
  <c r="FG144" i="2"/>
  <c r="GB83" i="2"/>
  <c r="GD143" i="2" s="1"/>
  <c r="FF83" i="2"/>
  <c r="FE83" i="2"/>
  <c r="EX83" i="2"/>
  <c r="EQ83" i="2"/>
  <c r="EP83" i="2"/>
  <c r="EI83" i="2"/>
  <c r="EK143" i="2" s="1"/>
  <c r="BA83" i="2"/>
  <c r="BC143" i="2" s="1"/>
  <c r="AT83" i="2"/>
  <c r="AV143" i="2" s="1"/>
  <c r="ER143" i="2" l="1"/>
  <c r="GG83" i="2"/>
  <c r="EZ143" i="2"/>
  <c r="FG143" i="2"/>
  <c r="GB82" i="2"/>
  <c r="GD142" i="2" s="1"/>
  <c r="FF82" i="2"/>
  <c r="FE82" i="2"/>
  <c r="EX82" i="2"/>
  <c r="EQ82" i="2"/>
  <c r="EP82" i="2"/>
  <c r="EI82" i="2"/>
  <c r="EK142" i="2" s="1"/>
  <c r="BA82" i="2"/>
  <c r="BC142" i="2" s="1"/>
  <c r="AT82" i="2"/>
  <c r="AV142" i="2" s="1"/>
  <c r="ER142" i="2" l="1"/>
  <c r="GG82" i="2"/>
  <c r="EZ141" i="2"/>
  <c r="EZ142" i="2"/>
  <c r="EZ140" i="2"/>
  <c r="FG142" i="2"/>
  <c r="GB81" i="2"/>
  <c r="GD141" i="2" s="1"/>
  <c r="FF81" i="2"/>
  <c r="FE81" i="2"/>
  <c r="EQ81" i="2"/>
  <c r="EP81" i="2"/>
  <c r="EI81" i="2"/>
  <c r="EK141" i="2" s="1"/>
  <c r="BA81" i="2"/>
  <c r="BC141" i="2" s="1"/>
  <c r="AT81" i="2"/>
  <c r="AV141" i="2" s="1"/>
  <c r="ER141" i="2" l="1"/>
  <c r="FG141" i="2"/>
  <c r="J36" i="65"/>
  <c r="H36" i="65"/>
  <c r="F36" i="65"/>
  <c r="B36" i="65"/>
  <c r="F18" i="65"/>
  <c r="B95" i="65"/>
  <c r="H94" i="65"/>
  <c r="F94" i="65"/>
  <c r="D94" i="65"/>
  <c r="GB80" i="2"/>
  <c r="GD140" i="2" s="1"/>
  <c r="FF80" i="2"/>
  <c r="FE80" i="2"/>
  <c r="EQ80" i="2"/>
  <c r="EP80" i="2"/>
  <c r="EI80" i="2"/>
  <c r="EK140" i="2" s="1"/>
  <c r="BA80" i="2"/>
  <c r="BC140" i="2" s="1"/>
  <c r="AT80" i="2"/>
  <c r="AV140" i="2" s="1"/>
  <c r="ER140" i="2" l="1"/>
  <c r="FG140" i="2"/>
  <c r="D36" i="65"/>
  <c r="GB79" i="2"/>
  <c r="GD139" i="2" s="1"/>
  <c r="FF79" i="2"/>
  <c r="FE79" i="2"/>
  <c r="EX79" i="2"/>
  <c r="EQ79" i="2"/>
  <c r="EP79" i="2"/>
  <c r="EI79" i="2"/>
  <c r="EK139" i="2" s="1"/>
  <c r="BA79" i="2"/>
  <c r="BC139" i="2" s="1"/>
  <c r="AT79" i="2"/>
  <c r="AV139" i="2" s="1"/>
  <c r="GB78" i="2"/>
  <c r="FF78" i="2"/>
  <c r="FE78" i="2"/>
  <c r="EX78" i="2"/>
  <c r="EQ78" i="2"/>
  <c r="EP78" i="2"/>
  <c r="EI78" i="2"/>
  <c r="BA78" i="2"/>
  <c r="AT78" i="2"/>
  <c r="GB77" i="2"/>
  <c r="FF77" i="2"/>
  <c r="FE77" i="2"/>
  <c r="EX77" i="2"/>
  <c r="EQ77" i="2"/>
  <c r="EP77" i="2"/>
  <c r="EI77" i="2"/>
  <c r="BA77" i="2"/>
  <c r="AT77" i="2"/>
  <c r="GD138" i="2" l="1"/>
  <c r="EK138" i="2"/>
  <c r="BC137" i="2"/>
  <c r="FG137" i="2"/>
  <c r="AV138" i="2"/>
  <c r="ER138" i="2"/>
  <c r="ER139" i="2"/>
  <c r="GG77" i="2"/>
  <c r="EZ137" i="2"/>
  <c r="AV137" i="2"/>
  <c r="EK137" i="2"/>
  <c r="ER137" i="2"/>
  <c r="GD137" i="2"/>
  <c r="BC138" i="2"/>
  <c r="GG78" i="2"/>
  <c r="EZ138" i="2"/>
  <c r="FG138" i="2"/>
  <c r="GG79" i="2"/>
  <c r="EZ139" i="2"/>
  <c r="FG139" i="2"/>
  <c r="GB76" i="2"/>
  <c r="GD136" i="2" s="1"/>
  <c r="FF76" i="2"/>
  <c r="FE76" i="2"/>
  <c r="EX76" i="2"/>
  <c r="EQ76" i="2"/>
  <c r="EP76" i="2"/>
  <c r="EI76" i="2"/>
  <c r="EK136" i="2" s="1"/>
  <c r="BA76" i="2"/>
  <c r="BC136" i="2" s="1"/>
  <c r="AT76" i="2"/>
  <c r="AV136" i="2" l="1"/>
  <c r="EZ136" i="2"/>
  <c r="ER136" i="2"/>
  <c r="FG136" i="2"/>
  <c r="GG76" i="2"/>
  <c r="IG127" i="75"/>
  <c r="IF127" i="75"/>
  <c r="IE127" i="75"/>
  <c r="ID127" i="75"/>
  <c r="IC127" i="75"/>
  <c r="IB127" i="75"/>
  <c r="IA127" i="75"/>
  <c r="HZ127" i="75"/>
  <c r="HY127" i="75"/>
  <c r="HX127" i="75"/>
  <c r="HW127" i="75"/>
  <c r="HV127" i="75"/>
  <c r="IG126" i="75"/>
  <c r="IF126" i="75"/>
  <c r="IE126" i="75"/>
  <c r="ID126" i="75"/>
  <c r="IC126" i="75"/>
  <c r="IB126" i="75"/>
  <c r="IA126" i="75"/>
  <c r="HZ126" i="75"/>
  <c r="HY126" i="75"/>
  <c r="HX126" i="75"/>
  <c r="HW126" i="75"/>
  <c r="HV126" i="75"/>
  <c r="IG125" i="75"/>
  <c r="IF125" i="75"/>
  <c r="IE125" i="75"/>
  <c r="ID125" i="75"/>
  <c r="IC125" i="75"/>
  <c r="IB125" i="75"/>
  <c r="IA125" i="75"/>
  <c r="HZ125" i="75"/>
  <c r="HY125" i="75"/>
  <c r="HX125" i="75"/>
  <c r="HW125" i="75"/>
  <c r="HV125" i="75"/>
  <c r="IG124" i="75"/>
  <c r="IF124" i="75"/>
  <c r="IE124" i="75"/>
  <c r="ID124" i="75"/>
  <c r="IC124" i="75"/>
  <c r="IB124" i="75"/>
  <c r="IA124" i="75"/>
  <c r="HZ124" i="75"/>
  <c r="HY124" i="75"/>
  <c r="HX124" i="75"/>
  <c r="HW124" i="75"/>
  <c r="HV124" i="75"/>
  <c r="IG123" i="75"/>
  <c r="IF123" i="75"/>
  <c r="IE123" i="75"/>
  <c r="ID123" i="75"/>
  <c r="IC123" i="75"/>
  <c r="IB123" i="75"/>
  <c r="IA123" i="75"/>
  <c r="HZ123" i="75"/>
  <c r="HY123" i="75"/>
  <c r="HX123" i="75"/>
  <c r="HW123" i="75"/>
  <c r="HV123" i="75"/>
  <c r="IG122" i="75"/>
  <c r="IF122" i="75"/>
  <c r="IE122" i="75"/>
  <c r="ID122" i="75"/>
  <c r="IC122" i="75"/>
  <c r="IB122" i="75"/>
  <c r="IA122" i="75"/>
  <c r="HZ122" i="75"/>
  <c r="HY122" i="75"/>
  <c r="HX122" i="75"/>
  <c r="HW122" i="75"/>
  <c r="HV122" i="75"/>
  <c r="IG116" i="75"/>
  <c r="IF116" i="75"/>
  <c r="IE116" i="75"/>
  <c r="ID116" i="75"/>
  <c r="IC116" i="75"/>
  <c r="IB116" i="75"/>
  <c r="IA116" i="75"/>
  <c r="HZ116" i="75"/>
  <c r="HY116" i="75"/>
  <c r="HX116" i="75"/>
  <c r="HW116" i="75"/>
  <c r="HV116" i="75"/>
  <c r="IG110" i="75"/>
  <c r="IF110" i="75"/>
  <c r="IE110" i="75"/>
  <c r="ID110" i="75"/>
  <c r="IC110" i="75"/>
  <c r="IB110" i="75"/>
  <c r="IA110" i="75"/>
  <c r="HZ110" i="75"/>
  <c r="HY110" i="75"/>
  <c r="HX110" i="75"/>
  <c r="HW110" i="75"/>
  <c r="HV110" i="75"/>
  <c r="IG104" i="75"/>
  <c r="IF104" i="75"/>
  <c r="IE104" i="75"/>
  <c r="ID104" i="75"/>
  <c r="IC104" i="75"/>
  <c r="IB104" i="75"/>
  <c r="IA104" i="75"/>
  <c r="HZ104" i="75"/>
  <c r="HY104" i="75"/>
  <c r="HX104" i="75"/>
  <c r="HW104" i="75"/>
  <c r="HV104" i="75"/>
  <c r="IG98" i="75"/>
  <c r="IF98" i="75"/>
  <c r="IE98" i="75"/>
  <c r="ID98" i="75"/>
  <c r="IC98" i="75"/>
  <c r="IB98" i="75"/>
  <c r="IA98" i="75"/>
  <c r="HZ98" i="75"/>
  <c r="HY98" i="75"/>
  <c r="HX98" i="75"/>
  <c r="HW98" i="75"/>
  <c r="HV98" i="75"/>
  <c r="IG92" i="75"/>
  <c r="IF92" i="75"/>
  <c r="IE92" i="75"/>
  <c r="ID92" i="75"/>
  <c r="IC92" i="75"/>
  <c r="IB92" i="75"/>
  <c r="IA92" i="75"/>
  <c r="HZ92" i="75"/>
  <c r="HY92" i="75"/>
  <c r="HX92" i="75"/>
  <c r="HW92" i="75"/>
  <c r="HV92" i="75"/>
  <c r="IG86" i="75"/>
  <c r="IF86" i="75"/>
  <c r="IE86" i="75"/>
  <c r="ID86" i="75"/>
  <c r="IC86" i="75"/>
  <c r="IB86" i="75"/>
  <c r="IA86" i="75"/>
  <c r="HZ86" i="75"/>
  <c r="HY86" i="75"/>
  <c r="HX86" i="75"/>
  <c r="HW86" i="75"/>
  <c r="HV86" i="75"/>
  <c r="IG80" i="75"/>
  <c r="IF80" i="75"/>
  <c r="IE80" i="75"/>
  <c r="ID80" i="75"/>
  <c r="IC80" i="75"/>
  <c r="IB80" i="75"/>
  <c r="IA80" i="75"/>
  <c r="HZ80" i="75"/>
  <c r="HY80" i="75"/>
  <c r="HX80" i="75"/>
  <c r="HW80" i="75"/>
  <c r="HV80" i="75"/>
  <c r="IG74" i="75"/>
  <c r="IF74" i="75"/>
  <c r="IE74" i="75"/>
  <c r="ID74" i="75"/>
  <c r="IC74" i="75"/>
  <c r="IB74" i="75"/>
  <c r="IA74" i="75"/>
  <c r="HZ74" i="75"/>
  <c r="HY74" i="75"/>
  <c r="HX74" i="75"/>
  <c r="HW74" i="75"/>
  <c r="HV74" i="75"/>
  <c r="IG68" i="75"/>
  <c r="IF68" i="75"/>
  <c r="IE68" i="75"/>
  <c r="ID68" i="75"/>
  <c r="IC68" i="75"/>
  <c r="IB68" i="75"/>
  <c r="IA68" i="75"/>
  <c r="HZ68" i="75"/>
  <c r="HY68" i="75"/>
  <c r="HX68" i="75"/>
  <c r="HW68" i="75"/>
  <c r="HV68" i="75"/>
  <c r="IG62" i="75"/>
  <c r="IF62" i="75"/>
  <c r="IE62" i="75"/>
  <c r="ID62" i="75"/>
  <c r="IC62" i="75"/>
  <c r="IB62" i="75"/>
  <c r="IA62" i="75"/>
  <c r="HZ62" i="75"/>
  <c r="HY62" i="75"/>
  <c r="HX62" i="75"/>
  <c r="HW62" i="75"/>
  <c r="HV62" i="75"/>
  <c r="IG56" i="75"/>
  <c r="IF56" i="75"/>
  <c r="IE56" i="75"/>
  <c r="ID56" i="75"/>
  <c r="IC56" i="75"/>
  <c r="IB56" i="75"/>
  <c r="IA56" i="75"/>
  <c r="HZ56" i="75"/>
  <c r="HY56" i="75"/>
  <c r="HX56" i="75"/>
  <c r="HW56" i="75"/>
  <c r="HV56" i="75"/>
  <c r="IG50" i="75"/>
  <c r="IF50" i="75"/>
  <c r="IE50" i="75"/>
  <c r="ID50" i="75"/>
  <c r="IC50" i="75"/>
  <c r="IB50" i="75"/>
  <c r="IA50" i="75"/>
  <c r="HZ50" i="75"/>
  <c r="HY50" i="75"/>
  <c r="HX50" i="75"/>
  <c r="HW50" i="75"/>
  <c r="HV50" i="75"/>
  <c r="IG44" i="75"/>
  <c r="IF44" i="75"/>
  <c r="IE44" i="75"/>
  <c r="ID44" i="75"/>
  <c r="IC44" i="75"/>
  <c r="IB44" i="75"/>
  <c r="IA44" i="75"/>
  <c r="HZ44" i="75"/>
  <c r="HY44" i="75"/>
  <c r="HX44" i="75"/>
  <c r="HW44" i="75"/>
  <c r="HV44" i="75"/>
  <c r="IG38" i="75"/>
  <c r="IF38" i="75"/>
  <c r="IE38" i="75"/>
  <c r="ID38" i="75"/>
  <c r="IC38" i="75"/>
  <c r="IB38" i="75"/>
  <c r="IA38" i="75"/>
  <c r="HZ38" i="75"/>
  <c r="HY38" i="75"/>
  <c r="HX38" i="75"/>
  <c r="HW38" i="75"/>
  <c r="HV38" i="75"/>
  <c r="IG32" i="75"/>
  <c r="IF32" i="75"/>
  <c r="IE32" i="75"/>
  <c r="ID32" i="75"/>
  <c r="IC32" i="75"/>
  <c r="IB32" i="75"/>
  <c r="IA32" i="75"/>
  <c r="HZ32" i="75"/>
  <c r="HY32" i="75"/>
  <c r="HX32" i="75"/>
  <c r="HW32" i="75"/>
  <c r="HV32" i="75"/>
  <c r="IG26" i="75"/>
  <c r="IF26" i="75"/>
  <c r="IE26" i="75"/>
  <c r="ID26" i="75"/>
  <c r="IC26" i="75"/>
  <c r="IB26" i="75"/>
  <c r="IA26" i="75"/>
  <c r="HZ26" i="75"/>
  <c r="HY26" i="75"/>
  <c r="HX26" i="75"/>
  <c r="HW26" i="75"/>
  <c r="HV26" i="75"/>
  <c r="IG20" i="75"/>
  <c r="IF20" i="75"/>
  <c r="IE20" i="75"/>
  <c r="ID20" i="75"/>
  <c r="IC20" i="75"/>
  <c r="IB20" i="75"/>
  <c r="IA20" i="75"/>
  <c r="HZ20" i="75"/>
  <c r="HY20" i="75"/>
  <c r="HX20" i="75"/>
  <c r="HW20" i="75"/>
  <c r="HV20" i="75"/>
  <c r="IG8" i="75"/>
  <c r="IF8" i="75"/>
  <c r="IE8" i="75"/>
  <c r="ID8" i="75"/>
  <c r="IC8" i="75"/>
  <c r="IB8" i="75"/>
  <c r="IA8" i="75"/>
  <c r="HZ8" i="75"/>
  <c r="HY8" i="75"/>
  <c r="HX8" i="75"/>
  <c r="HW8" i="75"/>
  <c r="HV8" i="75"/>
  <c r="IG2" i="75"/>
  <c r="IF2" i="75"/>
  <c r="IE2" i="75"/>
  <c r="ID2" i="75"/>
  <c r="IC2" i="75"/>
  <c r="IB2" i="75"/>
  <c r="IA2" i="75"/>
  <c r="HZ2" i="75"/>
  <c r="HY2" i="75"/>
  <c r="HX2" i="75"/>
  <c r="HW2" i="75"/>
  <c r="HV2" i="75"/>
  <c r="GB75" i="2" l="1"/>
  <c r="GD135" i="2" s="1"/>
  <c r="FF75" i="2"/>
  <c r="FE75" i="2"/>
  <c r="EX75" i="2"/>
  <c r="EZ135" i="2" s="1"/>
  <c r="EQ75" i="2"/>
  <c r="EP75" i="2"/>
  <c r="EI75" i="2"/>
  <c r="EK135" i="2" s="1"/>
  <c r="BA75" i="2"/>
  <c r="BC135" i="2" s="1"/>
  <c r="AT75" i="2"/>
  <c r="AV135" i="2" s="1"/>
  <c r="ER135" i="2" l="1"/>
  <c r="FG135" i="2"/>
  <c r="GB74" i="2"/>
  <c r="GD134" i="2" s="1"/>
  <c r="FF74" i="2"/>
  <c r="FE74" i="2"/>
  <c r="EX74" i="2"/>
  <c r="EZ134" i="2" s="1"/>
  <c r="EQ74" i="2"/>
  <c r="EP74" i="2"/>
  <c r="EI74" i="2"/>
  <c r="EK134" i="2" s="1"/>
  <c r="BA74" i="2"/>
  <c r="BC134" i="2" s="1"/>
  <c r="AT74" i="2"/>
  <c r="AV134" i="2" s="1"/>
  <c r="GB73" i="2"/>
  <c r="FF73" i="2"/>
  <c r="FE73" i="2"/>
  <c r="EX73" i="2"/>
  <c r="EQ73" i="2"/>
  <c r="EP73" i="2"/>
  <c r="EI73" i="2"/>
  <c r="BA73" i="2"/>
  <c r="AT73" i="2"/>
  <c r="GD133" i="2" l="1"/>
  <c r="EZ133" i="2"/>
  <c r="AV133" i="2"/>
  <c r="EK133" i="2"/>
  <c r="BC133" i="2"/>
  <c r="FG133" i="2"/>
  <c r="FG134" i="2"/>
  <c r="ER133" i="2"/>
  <c r="ER134" i="2"/>
  <c r="GB72" i="2"/>
  <c r="GD132" i="2" s="1"/>
  <c r="FF72" i="2"/>
  <c r="FE72" i="2"/>
  <c r="EX72" i="2"/>
  <c r="EZ132" i="2" s="1"/>
  <c r="EQ72" i="2"/>
  <c r="EP72" i="2"/>
  <c r="EI72" i="2"/>
  <c r="EK132" i="2" s="1"/>
  <c r="BA72" i="2"/>
  <c r="BC132" i="2" s="1"/>
  <c r="AT72" i="2"/>
  <c r="AV132" i="2" s="1"/>
  <c r="ER132" i="2" l="1"/>
  <c r="FG132" i="2"/>
  <c r="GB71" i="2"/>
  <c r="GD131" i="2" s="1"/>
  <c r="FF71" i="2"/>
  <c r="FE71" i="2"/>
  <c r="EX71" i="2"/>
  <c r="EZ131" i="2" s="1"/>
  <c r="EQ71" i="2"/>
  <c r="EP71" i="2"/>
  <c r="EI71" i="2"/>
  <c r="EK131" i="2" s="1"/>
  <c r="BA71" i="2"/>
  <c r="BC131" i="2" s="1"/>
  <c r="AT71" i="2"/>
  <c r="AV131" i="2" s="1"/>
  <c r="FG131" i="2" l="1"/>
  <c r="ER131" i="2"/>
  <c r="GB70" i="2"/>
  <c r="GD130" i="2" s="1"/>
  <c r="FF70" i="2"/>
  <c r="FE70" i="2"/>
  <c r="EX70" i="2"/>
  <c r="EZ130" i="2" s="1"/>
  <c r="EQ70" i="2"/>
  <c r="EP70" i="2"/>
  <c r="EI70" i="2"/>
  <c r="EK130" i="2" s="1"/>
  <c r="BA70" i="2"/>
  <c r="BC130" i="2" s="1"/>
  <c r="AT70" i="2"/>
  <c r="AV130" i="2" s="1"/>
  <c r="GB69" i="2"/>
  <c r="FF69" i="2"/>
  <c r="FE69" i="2"/>
  <c r="EX69" i="2"/>
  <c r="EQ69" i="2"/>
  <c r="EP69" i="2"/>
  <c r="EI69" i="2"/>
  <c r="BA69" i="2"/>
  <c r="AT69" i="2"/>
  <c r="GD129" i="2" l="1"/>
  <c r="AV129" i="2"/>
  <c r="EK129" i="2"/>
  <c r="BC129" i="2"/>
  <c r="EZ129" i="2"/>
  <c r="ER129" i="2"/>
  <c r="ER130" i="2"/>
  <c r="FG129" i="2"/>
  <c r="FG130" i="2"/>
  <c r="GB68" i="2"/>
  <c r="GD128" i="2" s="1"/>
  <c r="FF68" i="2"/>
  <c r="FE68" i="2"/>
  <c r="EX68" i="2"/>
  <c r="EZ128" i="2" s="1"/>
  <c r="EQ68" i="2"/>
  <c r="EP68" i="2"/>
  <c r="EI68" i="2"/>
  <c r="EK128" i="2" s="1"/>
  <c r="BA68" i="2"/>
  <c r="BC128" i="2" s="1"/>
  <c r="AT68" i="2"/>
  <c r="AV128" i="2" s="1"/>
  <c r="GB67" i="2"/>
  <c r="FF67" i="2"/>
  <c r="FE67" i="2"/>
  <c r="EX67" i="2"/>
  <c r="EQ67" i="2"/>
  <c r="EP67" i="2"/>
  <c r="EI67" i="2"/>
  <c r="BA67" i="2"/>
  <c r="AT67" i="2"/>
  <c r="GB66" i="2"/>
  <c r="FF66" i="2"/>
  <c r="FE66" i="2"/>
  <c r="EX66" i="2"/>
  <c r="EQ66" i="2"/>
  <c r="EP66" i="2"/>
  <c r="EI66" i="2"/>
  <c r="BA66" i="2"/>
  <c r="AT66" i="2"/>
  <c r="AV127" i="2" l="1"/>
  <c r="EK127" i="2"/>
  <c r="GD127" i="2"/>
  <c r="BC127" i="2"/>
  <c r="GD126" i="2"/>
  <c r="EZ127" i="2"/>
  <c r="ER126" i="2"/>
  <c r="ER127" i="2"/>
  <c r="ER128" i="2"/>
  <c r="BC126" i="2"/>
  <c r="BC125" i="2"/>
  <c r="AV126" i="2"/>
  <c r="AV125" i="2"/>
  <c r="EZ124" i="2"/>
  <c r="EZ125" i="2"/>
  <c r="EZ126" i="2"/>
  <c r="FG126" i="2"/>
  <c r="FG127" i="2"/>
  <c r="FG128" i="2"/>
  <c r="EK124" i="2"/>
  <c r="EK126" i="2"/>
  <c r="EK125" i="2"/>
  <c r="GB65" i="2"/>
  <c r="GD125" i="2" s="1"/>
  <c r="FF65" i="2"/>
  <c r="FE65" i="2"/>
  <c r="EQ65" i="2"/>
  <c r="ER125" i="2" s="1"/>
  <c r="GB64" i="2"/>
  <c r="FF64" i="2"/>
  <c r="EQ64" i="2"/>
  <c r="BA64" i="2"/>
  <c r="BC124" i="2" s="1"/>
  <c r="AT64" i="2"/>
  <c r="AV124" i="2" s="1"/>
  <c r="GB63" i="2"/>
  <c r="FF63" i="2"/>
  <c r="FE63" i="2"/>
  <c r="EX63" i="2"/>
  <c r="EZ123" i="2" s="1"/>
  <c r="EQ63" i="2"/>
  <c r="EP63" i="2"/>
  <c r="EI63" i="2"/>
  <c r="EK123" i="2" s="1"/>
  <c r="BA63" i="2"/>
  <c r="AT63" i="2"/>
  <c r="GB62" i="2"/>
  <c r="FF62" i="2"/>
  <c r="FE62" i="2"/>
  <c r="EX62" i="2"/>
  <c r="EQ62" i="2"/>
  <c r="EP62" i="2"/>
  <c r="EI62" i="2"/>
  <c r="BA62" i="2"/>
  <c r="AT62" i="2"/>
  <c r="GB61" i="2"/>
  <c r="FF61" i="2"/>
  <c r="FE61" i="2"/>
  <c r="EX61" i="2"/>
  <c r="EQ61" i="2"/>
  <c r="EP61" i="2"/>
  <c r="EI61" i="2"/>
  <c r="BA61" i="2"/>
  <c r="AT61" i="2"/>
  <c r="AV123" i="2" l="1"/>
  <c r="AV122" i="2"/>
  <c r="EZ122" i="2"/>
  <c r="EZ121" i="2"/>
  <c r="EK122" i="2"/>
  <c r="BC122" i="2"/>
  <c r="EK121" i="2"/>
  <c r="BC121" i="2"/>
  <c r="BC123" i="2"/>
  <c r="ER124" i="2"/>
  <c r="AV121" i="2"/>
  <c r="FG121" i="2"/>
  <c r="FG122" i="2"/>
  <c r="FG123" i="2"/>
  <c r="FG124" i="2"/>
  <c r="ER121" i="2"/>
  <c r="GD121" i="2"/>
  <c r="ER122" i="2"/>
  <c r="GD122" i="2"/>
  <c r="ER123" i="2"/>
  <c r="GD123" i="2"/>
  <c r="GD124" i="2"/>
  <c r="FG125" i="2"/>
  <c r="GB60" i="2"/>
  <c r="GD120" i="2" s="1"/>
  <c r="FF60" i="2"/>
  <c r="FE60" i="2"/>
  <c r="EX60" i="2"/>
  <c r="EZ120" i="2" s="1"/>
  <c r="EQ60" i="2"/>
  <c r="EP60" i="2"/>
  <c r="EI60" i="2"/>
  <c r="EK120" i="2" s="1"/>
  <c r="BA60" i="2"/>
  <c r="BC120" i="2" s="1"/>
  <c r="AT60" i="2"/>
  <c r="AV120" i="2" s="1"/>
  <c r="ER120" i="2" l="1"/>
  <c r="FG120" i="2"/>
  <c r="GB59" i="2"/>
  <c r="GD119" i="2" s="1"/>
  <c r="FF59" i="2"/>
  <c r="FE59" i="2"/>
  <c r="EX59" i="2"/>
  <c r="EZ119" i="2" s="1"/>
  <c r="EQ59" i="2"/>
  <c r="EP59" i="2"/>
  <c r="EI59" i="2"/>
  <c r="EK119" i="2" s="1"/>
  <c r="BA59" i="2"/>
  <c r="BC119" i="2" s="1"/>
  <c r="AT59" i="2"/>
  <c r="AV119" i="2" s="1"/>
  <c r="FG119" i="2" l="1"/>
  <c r="ER119" i="2"/>
  <c r="GB58" i="2"/>
  <c r="GD118" i="2" s="1"/>
  <c r="FF58" i="2"/>
  <c r="FE58" i="2"/>
  <c r="EX58" i="2"/>
  <c r="EZ118" i="2" s="1"/>
  <c r="EQ58" i="2"/>
  <c r="EP58" i="2"/>
  <c r="EI58" i="2"/>
  <c r="EK118" i="2" s="1"/>
  <c r="BA58" i="2"/>
  <c r="BC118" i="2" s="1"/>
  <c r="AT58" i="2"/>
  <c r="AV118" i="2" s="1"/>
  <c r="FG118" i="2" l="1"/>
  <c r="ER118" i="2"/>
  <c r="GB57" i="2"/>
  <c r="GD117" i="2" s="1"/>
  <c r="FF57" i="2"/>
  <c r="FE57" i="2"/>
  <c r="EX57" i="2"/>
  <c r="EZ117" i="2" s="1"/>
  <c r="EQ57" i="2"/>
  <c r="EP57" i="2"/>
  <c r="EI57" i="2"/>
  <c r="EK117" i="2" s="1"/>
  <c r="BA57" i="2"/>
  <c r="BC117" i="2" s="1"/>
  <c r="AT57" i="2"/>
  <c r="AV117" i="2" s="1"/>
  <c r="ER117" i="2" l="1"/>
  <c r="FG117" i="2"/>
  <c r="GB55" i="2"/>
  <c r="GB56" i="2"/>
  <c r="GD116" i="2" s="1"/>
  <c r="FF56" i="2"/>
  <c r="FE56" i="2"/>
  <c r="EX56" i="2"/>
  <c r="EZ116" i="2" s="1"/>
  <c r="EQ56" i="2"/>
  <c r="EP56" i="2"/>
  <c r="EI56" i="2"/>
  <c r="EK116" i="2" s="1"/>
  <c r="BA56" i="2"/>
  <c r="BC116" i="2" s="1"/>
  <c r="AT56" i="2"/>
  <c r="AV116" i="2" s="1"/>
  <c r="ER116" i="2" l="1"/>
  <c r="FG116" i="2"/>
  <c r="GD115" i="2"/>
  <c r="FF55" i="2"/>
  <c r="FE55" i="2"/>
  <c r="EX55" i="2"/>
  <c r="EZ115" i="2" s="1"/>
  <c r="EQ55" i="2"/>
  <c r="EP55" i="2"/>
  <c r="EI55" i="2"/>
  <c r="EK115" i="2" s="1"/>
  <c r="BA55" i="2"/>
  <c r="BC115" i="2" s="1"/>
  <c r="AT55" i="2"/>
  <c r="AV115" i="2" s="1"/>
  <c r="FG115" i="2" l="1"/>
  <c r="ER115" i="2"/>
  <c r="GB54" i="2"/>
  <c r="GD114" i="2" s="1"/>
  <c r="FF54" i="2"/>
  <c r="FE54" i="2"/>
  <c r="EX54" i="2"/>
  <c r="EZ114" i="2" s="1"/>
  <c r="EQ54" i="2"/>
  <c r="EP54" i="2"/>
  <c r="EI54" i="2"/>
  <c r="EK114" i="2" s="1"/>
  <c r="BA54" i="2"/>
  <c r="BC114" i="2" s="1"/>
  <c r="AT54" i="2"/>
  <c r="AV114" i="2" s="1"/>
  <c r="ER114" i="2" l="1"/>
  <c r="FG114" i="2"/>
  <c r="GB53" i="2"/>
  <c r="GD113" i="2" s="1"/>
  <c r="FF53" i="2"/>
  <c r="FE53" i="2"/>
  <c r="EX53" i="2"/>
  <c r="EZ113" i="2" s="1"/>
  <c r="EQ53" i="2"/>
  <c r="EP53" i="2"/>
  <c r="EI53" i="2"/>
  <c r="EK113" i="2" s="1"/>
  <c r="BA53" i="2"/>
  <c r="BC113" i="2" s="1"/>
  <c r="AT53" i="2"/>
  <c r="AV113" i="2" s="1"/>
  <c r="FG113" i="2" l="1"/>
  <c r="ER113" i="2"/>
  <c r="GB52" i="2"/>
  <c r="GD112" i="2" s="1"/>
  <c r="FF52" i="2"/>
  <c r="FE52" i="2"/>
  <c r="EX52" i="2"/>
  <c r="EZ112" i="2" s="1"/>
  <c r="EQ52" i="2"/>
  <c r="EP52" i="2"/>
  <c r="EI52" i="2"/>
  <c r="EK112" i="2" s="1"/>
  <c r="BA52" i="2"/>
  <c r="BC112" i="2" s="1"/>
  <c r="AT52" i="2"/>
  <c r="AV112" i="2" s="1"/>
  <c r="ER112" i="2" l="1"/>
  <c r="FG112" i="2"/>
  <c r="GB51" i="2"/>
  <c r="GD111" i="2" s="1"/>
  <c r="FF51" i="2"/>
  <c r="FE51" i="2"/>
  <c r="EX51" i="2"/>
  <c r="EZ111" i="2" s="1"/>
  <c r="EQ51" i="2"/>
  <c r="EP51" i="2"/>
  <c r="EI51" i="2"/>
  <c r="EK111" i="2" s="1"/>
  <c r="BA51" i="2"/>
  <c r="BC111" i="2" s="1"/>
  <c r="AT51" i="2"/>
  <c r="AV111" i="2" s="1"/>
  <c r="FG111" i="2" l="1"/>
  <c r="ER111" i="2"/>
  <c r="GB50" i="2"/>
  <c r="GD110" i="2" s="1"/>
  <c r="FF50" i="2"/>
  <c r="FE50" i="2"/>
  <c r="EX50" i="2"/>
  <c r="EZ110" i="2" s="1"/>
  <c r="EQ50" i="2"/>
  <c r="EP50" i="2"/>
  <c r="EI50" i="2"/>
  <c r="EK110" i="2" s="1"/>
  <c r="BA50" i="2"/>
  <c r="BC110" i="2" s="1"/>
  <c r="AT50" i="2"/>
  <c r="AV110" i="2" s="1"/>
  <c r="ER110" i="2" l="1"/>
  <c r="FG110" i="2"/>
  <c r="GB49" i="2"/>
  <c r="GD109" i="2" s="1"/>
  <c r="FF49" i="2"/>
  <c r="FE49" i="2"/>
  <c r="EX49" i="2"/>
  <c r="EZ109" i="2" s="1"/>
  <c r="EQ49" i="2"/>
  <c r="EP49" i="2"/>
  <c r="EI49" i="2"/>
  <c r="EK109" i="2" s="1"/>
  <c r="BA49" i="2"/>
  <c r="BC109" i="2" s="1"/>
  <c r="AT49" i="2"/>
  <c r="AV109" i="2" s="1"/>
  <c r="FG109" i="2" l="1"/>
  <c r="ER109" i="2"/>
  <c r="GB48" i="2"/>
  <c r="GD108" i="2" s="1"/>
  <c r="FF48" i="2"/>
  <c r="FE48" i="2"/>
  <c r="EX48" i="2"/>
  <c r="EZ108" i="2" s="1"/>
  <c r="EQ48" i="2"/>
  <c r="EP48" i="2"/>
  <c r="EI48" i="2"/>
  <c r="EK108" i="2" s="1"/>
  <c r="BB48" i="2"/>
  <c r="BA48" i="2"/>
  <c r="AT48" i="2"/>
  <c r="AV108" i="2" s="1"/>
  <c r="FG108" i="2" l="1"/>
  <c r="BC108" i="2"/>
  <c r="ER108" i="2"/>
  <c r="GB47" i="2"/>
  <c r="GD107" i="2" s="1"/>
  <c r="FF47" i="2"/>
  <c r="FE47" i="2"/>
  <c r="EX47" i="2"/>
  <c r="EZ107" i="2" s="1"/>
  <c r="EQ47" i="2"/>
  <c r="EP47" i="2"/>
  <c r="EI47" i="2"/>
  <c r="EK107" i="2" s="1"/>
  <c r="BB47" i="2"/>
  <c r="BA47" i="2"/>
  <c r="AT47" i="2"/>
  <c r="AV107" i="2" s="1"/>
  <c r="FG107" i="2" l="1"/>
  <c r="BC107" i="2"/>
  <c r="ER107" i="2"/>
  <c r="GB46" i="2"/>
  <c r="GD106" i="2" s="1"/>
  <c r="FF46" i="2"/>
  <c r="FE46" i="2"/>
  <c r="EX46" i="2"/>
  <c r="EZ106" i="2" s="1"/>
  <c r="EQ46" i="2"/>
  <c r="EP46" i="2"/>
  <c r="EI46" i="2"/>
  <c r="EK106" i="2" s="1"/>
  <c r="BB46" i="2"/>
  <c r="BA46" i="2"/>
  <c r="AT46" i="2"/>
  <c r="AV106" i="2" s="1"/>
  <c r="FG106" i="2" l="1"/>
  <c r="BC106" i="2"/>
  <c r="ER106" i="2"/>
  <c r="GB45" i="2"/>
  <c r="GD105" i="2" s="1"/>
  <c r="FF45" i="2"/>
  <c r="FE45" i="2"/>
  <c r="EX45" i="2"/>
  <c r="EZ105" i="2" s="1"/>
  <c r="EQ45" i="2"/>
  <c r="EP45" i="2"/>
  <c r="EI45" i="2"/>
  <c r="EK105" i="2" s="1"/>
  <c r="BB45" i="2"/>
  <c r="BA45" i="2"/>
  <c r="AT45" i="2"/>
  <c r="AV105" i="2" s="1"/>
  <c r="FG105" i="2" l="1"/>
  <c r="BC105" i="2"/>
  <c r="ER105" i="2"/>
  <c r="GB44" i="2"/>
  <c r="GD104" i="2" s="1"/>
  <c r="FF44" i="2"/>
  <c r="FE44" i="2"/>
  <c r="EX44" i="2"/>
  <c r="EZ104" i="2" s="1"/>
  <c r="EQ44" i="2"/>
  <c r="EP44" i="2"/>
  <c r="EI44" i="2"/>
  <c r="EK104" i="2" s="1"/>
  <c r="BB44" i="2"/>
  <c r="BA44" i="2"/>
  <c r="AT44" i="2"/>
  <c r="AV104" i="2" s="1"/>
  <c r="GB43" i="2"/>
  <c r="FF43" i="2"/>
  <c r="FE43" i="2"/>
  <c r="EX43" i="2"/>
  <c r="EQ43" i="2"/>
  <c r="EP43" i="2"/>
  <c r="EI43" i="2"/>
  <c r="BB43" i="2"/>
  <c r="BA43" i="2"/>
  <c r="AT43" i="2"/>
  <c r="AV103" i="2" l="1"/>
  <c r="EK103" i="2"/>
  <c r="EZ103" i="2"/>
  <c r="GD103" i="2"/>
  <c r="FG103" i="2"/>
  <c r="FG104" i="2"/>
  <c r="BC103" i="2"/>
  <c r="ER103" i="2"/>
  <c r="BC104" i="2"/>
  <c r="ER104" i="2"/>
  <c r="GB42" i="2"/>
  <c r="GD102" i="2" s="1"/>
  <c r="FF42" i="2"/>
  <c r="FE42" i="2"/>
  <c r="EX42" i="2"/>
  <c r="EZ102" i="2" s="1"/>
  <c r="EQ42" i="2"/>
  <c r="EP42" i="2"/>
  <c r="EI42" i="2"/>
  <c r="EK102" i="2" s="1"/>
  <c r="BB42" i="2"/>
  <c r="BA42" i="2"/>
  <c r="AT42" i="2"/>
  <c r="AV102" i="2" s="1"/>
  <c r="BC102" i="2" l="1"/>
  <c r="ER102" i="2"/>
  <c r="FG102" i="2"/>
  <c r="GB41" i="2"/>
  <c r="GD101" i="2" s="1"/>
  <c r="FF41" i="2"/>
  <c r="FE41" i="2"/>
  <c r="EX41" i="2"/>
  <c r="EZ101" i="2" s="1"/>
  <c r="EQ41" i="2"/>
  <c r="EP41" i="2"/>
  <c r="EI41" i="2"/>
  <c r="EK101" i="2" s="1"/>
  <c r="BB41" i="2"/>
  <c r="BA41" i="2"/>
  <c r="AT41" i="2"/>
  <c r="AV101" i="2" s="1"/>
  <c r="BC101" i="2" l="1"/>
  <c r="ER101" i="2"/>
  <c r="FG101" i="2"/>
  <c r="GB40" i="2" l="1"/>
  <c r="GD100" i="2" s="1"/>
  <c r="FF40" i="2"/>
  <c r="FE40" i="2"/>
  <c r="EX40" i="2"/>
  <c r="EZ100" i="2" s="1"/>
  <c r="EQ40" i="2"/>
  <c r="EP40" i="2"/>
  <c r="EI40" i="2"/>
  <c r="EK100" i="2" s="1"/>
  <c r="BB40" i="2"/>
  <c r="BA40" i="2"/>
  <c r="AT40" i="2"/>
  <c r="AV100" i="2" s="1"/>
  <c r="GB39" i="2"/>
  <c r="FF39" i="2"/>
  <c r="FE39" i="2"/>
  <c r="EX39" i="2"/>
  <c r="EQ39" i="2"/>
  <c r="EP39" i="2"/>
  <c r="EI39" i="2"/>
  <c r="BB39" i="2"/>
  <c r="BA39" i="2"/>
  <c r="AT39" i="2"/>
  <c r="AV99" i="2" s="1"/>
  <c r="EK99" i="2" l="1"/>
  <c r="BC99" i="2"/>
  <c r="ER99" i="2"/>
  <c r="BC100" i="2"/>
  <c r="FG100" i="2"/>
  <c r="EZ99" i="2"/>
  <c r="FG99" i="2"/>
  <c r="GD99" i="2"/>
  <c r="ER100" i="2"/>
  <c r="GB38" i="2"/>
  <c r="GD98" i="2" s="1"/>
  <c r="FF38" i="2"/>
  <c r="FE38" i="2"/>
  <c r="EX38" i="2"/>
  <c r="EZ98" i="2" s="1"/>
  <c r="EQ38" i="2"/>
  <c r="EP38" i="2"/>
  <c r="EI38" i="2"/>
  <c r="EK98" i="2" s="1"/>
  <c r="BB38" i="2"/>
  <c r="BA38" i="2"/>
  <c r="AT38" i="2"/>
  <c r="AV98" i="2" s="1"/>
  <c r="BC98" i="2" l="1"/>
  <c r="ER98" i="2"/>
  <c r="FG98" i="2"/>
  <c r="GB37" i="2"/>
  <c r="GD97" i="2" s="1"/>
  <c r="FF37" i="2"/>
  <c r="FE37" i="2"/>
  <c r="EX37" i="2"/>
  <c r="EQ37" i="2"/>
  <c r="EP37" i="2"/>
  <c r="EI37" i="2"/>
  <c r="EK97" i="2" s="1"/>
  <c r="BB37" i="2"/>
  <c r="BA37" i="2"/>
  <c r="AT37" i="2"/>
  <c r="AV97" i="2" s="1"/>
  <c r="BC97" i="2" l="1"/>
  <c r="ER97" i="2"/>
  <c r="EZ96" i="2"/>
  <c r="EZ97" i="2"/>
  <c r="FG97" i="2"/>
  <c r="GB36" i="2"/>
  <c r="GD96" i="2" s="1"/>
  <c r="FF36" i="2"/>
  <c r="FE36" i="2"/>
  <c r="EQ36" i="2"/>
  <c r="EP36" i="2"/>
  <c r="EI36" i="2"/>
  <c r="EK96" i="2" s="1"/>
  <c r="BB36" i="2"/>
  <c r="BA36" i="2"/>
  <c r="AT36" i="2"/>
  <c r="AV96" i="2" s="1"/>
  <c r="BC96" i="2" l="1"/>
  <c r="ER96" i="2"/>
  <c r="FG96" i="2"/>
  <c r="GB35" i="2"/>
  <c r="GD95" i="2" s="1"/>
  <c r="FF35" i="2"/>
  <c r="FE35" i="2"/>
  <c r="EX35" i="2"/>
  <c r="EZ95" i="2" s="1"/>
  <c r="EQ35" i="2"/>
  <c r="EP35" i="2"/>
  <c r="EI35" i="2"/>
  <c r="EK95" i="2" s="1"/>
  <c r="BB35" i="2"/>
  <c r="BA35" i="2"/>
  <c r="AT35" i="2"/>
  <c r="AV95" i="2" s="1"/>
  <c r="GB34" i="2"/>
  <c r="FF34" i="2"/>
  <c r="FE34" i="2"/>
  <c r="EX34" i="2"/>
  <c r="EQ34" i="2"/>
  <c r="EP34" i="2"/>
  <c r="EI34" i="2"/>
  <c r="BB34" i="2"/>
  <c r="BA34" i="2"/>
  <c r="AT34" i="2"/>
  <c r="EZ94" i="2" l="1"/>
  <c r="GD94" i="2"/>
  <c r="AV94" i="2"/>
  <c r="EK94" i="2"/>
  <c r="FG94" i="2"/>
  <c r="FG95" i="2"/>
  <c r="BC94" i="2"/>
  <c r="ER94" i="2"/>
  <c r="BC95" i="2"/>
  <c r="ER95" i="2"/>
  <c r="GB33" i="2"/>
  <c r="GD93" i="2" s="1"/>
  <c r="FF33" i="2"/>
  <c r="FE33" i="2"/>
  <c r="EX33" i="2"/>
  <c r="EZ93" i="2" s="1"/>
  <c r="EQ33" i="2"/>
  <c r="EP33" i="2"/>
  <c r="EI33" i="2"/>
  <c r="EK93" i="2" s="1"/>
  <c r="BB33" i="2"/>
  <c r="BA33" i="2"/>
  <c r="AT33" i="2"/>
  <c r="AV93" i="2" s="1"/>
  <c r="FG93" i="2" l="1"/>
  <c r="BC93" i="2"/>
  <c r="ER93" i="2"/>
  <c r="GB32" i="2"/>
  <c r="GD92" i="2" s="1"/>
  <c r="FF32" i="2"/>
  <c r="FE32" i="2"/>
  <c r="EX32" i="2"/>
  <c r="EZ92" i="2" s="1"/>
  <c r="EQ32" i="2"/>
  <c r="EP32" i="2"/>
  <c r="EI32" i="2"/>
  <c r="EK92" i="2" s="1"/>
  <c r="BB32" i="2"/>
  <c r="BA32" i="2"/>
  <c r="AT32" i="2"/>
  <c r="AV92" i="2" s="1"/>
  <c r="FG92" i="2" l="1"/>
  <c r="BC92" i="2"/>
  <c r="ER92" i="2"/>
  <c r="GB31" i="2"/>
  <c r="GD91" i="2" s="1"/>
  <c r="FF31" i="2"/>
  <c r="FE31" i="2"/>
  <c r="EX31" i="2"/>
  <c r="EZ91" i="2" s="1"/>
  <c r="EQ31" i="2"/>
  <c r="EP31" i="2"/>
  <c r="EI31" i="2"/>
  <c r="EK91" i="2" s="1"/>
  <c r="BB31" i="2"/>
  <c r="BA31" i="2"/>
  <c r="AT31" i="2"/>
  <c r="AV91" i="2" s="1"/>
  <c r="BC91" i="2" l="1"/>
  <c r="ER91" i="2"/>
  <c r="FG91" i="2"/>
  <c r="GB30" i="2"/>
  <c r="GD90" i="2" s="1"/>
  <c r="FF30" i="2"/>
  <c r="FE30" i="2"/>
  <c r="EX30" i="2"/>
  <c r="EZ90" i="2" s="1"/>
  <c r="EQ30" i="2"/>
  <c r="EP30" i="2"/>
  <c r="EI30" i="2"/>
  <c r="EK90" i="2" s="1"/>
  <c r="BB30" i="2"/>
  <c r="BA30" i="2"/>
  <c r="AT30" i="2"/>
  <c r="AV90" i="2" s="1"/>
  <c r="BC90" i="2" l="1"/>
  <c r="FG90" i="2"/>
  <c r="ER90" i="2"/>
  <c r="GB29" i="2"/>
  <c r="GD89" i="2" s="1"/>
  <c r="FF29" i="2"/>
  <c r="FE29" i="2"/>
  <c r="EX29" i="2"/>
  <c r="EZ89" i="2" s="1"/>
  <c r="EQ29" i="2"/>
  <c r="EP29" i="2"/>
  <c r="EI29" i="2"/>
  <c r="EK89" i="2" s="1"/>
  <c r="BB29" i="2"/>
  <c r="BA29" i="2"/>
  <c r="AT29" i="2"/>
  <c r="AV89" i="2" s="1"/>
  <c r="FG89" i="2" l="1"/>
  <c r="BC89" i="2"/>
  <c r="ER89" i="2"/>
  <c r="GB28" i="2"/>
  <c r="GD88" i="2" s="1"/>
  <c r="FF28" i="2"/>
  <c r="FE28" i="2"/>
  <c r="EX28" i="2"/>
  <c r="EZ88" i="2" s="1"/>
  <c r="EQ28" i="2"/>
  <c r="EP28" i="2"/>
  <c r="EI28" i="2"/>
  <c r="EK88" i="2" s="1"/>
  <c r="BB28" i="2"/>
  <c r="BA28" i="2"/>
  <c r="AT28" i="2"/>
  <c r="AV88" i="2" s="1"/>
  <c r="FG88" i="2" l="1"/>
  <c r="BC88" i="2"/>
  <c r="ER88" i="2"/>
  <c r="HU127" i="75"/>
  <c r="HT127" i="75"/>
  <c r="HS127" i="75"/>
  <c r="HR127" i="75"/>
  <c r="HQ127" i="75"/>
  <c r="HP127" i="75"/>
  <c r="HO127" i="75"/>
  <c r="HN127" i="75"/>
  <c r="HM127" i="75"/>
  <c r="HL127" i="75"/>
  <c r="HU126" i="75"/>
  <c r="HT126" i="75"/>
  <c r="HS126" i="75"/>
  <c r="HR126" i="75"/>
  <c r="HQ126" i="75"/>
  <c r="HP126" i="75"/>
  <c r="HO126" i="75"/>
  <c r="HN126" i="75"/>
  <c r="HM126" i="75"/>
  <c r="HL126" i="75"/>
  <c r="HU125" i="75"/>
  <c r="HT125" i="75"/>
  <c r="HS125" i="75"/>
  <c r="HR125" i="75"/>
  <c r="HQ125" i="75"/>
  <c r="HP125" i="75"/>
  <c r="HO125" i="75"/>
  <c r="HN125" i="75"/>
  <c r="HM125" i="75"/>
  <c r="HL125" i="75"/>
  <c r="HU124" i="75"/>
  <c r="HT124" i="75"/>
  <c r="HS124" i="75"/>
  <c r="HR124" i="75"/>
  <c r="HQ124" i="75"/>
  <c r="HP124" i="75"/>
  <c r="HO124" i="75"/>
  <c r="HN124" i="75"/>
  <c r="HM124" i="75"/>
  <c r="HL124" i="75"/>
  <c r="HU123" i="75"/>
  <c r="HU122" i="75" s="1"/>
  <c r="HT123" i="75"/>
  <c r="HS123" i="75"/>
  <c r="HR123" i="75"/>
  <c r="HQ123" i="75"/>
  <c r="HQ122" i="75" s="1"/>
  <c r="HP123" i="75"/>
  <c r="HO123" i="75"/>
  <c r="HN123" i="75"/>
  <c r="HN122" i="75" s="1"/>
  <c r="HM123" i="75"/>
  <c r="HM122" i="75" s="1"/>
  <c r="HL123" i="75"/>
  <c r="HR122" i="75"/>
  <c r="HP122" i="75"/>
  <c r="HL122" i="75"/>
  <c r="HU116" i="75"/>
  <c r="HT116" i="75"/>
  <c r="HS116" i="75"/>
  <c r="HR116" i="75"/>
  <c r="HQ116" i="75"/>
  <c r="HP116" i="75"/>
  <c r="HO116" i="75"/>
  <c r="HN116" i="75"/>
  <c r="HM116" i="75"/>
  <c r="HL116" i="75"/>
  <c r="HU110" i="75"/>
  <c r="HT110" i="75"/>
  <c r="HS110" i="75"/>
  <c r="HR110" i="75"/>
  <c r="HQ110" i="75"/>
  <c r="HP110" i="75"/>
  <c r="HO110" i="75"/>
  <c r="HN110" i="75"/>
  <c r="HM110" i="75"/>
  <c r="HL110" i="75"/>
  <c r="HU104" i="75"/>
  <c r="HT104" i="75"/>
  <c r="HS104" i="75"/>
  <c r="HR104" i="75"/>
  <c r="HQ104" i="75"/>
  <c r="HP104" i="75"/>
  <c r="HO104" i="75"/>
  <c r="HN104" i="75"/>
  <c r="HM104" i="75"/>
  <c r="HL104" i="75"/>
  <c r="HU98" i="75"/>
  <c r="HT98" i="75"/>
  <c r="HS98" i="75"/>
  <c r="HR98" i="75"/>
  <c r="HQ98" i="75"/>
  <c r="HP98" i="75"/>
  <c r="HO98" i="75"/>
  <c r="HN98" i="75"/>
  <c r="HM98" i="75"/>
  <c r="HL98" i="75"/>
  <c r="HU92" i="75"/>
  <c r="HT92" i="75"/>
  <c r="HS92" i="75"/>
  <c r="HR92" i="75"/>
  <c r="HQ92" i="75"/>
  <c r="HP92" i="75"/>
  <c r="HO92" i="75"/>
  <c r="HN92" i="75"/>
  <c r="HM92" i="75"/>
  <c r="HL92" i="75"/>
  <c r="HU86" i="75"/>
  <c r="HT86" i="75"/>
  <c r="HS86" i="75"/>
  <c r="HR86" i="75"/>
  <c r="HQ86" i="75"/>
  <c r="HP86" i="75"/>
  <c r="HO86" i="75"/>
  <c r="HN86" i="75"/>
  <c r="HM86" i="75"/>
  <c r="HL86" i="75"/>
  <c r="HU80" i="75"/>
  <c r="HT80" i="75"/>
  <c r="HS80" i="75"/>
  <c r="HR80" i="75"/>
  <c r="HQ80" i="75"/>
  <c r="HP80" i="75"/>
  <c r="HO80" i="75"/>
  <c r="HN80" i="75"/>
  <c r="HM80" i="75"/>
  <c r="HL80" i="75"/>
  <c r="HU74" i="75"/>
  <c r="HT74" i="75"/>
  <c r="HS74" i="75"/>
  <c r="HR74" i="75"/>
  <c r="HQ74" i="75"/>
  <c r="HP74" i="75"/>
  <c r="HO74" i="75"/>
  <c r="HN74" i="75"/>
  <c r="HM74" i="75"/>
  <c r="HL74" i="75"/>
  <c r="HU68" i="75"/>
  <c r="HT68" i="75"/>
  <c r="HS68" i="75"/>
  <c r="HR68" i="75"/>
  <c r="HQ68" i="75"/>
  <c r="HP68" i="75"/>
  <c r="HO68" i="75"/>
  <c r="HN68" i="75"/>
  <c r="HM68" i="75"/>
  <c r="HL68" i="75"/>
  <c r="HU62" i="75"/>
  <c r="HT62" i="75"/>
  <c r="HS62" i="75"/>
  <c r="HR62" i="75"/>
  <c r="HQ62" i="75"/>
  <c r="HP62" i="75"/>
  <c r="HO62" i="75"/>
  <c r="HN62" i="75"/>
  <c r="HM62" i="75"/>
  <c r="HL62" i="75"/>
  <c r="HU56" i="75"/>
  <c r="HT56" i="75"/>
  <c r="HS56" i="75"/>
  <c r="HR56" i="75"/>
  <c r="HQ56" i="75"/>
  <c r="HP56" i="75"/>
  <c r="HO56" i="75"/>
  <c r="HN56" i="75"/>
  <c r="HM56" i="75"/>
  <c r="HL56" i="75"/>
  <c r="HU50" i="75"/>
  <c r="HT50" i="75"/>
  <c r="HS50" i="75"/>
  <c r="HR50" i="75"/>
  <c r="HQ50" i="75"/>
  <c r="HP50" i="75"/>
  <c r="HO50" i="75"/>
  <c r="HN50" i="75"/>
  <c r="HM50" i="75"/>
  <c r="HL50" i="75"/>
  <c r="HU44" i="75"/>
  <c r="HT44" i="75"/>
  <c r="HS44" i="75"/>
  <c r="HR44" i="75"/>
  <c r="HQ44" i="75"/>
  <c r="HP44" i="75"/>
  <c r="HO44" i="75"/>
  <c r="HN44" i="75"/>
  <c r="HM44" i="75"/>
  <c r="HL44" i="75"/>
  <c r="HU38" i="75"/>
  <c r="HT38" i="75"/>
  <c r="HS38" i="75"/>
  <c r="HR38" i="75"/>
  <c r="HQ38" i="75"/>
  <c r="HP38" i="75"/>
  <c r="HO38" i="75"/>
  <c r="HN38" i="75"/>
  <c r="HM38" i="75"/>
  <c r="HL38" i="75"/>
  <c r="HU32" i="75"/>
  <c r="HT32" i="75"/>
  <c r="HS32" i="75"/>
  <c r="HR32" i="75"/>
  <c r="HQ32" i="75"/>
  <c r="HP32" i="75"/>
  <c r="HO32" i="75"/>
  <c r="HN32" i="75"/>
  <c r="HM32" i="75"/>
  <c r="HL32" i="75"/>
  <c r="HU26" i="75"/>
  <c r="HT26" i="75"/>
  <c r="HS26" i="75"/>
  <c r="HR26" i="75"/>
  <c r="HQ26" i="75"/>
  <c r="HP26" i="75"/>
  <c r="HO26" i="75"/>
  <c r="HN26" i="75"/>
  <c r="HM26" i="75"/>
  <c r="HL26" i="75"/>
  <c r="HU20" i="75"/>
  <c r="HT20" i="75"/>
  <c r="HS20" i="75"/>
  <c r="HR20" i="75"/>
  <c r="HQ20" i="75"/>
  <c r="HP20" i="75"/>
  <c r="HO20" i="75"/>
  <c r="HN20" i="75"/>
  <c r="HM20" i="75"/>
  <c r="HL20" i="75"/>
  <c r="HU8" i="75"/>
  <c r="HT8" i="75"/>
  <c r="HS8" i="75"/>
  <c r="HR8" i="75"/>
  <c r="HQ8" i="75"/>
  <c r="HP8" i="75"/>
  <c r="HO8" i="75"/>
  <c r="HN8" i="75"/>
  <c r="HM8" i="75"/>
  <c r="HL8" i="75"/>
  <c r="HU2" i="75"/>
  <c r="HT2" i="75"/>
  <c r="HS2" i="75"/>
  <c r="HR2" i="75"/>
  <c r="HQ2" i="75"/>
  <c r="HP2" i="75"/>
  <c r="HO2" i="75"/>
  <c r="HN2" i="75"/>
  <c r="HM2" i="75"/>
  <c r="HL2" i="75"/>
  <c r="HK127" i="75"/>
  <c r="HK126" i="75"/>
  <c r="HK125" i="75"/>
  <c r="HK124" i="75"/>
  <c r="HK123" i="75"/>
  <c r="HK116" i="75"/>
  <c r="HK110" i="75"/>
  <c r="HK104" i="75"/>
  <c r="HK98" i="75"/>
  <c r="HK92" i="75"/>
  <c r="HK86" i="75"/>
  <c r="HK80" i="75"/>
  <c r="HK74" i="75"/>
  <c r="HK68" i="75"/>
  <c r="HK62" i="75"/>
  <c r="HK56" i="75"/>
  <c r="HK50" i="75"/>
  <c r="HK44" i="75"/>
  <c r="HK38" i="75"/>
  <c r="HK32" i="75"/>
  <c r="HK26" i="75"/>
  <c r="HK20" i="75"/>
  <c r="HK8" i="75"/>
  <c r="HK2" i="75"/>
  <c r="HJ127" i="75"/>
  <c r="HJ126" i="75"/>
  <c r="HJ125" i="75"/>
  <c r="HJ124" i="75"/>
  <c r="HJ123" i="75"/>
  <c r="HJ116" i="75"/>
  <c r="HJ110" i="75"/>
  <c r="HJ104" i="75"/>
  <c r="HJ98" i="75"/>
  <c r="HJ92" i="75"/>
  <c r="HJ86" i="75"/>
  <c r="HJ80" i="75"/>
  <c r="HJ74" i="75"/>
  <c r="HJ68" i="75"/>
  <c r="HJ62" i="75"/>
  <c r="HJ56" i="75"/>
  <c r="HJ50" i="75"/>
  <c r="HJ44" i="75"/>
  <c r="HJ38" i="75"/>
  <c r="HJ32" i="75"/>
  <c r="HJ26" i="75"/>
  <c r="HJ20" i="75"/>
  <c r="HJ8" i="75"/>
  <c r="HJ2" i="75"/>
  <c r="HI127" i="75"/>
  <c r="HI126" i="75"/>
  <c r="HI125" i="75"/>
  <c r="HI124" i="75"/>
  <c r="HI122" i="75" s="1"/>
  <c r="HI123" i="75"/>
  <c r="HI116" i="75"/>
  <c r="HI110" i="75"/>
  <c r="HI104" i="75"/>
  <c r="HI98" i="75"/>
  <c r="HI92" i="75"/>
  <c r="HI86" i="75"/>
  <c r="HI80" i="75"/>
  <c r="HI74" i="75"/>
  <c r="HI68" i="75"/>
  <c r="HI62" i="75"/>
  <c r="HI56" i="75"/>
  <c r="HI50" i="75"/>
  <c r="HI44" i="75"/>
  <c r="HI38" i="75"/>
  <c r="HI32" i="75"/>
  <c r="HI26" i="75"/>
  <c r="HI20" i="75"/>
  <c r="HI8" i="75"/>
  <c r="HI2" i="75"/>
  <c r="HO122" i="75" l="1"/>
  <c r="HS122" i="75"/>
  <c r="HJ122" i="75"/>
  <c r="HK122" i="75"/>
  <c r="HT122" i="75"/>
  <c r="GB27" i="2"/>
  <c r="GD87" i="2" s="1"/>
  <c r="FF27" i="2"/>
  <c r="FE27" i="2"/>
  <c r="EX27" i="2"/>
  <c r="EZ87" i="2" s="1"/>
  <c r="EQ27" i="2"/>
  <c r="EP27" i="2"/>
  <c r="EI27" i="2"/>
  <c r="EK87" i="2" s="1"/>
  <c r="BB27" i="2"/>
  <c r="BA27" i="2"/>
  <c r="AT27" i="2"/>
  <c r="AV87" i="2" s="1"/>
  <c r="BC87" i="2" l="1"/>
  <c r="FG87" i="2"/>
  <c r="ER87" i="2"/>
  <c r="GB26" i="2"/>
  <c r="GD86" i="2" s="1"/>
  <c r="FF26" i="2"/>
  <c r="FE26" i="2"/>
  <c r="EX26" i="2"/>
  <c r="EZ86" i="2" s="1"/>
  <c r="EQ26" i="2"/>
  <c r="EP26" i="2"/>
  <c r="EI26" i="2"/>
  <c r="BB26" i="2"/>
  <c r="BA26" i="2"/>
  <c r="AT26" i="2"/>
  <c r="AV86" i="2" s="1"/>
  <c r="FG86" i="2" l="1"/>
  <c r="BC86" i="2"/>
  <c r="EK85" i="2"/>
  <c r="EK83" i="2"/>
  <c r="EK86" i="2"/>
  <c r="EK84" i="2"/>
  <c r="EK81" i="2"/>
  <c r="EK82" i="2"/>
  <c r="ER86" i="2"/>
  <c r="GB25" i="2"/>
  <c r="GD85" i="2" s="1"/>
  <c r="FF25" i="2"/>
  <c r="FE25" i="2"/>
  <c r="EX25" i="2"/>
  <c r="EZ85" i="2" s="1"/>
  <c r="EQ25" i="2"/>
  <c r="ER85" i="2" s="1"/>
  <c r="BB25" i="2"/>
  <c r="BA25" i="2"/>
  <c r="AT25" i="2"/>
  <c r="AV85" i="2" s="1"/>
  <c r="FG85" i="2" l="1"/>
  <c r="BC85" i="2"/>
  <c r="GB24" i="2"/>
  <c r="GD84" i="2" s="1"/>
  <c r="FF24" i="2"/>
  <c r="FE24" i="2"/>
  <c r="EX24" i="2"/>
  <c r="EZ84" i="2" s="1"/>
  <c r="EQ24" i="2"/>
  <c r="ER84" i="2" s="1"/>
  <c r="BB24" i="2"/>
  <c r="BA24" i="2"/>
  <c r="AT24" i="2"/>
  <c r="AV84" i="2" s="1"/>
  <c r="FG84" i="2" l="1"/>
  <c r="BC84" i="2"/>
  <c r="GB23" i="2"/>
  <c r="GD83" i="2" s="1"/>
  <c r="FF23" i="2"/>
  <c r="FE23" i="2"/>
  <c r="EX23" i="2"/>
  <c r="EZ83" i="2" s="1"/>
  <c r="EQ23" i="2"/>
  <c r="EP23" i="2"/>
  <c r="BB23" i="2"/>
  <c r="BA23" i="2"/>
  <c r="AT23" i="2"/>
  <c r="AV83" i="2" s="1"/>
  <c r="ER83" i="2" l="1"/>
  <c r="BC83" i="2"/>
  <c r="FG83" i="2"/>
  <c r="GB22" i="2"/>
  <c r="GD82" i="2" s="1"/>
  <c r="FF22" i="2"/>
  <c r="FE22" i="2"/>
  <c r="EX22" i="2"/>
  <c r="EZ82" i="2" s="1"/>
  <c r="EQ22" i="2"/>
  <c r="EP22" i="2"/>
  <c r="BB22" i="2"/>
  <c r="BA22" i="2"/>
  <c r="AT22" i="2"/>
  <c r="AV82" i="2" s="1"/>
  <c r="ER82" i="2" l="1"/>
  <c r="BC82" i="2"/>
  <c r="FG82" i="2"/>
  <c r="GB21" i="2"/>
  <c r="GD81" i="2" s="1"/>
  <c r="FF21" i="2"/>
  <c r="FE21" i="2"/>
  <c r="EX21" i="2"/>
  <c r="EZ81" i="2" s="1"/>
  <c r="EQ21" i="2"/>
  <c r="EP21" i="2"/>
  <c r="BB21" i="2"/>
  <c r="BA21" i="2"/>
  <c r="AT21" i="2"/>
  <c r="AV81" i="2" s="1"/>
  <c r="FG81" i="2" l="1"/>
  <c r="BC81" i="2"/>
  <c r="ER81" i="2"/>
  <c r="GB20" i="2"/>
  <c r="GD80" i="2" s="1"/>
  <c r="FF20" i="2"/>
  <c r="FE20" i="2"/>
  <c r="EX20" i="2"/>
  <c r="EZ80" i="2" s="1"/>
  <c r="EQ20" i="2"/>
  <c r="EP20" i="2"/>
  <c r="EI20" i="2"/>
  <c r="EK80" i="2" s="1"/>
  <c r="BB20" i="2"/>
  <c r="BA20" i="2"/>
  <c r="AT20" i="2"/>
  <c r="AV80" i="2" s="1"/>
  <c r="BC80" i="2" l="1"/>
  <c r="FG80" i="2"/>
  <c r="ER80" i="2"/>
  <c r="GB19" i="2"/>
  <c r="GD79" i="2" s="1"/>
  <c r="FF19" i="2"/>
  <c r="FE19" i="2"/>
  <c r="EX19" i="2"/>
  <c r="EZ79" i="2" s="1"/>
  <c r="EQ19" i="2"/>
  <c r="EP19" i="2"/>
  <c r="EI19" i="2"/>
  <c r="EK79" i="2" s="1"/>
  <c r="BB19" i="2"/>
  <c r="BA19" i="2"/>
  <c r="AT19" i="2"/>
  <c r="AV79" i="2" s="1"/>
  <c r="FG79" i="2" l="1"/>
  <c r="BC79" i="2"/>
  <c r="ER79" i="2"/>
  <c r="GB18" i="2"/>
  <c r="GD78" i="2" s="1"/>
  <c r="FF18" i="2"/>
  <c r="FE18" i="2"/>
  <c r="EX18" i="2"/>
  <c r="EZ78" i="2" s="1"/>
  <c r="EQ18" i="2"/>
  <c r="EP18" i="2"/>
  <c r="EI18" i="2"/>
  <c r="EK78" i="2" s="1"/>
  <c r="BB18" i="2"/>
  <c r="BA18" i="2"/>
  <c r="AT18" i="2"/>
  <c r="AV78" i="2" s="1"/>
  <c r="BC78" i="2" l="1"/>
  <c r="FG78" i="2"/>
  <c r="ER78" i="2"/>
  <c r="GB17" i="2"/>
  <c r="GD77" i="2" s="1"/>
  <c r="FF17" i="2"/>
  <c r="FE17" i="2"/>
  <c r="EX17" i="2"/>
  <c r="EZ77" i="2" s="1"/>
  <c r="EQ17" i="2"/>
  <c r="EP17" i="2"/>
  <c r="EI17" i="2"/>
  <c r="EK77" i="2" s="1"/>
  <c r="BB17" i="2"/>
  <c r="BA17" i="2"/>
  <c r="AT17" i="2"/>
  <c r="AV77" i="2" s="1"/>
  <c r="GB16" i="2"/>
  <c r="FF16" i="2"/>
  <c r="FE16" i="2"/>
  <c r="EX16" i="2"/>
  <c r="EQ16" i="2"/>
  <c r="EP16" i="2"/>
  <c r="EI16" i="2"/>
  <c r="BB16" i="2"/>
  <c r="BA16" i="2"/>
  <c r="AT16" i="2"/>
  <c r="AV76" i="2" l="1"/>
  <c r="BC76" i="2"/>
  <c r="EK76" i="2"/>
  <c r="EZ76" i="2"/>
  <c r="GD76" i="2"/>
  <c r="ER76" i="2"/>
  <c r="FG77" i="2"/>
  <c r="FG76" i="2"/>
  <c r="BC77" i="2"/>
  <c r="ER77" i="2"/>
  <c r="GB15" i="2" l="1"/>
  <c r="GD75" i="2" s="1"/>
  <c r="FF15" i="2"/>
  <c r="FE15" i="2"/>
  <c r="EX15" i="2"/>
  <c r="EZ75" i="2" s="1"/>
  <c r="EQ15" i="2"/>
  <c r="EP15" i="2"/>
  <c r="EI15" i="2"/>
  <c r="EK75" i="2" s="1"/>
  <c r="BB15" i="2"/>
  <c r="BA15" i="2"/>
  <c r="AT15" i="2"/>
  <c r="AV75" i="2" s="1"/>
  <c r="GB14" i="2"/>
  <c r="FF14" i="2"/>
  <c r="FE14" i="2"/>
  <c r="EX14" i="2"/>
  <c r="EQ14" i="2"/>
  <c r="EP14" i="2"/>
  <c r="EI14" i="2"/>
  <c r="BB14" i="2"/>
  <c r="BA14" i="2"/>
  <c r="AT14" i="2"/>
  <c r="GB13" i="2"/>
  <c r="FF13" i="2"/>
  <c r="FE13" i="2"/>
  <c r="EX13" i="2"/>
  <c r="EQ13" i="2"/>
  <c r="EP13" i="2"/>
  <c r="EI13" i="2"/>
  <c r="BB13" i="2"/>
  <c r="BA13" i="2"/>
  <c r="AT13" i="2"/>
  <c r="GB12" i="2"/>
  <c r="FF12" i="2"/>
  <c r="FE12" i="2"/>
  <c r="EX12" i="2"/>
  <c r="EQ12" i="2"/>
  <c r="EP12" i="2"/>
  <c r="EI12" i="2"/>
  <c r="BB12" i="2"/>
  <c r="BA12" i="2"/>
  <c r="AT12" i="2"/>
  <c r="AV73" i="2" l="1"/>
  <c r="EK73" i="2"/>
  <c r="EZ74" i="2"/>
  <c r="GD74" i="2"/>
  <c r="GD72" i="2"/>
  <c r="AV72" i="2"/>
  <c r="BC72" i="2"/>
  <c r="EK72" i="2"/>
  <c r="ER72" i="2"/>
  <c r="EZ73" i="2"/>
  <c r="GD73" i="2"/>
  <c r="AV74" i="2"/>
  <c r="EK74" i="2"/>
  <c r="FG73" i="2"/>
  <c r="FG74" i="2"/>
  <c r="EZ72" i="2"/>
  <c r="BC75" i="2"/>
  <c r="ER75" i="2"/>
  <c r="FG72" i="2"/>
  <c r="BC73" i="2"/>
  <c r="ER73" i="2"/>
  <c r="BC74" i="2"/>
  <c r="ER74" i="2"/>
  <c r="FG75" i="2"/>
  <c r="GD71" i="2" l="1"/>
  <c r="EK71" i="2" l="1"/>
  <c r="EZ71" i="2"/>
  <c r="FG71" i="2"/>
  <c r="AV70" i="2"/>
  <c r="AV71" i="2"/>
  <c r="BC71" i="2"/>
  <c r="ER71" i="2"/>
  <c r="C877" i="66"/>
  <c r="C870" i="66"/>
  <c r="AC874" i="66"/>
  <c r="AB874" i="66"/>
  <c r="AA874" i="66"/>
  <c r="Z874" i="66"/>
  <c r="Y874" i="66"/>
  <c r="X874" i="66"/>
  <c r="W874" i="66"/>
  <c r="V874" i="66"/>
  <c r="U874" i="66"/>
  <c r="T874" i="66"/>
  <c r="S874" i="66"/>
  <c r="R874" i="66"/>
  <c r="Q874" i="66"/>
  <c r="P874" i="66"/>
  <c r="O874" i="66"/>
  <c r="N874" i="66"/>
  <c r="M874" i="66"/>
  <c r="L874" i="66"/>
  <c r="K874" i="66"/>
  <c r="J874" i="66"/>
  <c r="I874" i="66"/>
  <c r="H874" i="66"/>
  <c r="G874" i="66"/>
  <c r="F874" i="66"/>
  <c r="E874" i="66"/>
  <c r="D874" i="66"/>
  <c r="AC873" i="66"/>
  <c r="AB873" i="66"/>
  <c r="AA873" i="66"/>
  <c r="Z873" i="66"/>
  <c r="Y873" i="66"/>
  <c r="X873" i="66"/>
  <c r="W873" i="66"/>
  <c r="V873" i="66"/>
  <c r="U873" i="66"/>
  <c r="T873" i="66"/>
  <c r="S873" i="66"/>
  <c r="R873" i="66"/>
  <c r="Q873" i="66"/>
  <c r="P873" i="66"/>
  <c r="O873" i="66"/>
  <c r="N873" i="66"/>
  <c r="M873" i="66"/>
  <c r="L873" i="66"/>
  <c r="K873" i="66"/>
  <c r="J873" i="66"/>
  <c r="I873" i="66"/>
  <c r="H873" i="66"/>
  <c r="G873" i="66"/>
  <c r="F873" i="66"/>
  <c r="E873" i="66"/>
  <c r="D873" i="66"/>
  <c r="AC872" i="66"/>
  <c r="AB872" i="66"/>
  <c r="AA872" i="66"/>
  <c r="Z872" i="66"/>
  <c r="Y872" i="66"/>
  <c r="X872" i="66"/>
  <c r="W872" i="66"/>
  <c r="V872" i="66"/>
  <c r="U872" i="66"/>
  <c r="T872" i="66"/>
  <c r="S872" i="66"/>
  <c r="R872" i="66"/>
  <c r="Q872" i="66"/>
  <c r="P872" i="66"/>
  <c r="O872" i="66"/>
  <c r="N872" i="66"/>
  <c r="M872" i="66"/>
  <c r="L872" i="66"/>
  <c r="K872" i="66"/>
  <c r="J872" i="66"/>
  <c r="I872" i="66"/>
  <c r="H872" i="66"/>
  <c r="G872" i="66"/>
  <c r="F872" i="66"/>
  <c r="E872" i="66"/>
  <c r="D872" i="66"/>
  <c r="AC871" i="66"/>
  <c r="AB871" i="66"/>
  <c r="AA871" i="66"/>
  <c r="Z871" i="66"/>
  <c r="Y871" i="66"/>
  <c r="X871" i="66"/>
  <c r="W871" i="66"/>
  <c r="V871" i="66"/>
  <c r="U871" i="66"/>
  <c r="T871" i="66"/>
  <c r="S871" i="66"/>
  <c r="R871" i="66"/>
  <c r="Q871" i="66"/>
  <c r="P871" i="66"/>
  <c r="O871" i="66"/>
  <c r="N871" i="66"/>
  <c r="M871" i="66"/>
  <c r="L871" i="66"/>
  <c r="K871" i="66"/>
  <c r="J871" i="66"/>
  <c r="I871" i="66"/>
  <c r="H871" i="66"/>
  <c r="G871" i="66"/>
  <c r="F871" i="66"/>
  <c r="E871" i="66"/>
  <c r="D871" i="66"/>
  <c r="AC870" i="66"/>
  <c r="AB870" i="66"/>
  <c r="AA870" i="66"/>
  <c r="Z870" i="66"/>
  <c r="Y870" i="66"/>
  <c r="X870" i="66"/>
  <c r="W870" i="66"/>
  <c r="V870" i="66"/>
  <c r="U870" i="66"/>
  <c r="T870" i="66"/>
  <c r="S870" i="66"/>
  <c r="R870" i="66"/>
  <c r="Q870" i="66"/>
  <c r="P870" i="66"/>
  <c r="O870" i="66"/>
  <c r="N870" i="66"/>
  <c r="M870" i="66"/>
  <c r="L870" i="66"/>
  <c r="K870" i="66"/>
  <c r="J870" i="66"/>
  <c r="I870" i="66"/>
  <c r="H870" i="66"/>
  <c r="G870" i="66"/>
  <c r="F870" i="66"/>
  <c r="E870" i="66"/>
  <c r="D870" i="66"/>
  <c r="AC881" i="66"/>
  <c r="AB881" i="66"/>
  <c r="AA881" i="66"/>
  <c r="Z881" i="66"/>
  <c r="Y881" i="66"/>
  <c r="X881" i="66"/>
  <c r="W881" i="66"/>
  <c r="V881" i="66"/>
  <c r="U881" i="66"/>
  <c r="T881" i="66"/>
  <c r="S881" i="66"/>
  <c r="R881" i="66"/>
  <c r="Q881" i="66"/>
  <c r="P881" i="66"/>
  <c r="O881" i="66"/>
  <c r="N881" i="66"/>
  <c r="M881" i="66"/>
  <c r="L881" i="66"/>
  <c r="K881" i="66"/>
  <c r="J881" i="66"/>
  <c r="I881" i="66"/>
  <c r="H881" i="66"/>
  <c r="G881" i="66"/>
  <c r="F881" i="66"/>
  <c r="E881" i="66"/>
  <c r="D881" i="66"/>
  <c r="AC880" i="66"/>
  <c r="AB880" i="66"/>
  <c r="AA880" i="66"/>
  <c r="Z880" i="66"/>
  <c r="Y880" i="66"/>
  <c r="X880" i="66"/>
  <c r="W880" i="66"/>
  <c r="V880" i="66"/>
  <c r="U880" i="66"/>
  <c r="T880" i="66"/>
  <c r="S880" i="66"/>
  <c r="R880" i="66"/>
  <c r="Q880" i="66"/>
  <c r="P880" i="66"/>
  <c r="O880" i="66"/>
  <c r="N880" i="66"/>
  <c r="M880" i="66"/>
  <c r="L880" i="66"/>
  <c r="K880" i="66"/>
  <c r="J880" i="66"/>
  <c r="I880" i="66"/>
  <c r="H880" i="66"/>
  <c r="G880" i="66"/>
  <c r="F880" i="66"/>
  <c r="E880" i="66"/>
  <c r="D880" i="66"/>
  <c r="AC879" i="66"/>
  <c r="AB879" i="66"/>
  <c r="AA879" i="66"/>
  <c r="Z879" i="66"/>
  <c r="Y879" i="66"/>
  <c r="X879" i="66"/>
  <c r="W879" i="66"/>
  <c r="V879" i="66"/>
  <c r="U879" i="66"/>
  <c r="T879" i="66"/>
  <c r="S879" i="66"/>
  <c r="R879" i="66"/>
  <c r="Q879" i="66"/>
  <c r="P879" i="66"/>
  <c r="O879" i="66"/>
  <c r="N879" i="66"/>
  <c r="M879" i="66"/>
  <c r="L879" i="66"/>
  <c r="K879" i="66"/>
  <c r="J879" i="66"/>
  <c r="I879" i="66"/>
  <c r="H879" i="66"/>
  <c r="G879" i="66"/>
  <c r="F879" i="66"/>
  <c r="E879" i="66"/>
  <c r="D879" i="66"/>
  <c r="AC878" i="66"/>
  <c r="AB878" i="66"/>
  <c r="AA878" i="66"/>
  <c r="Z878" i="66"/>
  <c r="Y878" i="66"/>
  <c r="X878" i="66"/>
  <c r="W878" i="66"/>
  <c r="V878" i="66"/>
  <c r="U878" i="66"/>
  <c r="T878" i="66"/>
  <c r="S878" i="66"/>
  <c r="R878" i="66"/>
  <c r="Q878" i="66"/>
  <c r="P878" i="66"/>
  <c r="O878" i="66"/>
  <c r="N878" i="66"/>
  <c r="M878" i="66"/>
  <c r="L878" i="66"/>
  <c r="K878" i="66"/>
  <c r="J878" i="66"/>
  <c r="I878" i="66"/>
  <c r="H878" i="66"/>
  <c r="G878" i="66"/>
  <c r="F878" i="66"/>
  <c r="E878" i="66"/>
  <c r="D878" i="66"/>
  <c r="AC877" i="66"/>
  <c r="AC882" i="66" s="1"/>
  <c r="AB877" i="66"/>
  <c r="AA877" i="66"/>
  <c r="Z877" i="66"/>
  <c r="Z882" i="66" s="1"/>
  <c r="Y877" i="66"/>
  <c r="Y882" i="66" s="1"/>
  <c r="X877" i="66"/>
  <c r="W877" i="66"/>
  <c r="V877" i="66"/>
  <c r="U877" i="66"/>
  <c r="T877" i="66"/>
  <c r="S877" i="66"/>
  <c r="R877" i="66"/>
  <c r="Q877" i="66"/>
  <c r="P877" i="66"/>
  <c r="O877" i="66"/>
  <c r="N877" i="66"/>
  <c r="N882" i="66" s="1"/>
  <c r="M877" i="66"/>
  <c r="M882" i="66" s="1"/>
  <c r="L877" i="66"/>
  <c r="K877" i="66"/>
  <c r="J877" i="66"/>
  <c r="I877" i="66"/>
  <c r="I882" i="66" s="1"/>
  <c r="H877" i="66"/>
  <c r="G877" i="66"/>
  <c r="F877" i="66"/>
  <c r="F882" i="66" s="1"/>
  <c r="E877" i="66"/>
  <c r="E882" i="66" s="1"/>
  <c r="D877" i="66"/>
  <c r="C881" i="66"/>
  <c r="C880" i="66"/>
  <c r="C879" i="66"/>
  <c r="C878" i="66"/>
  <c r="AC725" i="66"/>
  <c r="G922" i="66" s="1"/>
  <c r="AB725" i="66"/>
  <c r="F922" i="66" s="1"/>
  <c r="AA725" i="66"/>
  <c r="E922" i="66" s="1"/>
  <c r="Z725" i="66"/>
  <c r="D922" i="66" s="1"/>
  <c r="Y725" i="66"/>
  <c r="G918" i="66" s="1"/>
  <c r="X725" i="66"/>
  <c r="F918" i="66" s="1"/>
  <c r="W725" i="66"/>
  <c r="E918" i="66" s="1"/>
  <c r="V725" i="66"/>
  <c r="D918" i="66" s="1"/>
  <c r="U725" i="66"/>
  <c r="G912" i="66" s="1"/>
  <c r="T725" i="66"/>
  <c r="F912" i="66" s="1"/>
  <c r="S725" i="66"/>
  <c r="E912" i="66" s="1"/>
  <c r="R725" i="66"/>
  <c r="D912" i="66" s="1"/>
  <c r="Q725" i="66"/>
  <c r="G914" i="66" s="1"/>
  <c r="P725" i="66"/>
  <c r="F914" i="66" s="1"/>
  <c r="O725" i="66"/>
  <c r="E914" i="66" s="1"/>
  <c r="N725" i="66"/>
  <c r="D914" i="66" s="1"/>
  <c r="M725" i="66"/>
  <c r="G908" i="66" s="1"/>
  <c r="L725" i="66"/>
  <c r="F908" i="66" s="1"/>
  <c r="K725" i="66"/>
  <c r="E908" i="66" s="1"/>
  <c r="J725" i="66"/>
  <c r="D908" i="66" s="1"/>
  <c r="I725" i="66"/>
  <c r="G916" i="66" s="1"/>
  <c r="H725" i="66"/>
  <c r="F916" i="66" s="1"/>
  <c r="G725" i="66"/>
  <c r="E916" i="66" s="1"/>
  <c r="F725" i="66"/>
  <c r="D916" i="66" s="1"/>
  <c r="E725" i="66"/>
  <c r="G920" i="66" s="1"/>
  <c r="D725" i="66"/>
  <c r="F920" i="66" s="1"/>
  <c r="AC724" i="66"/>
  <c r="G921" i="66" s="1"/>
  <c r="AB724" i="66"/>
  <c r="F921" i="66" s="1"/>
  <c r="AA724" i="66"/>
  <c r="E921" i="66" s="1"/>
  <c r="Z724" i="66"/>
  <c r="D921" i="66" s="1"/>
  <c r="Y724" i="66"/>
  <c r="G917" i="66" s="1"/>
  <c r="X724" i="66"/>
  <c r="F917" i="66" s="1"/>
  <c r="W724" i="66"/>
  <c r="E917" i="66" s="1"/>
  <c r="V724" i="66"/>
  <c r="D917" i="66" s="1"/>
  <c r="U724" i="66"/>
  <c r="G911" i="66" s="1"/>
  <c r="T724" i="66"/>
  <c r="F911" i="66" s="1"/>
  <c r="S724" i="66"/>
  <c r="E911" i="66" s="1"/>
  <c r="R724" i="66"/>
  <c r="D911" i="66" s="1"/>
  <c r="Q724" i="66"/>
  <c r="G913" i="66" s="1"/>
  <c r="P724" i="66"/>
  <c r="F913" i="66" s="1"/>
  <c r="O724" i="66"/>
  <c r="E913" i="66" s="1"/>
  <c r="N724" i="66"/>
  <c r="D913" i="66" s="1"/>
  <c r="M724" i="66"/>
  <c r="G907" i="66" s="1"/>
  <c r="L724" i="66"/>
  <c r="F907" i="66" s="1"/>
  <c r="K724" i="66"/>
  <c r="E907" i="66" s="1"/>
  <c r="J724" i="66"/>
  <c r="D907" i="66" s="1"/>
  <c r="I724" i="66"/>
  <c r="G915" i="66" s="1"/>
  <c r="H724" i="66"/>
  <c r="F915" i="66" s="1"/>
  <c r="G724" i="66"/>
  <c r="E915" i="66" s="1"/>
  <c r="F724" i="66"/>
  <c r="D915" i="66" s="1"/>
  <c r="E724" i="66"/>
  <c r="G919" i="66" s="1"/>
  <c r="D724" i="66"/>
  <c r="F919" i="66" s="1"/>
  <c r="C725" i="66"/>
  <c r="E920" i="66" s="1"/>
  <c r="C724" i="66"/>
  <c r="E919" i="66" s="1"/>
  <c r="A589" i="66"/>
  <c r="A590" i="66" s="1"/>
  <c r="A591" i="66" s="1"/>
  <c r="A592" i="66" s="1"/>
  <c r="A593" i="66" s="1"/>
  <c r="A594" i="66" s="1"/>
  <c r="A595" i="66" s="1"/>
  <c r="A596" i="66" s="1"/>
  <c r="A597" i="66" s="1"/>
  <c r="A598" i="66" s="1"/>
  <c r="A599" i="66" s="1"/>
  <c r="A600" i="66" s="1"/>
  <c r="A601" i="66" s="1"/>
  <c r="A602" i="66" s="1"/>
  <c r="A603" i="66" s="1"/>
  <c r="A604" i="66" s="1"/>
  <c r="A605" i="66" s="1"/>
  <c r="A606" i="66" s="1"/>
  <c r="A607" i="66" s="1"/>
  <c r="A608" i="66" s="1"/>
  <c r="A609" i="66" s="1"/>
  <c r="A610" i="66" s="1"/>
  <c r="A611" i="66" s="1"/>
  <c r="A612" i="66" s="1"/>
  <c r="A613" i="66" s="1"/>
  <c r="A614" i="66" s="1"/>
  <c r="A615" i="66" s="1"/>
  <c r="A616" i="66" s="1"/>
  <c r="A617" i="66" s="1"/>
  <c r="A618" i="66" s="1"/>
  <c r="A619" i="66" s="1"/>
  <c r="A620" i="66" s="1"/>
  <c r="A621" i="66" s="1"/>
  <c r="A622" i="66" s="1"/>
  <c r="A623" i="66" s="1"/>
  <c r="A624" i="66" s="1"/>
  <c r="A625" i="66" s="1"/>
  <c r="A626" i="66" s="1"/>
  <c r="A627" i="66" s="1"/>
  <c r="A628" i="66" s="1"/>
  <c r="A629" i="66" s="1"/>
  <c r="A630" i="66" s="1"/>
  <c r="A631" i="66" s="1"/>
  <c r="A632" i="66" s="1"/>
  <c r="A633" i="66" s="1"/>
  <c r="A634" i="66" s="1"/>
  <c r="A635" i="66" s="1"/>
  <c r="A636" i="66" s="1"/>
  <c r="A637" i="66" s="1"/>
  <c r="A638" i="66" s="1"/>
  <c r="A639" i="66" s="1"/>
  <c r="A640" i="66" s="1"/>
  <c r="A641" i="66" s="1"/>
  <c r="A642" i="66" s="1"/>
  <c r="A643" i="66" s="1"/>
  <c r="A644" i="66" s="1"/>
  <c r="A645" i="66" s="1"/>
  <c r="A646" i="66" s="1"/>
  <c r="A647" i="66" s="1"/>
  <c r="A648" i="66" s="1"/>
  <c r="A649" i="66" s="1"/>
  <c r="A650" i="66" s="1"/>
  <c r="A651" i="66" s="1"/>
  <c r="A652" i="66" s="1"/>
  <c r="A729" i="66" s="1"/>
  <c r="AO881" i="66"/>
  <c r="AN881" i="66"/>
  <c r="AM881" i="66"/>
  <c r="AL881" i="66"/>
  <c r="AK881" i="66"/>
  <c r="AJ881" i="66"/>
  <c r="AI881" i="66"/>
  <c r="AH881" i="66"/>
  <c r="AG881" i="66"/>
  <c r="AF881" i="66"/>
  <c r="AE881" i="66"/>
  <c r="AD881" i="66"/>
  <c r="AS881" i="66"/>
  <c r="AR881" i="66"/>
  <c r="AQ881" i="66"/>
  <c r="AP881" i="66"/>
  <c r="B881" i="66"/>
  <c r="AO880" i="66"/>
  <c r="AN880" i="66"/>
  <c r="AM880" i="66"/>
  <c r="AL880" i="66"/>
  <c r="AK880" i="66"/>
  <c r="AJ880" i="66"/>
  <c r="AI880" i="66"/>
  <c r="AH880" i="66"/>
  <c r="AG880" i="66"/>
  <c r="AF880" i="66"/>
  <c r="AE880" i="66"/>
  <c r="AD880" i="66"/>
  <c r="AS880" i="66"/>
  <c r="AR880" i="66"/>
  <c r="AQ880" i="66"/>
  <c r="AP880" i="66"/>
  <c r="B880" i="66"/>
  <c r="AO879" i="66"/>
  <c r="AN879" i="66"/>
  <c r="AM879" i="66"/>
  <c r="AL879" i="66"/>
  <c r="AK879" i="66"/>
  <c r="AJ879" i="66"/>
  <c r="AI879" i="66"/>
  <c r="AH879" i="66"/>
  <c r="AG879" i="66"/>
  <c r="AF879" i="66"/>
  <c r="AE879" i="66"/>
  <c r="AD879" i="66"/>
  <c r="AS879" i="66"/>
  <c r="AR879" i="66"/>
  <c r="AQ879" i="66"/>
  <c r="AP879" i="66"/>
  <c r="B879" i="66"/>
  <c r="AO878" i="66"/>
  <c r="AN878" i="66"/>
  <c r="AM878" i="66"/>
  <c r="AL878" i="66"/>
  <c r="AK878" i="66"/>
  <c r="AJ878" i="66"/>
  <c r="AI878" i="66"/>
  <c r="AH878" i="66"/>
  <c r="AG878" i="66"/>
  <c r="AF878" i="66"/>
  <c r="AE878" i="66"/>
  <c r="AD878" i="66"/>
  <c r="AS878" i="66"/>
  <c r="AR878" i="66"/>
  <c r="AQ878" i="66"/>
  <c r="AP878" i="66"/>
  <c r="B878" i="66"/>
  <c r="AO877" i="66"/>
  <c r="AN877" i="66"/>
  <c r="AM877" i="66"/>
  <c r="AL877" i="66"/>
  <c r="AK877" i="66"/>
  <c r="AJ877" i="66"/>
  <c r="AI877" i="66"/>
  <c r="AH877" i="66"/>
  <c r="AG877" i="66"/>
  <c r="AF877" i="66"/>
  <c r="AE877" i="66"/>
  <c r="AD877" i="66"/>
  <c r="V882" i="66"/>
  <c r="U882" i="66"/>
  <c r="S882" i="66"/>
  <c r="R882" i="66"/>
  <c r="AS877" i="66"/>
  <c r="AR877" i="66"/>
  <c r="AQ877" i="66"/>
  <c r="AP877" i="66"/>
  <c r="D882" i="66"/>
  <c r="B877" i="66"/>
  <c r="AO874" i="66"/>
  <c r="AN874" i="66"/>
  <c r="AM874" i="66"/>
  <c r="AL874" i="66"/>
  <c r="AK874" i="66"/>
  <c r="AJ874" i="66"/>
  <c r="AI874" i="66"/>
  <c r="AH874" i="66"/>
  <c r="AG874" i="66"/>
  <c r="AF874" i="66"/>
  <c r="AE874" i="66"/>
  <c r="AD874" i="66"/>
  <c r="AS874" i="66"/>
  <c r="AR874" i="66"/>
  <c r="AQ874" i="66"/>
  <c r="AP874" i="66"/>
  <c r="C874" i="66"/>
  <c r="B874" i="66"/>
  <c r="AO873" i="66"/>
  <c r="AN873" i="66"/>
  <c r="AM873" i="66"/>
  <c r="AL873" i="66"/>
  <c r="AK873" i="66"/>
  <c r="AJ873" i="66"/>
  <c r="AI873" i="66"/>
  <c r="AH873" i="66"/>
  <c r="AG873" i="66"/>
  <c r="AF873" i="66"/>
  <c r="AE873" i="66"/>
  <c r="AD873" i="66"/>
  <c r="AS873" i="66"/>
  <c r="AR873" i="66"/>
  <c r="AQ873" i="66"/>
  <c r="AP873" i="66"/>
  <c r="C873" i="66"/>
  <c r="B873" i="66"/>
  <c r="AO872" i="66"/>
  <c r="AN872" i="66"/>
  <c r="AM872" i="66"/>
  <c r="AL872" i="66"/>
  <c r="AK872" i="66"/>
  <c r="AJ872" i="66"/>
  <c r="AI872" i="66"/>
  <c r="AH872" i="66"/>
  <c r="AG872" i="66"/>
  <c r="AF872" i="66"/>
  <c r="AE872" i="66"/>
  <c r="AD872" i="66"/>
  <c r="AS872" i="66"/>
  <c r="AR872" i="66"/>
  <c r="AQ872" i="66"/>
  <c r="AP872" i="66"/>
  <c r="C872" i="66"/>
  <c r="B872" i="66"/>
  <c r="AO871" i="66"/>
  <c r="AN871" i="66"/>
  <c r="AM871" i="66"/>
  <c r="AL871" i="66"/>
  <c r="AK871" i="66"/>
  <c r="AJ871" i="66"/>
  <c r="AI871" i="66"/>
  <c r="AH871" i="66"/>
  <c r="AG871" i="66"/>
  <c r="AF871" i="66"/>
  <c r="AE871" i="66"/>
  <c r="AD871" i="66"/>
  <c r="AS871" i="66"/>
  <c r="AR871" i="66"/>
  <c r="AQ871" i="66"/>
  <c r="AP871" i="66"/>
  <c r="C871" i="66"/>
  <c r="C875" i="66" s="1"/>
  <c r="B871" i="66"/>
  <c r="AC875" i="66"/>
  <c r="AA875" i="66"/>
  <c r="AO870" i="66"/>
  <c r="AN870" i="66"/>
  <c r="AM870" i="66"/>
  <c r="AM875" i="66" s="1"/>
  <c r="AL870" i="66"/>
  <c r="AL875" i="66" s="1"/>
  <c r="AK870" i="66"/>
  <c r="AJ870" i="66"/>
  <c r="AI870" i="66"/>
  <c r="AI875" i="66" s="1"/>
  <c r="AH870" i="66"/>
  <c r="AH875" i="66" s="1"/>
  <c r="AG870" i="66"/>
  <c r="AF870" i="66"/>
  <c r="AE870" i="66"/>
  <c r="AE875" i="66" s="1"/>
  <c r="AD870" i="66"/>
  <c r="AD875" i="66" s="1"/>
  <c r="S875" i="66"/>
  <c r="O875" i="66"/>
  <c r="AS870" i="66"/>
  <c r="AS875" i="66" s="1"/>
  <c r="AR870" i="66"/>
  <c r="AQ870" i="66"/>
  <c r="AP870" i="66"/>
  <c r="M875" i="66"/>
  <c r="K875" i="66"/>
  <c r="I875" i="66"/>
  <c r="H875" i="66"/>
  <c r="G875" i="66"/>
  <c r="E875" i="66"/>
  <c r="D875" i="66"/>
  <c r="B870" i="66"/>
  <c r="B875" i="66" s="1"/>
  <c r="AC865" i="66"/>
  <c r="AB865" i="66"/>
  <c r="AA865" i="66"/>
  <c r="Z865" i="66"/>
  <c r="AO865" i="66"/>
  <c r="AN865" i="66"/>
  <c r="AM865" i="66"/>
  <c r="AL865" i="66"/>
  <c r="AK865" i="66"/>
  <c r="AJ865" i="66"/>
  <c r="AI865" i="66"/>
  <c r="AH865" i="66"/>
  <c r="AG865" i="66"/>
  <c r="AF865" i="66"/>
  <c r="AE865" i="66"/>
  <c r="AD865" i="66"/>
  <c r="Y865" i="66"/>
  <c r="X865" i="66"/>
  <c r="W865" i="66"/>
  <c r="V865" i="66"/>
  <c r="U865" i="66"/>
  <c r="T865" i="66"/>
  <c r="S865" i="66"/>
  <c r="R865" i="66"/>
  <c r="Q865" i="66"/>
  <c r="P865" i="66"/>
  <c r="O865" i="66"/>
  <c r="N865" i="66"/>
  <c r="AS865" i="66"/>
  <c r="AR865" i="66"/>
  <c r="AQ865" i="66"/>
  <c r="AP865" i="66"/>
  <c r="M865" i="66"/>
  <c r="L865" i="66"/>
  <c r="K865" i="66"/>
  <c r="J865" i="66"/>
  <c r="I865" i="66"/>
  <c r="H865" i="66"/>
  <c r="G865" i="66"/>
  <c r="F865" i="66"/>
  <c r="E865" i="66"/>
  <c r="D865" i="66"/>
  <c r="C865" i="66"/>
  <c r="B865" i="66"/>
  <c r="AC864" i="66"/>
  <c r="AB864" i="66"/>
  <c r="AA864" i="66"/>
  <c r="Z864" i="66"/>
  <c r="AO864" i="66"/>
  <c r="AN864" i="66"/>
  <c r="AM864" i="66"/>
  <c r="AL864" i="66"/>
  <c r="AK864" i="66"/>
  <c r="AJ864" i="66"/>
  <c r="AI864" i="66"/>
  <c r="AH864" i="66"/>
  <c r="AG864" i="66"/>
  <c r="AF864" i="66"/>
  <c r="AE864" i="66"/>
  <c r="AD864" i="66"/>
  <c r="Y864" i="66"/>
  <c r="X864" i="66"/>
  <c r="W864" i="66"/>
  <c r="V864" i="66"/>
  <c r="U864" i="66"/>
  <c r="T864" i="66"/>
  <c r="S864" i="66"/>
  <c r="R864" i="66"/>
  <c r="Q864" i="66"/>
  <c r="P864" i="66"/>
  <c r="O864" i="66"/>
  <c r="N864" i="66"/>
  <c r="AS864" i="66"/>
  <c r="AR864" i="66"/>
  <c r="AQ864" i="66"/>
  <c r="AP864" i="66"/>
  <c r="M864" i="66"/>
  <c r="L864" i="66"/>
  <c r="K864" i="66"/>
  <c r="J864" i="66"/>
  <c r="I864" i="66"/>
  <c r="H864" i="66"/>
  <c r="G864" i="66"/>
  <c r="F864" i="66"/>
  <c r="E864" i="66"/>
  <c r="D864" i="66"/>
  <c r="C864" i="66"/>
  <c r="B864" i="66"/>
  <c r="AC795" i="66"/>
  <c r="AB795" i="66"/>
  <c r="AA795" i="66"/>
  <c r="Z795" i="66"/>
  <c r="AO795" i="66"/>
  <c r="AN795" i="66"/>
  <c r="AM795" i="66"/>
  <c r="AL795" i="66"/>
  <c r="AK795" i="66"/>
  <c r="AJ795" i="66"/>
  <c r="AI795" i="66"/>
  <c r="AH795" i="66"/>
  <c r="AG795" i="66"/>
  <c r="AF795" i="66"/>
  <c r="AE795" i="66"/>
  <c r="AD795" i="66"/>
  <c r="Y795" i="66"/>
  <c r="X795" i="66"/>
  <c r="W795" i="66"/>
  <c r="V795" i="66"/>
  <c r="U795" i="66"/>
  <c r="T795" i="66"/>
  <c r="S795" i="66"/>
  <c r="R795" i="66"/>
  <c r="Q795" i="66"/>
  <c r="P795" i="66"/>
  <c r="O795" i="66"/>
  <c r="N795" i="66"/>
  <c r="AS795" i="66"/>
  <c r="AR795" i="66"/>
  <c r="AQ795" i="66"/>
  <c r="AP795" i="66"/>
  <c r="M795" i="66"/>
  <c r="L795" i="66"/>
  <c r="K795" i="66"/>
  <c r="J795" i="66"/>
  <c r="I795" i="66"/>
  <c r="H795" i="66"/>
  <c r="G795" i="66"/>
  <c r="F795" i="66"/>
  <c r="E795" i="66"/>
  <c r="D795" i="66"/>
  <c r="C795" i="66"/>
  <c r="B795" i="66"/>
  <c r="AC794" i="66"/>
  <c r="AB794" i="66"/>
  <c r="AA794" i="66"/>
  <c r="Z794" i="66"/>
  <c r="AO794" i="66"/>
  <c r="AN794" i="66"/>
  <c r="AM794" i="66"/>
  <c r="AL794" i="66"/>
  <c r="AK794" i="66"/>
  <c r="AJ794" i="66"/>
  <c r="AI794" i="66"/>
  <c r="AH794" i="66"/>
  <c r="AG794" i="66"/>
  <c r="AF794" i="66"/>
  <c r="AE794" i="66"/>
  <c r="AD794" i="66"/>
  <c r="Y794" i="66"/>
  <c r="X794" i="66"/>
  <c r="W794" i="66"/>
  <c r="V794" i="66"/>
  <c r="U794" i="66"/>
  <c r="T794" i="66"/>
  <c r="S794" i="66"/>
  <c r="R794" i="66"/>
  <c r="Q794" i="66"/>
  <c r="P794" i="66"/>
  <c r="O794" i="66"/>
  <c r="N794" i="66"/>
  <c r="AS794" i="66"/>
  <c r="AR794" i="66"/>
  <c r="AQ794" i="66"/>
  <c r="AP794" i="66"/>
  <c r="M794" i="66"/>
  <c r="L794" i="66"/>
  <c r="K794" i="66"/>
  <c r="J794" i="66"/>
  <c r="I794" i="66"/>
  <c r="H794" i="66"/>
  <c r="G794" i="66"/>
  <c r="F794" i="66"/>
  <c r="E794" i="66"/>
  <c r="D794" i="66"/>
  <c r="C794" i="66"/>
  <c r="B794" i="66"/>
  <c r="AO725" i="66"/>
  <c r="AN725" i="66"/>
  <c r="AM725" i="66"/>
  <c r="AL725" i="66"/>
  <c r="AK725" i="66"/>
  <c r="AJ725" i="66"/>
  <c r="AI725" i="66"/>
  <c r="AH725" i="66"/>
  <c r="AG725" i="66"/>
  <c r="AF725" i="66"/>
  <c r="AE725" i="66"/>
  <c r="AD725" i="66"/>
  <c r="AS725" i="66"/>
  <c r="G910" i="66" s="1"/>
  <c r="AR725" i="66"/>
  <c r="F910" i="66" s="1"/>
  <c r="AQ725" i="66"/>
  <c r="E910" i="66" s="1"/>
  <c r="AP725" i="66"/>
  <c r="D910" i="66" s="1"/>
  <c r="B725" i="66"/>
  <c r="D920" i="66" s="1"/>
  <c r="AO724" i="66"/>
  <c r="AN724" i="66"/>
  <c r="AM724" i="66"/>
  <c r="AL724" i="66"/>
  <c r="AK724" i="66"/>
  <c r="AJ724" i="66"/>
  <c r="AI724" i="66"/>
  <c r="AH724" i="66"/>
  <c r="AG724" i="66"/>
  <c r="AF724" i="66"/>
  <c r="AE724" i="66"/>
  <c r="AD724" i="66"/>
  <c r="AS724" i="66"/>
  <c r="G909" i="66" s="1"/>
  <c r="AR724" i="66"/>
  <c r="F909" i="66" s="1"/>
  <c r="AQ724" i="66"/>
  <c r="E909" i="66" s="1"/>
  <c r="AP724" i="66"/>
  <c r="D909" i="66" s="1"/>
  <c r="B724" i="66"/>
  <c r="D919" i="66" s="1"/>
  <c r="AC654" i="66"/>
  <c r="AB654" i="66"/>
  <c r="AA654" i="66"/>
  <c r="Z654" i="66"/>
  <c r="AO654" i="66"/>
  <c r="AN654" i="66"/>
  <c r="AM654" i="66"/>
  <c r="AL654" i="66"/>
  <c r="AK654" i="66"/>
  <c r="AJ654" i="66"/>
  <c r="AI654" i="66"/>
  <c r="AH654" i="66"/>
  <c r="AG654" i="66"/>
  <c r="AG727" i="66" s="1"/>
  <c r="AG797" i="66" s="1"/>
  <c r="AG867" i="66" s="1"/>
  <c r="AF654" i="66"/>
  <c r="AF727" i="66" s="1"/>
  <c r="AF797" i="66" s="1"/>
  <c r="AF867" i="66" s="1"/>
  <c r="AE654" i="66"/>
  <c r="AD654" i="66"/>
  <c r="Y654" i="66"/>
  <c r="X654" i="66"/>
  <c r="W654" i="66"/>
  <c r="V654" i="66"/>
  <c r="U654" i="66"/>
  <c r="T654" i="66"/>
  <c r="S654" i="66"/>
  <c r="R654" i="66"/>
  <c r="Q654" i="66"/>
  <c r="P654" i="66"/>
  <c r="O654" i="66"/>
  <c r="N654" i="66"/>
  <c r="AS654" i="66"/>
  <c r="AR654" i="66"/>
  <c r="AQ654" i="66"/>
  <c r="AP654" i="66"/>
  <c r="M654" i="66"/>
  <c r="L654" i="66"/>
  <c r="K654" i="66"/>
  <c r="J654" i="66"/>
  <c r="I654" i="66"/>
  <c r="H654" i="66"/>
  <c r="G654" i="66"/>
  <c r="F654" i="66"/>
  <c r="E654" i="66"/>
  <c r="D654" i="66"/>
  <c r="C654" i="66"/>
  <c r="B654" i="66"/>
  <c r="AC653" i="66"/>
  <c r="AB653" i="66"/>
  <c r="AA653" i="66"/>
  <c r="Z653" i="66"/>
  <c r="AO653" i="66"/>
  <c r="AO726" i="66" s="1"/>
  <c r="AO796" i="66" s="1"/>
  <c r="AO866" i="66" s="1"/>
  <c r="AN653" i="66"/>
  <c r="AM653" i="66"/>
  <c r="AL653" i="66"/>
  <c r="AL726" i="66" s="1"/>
  <c r="AK653" i="66"/>
  <c r="AK726" i="66" s="1"/>
  <c r="AK796" i="66" s="1"/>
  <c r="AK866" i="66" s="1"/>
  <c r="AJ653" i="66"/>
  <c r="AI653" i="66"/>
  <c r="AH653" i="66"/>
  <c r="AH726" i="66" s="1"/>
  <c r="AG653" i="66"/>
  <c r="AG726" i="66" s="1"/>
  <c r="AG796" i="66" s="1"/>
  <c r="AG866" i="66" s="1"/>
  <c r="AF653" i="66"/>
  <c r="AE653" i="66"/>
  <c r="AD653" i="66"/>
  <c r="AD726" i="66" s="1"/>
  <c r="Y653" i="66"/>
  <c r="X653" i="66"/>
  <c r="W653" i="66"/>
  <c r="V653" i="66"/>
  <c r="U653" i="66"/>
  <c r="T653" i="66"/>
  <c r="S653" i="66"/>
  <c r="R653" i="66"/>
  <c r="Q653" i="66"/>
  <c r="P653" i="66"/>
  <c r="O653" i="66"/>
  <c r="N653" i="66"/>
  <c r="AS653" i="66"/>
  <c r="AR653" i="66"/>
  <c r="AQ653" i="66"/>
  <c r="AP653" i="66"/>
  <c r="M653" i="66"/>
  <c r="L653" i="66"/>
  <c r="K653" i="66"/>
  <c r="J653" i="66"/>
  <c r="I653" i="66"/>
  <c r="H653" i="66"/>
  <c r="G653" i="66"/>
  <c r="F653" i="66"/>
  <c r="E653" i="66"/>
  <c r="D653" i="66"/>
  <c r="C653" i="66"/>
  <c r="B653" i="66"/>
  <c r="J95" i="65"/>
  <c r="J94" i="65"/>
  <c r="H95" i="65"/>
  <c r="F95" i="65"/>
  <c r="D95" i="65"/>
  <c r="B94" i="65"/>
  <c r="J35" i="65"/>
  <c r="H35" i="65"/>
  <c r="F35" i="65"/>
  <c r="D35" i="65"/>
  <c r="B35" i="65"/>
  <c r="J30" i="65"/>
  <c r="J29" i="65"/>
  <c r="J28" i="65"/>
  <c r="H30" i="65"/>
  <c r="H29" i="65"/>
  <c r="H28" i="65"/>
  <c r="F30" i="65"/>
  <c r="F29" i="65"/>
  <c r="F28" i="65"/>
  <c r="D30" i="65"/>
  <c r="D29" i="65"/>
  <c r="D28" i="65"/>
  <c r="B30" i="65"/>
  <c r="B29" i="65"/>
  <c r="B28" i="65"/>
  <c r="J24" i="65"/>
  <c r="J23" i="65"/>
  <c r="J22" i="65"/>
  <c r="H24" i="65"/>
  <c r="H23" i="65"/>
  <c r="H22" i="65"/>
  <c r="F24" i="65"/>
  <c r="F23" i="65"/>
  <c r="F22" i="65"/>
  <c r="D24" i="65"/>
  <c r="D23" i="65"/>
  <c r="D22" i="65"/>
  <c r="B24" i="65"/>
  <c r="B23" i="65"/>
  <c r="B22" i="65"/>
  <c r="J18" i="65"/>
  <c r="J17" i="65"/>
  <c r="J16" i="65"/>
  <c r="H18" i="65"/>
  <c r="H17" i="65"/>
  <c r="H16" i="65"/>
  <c r="F17" i="65"/>
  <c r="F16" i="65"/>
  <c r="D18" i="65"/>
  <c r="D17" i="65"/>
  <c r="D16" i="65"/>
  <c r="B18" i="65"/>
  <c r="B17" i="65"/>
  <c r="B16" i="65"/>
  <c r="J12" i="65"/>
  <c r="J11" i="65"/>
  <c r="J10" i="65"/>
  <c r="H12" i="65"/>
  <c r="H11" i="65"/>
  <c r="H10" i="65"/>
  <c r="F12" i="65"/>
  <c r="F11" i="65"/>
  <c r="F10" i="65"/>
  <c r="D12" i="65"/>
  <c r="D11" i="65"/>
  <c r="D10" i="65"/>
  <c r="B12" i="65"/>
  <c r="B11" i="65"/>
  <c r="B10" i="65"/>
  <c r="J62" i="65"/>
  <c r="J61" i="65"/>
  <c r="J60" i="65"/>
  <c r="H62" i="65"/>
  <c r="H61" i="65"/>
  <c r="H60" i="65"/>
  <c r="F62" i="65"/>
  <c r="F61" i="65"/>
  <c r="F60" i="65"/>
  <c r="D62" i="65"/>
  <c r="D61" i="65"/>
  <c r="D60" i="65"/>
  <c r="B62" i="65"/>
  <c r="B61" i="65"/>
  <c r="B60" i="65"/>
  <c r="J68" i="65"/>
  <c r="J67" i="65"/>
  <c r="J66" i="65"/>
  <c r="H68" i="65"/>
  <c r="H67" i="65"/>
  <c r="H66" i="65"/>
  <c r="F68" i="65"/>
  <c r="F67" i="65"/>
  <c r="F66" i="65"/>
  <c r="D68" i="65"/>
  <c r="D67" i="65"/>
  <c r="D66" i="65"/>
  <c r="B68" i="65"/>
  <c r="B67" i="65"/>
  <c r="B66" i="65"/>
  <c r="H148" i="6"/>
  <c r="D148" i="6"/>
  <c r="L882" i="66" l="1"/>
  <c r="T882" i="66"/>
  <c r="AB882" i="66"/>
  <c r="L875" i="66"/>
  <c r="P875" i="66"/>
  <c r="T875" i="66"/>
  <c r="AB875" i="66"/>
  <c r="F875" i="66"/>
  <c r="R875" i="66"/>
  <c r="V875" i="66"/>
  <c r="Z875" i="66"/>
  <c r="F148" i="6"/>
  <c r="AD796" i="66"/>
  <c r="AD866" i="66" s="1"/>
  <c r="AH796" i="66"/>
  <c r="AH866" i="66" s="1"/>
  <c r="AL796" i="66"/>
  <c r="AL866" i="66" s="1"/>
  <c r="AD727" i="66"/>
  <c r="AD797" i="66" s="1"/>
  <c r="AD867" i="66" s="1"/>
  <c r="AH727" i="66"/>
  <c r="AH797" i="66" s="1"/>
  <c r="AH867" i="66" s="1"/>
  <c r="AF875" i="66"/>
  <c r="AJ875" i="66"/>
  <c r="AN875" i="66"/>
  <c r="AR882" i="66"/>
  <c r="AD882" i="66"/>
  <c r="AH882" i="66"/>
  <c r="AL882" i="66"/>
  <c r="G882" i="66"/>
  <c r="K882" i="66"/>
  <c r="O882" i="66"/>
  <c r="AA882" i="66"/>
  <c r="AE726" i="66"/>
  <c r="AE796" i="66" s="1"/>
  <c r="AE866" i="66" s="1"/>
  <c r="AI726" i="66"/>
  <c r="AI796" i="66" s="1"/>
  <c r="AI866" i="66" s="1"/>
  <c r="AM726" i="66"/>
  <c r="AM796" i="66" s="1"/>
  <c r="AM866" i="66" s="1"/>
  <c r="AE727" i="66"/>
  <c r="AE797" i="66" s="1"/>
  <c r="AE867" i="66" s="1"/>
  <c r="AI727" i="66"/>
  <c r="AI797" i="66" s="1"/>
  <c r="AI867" i="66" s="1"/>
  <c r="AQ875" i="66"/>
  <c r="AK875" i="66"/>
  <c r="AO875" i="66"/>
  <c r="H882" i="66"/>
  <c r="AF726" i="66"/>
  <c r="AF796" i="66" s="1"/>
  <c r="AF866" i="66" s="1"/>
  <c r="AJ726" i="66"/>
  <c r="AJ796" i="66" s="1"/>
  <c r="AJ866" i="66" s="1"/>
  <c r="AN726" i="66"/>
  <c r="AN796" i="66" s="1"/>
  <c r="AN866" i="66" s="1"/>
  <c r="AP882" i="66"/>
  <c r="AF882" i="66"/>
  <c r="AJ882" i="66"/>
  <c r="AN882" i="66"/>
  <c r="W875" i="66"/>
  <c r="B882" i="66"/>
  <c r="F93" i="65"/>
  <c r="W882" i="66"/>
  <c r="J93" i="65"/>
  <c r="X882" i="66"/>
  <c r="N875" i="66"/>
  <c r="X875" i="66"/>
  <c r="B84" i="65"/>
  <c r="B86" i="65"/>
  <c r="B4" i="65"/>
  <c r="B6" i="65"/>
  <c r="B42" i="65" s="1"/>
  <c r="D5" i="65"/>
  <c r="D41" i="65" s="1"/>
  <c r="F5" i="65"/>
  <c r="F41" i="65" s="1"/>
  <c r="H5" i="65"/>
  <c r="H41" i="65" s="1"/>
  <c r="J5" i="65"/>
  <c r="J41" i="65" s="1"/>
  <c r="D34" i="65"/>
  <c r="F34" i="65"/>
  <c r="B85" i="65"/>
  <c r="B5" i="65"/>
  <c r="B41" i="65" s="1"/>
  <c r="D4" i="65"/>
  <c r="D6" i="65"/>
  <c r="D42" i="65" s="1"/>
  <c r="F4" i="65"/>
  <c r="F6" i="65"/>
  <c r="F42" i="65" s="1"/>
  <c r="H4" i="65"/>
  <c r="H6" i="65"/>
  <c r="H42" i="65" s="1"/>
  <c r="J4" i="65"/>
  <c r="J6" i="65"/>
  <c r="J42" i="65" s="1"/>
  <c r="B34" i="65"/>
  <c r="H34" i="65"/>
  <c r="J34" i="65"/>
  <c r="P882" i="66"/>
  <c r="Y875" i="66"/>
  <c r="AP875" i="66"/>
  <c r="AR875" i="66"/>
  <c r="AQ882" i="66"/>
  <c r="AS882" i="66"/>
  <c r="AE882" i="66"/>
  <c r="AG882" i="66"/>
  <c r="AI882" i="66"/>
  <c r="AK882" i="66"/>
  <c r="AM882" i="66"/>
  <c r="AO882" i="66"/>
  <c r="Q882" i="66"/>
  <c r="C882" i="66"/>
  <c r="J882" i="66"/>
  <c r="AP727" i="66"/>
  <c r="AR727" i="66"/>
  <c r="AR797" i="66" s="1"/>
  <c r="AR867" i="66" s="1"/>
  <c r="F894" i="66" s="1"/>
  <c r="AP726" i="66"/>
  <c r="AP796" i="66" s="1"/>
  <c r="AP866" i="66" s="1"/>
  <c r="D893" i="66" s="1"/>
  <c r="AR726" i="66"/>
  <c r="AR796" i="66" s="1"/>
  <c r="AR866" i="66" s="1"/>
  <c r="F893" i="66" s="1"/>
  <c r="AQ726" i="66"/>
  <c r="AQ796" i="66" s="1"/>
  <c r="AQ866" i="66" s="1"/>
  <c r="E893" i="66" s="1"/>
  <c r="AQ727" i="66"/>
  <c r="AQ797" i="66" s="1"/>
  <c r="AQ867" i="66" s="1"/>
  <c r="E894" i="66" s="1"/>
  <c r="AS726" i="66"/>
  <c r="AS796" i="66" s="1"/>
  <c r="AS866" i="66" s="1"/>
  <c r="G893" i="66" s="1"/>
  <c r="AS727" i="66"/>
  <c r="AS797" i="66" s="1"/>
  <c r="AS867" i="66" s="1"/>
  <c r="G894" i="66" s="1"/>
  <c r="B726" i="66"/>
  <c r="B796" i="66" s="1"/>
  <c r="B866" i="66" s="1"/>
  <c r="D903" i="66" s="1"/>
  <c r="D726" i="66"/>
  <c r="D796" i="66" s="1"/>
  <c r="D866" i="66" s="1"/>
  <c r="F903" i="66" s="1"/>
  <c r="F726" i="66"/>
  <c r="F796" i="66" s="1"/>
  <c r="F866" i="66" s="1"/>
  <c r="D899" i="66" s="1"/>
  <c r="H726" i="66"/>
  <c r="H796" i="66" s="1"/>
  <c r="H866" i="66" s="1"/>
  <c r="F899" i="66" s="1"/>
  <c r="J726" i="66"/>
  <c r="J796" i="66" s="1"/>
  <c r="J866" i="66" s="1"/>
  <c r="D891" i="66" s="1"/>
  <c r="L726" i="66"/>
  <c r="L796" i="66" s="1"/>
  <c r="L866" i="66" s="1"/>
  <c r="F891" i="66" s="1"/>
  <c r="N726" i="66"/>
  <c r="N796" i="66" s="1"/>
  <c r="N866" i="66" s="1"/>
  <c r="D897" i="66" s="1"/>
  <c r="P726" i="66"/>
  <c r="P796" i="66" s="1"/>
  <c r="P866" i="66" s="1"/>
  <c r="F897" i="66" s="1"/>
  <c r="R726" i="66"/>
  <c r="R796" i="66" s="1"/>
  <c r="R866" i="66" s="1"/>
  <c r="D895" i="66" s="1"/>
  <c r="T726" i="66"/>
  <c r="T796" i="66" s="1"/>
  <c r="T866" i="66" s="1"/>
  <c r="F895" i="66" s="1"/>
  <c r="V726" i="66"/>
  <c r="V796" i="66" s="1"/>
  <c r="V866" i="66" s="1"/>
  <c r="D901" i="66" s="1"/>
  <c r="X726" i="66"/>
  <c r="X796" i="66" s="1"/>
  <c r="X866" i="66" s="1"/>
  <c r="F901" i="66" s="1"/>
  <c r="Z726" i="66"/>
  <c r="Z796" i="66" s="1"/>
  <c r="Z866" i="66" s="1"/>
  <c r="D905" i="66" s="1"/>
  <c r="AB726" i="66"/>
  <c r="AB796" i="66" s="1"/>
  <c r="AB866" i="66" s="1"/>
  <c r="F905" i="66" s="1"/>
  <c r="B727" i="66"/>
  <c r="B797" i="66" s="1"/>
  <c r="D727" i="66"/>
  <c r="D797" i="66" s="1"/>
  <c r="D867" i="66" s="1"/>
  <c r="F904" i="66" s="1"/>
  <c r="F727" i="66"/>
  <c r="F797" i="66" s="1"/>
  <c r="H727" i="66"/>
  <c r="H797" i="66" s="1"/>
  <c r="H867" i="66" s="1"/>
  <c r="F900" i="66" s="1"/>
  <c r="J727" i="66"/>
  <c r="J797" i="66" s="1"/>
  <c r="L727" i="66"/>
  <c r="L797" i="66" s="1"/>
  <c r="L867" i="66" s="1"/>
  <c r="F892" i="66" s="1"/>
  <c r="N727" i="66"/>
  <c r="N797" i="66" s="1"/>
  <c r="P727" i="66"/>
  <c r="P797" i="66" s="1"/>
  <c r="R727" i="66"/>
  <c r="R797" i="66" s="1"/>
  <c r="T727" i="66"/>
  <c r="T797" i="66" s="1"/>
  <c r="T867" i="66" s="1"/>
  <c r="F896" i="66" s="1"/>
  <c r="V727" i="66"/>
  <c r="V797" i="66" s="1"/>
  <c r="X727" i="66"/>
  <c r="X797" i="66" s="1"/>
  <c r="X867" i="66" s="1"/>
  <c r="F902" i="66" s="1"/>
  <c r="C726" i="66"/>
  <c r="C796" i="66" s="1"/>
  <c r="C866" i="66" s="1"/>
  <c r="E903" i="66" s="1"/>
  <c r="E726" i="66"/>
  <c r="E796" i="66" s="1"/>
  <c r="E866" i="66" s="1"/>
  <c r="G903" i="66" s="1"/>
  <c r="G726" i="66"/>
  <c r="G796" i="66" s="1"/>
  <c r="G866" i="66" s="1"/>
  <c r="E899" i="66" s="1"/>
  <c r="I726" i="66"/>
  <c r="I796" i="66" s="1"/>
  <c r="I866" i="66" s="1"/>
  <c r="G899" i="66" s="1"/>
  <c r="K726" i="66"/>
  <c r="K796" i="66" s="1"/>
  <c r="K866" i="66" s="1"/>
  <c r="E891" i="66" s="1"/>
  <c r="M726" i="66"/>
  <c r="M796" i="66" s="1"/>
  <c r="M866" i="66" s="1"/>
  <c r="G891" i="66" s="1"/>
  <c r="O726" i="66"/>
  <c r="O796" i="66" s="1"/>
  <c r="O866" i="66" s="1"/>
  <c r="E897" i="66" s="1"/>
  <c r="Q726" i="66"/>
  <c r="Q796" i="66" s="1"/>
  <c r="Q866" i="66" s="1"/>
  <c r="G897" i="66" s="1"/>
  <c r="S726" i="66"/>
  <c r="S796" i="66" s="1"/>
  <c r="S866" i="66" s="1"/>
  <c r="E895" i="66" s="1"/>
  <c r="U726" i="66"/>
  <c r="U796" i="66" s="1"/>
  <c r="U866" i="66" s="1"/>
  <c r="G895" i="66" s="1"/>
  <c r="W726" i="66"/>
  <c r="W796" i="66" s="1"/>
  <c r="W866" i="66" s="1"/>
  <c r="E901" i="66" s="1"/>
  <c r="Y726" i="66"/>
  <c r="Y796" i="66" s="1"/>
  <c r="Y866" i="66" s="1"/>
  <c r="G901" i="66" s="1"/>
  <c r="AA726" i="66"/>
  <c r="AA796" i="66" s="1"/>
  <c r="AA866" i="66" s="1"/>
  <c r="E905" i="66" s="1"/>
  <c r="AC726" i="66"/>
  <c r="AC796" i="66" s="1"/>
  <c r="AC866" i="66" s="1"/>
  <c r="G905" i="66" s="1"/>
  <c r="C727" i="66"/>
  <c r="C797" i="66" s="1"/>
  <c r="C867" i="66" s="1"/>
  <c r="E904" i="66" s="1"/>
  <c r="E727" i="66"/>
  <c r="E797" i="66" s="1"/>
  <c r="E867" i="66" s="1"/>
  <c r="G904" i="66" s="1"/>
  <c r="G727" i="66"/>
  <c r="G797" i="66" s="1"/>
  <c r="G867" i="66" s="1"/>
  <c r="E900" i="66" s="1"/>
  <c r="I727" i="66"/>
  <c r="I797" i="66" s="1"/>
  <c r="I867" i="66" s="1"/>
  <c r="G900" i="66" s="1"/>
  <c r="K727" i="66"/>
  <c r="K797" i="66" s="1"/>
  <c r="K867" i="66" s="1"/>
  <c r="E892" i="66" s="1"/>
  <c r="M727" i="66"/>
  <c r="M797" i="66" s="1"/>
  <c r="M867" i="66" s="1"/>
  <c r="G892" i="66" s="1"/>
  <c r="O727" i="66"/>
  <c r="O797" i="66" s="1"/>
  <c r="O867" i="66" s="1"/>
  <c r="E898" i="66" s="1"/>
  <c r="Q727" i="66"/>
  <c r="Q797" i="66" s="1"/>
  <c r="Q867" i="66" s="1"/>
  <c r="G898" i="66" s="1"/>
  <c r="S727" i="66"/>
  <c r="S797" i="66" s="1"/>
  <c r="S867" i="66" s="1"/>
  <c r="E896" i="66" s="1"/>
  <c r="U727" i="66"/>
  <c r="U797" i="66" s="1"/>
  <c r="U867" i="66" s="1"/>
  <c r="G896" i="66" s="1"/>
  <c r="W727" i="66"/>
  <c r="W797" i="66" s="1"/>
  <c r="W867" i="66" s="1"/>
  <c r="E902" i="66" s="1"/>
  <c r="Y727" i="66"/>
  <c r="Y797" i="66" s="1"/>
  <c r="Y867" i="66" s="1"/>
  <c r="G902" i="66" s="1"/>
  <c r="A730" i="66"/>
  <c r="A731" i="66" s="1"/>
  <c r="A732" i="66" s="1"/>
  <c r="A733" i="66" s="1"/>
  <c r="A734" i="66" s="1"/>
  <c r="A735" i="66" s="1"/>
  <c r="A736" i="66" s="1"/>
  <c r="A737" i="66" s="1"/>
  <c r="A738" i="66" s="1"/>
  <c r="A739" i="66" s="1"/>
  <c r="A740" i="66" s="1"/>
  <c r="A741" i="66" s="1"/>
  <c r="A742" i="66" s="1"/>
  <c r="A743" i="66" s="1"/>
  <c r="A744" i="66" s="1"/>
  <c r="A745" i="66" s="1"/>
  <c r="A746" i="66" s="1"/>
  <c r="A747" i="66" s="1"/>
  <c r="A748" i="66" s="1"/>
  <c r="A749" i="66" s="1"/>
  <c r="A750" i="66" s="1"/>
  <c r="A751" i="66" s="1"/>
  <c r="A752" i="66" s="1"/>
  <c r="A753" i="66" s="1"/>
  <c r="A754" i="66" s="1"/>
  <c r="A755" i="66" s="1"/>
  <c r="A756" i="66" s="1"/>
  <c r="A757" i="66" s="1"/>
  <c r="A758" i="66" s="1"/>
  <c r="A759" i="66" s="1"/>
  <c r="A760" i="66" s="1"/>
  <c r="A761" i="66" s="1"/>
  <c r="A762" i="66" s="1"/>
  <c r="A763" i="66" s="1"/>
  <c r="A764" i="66" s="1"/>
  <c r="A765" i="66" s="1"/>
  <c r="A766" i="66" s="1"/>
  <c r="A767" i="66" s="1"/>
  <c r="A768" i="66" s="1"/>
  <c r="A769" i="66" s="1"/>
  <c r="A770" i="66" s="1"/>
  <c r="A771" i="66" s="1"/>
  <c r="A772" i="66" s="1"/>
  <c r="A773" i="66" s="1"/>
  <c r="A774" i="66" s="1"/>
  <c r="A775" i="66" s="1"/>
  <c r="A776" i="66" s="1"/>
  <c r="A777" i="66" s="1"/>
  <c r="A778" i="66" s="1"/>
  <c r="A779" i="66" s="1"/>
  <c r="A780" i="66" s="1"/>
  <c r="A781" i="66" s="1"/>
  <c r="A782" i="66" s="1"/>
  <c r="A783" i="66" s="1"/>
  <c r="A784" i="66" s="1"/>
  <c r="A785" i="66" s="1"/>
  <c r="A786" i="66" s="1"/>
  <c r="A787" i="66" s="1"/>
  <c r="A788" i="66" s="1"/>
  <c r="A789" i="66" s="1"/>
  <c r="A790" i="66" s="1"/>
  <c r="A791" i="66" s="1"/>
  <c r="A792" i="66" s="1"/>
  <c r="A793" i="66" s="1"/>
  <c r="A799" i="66" s="1"/>
  <c r="A800" i="66" s="1"/>
  <c r="A801" i="66" s="1"/>
  <c r="A802" i="66" s="1"/>
  <c r="A803" i="66" s="1"/>
  <c r="A804" i="66" s="1"/>
  <c r="A805" i="66" s="1"/>
  <c r="A806" i="66" s="1"/>
  <c r="A807" i="66" s="1"/>
  <c r="A808" i="66" s="1"/>
  <c r="A809" i="66" s="1"/>
  <c r="A810" i="66" s="1"/>
  <c r="A811" i="66" s="1"/>
  <c r="A812" i="66" s="1"/>
  <c r="A813" i="66" s="1"/>
  <c r="A814" i="66" s="1"/>
  <c r="A815" i="66" s="1"/>
  <c r="A816" i="66" s="1"/>
  <c r="A817" i="66" s="1"/>
  <c r="A818" i="66" s="1"/>
  <c r="A819" i="66" s="1"/>
  <c r="A820" i="66" s="1"/>
  <c r="A821" i="66" s="1"/>
  <c r="A822" i="66" s="1"/>
  <c r="A823" i="66" s="1"/>
  <c r="A824" i="66" s="1"/>
  <c r="A825" i="66" s="1"/>
  <c r="A826" i="66" s="1"/>
  <c r="A827" i="66" s="1"/>
  <c r="A828" i="66" s="1"/>
  <c r="A829" i="66" s="1"/>
  <c r="A830" i="66" s="1"/>
  <c r="A831" i="66" s="1"/>
  <c r="A832" i="66" s="1"/>
  <c r="A833" i="66" s="1"/>
  <c r="A834" i="66" s="1"/>
  <c r="A835" i="66" s="1"/>
  <c r="A836" i="66" s="1"/>
  <c r="A837" i="66" s="1"/>
  <c r="A838" i="66" s="1"/>
  <c r="A839" i="66" s="1"/>
  <c r="A840" i="66" s="1"/>
  <c r="A841" i="66" s="1"/>
  <c r="A842" i="66" s="1"/>
  <c r="A843" i="66" s="1"/>
  <c r="A844" i="66" s="1"/>
  <c r="A845" i="66" s="1"/>
  <c r="A846" i="66" s="1"/>
  <c r="A847" i="66" s="1"/>
  <c r="A848" i="66" s="1"/>
  <c r="A849" i="66" s="1"/>
  <c r="A850" i="66" s="1"/>
  <c r="A851" i="66" s="1"/>
  <c r="A852" i="66" s="1"/>
  <c r="A853" i="66" s="1"/>
  <c r="A854" i="66" s="1"/>
  <c r="A855" i="66" s="1"/>
  <c r="A856" i="66" s="1"/>
  <c r="A857" i="66" s="1"/>
  <c r="A858" i="66" s="1"/>
  <c r="A859" i="66" s="1"/>
  <c r="A860" i="66" s="1"/>
  <c r="A861" i="66" s="1"/>
  <c r="A862" i="66" s="1"/>
  <c r="A863" i="66" s="1"/>
  <c r="P867" i="66"/>
  <c r="F898" i="66" s="1"/>
  <c r="AG875" i="66"/>
  <c r="J875" i="66"/>
  <c r="AP797" i="66"/>
  <c r="AP728" i="66"/>
  <c r="AJ727" i="66"/>
  <c r="AJ797" i="66" s="1"/>
  <c r="AJ867" i="66" s="1"/>
  <c r="AJ656" i="66"/>
  <c r="AL727" i="66"/>
  <c r="AL797" i="66" s="1"/>
  <c r="AL867" i="66" s="1"/>
  <c r="AL656" i="66"/>
  <c r="AN727" i="66"/>
  <c r="AN797" i="66" s="1"/>
  <c r="AN867" i="66" s="1"/>
  <c r="AN656" i="66"/>
  <c r="Z727" i="66"/>
  <c r="Z797" i="66" s="1"/>
  <c r="Z867" i="66" s="1"/>
  <c r="D906" i="66" s="1"/>
  <c r="Z656" i="66"/>
  <c r="AB727" i="66"/>
  <c r="AB797" i="66" s="1"/>
  <c r="AB867" i="66" s="1"/>
  <c r="F906" i="66" s="1"/>
  <c r="AB656" i="66"/>
  <c r="B655" i="66"/>
  <c r="D655" i="66"/>
  <c r="F655" i="66"/>
  <c r="H655" i="66"/>
  <c r="J655" i="66"/>
  <c r="L655" i="66"/>
  <c r="AP655" i="66"/>
  <c r="AR655" i="66"/>
  <c r="N655" i="66"/>
  <c r="P655" i="66"/>
  <c r="R655" i="66"/>
  <c r="T655" i="66"/>
  <c r="V655" i="66"/>
  <c r="X655" i="66"/>
  <c r="AD655" i="66"/>
  <c r="AF655" i="66"/>
  <c r="AH655" i="66"/>
  <c r="AJ655" i="66"/>
  <c r="AL655" i="66"/>
  <c r="AN655" i="66"/>
  <c r="Z655" i="66"/>
  <c r="AB655" i="66"/>
  <c r="B656" i="66"/>
  <c r="D656" i="66"/>
  <c r="F656" i="66"/>
  <c r="H656" i="66"/>
  <c r="J656" i="66"/>
  <c r="L656" i="66"/>
  <c r="AP656" i="66"/>
  <c r="AR656" i="66"/>
  <c r="N656" i="66"/>
  <c r="P656" i="66"/>
  <c r="R656" i="66"/>
  <c r="T656" i="66"/>
  <c r="V656" i="66"/>
  <c r="X656" i="66"/>
  <c r="AD656" i="66"/>
  <c r="AF656" i="66"/>
  <c r="AH656" i="66"/>
  <c r="AK656" i="66"/>
  <c r="AK727" i="66"/>
  <c r="AK797" i="66" s="1"/>
  <c r="AK867" i="66" s="1"/>
  <c r="AM656" i="66"/>
  <c r="AM727" i="66"/>
  <c r="AM797" i="66" s="1"/>
  <c r="AM867" i="66" s="1"/>
  <c r="AO656" i="66"/>
  <c r="AO727" i="66"/>
  <c r="AO797" i="66" s="1"/>
  <c r="AO867" i="66" s="1"/>
  <c r="AA656" i="66"/>
  <c r="AA727" i="66"/>
  <c r="AA797" i="66" s="1"/>
  <c r="AA867" i="66" s="1"/>
  <c r="E906" i="66" s="1"/>
  <c r="AC656" i="66"/>
  <c r="AC727" i="66"/>
  <c r="AC797" i="66" s="1"/>
  <c r="AC867" i="66" s="1"/>
  <c r="G906" i="66" s="1"/>
  <c r="C655" i="66"/>
  <c r="E655" i="66"/>
  <c r="G655" i="66"/>
  <c r="I655" i="66"/>
  <c r="K655" i="66"/>
  <c r="M655" i="66"/>
  <c r="AQ655" i="66"/>
  <c r="AS655" i="66"/>
  <c r="O655" i="66"/>
  <c r="Q655" i="66"/>
  <c r="S655" i="66"/>
  <c r="U655" i="66"/>
  <c r="W655" i="66"/>
  <c r="Y655" i="66"/>
  <c r="AE655" i="66"/>
  <c r="AG655" i="66"/>
  <c r="AI655" i="66"/>
  <c r="AK655" i="66"/>
  <c r="AM655" i="66"/>
  <c r="AO655" i="66"/>
  <c r="AA655" i="66"/>
  <c r="AC655" i="66"/>
  <c r="C656" i="66"/>
  <c r="E656" i="66"/>
  <c r="G656" i="66"/>
  <c r="I656" i="66"/>
  <c r="K656" i="66"/>
  <c r="M656" i="66"/>
  <c r="AQ656" i="66"/>
  <c r="AS656" i="66"/>
  <c r="O656" i="66"/>
  <c r="Q656" i="66"/>
  <c r="S656" i="66"/>
  <c r="U656" i="66"/>
  <c r="W656" i="66"/>
  <c r="Y656" i="66"/>
  <c r="AE656" i="66"/>
  <c r="AG656" i="66"/>
  <c r="AI656" i="66"/>
  <c r="D93" i="65"/>
  <c r="H93" i="65"/>
  <c r="B93" i="65"/>
  <c r="A386" i="2"/>
  <c r="A387" i="2" s="1"/>
  <c r="A388" i="2" s="1"/>
  <c r="A389" i="2" s="1"/>
  <c r="A390" i="2" s="1"/>
  <c r="A273" i="2"/>
  <c r="A274" i="2" s="1"/>
  <c r="A275" i="2" s="1"/>
  <c r="D40" i="65" l="1"/>
  <c r="I148" i="6"/>
  <c r="K148" i="6" s="1"/>
  <c r="F40" i="65"/>
  <c r="J40" i="65"/>
  <c r="H40" i="65"/>
  <c r="B40" i="65"/>
  <c r="F728" i="66"/>
  <c r="N728" i="66"/>
  <c r="R728" i="66"/>
  <c r="J728" i="66"/>
  <c r="B728" i="66"/>
  <c r="J798" i="66"/>
  <c r="J867" i="66"/>
  <c r="B867" i="66"/>
  <c r="B798" i="66"/>
  <c r="R657" i="66"/>
  <c r="N657" i="66"/>
  <c r="AP657" i="66"/>
  <c r="J657" i="66"/>
  <c r="F657" i="66"/>
  <c r="B657" i="66"/>
  <c r="V798" i="66"/>
  <c r="V867" i="66"/>
  <c r="R798" i="66"/>
  <c r="R867" i="66"/>
  <c r="N867" i="66"/>
  <c r="N798" i="66"/>
  <c r="AP798" i="66"/>
  <c r="AP867" i="66"/>
  <c r="F798" i="66"/>
  <c r="F867" i="66"/>
  <c r="GD70" i="2"/>
  <c r="EZ70" i="2"/>
  <c r="EK70" i="2"/>
  <c r="O148" i="6" l="1"/>
  <c r="N148" i="6"/>
  <c r="M148" i="6"/>
  <c r="BC70" i="2"/>
  <c r="FG70" i="2"/>
  <c r="ER70" i="2"/>
  <c r="AP868" i="66"/>
  <c r="D894" i="66"/>
  <c r="F868" i="66"/>
  <c r="D900" i="66"/>
  <c r="R868" i="66"/>
  <c r="D896" i="66"/>
  <c r="V868" i="66"/>
  <c r="D902" i="66"/>
  <c r="J868" i="66"/>
  <c r="D892" i="66"/>
  <c r="N868" i="66"/>
  <c r="D898" i="66"/>
  <c r="B868" i="66"/>
  <c r="D904" i="66"/>
  <c r="GD69" i="2"/>
  <c r="EZ69" i="2"/>
  <c r="EK69" i="2"/>
  <c r="AV69" i="2"/>
  <c r="GD68" i="2" l="1"/>
  <c r="EK68" i="2"/>
  <c r="EK67" i="2"/>
  <c r="AV68" i="2"/>
  <c r="BC68" i="2"/>
  <c r="FG68" i="2"/>
  <c r="BC69" i="2"/>
  <c r="FG69" i="2"/>
  <c r="EZ68" i="2"/>
  <c r="EZ67" i="2"/>
  <c r="EZ66" i="2"/>
  <c r="AV67" i="2"/>
  <c r="BC67" i="2"/>
  <c r="ER67" i="2"/>
  <c r="FG67" i="2"/>
  <c r="FG66" i="2"/>
  <c r="GD67" i="2"/>
  <c r="ER68" i="2"/>
  <c r="ER69" i="2"/>
  <c r="GD66" i="2"/>
  <c r="BC66" i="2" l="1"/>
  <c r="BC65" i="2"/>
  <c r="EK66" i="2"/>
  <c r="EK65" i="2"/>
  <c r="ER66" i="2"/>
  <c r="ER65" i="2"/>
  <c r="AV66" i="2"/>
  <c r="AV65" i="2"/>
  <c r="GD65" i="2"/>
  <c r="EZ65" i="2"/>
  <c r="HF116" i="75"/>
  <c r="HF110" i="75"/>
  <c r="HF104" i="75"/>
  <c r="HF98" i="75"/>
  <c r="HF92" i="75"/>
  <c r="HF86" i="75"/>
  <c r="HF80" i="75"/>
  <c r="HF74" i="75"/>
  <c r="HF68" i="75"/>
  <c r="HF62" i="75"/>
  <c r="HF56" i="75"/>
  <c r="HF50" i="75"/>
  <c r="HF44" i="75"/>
  <c r="HF38" i="75"/>
  <c r="HF32" i="75"/>
  <c r="HF26" i="75"/>
  <c r="HF20" i="75"/>
  <c r="HF8" i="75"/>
  <c r="HF2" i="75"/>
  <c r="FG65" i="2" l="1"/>
  <c r="GD64" i="2"/>
  <c r="EZ64" i="2"/>
  <c r="EK64" i="2"/>
  <c r="AV64" i="2"/>
  <c r="BC64" i="2" l="1"/>
  <c r="ER64" i="2"/>
  <c r="FG64" i="2"/>
  <c r="GD63" i="2"/>
  <c r="EZ63" i="2"/>
  <c r="EK63" i="2"/>
  <c r="AV63" i="2"/>
  <c r="FG63" i="2" l="1"/>
  <c r="BC63" i="2"/>
  <c r="ER63" i="2"/>
  <c r="GD62" i="2"/>
  <c r="EZ62" i="2"/>
  <c r="EK62" i="2"/>
  <c r="AV62" i="2"/>
  <c r="BC62" i="2" l="1"/>
  <c r="ER62" i="2"/>
  <c r="FG62" i="2"/>
  <c r="GD61" i="2"/>
  <c r="EZ61" i="2"/>
  <c r="EK61" i="2"/>
  <c r="AV61" i="2"/>
  <c r="GD60" i="2"/>
  <c r="AV60" i="2" l="1"/>
  <c r="EZ60" i="2"/>
  <c r="FG61" i="2"/>
  <c r="BC60" i="2"/>
  <c r="ER60" i="2"/>
  <c r="FG60" i="2"/>
  <c r="BC61" i="2"/>
  <c r="ER61" i="2"/>
  <c r="EK59" i="2"/>
  <c r="EK60" i="2"/>
  <c r="GD59" i="2"/>
  <c r="EZ59" i="2"/>
  <c r="AV59" i="2"/>
  <c r="BC59" i="2" l="1"/>
  <c r="FG59" i="2"/>
  <c r="ER59" i="2"/>
  <c r="EZ58" i="2"/>
  <c r="EK58" i="2"/>
  <c r="AV58" i="2"/>
  <c r="FG58" i="2" l="1"/>
  <c r="BC58" i="2"/>
  <c r="ER58" i="2"/>
  <c r="GD58" i="2"/>
  <c r="GD57" i="2"/>
  <c r="EZ57" i="2"/>
  <c r="EK57" i="2"/>
  <c r="AV57" i="2"/>
  <c r="FG57" i="2" l="1"/>
  <c r="BC57" i="2"/>
  <c r="ER57" i="2"/>
  <c r="GD56" i="2"/>
  <c r="EZ56" i="2"/>
  <c r="EK56" i="2"/>
  <c r="FG56" i="2" l="1"/>
  <c r="AV56" i="2"/>
  <c r="AV55" i="2"/>
  <c r="BC56" i="2"/>
  <c r="BC55" i="2"/>
  <c r="ER56" i="2"/>
  <c r="ER55" i="2"/>
  <c r="EK55" i="2"/>
  <c r="GD55" i="2"/>
  <c r="FG55" i="2"/>
  <c r="EZ55" i="2"/>
  <c r="GD54" i="2" l="1"/>
  <c r="EZ54" i="2"/>
  <c r="EK54" i="2"/>
  <c r="AV54" i="2"/>
  <c r="FG54" i="2" l="1"/>
  <c r="BC54" i="2"/>
  <c r="ER54" i="2"/>
  <c r="GD53" i="2"/>
  <c r="EZ53" i="2"/>
  <c r="EK53" i="2"/>
  <c r="AV53" i="2"/>
  <c r="FG53" i="2" l="1"/>
  <c r="BC53" i="2"/>
  <c r="ER53" i="2"/>
  <c r="GD52" i="2"/>
  <c r="EZ52" i="2"/>
  <c r="EK52" i="2"/>
  <c r="AV52" i="2"/>
  <c r="FG52" i="2" l="1"/>
  <c r="BC52" i="2"/>
  <c r="ER52" i="2"/>
  <c r="GD51" i="2"/>
  <c r="EZ51" i="2"/>
  <c r="EK51" i="2"/>
  <c r="AV51" i="2"/>
  <c r="FG51" i="2" l="1"/>
  <c r="BC51" i="2"/>
  <c r="ER51" i="2"/>
  <c r="GD50" i="2" l="1"/>
  <c r="EZ50" i="2"/>
  <c r="EK50" i="2"/>
  <c r="AV50" i="2"/>
  <c r="FG50" i="2" l="1"/>
  <c r="BC50" i="2"/>
  <c r="ER50" i="2"/>
  <c r="GD49" i="2"/>
  <c r="EZ49" i="2"/>
  <c r="EK49" i="2"/>
  <c r="AV49" i="2"/>
  <c r="FG49" i="2" l="1"/>
  <c r="BC49" i="2"/>
  <c r="ER49" i="2"/>
  <c r="GD48" i="2"/>
  <c r="EZ48" i="2"/>
  <c r="EK48" i="2"/>
  <c r="AV48" i="2"/>
  <c r="AV47" i="2" l="1"/>
  <c r="EK47" i="2"/>
  <c r="GD47" i="2"/>
  <c r="GD46" i="2"/>
  <c r="EZ47" i="2"/>
  <c r="AV46" i="2"/>
  <c r="FG47" i="2"/>
  <c r="FG48" i="2"/>
  <c r="BC46" i="2"/>
  <c r="EK44" i="2"/>
  <c r="EK46" i="2"/>
  <c r="EK45" i="2"/>
  <c r="ER46" i="2"/>
  <c r="BC47" i="2"/>
  <c r="ER47" i="2"/>
  <c r="BC48" i="2"/>
  <c r="ER48" i="2"/>
  <c r="EZ46" i="2"/>
  <c r="EZ45" i="2"/>
  <c r="EZ42" i="2"/>
  <c r="EZ44" i="2"/>
  <c r="EZ43" i="2"/>
  <c r="EZ41" i="2"/>
  <c r="FG46" i="2"/>
  <c r="FG43" i="2"/>
  <c r="FG42" i="2"/>
  <c r="FG45" i="2"/>
  <c r="FG44" i="2"/>
  <c r="AV44" i="2" l="1"/>
  <c r="AV45" i="2"/>
  <c r="BC45" i="2"/>
  <c r="BC44" i="2"/>
  <c r="ER45" i="2"/>
  <c r="ER44" i="2"/>
  <c r="GD45" i="2"/>
  <c r="GD44" i="2"/>
  <c r="GD43" i="2"/>
  <c r="EK43" i="2"/>
  <c r="AV43" i="2"/>
  <c r="EK42" i="2" l="1"/>
  <c r="AV42" i="2"/>
  <c r="GD42" i="2"/>
  <c r="BC42" i="2"/>
  <c r="ER42" i="2"/>
  <c r="BC43" i="2"/>
  <c r="ER43" i="2"/>
  <c r="GD41" i="2"/>
  <c r="EK41" i="2"/>
  <c r="AV41" i="2"/>
  <c r="BC41" i="2" l="1"/>
  <c r="ER41" i="2"/>
  <c r="FG41" i="2"/>
  <c r="GD40" i="2"/>
  <c r="EZ40" i="2"/>
  <c r="EK40" i="2"/>
  <c r="AV40" i="2"/>
  <c r="GD39" i="2" l="1"/>
  <c r="AV36" i="2"/>
  <c r="EK36" i="2"/>
  <c r="EZ37" i="2"/>
  <c r="AV38" i="2"/>
  <c r="EK38" i="2"/>
  <c r="EZ39" i="2"/>
  <c r="GD37" i="2"/>
  <c r="EZ36" i="2"/>
  <c r="GD36" i="2"/>
  <c r="AV37" i="2"/>
  <c r="EK37" i="2"/>
  <c r="EZ38" i="2"/>
  <c r="GD38" i="2"/>
  <c r="AV39" i="2"/>
  <c r="EK39" i="2"/>
  <c r="BC37" i="2"/>
  <c r="ER37" i="2"/>
  <c r="BC39" i="2"/>
  <c r="BC36" i="2"/>
  <c r="ER36" i="2"/>
  <c r="BC38" i="2"/>
  <c r="ER38" i="2"/>
  <c r="ER39" i="2"/>
  <c r="BC40" i="2"/>
  <c r="ER40" i="2"/>
  <c r="FG36" i="2"/>
  <c r="FG37" i="2"/>
  <c r="FG38" i="2"/>
  <c r="FG39" i="2"/>
  <c r="FG40" i="2"/>
  <c r="GD35" i="2"/>
  <c r="EZ35" i="2"/>
  <c r="EK35" i="2"/>
  <c r="AV35" i="2"/>
  <c r="FG35" i="2" l="1"/>
  <c r="BC35" i="2"/>
  <c r="ER35" i="2"/>
  <c r="GD34" i="2"/>
  <c r="EZ34" i="2"/>
  <c r="EK34" i="2"/>
  <c r="AV34" i="2"/>
  <c r="BC34" i="2" l="1"/>
  <c r="FG34" i="2"/>
  <c r="ER34" i="2"/>
  <c r="GD33" i="2"/>
  <c r="EZ33" i="2"/>
  <c r="EK33" i="2"/>
  <c r="AV33" i="2"/>
  <c r="FG33" i="2" l="1"/>
  <c r="BC33" i="2"/>
  <c r="ER33" i="2"/>
  <c r="GD32" i="2"/>
  <c r="EZ32" i="2"/>
  <c r="EK32" i="2"/>
  <c r="AV32" i="2"/>
  <c r="AV31" i="2" l="1"/>
  <c r="EK31" i="2"/>
  <c r="EZ31" i="2"/>
  <c r="BC31" i="2"/>
  <c r="ER31" i="2"/>
  <c r="FG32" i="2"/>
  <c r="FG31" i="2"/>
  <c r="BC32" i="2"/>
  <c r="ER32" i="2"/>
  <c r="GD31" i="2"/>
  <c r="GD30" i="2" l="1"/>
  <c r="EZ30" i="2"/>
  <c r="EK30" i="2"/>
  <c r="AV30" i="2"/>
  <c r="FG30" i="2" l="1"/>
  <c r="BC30" i="2"/>
  <c r="ER30" i="2"/>
  <c r="GD29" i="2"/>
  <c r="EZ29" i="2"/>
  <c r="EK29" i="2"/>
  <c r="AV29" i="2"/>
  <c r="GD27" i="2" l="1"/>
  <c r="EZ27" i="2"/>
  <c r="AV28" i="2"/>
  <c r="EK28" i="2"/>
  <c r="AV27" i="2"/>
  <c r="EK27" i="2"/>
  <c r="EZ28" i="2"/>
  <c r="GD28" i="2"/>
  <c r="FG27" i="2"/>
  <c r="BC28" i="2"/>
  <c r="ER28" i="2"/>
  <c r="FG29" i="2"/>
  <c r="BC27" i="2"/>
  <c r="ER27" i="2"/>
  <c r="FG28" i="2"/>
  <c r="BC29" i="2"/>
  <c r="ER29" i="2"/>
  <c r="GD26" i="2"/>
  <c r="EZ26" i="2"/>
  <c r="EK26" i="2"/>
  <c r="AV26" i="2"/>
  <c r="BC26" i="2" l="1"/>
  <c r="ER26" i="2"/>
  <c r="FG26" i="2"/>
  <c r="GD25" i="2"/>
  <c r="EZ25" i="2"/>
  <c r="EK25" i="2"/>
  <c r="AV25" i="2"/>
  <c r="BC25" i="2" l="1"/>
  <c r="FG25" i="2"/>
  <c r="ER25" i="2"/>
  <c r="GD24" i="2"/>
  <c r="EZ24" i="2"/>
  <c r="EK24" i="2"/>
  <c r="AV24" i="2"/>
  <c r="BC24" i="2" l="1"/>
  <c r="FG24" i="2"/>
  <c r="ER24" i="2"/>
  <c r="GD23" i="2"/>
  <c r="EZ23" i="2"/>
  <c r="EK23" i="2"/>
  <c r="AV23" i="2"/>
  <c r="FG23" i="2" l="1"/>
  <c r="BC23" i="2"/>
  <c r="ER23" i="2"/>
  <c r="GD22" i="2"/>
  <c r="EZ22" i="2"/>
  <c r="EK22" i="2"/>
  <c r="AV22" i="2"/>
  <c r="EK21" i="2"/>
  <c r="AV21" i="2"/>
  <c r="EZ21" i="2" l="1"/>
  <c r="GD21" i="2"/>
  <c r="FG21" i="2"/>
  <c r="BC21" i="2"/>
  <c r="ER21" i="2"/>
  <c r="BC22" i="2"/>
  <c r="ER22" i="2"/>
  <c r="FG22" i="2"/>
  <c r="GD20" i="2" l="1"/>
  <c r="EZ20" i="2"/>
  <c r="EK20" i="2"/>
  <c r="AV20" i="2"/>
  <c r="FG20" i="2" l="1"/>
  <c r="BC20" i="2"/>
  <c r="ER20" i="2"/>
  <c r="GD19" i="2"/>
  <c r="EZ19" i="2"/>
  <c r="EK19" i="2"/>
  <c r="AV19" i="2"/>
  <c r="FG19" i="2" l="1"/>
  <c r="BC19" i="2"/>
  <c r="ER19" i="2"/>
  <c r="GD18" i="2"/>
  <c r="EZ18" i="2"/>
  <c r="EK18" i="2"/>
  <c r="AV18" i="2"/>
  <c r="FG18" i="2" l="1"/>
  <c r="BC18" i="2"/>
  <c r="ER18" i="2"/>
  <c r="GD17" i="2"/>
  <c r="EZ17" i="2"/>
  <c r="EK17" i="2"/>
  <c r="AV17" i="2"/>
  <c r="FG17" i="2" l="1"/>
  <c r="BC17" i="2"/>
  <c r="ER17" i="2"/>
  <c r="GD16" i="2"/>
  <c r="EZ16" i="2"/>
  <c r="EK16" i="2"/>
  <c r="FG16" i="2" l="1"/>
  <c r="AV16" i="2"/>
  <c r="AV15" i="2"/>
  <c r="BC15" i="2"/>
  <c r="BC16" i="2"/>
  <c r="ER16" i="2"/>
  <c r="GD15" i="2"/>
  <c r="EZ15" i="2"/>
  <c r="EK15" i="2"/>
  <c r="AV14" i="2"/>
  <c r="EZ14" i="2" l="1"/>
  <c r="GD14" i="2"/>
  <c r="GD13" i="2"/>
  <c r="EZ12" i="2"/>
  <c r="AV13" i="2"/>
  <c r="FG12" i="2"/>
  <c r="FG14" i="2"/>
  <c r="BC13" i="2"/>
  <c r="EK13" i="2"/>
  <c r="ER13" i="2"/>
  <c r="EK14" i="2"/>
  <c r="FG15" i="2"/>
  <c r="EZ13" i="2"/>
  <c r="AV12" i="2"/>
  <c r="BC12" i="2"/>
  <c r="EK12" i="2"/>
  <c r="ER12" i="2"/>
  <c r="GD12" i="2"/>
  <c r="FG13" i="2"/>
  <c r="BC14" i="2"/>
  <c r="ER14" i="2"/>
  <c r="ER15" i="2"/>
  <c r="GP44" i="75" l="1"/>
  <c r="GP38" i="75"/>
  <c r="GP32" i="75"/>
  <c r="GP26" i="75"/>
  <c r="GP20" i="75"/>
  <c r="GP8" i="75"/>
  <c r="GP2" i="75"/>
  <c r="HH86" i="75"/>
  <c r="HG86" i="75"/>
  <c r="HE86" i="75"/>
  <c r="HD86" i="75"/>
  <c r="HC86" i="75"/>
  <c r="HB86" i="75"/>
  <c r="HA86" i="75"/>
  <c r="GZ86" i="75"/>
  <c r="GY86" i="75"/>
  <c r="GX86" i="75"/>
  <c r="GW86" i="75"/>
  <c r="GV86" i="75"/>
  <c r="GU86" i="75"/>
  <c r="GT86" i="75"/>
  <c r="GS86" i="75"/>
  <c r="GR86" i="75"/>
  <c r="GQ86" i="75"/>
  <c r="GP86" i="75"/>
  <c r="GO86" i="75"/>
  <c r="A927" i="66" l="1"/>
  <c r="A895" i="66"/>
  <c r="U583" i="66"/>
  <c r="T583" i="66"/>
  <c r="S583" i="66"/>
  <c r="R583" i="66"/>
  <c r="U582" i="66"/>
  <c r="T582" i="66"/>
  <c r="S582" i="66"/>
  <c r="R582" i="66"/>
  <c r="U581" i="66"/>
  <c r="T581" i="66"/>
  <c r="S581" i="66"/>
  <c r="R581" i="66"/>
  <c r="U580" i="66"/>
  <c r="T580" i="66"/>
  <c r="S580" i="66"/>
  <c r="R580" i="66"/>
  <c r="U579" i="66"/>
  <c r="U584" i="66" s="1"/>
  <c r="T579" i="66"/>
  <c r="T584" i="66" s="1"/>
  <c r="S579" i="66"/>
  <c r="S584" i="66" s="1"/>
  <c r="R579" i="66"/>
  <c r="R584" i="66" s="1"/>
  <c r="U576" i="66"/>
  <c r="T576" i="66"/>
  <c r="S576" i="66"/>
  <c r="R576" i="66"/>
  <c r="U575" i="66"/>
  <c r="T575" i="66"/>
  <c r="S575" i="66"/>
  <c r="R575" i="66"/>
  <c r="U574" i="66"/>
  <c r="T574" i="66"/>
  <c r="S574" i="66"/>
  <c r="R574" i="66"/>
  <c r="U573" i="66"/>
  <c r="T573" i="66"/>
  <c r="S573" i="66"/>
  <c r="R573" i="66"/>
  <c r="U572" i="66"/>
  <c r="T572" i="66"/>
  <c r="T577" i="66" s="1"/>
  <c r="S572" i="66"/>
  <c r="S577" i="66" s="1"/>
  <c r="R572" i="66"/>
  <c r="R577" i="66" s="1"/>
  <c r="U567" i="66"/>
  <c r="T567" i="66"/>
  <c r="S567" i="66"/>
  <c r="R567" i="66"/>
  <c r="U566" i="66"/>
  <c r="T566" i="66"/>
  <c r="S566" i="66"/>
  <c r="R566" i="66"/>
  <c r="U497" i="66"/>
  <c r="T497" i="66"/>
  <c r="S497" i="66"/>
  <c r="R497" i="66"/>
  <c r="U496" i="66"/>
  <c r="T496" i="66"/>
  <c r="S496" i="66"/>
  <c r="R496" i="66"/>
  <c r="U426" i="66"/>
  <c r="T426" i="66"/>
  <c r="S426" i="66"/>
  <c r="R426" i="66"/>
  <c r="U425" i="66"/>
  <c r="T425" i="66"/>
  <c r="S425" i="66"/>
  <c r="R425" i="66"/>
  <c r="U356" i="66"/>
  <c r="U428" i="66" s="1"/>
  <c r="U499" i="66" s="1"/>
  <c r="U569" i="66" s="1"/>
  <c r="T356" i="66"/>
  <c r="T358" i="66" s="1"/>
  <c r="S356" i="66"/>
  <c r="S428" i="66" s="1"/>
  <c r="S499" i="66" s="1"/>
  <c r="S569" i="66" s="1"/>
  <c r="R356" i="66"/>
  <c r="R358" i="66" s="1"/>
  <c r="U355" i="66"/>
  <c r="U427" i="66" s="1"/>
  <c r="U498" i="66" s="1"/>
  <c r="U568" i="66" s="1"/>
  <c r="T355" i="66"/>
  <c r="T357" i="66" s="1"/>
  <c r="S355" i="66"/>
  <c r="S427" i="66" s="1"/>
  <c r="S498" i="66" s="1"/>
  <c r="S568" i="66" s="1"/>
  <c r="R355" i="66"/>
  <c r="R357" i="66" s="1"/>
  <c r="U288" i="66"/>
  <c r="T288" i="66"/>
  <c r="S288" i="66"/>
  <c r="R288" i="66"/>
  <c r="U287" i="66"/>
  <c r="T287" i="66"/>
  <c r="S287" i="66"/>
  <c r="R287" i="66"/>
  <c r="U286" i="66"/>
  <c r="T286" i="66"/>
  <c r="S286" i="66"/>
  <c r="R286" i="66"/>
  <c r="U285" i="66"/>
  <c r="T285" i="66"/>
  <c r="S285" i="66"/>
  <c r="R285" i="66"/>
  <c r="U284" i="66"/>
  <c r="T284" i="66"/>
  <c r="T289" i="66" s="1"/>
  <c r="S284" i="66"/>
  <c r="S289" i="66" s="1"/>
  <c r="R284" i="66"/>
  <c r="R289" i="66" s="1"/>
  <c r="U281" i="66"/>
  <c r="T281" i="66"/>
  <c r="S281" i="66"/>
  <c r="R281" i="66"/>
  <c r="U280" i="66"/>
  <c r="T280" i="66"/>
  <c r="S280" i="66"/>
  <c r="R280" i="66"/>
  <c r="U279" i="66"/>
  <c r="T279" i="66"/>
  <c r="S279" i="66"/>
  <c r="R279" i="66"/>
  <c r="U278" i="66"/>
  <c r="T278" i="66"/>
  <c r="S278" i="66"/>
  <c r="R278" i="66"/>
  <c r="U277" i="66"/>
  <c r="T277" i="66"/>
  <c r="T282" i="66" s="1"/>
  <c r="S277" i="66"/>
  <c r="S282" i="66" s="1"/>
  <c r="R277" i="66"/>
  <c r="R282" i="66" s="1"/>
  <c r="U272" i="66"/>
  <c r="T272" i="66"/>
  <c r="S272" i="66"/>
  <c r="R272" i="66"/>
  <c r="U271" i="66"/>
  <c r="T271" i="66"/>
  <c r="S271" i="66"/>
  <c r="R271" i="66"/>
  <c r="U203" i="66"/>
  <c r="T203" i="66"/>
  <c r="S203" i="66"/>
  <c r="R203" i="66"/>
  <c r="U202" i="66"/>
  <c r="T202" i="66"/>
  <c r="S202" i="66"/>
  <c r="R202" i="66"/>
  <c r="U135" i="66"/>
  <c r="T135" i="66"/>
  <c r="S135" i="66"/>
  <c r="R135" i="66"/>
  <c r="U134" i="66"/>
  <c r="T134" i="66"/>
  <c r="S134" i="66"/>
  <c r="R134" i="66"/>
  <c r="U68" i="66"/>
  <c r="U274" i="66" s="1"/>
  <c r="T68" i="66"/>
  <c r="T274" i="66" s="1"/>
  <c r="S68" i="66"/>
  <c r="S274" i="66" s="1"/>
  <c r="R68" i="66"/>
  <c r="R274" i="66" s="1"/>
  <c r="U67" i="66"/>
  <c r="U273" i="66" s="1"/>
  <c r="T67" i="66"/>
  <c r="S67" i="66"/>
  <c r="S273" i="66" s="1"/>
  <c r="R67" i="66"/>
  <c r="R273" i="66" s="1"/>
  <c r="T273" i="66" l="1"/>
  <c r="R275" i="66"/>
  <c r="J19" i="65"/>
  <c r="H19" i="65"/>
  <c r="L17" i="65"/>
  <c r="F19" i="65"/>
  <c r="B19" i="65"/>
  <c r="L18" i="65"/>
  <c r="D19" i="65"/>
  <c r="L16" i="65"/>
  <c r="S357" i="66"/>
  <c r="U357" i="66"/>
  <c r="S358" i="66"/>
  <c r="R359" i="66" s="1"/>
  <c r="U358" i="66"/>
  <c r="R427" i="66"/>
  <c r="R498" i="66" s="1"/>
  <c r="R568" i="66" s="1"/>
  <c r="T427" i="66"/>
  <c r="T498" i="66" s="1"/>
  <c r="T568" i="66" s="1"/>
  <c r="R428" i="66"/>
  <c r="T428" i="66"/>
  <c r="T499" i="66" s="1"/>
  <c r="T569" i="66" s="1"/>
  <c r="L19" i="65" l="1"/>
  <c r="R499" i="66"/>
  <c r="R429" i="66"/>
  <c r="R500" i="66" l="1"/>
  <c r="R569" i="66"/>
  <c r="R570" i="66" l="1"/>
  <c r="S140" i="78" l="1"/>
  <c r="T140" i="78"/>
  <c r="U140" i="78"/>
  <c r="V140" i="78"/>
  <c r="V141" i="78" l="1"/>
  <c r="U141" i="78"/>
  <c r="I244" i="76" l="1"/>
  <c r="I236" i="76"/>
  <c r="I220" i="76"/>
  <c r="HH127" i="75"/>
  <c r="HG127" i="75"/>
  <c r="HF127" i="75"/>
  <c r="HE127" i="75"/>
  <c r="HD127" i="75"/>
  <c r="HC127" i="75"/>
  <c r="HB127" i="75"/>
  <c r="HA127" i="75"/>
  <c r="GZ127" i="75"/>
  <c r="GY127" i="75"/>
  <c r="GX127" i="75"/>
  <c r="GW127" i="75"/>
  <c r="GV127" i="75"/>
  <c r="GU127" i="75"/>
  <c r="GT127" i="75"/>
  <c r="GS127" i="75"/>
  <c r="GR127" i="75"/>
  <c r="GQ127" i="75"/>
  <c r="GP127" i="75"/>
  <c r="GO127" i="75"/>
  <c r="GN127" i="75"/>
  <c r="GM127" i="75"/>
  <c r="GL127" i="75"/>
  <c r="GK127" i="75"/>
  <c r="GJ127" i="75"/>
  <c r="GI127" i="75"/>
  <c r="GH127" i="75"/>
  <c r="GG127" i="75"/>
  <c r="GF127" i="75"/>
  <c r="GE127" i="75"/>
  <c r="GD127" i="75"/>
  <c r="GC127" i="75"/>
  <c r="GB127" i="75"/>
  <c r="GA127" i="75"/>
  <c r="FZ127" i="75"/>
  <c r="FY127" i="75"/>
  <c r="FX127" i="75"/>
  <c r="FW127" i="75"/>
  <c r="FV127" i="75"/>
  <c r="FU127" i="75"/>
  <c r="FT127" i="75"/>
  <c r="FS127" i="75"/>
  <c r="FR127" i="75"/>
  <c r="FQ127" i="75"/>
  <c r="FP127" i="75"/>
  <c r="FO127" i="75"/>
  <c r="FN127" i="75"/>
  <c r="FM127" i="75"/>
  <c r="FL127" i="75"/>
  <c r="FK127" i="75"/>
  <c r="FJ127" i="75"/>
  <c r="FI127" i="75"/>
  <c r="FH127" i="75"/>
  <c r="FG127" i="75"/>
  <c r="FF127" i="75"/>
  <c r="FE127" i="75"/>
  <c r="FD127" i="75"/>
  <c r="FC127" i="75"/>
  <c r="FB127" i="75"/>
  <c r="FA127" i="75"/>
  <c r="EZ127" i="75"/>
  <c r="EY127" i="75"/>
  <c r="EX127" i="75"/>
  <c r="EW127" i="75"/>
  <c r="EV127" i="75"/>
  <c r="EU127" i="75"/>
  <c r="ET127" i="75"/>
  <c r="ES127" i="75"/>
  <c r="ER127" i="75"/>
  <c r="EQ127" i="75"/>
  <c r="EP127" i="75"/>
  <c r="EO127" i="75"/>
  <c r="EN127" i="75"/>
  <c r="EM127" i="75"/>
  <c r="EL127" i="75"/>
  <c r="EK127" i="75"/>
  <c r="EJ127" i="75"/>
  <c r="EI127" i="75"/>
  <c r="EH127" i="75"/>
  <c r="EG127" i="75"/>
  <c r="EF127" i="75"/>
  <c r="EE127" i="75"/>
  <c r="ED127" i="75"/>
  <c r="EC127" i="75"/>
  <c r="EB127" i="75"/>
  <c r="EA127" i="75"/>
  <c r="DZ127" i="75"/>
  <c r="DY127" i="75"/>
  <c r="DX127" i="75"/>
  <c r="DW127" i="75"/>
  <c r="DV127" i="75"/>
  <c r="DU127" i="75"/>
  <c r="DT127" i="75"/>
  <c r="DS127" i="75"/>
  <c r="DR127" i="75"/>
  <c r="DQ127" i="75"/>
  <c r="DP127" i="75"/>
  <c r="DO127" i="75"/>
  <c r="DN127" i="75"/>
  <c r="DM127" i="75"/>
  <c r="DL127" i="75"/>
  <c r="DK127" i="75"/>
  <c r="DJ127" i="75"/>
  <c r="DI127" i="75"/>
  <c r="DH127" i="75"/>
  <c r="DG127" i="75"/>
  <c r="DF127" i="75"/>
  <c r="DE127" i="75"/>
  <c r="DD127" i="75"/>
  <c r="DC127" i="75"/>
  <c r="DB127" i="75"/>
  <c r="DA127" i="75"/>
  <c r="CZ127" i="75"/>
  <c r="CY127" i="75"/>
  <c r="CX127" i="75"/>
  <c r="CW127" i="75"/>
  <c r="CV127" i="75"/>
  <c r="CU127" i="75"/>
  <c r="CT127" i="75"/>
  <c r="CS127" i="75"/>
  <c r="CR127" i="75"/>
  <c r="CQ127" i="75"/>
  <c r="CP127" i="75"/>
  <c r="CO127" i="75"/>
  <c r="CN127" i="75"/>
  <c r="CM127" i="75"/>
  <c r="CL127" i="75"/>
  <c r="CK127" i="75"/>
  <c r="CJ127" i="75"/>
  <c r="CI127" i="75"/>
  <c r="CH127" i="75"/>
  <c r="CG127" i="75"/>
  <c r="CF127" i="75"/>
  <c r="CE127" i="75"/>
  <c r="CD127" i="75"/>
  <c r="CC127" i="75"/>
  <c r="CB127" i="75"/>
  <c r="CA127" i="75"/>
  <c r="BZ127" i="75"/>
  <c r="BY127" i="75"/>
  <c r="BX127" i="75"/>
  <c r="BW127" i="75"/>
  <c r="BV127" i="75"/>
  <c r="BU127" i="75"/>
  <c r="BT127" i="75"/>
  <c r="BS127" i="75"/>
  <c r="BR127" i="75"/>
  <c r="BQ127" i="75"/>
  <c r="BP127" i="75"/>
  <c r="BO127" i="75"/>
  <c r="BN127" i="75"/>
  <c r="BM127" i="75"/>
  <c r="BL127" i="75"/>
  <c r="BK127" i="75"/>
  <c r="BJ127" i="75"/>
  <c r="BI127" i="75"/>
  <c r="BH127" i="75"/>
  <c r="BG127" i="75"/>
  <c r="BF127" i="75"/>
  <c r="BE127" i="75"/>
  <c r="BD127" i="75"/>
  <c r="BC127" i="75"/>
  <c r="BB127" i="75"/>
  <c r="BA127" i="75"/>
  <c r="AZ127" i="75"/>
  <c r="AY127" i="75"/>
  <c r="AX127" i="75"/>
  <c r="AW127" i="75"/>
  <c r="AV127" i="75"/>
  <c r="AU127" i="75"/>
  <c r="AT127" i="75"/>
  <c r="AS127" i="75"/>
  <c r="AR127" i="75"/>
  <c r="AQ127" i="75"/>
  <c r="AP127" i="75"/>
  <c r="AO127" i="75"/>
  <c r="AN127" i="75"/>
  <c r="AM127" i="75"/>
  <c r="AL127" i="75"/>
  <c r="AK127" i="75"/>
  <c r="AJ127" i="75"/>
  <c r="AI127" i="75"/>
  <c r="AH127" i="75"/>
  <c r="AG127" i="75"/>
  <c r="AF127" i="75"/>
  <c r="AE127" i="75"/>
  <c r="AD127" i="75"/>
  <c r="AC127" i="75"/>
  <c r="AB127" i="75"/>
  <c r="AA127" i="75"/>
  <c r="Z127" i="75"/>
  <c r="Y127" i="75"/>
  <c r="X127" i="75"/>
  <c r="W127" i="75"/>
  <c r="V127" i="75"/>
  <c r="U127" i="75"/>
  <c r="T127" i="75"/>
  <c r="S127" i="75"/>
  <c r="R127" i="75"/>
  <c r="Q127" i="75"/>
  <c r="P127" i="75"/>
  <c r="O127" i="75"/>
  <c r="N127" i="75"/>
  <c r="M127" i="75"/>
  <c r="L127" i="75"/>
  <c r="K127" i="75"/>
  <c r="J127" i="75"/>
  <c r="I127" i="75"/>
  <c r="H127" i="75"/>
  <c r="G127" i="75"/>
  <c r="E127" i="75"/>
  <c r="C127" i="75"/>
  <c r="B127" i="75"/>
  <c r="HH126" i="75"/>
  <c r="HG126" i="75"/>
  <c r="HF126" i="75"/>
  <c r="HE126" i="75"/>
  <c r="HD126" i="75"/>
  <c r="HC126" i="75"/>
  <c r="HB126" i="75"/>
  <c r="HA126" i="75"/>
  <c r="GZ126" i="75"/>
  <c r="GY126" i="75"/>
  <c r="GX126" i="75"/>
  <c r="GW126" i="75"/>
  <c r="GV126" i="75"/>
  <c r="GU126" i="75"/>
  <c r="GT126" i="75"/>
  <c r="GS126" i="75"/>
  <c r="GR126" i="75"/>
  <c r="GQ126" i="75"/>
  <c r="GP126" i="75"/>
  <c r="GO126" i="75"/>
  <c r="GN126" i="75"/>
  <c r="GM126" i="75"/>
  <c r="GL126" i="75"/>
  <c r="GK126" i="75"/>
  <c r="GJ126" i="75"/>
  <c r="GI126" i="75"/>
  <c r="GH126" i="75"/>
  <c r="GG126" i="75"/>
  <c r="GF126" i="75"/>
  <c r="GE126" i="75"/>
  <c r="GD126" i="75"/>
  <c r="GC126" i="75"/>
  <c r="GB126" i="75"/>
  <c r="GA126" i="75"/>
  <c r="FZ126" i="75"/>
  <c r="FY126" i="75"/>
  <c r="FX126" i="75"/>
  <c r="FW126" i="75"/>
  <c r="FV126" i="75"/>
  <c r="FU126" i="75"/>
  <c r="FT126" i="75"/>
  <c r="FS126" i="75"/>
  <c r="FR126" i="75"/>
  <c r="FQ126" i="75"/>
  <c r="FP126" i="75"/>
  <c r="FO126" i="75"/>
  <c r="FN126" i="75"/>
  <c r="FM126" i="75"/>
  <c r="FL126" i="75"/>
  <c r="FK126" i="75"/>
  <c r="FJ126" i="75"/>
  <c r="FI126" i="75"/>
  <c r="FH126" i="75"/>
  <c r="FG126" i="75"/>
  <c r="FF126" i="75"/>
  <c r="FE126" i="75"/>
  <c r="FD126" i="75"/>
  <c r="FC126" i="75"/>
  <c r="FB126" i="75"/>
  <c r="FA126" i="75"/>
  <c r="EZ126" i="75"/>
  <c r="EY126" i="75"/>
  <c r="EX126" i="75"/>
  <c r="EW126" i="75"/>
  <c r="EV126" i="75"/>
  <c r="EU126" i="75"/>
  <c r="ET126" i="75"/>
  <c r="ES126" i="75"/>
  <c r="ER126" i="75"/>
  <c r="EQ126" i="75"/>
  <c r="EP126" i="75"/>
  <c r="EO126" i="75"/>
  <c r="EN126" i="75"/>
  <c r="EM126" i="75"/>
  <c r="EL126" i="75"/>
  <c r="EK126" i="75"/>
  <c r="EJ126" i="75"/>
  <c r="EI126" i="75"/>
  <c r="EH126" i="75"/>
  <c r="EG126" i="75"/>
  <c r="EF126" i="75"/>
  <c r="EE126" i="75"/>
  <c r="ED126" i="75"/>
  <c r="EC126" i="75"/>
  <c r="EB126" i="75"/>
  <c r="EA126" i="75"/>
  <c r="DZ126" i="75"/>
  <c r="DY126" i="75"/>
  <c r="DX126" i="75"/>
  <c r="DW126" i="75"/>
  <c r="DV126" i="75"/>
  <c r="DU126" i="75"/>
  <c r="DT126" i="75"/>
  <c r="DS126" i="75"/>
  <c r="DR126" i="75"/>
  <c r="DQ126" i="75"/>
  <c r="DP126" i="75"/>
  <c r="DO126" i="75"/>
  <c r="DN126" i="75"/>
  <c r="DM126" i="75"/>
  <c r="DL126" i="75"/>
  <c r="DK126" i="75"/>
  <c r="DJ126" i="75"/>
  <c r="DI126" i="75"/>
  <c r="DH126" i="75"/>
  <c r="DG126" i="75"/>
  <c r="DF126" i="75"/>
  <c r="DE126" i="75"/>
  <c r="DD126" i="75"/>
  <c r="DC126" i="75"/>
  <c r="DB126" i="75"/>
  <c r="DA126" i="75"/>
  <c r="CZ126" i="75"/>
  <c r="CY126" i="75"/>
  <c r="CX126" i="75"/>
  <c r="CW126" i="75"/>
  <c r="CV126" i="75"/>
  <c r="CU126" i="75"/>
  <c r="CT126" i="75"/>
  <c r="CS126" i="75"/>
  <c r="CR126" i="75"/>
  <c r="CQ126" i="75"/>
  <c r="CP126" i="75"/>
  <c r="CO126" i="75"/>
  <c r="CN126" i="75"/>
  <c r="CM126" i="75"/>
  <c r="CL126" i="75"/>
  <c r="CK126" i="75"/>
  <c r="CJ126" i="75"/>
  <c r="CI126" i="75"/>
  <c r="CH126" i="75"/>
  <c r="CG126" i="75"/>
  <c r="CF126" i="75"/>
  <c r="CE126" i="75"/>
  <c r="CD126" i="75"/>
  <c r="CC126" i="75"/>
  <c r="CB126" i="75"/>
  <c r="CA126" i="75"/>
  <c r="BZ126" i="75"/>
  <c r="BY126" i="75"/>
  <c r="BX126" i="75"/>
  <c r="BW126" i="75"/>
  <c r="BV126" i="75"/>
  <c r="BU126" i="75"/>
  <c r="BT126" i="75"/>
  <c r="BS126" i="75"/>
  <c r="BR126" i="75"/>
  <c r="BQ126" i="75"/>
  <c r="BP126" i="75"/>
  <c r="BO126" i="75"/>
  <c r="BN126" i="75"/>
  <c r="BM126" i="75"/>
  <c r="BL126" i="75"/>
  <c r="BK126" i="75"/>
  <c r="BJ126" i="75"/>
  <c r="BI126" i="75"/>
  <c r="BH126" i="75"/>
  <c r="BG126" i="75"/>
  <c r="BF126" i="75"/>
  <c r="BE126" i="75"/>
  <c r="BD126" i="75"/>
  <c r="BC126" i="75"/>
  <c r="BB126" i="75"/>
  <c r="BA126" i="75"/>
  <c r="AZ126" i="75"/>
  <c r="AY126" i="75"/>
  <c r="AX126" i="75"/>
  <c r="AW126" i="75"/>
  <c r="AV126" i="75"/>
  <c r="AU126" i="75"/>
  <c r="AT126" i="75"/>
  <c r="AS126" i="75"/>
  <c r="AR126" i="75"/>
  <c r="AQ126" i="75"/>
  <c r="AP126" i="75"/>
  <c r="AO126" i="75"/>
  <c r="AN126" i="75"/>
  <c r="AM126" i="75"/>
  <c r="AL126" i="75"/>
  <c r="AK126" i="75"/>
  <c r="AJ126" i="75"/>
  <c r="AI126" i="75"/>
  <c r="AH126" i="75"/>
  <c r="AG126" i="75"/>
  <c r="AF126" i="75"/>
  <c r="AE126" i="75"/>
  <c r="AD126" i="75"/>
  <c r="AC126" i="75"/>
  <c r="AB126" i="75"/>
  <c r="AA126" i="75"/>
  <c r="Z126" i="75"/>
  <c r="Y126" i="75"/>
  <c r="X126" i="75"/>
  <c r="W126" i="75"/>
  <c r="V126" i="75"/>
  <c r="U126" i="75"/>
  <c r="T126" i="75"/>
  <c r="S126" i="75"/>
  <c r="R126" i="75"/>
  <c r="Q126" i="75"/>
  <c r="P126" i="75"/>
  <c r="O126" i="75"/>
  <c r="N126" i="75"/>
  <c r="M126" i="75"/>
  <c r="L126" i="75"/>
  <c r="K126" i="75"/>
  <c r="J126" i="75"/>
  <c r="I126" i="75"/>
  <c r="H126" i="75"/>
  <c r="G126" i="75"/>
  <c r="C126" i="75"/>
  <c r="B126" i="75"/>
  <c r="HH125" i="75"/>
  <c r="HG125" i="75"/>
  <c r="HF125" i="75"/>
  <c r="HE125" i="75"/>
  <c r="HD125" i="75"/>
  <c r="HC125" i="75"/>
  <c r="HB125" i="75"/>
  <c r="HA125" i="75"/>
  <c r="GZ125" i="75"/>
  <c r="GY125" i="75"/>
  <c r="GX125" i="75"/>
  <c r="GW125" i="75"/>
  <c r="GV125" i="75"/>
  <c r="GU125" i="75"/>
  <c r="GT125" i="75"/>
  <c r="GS125" i="75"/>
  <c r="GR125" i="75"/>
  <c r="GQ125" i="75"/>
  <c r="GP125" i="75"/>
  <c r="GO125" i="75"/>
  <c r="GN125" i="75"/>
  <c r="GM125" i="75"/>
  <c r="GL125" i="75"/>
  <c r="GK125" i="75"/>
  <c r="GJ125" i="75"/>
  <c r="GI125" i="75"/>
  <c r="GH125" i="75"/>
  <c r="GG125" i="75"/>
  <c r="GF125" i="75"/>
  <c r="GE125" i="75"/>
  <c r="GD125" i="75"/>
  <c r="GC125" i="75"/>
  <c r="GB125" i="75"/>
  <c r="GA125" i="75"/>
  <c r="FZ125" i="75"/>
  <c r="FY125" i="75"/>
  <c r="FX125" i="75"/>
  <c r="FW125" i="75"/>
  <c r="FV125" i="75"/>
  <c r="FU125" i="75"/>
  <c r="FT125" i="75"/>
  <c r="FS125" i="75"/>
  <c r="FR125" i="75"/>
  <c r="FQ125" i="75"/>
  <c r="FP125" i="75"/>
  <c r="FO125" i="75"/>
  <c r="FN125" i="75"/>
  <c r="FM125" i="75"/>
  <c r="FL125" i="75"/>
  <c r="FK125" i="75"/>
  <c r="FJ125" i="75"/>
  <c r="FI125" i="75"/>
  <c r="FH125" i="75"/>
  <c r="FG125" i="75"/>
  <c r="FF125" i="75"/>
  <c r="FE125" i="75"/>
  <c r="FD125" i="75"/>
  <c r="FC125" i="75"/>
  <c r="FB125" i="75"/>
  <c r="FA125" i="75"/>
  <c r="EZ125" i="75"/>
  <c r="EY125" i="75"/>
  <c r="EX125" i="75"/>
  <c r="EW125" i="75"/>
  <c r="EV125" i="75"/>
  <c r="EU125" i="75"/>
  <c r="ET125" i="75"/>
  <c r="ES125" i="75"/>
  <c r="ER125" i="75"/>
  <c r="EQ125" i="75"/>
  <c r="EP125" i="75"/>
  <c r="EO125" i="75"/>
  <c r="EN125" i="75"/>
  <c r="EM125" i="75"/>
  <c r="EL125" i="75"/>
  <c r="EK125" i="75"/>
  <c r="EJ125" i="75"/>
  <c r="EI125" i="75"/>
  <c r="EH125" i="75"/>
  <c r="EG125" i="75"/>
  <c r="EF125" i="75"/>
  <c r="EE125" i="75"/>
  <c r="ED125" i="75"/>
  <c r="EC125" i="75"/>
  <c r="EB125" i="75"/>
  <c r="EA125" i="75"/>
  <c r="DZ125" i="75"/>
  <c r="DY125" i="75"/>
  <c r="DX125" i="75"/>
  <c r="DW125" i="75"/>
  <c r="DV125" i="75"/>
  <c r="DU125" i="75"/>
  <c r="DT125" i="75"/>
  <c r="DS125" i="75"/>
  <c r="DR125" i="75"/>
  <c r="DQ125" i="75"/>
  <c r="DP125" i="75"/>
  <c r="DO125" i="75"/>
  <c r="DN125" i="75"/>
  <c r="DM125" i="75"/>
  <c r="DL125" i="75"/>
  <c r="DK125" i="75"/>
  <c r="DJ125" i="75"/>
  <c r="DI125" i="75"/>
  <c r="DH125" i="75"/>
  <c r="DG125" i="75"/>
  <c r="DF125" i="75"/>
  <c r="DE125" i="75"/>
  <c r="DD125" i="75"/>
  <c r="DC125" i="75"/>
  <c r="DB125" i="75"/>
  <c r="DA125" i="75"/>
  <c r="CZ125" i="75"/>
  <c r="CY125" i="75"/>
  <c r="CX125" i="75"/>
  <c r="CW125" i="75"/>
  <c r="CV125" i="75"/>
  <c r="CU125" i="75"/>
  <c r="CT125" i="75"/>
  <c r="CS125" i="75"/>
  <c r="CR125" i="75"/>
  <c r="CQ125" i="75"/>
  <c r="CP125" i="75"/>
  <c r="CO125" i="75"/>
  <c r="CN125" i="75"/>
  <c r="CM125" i="75"/>
  <c r="CL125" i="75"/>
  <c r="CK125" i="75"/>
  <c r="CJ125" i="75"/>
  <c r="CI125" i="75"/>
  <c r="CH125" i="75"/>
  <c r="CG125" i="75"/>
  <c r="CF125" i="75"/>
  <c r="CE125" i="75"/>
  <c r="CD125" i="75"/>
  <c r="CC125" i="75"/>
  <c r="CB125" i="75"/>
  <c r="CA125" i="75"/>
  <c r="BZ125" i="75"/>
  <c r="BY125" i="75"/>
  <c r="BX125" i="75"/>
  <c r="BW125" i="75"/>
  <c r="BV125" i="75"/>
  <c r="BU125" i="75"/>
  <c r="BT125" i="75"/>
  <c r="BS125" i="75"/>
  <c r="BR125" i="75"/>
  <c r="BQ125" i="75"/>
  <c r="BP125" i="75"/>
  <c r="BO125" i="75"/>
  <c r="BN125" i="75"/>
  <c r="BM125" i="75"/>
  <c r="BL125" i="75"/>
  <c r="BK125" i="75"/>
  <c r="BJ125" i="75"/>
  <c r="BI125" i="75"/>
  <c r="BH125" i="75"/>
  <c r="BG125" i="75"/>
  <c r="BF125" i="75"/>
  <c r="BE125" i="75"/>
  <c r="BD125" i="75"/>
  <c r="BC125" i="75"/>
  <c r="BB125" i="75"/>
  <c r="BA125" i="75"/>
  <c r="AZ125" i="75"/>
  <c r="AY125" i="75"/>
  <c r="AX125" i="75"/>
  <c r="AW125" i="75"/>
  <c r="AV125" i="75"/>
  <c r="AU125" i="75"/>
  <c r="AT125" i="75"/>
  <c r="AS125" i="75"/>
  <c r="AR125" i="75"/>
  <c r="AQ125" i="75"/>
  <c r="AP125" i="75"/>
  <c r="AO125" i="75"/>
  <c r="AN125" i="75"/>
  <c r="AM125" i="75"/>
  <c r="AL125" i="75"/>
  <c r="AK125" i="75"/>
  <c r="AJ125" i="75"/>
  <c r="AI125" i="75"/>
  <c r="AH125" i="75"/>
  <c r="AG125" i="75"/>
  <c r="AF125" i="75"/>
  <c r="AE125" i="75"/>
  <c r="AD125" i="75"/>
  <c r="AC125" i="75"/>
  <c r="AB125" i="75"/>
  <c r="AA125" i="75"/>
  <c r="Z125" i="75"/>
  <c r="Y125" i="75"/>
  <c r="X125" i="75"/>
  <c r="W125" i="75"/>
  <c r="V125" i="75"/>
  <c r="U125" i="75"/>
  <c r="T125" i="75"/>
  <c r="S125" i="75"/>
  <c r="R125" i="75"/>
  <c r="Q125" i="75"/>
  <c r="P125" i="75"/>
  <c r="O125" i="75"/>
  <c r="N125" i="75"/>
  <c r="M125" i="75"/>
  <c r="L125" i="75"/>
  <c r="K125" i="75"/>
  <c r="J125" i="75"/>
  <c r="I125" i="75"/>
  <c r="H125" i="75"/>
  <c r="G125" i="75"/>
  <c r="C125" i="75"/>
  <c r="B125" i="75"/>
  <c r="HH124" i="75"/>
  <c r="HG124" i="75"/>
  <c r="HF124" i="75"/>
  <c r="HE124" i="75"/>
  <c r="HD124" i="75"/>
  <c r="HC124" i="75"/>
  <c r="HB124" i="75"/>
  <c r="HA124" i="75"/>
  <c r="GZ124" i="75"/>
  <c r="GY124" i="75"/>
  <c r="GX124" i="75"/>
  <c r="GW124" i="75"/>
  <c r="GV124" i="75"/>
  <c r="GU124" i="75"/>
  <c r="GT124" i="75"/>
  <c r="GS124" i="75"/>
  <c r="GR124" i="75"/>
  <c r="GQ124" i="75"/>
  <c r="GP124" i="75"/>
  <c r="GO124" i="75"/>
  <c r="GN124" i="75"/>
  <c r="GM124" i="75"/>
  <c r="GL124" i="75"/>
  <c r="GK124" i="75"/>
  <c r="GJ124" i="75"/>
  <c r="GI124" i="75"/>
  <c r="GH124" i="75"/>
  <c r="GG124" i="75"/>
  <c r="GF124" i="75"/>
  <c r="GE124" i="75"/>
  <c r="GD124" i="75"/>
  <c r="GC124" i="75"/>
  <c r="GB124" i="75"/>
  <c r="GA124" i="75"/>
  <c r="FZ124" i="75"/>
  <c r="FY124" i="75"/>
  <c r="FX124" i="75"/>
  <c r="FW124" i="75"/>
  <c r="FV124" i="75"/>
  <c r="FU124" i="75"/>
  <c r="FT124" i="75"/>
  <c r="FS124" i="75"/>
  <c r="FR124" i="75"/>
  <c r="FQ124" i="75"/>
  <c r="FP124" i="75"/>
  <c r="FO124" i="75"/>
  <c r="FN124" i="75"/>
  <c r="FM124" i="75"/>
  <c r="FL124" i="75"/>
  <c r="FK124" i="75"/>
  <c r="FJ124" i="75"/>
  <c r="FI124" i="75"/>
  <c r="FH124" i="75"/>
  <c r="FG124" i="75"/>
  <c r="FF124" i="75"/>
  <c r="FE124" i="75"/>
  <c r="FD124" i="75"/>
  <c r="FC124" i="75"/>
  <c r="FB124" i="75"/>
  <c r="FA124" i="75"/>
  <c r="EZ124" i="75"/>
  <c r="EY124" i="75"/>
  <c r="EX124" i="75"/>
  <c r="EW124" i="75"/>
  <c r="EV124" i="75"/>
  <c r="EU124" i="75"/>
  <c r="ET124" i="75"/>
  <c r="ES124" i="75"/>
  <c r="ER124" i="75"/>
  <c r="EQ124" i="75"/>
  <c r="EP124" i="75"/>
  <c r="EO124" i="75"/>
  <c r="EN124" i="75"/>
  <c r="EM124" i="75"/>
  <c r="EL124" i="75"/>
  <c r="EK124" i="75"/>
  <c r="EJ124" i="75"/>
  <c r="EI124" i="75"/>
  <c r="EH124" i="75"/>
  <c r="EG124" i="75"/>
  <c r="EF124" i="75"/>
  <c r="EE124" i="75"/>
  <c r="ED124" i="75"/>
  <c r="EC124" i="75"/>
  <c r="EB124" i="75"/>
  <c r="EA124" i="75"/>
  <c r="DZ124" i="75"/>
  <c r="DY124" i="75"/>
  <c r="DX124" i="75"/>
  <c r="DW124" i="75"/>
  <c r="DV124" i="75"/>
  <c r="DU124" i="75"/>
  <c r="DT124" i="75"/>
  <c r="DS124" i="75"/>
  <c r="DR124" i="75"/>
  <c r="DQ124" i="75"/>
  <c r="DP124" i="75"/>
  <c r="DO124" i="75"/>
  <c r="DN124" i="75"/>
  <c r="DM124" i="75"/>
  <c r="DL124" i="75"/>
  <c r="DK124" i="75"/>
  <c r="DJ124" i="75"/>
  <c r="DI124" i="75"/>
  <c r="DH124" i="75"/>
  <c r="DF124" i="75"/>
  <c r="DE124" i="75"/>
  <c r="DD124" i="75"/>
  <c r="DC124" i="75"/>
  <c r="DB124" i="75"/>
  <c r="DA124" i="75"/>
  <c r="CZ124" i="75"/>
  <c r="CY124" i="75"/>
  <c r="CX124" i="75"/>
  <c r="CW124" i="75"/>
  <c r="CV124" i="75"/>
  <c r="CU124" i="75"/>
  <c r="CT124" i="75"/>
  <c r="CS124" i="75"/>
  <c r="CR124" i="75"/>
  <c r="CQ124" i="75"/>
  <c r="CP124" i="75"/>
  <c r="CO124" i="75"/>
  <c r="CN124" i="75"/>
  <c r="CM124" i="75"/>
  <c r="CL124" i="75"/>
  <c r="CK124" i="75"/>
  <c r="CJ124" i="75"/>
  <c r="CI124" i="75"/>
  <c r="CH124" i="75"/>
  <c r="CG124" i="75"/>
  <c r="CF124" i="75"/>
  <c r="CE124" i="75"/>
  <c r="CD124" i="75"/>
  <c r="CC124" i="75"/>
  <c r="CB124" i="75"/>
  <c r="CA124" i="75"/>
  <c r="BZ124" i="75"/>
  <c r="BY124" i="75"/>
  <c r="BX124" i="75"/>
  <c r="BW124" i="75"/>
  <c r="BV124" i="75"/>
  <c r="BU124" i="75"/>
  <c r="BT124" i="75"/>
  <c r="BS124" i="75"/>
  <c r="BR124" i="75"/>
  <c r="BQ124" i="75"/>
  <c r="BP124" i="75"/>
  <c r="BO124" i="75"/>
  <c r="BN124" i="75"/>
  <c r="BM124" i="75"/>
  <c r="BL124" i="75"/>
  <c r="BK124" i="75"/>
  <c r="BJ124" i="75"/>
  <c r="BI124" i="75"/>
  <c r="BH124" i="75"/>
  <c r="BG124" i="75"/>
  <c r="BF124" i="75"/>
  <c r="BE124" i="75"/>
  <c r="BD124" i="75"/>
  <c r="BC124" i="75"/>
  <c r="BB124" i="75"/>
  <c r="BA124" i="75"/>
  <c r="AZ124" i="75"/>
  <c r="AY124" i="75"/>
  <c r="AX124" i="75"/>
  <c r="AW124" i="75"/>
  <c r="AV124" i="75"/>
  <c r="AU124" i="75"/>
  <c r="AT124" i="75"/>
  <c r="AS124" i="75"/>
  <c r="AR124" i="75"/>
  <c r="AQ124" i="75"/>
  <c r="AP124" i="75"/>
  <c r="AO124" i="75"/>
  <c r="AN124" i="75"/>
  <c r="AM124" i="75"/>
  <c r="AL124" i="75"/>
  <c r="AK124" i="75"/>
  <c r="AJ124" i="75"/>
  <c r="AI124" i="75"/>
  <c r="AH124" i="75"/>
  <c r="AG124" i="75"/>
  <c r="AF124" i="75"/>
  <c r="AE124" i="75"/>
  <c r="AD124" i="75"/>
  <c r="AC124" i="75"/>
  <c r="AB124" i="75"/>
  <c r="AA124" i="75"/>
  <c r="Z124" i="75"/>
  <c r="Y124" i="75"/>
  <c r="X124" i="75"/>
  <c r="W124" i="75"/>
  <c r="V124" i="75"/>
  <c r="U124" i="75"/>
  <c r="T124" i="75"/>
  <c r="S124" i="75"/>
  <c r="R124" i="75"/>
  <c r="Q124" i="75"/>
  <c r="P124" i="75"/>
  <c r="O124" i="75"/>
  <c r="N124" i="75"/>
  <c r="M124" i="75"/>
  <c r="L124" i="75"/>
  <c r="K124" i="75"/>
  <c r="J124" i="75"/>
  <c r="I124" i="75"/>
  <c r="H124" i="75"/>
  <c r="G124" i="75"/>
  <c r="E124" i="75"/>
  <c r="C124" i="75"/>
  <c r="B124" i="75"/>
  <c r="HH123" i="75"/>
  <c r="HG123" i="75"/>
  <c r="HF123" i="75"/>
  <c r="HE123" i="75"/>
  <c r="HD123" i="75"/>
  <c r="HC123" i="75"/>
  <c r="HB123" i="75"/>
  <c r="HA123" i="75"/>
  <c r="HA122" i="75" s="1"/>
  <c r="GZ123" i="75"/>
  <c r="GY123" i="75"/>
  <c r="GX123" i="75"/>
  <c r="GW123" i="75"/>
  <c r="GV123" i="75"/>
  <c r="GU123" i="75"/>
  <c r="GT123" i="75"/>
  <c r="GS123" i="75"/>
  <c r="GS122" i="75" s="1"/>
  <c r="GR123" i="75"/>
  <c r="GQ123" i="75"/>
  <c r="GP123" i="75"/>
  <c r="GO123" i="75"/>
  <c r="GN123" i="75"/>
  <c r="GM123" i="75"/>
  <c r="GL123" i="75"/>
  <c r="GK123" i="75"/>
  <c r="GJ123" i="75"/>
  <c r="GI123" i="75"/>
  <c r="GH123" i="75"/>
  <c r="GG123" i="75"/>
  <c r="GF123" i="75"/>
  <c r="GE123" i="75"/>
  <c r="GD123" i="75"/>
  <c r="GC123" i="75"/>
  <c r="GB123" i="75"/>
  <c r="GA123" i="75"/>
  <c r="GA122" i="75" s="1"/>
  <c r="FZ123" i="75"/>
  <c r="FY123" i="75"/>
  <c r="FX123" i="75"/>
  <c r="FW123" i="75"/>
  <c r="FV123" i="75"/>
  <c r="FU123" i="75"/>
  <c r="FT123" i="75"/>
  <c r="FS123" i="75"/>
  <c r="FR123" i="75"/>
  <c r="FQ123" i="75"/>
  <c r="FP123" i="75"/>
  <c r="FO123" i="75"/>
  <c r="FN123" i="75"/>
  <c r="FM123" i="75"/>
  <c r="FL123" i="75"/>
  <c r="FK123" i="75"/>
  <c r="FJ123" i="75"/>
  <c r="FI123" i="75"/>
  <c r="FH123" i="75"/>
  <c r="FG123" i="75"/>
  <c r="FF123" i="75"/>
  <c r="FE123" i="75"/>
  <c r="FD123" i="75"/>
  <c r="FC123" i="75"/>
  <c r="FB123" i="75"/>
  <c r="FA123" i="75"/>
  <c r="EZ123" i="75"/>
  <c r="EY123" i="75"/>
  <c r="EX123" i="75"/>
  <c r="EW123" i="75"/>
  <c r="EV123" i="75"/>
  <c r="EU123" i="75"/>
  <c r="ET123" i="75"/>
  <c r="ES123" i="75"/>
  <c r="ER123" i="75"/>
  <c r="EQ123" i="75"/>
  <c r="EP123" i="75"/>
  <c r="EO123" i="75"/>
  <c r="EN123" i="75"/>
  <c r="EM123" i="75"/>
  <c r="EL123" i="75"/>
  <c r="EK123" i="75"/>
  <c r="EJ123" i="75"/>
  <c r="EI123" i="75"/>
  <c r="EH123" i="75"/>
  <c r="EG123" i="75"/>
  <c r="EF123" i="75"/>
  <c r="EE123" i="75"/>
  <c r="ED123" i="75"/>
  <c r="EC123" i="75"/>
  <c r="EB123" i="75"/>
  <c r="EA123" i="75"/>
  <c r="DZ123" i="75"/>
  <c r="DY123" i="75"/>
  <c r="DX123" i="75"/>
  <c r="DW123" i="75"/>
  <c r="DV123" i="75"/>
  <c r="DU123" i="75"/>
  <c r="DT123" i="75"/>
  <c r="DS123" i="75"/>
  <c r="DR123" i="75"/>
  <c r="DQ123" i="75"/>
  <c r="DP123" i="75"/>
  <c r="DO123" i="75"/>
  <c r="DN123" i="75"/>
  <c r="DM123" i="75"/>
  <c r="DL123" i="75"/>
  <c r="DK123" i="75"/>
  <c r="DJ123" i="75"/>
  <c r="DI123" i="75"/>
  <c r="DH123" i="75"/>
  <c r="DF123" i="75"/>
  <c r="DE123" i="75"/>
  <c r="DD123" i="75"/>
  <c r="DD122" i="75" s="1"/>
  <c r="DC123" i="75"/>
  <c r="DB123" i="75"/>
  <c r="DA123" i="75"/>
  <c r="CZ123" i="75"/>
  <c r="CZ122" i="75" s="1"/>
  <c r="CY123" i="75"/>
  <c r="CX123" i="75"/>
  <c r="CW123" i="75"/>
  <c r="CV123" i="75"/>
  <c r="CV122" i="75" s="1"/>
  <c r="CU123" i="75"/>
  <c r="CT123" i="75"/>
  <c r="CS123" i="75"/>
  <c r="CR123" i="75"/>
  <c r="CR122" i="75" s="1"/>
  <c r="CQ123" i="75"/>
  <c r="CP123" i="75"/>
  <c r="CO123" i="75"/>
  <c r="CN123" i="75"/>
  <c r="CN122" i="75" s="1"/>
  <c r="CM123" i="75"/>
  <c r="CL123" i="75"/>
  <c r="CK123" i="75"/>
  <c r="CJ123" i="75"/>
  <c r="CJ122" i="75" s="1"/>
  <c r="CI123" i="75"/>
  <c r="CH123" i="75"/>
  <c r="CG123" i="75"/>
  <c r="CF123" i="75"/>
  <c r="CF122" i="75" s="1"/>
  <c r="CE123" i="75"/>
  <c r="CD123" i="75"/>
  <c r="CC123" i="75"/>
  <c r="CB123" i="75"/>
  <c r="CB122" i="75" s="1"/>
  <c r="CA123" i="75"/>
  <c r="BZ123" i="75"/>
  <c r="BY123" i="75"/>
  <c r="BX123" i="75"/>
  <c r="BX122" i="75" s="1"/>
  <c r="BW123" i="75"/>
  <c r="BV123" i="75"/>
  <c r="BU123" i="75"/>
  <c r="BT123" i="75"/>
  <c r="BT122" i="75" s="1"/>
  <c r="BS123" i="75"/>
  <c r="BR123" i="75"/>
  <c r="BQ123" i="75"/>
  <c r="BP123" i="75"/>
  <c r="BP122" i="75" s="1"/>
  <c r="BO123" i="75"/>
  <c r="BN123" i="75"/>
  <c r="BM123" i="75"/>
  <c r="BL123" i="75"/>
  <c r="BL122" i="75" s="1"/>
  <c r="BK123" i="75"/>
  <c r="BJ123" i="75"/>
  <c r="BI123" i="75"/>
  <c r="BH123" i="75"/>
  <c r="BH122" i="75" s="1"/>
  <c r="BG123" i="75"/>
  <c r="BF123" i="75"/>
  <c r="BE123" i="75"/>
  <c r="BD123" i="75"/>
  <c r="BD122" i="75" s="1"/>
  <c r="BC123" i="75"/>
  <c r="BB123" i="75"/>
  <c r="BA123" i="75"/>
  <c r="AZ123" i="75"/>
  <c r="AZ122" i="75" s="1"/>
  <c r="AY123" i="75"/>
  <c r="AX123" i="75"/>
  <c r="AW123" i="75"/>
  <c r="AV123" i="75"/>
  <c r="AV122" i="75" s="1"/>
  <c r="AU123" i="75"/>
  <c r="AT123" i="75"/>
  <c r="AS123" i="75"/>
  <c r="AR123" i="75"/>
  <c r="AR122" i="75" s="1"/>
  <c r="AQ123" i="75"/>
  <c r="AP123" i="75"/>
  <c r="AO123" i="75"/>
  <c r="AN123" i="75"/>
  <c r="AN122" i="75" s="1"/>
  <c r="AM123" i="75"/>
  <c r="AL123" i="75"/>
  <c r="AK123" i="75"/>
  <c r="AJ123" i="75"/>
  <c r="AJ122" i="75" s="1"/>
  <c r="AI123" i="75"/>
  <c r="AH123" i="75"/>
  <c r="AG123" i="75"/>
  <c r="AF123" i="75"/>
  <c r="AF122" i="75" s="1"/>
  <c r="AE123" i="75"/>
  <c r="AD123" i="75"/>
  <c r="AC123" i="75"/>
  <c r="AB123" i="75"/>
  <c r="AB122" i="75" s="1"/>
  <c r="AA123" i="75"/>
  <c r="Z123" i="75"/>
  <c r="Y123" i="75"/>
  <c r="X123" i="75"/>
  <c r="X122" i="75" s="1"/>
  <c r="W123" i="75"/>
  <c r="V123" i="75"/>
  <c r="U123" i="75"/>
  <c r="T123" i="75"/>
  <c r="T122" i="75" s="1"/>
  <c r="S123" i="75"/>
  <c r="R123" i="75"/>
  <c r="Q123" i="75"/>
  <c r="P123" i="75"/>
  <c r="P122" i="75" s="1"/>
  <c r="O123" i="75"/>
  <c r="N123" i="75"/>
  <c r="M123" i="75"/>
  <c r="L123" i="75"/>
  <c r="L122" i="75" s="1"/>
  <c r="K123" i="75"/>
  <c r="J123" i="75"/>
  <c r="I123" i="75"/>
  <c r="H123" i="75"/>
  <c r="H122" i="75" s="1"/>
  <c r="G123" i="75"/>
  <c r="E123" i="75"/>
  <c r="C123" i="75"/>
  <c r="B123" i="75"/>
  <c r="HH122" i="75"/>
  <c r="HG122" i="75"/>
  <c r="HF122" i="75"/>
  <c r="HE122" i="75"/>
  <c r="HC122" i="75"/>
  <c r="GZ122" i="75"/>
  <c r="GY122" i="75"/>
  <c r="GU122" i="75"/>
  <c r="GT122" i="75"/>
  <c r="GQ122" i="75"/>
  <c r="GI122" i="75"/>
  <c r="GB122" i="75"/>
  <c r="FZ122" i="75"/>
  <c r="FY122" i="75"/>
  <c r="FX122" i="75"/>
  <c r="FW122" i="75"/>
  <c r="FV122" i="75"/>
  <c r="FU122" i="75"/>
  <c r="FT122" i="75"/>
  <c r="FS122" i="75"/>
  <c r="FR122" i="75"/>
  <c r="FQ122" i="75"/>
  <c r="FP122" i="75"/>
  <c r="FO122" i="75"/>
  <c r="FN122" i="75"/>
  <c r="FM122" i="75"/>
  <c r="FL122" i="75"/>
  <c r="FK122" i="75"/>
  <c r="FJ122" i="75"/>
  <c r="FI122" i="75"/>
  <c r="FH122" i="75"/>
  <c r="FG122" i="75"/>
  <c r="FF122" i="75"/>
  <c r="FE122" i="75"/>
  <c r="FD122" i="75"/>
  <c r="FC122" i="75"/>
  <c r="FB122" i="75"/>
  <c r="FA122" i="75"/>
  <c r="EZ122" i="75"/>
  <c r="EY122" i="75"/>
  <c r="EX122" i="75"/>
  <c r="EW122" i="75"/>
  <c r="EV122" i="75"/>
  <c r="EU122" i="75"/>
  <c r="ET122" i="75"/>
  <c r="ES122" i="75"/>
  <c r="ER122" i="75"/>
  <c r="EQ122" i="75"/>
  <c r="EP122" i="75"/>
  <c r="EO122" i="75"/>
  <c r="EN122" i="75"/>
  <c r="EM122" i="75"/>
  <c r="EL122" i="75"/>
  <c r="EK122" i="75"/>
  <c r="EJ122" i="75"/>
  <c r="EI122" i="75"/>
  <c r="EH122" i="75"/>
  <c r="EG122" i="75"/>
  <c r="EF122" i="75"/>
  <c r="EE122" i="75"/>
  <c r="ED122" i="75"/>
  <c r="EC122" i="75"/>
  <c r="EB122" i="75"/>
  <c r="EA122" i="75"/>
  <c r="DZ122" i="75"/>
  <c r="DY122" i="75"/>
  <c r="DX122" i="75"/>
  <c r="DW122" i="75"/>
  <c r="DV122" i="75"/>
  <c r="DU122" i="75"/>
  <c r="DT122" i="75"/>
  <c r="DS122" i="75"/>
  <c r="DR122" i="75"/>
  <c r="DQ122" i="75"/>
  <c r="DP122" i="75"/>
  <c r="DO122" i="75"/>
  <c r="DN122" i="75"/>
  <c r="DM122" i="75"/>
  <c r="DL122" i="75"/>
  <c r="DK122" i="75"/>
  <c r="DJ122" i="75"/>
  <c r="DI122" i="75"/>
  <c r="DH122" i="75"/>
  <c r="DG122" i="75"/>
  <c r="DF122" i="75"/>
  <c r="DE122" i="75"/>
  <c r="DC122" i="75"/>
  <c r="DB122" i="75"/>
  <c r="DA122" i="75"/>
  <c r="CY122" i="75"/>
  <c r="CX122" i="75"/>
  <c r="CW122" i="75"/>
  <c r="CU122" i="75"/>
  <c r="CT122" i="75"/>
  <c r="CS122" i="75"/>
  <c r="CQ122" i="75"/>
  <c r="CP122" i="75"/>
  <c r="CO122" i="75"/>
  <c r="CM122" i="75"/>
  <c r="CL122" i="75"/>
  <c r="CK122" i="75"/>
  <c r="CI122" i="75"/>
  <c r="CH122" i="75"/>
  <c r="CG122" i="75"/>
  <c r="CE122" i="75"/>
  <c r="CD122" i="75"/>
  <c r="CC122" i="75"/>
  <c r="CA122" i="75"/>
  <c r="BZ122" i="75"/>
  <c r="BY122" i="75"/>
  <c r="BW122" i="75"/>
  <c r="BV122" i="75"/>
  <c r="BU122" i="75"/>
  <c r="BS122" i="75"/>
  <c r="BR122" i="75"/>
  <c r="BQ122" i="75"/>
  <c r="BO122" i="75"/>
  <c r="BN122" i="75"/>
  <c r="BM122" i="75"/>
  <c r="BK122" i="75"/>
  <c r="BJ122" i="75"/>
  <c r="BI122" i="75"/>
  <c r="BG122" i="75"/>
  <c r="BF122" i="75"/>
  <c r="BE122" i="75"/>
  <c r="BC122" i="75"/>
  <c r="BB122" i="75"/>
  <c r="BA122" i="75"/>
  <c r="AY122" i="75"/>
  <c r="AX122" i="75"/>
  <c r="AW122" i="75"/>
  <c r="AU122" i="75"/>
  <c r="AT122" i="75"/>
  <c r="AS122" i="75"/>
  <c r="AQ122" i="75"/>
  <c r="AP122" i="75"/>
  <c r="AO122" i="75"/>
  <c r="AM122" i="75"/>
  <c r="AL122" i="75"/>
  <c r="AK122" i="75"/>
  <c r="AI122" i="75"/>
  <c r="AH122" i="75"/>
  <c r="AG122" i="75"/>
  <c r="AE122" i="75"/>
  <c r="AD122" i="75"/>
  <c r="AC122" i="75"/>
  <c r="AA122" i="75"/>
  <c r="Z122" i="75"/>
  <c r="Y122" i="75"/>
  <c r="W122" i="75"/>
  <c r="V122" i="75"/>
  <c r="U122" i="75"/>
  <c r="S122" i="75"/>
  <c r="R122" i="75"/>
  <c r="Q122" i="75"/>
  <c r="O122" i="75"/>
  <c r="N122" i="75"/>
  <c r="M122" i="75"/>
  <c r="K122" i="75"/>
  <c r="J122" i="75"/>
  <c r="I122" i="75"/>
  <c r="G122" i="75"/>
  <c r="D120" i="75"/>
  <c r="E120" i="75" s="1"/>
  <c r="E126" i="75" s="1"/>
  <c r="D119" i="75"/>
  <c r="E119" i="75" s="1"/>
  <c r="E125" i="75" s="1"/>
  <c r="D118" i="75"/>
  <c r="D117" i="75"/>
  <c r="HH116" i="75"/>
  <c r="HG116" i="75"/>
  <c r="HE116" i="75"/>
  <c r="HD116" i="75"/>
  <c r="HC116" i="75"/>
  <c r="HB116" i="75"/>
  <c r="HA116" i="75"/>
  <c r="GZ116" i="75"/>
  <c r="GY116" i="75"/>
  <c r="GX116" i="75"/>
  <c r="GW116" i="75"/>
  <c r="GV116" i="75"/>
  <c r="GU116" i="75"/>
  <c r="GT116" i="75"/>
  <c r="GS116" i="75"/>
  <c r="GR116" i="75"/>
  <c r="GQ116" i="75"/>
  <c r="GP116" i="75"/>
  <c r="GO116" i="75"/>
  <c r="GN116" i="75"/>
  <c r="GM116" i="75"/>
  <c r="GL116" i="75"/>
  <c r="GK116" i="75"/>
  <c r="GJ116" i="75"/>
  <c r="GI116" i="75"/>
  <c r="GH116" i="75"/>
  <c r="GG116" i="75"/>
  <c r="GF116" i="75"/>
  <c r="GE116" i="75"/>
  <c r="GD116" i="75"/>
  <c r="GC116" i="75"/>
  <c r="GB116" i="75"/>
  <c r="GA116" i="75"/>
  <c r="FZ116" i="75"/>
  <c r="FY116" i="75"/>
  <c r="FX116" i="75"/>
  <c r="FW116" i="75"/>
  <c r="FV116" i="75"/>
  <c r="FU116" i="75"/>
  <c r="FT116" i="75"/>
  <c r="FS116" i="75"/>
  <c r="FR116" i="75"/>
  <c r="FQ116" i="75"/>
  <c r="FP116" i="75"/>
  <c r="FO116" i="75"/>
  <c r="FN116" i="75"/>
  <c r="FM116" i="75"/>
  <c r="FL116" i="75"/>
  <c r="FK116" i="75"/>
  <c r="FJ116" i="75"/>
  <c r="FI116" i="75"/>
  <c r="FH116" i="75"/>
  <c r="FG116" i="75"/>
  <c r="FF116" i="75"/>
  <c r="FE116" i="75"/>
  <c r="FD116" i="75"/>
  <c r="FC116" i="75"/>
  <c r="FB116" i="75"/>
  <c r="FA116" i="75"/>
  <c r="EZ116" i="75"/>
  <c r="EY116" i="75"/>
  <c r="EX116" i="75"/>
  <c r="EW116" i="75"/>
  <c r="EV116" i="75"/>
  <c r="EU116" i="75"/>
  <c r="ET116" i="75"/>
  <c r="ES116" i="75"/>
  <c r="ER116" i="75"/>
  <c r="EQ116" i="75"/>
  <c r="EP116" i="75"/>
  <c r="EO116" i="75"/>
  <c r="EN116" i="75"/>
  <c r="EM116" i="75"/>
  <c r="EL116" i="75"/>
  <c r="EK116" i="75"/>
  <c r="EJ116" i="75"/>
  <c r="EI116" i="75"/>
  <c r="EH116" i="75"/>
  <c r="EG116" i="75"/>
  <c r="EF116" i="75"/>
  <c r="EE116" i="75"/>
  <c r="ED116" i="75"/>
  <c r="EC116" i="75"/>
  <c r="EB116" i="75"/>
  <c r="EA116" i="75"/>
  <c r="DZ116" i="75"/>
  <c r="DY116" i="75"/>
  <c r="DX116" i="75"/>
  <c r="DW116" i="75"/>
  <c r="DV116" i="75"/>
  <c r="DU116" i="75"/>
  <c r="DT116" i="75"/>
  <c r="DS116" i="75"/>
  <c r="DR116" i="75"/>
  <c r="DQ116" i="75"/>
  <c r="DP116" i="75"/>
  <c r="DO116" i="75"/>
  <c r="DN116" i="75"/>
  <c r="DM116" i="75"/>
  <c r="DL116" i="75"/>
  <c r="DK116" i="75"/>
  <c r="DJ116" i="75"/>
  <c r="DI116" i="75"/>
  <c r="DH116" i="75"/>
  <c r="DG116" i="75"/>
  <c r="DF116" i="75"/>
  <c r="DE116" i="75"/>
  <c r="DD116" i="75"/>
  <c r="DC116" i="75"/>
  <c r="DB116" i="75"/>
  <c r="DA116" i="75"/>
  <c r="CZ116" i="75"/>
  <c r="CY116" i="75"/>
  <c r="CX116" i="75"/>
  <c r="CW116" i="75"/>
  <c r="CV116" i="75"/>
  <c r="CU116" i="75"/>
  <c r="CT116" i="75"/>
  <c r="CS116" i="75"/>
  <c r="CR116" i="75"/>
  <c r="CQ116" i="75"/>
  <c r="CP116" i="75"/>
  <c r="CO116" i="75"/>
  <c r="CN116" i="75"/>
  <c r="CM116" i="75"/>
  <c r="CL116" i="75"/>
  <c r="CK116" i="75"/>
  <c r="CJ116" i="75"/>
  <c r="CI116" i="75"/>
  <c r="CH116" i="75"/>
  <c r="CG116" i="75"/>
  <c r="CF116" i="75"/>
  <c r="CE116" i="75"/>
  <c r="CD116" i="75"/>
  <c r="CC116" i="75"/>
  <c r="CB116" i="75"/>
  <c r="CA116" i="75"/>
  <c r="BZ116" i="75"/>
  <c r="BY116" i="75"/>
  <c r="BX116" i="75"/>
  <c r="BW116" i="75"/>
  <c r="BV116" i="75"/>
  <c r="BU116" i="75"/>
  <c r="BT116" i="75"/>
  <c r="BS116" i="75"/>
  <c r="BR116" i="75"/>
  <c r="BQ116" i="75"/>
  <c r="BP116" i="75"/>
  <c r="BO116" i="75"/>
  <c r="BN116" i="75"/>
  <c r="BM116" i="75"/>
  <c r="BL116" i="75"/>
  <c r="BK116" i="75"/>
  <c r="BJ116" i="75"/>
  <c r="BI116" i="75"/>
  <c r="BH116" i="75"/>
  <c r="BG116" i="75"/>
  <c r="BF116" i="75"/>
  <c r="BE116" i="75"/>
  <c r="BD116" i="75"/>
  <c r="BC116" i="75"/>
  <c r="BB116" i="75"/>
  <c r="BA116" i="75"/>
  <c r="AZ116" i="75"/>
  <c r="AY116" i="75"/>
  <c r="AX116" i="75"/>
  <c r="AW116" i="75"/>
  <c r="AV116" i="75"/>
  <c r="AU116" i="75"/>
  <c r="AT116" i="75"/>
  <c r="AS116" i="75"/>
  <c r="AR116" i="75"/>
  <c r="AQ116" i="75"/>
  <c r="AP116" i="75"/>
  <c r="AO116" i="75"/>
  <c r="AN116" i="75"/>
  <c r="AM116" i="75"/>
  <c r="AL116" i="75"/>
  <c r="AK116" i="75"/>
  <c r="AJ116" i="75"/>
  <c r="AI116" i="75"/>
  <c r="AH116" i="75"/>
  <c r="AG116" i="75"/>
  <c r="AF116" i="75"/>
  <c r="AE116" i="75"/>
  <c r="AD116" i="75"/>
  <c r="AC116" i="75"/>
  <c r="AB116" i="75"/>
  <c r="AA116" i="75"/>
  <c r="Z116" i="75"/>
  <c r="Y116" i="75"/>
  <c r="X116" i="75"/>
  <c r="W116" i="75"/>
  <c r="V116" i="75"/>
  <c r="U116" i="75"/>
  <c r="T116" i="75"/>
  <c r="S116" i="75"/>
  <c r="R116" i="75"/>
  <c r="Q116" i="75"/>
  <c r="P116" i="75"/>
  <c r="O116" i="75"/>
  <c r="N116" i="75"/>
  <c r="M116" i="75"/>
  <c r="L116" i="75"/>
  <c r="K116" i="75"/>
  <c r="J116" i="75"/>
  <c r="I116" i="75"/>
  <c r="H116" i="75"/>
  <c r="G116" i="75"/>
  <c r="D115" i="75"/>
  <c r="D114" i="75"/>
  <c r="D113" i="75"/>
  <c r="D112" i="75"/>
  <c r="D111" i="75"/>
  <c r="HH110" i="75"/>
  <c r="HG110" i="75"/>
  <c r="HE110" i="75"/>
  <c r="HD110" i="75"/>
  <c r="HC110" i="75"/>
  <c r="HB110" i="75"/>
  <c r="HA110" i="75"/>
  <c r="GZ110" i="75"/>
  <c r="GY110" i="75"/>
  <c r="GX110" i="75"/>
  <c r="GW110" i="75"/>
  <c r="GV110" i="75"/>
  <c r="GU110" i="75"/>
  <c r="GT110" i="75"/>
  <c r="GS110" i="75"/>
  <c r="GR110" i="75"/>
  <c r="GQ110" i="75"/>
  <c r="GP110" i="75"/>
  <c r="GO110" i="75"/>
  <c r="GN110" i="75"/>
  <c r="GM110" i="75"/>
  <c r="GL110" i="75"/>
  <c r="GK110" i="75"/>
  <c r="GJ110" i="75"/>
  <c r="GI110" i="75"/>
  <c r="GH110" i="75"/>
  <c r="GG110" i="75"/>
  <c r="GF110" i="75"/>
  <c r="GE110" i="75"/>
  <c r="GD110" i="75"/>
  <c r="GC110" i="75"/>
  <c r="GB110" i="75"/>
  <c r="GA110" i="75"/>
  <c r="FZ110" i="75"/>
  <c r="FY110" i="75"/>
  <c r="FX110" i="75"/>
  <c r="FW110" i="75"/>
  <c r="FV110" i="75"/>
  <c r="FU110" i="75"/>
  <c r="FT110" i="75"/>
  <c r="FS110" i="75"/>
  <c r="FR110" i="75"/>
  <c r="FQ110" i="75"/>
  <c r="FP110" i="75"/>
  <c r="FO110" i="75"/>
  <c r="FN110" i="75"/>
  <c r="FM110" i="75"/>
  <c r="FL110" i="75"/>
  <c r="FK110" i="75"/>
  <c r="FJ110" i="75"/>
  <c r="FI110" i="75"/>
  <c r="FH110" i="75"/>
  <c r="FG110" i="75"/>
  <c r="FF110" i="75"/>
  <c r="FE110" i="75"/>
  <c r="FD110" i="75"/>
  <c r="FC110" i="75"/>
  <c r="FB110" i="75"/>
  <c r="FA110" i="75"/>
  <c r="EZ110" i="75"/>
  <c r="EY110" i="75"/>
  <c r="EX110" i="75"/>
  <c r="EW110" i="75"/>
  <c r="EV110" i="75"/>
  <c r="EU110" i="75"/>
  <c r="ET110" i="75"/>
  <c r="ES110" i="75"/>
  <c r="ER110" i="75"/>
  <c r="EQ110" i="75"/>
  <c r="EP110" i="75"/>
  <c r="EO110" i="75"/>
  <c r="EN110" i="75"/>
  <c r="EM110" i="75"/>
  <c r="EL110" i="75"/>
  <c r="EK110" i="75"/>
  <c r="EJ110" i="75"/>
  <c r="EI110" i="75"/>
  <c r="EH110" i="75"/>
  <c r="EG110" i="75"/>
  <c r="EF110" i="75"/>
  <c r="EE110" i="75"/>
  <c r="ED110" i="75"/>
  <c r="EC110" i="75"/>
  <c r="EB110" i="75"/>
  <c r="EA110" i="75"/>
  <c r="DZ110" i="75"/>
  <c r="DY110" i="75"/>
  <c r="DX110" i="75"/>
  <c r="DW110" i="75"/>
  <c r="DV110" i="75"/>
  <c r="DU110" i="75"/>
  <c r="DT110" i="75"/>
  <c r="DS110" i="75"/>
  <c r="DR110" i="75"/>
  <c r="DQ110" i="75"/>
  <c r="DP110" i="75"/>
  <c r="DO110" i="75"/>
  <c r="DN110" i="75"/>
  <c r="DM110" i="75"/>
  <c r="DL110" i="75"/>
  <c r="DK110" i="75"/>
  <c r="DJ110" i="75"/>
  <c r="DI110" i="75"/>
  <c r="DH110" i="75"/>
  <c r="DG110" i="75"/>
  <c r="DF110" i="75"/>
  <c r="DE110" i="75"/>
  <c r="DD110" i="75"/>
  <c r="DC110" i="75"/>
  <c r="DB110" i="75"/>
  <c r="DA110" i="75"/>
  <c r="CZ110" i="75"/>
  <c r="CY110" i="75"/>
  <c r="CX110" i="75"/>
  <c r="CW110" i="75"/>
  <c r="CV110" i="75"/>
  <c r="CU110" i="75"/>
  <c r="CT110" i="75"/>
  <c r="CS110" i="75"/>
  <c r="CR110" i="75"/>
  <c r="CQ110" i="75"/>
  <c r="CP110" i="75"/>
  <c r="CO110" i="75"/>
  <c r="CN110" i="75"/>
  <c r="CM110" i="75"/>
  <c r="CL110" i="75"/>
  <c r="CK110" i="75"/>
  <c r="CJ110" i="75"/>
  <c r="CI110" i="75"/>
  <c r="CH110" i="75"/>
  <c r="CG110" i="75"/>
  <c r="BE110" i="75"/>
  <c r="G110" i="75"/>
  <c r="D108" i="75"/>
  <c r="D107" i="75"/>
  <c r="D106" i="75"/>
  <c r="D105" i="75"/>
  <c r="HH104" i="75"/>
  <c r="HG104" i="75"/>
  <c r="HE104" i="75"/>
  <c r="HD104" i="75"/>
  <c r="HC104" i="75"/>
  <c r="HB104" i="75"/>
  <c r="HA104" i="75"/>
  <c r="GZ104" i="75"/>
  <c r="GY104" i="75"/>
  <c r="GX104" i="75"/>
  <c r="GW104" i="75"/>
  <c r="GV104" i="75"/>
  <c r="GU104" i="75"/>
  <c r="GT104" i="75"/>
  <c r="GS104" i="75"/>
  <c r="GR104" i="75"/>
  <c r="GQ104" i="75"/>
  <c r="GP104" i="75"/>
  <c r="GO104" i="75"/>
  <c r="GN104" i="75"/>
  <c r="GM104" i="75"/>
  <c r="GL104" i="75"/>
  <c r="GK104" i="75"/>
  <c r="GJ104" i="75"/>
  <c r="GI104" i="75"/>
  <c r="GH104" i="75"/>
  <c r="GG104" i="75"/>
  <c r="GF104" i="75"/>
  <c r="GE104" i="75"/>
  <c r="GD104" i="75"/>
  <c r="GC104" i="75"/>
  <c r="GB104" i="75"/>
  <c r="GA104" i="75"/>
  <c r="FZ104" i="75"/>
  <c r="FY104" i="75"/>
  <c r="FX104" i="75"/>
  <c r="FW104" i="75"/>
  <c r="FV104" i="75"/>
  <c r="FU104" i="75"/>
  <c r="FT104" i="75"/>
  <c r="FS104" i="75"/>
  <c r="FR104" i="75"/>
  <c r="FQ104" i="75"/>
  <c r="FP104" i="75"/>
  <c r="FO104" i="75"/>
  <c r="FN104" i="75"/>
  <c r="FM104" i="75"/>
  <c r="FL104" i="75"/>
  <c r="FK104" i="75"/>
  <c r="FJ104" i="75"/>
  <c r="FI104" i="75"/>
  <c r="FH104" i="75"/>
  <c r="FG104" i="75"/>
  <c r="FF104" i="75"/>
  <c r="FE104" i="75"/>
  <c r="FD104" i="75"/>
  <c r="FC104" i="75"/>
  <c r="FB104" i="75"/>
  <c r="FA104" i="75"/>
  <c r="EZ104" i="75"/>
  <c r="EY104" i="75"/>
  <c r="EX104" i="75"/>
  <c r="EW104" i="75"/>
  <c r="EV104" i="75"/>
  <c r="EU104" i="75"/>
  <c r="ET104" i="75"/>
  <c r="ES104" i="75"/>
  <c r="ER104" i="75"/>
  <c r="EQ104" i="75"/>
  <c r="EP104" i="75"/>
  <c r="EO104" i="75"/>
  <c r="EN104" i="75"/>
  <c r="EM104" i="75"/>
  <c r="EL104" i="75"/>
  <c r="EK104" i="75"/>
  <c r="EJ104" i="75"/>
  <c r="EI104" i="75"/>
  <c r="EH104" i="75"/>
  <c r="EG104" i="75"/>
  <c r="EF104" i="75"/>
  <c r="EE104" i="75"/>
  <c r="ED104" i="75"/>
  <c r="EC104" i="75"/>
  <c r="EB104" i="75"/>
  <c r="EA104" i="75"/>
  <c r="DZ104" i="75"/>
  <c r="DY104" i="75"/>
  <c r="DX104" i="75"/>
  <c r="DW104" i="75"/>
  <c r="DV104" i="75"/>
  <c r="DU104" i="75"/>
  <c r="DT104" i="75"/>
  <c r="DS104" i="75"/>
  <c r="DR104" i="75"/>
  <c r="DQ104" i="75"/>
  <c r="DP104" i="75"/>
  <c r="DO104" i="75"/>
  <c r="DN104" i="75"/>
  <c r="DM104" i="75"/>
  <c r="DL104" i="75"/>
  <c r="DK104" i="75"/>
  <c r="DJ104" i="75"/>
  <c r="DI104" i="75"/>
  <c r="DH104" i="75"/>
  <c r="DG104" i="75"/>
  <c r="DF104" i="75"/>
  <c r="DE104" i="75"/>
  <c r="DD104" i="75"/>
  <c r="DC104" i="75"/>
  <c r="DB104" i="75"/>
  <c r="DA104" i="75"/>
  <c r="CZ104" i="75"/>
  <c r="CY104" i="75"/>
  <c r="CX104" i="75"/>
  <c r="CW104" i="75"/>
  <c r="CV104" i="75"/>
  <c r="CU104" i="75"/>
  <c r="CT104" i="75"/>
  <c r="CS104" i="75"/>
  <c r="CR104" i="75"/>
  <c r="CQ104" i="75"/>
  <c r="CP104" i="75"/>
  <c r="CO104" i="75"/>
  <c r="CN104" i="75"/>
  <c r="CM104" i="75"/>
  <c r="BE104" i="75"/>
  <c r="G104" i="75"/>
  <c r="D102" i="75"/>
  <c r="D101" i="75"/>
  <c r="D100" i="75"/>
  <c r="D99" i="75"/>
  <c r="HH98" i="75"/>
  <c r="HG98" i="75"/>
  <c r="HE98" i="75"/>
  <c r="HD98" i="75"/>
  <c r="HC98" i="75"/>
  <c r="HB98" i="75"/>
  <c r="HA98" i="75"/>
  <c r="GZ98" i="75"/>
  <c r="GY98" i="75"/>
  <c r="GX98" i="75"/>
  <c r="GW98" i="75"/>
  <c r="GV98" i="75"/>
  <c r="GU98" i="75"/>
  <c r="GT98" i="75"/>
  <c r="GS98" i="75"/>
  <c r="GR98" i="75"/>
  <c r="GQ98" i="75"/>
  <c r="GP98" i="75"/>
  <c r="GO98" i="75"/>
  <c r="GN98" i="75"/>
  <c r="GM98" i="75"/>
  <c r="GL98" i="75"/>
  <c r="GK98" i="75"/>
  <c r="GJ98" i="75"/>
  <c r="GI98" i="75"/>
  <c r="GH98" i="75"/>
  <c r="GG98" i="75"/>
  <c r="GF98" i="75"/>
  <c r="GE98" i="75"/>
  <c r="GD98" i="75"/>
  <c r="GC98" i="75"/>
  <c r="GB98" i="75"/>
  <c r="GA98" i="75"/>
  <c r="FZ98" i="75"/>
  <c r="FY98" i="75"/>
  <c r="FX98" i="75"/>
  <c r="FW98" i="75"/>
  <c r="FV98" i="75"/>
  <c r="FU98" i="75"/>
  <c r="FT98" i="75"/>
  <c r="FS98" i="75"/>
  <c r="FR98" i="75"/>
  <c r="FQ98" i="75"/>
  <c r="FP98" i="75"/>
  <c r="FO98" i="75"/>
  <c r="FN98" i="75"/>
  <c r="FM98" i="75"/>
  <c r="FL98" i="75"/>
  <c r="FK98" i="75"/>
  <c r="FJ98" i="75"/>
  <c r="FI98" i="75"/>
  <c r="FH98" i="75"/>
  <c r="FG98" i="75"/>
  <c r="FF98" i="75"/>
  <c r="FE98" i="75"/>
  <c r="FD98" i="75"/>
  <c r="FC98" i="75"/>
  <c r="FB98" i="75"/>
  <c r="FA98" i="75"/>
  <c r="EZ98" i="75"/>
  <c r="EY98" i="75"/>
  <c r="EX98" i="75"/>
  <c r="EW98" i="75"/>
  <c r="EV98" i="75"/>
  <c r="EU98" i="75"/>
  <c r="ET98" i="75"/>
  <c r="ES98" i="75"/>
  <c r="ER98" i="75"/>
  <c r="EQ98" i="75"/>
  <c r="EP98" i="75"/>
  <c r="EO98" i="75"/>
  <c r="EN98" i="75"/>
  <c r="EM98" i="75"/>
  <c r="EL98" i="75"/>
  <c r="EK98" i="75"/>
  <c r="EJ98" i="75"/>
  <c r="EI98" i="75"/>
  <c r="EH98" i="75"/>
  <c r="EG98" i="75"/>
  <c r="EF98" i="75"/>
  <c r="EE98" i="75"/>
  <c r="ED98" i="75"/>
  <c r="EC98" i="75"/>
  <c r="EB98" i="75"/>
  <c r="EA98" i="75"/>
  <c r="DZ98" i="75"/>
  <c r="DY98" i="75"/>
  <c r="DX98" i="75"/>
  <c r="DW98" i="75"/>
  <c r="DV98" i="75"/>
  <c r="DU98" i="75"/>
  <c r="DT98" i="75"/>
  <c r="DS98" i="75"/>
  <c r="DR98" i="75"/>
  <c r="DQ98" i="75"/>
  <c r="DP98" i="75"/>
  <c r="DO98" i="75"/>
  <c r="DN98" i="75"/>
  <c r="DM98" i="75"/>
  <c r="DL98" i="75"/>
  <c r="DK98" i="75"/>
  <c r="DJ98" i="75"/>
  <c r="DI98" i="75"/>
  <c r="DH98" i="75"/>
  <c r="DG98" i="75"/>
  <c r="DF98" i="75"/>
  <c r="DE98" i="75"/>
  <c r="DD98" i="75"/>
  <c r="DC98" i="75"/>
  <c r="DB98" i="75"/>
  <c r="DA98" i="75"/>
  <c r="CZ98" i="75"/>
  <c r="CY98" i="75"/>
  <c r="CX98" i="75"/>
  <c r="CW98" i="75"/>
  <c r="CV98" i="75"/>
  <c r="CU98" i="75"/>
  <c r="CT98" i="75"/>
  <c r="CS98" i="75"/>
  <c r="CR98" i="75"/>
  <c r="CQ98" i="75"/>
  <c r="CP98" i="75"/>
  <c r="CO98" i="75"/>
  <c r="CN98" i="75"/>
  <c r="CM98" i="75"/>
  <c r="CL98" i="75"/>
  <c r="CK98" i="75"/>
  <c r="CJ98" i="75"/>
  <c r="CI98" i="75"/>
  <c r="CH98" i="75"/>
  <c r="CG98" i="75"/>
  <c r="CF98" i="75"/>
  <c r="CE98" i="75"/>
  <c r="CD98" i="75"/>
  <c r="CC98" i="75"/>
  <c r="CB98" i="75"/>
  <c r="CA98" i="75"/>
  <c r="BZ98" i="75"/>
  <c r="BY98" i="75"/>
  <c r="BX98" i="75"/>
  <c r="BW98" i="75"/>
  <c r="BV98" i="75"/>
  <c r="BU98" i="75"/>
  <c r="BT98" i="75"/>
  <c r="BS98" i="75"/>
  <c r="BR98" i="75"/>
  <c r="BQ98" i="75"/>
  <c r="BP98" i="75"/>
  <c r="BO98" i="75"/>
  <c r="BN98" i="75"/>
  <c r="BM98" i="75"/>
  <c r="BL98" i="75"/>
  <c r="BK98" i="75"/>
  <c r="BJ98" i="75"/>
  <c r="BI98" i="75"/>
  <c r="BH98" i="75"/>
  <c r="BG98" i="75"/>
  <c r="BF98" i="75"/>
  <c r="BE98" i="75"/>
  <c r="G98" i="75"/>
  <c r="D96" i="75"/>
  <c r="D95" i="75"/>
  <c r="D94" i="75"/>
  <c r="D93" i="75"/>
  <c r="HH92" i="75"/>
  <c r="HG92" i="75"/>
  <c r="HE92" i="75"/>
  <c r="HD92" i="75"/>
  <c r="HC92" i="75"/>
  <c r="HB92" i="75"/>
  <c r="HA92" i="75"/>
  <c r="GZ92" i="75"/>
  <c r="GY92" i="75"/>
  <c r="GX92" i="75"/>
  <c r="GW92" i="75"/>
  <c r="GV92" i="75"/>
  <c r="GU92" i="75"/>
  <c r="GT92" i="75"/>
  <c r="GS92" i="75"/>
  <c r="GR92" i="75"/>
  <c r="GQ92" i="75"/>
  <c r="GP92" i="75"/>
  <c r="GO92" i="75"/>
  <c r="GN92" i="75"/>
  <c r="GM92" i="75"/>
  <c r="GL92" i="75"/>
  <c r="GK92" i="75"/>
  <c r="GJ92" i="75"/>
  <c r="GI92" i="75"/>
  <c r="GH92" i="75"/>
  <c r="GG92" i="75"/>
  <c r="GF92" i="75"/>
  <c r="GE92" i="75"/>
  <c r="GD92" i="75"/>
  <c r="GC92" i="75"/>
  <c r="GB92" i="75"/>
  <c r="GA92" i="75"/>
  <c r="FZ92" i="75"/>
  <c r="FY92" i="75"/>
  <c r="FX92" i="75"/>
  <c r="FW92" i="75"/>
  <c r="FV92" i="75"/>
  <c r="FU92" i="75"/>
  <c r="FT92" i="75"/>
  <c r="FS92" i="75"/>
  <c r="FR92" i="75"/>
  <c r="FQ92" i="75"/>
  <c r="FP92" i="75"/>
  <c r="FO92" i="75"/>
  <c r="FN92" i="75"/>
  <c r="D84" i="75"/>
  <c r="D83" i="75"/>
  <c r="D82" i="75"/>
  <c r="D81" i="75"/>
  <c r="HH80" i="75"/>
  <c r="HG80" i="75"/>
  <c r="HE80" i="75"/>
  <c r="HD80" i="75"/>
  <c r="HC80" i="75"/>
  <c r="HB80" i="75"/>
  <c r="HA80" i="75"/>
  <c r="GZ80" i="75"/>
  <c r="GY80" i="75"/>
  <c r="GX80" i="75"/>
  <c r="GW80" i="75"/>
  <c r="GV80" i="75"/>
  <c r="GU80" i="75"/>
  <c r="GT80" i="75"/>
  <c r="GS80" i="75"/>
  <c r="GR80" i="75"/>
  <c r="GQ80" i="75"/>
  <c r="GP80" i="75"/>
  <c r="GO80" i="75"/>
  <c r="GN80" i="75"/>
  <c r="GM80" i="75"/>
  <c r="GL80" i="75"/>
  <c r="GK80" i="75"/>
  <c r="GJ80" i="75"/>
  <c r="GI80" i="75"/>
  <c r="GH80" i="75"/>
  <c r="GG80" i="75"/>
  <c r="GF80" i="75"/>
  <c r="GE80" i="75"/>
  <c r="GD80" i="75"/>
  <c r="GC80" i="75"/>
  <c r="GB80" i="75"/>
  <c r="GA80" i="75"/>
  <c r="FZ80" i="75"/>
  <c r="FY80" i="75"/>
  <c r="FX80" i="75"/>
  <c r="FW80" i="75"/>
  <c r="FV80" i="75"/>
  <c r="FU80" i="75"/>
  <c r="FT80" i="75"/>
  <c r="FS80" i="75"/>
  <c r="FR80" i="75"/>
  <c r="FQ80" i="75"/>
  <c r="FP80" i="75"/>
  <c r="FO80" i="75"/>
  <c r="FN80" i="75"/>
  <c r="FM80" i="75"/>
  <c r="FL80" i="75"/>
  <c r="FK80" i="75"/>
  <c r="FJ80" i="75"/>
  <c r="FI80" i="75"/>
  <c r="FH80" i="75"/>
  <c r="FG80" i="75"/>
  <c r="FF80" i="75"/>
  <c r="FE80" i="75"/>
  <c r="FD80" i="75"/>
  <c r="FC80" i="75"/>
  <c r="FB80" i="75"/>
  <c r="FA80" i="75"/>
  <c r="EZ80" i="75"/>
  <c r="EY80" i="75"/>
  <c r="EX80" i="75"/>
  <c r="EW80" i="75"/>
  <c r="EV80" i="75"/>
  <c r="EU80" i="75"/>
  <c r="ET80" i="75"/>
  <c r="ES80" i="75"/>
  <c r="ER80" i="75"/>
  <c r="EQ80" i="75"/>
  <c r="EP80" i="75"/>
  <c r="EO80" i="75"/>
  <c r="EN80" i="75"/>
  <c r="EM80" i="75"/>
  <c r="EL80" i="75"/>
  <c r="EK80" i="75"/>
  <c r="EJ80" i="75"/>
  <c r="EI80" i="75"/>
  <c r="EH80" i="75"/>
  <c r="EG80" i="75"/>
  <c r="EF80" i="75"/>
  <c r="EE80" i="75"/>
  <c r="ED80" i="75"/>
  <c r="EC80" i="75"/>
  <c r="EB80" i="75"/>
  <c r="EA80" i="75"/>
  <c r="DZ80" i="75"/>
  <c r="DY80" i="75"/>
  <c r="DX80" i="75"/>
  <c r="DW80" i="75"/>
  <c r="DV80" i="75"/>
  <c r="DU80" i="75"/>
  <c r="DT80" i="75"/>
  <c r="DS80" i="75"/>
  <c r="DR80" i="75"/>
  <c r="DQ80" i="75"/>
  <c r="DP80" i="75"/>
  <c r="DO80" i="75"/>
  <c r="DN80" i="75"/>
  <c r="DM80" i="75"/>
  <c r="DL80" i="75"/>
  <c r="DK80" i="75"/>
  <c r="DJ80" i="75"/>
  <c r="DI80" i="75"/>
  <c r="DH80" i="75"/>
  <c r="DG80" i="75"/>
  <c r="DF80" i="75"/>
  <c r="DE80" i="75"/>
  <c r="DD80" i="75"/>
  <c r="DC80" i="75"/>
  <c r="DB80" i="75"/>
  <c r="DA80" i="75"/>
  <c r="CZ80" i="75"/>
  <c r="CY80" i="75"/>
  <c r="CX80" i="75"/>
  <c r="CW80" i="75"/>
  <c r="CV80" i="75"/>
  <c r="CU80" i="75"/>
  <c r="CT80" i="75"/>
  <c r="CS80" i="75"/>
  <c r="CR80" i="75"/>
  <c r="CQ80" i="75"/>
  <c r="CP80" i="75"/>
  <c r="CO80" i="75"/>
  <c r="CN80" i="75"/>
  <c r="CM80" i="75"/>
  <c r="CL80" i="75"/>
  <c r="CK80" i="75"/>
  <c r="CJ80" i="75"/>
  <c r="CI80" i="75"/>
  <c r="CH80" i="75"/>
  <c r="CG80" i="75"/>
  <c r="CF80" i="75"/>
  <c r="CE80" i="75"/>
  <c r="CD80" i="75"/>
  <c r="CC80" i="75"/>
  <c r="CB80" i="75"/>
  <c r="CA80" i="75"/>
  <c r="BZ80" i="75"/>
  <c r="BY80" i="75"/>
  <c r="BX80" i="75"/>
  <c r="BW80" i="75"/>
  <c r="BV80" i="75"/>
  <c r="BU80" i="75"/>
  <c r="BT80" i="75"/>
  <c r="BS80" i="75"/>
  <c r="BR80" i="75"/>
  <c r="BQ80" i="75"/>
  <c r="BP80" i="75"/>
  <c r="BO80" i="75"/>
  <c r="BN80" i="75"/>
  <c r="BM80" i="75"/>
  <c r="BL80" i="75"/>
  <c r="BK80" i="75"/>
  <c r="BJ80" i="75"/>
  <c r="BI80" i="75"/>
  <c r="BH80" i="75"/>
  <c r="BG80" i="75"/>
  <c r="BF80" i="75"/>
  <c r="BE80" i="75"/>
  <c r="G80" i="75"/>
  <c r="D78" i="75"/>
  <c r="D77" i="75"/>
  <c r="D76" i="75"/>
  <c r="D75" i="75"/>
  <c r="HH74" i="75"/>
  <c r="HG74" i="75"/>
  <c r="HE74" i="75"/>
  <c r="HD74" i="75"/>
  <c r="HC74" i="75"/>
  <c r="HB74" i="75"/>
  <c r="HA74" i="75"/>
  <c r="GZ74" i="75"/>
  <c r="GY74" i="75"/>
  <c r="GX74" i="75"/>
  <c r="GW74" i="75"/>
  <c r="GV74" i="75"/>
  <c r="GU74" i="75"/>
  <c r="GT74" i="75"/>
  <c r="GS74" i="75"/>
  <c r="GR74" i="75"/>
  <c r="GQ74" i="75"/>
  <c r="GP74" i="75"/>
  <c r="GO74" i="75"/>
  <c r="GN74" i="75"/>
  <c r="GM74" i="75"/>
  <c r="GL74" i="75"/>
  <c r="GK74" i="75"/>
  <c r="GJ74" i="75"/>
  <c r="GI74" i="75"/>
  <c r="GH74" i="75"/>
  <c r="GG74" i="75"/>
  <c r="GF74" i="75"/>
  <c r="GE74" i="75"/>
  <c r="GD74" i="75"/>
  <c r="GC74" i="75"/>
  <c r="GB74" i="75"/>
  <c r="GA74" i="75"/>
  <c r="FZ74" i="75"/>
  <c r="FY74" i="75"/>
  <c r="FX74" i="75"/>
  <c r="FW74" i="75"/>
  <c r="FV74" i="75"/>
  <c r="FU74" i="75"/>
  <c r="FT74" i="75"/>
  <c r="FS74" i="75"/>
  <c r="FR74" i="75"/>
  <c r="FQ74" i="75"/>
  <c r="FP74" i="75"/>
  <c r="FO74" i="75"/>
  <c r="FN74" i="75"/>
  <c r="FM74" i="75"/>
  <c r="FL74" i="75"/>
  <c r="FK74" i="75"/>
  <c r="FJ74" i="75"/>
  <c r="FI74" i="75"/>
  <c r="FH74" i="75"/>
  <c r="FG74" i="75"/>
  <c r="FF74" i="75"/>
  <c r="FE74" i="75"/>
  <c r="FD74" i="75"/>
  <c r="FC74" i="75"/>
  <c r="FB74" i="75"/>
  <c r="FA74" i="75"/>
  <c r="EZ74" i="75"/>
  <c r="EY74" i="75"/>
  <c r="EX74" i="75"/>
  <c r="EW74" i="75"/>
  <c r="EV74" i="75"/>
  <c r="EU74" i="75"/>
  <c r="ET74" i="75"/>
  <c r="ES74" i="75"/>
  <c r="ER74" i="75"/>
  <c r="EQ74" i="75"/>
  <c r="EP74" i="75"/>
  <c r="EO74" i="75"/>
  <c r="EN74" i="75"/>
  <c r="EM74" i="75"/>
  <c r="EL74" i="75"/>
  <c r="EK74" i="75"/>
  <c r="EJ74" i="75"/>
  <c r="EI74" i="75"/>
  <c r="EH74" i="75"/>
  <c r="EG74" i="75"/>
  <c r="EF74" i="75"/>
  <c r="EE74" i="75"/>
  <c r="ED74" i="75"/>
  <c r="EC74" i="75"/>
  <c r="EB74" i="75"/>
  <c r="EA74" i="75"/>
  <c r="DZ74" i="75"/>
  <c r="DY74" i="75"/>
  <c r="DX74" i="75"/>
  <c r="DW74" i="75"/>
  <c r="DV74" i="75"/>
  <c r="DU74" i="75"/>
  <c r="DT74" i="75"/>
  <c r="DS74" i="75"/>
  <c r="DR74" i="75"/>
  <c r="DQ74" i="75"/>
  <c r="DP74" i="75"/>
  <c r="DO74" i="75"/>
  <c r="DN74" i="75"/>
  <c r="DM74" i="75"/>
  <c r="DL74" i="75"/>
  <c r="DK74" i="75"/>
  <c r="DJ74" i="75"/>
  <c r="DI74" i="75"/>
  <c r="DH74" i="75"/>
  <c r="DG74" i="75"/>
  <c r="DF74" i="75"/>
  <c r="DE74" i="75"/>
  <c r="DD74" i="75"/>
  <c r="DC74" i="75"/>
  <c r="DB74" i="75"/>
  <c r="DA74" i="75"/>
  <c r="CZ74" i="75"/>
  <c r="CY74" i="75"/>
  <c r="CX74" i="75"/>
  <c r="CW74" i="75"/>
  <c r="CV74" i="75"/>
  <c r="CU74" i="75"/>
  <c r="CT74" i="75"/>
  <c r="CS74" i="75"/>
  <c r="CR74" i="75"/>
  <c r="CQ74" i="75"/>
  <c r="CP74" i="75"/>
  <c r="CO74" i="75"/>
  <c r="CN74" i="75"/>
  <c r="CM74" i="75"/>
  <c r="CL74" i="75"/>
  <c r="CK74" i="75"/>
  <c r="CJ74" i="75"/>
  <c r="CI74" i="75"/>
  <c r="CH74" i="75"/>
  <c r="CG74" i="75"/>
  <c r="CF74" i="75"/>
  <c r="CE74" i="75"/>
  <c r="CD74" i="75"/>
  <c r="CC74" i="75"/>
  <c r="CB74" i="75"/>
  <c r="CA74" i="75"/>
  <c r="BZ74" i="75"/>
  <c r="BY74" i="75"/>
  <c r="BX74" i="75"/>
  <c r="BW74" i="75"/>
  <c r="BV74" i="75"/>
  <c r="BU74" i="75"/>
  <c r="BT74" i="75"/>
  <c r="BS74" i="75"/>
  <c r="BR74" i="75"/>
  <c r="BQ74" i="75"/>
  <c r="BP74" i="75"/>
  <c r="BO74" i="75"/>
  <c r="BN74" i="75"/>
  <c r="BM74" i="75"/>
  <c r="BL74" i="75"/>
  <c r="BK74" i="75"/>
  <c r="BJ74" i="75"/>
  <c r="BI74" i="75"/>
  <c r="BH74" i="75"/>
  <c r="BG74" i="75"/>
  <c r="BF74" i="75"/>
  <c r="BE74" i="75"/>
  <c r="G74" i="75"/>
  <c r="D72" i="75"/>
  <c r="D71" i="75"/>
  <c r="D70" i="75"/>
  <c r="D69" i="75"/>
  <c r="HH68" i="75"/>
  <c r="HG68" i="75"/>
  <c r="HE68" i="75"/>
  <c r="HD68" i="75"/>
  <c r="HC68" i="75"/>
  <c r="HB68" i="75"/>
  <c r="HA68" i="75"/>
  <c r="GZ68" i="75"/>
  <c r="GY68" i="75"/>
  <c r="GX68" i="75"/>
  <c r="GW68" i="75"/>
  <c r="GV68" i="75"/>
  <c r="GU68" i="75"/>
  <c r="GT68" i="75"/>
  <c r="GS68" i="75"/>
  <c r="GR68" i="75"/>
  <c r="GQ68" i="75"/>
  <c r="GP68" i="75"/>
  <c r="GO68" i="75"/>
  <c r="GN68" i="75"/>
  <c r="GM68" i="75"/>
  <c r="GL68" i="75"/>
  <c r="GK68" i="75"/>
  <c r="GJ68" i="75"/>
  <c r="GI68" i="75"/>
  <c r="GH68" i="75"/>
  <c r="GG68" i="75"/>
  <c r="GF68" i="75"/>
  <c r="GE68" i="75"/>
  <c r="GD68" i="75"/>
  <c r="GC68" i="75"/>
  <c r="GB68" i="75"/>
  <c r="GA68" i="75"/>
  <c r="FZ68" i="75"/>
  <c r="FY68" i="75"/>
  <c r="FX68" i="75"/>
  <c r="FW68" i="75"/>
  <c r="FV68" i="75"/>
  <c r="FU68" i="75"/>
  <c r="FT68" i="75"/>
  <c r="FS68" i="75"/>
  <c r="FR68" i="75"/>
  <c r="FQ68" i="75"/>
  <c r="FP68" i="75"/>
  <c r="FO68" i="75"/>
  <c r="FN68" i="75"/>
  <c r="FM68" i="75"/>
  <c r="FL68" i="75"/>
  <c r="FK68" i="75"/>
  <c r="FJ68" i="75"/>
  <c r="FI68" i="75"/>
  <c r="FH68" i="75"/>
  <c r="FG68" i="75"/>
  <c r="FF68" i="75"/>
  <c r="FE68" i="75"/>
  <c r="FD68" i="75"/>
  <c r="FC68" i="75"/>
  <c r="FB68" i="75"/>
  <c r="FA68" i="75"/>
  <c r="EZ68" i="75"/>
  <c r="EY68" i="75"/>
  <c r="EX68" i="75"/>
  <c r="EW68" i="75"/>
  <c r="EV68" i="75"/>
  <c r="EU68" i="75"/>
  <c r="ET68" i="75"/>
  <c r="ES68" i="75"/>
  <c r="ER68" i="75"/>
  <c r="EQ68" i="75"/>
  <c r="EP68" i="75"/>
  <c r="EO68" i="75"/>
  <c r="EN68" i="75"/>
  <c r="EM68" i="75"/>
  <c r="EL68" i="75"/>
  <c r="EK68" i="75"/>
  <c r="EJ68" i="75"/>
  <c r="EI68" i="75"/>
  <c r="EH68" i="75"/>
  <c r="EG68" i="75"/>
  <c r="EF68" i="75"/>
  <c r="EE68" i="75"/>
  <c r="ED68" i="75"/>
  <c r="EC68" i="75"/>
  <c r="EB68" i="75"/>
  <c r="EA68" i="75"/>
  <c r="DZ68" i="75"/>
  <c r="DY68" i="75"/>
  <c r="DX68" i="75"/>
  <c r="DW68" i="75"/>
  <c r="DV68" i="75"/>
  <c r="DU68" i="75"/>
  <c r="DT68" i="75"/>
  <c r="DS68" i="75"/>
  <c r="DR68" i="75"/>
  <c r="DQ68" i="75"/>
  <c r="DP68" i="75"/>
  <c r="DO68" i="75"/>
  <c r="DN68" i="75"/>
  <c r="DM68" i="75"/>
  <c r="DL68" i="75"/>
  <c r="DK68" i="75"/>
  <c r="DJ68" i="75"/>
  <c r="DI68" i="75"/>
  <c r="DH68" i="75"/>
  <c r="DG68" i="75"/>
  <c r="DF68" i="75"/>
  <c r="DE68" i="75"/>
  <c r="DD68" i="75"/>
  <c r="DC68" i="75"/>
  <c r="DB68" i="75"/>
  <c r="DA68" i="75"/>
  <c r="CZ68" i="75"/>
  <c r="CY68" i="75"/>
  <c r="CX68" i="75"/>
  <c r="CW68" i="75"/>
  <c r="CV68" i="75"/>
  <c r="CU68" i="75"/>
  <c r="CT68" i="75"/>
  <c r="CS68" i="75"/>
  <c r="CR68" i="75"/>
  <c r="CQ68" i="75"/>
  <c r="CP68" i="75"/>
  <c r="CO68" i="75"/>
  <c r="CN68" i="75"/>
  <c r="CM68" i="75"/>
  <c r="CL68" i="75"/>
  <c r="CK68" i="75"/>
  <c r="CJ68" i="75"/>
  <c r="CI68" i="75"/>
  <c r="CH68" i="75"/>
  <c r="CG68" i="75"/>
  <c r="CF68" i="75"/>
  <c r="CE68" i="75"/>
  <c r="CD68" i="75"/>
  <c r="CC68" i="75"/>
  <c r="CB68" i="75"/>
  <c r="CA68" i="75"/>
  <c r="BZ68" i="75"/>
  <c r="BY68" i="75"/>
  <c r="BX68" i="75"/>
  <c r="BW68" i="75"/>
  <c r="BV68" i="75"/>
  <c r="BU68" i="75"/>
  <c r="BT68" i="75"/>
  <c r="BS68" i="75"/>
  <c r="BR68" i="75"/>
  <c r="BQ68" i="75"/>
  <c r="BP68" i="75"/>
  <c r="BO68" i="75"/>
  <c r="BN68" i="75"/>
  <c r="BM68" i="75"/>
  <c r="BL68" i="75"/>
  <c r="BK68" i="75"/>
  <c r="BJ68" i="75"/>
  <c r="BI68" i="75"/>
  <c r="BH68" i="75"/>
  <c r="BG68" i="75"/>
  <c r="BF68" i="75"/>
  <c r="BE68" i="75"/>
  <c r="G68" i="75"/>
  <c r="D66" i="75"/>
  <c r="D65" i="75"/>
  <c r="D64" i="75"/>
  <c r="D63" i="75"/>
  <c r="HH62" i="75"/>
  <c r="HG62" i="75"/>
  <c r="HE62" i="75"/>
  <c r="HD62" i="75"/>
  <c r="HC62" i="75"/>
  <c r="HB62" i="75"/>
  <c r="HA62" i="75"/>
  <c r="GZ62" i="75"/>
  <c r="GY62" i="75"/>
  <c r="GX62" i="75"/>
  <c r="GW62" i="75"/>
  <c r="GV62" i="75"/>
  <c r="GU62" i="75"/>
  <c r="GT62" i="75"/>
  <c r="GS62" i="75"/>
  <c r="GR62" i="75"/>
  <c r="GQ62" i="75"/>
  <c r="GP62" i="75"/>
  <c r="GO62" i="75"/>
  <c r="GN62" i="75"/>
  <c r="GM62" i="75"/>
  <c r="GL62" i="75"/>
  <c r="GK62" i="75"/>
  <c r="GJ62" i="75"/>
  <c r="GI62" i="75"/>
  <c r="GH62" i="75"/>
  <c r="GG62" i="75"/>
  <c r="GF62" i="75"/>
  <c r="GE62" i="75"/>
  <c r="GD62" i="75"/>
  <c r="GC62" i="75"/>
  <c r="GB62" i="75"/>
  <c r="GA62" i="75"/>
  <c r="FZ62" i="75"/>
  <c r="FY62" i="75"/>
  <c r="FX62" i="75"/>
  <c r="FW62" i="75"/>
  <c r="FV62" i="75"/>
  <c r="FU62" i="75"/>
  <c r="FT62" i="75"/>
  <c r="FS62" i="75"/>
  <c r="FR62" i="75"/>
  <c r="FQ62" i="75"/>
  <c r="FP62" i="75"/>
  <c r="FO62" i="75"/>
  <c r="FN62" i="75"/>
  <c r="FM62" i="75"/>
  <c r="FL62" i="75"/>
  <c r="FK62" i="75"/>
  <c r="FJ62" i="75"/>
  <c r="FI62" i="75"/>
  <c r="FH62" i="75"/>
  <c r="FG62" i="75"/>
  <c r="FF62" i="75"/>
  <c r="FE62" i="75"/>
  <c r="FD62" i="75"/>
  <c r="FC62" i="75"/>
  <c r="FB62" i="75"/>
  <c r="FA62" i="75"/>
  <c r="EZ62" i="75"/>
  <c r="EY62" i="75"/>
  <c r="EX62" i="75"/>
  <c r="EW62" i="75"/>
  <c r="EV62" i="75"/>
  <c r="EU62" i="75"/>
  <c r="ET62" i="75"/>
  <c r="ES62" i="75"/>
  <c r="ER62" i="75"/>
  <c r="EQ62" i="75"/>
  <c r="EP62" i="75"/>
  <c r="EO62" i="75"/>
  <c r="EN62" i="75"/>
  <c r="EM62" i="75"/>
  <c r="EL62" i="75"/>
  <c r="EK62" i="75"/>
  <c r="EJ62" i="75"/>
  <c r="EI62" i="75"/>
  <c r="EH62" i="75"/>
  <c r="EG62" i="75"/>
  <c r="EF62" i="75"/>
  <c r="EE62" i="75"/>
  <c r="ED62" i="75"/>
  <c r="EC62" i="75"/>
  <c r="EB62" i="75"/>
  <c r="EA62" i="75"/>
  <c r="DZ62" i="75"/>
  <c r="DY62" i="75"/>
  <c r="DX62" i="75"/>
  <c r="DW62" i="75"/>
  <c r="DV62" i="75"/>
  <c r="DU62" i="75"/>
  <c r="DT62" i="75"/>
  <c r="DS62" i="75"/>
  <c r="DR62" i="75"/>
  <c r="DQ62" i="75"/>
  <c r="DP62" i="75"/>
  <c r="DO62" i="75"/>
  <c r="DN62" i="75"/>
  <c r="DM62" i="75"/>
  <c r="DL62" i="75"/>
  <c r="DK62" i="75"/>
  <c r="DJ62" i="75"/>
  <c r="DI62" i="75"/>
  <c r="DH62" i="75"/>
  <c r="DG62" i="75"/>
  <c r="DF62" i="75"/>
  <c r="DE62" i="75"/>
  <c r="DD62" i="75"/>
  <c r="DC62" i="75"/>
  <c r="DB62" i="75"/>
  <c r="DA62" i="75"/>
  <c r="CZ62" i="75"/>
  <c r="CY62" i="75"/>
  <c r="CX62" i="75"/>
  <c r="CW62" i="75"/>
  <c r="CV62" i="75"/>
  <c r="CU62" i="75"/>
  <c r="CT62" i="75"/>
  <c r="CS62" i="75"/>
  <c r="CR62" i="75"/>
  <c r="CQ62" i="75"/>
  <c r="CP62" i="75"/>
  <c r="CO62" i="75"/>
  <c r="CN62" i="75"/>
  <c r="CM62" i="75"/>
  <c r="CL62" i="75"/>
  <c r="CK62" i="75"/>
  <c r="CJ62" i="75"/>
  <c r="CI62" i="75"/>
  <c r="CH62" i="75"/>
  <c r="CG62" i="75"/>
  <c r="CF62" i="75"/>
  <c r="CE62" i="75"/>
  <c r="CD62" i="75"/>
  <c r="CC62" i="75"/>
  <c r="CB62" i="75"/>
  <c r="CA62" i="75"/>
  <c r="BZ62" i="75"/>
  <c r="BY62" i="75"/>
  <c r="BX62" i="75"/>
  <c r="BW62" i="75"/>
  <c r="BV62" i="75"/>
  <c r="BU62" i="75"/>
  <c r="BT62" i="75"/>
  <c r="BS62" i="75"/>
  <c r="BR62" i="75"/>
  <c r="BQ62" i="75"/>
  <c r="BP62" i="75"/>
  <c r="BO62" i="75"/>
  <c r="BN62" i="75"/>
  <c r="BM62" i="75"/>
  <c r="BL62" i="75"/>
  <c r="BK62" i="75"/>
  <c r="BJ62" i="75"/>
  <c r="BI62" i="75"/>
  <c r="BH62" i="75"/>
  <c r="BG62" i="75"/>
  <c r="BF62" i="75"/>
  <c r="BE62" i="75"/>
  <c r="G62" i="75"/>
  <c r="D60" i="75"/>
  <c r="D59" i="75"/>
  <c r="D58" i="75"/>
  <c r="D57" i="75"/>
  <c r="HH56" i="75"/>
  <c r="HG56" i="75"/>
  <c r="HE56" i="75"/>
  <c r="HD56" i="75"/>
  <c r="HC56" i="75"/>
  <c r="HB56" i="75"/>
  <c r="HA56" i="75"/>
  <c r="GZ56" i="75"/>
  <c r="GY56" i="75"/>
  <c r="GX56" i="75"/>
  <c r="GW56" i="75"/>
  <c r="GV56" i="75"/>
  <c r="GU56" i="75"/>
  <c r="GT56" i="75"/>
  <c r="GS56" i="75"/>
  <c r="GR56" i="75"/>
  <c r="GQ56" i="75"/>
  <c r="GP56" i="75"/>
  <c r="GO56" i="75"/>
  <c r="GN56" i="75"/>
  <c r="GM56" i="75"/>
  <c r="GL56" i="75"/>
  <c r="GK56" i="75"/>
  <c r="GJ56" i="75"/>
  <c r="GI56" i="75"/>
  <c r="GH56" i="75"/>
  <c r="GG56" i="75"/>
  <c r="GF56" i="75"/>
  <c r="GE56" i="75"/>
  <c r="GD56" i="75"/>
  <c r="GC56" i="75"/>
  <c r="GB56" i="75"/>
  <c r="GA56" i="75"/>
  <c r="FZ56" i="75"/>
  <c r="FY56" i="75"/>
  <c r="FX56" i="75"/>
  <c r="FW56" i="75"/>
  <c r="FV56" i="75"/>
  <c r="FU56" i="75"/>
  <c r="FT56" i="75"/>
  <c r="FS56" i="75"/>
  <c r="FR56" i="75"/>
  <c r="FQ56" i="75"/>
  <c r="FP56" i="75"/>
  <c r="FO56" i="75"/>
  <c r="FN56" i="75"/>
  <c r="FM56" i="75"/>
  <c r="FL56" i="75"/>
  <c r="FK56" i="75"/>
  <c r="FJ56" i="75"/>
  <c r="FI56" i="75"/>
  <c r="FH56" i="75"/>
  <c r="FG56" i="75"/>
  <c r="FF56" i="75"/>
  <c r="FE56" i="75"/>
  <c r="FD56" i="75"/>
  <c r="FC56" i="75"/>
  <c r="FB56" i="75"/>
  <c r="FA56" i="75"/>
  <c r="EZ56" i="75"/>
  <c r="EY56" i="75"/>
  <c r="EX56" i="75"/>
  <c r="EW56" i="75"/>
  <c r="EV56" i="75"/>
  <c r="EU56" i="75"/>
  <c r="ET56" i="75"/>
  <c r="ES56" i="75"/>
  <c r="ER56" i="75"/>
  <c r="EQ56" i="75"/>
  <c r="EP56" i="75"/>
  <c r="EO56" i="75"/>
  <c r="EN56" i="75"/>
  <c r="EM56" i="75"/>
  <c r="EL56" i="75"/>
  <c r="EK56" i="75"/>
  <c r="EJ56" i="75"/>
  <c r="EI56" i="75"/>
  <c r="EH56" i="75"/>
  <c r="EG56" i="75"/>
  <c r="EF56" i="75"/>
  <c r="EE56" i="75"/>
  <c r="ED56" i="75"/>
  <c r="EC56" i="75"/>
  <c r="EB56" i="75"/>
  <c r="EA56" i="75"/>
  <c r="DZ56" i="75"/>
  <c r="DY56" i="75"/>
  <c r="DX56" i="75"/>
  <c r="DW56" i="75"/>
  <c r="DV56" i="75"/>
  <c r="DU56" i="75"/>
  <c r="DT56" i="75"/>
  <c r="DS56" i="75"/>
  <c r="DR56" i="75"/>
  <c r="DQ56" i="75"/>
  <c r="DP56" i="75"/>
  <c r="DO56" i="75"/>
  <c r="DN56" i="75"/>
  <c r="DM56" i="75"/>
  <c r="DL56" i="75"/>
  <c r="DK56" i="75"/>
  <c r="DJ56" i="75"/>
  <c r="DI56" i="75"/>
  <c r="DH56" i="75"/>
  <c r="DG56" i="75"/>
  <c r="DF56" i="75"/>
  <c r="DE56" i="75"/>
  <c r="DD56" i="75"/>
  <c r="DC56" i="75"/>
  <c r="DB56" i="75"/>
  <c r="DA56" i="75"/>
  <c r="CZ56" i="75"/>
  <c r="CY56" i="75"/>
  <c r="CX56" i="75"/>
  <c r="CW56" i="75"/>
  <c r="CV56" i="75"/>
  <c r="CU56" i="75"/>
  <c r="CT56" i="75"/>
  <c r="CS56" i="75"/>
  <c r="CR56" i="75"/>
  <c r="CQ56" i="75"/>
  <c r="CP56" i="75"/>
  <c r="CO56" i="75"/>
  <c r="CN56" i="75"/>
  <c r="CM56" i="75"/>
  <c r="CL56" i="75"/>
  <c r="CK56" i="75"/>
  <c r="CJ56" i="75"/>
  <c r="CI56" i="75"/>
  <c r="CH56" i="75"/>
  <c r="CG56" i="75"/>
  <c r="CF56" i="75"/>
  <c r="CE56" i="75"/>
  <c r="CD56" i="75"/>
  <c r="CC56" i="75"/>
  <c r="CB56" i="75"/>
  <c r="CA56" i="75"/>
  <c r="BZ56" i="75"/>
  <c r="BY56" i="75"/>
  <c r="BX56" i="75"/>
  <c r="BW56" i="75"/>
  <c r="BV56" i="75"/>
  <c r="BU56" i="75"/>
  <c r="BT56" i="75"/>
  <c r="BS56" i="75"/>
  <c r="BR56" i="75"/>
  <c r="BQ56" i="75"/>
  <c r="BP56" i="75"/>
  <c r="BO56" i="75"/>
  <c r="BN56" i="75"/>
  <c r="BM56" i="75"/>
  <c r="BL56" i="75"/>
  <c r="BK56" i="75"/>
  <c r="BJ56" i="75"/>
  <c r="BI56" i="75"/>
  <c r="BH56" i="75"/>
  <c r="BG56" i="75"/>
  <c r="BF56" i="75"/>
  <c r="BE56" i="75"/>
  <c r="G56" i="75"/>
  <c r="D54" i="75"/>
  <c r="D53" i="75"/>
  <c r="D52" i="75"/>
  <c r="D51" i="75"/>
  <c r="HH50" i="75"/>
  <c r="HG50" i="75"/>
  <c r="HE50" i="75"/>
  <c r="HD50" i="75"/>
  <c r="HC50" i="75"/>
  <c r="HB50" i="75"/>
  <c r="HA50" i="75"/>
  <c r="GZ50" i="75"/>
  <c r="GY50" i="75"/>
  <c r="GX50" i="75"/>
  <c r="GW50" i="75"/>
  <c r="GV50" i="75"/>
  <c r="GU50" i="75"/>
  <c r="GT50" i="75"/>
  <c r="GS50" i="75"/>
  <c r="GR50" i="75"/>
  <c r="GQ50" i="75"/>
  <c r="GP50" i="75"/>
  <c r="GO50" i="75"/>
  <c r="GN50" i="75"/>
  <c r="GM50" i="75"/>
  <c r="GL50" i="75"/>
  <c r="GK50" i="75"/>
  <c r="GJ50" i="75"/>
  <c r="GI50" i="75"/>
  <c r="GH50" i="75"/>
  <c r="GG50" i="75"/>
  <c r="GF50" i="75"/>
  <c r="GE50" i="75"/>
  <c r="GD50" i="75"/>
  <c r="GC50" i="75"/>
  <c r="GB50" i="75"/>
  <c r="GA50" i="75"/>
  <c r="FZ50" i="75"/>
  <c r="FY50" i="75"/>
  <c r="FX50" i="75"/>
  <c r="FW50" i="75"/>
  <c r="FV50" i="75"/>
  <c r="FU50" i="75"/>
  <c r="FT50" i="75"/>
  <c r="FS50" i="75"/>
  <c r="FR50" i="75"/>
  <c r="FQ50" i="75"/>
  <c r="FP50" i="75"/>
  <c r="FO50" i="75"/>
  <c r="FN50" i="75"/>
  <c r="FM50" i="75"/>
  <c r="FL50" i="75"/>
  <c r="FK50" i="75"/>
  <c r="FJ50" i="75"/>
  <c r="FI50" i="75"/>
  <c r="FH50" i="75"/>
  <c r="FG50" i="75"/>
  <c r="FF50" i="75"/>
  <c r="FE50" i="75"/>
  <c r="FD50" i="75"/>
  <c r="FC50" i="75"/>
  <c r="FB50" i="75"/>
  <c r="FA50" i="75"/>
  <c r="EZ50" i="75"/>
  <c r="EY50" i="75"/>
  <c r="EX50" i="75"/>
  <c r="EW50" i="75"/>
  <c r="EV50" i="75"/>
  <c r="EU50" i="75"/>
  <c r="ET50" i="75"/>
  <c r="ES50" i="75"/>
  <c r="ER50" i="75"/>
  <c r="EQ50" i="75"/>
  <c r="EP50" i="75"/>
  <c r="EO50" i="75"/>
  <c r="EN50" i="75"/>
  <c r="EM50" i="75"/>
  <c r="EL50" i="75"/>
  <c r="EK50" i="75"/>
  <c r="EJ50" i="75"/>
  <c r="EI50" i="75"/>
  <c r="EH50" i="75"/>
  <c r="EG50" i="75"/>
  <c r="EF50" i="75"/>
  <c r="EE50" i="75"/>
  <c r="ED50" i="75"/>
  <c r="EC50" i="75"/>
  <c r="EB50" i="75"/>
  <c r="EA50" i="75"/>
  <c r="DZ50" i="75"/>
  <c r="DY50" i="75"/>
  <c r="DX50" i="75"/>
  <c r="DW50" i="75"/>
  <c r="DV50" i="75"/>
  <c r="DU50" i="75"/>
  <c r="DT50" i="75"/>
  <c r="DS50" i="75"/>
  <c r="DR50" i="75"/>
  <c r="DQ50" i="75"/>
  <c r="DP50" i="75"/>
  <c r="DO50" i="75"/>
  <c r="DN50" i="75"/>
  <c r="DM50" i="75"/>
  <c r="DL50" i="75"/>
  <c r="DK50" i="75"/>
  <c r="DJ50" i="75"/>
  <c r="DI50" i="75"/>
  <c r="DH50" i="75"/>
  <c r="DG50" i="75"/>
  <c r="DF50" i="75"/>
  <c r="DE50" i="75"/>
  <c r="DD50" i="75"/>
  <c r="DC50" i="75"/>
  <c r="DB50" i="75"/>
  <c r="DA50" i="75"/>
  <c r="CZ50" i="75"/>
  <c r="CY50" i="75"/>
  <c r="CX50" i="75"/>
  <c r="CW50" i="75"/>
  <c r="CV50" i="75"/>
  <c r="CU50" i="75"/>
  <c r="CT50" i="75"/>
  <c r="CS50" i="75"/>
  <c r="CR50" i="75"/>
  <c r="CQ50" i="75"/>
  <c r="CP50" i="75"/>
  <c r="CO50" i="75"/>
  <c r="CN50" i="75"/>
  <c r="CM50" i="75"/>
  <c r="CL50" i="75"/>
  <c r="CK50" i="75"/>
  <c r="CJ50" i="75"/>
  <c r="CI50" i="75"/>
  <c r="CH50" i="75"/>
  <c r="CG50" i="75"/>
  <c r="CF50" i="75"/>
  <c r="CE50" i="75"/>
  <c r="CD50" i="75"/>
  <c r="CC50" i="75"/>
  <c r="CB50" i="75"/>
  <c r="CA50" i="75"/>
  <c r="BZ50" i="75"/>
  <c r="BY50" i="75"/>
  <c r="BX50" i="75"/>
  <c r="BW50" i="75"/>
  <c r="BV50" i="75"/>
  <c r="BU50" i="75"/>
  <c r="BT50" i="75"/>
  <c r="BS50" i="75"/>
  <c r="BR50" i="75"/>
  <c r="BQ50" i="75"/>
  <c r="BP50" i="75"/>
  <c r="BO50" i="75"/>
  <c r="BN50" i="75"/>
  <c r="BM50" i="75"/>
  <c r="BL50" i="75"/>
  <c r="BK50" i="75"/>
  <c r="BJ50" i="75"/>
  <c r="BI50" i="75"/>
  <c r="BH50" i="75"/>
  <c r="BG50" i="75"/>
  <c r="BF50" i="75"/>
  <c r="BE50" i="75"/>
  <c r="G50" i="75"/>
  <c r="D48" i="75"/>
  <c r="D47" i="75"/>
  <c r="D46" i="75"/>
  <c r="D45" i="75"/>
  <c r="HH44" i="75"/>
  <c r="HG44" i="75"/>
  <c r="HE44" i="75"/>
  <c r="HD44" i="75"/>
  <c r="HC44" i="75"/>
  <c r="HB44" i="75"/>
  <c r="HA44" i="75"/>
  <c r="GZ44" i="75"/>
  <c r="GY44" i="75"/>
  <c r="GX44" i="75"/>
  <c r="GW44" i="75"/>
  <c r="GV44" i="75"/>
  <c r="GU44" i="75"/>
  <c r="GT44" i="75"/>
  <c r="GS44" i="75"/>
  <c r="GR44" i="75"/>
  <c r="GQ44" i="75"/>
  <c r="GO44" i="75"/>
  <c r="GN44" i="75"/>
  <c r="GM44" i="75"/>
  <c r="GL44" i="75"/>
  <c r="GK44" i="75"/>
  <c r="GJ44" i="75"/>
  <c r="GI44" i="75"/>
  <c r="GH44" i="75"/>
  <c r="GG44" i="75"/>
  <c r="GF44" i="75"/>
  <c r="GE44" i="75"/>
  <c r="GD44" i="75"/>
  <c r="GC44" i="75"/>
  <c r="GB44" i="75"/>
  <c r="GA44" i="75"/>
  <c r="FZ44" i="75"/>
  <c r="FY44" i="75"/>
  <c r="FX44" i="75"/>
  <c r="FW44" i="75"/>
  <c r="FV44" i="75"/>
  <c r="FU44" i="75"/>
  <c r="FT44" i="75"/>
  <c r="FS44" i="75"/>
  <c r="FR44" i="75"/>
  <c r="FQ44" i="75"/>
  <c r="FP44" i="75"/>
  <c r="FO44" i="75"/>
  <c r="FN44" i="75"/>
  <c r="FM44" i="75"/>
  <c r="FL44" i="75"/>
  <c r="FK44" i="75"/>
  <c r="FJ44" i="75"/>
  <c r="FI44" i="75"/>
  <c r="FH44" i="75"/>
  <c r="FG44" i="75"/>
  <c r="FF44" i="75"/>
  <c r="FE44" i="75"/>
  <c r="FD44" i="75"/>
  <c r="FC44" i="75"/>
  <c r="FB44" i="75"/>
  <c r="FA44" i="75"/>
  <c r="EZ44" i="75"/>
  <c r="EY44" i="75"/>
  <c r="EX44" i="75"/>
  <c r="D42" i="75"/>
  <c r="D41" i="75"/>
  <c r="D40" i="75"/>
  <c r="D39" i="75"/>
  <c r="HH38" i="75"/>
  <c r="HG38" i="75"/>
  <c r="HE38" i="75"/>
  <c r="HD38" i="75"/>
  <c r="HC38" i="75"/>
  <c r="HB38" i="75"/>
  <c r="HA38" i="75"/>
  <c r="GZ38" i="75"/>
  <c r="GY38" i="75"/>
  <c r="GX38" i="75"/>
  <c r="GW38" i="75"/>
  <c r="GV38" i="75"/>
  <c r="GU38" i="75"/>
  <c r="GT38" i="75"/>
  <c r="GS38" i="75"/>
  <c r="GR38" i="75"/>
  <c r="GQ38" i="75"/>
  <c r="GO38" i="75"/>
  <c r="GN38" i="75"/>
  <c r="GM38" i="75"/>
  <c r="GL38" i="75"/>
  <c r="GK38" i="75"/>
  <c r="GJ38" i="75"/>
  <c r="GI38" i="75"/>
  <c r="GH38" i="75"/>
  <c r="GG38" i="75"/>
  <c r="GF38" i="75"/>
  <c r="GE38" i="75"/>
  <c r="GD38" i="75"/>
  <c r="GC38" i="75"/>
  <c r="GB38" i="75"/>
  <c r="GA38" i="75"/>
  <c r="FZ38" i="75"/>
  <c r="FY38" i="75"/>
  <c r="FX38" i="75"/>
  <c r="FW38" i="75"/>
  <c r="FV38" i="75"/>
  <c r="FU38" i="75"/>
  <c r="FT38" i="75"/>
  <c r="FS38" i="75"/>
  <c r="FR38" i="75"/>
  <c r="FQ38" i="75"/>
  <c r="FP38" i="75"/>
  <c r="FO38" i="75"/>
  <c r="FN38" i="75"/>
  <c r="FM38" i="75"/>
  <c r="FL38" i="75"/>
  <c r="FK38" i="75"/>
  <c r="FJ38" i="75"/>
  <c r="FI38" i="75"/>
  <c r="FH38" i="75"/>
  <c r="FG38" i="75"/>
  <c r="FF38" i="75"/>
  <c r="FE38" i="75"/>
  <c r="FD38" i="75"/>
  <c r="FC38" i="75"/>
  <c r="FB38" i="75"/>
  <c r="FA38" i="75"/>
  <c r="EZ38" i="75"/>
  <c r="EY38" i="75"/>
  <c r="EX38" i="75"/>
  <c r="EW38" i="75"/>
  <c r="EV38" i="75"/>
  <c r="EU38" i="75"/>
  <c r="ET38" i="75"/>
  <c r="ES38" i="75"/>
  <c r="ER38" i="75"/>
  <c r="EQ38" i="75"/>
  <c r="EP38" i="75"/>
  <c r="EO38" i="75"/>
  <c r="EN38" i="75"/>
  <c r="EM38" i="75"/>
  <c r="EL38" i="75"/>
  <c r="EK38" i="75"/>
  <c r="EJ38" i="75"/>
  <c r="EI38" i="75"/>
  <c r="EH38" i="75"/>
  <c r="EG38" i="75"/>
  <c r="EF38" i="75"/>
  <c r="EE38" i="75"/>
  <c r="ED38" i="75"/>
  <c r="EC38" i="75"/>
  <c r="EB38" i="75"/>
  <c r="EA38" i="75"/>
  <c r="DZ38" i="75"/>
  <c r="DY38" i="75"/>
  <c r="DX38" i="75"/>
  <c r="DW38" i="75"/>
  <c r="DV38" i="75"/>
  <c r="DU38" i="75"/>
  <c r="DT38" i="75"/>
  <c r="DS38" i="75"/>
  <c r="DR38" i="75"/>
  <c r="DQ38" i="75"/>
  <c r="DP38" i="75"/>
  <c r="DO38" i="75"/>
  <c r="DN38" i="75"/>
  <c r="DM38" i="75"/>
  <c r="DL38" i="75"/>
  <c r="DK38" i="75"/>
  <c r="DJ38" i="75"/>
  <c r="DI38" i="75"/>
  <c r="DH38" i="75"/>
  <c r="DG38" i="75"/>
  <c r="DF38" i="75"/>
  <c r="DE38" i="75"/>
  <c r="DD38" i="75"/>
  <c r="DC38" i="75"/>
  <c r="DB38" i="75"/>
  <c r="DA38" i="75"/>
  <c r="CZ38" i="75"/>
  <c r="CY38" i="75"/>
  <c r="CX38" i="75"/>
  <c r="CW38" i="75"/>
  <c r="CV38" i="75"/>
  <c r="CU38" i="75"/>
  <c r="CT38" i="75"/>
  <c r="CS38" i="75"/>
  <c r="CR38" i="75"/>
  <c r="CQ38" i="75"/>
  <c r="CP38" i="75"/>
  <c r="CO38" i="75"/>
  <c r="CN38" i="75"/>
  <c r="CM38" i="75"/>
  <c r="CL38" i="75"/>
  <c r="CK38" i="75"/>
  <c r="CJ38" i="75"/>
  <c r="CI38" i="75"/>
  <c r="CH38" i="75"/>
  <c r="CG38" i="75"/>
  <c r="CF38" i="75"/>
  <c r="CE38" i="75"/>
  <c r="CD38" i="75"/>
  <c r="CC38" i="75"/>
  <c r="CB38" i="75"/>
  <c r="CA38" i="75"/>
  <c r="BZ38" i="75"/>
  <c r="BY38" i="75"/>
  <c r="BX38" i="75"/>
  <c r="BW38" i="75"/>
  <c r="BV38" i="75"/>
  <c r="BU38" i="75"/>
  <c r="BT38" i="75"/>
  <c r="BS38" i="75"/>
  <c r="BR38" i="75"/>
  <c r="BQ38" i="75"/>
  <c r="BP38" i="75"/>
  <c r="BO38" i="75"/>
  <c r="BN38" i="75"/>
  <c r="BM38" i="75"/>
  <c r="BL38" i="75"/>
  <c r="BK38" i="75"/>
  <c r="BJ38" i="75"/>
  <c r="BI38" i="75"/>
  <c r="BH38" i="75"/>
  <c r="BG38" i="75"/>
  <c r="BF38" i="75"/>
  <c r="BE38" i="75"/>
  <c r="BD38" i="75"/>
  <c r="G38" i="75"/>
  <c r="D37" i="75"/>
  <c r="D36" i="75"/>
  <c r="D35" i="75"/>
  <c r="D34" i="75"/>
  <c r="D33" i="75"/>
  <c r="HH32" i="75"/>
  <c r="HG32" i="75"/>
  <c r="HE32" i="75"/>
  <c r="HD32" i="75"/>
  <c r="HC32" i="75"/>
  <c r="HB32" i="75"/>
  <c r="HA32" i="75"/>
  <c r="GZ32" i="75"/>
  <c r="GY32" i="75"/>
  <c r="GX32" i="75"/>
  <c r="GW32" i="75"/>
  <c r="GV32" i="75"/>
  <c r="GU32" i="75"/>
  <c r="GT32" i="75"/>
  <c r="GS32" i="75"/>
  <c r="GR32" i="75"/>
  <c r="GQ32" i="75"/>
  <c r="GO32" i="75"/>
  <c r="GN32" i="75"/>
  <c r="GM32" i="75"/>
  <c r="GL32" i="75"/>
  <c r="GK32" i="75"/>
  <c r="GJ32" i="75"/>
  <c r="GI32" i="75"/>
  <c r="GH32" i="75"/>
  <c r="GG32" i="75"/>
  <c r="GF32" i="75"/>
  <c r="GE32" i="75"/>
  <c r="GD32" i="75"/>
  <c r="GC32" i="75"/>
  <c r="GB32" i="75"/>
  <c r="GA32" i="75"/>
  <c r="FZ32" i="75"/>
  <c r="FY32" i="75"/>
  <c r="FX32" i="75"/>
  <c r="FW32" i="75"/>
  <c r="FV32" i="75"/>
  <c r="FU32" i="75"/>
  <c r="FT32" i="75"/>
  <c r="FS32" i="75"/>
  <c r="FR32" i="75"/>
  <c r="FQ32" i="75"/>
  <c r="FP32" i="75"/>
  <c r="FO32" i="75"/>
  <c r="FN32" i="75"/>
  <c r="FM32" i="75"/>
  <c r="FL32" i="75"/>
  <c r="FK32" i="75"/>
  <c r="FJ32" i="75"/>
  <c r="FI32" i="75"/>
  <c r="FH32" i="75"/>
  <c r="FG32" i="75"/>
  <c r="FF32" i="75"/>
  <c r="FE32" i="75"/>
  <c r="FD32" i="75"/>
  <c r="FC32" i="75"/>
  <c r="FB32" i="75"/>
  <c r="FA32" i="75"/>
  <c r="EZ32" i="75"/>
  <c r="EY32" i="75"/>
  <c r="EX32" i="75"/>
  <c r="EW32" i="75"/>
  <c r="EV32" i="75"/>
  <c r="EU32" i="75"/>
  <c r="ET32" i="75"/>
  <c r="ES32" i="75"/>
  <c r="ER32" i="75"/>
  <c r="EQ32" i="75"/>
  <c r="EP32" i="75"/>
  <c r="EO32" i="75"/>
  <c r="EN32" i="75"/>
  <c r="EM32" i="75"/>
  <c r="EL32" i="75"/>
  <c r="EK32" i="75"/>
  <c r="EJ32" i="75"/>
  <c r="EI32" i="75"/>
  <c r="EH32" i="75"/>
  <c r="EG32" i="75"/>
  <c r="EF32" i="75"/>
  <c r="EE32" i="75"/>
  <c r="ED32" i="75"/>
  <c r="EC32" i="75"/>
  <c r="EB32" i="75"/>
  <c r="EA32" i="75"/>
  <c r="DZ32" i="75"/>
  <c r="DY32" i="75"/>
  <c r="DX32" i="75"/>
  <c r="DW32" i="75"/>
  <c r="DV32" i="75"/>
  <c r="DU32" i="75"/>
  <c r="DT32" i="75"/>
  <c r="DS32" i="75"/>
  <c r="DR32" i="75"/>
  <c r="DQ32" i="75"/>
  <c r="DP32" i="75"/>
  <c r="DO32" i="75"/>
  <c r="DN32" i="75"/>
  <c r="DM32" i="75"/>
  <c r="DL32" i="75"/>
  <c r="DK32" i="75"/>
  <c r="DJ32" i="75"/>
  <c r="DI32" i="75"/>
  <c r="DH32" i="75"/>
  <c r="DG32" i="75"/>
  <c r="DF32" i="75"/>
  <c r="DE32" i="75"/>
  <c r="DD32" i="75"/>
  <c r="DC32" i="75"/>
  <c r="DB32" i="75"/>
  <c r="DA32" i="75"/>
  <c r="CZ32" i="75"/>
  <c r="CY32" i="75"/>
  <c r="CX32" i="75"/>
  <c r="CW32" i="75"/>
  <c r="CV32" i="75"/>
  <c r="CU32" i="75"/>
  <c r="CT32" i="75"/>
  <c r="CS32" i="75"/>
  <c r="CR32" i="75"/>
  <c r="CQ32" i="75"/>
  <c r="CP32" i="75"/>
  <c r="CO32" i="75"/>
  <c r="CN32" i="75"/>
  <c r="CM32" i="75"/>
  <c r="CL32" i="75"/>
  <c r="CK32" i="75"/>
  <c r="CJ32" i="75"/>
  <c r="CI32" i="75"/>
  <c r="CH32" i="75"/>
  <c r="CG32" i="75"/>
  <c r="CF32" i="75"/>
  <c r="CE32" i="75"/>
  <c r="CD32" i="75"/>
  <c r="CC32" i="75"/>
  <c r="CB32" i="75"/>
  <c r="CA32" i="75"/>
  <c r="BZ32" i="75"/>
  <c r="BY32" i="75"/>
  <c r="BX32" i="75"/>
  <c r="BW32" i="75"/>
  <c r="BV32" i="75"/>
  <c r="BU32" i="75"/>
  <c r="BT32" i="75"/>
  <c r="BS32" i="75"/>
  <c r="BR32" i="75"/>
  <c r="BQ32" i="75"/>
  <c r="BP32" i="75"/>
  <c r="BO32" i="75"/>
  <c r="BN32" i="75"/>
  <c r="BM32" i="75"/>
  <c r="BL32" i="75"/>
  <c r="BK32" i="75"/>
  <c r="BJ32" i="75"/>
  <c r="BI32" i="75"/>
  <c r="BH32" i="75"/>
  <c r="BG32" i="75"/>
  <c r="BF32" i="75"/>
  <c r="BE32" i="75"/>
  <c r="G32" i="75"/>
  <c r="D30" i="75"/>
  <c r="D29" i="75"/>
  <c r="D28" i="75"/>
  <c r="D27" i="75"/>
  <c r="HH26" i="75"/>
  <c r="HG26" i="75"/>
  <c r="HE26" i="75"/>
  <c r="HD26" i="75"/>
  <c r="HC26" i="75"/>
  <c r="HB26" i="75"/>
  <c r="HA26" i="75"/>
  <c r="GZ26" i="75"/>
  <c r="GY26" i="75"/>
  <c r="GX26" i="75"/>
  <c r="GW26" i="75"/>
  <c r="GV26" i="75"/>
  <c r="GU26" i="75"/>
  <c r="GT26" i="75"/>
  <c r="GS26" i="75"/>
  <c r="GR26" i="75"/>
  <c r="GQ26" i="75"/>
  <c r="GO26" i="75"/>
  <c r="GN26" i="75"/>
  <c r="GM26" i="75"/>
  <c r="GL26" i="75"/>
  <c r="GK26" i="75"/>
  <c r="GJ26" i="75"/>
  <c r="GI26" i="75"/>
  <c r="GH26" i="75"/>
  <c r="GG26" i="75"/>
  <c r="GF26" i="75"/>
  <c r="GE26" i="75"/>
  <c r="GD26" i="75"/>
  <c r="GC26" i="75"/>
  <c r="GB26" i="75"/>
  <c r="GA26" i="75"/>
  <c r="FZ26" i="75"/>
  <c r="FY26" i="75"/>
  <c r="FX26" i="75"/>
  <c r="FW26" i="75"/>
  <c r="FV26" i="75"/>
  <c r="FU26" i="75"/>
  <c r="FT26" i="75"/>
  <c r="FS26" i="75"/>
  <c r="FR26" i="75"/>
  <c r="FQ26" i="75"/>
  <c r="FP26" i="75"/>
  <c r="FO26" i="75"/>
  <c r="FN26" i="75"/>
  <c r="FM26" i="75"/>
  <c r="FL26" i="75"/>
  <c r="FK26" i="75"/>
  <c r="FJ26" i="75"/>
  <c r="FI26" i="75"/>
  <c r="FH26" i="75"/>
  <c r="FG26" i="75"/>
  <c r="FF26" i="75"/>
  <c r="FE26" i="75"/>
  <c r="FD26" i="75"/>
  <c r="FC26" i="75"/>
  <c r="FB26" i="75"/>
  <c r="FA26" i="75"/>
  <c r="EZ26" i="75"/>
  <c r="EY26" i="75"/>
  <c r="EX26" i="75"/>
  <c r="EW26" i="75"/>
  <c r="EV26" i="75"/>
  <c r="EU26" i="75"/>
  <c r="ET26" i="75"/>
  <c r="ES26" i="75"/>
  <c r="ER26" i="75"/>
  <c r="EQ26" i="75"/>
  <c r="EP26" i="75"/>
  <c r="EO26" i="75"/>
  <c r="EN26" i="75"/>
  <c r="EM26" i="75"/>
  <c r="EL26" i="75"/>
  <c r="EK26" i="75"/>
  <c r="EJ26" i="75"/>
  <c r="EI26" i="75"/>
  <c r="EH26" i="75"/>
  <c r="EG26" i="75"/>
  <c r="EF26" i="75"/>
  <c r="EE26" i="75"/>
  <c r="ED26" i="75"/>
  <c r="EC26" i="75"/>
  <c r="EB26" i="75"/>
  <c r="EA26" i="75"/>
  <c r="DZ26" i="75"/>
  <c r="DY26" i="75"/>
  <c r="DX26" i="75"/>
  <c r="DW26" i="75"/>
  <c r="DV26" i="75"/>
  <c r="DU26" i="75"/>
  <c r="DT26" i="75"/>
  <c r="DS26" i="75"/>
  <c r="DR26" i="75"/>
  <c r="DQ26" i="75"/>
  <c r="DP26" i="75"/>
  <c r="DO26" i="75"/>
  <c r="DN26" i="75"/>
  <c r="DM26" i="75"/>
  <c r="DL26" i="75"/>
  <c r="DK26" i="75"/>
  <c r="DJ26" i="75"/>
  <c r="DI26" i="75"/>
  <c r="DH26" i="75"/>
  <c r="DG26" i="75"/>
  <c r="DF26" i="75"/>
  <c r="DE26" i="75"/>
  <c r="DD26" i="75"/>
  <c r="DC26" i="75"/>
  <c r="DB26" i="75"/>
  <c r="DA26" i="75"/>
  <c r="CZ26" i="75"/>
  <c r="CY26" i="75"/>
  <c r="CX26" i="75"/>
  <c r="CW26" i="75"/>
  <c r="CV26" i="75"/>
  <c r="CU26" i="75"/>
  <c r="CT26" i="75"/>
  <c r="CS26" i="75"/>
  <c r="CR26" i="75"/>
  <c r="CQ26" i="75"/>
  <c r="CP26" i="75"/>
  <c r="CO26" i="75"/>
  <c r="CN26" i="75"/>
  <c r="CM26" i="75"/>
  <c r="CL26" i="75"/>
  <c r="CK26" i="75"/>
  <c r="CJ26" i="75"/>
  <c r="CI26" i="75"/>
  <c r="CH26" i="75"/>
  <c r="CG26" i="75"/>
  <c r="CF26" i="75"/>
  <c r="CE26" i="75"/>
  <c r="CD26" i="75"/>
  <c r="CC26" i="75"/>
  <c r="CB26" i="75"/>
  <c r="CA26" i="75"/>
  <c r="BZ26" i="75"/>
  <c r="BY26" i="75"/>
  <c r="BX26" i="75"/>
  <c r="BW26" i="75"/>
  <c r="BV26" i="75"/>
  <c r="BU26" i="75"/>
  <c r="BT26" i="75"/>
  <c r="BS26" i="75"/>
  <c r="BR26" i="75"/>
  <c r="BQ26" i="75"/>
  <c r="BP26" i="75"/>
  <c r="BO26" i="75"/>
  <c r="BN26" i="75"/>
  <c r="BM26" i="75"/>
  <c r="BL26" i="75"/>
  <c r="BK26" i="75"/>
  <c r="BJ26" i="75"/>
  <c r="BI26" i="75"/>
  <c r="BH26" i="75"/>
  <c r="BG26" i="75"/>
  <c r="BF26" i="75"/>
  <c r="BE26" i="75"/>
  <c r="G26" i="75"/>
  <c r="D24" i="75"/>
  <c r="D23" i="75"/>
  <c r="D22" i="75"/>
  <c r="D21" i="75"/>
  <c r="HH20" i="75"/>
  <c r="HG20" i="75"/>
  <c r="HE20" i="75"/>
  <c r="HD20" i="75"/>
  <c r="HC20" i="75"/>
  <c r="HB20" i="75"/>
  <c r="HA20" i="75"/>
  <c r="GZ20" i="75"/>
  <c r="GY20" i="75"/>
  <c r="GX20" i="75"/>
  <c r="GW20" i="75"/>
  <c r="GV20" i="75"/>
  <c r="GU20" i="75"/>
  <c r="GT20" i="75"/>
  <c r="GS20" i="75"/>
  <c r="GR20" i="75"/>
  <c r="GQ20" i="75"/>
  <c r="GO20" i="75"/>
  <c r="GN20" i="75"/>
  <c r="GM20" i="75"/>
  <c r="GL20" i="75"/>
  <c r="GK20" i="75"/>
  <c r="GJ20" i="75"/>
  <c r="GI20" i="75"/>
  <c r="GH20" i="75"/>
  <c r="GG20" i="75"/>
  <c r="GF20" i="75"/>
  <c r="GE20" i="75"/>
  <c r="GD20" i="75"/>
  <c r="GC20" i="75"/>
  <c r="GB20" i="75"/>
  <c r="GA20" i="75"/>
  <c r="FZ20" i="75"/>
  <c r="FY20" i="75"/>
  <c r="FX20" i="75"/>
  <c r="FW20" i="75"/>
  <c r="FV20" i="75"/>
  <c r="FU20" i="75"/>
  <c r="FT20" i="75"/>
  <c r="FS20" i="75"/>
  <c r="FR20" i="75"/>
  <c r="FQ20" i="75"/>
  <c r="FP20" i="75"/>
  <c r="FO20" i="75"/>
  <c r="FN20" i="75"/>
  <c r="FM20" i="75"/>
  <c r="FL20" i="75"/>
  <c r="FK20" i="75"/>
  <c r="FJ20" i="75"/>
  <c r="FI20" i="75"/>
  <c r="FH20" i="75"/>
  <c r="FG20" i="75"/>
  <c r="FF20" i="75"/>
  <c r="FE20" i="75"/>
  <c r="FD20" i="75"/>
  <c r="FC20" i="75"/>
  <c r="FB20" i="75"/>
  <c r="FA20" i="75"/>
  <c r="EZ20" i="75"/>
  <c r="EY20" i="75"/>
  <c r="EX20" i="75"/>
  <c r="EW20" i="75"/>
  <c r="EV20" i="75"/>
  <c r="EU20" i="75"/>
  <c r="ET20" i="75"/>
  <c r="ES20" i="75"/>
  <c r="ER20" i="75"/>
  <c r="EQ20" i="75"/>
  <c r="EP20" i="75"/>
  <c r="EO20" i="75"/>
  <c r="EN20" i="75"/>
  <c r="EM20" i="75"/>
  <c r="EL20" i="75"/>
  <c r="EK20" i="75"/>
  <c r="EJ20" i="75"/>
  <c r="EI20" i="75"/>
  <c r="EH20" i="75"/>
  <c r="EG20" i="75"/>
  <c r="EF20" i="75"/>
  <c r="EE20" i="75"/>
  <c r="ED20" i="75"/>
  <c r="EC20" i="75"/>
  <c r="EB20" i="75"/>
  <c r="EA20" i="75"/>
  <c r="DZ20" i="75"/>
  <c r="DY20" i="75"/>
  <c r="DX20" i="75"/>
  <c r="DW20" i="75"/>
  <c r="DV20" i="75"/>
  <c r="DU20" i="75"/>
  <c r="DT20" i="75"/>
  <c r="DS20" i="75"/>
  <c r="DR20" i="75"/>
  <c r="DQ20" i="75"/>
  <c r="DP20" i="75"/>
  <c r="DO20" i="75"/>
  <c r="DN20" i="75"/>
  <c r="DM20" i="75"/>
  <c r="DL20" i="75"/>
  <c r="DK20" i="75"/>
  <c r="DJ20" i="75"/>
  <c r="DI20" i="75"/>
  <c r="DH20" i="75"/>
  <c r="DG20" i="75"/>
  <c r="DF20" i="75"/>
  <c r="DE20" i="75"/>
  <c r="DD20" i="75"/>
  <c r="DC20" i="75"/>
  <c r="DB20" i="75"/>
  <c r="DA20" i="75"/>
  <c r="CZ20" i="75"/>
  <c r="CY20" i="75"/>
  <c r="CX20" i="75"/>
  <c r="CW20" i="75"/>
  <c r="CV20" i="75"/>
  <c r="CU20" i="75"/>
  <c r="CT20" i="75"/>
  <c r="CS20" i="75"/>
  <c r="CR20" i="75"/>
  <c r="CQ20" i="75"/>
  <c r="CP20" i="75"/>
  <c r="CO20" i="75"/>
  <c r="CN20" i="75"/>
  <c r="CM20" i="75"/>
  <c r="CL20" i="75"/>
  <c r="CK20" i="75"/>
  <c r="CJ20" i="75"/>
  <c r="CI20" i="75"/>
  <c r="CH20" i="75"/>
  <c r="CG20" i="75"/>
  <c r="CF20" i="75"/>
  <c r="CE20" i="75"/>
  <c r="CD20" i="75"/>
  <c r="CC20" i="75"/>
  <c r="CB20" i="75"/>
  <c r="CA20" i="75"/>
  <c r="BZ20" i="75"/>
  <c r="BY20" i="75"/>
  <c r="BX20" i="75"/>
  <c r="BW20" i="75"/>
  <c r="BV20" i="75"/>
  <c r="BU20" i="75"/>
  <c r="BT20" i="75"/>
  <c r="BS20" i="75"/>
  <c r="BR20" i="75"/>
  <c r="BQ20" i="75"/>
  <c r="BP20" i="75"/>
  <c r="BO20" i="75"/>
  <c r="BN20" i="75"/>
  <c r="BM20" i="75"/>
  <c r="BL20" i="75"/>
  <c r="BK20" i="75"/>
  <c r="BJ20" i="75"/>
  <c r="BI20" i="75"/>
  <c r="BH20" i="75"/>
  <c r="BG20" i="75"/>
  <c r="BF20" i="75"/>
  <c r="BE20" i="75"/>
  <c r="G20" i="75"/>
  <c r="D13" i="75"/>
  <c r="D12" i="75"/>
  <c r="D11" i="75"/>
  <c r="D10" i="75"/>
  <c r="D9" i="75"/>
  <c r="HH8" i="75"/>
  <c r="HG8" i="75"/>
  <c r="HE8" i="75"/>
  <c r="HD8" i="75"/>
  <c r="HC8" i="75"/>
  <c r="HB8" i="75"/>
  <c r="HA8" i="75"/>
  <c r="GZ8" i="75"/>
  <c r="GY8" i="75"/>
  <c r="GX8" i="75"/>
  <c r="GW8" i="75"/>
  <c r="GV8" i="75"/>
  <c r="GU8" i="75"/>
  <c r="GT8" i="75"/>
  <c r="GS8" i="75"/>
  <c r="GR8" i="75"/>
  <c r="GQ8" i="75"/>
  <c r="GO8" i="75"/>
  <c r="GN8" i="75"/>
  <c r="GM8" i="75"/>
  <c r="GL8" i="75"/>
  <c r="GK8" i="75"/>
  <c r="GJ8" i="75"/>
  <c r="GI8" i="75"/>
  <c r="GH8" i="75"/>
  <c r="GG8" i="75"/>
  <c r="GF8" i="75"/>
  <c r="GE8" i="75"/>
  <c r="GD8" i="75"/>
  <c r="GC8" i="75"/>
  <c r="GB8" i="75"/>
  <c r="GA8" i="75"/>
  <c r="FZ8" i="75"/>
  <c r="FY8" i="75"/>
  <c r="FX8" i="75"/>
  <c r="FW8" i="75"/>
  <c r="FV8" i="75"/>
  <c r="FU8" i="75"/>
  <c r="FT8" i="75"/>
  <c r="FS8" i="75"/>
  <c r="FR8" i="75"/>
  <c r="FQ8" i="75"/>
  <c r="FP8" i="75"/>
  <c r="FO8" i="75"/>
  <c r="FN8" i="75"/>
  <c r="FM8" i="75"/>
  <c r="FL8" i="75"/>
  <c r="FK8" i="75"/>
  <c r="FJ8" i="75"/>
  <c r="FI8" i="75"/>
  <c r="FH8" i="75"/>
  <c r="FG8" i="75"/>
  <c r="FF8" i="75"/>
  <c r="FE8" i="75"/>
  <c r="FD8" i="75"/>
  <c r="FC8" i="75"/>
  <c r="FB8" i="75"/>
  <c r="FA8" i="75"/>
  <c r="EZ8" i="75"/>
  <c r="EY8" i="75"/>
  <c r="EX8" i="75"/>
  <c r="EW8" i="75"/>
  <c r="EV8" i="75"/>
  <c r="EU8" i="75"/>
  <c r="ET8" i="75"/>
  <c r="ES8" i="75"/>
  <c r="ER8" i="75"/>
  <c r="EQ8" i="75"/>
  <c r="EP8" i="75"/>
  <c r="EO8" i="75"/>
  <c r="EN8" i="75"/>
  <c r="EM8" i="75"/>
  <c r="EL8" i="75"/>
  <c r="EK8" i="75"/>
  <c r="EJ8" i="75"/>
  <c r="EI8" i="75"/>
  <c r="EH8" i="75"/>
  <c r="EG8" i="75"/>
  <c r="EF8" i="75"/>
  <c r="EE8" i="75"/>
  <c r="ED8" i="75"/>
  <c r="EC8" i="75"/>
  <c r="EB8" i="75"/>
  <c r="EA8" i="75"/>
  <c r="DZ8" i="75"/>
  <c r="DY8" i="75"/>
  <c r="DX8" i="75"/>
  <c r="DW8" i="75"/>
  <c r="DV8" i="75"/>
  <c r="DU8" i="75"/>
  <c r="DT8" i="75"/>
  <c r="DS8" i="75"/>
  <c r="DR8" i="75"/>
  <c r="DQ8" i="75"/>
  <c r="DP8" i="75"/>
  <c r="DO8" i="75"/>
  <c r="DN8" i="75"/>
  <c r="DM8" i="75"/>
  <c r="DL8" i="75"/>
  <c r="DK8" i="75"/>
  <c r="DJ8" i="75"/>
  <c r="DI8" i="75"/>
  <c r="DH8" i="75"/>
  <c r="DG8" i="75"/>
  <c r="DF8" i="75"/>
  <c r="DE8" i="75"/>
  <c r="DD8" i="75"/>
  <c r="DC8" i="75"/>
  <c r="DB8" i="75"/>
  <c r="DA8" i="75"/>
  <c r="CZ8" i="75"/>
  <c r="CY8" i="75"/>
  <c r="CX8" i="75"/>
  <c r="CW8" i="75"/>
  <c r="CV8" i="75"/>
  <c r="CU8" i="75"/>
  <c r="CT8" i="75"/>
  <c r="CS8" i="75"/>
  <c r="CR8" i="75"/>
  <c r="CQ8" i="75"/>
  <c r="CP8" i="75"/>
  <c r="CO8" i="75"/>
  <c r="CN8" i="75"/>
  <c r="CM8" i="75"/>
  <c r="CL8" i="75"/>
  <c r="CK8" i="75"/>
  <c r="CJ8" i="75"/>
  <c r="CI8" i="75"/>
  <c r="CH8" i="75"/>
  <c r="CG8" i="75"/>
  <c r="CF8" i="75"/>
  <c r="CE8" i="75"/>
  <c r="CD8" i="75"/>
  <c r="CC8" i="75"/>
  <c r="CB8" i="75"/>
  <c r="CA8" i="75"/>
  <c r="BZ8" i="75"/>
  <c r="BY8" i="75"/>
  <c r="BX8" i="75"/>
  <c r="BW8" i="75"/>
  <c r="BV8" i="75"/>
  <c r="BU8" i="75"/>
  <c r="BT8" i="75"/>
  <c r="BS8" i="75"/>
  <c r="BR8" i="75"/>
  <c r="BQ8" i="75"/>
  <c r="BP8" i="75"/>
  <c r="BO8" i="75"/>
  <c r="BN8" i="75"/>
  <c r="BM8" i="75"/>
  <c r="BL8" i="75"/>
  <c r="BK8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D7" i="75"/>
  <c r="D6" i="75"/>
  <c r="D5" i="75"/>
  <c r="D4" i="75"/>
  <c r="D3" i="75"/>
  <c r="HH2" i="75"/>
  <c r="HG2" i="75"/>
  <c r="HE2" i="75"/>
  <c r="HD2" i="75"/>
  <c r="HC2" i="75"/>
  <c r="HB2" i="75"/>
  <c r="HA2" i="75"/>
  <c r="GZ2" i="75"/>
  <c r="GY2" i="75"/>
  <c r="GX2" i="75"/>
  <c r="GW2" i="75"/>
  <c r="GV2" i="75"/>
  <c r="GU2" i="75"/>
  <c r="GT2" i="75"/>
  <c r="GS2" i="75"/>
  <c r="GR2" i="75"/>
  <c r="GQ2" i="75"/>
  <c r="GO2" i="75"/>
  <c r="GN2" i="75"/>
  <c r="GM2" i="75"/>
  <c r="GL2" i="75"/>
  <c r="GK2" i="75"/>
  <c r="GJ2" i="75"/>
  <c r="GI2" i="75"/>
  <c r="GH2" i="75"/>
  <c r="GG2" i="75"/>
  <c r="GF2" i="75"/>
  <c r="GE2" i="75"/>
  <c r="GD2" i="75"/>
  <c r="GC2" i="75"/>
  <c r="GB2" i="75"/>
  <c r="GA2" i="75"/>
  <c r="FZ2" i="75"/>
  <c r="FY2" i="75"/>
  <c r="FX2" i="75"/>
  <c r="FW2" i="75"/>
  <c r="FV2" i="75"/>
  <c r="FU2" i="75"/>
  <c r="FT2" i="75"/>
  <c r="FS2" i="75"/>
  <c r="FR2" i="75"/>
  <c r="FQ2" i="75"/>
  <c r="FP2" i="75"/>
  <c r="FO2" i="75"/>
  <c r="FN2" i="75"/>
  <c r="FM2" i="75"/>
  <c r="FL2" i="75"/>
  <c r="FK2" i="75"/>
  <c r="FJ2" i="75"/>
  <c r="FI2" i="75"/>
  <c r="FH2" i="75"/>
  <c r="FG2" i="75"/>
  <c r="FF2" i="75"/>
  <c r="FE2" i="75"/>
  <c r="FD2" i="75"/>
  <c r="FC2" i="75"/>
  <c r="FB2" i="75"/>
  <c r="FA2" i="75"/>
  <c r="EZ2" i="75"/>
  <c r="EY2" i="75"/>
  <c r="EX2" i="75"/>
  <c r="EW2" i="75"/>
  <c r="EV2" i="75"/>
  <c r="EU2" i="75"/>
  <c r="ET2" i="75"/>
  <c r="ES2" i="75"/>
  <c r="ER2" i="75"/>
  <c r="EQ2" i="75"/>
  <c r="EP2" i="75"/>
  <c r="EO2" i="75"/>
  <c r="EN2" i="75"/>
  <c r="EM2" i="75"/>
  <c r="EL2" i="75"/>
  <c r="EK2" i="75"/>
  <c r="EJ2" i="75"/>
  <c r="EI2" i="75"/>
  <c r="EH2" i="75"/>
  <c r="EG2" i="75"/>
  <c r="EF2" i="75"/>
  <c r="EE2" i="75"/>
  <c r="ED2" i="75"/>
  <c r="EC2" i="75"/>
  <c r="EB2" i="75"/>
  <c r="EA2" i="75"/>
  <c r="DZ2" i="75"/>
  <c r="DY2" i="75"/>
  <c r="DX2" i="75"/>
  <c r="DW2" i="75"/>
  <c r="DV2" i="75"/>
  <c r="DU2" i="75"/>
  <c r="DT2" i="75"/>
  <c r="DS2" i="75"/>
  <c r="DR2" i="75"/>
  <c r="DQ2" i="75"/>
  <c r="DP2" i="75"/>
  <c r="DO2" i="75"/>
  <c r="DN2" i="75"/>
  <c r="DM2" i="75"/>
  <c r="DL2" i="75"/>
  <c r="DK2" i="75"/>
  <c r="DJ2" i="75"/>
  <c r="DI2" i="75"/>
  <c r="DH2" i="75"/>
  <c r="DG2" i="75"/>
  <c r="DF2" i="75"/>
  <c r="DE2" i="75"/>
  <c r="DD2" i="75"/>
  <c r="DC2" i="75"/>
  <c r="DB2" i="75"/>
  <c r="DA2" i="75"/>
  <c r="CZ2" i="75"/>
  <c r="CY2" i="75"/>
  <c r="CX2" i="75"/>
  <c r="CW2" i="75"/>
  <c r="CV2" i="75"/>
  <c r="CU2" i="75"/>
  <c r="CT2" i="75"/>
  <c r="CS2" i="75"/>
  <c r="CR2" i="75"/>
  <c r="CQ2" i="75"/>
  <c r="CP2" i="75"/>
  <c r="CO2" i="75"/>
  <c r="CN2" i="75"/>
  <c r="CM2" i="75"/>
  <c r="CL2" i="75"/>
  <c r="CK2" i="75"/>
  <c r="CJ2" i="75"/>
  <c r="CI2" i="75"/>
  <c r="CH2" i="75"/>
  <c r="CG2" i="75"/>
  <c r="CF2" i="75"/>
  <c r="CE2" i="75"/>
  <c r="CD2" i="75"/>
  <c r="CC2" i="75"/>
  <c r="CB2" i="75"/>
  <c r="CA2" i="75"/>
  <c r="BZ2" i="75"/>
  <c r="BY2" i="75"/>
  <c r="BX2" i="75"/>
  <c r="BW2" i="75"/>
  <c r="BV2" i="75"/>
  <c r="BU2" i="75"/>
  <c r="BT2" i="75"/>
  <c r="BS2" i="75"/>
  <c r="BR2" i="75"/>
  <c r="BQ2" i="75"/>
  <c r="BP2" i="75"/>
  <c r="BO2" i="75"/>
  <c r="BN2" i="75"/>
  <c r="BM2" i="75"/>
  <c r="BL2" i="75"/>
  <c r="BK2" i="75"/>
  <c r="BJ2" i="75"/>
  <c r="BI2" i="75"/>
  <c r="BH2" i="75"/>
  <c r="BG2" i="75"/>
  <c r="BF2" i="75"/>
  <c r="BE2" i="75"/>
  <c r="BD2" i="75"/>
  <c r="BC2" i="75"/>
  <c r="BB2" i="75"/>
  <c r="BA2" i="75"/>
  <c r="AZ2" i="75"/>
  <c r="AY2" i="75"/>
  <c r="AX2" i="75"/>
  <c r="AW2" i="75"/>
  <c r="AV2" i="75"/>
  <c r="AU2" i="75"/>
  <c r="AT2" i="75"/>
  <c r="AS2" i="75"/>
  <c r="AR2" i="75"/>
  <c r="AQ2" i="75"/>
  <c r="AP2" i="75"/>
  <c r="AO2" i="75"/>
  <c r="AN2" i="75"/>
  <c r="AM2" i="75"/>
  <c r="AL2" i="75"/>
  <c r="AK2" i="75"/>
  <c r="AJ2" i="75"/>
  <c r="AI2" i="75"/>
  <c r="AH2" i="75"/>
  <c r="AG2" i="75"/>
  <c r="AF2" i="75"/>
  <c r="AE2" i="75"/>
  <c r="AD2" i="75"/>
  <c r="AC2" i="75"/>
  <c r="AB2" i="75"/>
  <c r="AA2" i="75"/>
  <c r="Z2" i="75"/>
  <c r="Y2" i="75"/>
  <c r="X2" i="75"/>
  <c r="W2" i="75"/>
  <c r="V2" i="75"/>
  <c r="U2" i="75"/>
  <c r="T2" i="75"/>
  <c r="S2" i="75"/>
  <c r="R2" i="75"/>
  <c r="Q2" i="75"/>
  <c r="P2" i="75"/>
  <c r="O2" i="75"/>
  <c r="N2" i="75"/>
  <c r="M2" i="75"/>
  <c r="L2" i="75"/>
  <c r="K2" i="75"/>
  <c r="J2" i="75"/>
  <c r="I2" i="75"/>
  <c r="H2" i="75"/>
  <c r="G2" i="75"/>
  <c r="BH1" i="75"/>
  <c r="BI1" i="75" s="1"/>
  <c r="BJ1" i="75" s="1"/>
  <c r="BK1" i="75" s="1"/>
  <c r="BL1" i="75" s="1"/>
  <c r="BM1" i="75" s="1"/>
  <c r="BN1" i="75" s="1"/>
  <c r="BO1" i="75" s="1"/>
  <c r="BP1" i="75" s="1"/>
  <c r="BQ1" i="75" s="1"/>
  <c r="BR1" i="75" s="1"/>
  <c r="BS1" i="75" s="1"/>
  <c r="BT1" i="75" s="1"/>
  <c r="BU1" i="75" s="1"/>
  <c r="BV1" i="75" s="1"/>
  <c r="BW1" i="75" s="1"/>
  <c r="BX1" i="75" s="1"/>
  <c r="BY1" i="75" s="1"/>
  <c r="BZ1" i="75" s="1"/>
  <c r="CA1" i="75" s="1"/>
  <c r="CB1" i="75" s="1"/>
  <c r="CC1" i="75" s="1"/>
  <c r="CD1" i="75" s="1"/>
  <c r="CE1" i="75" s="1"/>
  <c r="CF1" i="75" s="1"/>
  <c r="CG1" i="75" s="1"/>
  <c r="CH1" i="75" s="1"/>
  <c r="CI1" i="75" s="1"/>
  <c r="CJ1" i="75" s="1"/>
  <c r="CK1" i="75" s="1"/>
  <c r="CL1" i="75" s="1"/>
  <c r="CM1" i="75" s="1"/>
  <c r="CN1" i="75" s="1"/>
  <c r="CO1" i="75" s="1"/>
  <c r="CP1" i="75" s="1"/>
  <c r="CQ1" i="75" s="1"/>
  <c r="CR1" i="75" s="1"/>
  <c r="CS1" i="75" s="1"/>
  <c r="CT1" i="75" s="1"/>
  <c r="CU1" i="75" s="1"/>
  <c r="CV1" i="75" s="1"/>
  <c r="CW1" i="75" s="1"/>
  <c r="CX1" i="75" s="1"/>
  <c r="CY1" i="75" s="1"/>
  <c r="CZ1" i="75" s="1"/>
  <c r="DA1" i="75" s="1"/>
  <c r="DB1" i="75" s="1"/>
  <c r="DC1" i="75" s="1"/>
  <c r="DD1" i="75" s="1"/>
  <c r="DE1" i="75" s="1"/>
  <c r="DF1" i="75" s="1"/>
  <c r="DG1" i="75" s="1"/>
  <c r="DH1" i="75" s="1"/>
  <c r="DI1" i="75" s="1"/>
  <c r="DJ1" i="75" s="1"/>
  <c r="DK1" i="75" s="1"/>
  <c r="DL1" i="75" s="1"/>
  <c r="DM1" i="75" s="1"/>
  <c r="DN1" i="75" s="1"/>
  <c r="DO1" i="75" s="1"/>
  <c r="DP1" i="75" s="1"/>
  <c r="DQ1" i="75" s="1"/>
  <c r="DR1" i="75" s="1"/>
  <c r="DS1" i="75" s="1"/>
  <c r="DT1" i="75" s="1"/>
  <c r="DU1" i="75" s="1"/>
  <c r="DV1" i="75" s="1"/>
  <c r="DW1" i="75" s="1"/>
  <c r="DX1" i="75" s="1"/>
  <c r="DY1" i="75" s="1"/>
  <c r="DZ1" i="75" s="1"/>
  <c r="EA1" i="75" s="1"/>
  <c r="EB1" i="75" s="1"/>
  <c r="EC1" i="75" s="1"/>
  <c r="ED1" i="75" s="1"/>
  <c r="EE1" i="75" s="1"/>
  <c r="EF1" i="75" s="1"/>
  <c r="EG1" i="75" s="1"/>
  <c r="EH1" i="75" s="1"/>
  <c r="EI1" i="75" s="1"/>
  <c r="EJ1" i="75" s="1"/>
  <c r="EK1" i="75" s="1"/>
  <c r="EL1" i="75" s="1"/>
  <c r="EM1" i="75" s="1"/>
  <c r="EN1" i="75" s="1"/>
  <c r="EO1" i="75" s="1"/>
  <c r="EP1" i="75" s="1"/>
  <c r="EQ1" i="75" s="1"/>
  <c r="ER1" i="75" s="1"/>
  <c r="ES1" i="75" s="1"/>
  <c r="ET1" i="75" s="1"/>
  <c r="EU1" i="75" s="1"/>
  <c r="EV1" i="75" s="1"/>
  <c r="EW1" i="75" s="1"/>
  <c r="EX1" i="75" s="1"/>
  <c r="EY1" i="75" s="1"/>
  <c r="EZ1" i="75" s="1"/>
  <c r="FA1" i="75" s="1"/>
  <c r="FB1" i="75" s="1"/>
  <c r="FC1" i="75" s="1"/>
  <c r="FD1" i="75" s="1"/>
  <c r="FE1" i="75" s="1"/>
  <c r="FF1" i="75" s="1"/>
  <c r="FG1" i="75" s="1"/>
  <c r="FH1" i="75" s="1"/>
  <c r="FI1" i="75" s="1"/>
  <c r="FJ1" i="75" s="1"/>
  <c r="FK1" i="75" s="1"/>
  <c r="FL1" i="75" s="1"/>
  <c r="FM1" i="75" s="1"/>
  <c r="FN1" i="75" s="1"/>
  <c r="FO1" i="75" s="1"/>
  <c r="FP1" i="75" s="1"/>
  <c r="FQ1" i="75" s="1"/>
  <c r="FR1" i="75" s="1"/>
  <c r="FS1" i="75" s="1"/>
  <c r="FT1" i="75" s="1"/>
  <c r="FU1" i="75" s="1"/>
  <c r="FV1" i="75" s="1"/>
  <c r="FW1" i="75" s="1"/>
  <c r="FX1" i="75" s="1"/>
  <c r="FY1" i="75" s="1"/>
  <c r="FZ1" i="75" s="1"/>
  <c r="GA1" i="75" s="1"/>
  <c r="GB1" i="75" s="1"/>
  <c r="GC1" i="75" s="1"/>
  <c r="GD1" i="75" s="1"/>
  <c r="GE1" i="75" s="1"/>
  <c r="GF1" i="75" s="1"/>
  <c r="GG1" i="75" s="1"/>
  <c r="GH1" i="75" s="1"/>
  <c r="GI1" i="75" s="1"/>
  <c r="GJ1" i="75" s="1"/>
  <c r="GK1" i="75" s="1"/>
  <c r="GL1" i="75" s="1"/>
  <c r="GM1" i="75" s="1"/>
  <c r="GN1" i="75" s="1"/>
  <c r="GO1" i="75" s="1"/>
  <c r="GP1" i="75" s="1"/>
  <c r="GQ1" i="75" s="1"/>
  <c r="GR1" i="75" s="1"/>
  <c r="GS1" i="75" s="1"/>
  <c r="GT1" i="75" s="1"/>
  <c r="GU1" i="75" s="1"/>
  <c r="GV1" i="75" s="1"/>
  <c r="GW1" i="75" s="1"/>
  <c r="GX1" i="75" s="1"/>
  <c r="GY1" i="75" s="1"/>
  <c r="GZ1" i="75" s="1"/>
  <c r="HA1" i="75" s="1"/>
  <c r="HB1" i="75" s="1"/>
  <c r="HC1" i="75" s="1"/>
  <c r="HD1" i="75" s="1"/>
  <c r="HE1" i="75" s="1"/>
  <c r="HF1" i="75" s="1"/>
  <c r="HG1" i="75" s="1"/>
  <c r="HH1" i="75" s="1"/>
  <c r="HI1" i="75" s="1"/>
  <c r="HJ1" i="75" s="1"/>
  <c r="HK1" i="75" s="1"/>
  <c r="HL1" i="75" s="1"/>
  <c r="HM1" i="75" s="1"/>
  <c r="HN1" i="75" s="1"/>
  <c r="HO1" i="75" s="1"/>
  <c r="HP1" i="75" s="1"/>
  <c r="HQ1" i="75" s="1"/>
  <c r="HR1" i="75" s="1"/>
  <c r="HS1" i="75" s="1"/>
  <c r="HT1" i="75" s="1"/>
  <c r="HU1" i="75" s="1"/>
  <c r="HV1" i="75" s="1"/>
  <c r="HW1" i="75" s="1"/>
  <c r="HX1" i="75" s="1"/>
  <c r="HY1" i="75" s="1"/>
  <c r="HZ1" i="75" s="1"/>
  <c r="IA1" i="75" s="1"/>
  <c r="IB1" i="75" s="1"/>
  <c r="IC1" i="75" s="1"/>
  <c r="ID1" i="75" s="1"/>
  <c r="IE1" i="75" s="1"/>
  <c r="IF1" i="75" s="1"/>
  <c r="IG1" i="75" s="1"/>
  <c r="A941" i="66"/>
  <c r="H937" i="66"/>
  <c r="H935" i="66"/>
  <c r="H933" i="66"/>
  <c r="H931" i="66"/>
  <c r="H929" i="66"/>
  <c r="H927" i="66"/>
  <c r="H925" i="66"/>
  <c r="H923" i="66"/>
  <c r="A911" i="66"/>
  <c r="A905" i="66"/>
  <c r="A951" i="66" s="1"/>
  <c r="A903" i="66"/>
  <c r="A901" i="66"/>
  <c r="A899" i="66"/>
  <c r="A945" i="66" s="1"/>
  <c r="A897" i="66"/>
  <c r="A943" i="66" s="1"/>
  <c r="A893" i="66"/>
  <c r="A909" i="66" s="1"/>
  <c r="A891" i="66"/>
  <c r="A923" i="66" s="1"/>
  <c r="AC583" i="66"/>
  <c r="AB583" i="66"/>
  <c r="AA583" i="66"/>
  <c r="Z583" i="66"/>
  <c r="AO583" i="66"/>
  <c r="AN583" i="66"/>
  <c r="AM583" i="66"/>
  <c r="AL583" i="66"/>
  <c r="AK583" i="66"/>
  <c r="AJ583" i="66"/>
  <c r="AI583" i="66"/>
  <c r="AH583" i="66"/>
  <c r="AG583" i="66"/>
  <c r="AF583" i="66"/>
  <c r="AE583" i="66"/>
  <c r="AD583" i="66"/>
  <c r="Y583" i="66"/>
  <c r="X583" i="66"/>
  <c r="W583" i="66"/>
  <c r="V583" i="66"/>
  <c r="Q583" i="66"/>
  <c r="P583" i="66"/>
  <c r="O583" i="66"/>
  <c r="N583" i="66"/>
  <c r="AS583" i="66"/>
  <c r="AR583" i="66"/>
  <c r="AQ583" i="66"/>
  <c r="AP583" i="66"/>
  <c r="M583" i="66"/>
  <c r="L583" i="66"/>
  <c r="K583" i="66"/>
  <c r="J583" i="66"/>
  <c r="I583" i="66"/>
  <c r="H583" i="66"/>
  <c r="G583" i="66"/>
  <c r="F583" i="66"/>
  <c r="E583" i="66"/>
  <c r="D583" i="66"/>
  <c r="C583" i="66"/>
  <c r="B583" i="66"/>
  <c r="AC582" i="66"/>
  <c r="AB582" i="66"/>
  <c r="AA582" i="66"/>
  <c r="Z582" i="66"/>
  <c r="AO582" i="66"/>
  <c r="AN582" i="66"/>
  <c r="AM582" i="66"/>
  <c r="AL582" i="66"/>
  <c r="AK582" i="66"/>
  <c r="AJ582" i="66"/>
  <c r="AI582" i="66"/>
  <c r="AH582" i="66"/>
  <c r="AG582" i="66"/>
  <c r="AF582" i="66"/>
  <c r="AE582" i="66"/>
  <c r="AD582" i="66"/>
  <c r="Y582" i="66"/>
  <c r="X582" i="66"/>
  <c r="W582" i="66"/>
  <c r="V582" i="66"/>
  <c r="Q582" i="66"/>
  <c r="P582" i="66"/>
  <c r="O582" i="66"/>
  <c r="N582" i="66"/>
  <c r="AS582" i="66"/>
  <c r="AR582" i="66"/>
  <c r="AQ582" i="66"/>
  <c r="AP582" i="66"/>
  <c r="M582" i="66"/>
  <c r="L582" i="66"/>
  <c r="K582" i="66"/>
  <c r="J582" i="66"/>
  <c r="I582" i="66"/>
  <c r="H582" i="66"/>
  <c r="G582" i="66"/>
  <c r="F582" i="66"/>
  <c r="E582" i="66"/>
  <c r="D582" i="66"/>
  <c r="C582" i="66"/>
  <c r="B582" i="66"/>
  <c r="AC581" i="66"/>
  <c r="AB581" i="66"/>
  <c r="AA581" i="66"/>
  <c r="Z581" i="66"/>
  <c r="AO581" i="66"/>
  <c r="AN581" i="66"/>
  <c r="AM581" i="66"/>
  <c r="AL581" i="66"/>
  <c r="AK581" i="66"/>
  <c r="AJ581" i="66"/>
  <c r="AI581" i="66"/>
  <c r="AH581" i="66"/>
  <c r="AG581" i="66"/>
  <c r="AF581" i="66"/>
  <c r="AE581" i="66"/>
  <c r="AD581" i="66"/>
  <c r="Y581" i="66"/>
  <c r="X581" i="66"/>
  <c r="W581" i="66"/>
  <c r="V581" i="66"/>
  <c r="Q581" i="66"/>
  <c r="P581" i="66"/>
  <c r="O581" i="66"/>
  <c r="N581" i="66"/>
  <c r="AS581" i="66"/>
  <c r="AR581" i="66"/>
  <c r="AQ581" i="66"/>
  <c r="AP581" i="66"/>
  <c r="M581" i="66"/>
  <c r="L581" i="66"/>
  <c r="K581" i="66"/>
  <c r="J581" i="66"/>
  <c r="I581" i="66"/>
  <c r="H581" i="66"/>
  <c r="G581" i="66"/>
  <c r="F581" i="66"/>
  <c r="E581" i="66"/>
  <c r="D581" i="66"/>
  <c r="C581" i="66"/>
  <c r="B581" i="66"/>
  <c r="AC580" i="66"/>
  <c r="AB580" i="66"/>
  <c r="AA580" i="66"/>
  <c r="Z580" i="66"/>
  <c r="AO580" i="66"/>
  <c r="AN580" i="66"/>
  <c r="AM580" i="66"/>
  <c r="AL580" i="66"/>
  <c r="AK580" i="66"/>
  <c r="AJ580" i="66"/>
  <c r="AI580" i="66"/>
  <c r="AH580" i="66"/>
  <c r="AG580" i="66"/>
  <c r="AF580" i="66"/>
  <c r="AE580" i="66"/>
  <c r="AD580" i="66"/>
  <c r="Y580" i="66"/>
  <c r="X580" i="66"/>
  <c r="W580" i="66"/>
  <c r="V580" i="66"/>
  <c r="Q580" i="66"/>
  <c r="P580" i="66"/>
  <c r="O580" i="66"/>
  <c r="N580" i="66"/>
  <c r="AS580" i="66"/>
  <c r="AR580" i="66"/>
  <c r="AQ580" i="66"/>
  <c r="AP580" i="66"/>
  <c r="M580" i="66"/>
  <c r="L580" i="66"/>
  <c r="K580" i="66"/>
  <c r="J580" i="66"/>
  <c r="I580" i="66"/>
  <c r="H580" i="66"/>
  <c r="G580" i="66"/>
  <c r="F580" i="66"/>
  <c r="E580" i="66"/>
  <c r="D580" i="66"/>
  <c r="C580" i="66"/>
  <c r="B580" i="66"/>
  <c r="AC579" i="66"/>
  <c r="AC584" i="66" s="1"/>
  <c r="AB579" i="66"/>
  <c r="AB584" i="66" s="1"/>
  <c r="AA579" i="66"/>
  <c r="AA584" i="66" s="1"/>
  <c r="Z579" i="66"/>
  <c r="Z584" i="66" s="1"/>
  <c r="AO579" i="66"/>
  <c r="AO584" i="66" s="1"/>
  <c r="AN579" i="66"/>
  <c r="AN584" i="66" s="1"/>
  <c r="AM579" i="66"/>
  <c r="AM584" i="66" s="1"/>
  <c r="AL579" i="66"/>
  <c r="AL584" i="66" s="1"/>
  <c r="AK579" i="66"/>
  <c r="AK584" i="66" s="1"/>
  <c r="AJ579" i="66"/>
  <c r="AJ584" i="66" s="1"/>
  <c r="AI579" i="66"/>
  <c r="AI584" i="66" s="1"/>
  <c r="AH579" i="66"/>
  <c r="AH584" i="66" s="1"/>
  <c r="AG579" i="66"/>
  <c r="AG584" i="66" s="1"/>
  <c r="AF579" i="66"/>
  <c r="AF584" i="66" s="1"/>
  <c r="AE579" i="66"/>
  <c r="AE584" i="66" s="1"/>
  <c r="AD579" i="66"/>
  <c r="AD584" i="66" s="1"/>
  <c r="Y579" i="66"/>
  <c r="Y584" i="66" s="1"/>
  <c r="X579" i="66"/>
  <c r="X584" i="66" s="1"/>
  <c r="W579" i="66"/>
  <c r="V579" i="66"/>
  <c r="V584" i="66" s="1"/>
  <c r="Q579" i="66"/>
  <c r="Q584" i="66" s="1"/>
  <c r="P579" i="66"/>
  <c r="P584" i="66" s="1"/>
  <c r="O579" i="66"/>
  <c r="N579" i="66"/>
  <c r="N584" i="66" s="1"/>
  <c r="AS579" i="66"/>
  <c r="AS584" i="66" s="1"/>
  <c r="AR579" i="66"/>
  <c r="AQ579" i="66"/>
  <c r="AQ584" i="66" s="1"/>
  <c r="AP579" i="66"/>
  <c r="M579" i="66"/>
  <c r="M584" i="66" s="1"/>
  <c r="L579" i="66"/>
  <c r="L584" i="66" s="1"/>
  <c r="K579" i="66"/>
  <c r="K584" i="66" s="1"/>
  <c r="J579" i="66"/>
  <c r="J584" i="66" s="1"/>
  <c r="I579" i="66"/>
  <c r="H579" i="66"/>
  <c r="H584" i="66" s="1"/>
  <c r="G579" i="66"/>
  <c r="G584" i="66" s="1"/>
  <c r="F579" i="66"/>
  <c r="F584" i="66" s="1"/>
  <c r="E579" i="66"/>
  <c r="E584" i="66" s="1"/>
  <c r="D579" i="66"/>
  <c r="D584" i="66" s="1"/>
  <c r="C579" i="66"/>
  <c r="B579" i="66"/>
  <c r="B584" i="66" s="1"/>
  <c r="AC576" i="66"/>
  <c r="AB576" i="66"/>
  <c r="AA576" i="66"/>
  <c r="Z576" i="66"/>
  <c r="AO576" i="66"/>
  <c r="AN576" i="66"/>
  <c r="AM576" i="66"/>
  <c r="AL576" i="66"/>
  <c r="AK576" i="66"/>
  <c r="AJ576" i="66"/>
  <c r="AI576" i="66"/>
  <c r="AH576" i="66"/>
  <c r="AG576" i="66"/>
  <c r="AF576" i="66"/>
  <c r="AE576" i="66"/>
  <c r="AD576" i="66"/>
  <c r="Y576" i="66"/>
  <c r="X576" i="66"/>
  <c r="W576" i="66"/>
  <c r="V576" i="66"/>
  <c r="Q576" i="66"/>
  <c r="P576" i="66"/>
  <c r="O576" i="66"/>
  <c r="N576" i="66"/>
  <c r="AS576" i="66"/>
  <c r="AR576" i="66"/>
  <c r="AQ576" i="66"/>
  <c r="AP576" i="66"/>
  <c r="M576" i="66"/>
  <c r="L576" i="66"/>
  <c r="K576" i="66"/>
  <c r="J576" i="66"/>
  <c r="I576" i="66"/>
  <c r="H576" i="66"/>
  <c r="G576" i="66"/>
  <c r="F576" i="66"/>
  <c r="E576" i="66"/>
  <c r="D576" i="66"/>
  <c r="C576" i="66"/>
  <c r="B576" i="66"/>
  <c r="AC575" i="66"/>
  <c r="AB575" i="66"/>
  <c r="AA575" i="66"/>
  <c r="Z575" i="66"/>
  <c r="AO575" i="66"/>
  <c r="AN575" i="66"/>
  <c r="AM575" i="66"/>
  <c r="AL575" i="66"/>
  <c r="AK575" i="66"/>
  <c r="AJ575" i="66"/>
  <c r="AI575" i="66"/>
  <c r="AH575" i="66"/>
  <c r="AG575" i="66"/>
  <c r="AF575" i="66"/>
  <c r="AE575" i="66"/>
  <c r="AD575" i="66"/>
  <c r="Y575" i="66"/>
  <c r="X575" i="66"/>
  <c r="W575" i="66"/>
  <c r="V575" i="66"/>
  <c r="Q575" i="66"/>
  <c r="P575" i="66"/>
  <c r="O575" i="66"/>
  <c r="N575" i="66"/>
  <c r="AS575" i="66"/>
  <c r="AR575" i="66"/>
  <c r="AQ575" i="66"/>
  <c r="AP575" i="66"/>
  <c r="M575" i="66"/>
  <c r="L575" i="66"/>
  <c r="K575" i="66"/>
  <c r="J575" i="66"/>
  <c r="I575" i="66"/>
  <c r="H575" i="66"/>
  <c r="G575" i="66"/>
  <c r="F575" i="66"/>
  <c r="E575" i="66"/>
  <c r="D575" i="66"/>
  <c r="C575" i="66"/>
  <c r="B575" i="66"/>
  <c r="AC574" i="66"/>
  <c r="AB574" i="66"/>
  <c r="AA574" i="66"/>
  <c r="Z574" i="66"/>
  <c r="AO574" i="66"/>
  <c r="AN574" i="66"/>
  <c r="AM574" i="66"/>
  <c r="AL574" i="66"/>
  <c r="AK574" i="66"/>
  <c r="AJ574" i="66"/>
  <c r="AI574" i="66"/>
  <c r="AH574" i="66"/>
  <c r="AG574" i="66"/>
  <c r="AF574" i="66"/>
  <c r="AE574" i="66"/>
  <c r="AD574" i="66"/>
  <c r="Y574" i="66"/>
  <c r="X574" i="66"/>
  <c r="W574" i="66"/>
  <c r="V574" i="66"/>
  <c r="Q574" i="66"/>
  <c r="P574" i="66"/>
  <c r="O574" i="66"/>
  <c r="N574" i="66"/>
  <c r="AS574" i="66"/>
  <c r="AR574" i="66"/>
  <c r="AQ574" i="66"/>
  <c r="AP574" i="66"/>
  <c r="M574" i="66"/>
  <c r="L574" i="66"/>
  <c r="K574" i="66"/>
  <c r="J574" i="66"/>
  <c r="I574" i="66"/>
  <c r="H574" i="66"/>
  <c r="G574" i="66"/>
  <c r="F574" i="66"/>
  <c r="E574" i="66"/>
  <c r="D574" i="66"/>
  <c r="C574" i="66"/>
  <c r="B574" i="66"/>
  <c r="AC573" i="66"/>
  <c r="AB573" i="66"/>
  <c r="AA573" i="66"/>
  <c r="Z573" i="66"/>
  <c r="AO573" i="66"/>
  <c r="AN573" i="66"/>
  <c r="AM573" i="66"/>
  <c r="AL573" i="66"/>
  <c r="AK573" i="66"/>
  <c r="AJ573" i="66"/>
  <c r="AI573" i="66"/>
  <c r="AH573" i="66"/>
  <c r="AG573" i="66"/>
  <c r="AF573" i="66"/>
  <c r="AE573" i="66"/>
  <c r="AD573" i="66"/>
  <c r="Y573" i="66"/>
  <c r="X573" i="66"/>
  <c r="W573" i="66"/>
  <c r="V573" i="66"/>
  <c r="Q573" i="66"/>
  <c r="P573" i="66"/>
  <c r="O573" i="66"/>
  <c r="N573" i="66"/>
  <c r="AS573" i="66"/>
  <c r="AR573" i="66"/>
  <c r="AQ573" i="66"/>
  <c r="AP573" i="66"/>
  <c r="M573" i="66"/>
  <c r="L573" i="66"/>
  <c r="K573" i="66"/>
  <c r="J573" i="66"/>
  <c r="I573" i="66"/>
  <c r="H573" i="66"/>
  <c r="G573" i="66"/>
  <c r="F573" i="66"/>
  <c r="E573" i="66"/>
  <c r="D573" i="66"/>
  <c r="C573" i="66"/>
  <c r="B573" i="66"/>
  <c r="AC572" i="66"/>
  <c r="AC577" i="66" s="1"/>
  <c r="AB572" i="66"/>
  <c r="AB577" i="66" s="1"/>
  <c r="AA572" i="66"/>
  <c r="AA577" i="66" s="1"/>
  <c r="Z572" i="66"/>
  <c r="Z577" i="66" s="1"/>
  <c r="AO572" i="66"/>
  <c r="AO577" i="66" s="1"/>
  <c r="AN572" i="66"/>
  <c r="AN577" i="66" s="1"/>
  <c r="AM572" i="66"/>
  <c r="AM577" i="66" s="1"/>
  <c r="AL572" i="66"/>
  <c r="AL577" i="66" s="1"/>
  <c r="AK572" i="66"/>
  <c r="AK577" i="66" s="1"/>
  <c r="AJ572" i="66"/>
  <c r="AJ577" i="66" s="1"/>
  <c r="AI572" i="66"/>
  <c r="AH572" i="66"/>
  <c r="AH577" i="66" s="1"/>
  <c r="AG572" i="66"/>
  <c r="AG577" i="66" s="1"/>
  <c r="AF572" i="66"/>
  <c r="AE572" i="66"/>
  <c r="AE577" i="66" s="1"/>
  <c r="AD572" i="66"/>
  <c r="AD577" i="66" s="1"/>
  <c r="Y572" i="66"/>
  <c r="Y577" i="66" s="1"/>
  <c r="X572" i="66"/>
  <c r="X577" i="66" s="1"/>
  <c r="W572" i="66"/>
  <c r="V572" i="66"/>
  <c r="V577" i="66" s="1"/>
  <c r="Q572" i="66"/>
  <c r="P572" i="66"/>
  <c r="P577" i="66" s="1"/>
  <c r="O572" i="66"/>
  <c r="O577" i="66" s="1"/>
  <c r="N572" i="66"/>
  <c r="N577" i="66" s="1"/>
  <c r="AS572" i="66"/>
  <c r="AS577" i="66" s="1"/>
  <c r="AR572" i="66"/>
  <c r="AQ572" i="66"/>
  <c r="AQ577" i="66" s="1"/>
  <c r="AP572" i="66"/>
  <c r="M572" i="66"/>
  <c r="M577" i="66" s="1"/>
  <c r="L572" i="66"/>
  <c r="L577" i="66" s="1"/>
  <c r="K572" i="66"/>
  <c r="K577" i="66" s="1"/>
  <c r="J572" i="66"/>
  <c r="J577" i="66" s="1"/>
  <c r="I572" i="66"/>
  <c r="H572" i="66"/>
  <c r="H577" i="66" s="1"/>
  <c r="G572" i="66"/>
  <c r="G577" i="66" s="1"/>
  <c r="F572" i="66"/>
  <c r="F577" i="66" s="1"/>
  <c r="E572" i="66"/>
  <c r="E577" i="66" s="1"/>
  <c r="D572" i="66"/>
  <c r="D577" i="66" s="1"/>
  <c r="C572" i="66"/>
  <c r="C577" i="66" s="1"/>
  <c r="B572" i="66"/>
  <c r="B577" i="66" s="1"/>
  <c r="AC567" i="66"/>
  <c r="AB567" i="66"/>
  <c r="AA567" i="66"/>
  <c r="Z567" i="66"/>
  <c r="AO567" i="66"/>
  <c r="AN567" i="66"/>
  <c r="AM567" i="66"/>
  <c r="AL567" i="66"/>
  <c r="AK567" i="66"/>
  <c r="AJ567" i="66"/>
  <c r="AI567" i="66"/>
  <c r="AH567" i="66"/>
  <c r="AG567" i="66"/>
  <c r="AF567" i="66"/>
  <c r="AE567" i="66"/>
  <c r="AD567" i="66"/>
  <c r="Y567" i="66"/>
  <c r="X567" i="66"/>
  <c r="W567" i="66"/>
  <c r="V567" i="66"/>
  <c r="Q567" i="66"/>
  <c r="P567" i="66"/>
  <c r="O567" i="66"/>
  <c r="N567" i="66"/>
  <c r="AS567" i="66"/>
  <c r="AR567" i="66"/>
  <c r="AQ567" i="66"/>
  <c r="AP567" i="66"/>
  <c r="M567" i="66"/>
  <c r="L567" i="66"/>
  <c r="K567" i="66"/>
  <c r="J567" i="66"/>
  <c r="I567" i="66"/>
  <c r="H567" i="66"/>
  <c r="G567" i="66"/>
  <c r="F567" i="66"/>
  <c r="E567" i="66"/>
  <c r="D567" i="66"/>
  <c r="C567" i="66"/>
  <c r="B567" i="66"/>
  <c r="AC566" i="66"/>
  <c r="AB566" i="66"/>
  <c r="AA566" i="66"/>
  <c r="Z566" i="66"/>
  <c r="AO566" i="66"/>
  <c r="AN566" i="66"/>
  <c r="AM566" i="66"/>
  <c r="AL566" i="66"/>
  <c r="AK566" i="66"/>
  <c r="AJ566" i="66"/>
  <c r="AI566" i="66"/>
  <c r="AH566" i="66"/>
  <c r="AG566" i="66"/>
  <c r="AF566" i="66"/>
  <c r="AE566" i="66"/>
  <c r="AD566" i="66"/>
  <c r="Y566" i="66"/>
  <c r="X566" i="66"/>
  <c r="W566" i="66"/>
  <c r="V566" i="66"/>
  <c r="Q566" i="66"/>
  <c r="P566" i="66"/>
  <c r="O566" i="66"/>
  <c r="N566" i="66"/>
  <c r="AS566" i="66"/>
  <c r="AR566" i="66"/>
  <c r="AQ566" i="66"/>
  <c r="AP566" i="66"/>
  <c r="M566" i="66"/>
  <c r="L566" i="66"/>
  <c r="K566" i="66"/>
  <c r="J566" i="66"/>
  <c r="I566" i="66"/>
  <c r="H566" i="66"/>
  <c r="G566" i="66"/>
  <c r="F566" i="66"/>
  <c r="E566" i="66"/>
  <c r="D566" i="66"/>
  <c r="C566" i="66"/>
  <c r="B566" i="66"/>
  <c r="AC497" i="66"/>
  <c r="AB497" i="66"/>
  <c r="AA497" i="66"/>
  <c r="Z497" i="66"/>
  <c r="AO497" i="66"/>
  <c r="AN497" i="66"/>
  <c r="AM497" i="66"/>
  <c r="AL497" i="66"/>
  <c r="AK497" i="66"/>
  <c r="AJ497" i="66"/>
  <c r="AI497" i="66"/>
  <c r="AH497" i="66"/>
  <c r="AG497" i="66"/>
  <c r="AF497" i="66"/>
  <c r="AE497" i="66"/>
  <c r="AD497" i="66"/>
  <c r="Y497" i="66"/>
  <c r="X497" i="66"/>
  <c r="W497" i="66"/>
  <c r="V497" i="66"/>
  <c r="Q497" i="66"/>
  <c r="P497" i="66"/>
  <c r="O497" i="66"/>
  <c r="N497" i="66"/>
  <c r="AS497" i="66"/>
  <c r="AR497" i="66"/>
  <c r="AQ497" i="66"/>
  <c r="AP497" i="66"/>
  <c r="M497" i="66"/>
  <c r="L497" i="66"/>
  <c r="K497" i="66"/>
  <c r="J497" i="66"/>
  <c r="I497" i="66"/>
  <c r="H497" i="66"/>
  <c r="G497" i="66"/>
  <c r="F497" i="66"/>
  <c r="E497" i="66"/>
  <c r="D497" i="66"/>
  <c r="C497" i="66"/>
  <c r="B497" i="66"/>
  <c r="AC496" i="66"/>
  <c r="AB496" i="66"/>
  <c r="AA496" i="66"/>
  <c r="Z496" i="66"/>
  <c r="AO496" i="66"/>
  <c r="AN496" i="66"/>
  <c r="AM496" i="66"/>
  <c r="AL496" i="66"/>
  <c r="AK496" i="66"/>
  <c r="AJ496" i="66"/>
  <c r="AI496" i="66"/>
  <c r="AH496" i="66"/>
  <c r="AG496" i="66"/>
  <c r="AF496" i="66"/>
  <c r="AE496" i="66"/>
  <c r="AD496" i="66"/>
  <c r="Y496" i="66"/>
  <c r="X496" i="66"/>
  <c r="W496" i="66"/>
  <c r="V496" i="66"/>
  <c r="Q496" i="66"/>
  <c r="P496" i="66"/>
  <c r="O496" i="66"/>
  <c r="N496" i="66"/>
  <c r="AS496" i="66"/>
  <c r="AR496" i="66"/>
  <c r="AQ496" i="66"/>
  <c r="AP496" i="66"/>
  <c r="M496" i="66"/>
  <c r="L496" i="66"/>
  <c r="K496" i="66"/>
  <c r="J496" i="66"/>
  <c r="I496" i="66"/>
  <c r="H496" i="66"/>
  <c r="G496" i="66"/>
  <c r="F496" i="66"/>
  <c r="E496" i="66"/>
  <c r="D496" i="66"/>
  <c r="C496" i="66"/>
  <c r="B496" i="66"/>
  <c r="A430" i="66"/>
  <c r="A431" i="66" s="1"/>
  <c r="A432" i="66" s="1"/>
  <c r="A433" i="66" s="1"/>
  <c r="A434" i="66" s="1"/>
  <c r="A435" i="66" s="1"/>
  <c r="A436" i="66" s="1"/>
  <c r="A437" i="66" s="1"/>
  <c r="A438" i="66" s="1"/>
  <c r="A439" i="66" s="1"/>
  <c r="A440" i="66" s="1"/>
  <c r="A441" i="66" s="1"/>
  <c r="A442" i="66" s="1"/>
  <c r="A443" i="66" s="1"/>
  <c r="A444" i="66" s="1"/>
  <c r="A445" i="66" s="1"/>
  <c r="A446" i="66" s="1"/>
  <c r="A447" i="66" s="1"/>
  <c r="A448" i="66" s="1"/>
  <c r="A449" i="66" s="1"/>
  <c r="A450" i="66" s="1"/>
  <c r="A451" i="66" s="1"/>
  <c r="A452" i="66" s="1"/>
  <c r="A453" i="66" s="1"/>
  <c r="A454" i="66" s="1"/>
  <c r="A455" i="66" s="1"/>
  <c r="A456" i="66" s="1"/>
  <c r="A457" i="66" s="1"/>
  <c r="A458" i="66" s="1"/>
  <c r="A459" i="66" s="1"/>
  <c r="A460" i="66" s="1"/>
  <c r="A461" i="66" s="1"/>
  <c r="A462" i="66" s="1"/>
  <c r="A463" i="66" s="1"/>
  <c r="A464" i="66" s="1"/>
  <c r="A465" i="66" s="1"/>
  <c r="A466" i="66" s="1"/>
  <c r="A467" i="66" s="1"/>
  <c r="A468" i="66" s="1"/>
  <c r="A469" i="66" s="1"/>
  <c r="A470" i="66" s="1"/>
  <c r="A471" i="66" s="1"/>
  <c r="A472" i="66" s="1"/>
  <c r="A473" i="66" s="1"/>
  <c r="A474" i="66" s="1"/>
  <c r="A475" i="66" s="1"/>
  <c r="A476" i="66" s="1"/>
  <c r="A477" i="66" s="1"/>
  <c r="A478" i="66" s="1"/>
  <c r="A479" i="66" s="1"/>
  <c r="A480" i="66" s="1"/>
  <c r="A481" i="66" s="1"/>
  <c r="A482" i="66" s="1"/>
  <c r="A483" i="66" s="1"/>
  <c r="A484" i="66" s="1"/>
  <c r="A485" i="66" s="1"/>
  <c r="A486" i="66" s="1"/>
  <c r="A487" i="66" s="1"/>
  <c r="A488" i="66" s="1"/>
  <c r="A489" i="66" s="1"/>
  <c r="A490" i="66" s="1"/>
  <c r="A491" i="66" s="1"/>
  <c r="A492" i="66" s="1"/>
  <c r="A493" i="66" s="1"/>
  <c r="A494" i="66" s="1"/>
  <c r="A495" i="66" s="1"/>
  <c r="A501" i="66" s="1"/>
  <c r="A502" i="66" s="1"/>
  <c r="A503" i="66" s="1"/>
  <c r="A504" i="66" s="1"/>
  <c r="A505" i="66" s="1"/>
  <c r="A506" i="66" s="1"/>
  <c r="A507" i="66" s="1"/>
  <c r="A508" i="66" s="1"/>
  <c r="A509" i="66" s="1"/>
  <c r="A510" i="66" s="1"/>
  <c r="A511" i="66" s="1"/>
  <c r="A512" i="66" s="1"/>
  <c r="A513" i="66" s="1"/>
  <c r="A514" i="66" s="1"/>
  <c r="A515" i="66" s="1"/>
  <c r="A516" i="66" s="1"/>
  <c r="A517" i="66" s="1"/>
  <c r="A518" i="66" s="1"/>
  <c r="A519" i="66" s="1"/>
  <c r="A520" i="66" s="1"/>
  <c r="A521" i="66" s="1"/>
  <c r="A522" i="66" s="1"/>
  <c r="A523" i="66" s="1"/>
  <c r="A524" i="66" s="1"/>
  <c r="A525" i="66" s="1"/>
  <c r="A526" i="66" s="1"/>
  <c r="A527" i="66" s="1"/>
  <c r="A528" i="66" s="1"/>
  <c r="A529" i="66" s="1"/>
  <c r="A530" i="66" s="1"/>
  <c r="A531" i="66" s="1"/>
  <c r="A532" i="66" s="1"/>
  <c r="A533" i="66" s="1"/>
  <c r="A534" i="66" s="1"/>
  <c r="A535" i="66" s="1"/>
  <c r="A536" i="66" s="1"/>
  <c r="A537" i="66" s="1"/>
  <c r="A538" i="66" s="1"/>
  <c r="A539" i="66" s="1"/>
  <c r="A540" i="66" s="1"/>
  <c r="A541" i="66" s="1"/>
  <c r="A542" i="66" s="1"/>
  <c r="A543" i="66" s="1"/>
  <c r="A544" i="66" s="1"/>
  <c r="A545" i="66" s="1"/>
  <c r="A546" i="66" s="1"/>
  <c r="A547" i="66" s="1"/>
  <c r="A548" i="66" s="1"/>
  <c r="A549" i="66" s="1"/>
  <c r="A550" i="66" s="1"/>
  <c r="A551" i="66" s="1"/>
  <c r="A552" i="66" s="1"/>
  <c r="A553" i="66" s="1"/>
  <c r="A554" i="66" s="1"/>
  <c r="A555" i="66" s="1"/>
  <c r="A556" i="66" s="1"/>
  <c r="A557" i="66" s="1"/>
  <c r="A558" i="66" s="1"/>
  <c r="A559" i="66" s="1"/>
  <c r="A560" i="66" s="1"/>
  <c r="A561" i="66" s="1"/>
  <c r="A562" i="66" s="1"/>
  <c r="A563" i="66" s="1"/>
  <c r="A564" i="66" s="1"/>
  <c r="A565" i="66" s="1"/>
  <c r="AC426" i="66"/>
  <c r="AB426" i="66"/>
  <c r="AA426" i="66"/>
  <c r="Z426" i="66"/>
  <c r="AO426" i="66"/>
  <c r="AN426" i="66"/>
  <c r="AM426" i="66"/>
  <c r="AL426" i="66"/>
  <c r="AK426" i="66"/>
  <c r="AJ426" i="66"/>
  <c r="AI426" i="66"/>
  <c r="AH426" i="66"/>
  <c r="AG426" i="66"/>
  <c r="AF426" i="66"/>
  <c r="AE426" i="66"/>
  <c r="AD426" i="66"/>
  <c r="Y426" i="66"/>
  <c r="X426" i="66"/>
  <c r="W426" i="66"/>
  <c r="V426" i="66"/>
  <c r="Q426" i="66"/>
  <c r="P426" i="66"/>
  <c r="O426" i="66"/>
  <c r="N426" i="66"/>
  <c r="AS426" i="66"/>
  <c r="AR426" i="66"/>
  <c r="AQ426" i="66"/>
  <c r="AP426" i="66"/>
  <c r="M426" i="66"/>
  <c r="L426" i="66"/>
  <c r="K426" i="66"/>
  <c r="J426" i="66"/>
  <c r="I426" i="66"/>
  <c r="H426" i="66"/>
  <c r="G426" i="66"/>
  <c r="F426" i="66"/>
  <c r="E426" i="66"/>
  <c r="D426" i="66"/>
  <c r="C426" i="66"/>
  <c r="B426" i="66"/>
  <c r="AC425" i="66"/>
  <c r="AB425" i="66"/>
  <c r="AA425" i="66"/>
  <c r="Z425" i="66"/>
  <c r="AO425" i="66"/>
  <c r="AN425" i="66"/>
  <c r="AM425" i="66"/>
  <c r="AL425" i="66"/>
  <c r="AK425" i="66"/>
  <c r="AJ425" i="66"/>
  <c r="AI425" i="66"/>
  <c r="AH425" i="66"/>
  <c r="AG425" i="66"/>
  <c r="AF425" i="66"/>
  <c r="AE425" i="66"/>
  <c r="AD425" i="66"/>
  <c r="Y425" i="66"/>
  <c r="X425" i="66"/>
  <c r="W425" i="66"/>
  <c r="V425" i="66"/>
  <c r="Q425" i="66"/>
  <c r="P425" i="66"/>
  <c r="O425" i="66"/>
  <c r="N425" i="66"/>
  <c r="AS425" i="66"/>
  <c r="AR425" i="66"/>
  <c r="AQ425" i="66"/>
  <c r="AP425" i="66"/>
  <c r="M425" i="66"/>
  <c r="L425" i="66"/>
  <c r="K425" i="66"/>
  <c r="J425" i="66"/>
  <c r="I425" i="66"/>
  <c r="H425" i="66"/>
  <c r="G425" i="66"/>
  <c r="F425" i="66"/>
  <c r="E425" i="66"/>
  <c r="D425" i="66"/>
  <c r="C425" i="66"/>
  <c r="B425" i="66"/>
  <c r="AC356" i="66"/>
  <c r="AC358" i="66" s="1"/>
  <c r="AB356" i="66"/>
  <c r="AB358" i="66" s="1"/>
  <c r="AA356" i="66"/>
  <c r="AA358" i="66" s="1"/>
  <c r="Z356" i="66"/>
  <c r="Z358" i="66" s="1"/>
  <c r="AO356" i="66"/>
  <c r="AO358" i="66" s="1"/>
  <c r="AN356" i="66"/>
  <c r="AN358" i="66" s="1"/>
  <c r="AM356" i="66"/>
  <c r="AM358" i="66" s="1"/>
  <c r="AL356" i="66"/>
  <c r="AL358" i="66" s="1"/>
  <c r="AK356" i="66"/>
  <c r="AK358" i="66" s="1"/>
  <c r="AJ356" i="66"/>
  <c r="AJ358" i="66" s="1"/>
  <c r="AI356" i="66"/>
  <c r="AI358" i="66" s="1"/>
  <c r="AH356" i="66"/>
  <c r="AH358" i="66" s="1"/>
  <c r="AG356" i="66"/>
  <c r="AG358" i="66" s="1"/>
  <c r="AF356" i="66"/>
  <c r="AF358" i="66" s="1"/>
  <c r="AE356" i="66"/>
  <c r="AE358" i="66" s="1"/>
  <c r="AD356" i="66"/>
  <c r="AD358" i="66" s="1"/>
  <c r="Y356" i="66"/>
  <c r="Y358" i="66" s="1"/>
  <c r="X356" i="66"/>
  <c r="X358" i="66" s="1"/>
  <c r="W356" i="66"/>
  <c r="W358" i="66" s="1"/>
  <c r="V356" i="66"/>
  <c r="V358" i="66" s="1"/>
  <c r="Q356" i="66"/>
  <c r="Q358" i="66" s="1"/>
  <c r="P356" i="66"/>
  <c r="P358" i="66" s="1"/>
  <c r="O356" i="66"/>
  <c r="O358" i="66" s="1"/>
  <c r="N356" i="66"/>
  <c r="N358" i="66" s="1"/>
  <c r="AS356" i="66"/>
  <c r="AS358" i="66" s="1"/>
  <c r="AR356" i="66"/>
  <c r="AR358" i="66" s="1"/>
  <c r="AQ356" i="66"/>
  <c r="AQ358" i="66" s="1"/>
  <c r="AP356" i="66"/>
  <c r="AP358" i="66" s="1"/>
  <c r="M356" i="66"/>
  <c r="M358" i="66" s="1"/>
  <c r="L356" i="66"/>
  <c r="L358" i="66" s="1"/>
  <c r="K356" i="66"/>
  <c r="K358" i="66" s="1"/>
  <c r="J356" i="66"/>
  <c r="J358" i="66" s="1"/>
  <c r="I356" i="66"/>
  <c r="I358" i="66" s="1"/>
  <c r="H356" i="66"/>
  <c r="H358" i="66" s="1"/>
  <c r="G356" i="66"/>
  <c r="G358" i="66" s="1"/>
  <c r="F356" i="66"/>
  <c r="F358" i="66" s="1"/>
  <c r="E356" i="66"/>
  <c r="E358" i="66" s="1"/>
  <c r="D356" i="66"/>
  <c r="D358" i="66" s="1"/>
  <c r="C356" i="66"/>
  <c r="C358" i="66" s="1"/>
  <c r="B356" i="66"/>
  <c r="B358" i="66" s="1"/>
  <c r="AC355" i="66"/>
  <c r="AC357" i="66" s="1"/>
  <c r="AB355" i="66"/>
  <c r="AB357" i="66" s="1"/>
  <c r="AA355" i="66"/>
  <c r="AA357" i="66" s="1"/>
  <c r="Z355" i="66"/>
  <c r="Z357" i="66" s="1"/>
  <c r="AO355" i="66"/>
  <c r="AO357" i="66" s="1"/>
  <c r="AN355" i="66"/>
  <c r="AN357" i="66" s="1"/>
  <c r="AM355" i="66"/>
  <c r="AM357" i="66" s="1"/>
  <c r="AL355" i="66"/>
  <c r="AL357" i="66" s="1"/>
  <c r="AK355" i="66"/>
  <c r="AK357" i="66" s="1"/>
  <c r="AJ355" i="66"/>
  <c r="AJ357" i="66" s="1"/>
  <c r="AI355" i="66"/>
  <c r="AI357" i="66" s="1"/>
  <c r="AH355" i="66"/>
  <c r="AH357" i="66" s="1"/>
  <c r="AG355" i="66"/>
  <c r="AG357" i="66" s="1"/>
  <c r="AF355" i="66"/>
  <c r="AF357" i="66" s="1"/>
  <c r="AE355" i="66"/>
  <c r="AE357" i="66" s="1"/>
  <c r="AD355" i="66"/>
  <c r="AD357" i="66" s="1"/>
  <c r="Y355" i="66"/>
  <c r="Y357" i="66" s="1"/>
  <c r="X355" i="66"/>
  <c r="X357" i="66" s="1"/>
  <c r="W355" i="66"/>
  <c r="W357" i="66" s="1"/>
  <c r="V355" i="66"/>
  <c r="V357" i="66" s="1"/>
  <c r="Q355" i="66"/>
  <c r="Q357" i="66" s="1"/>
  <c r="P355" i="66"/>
  <c r="P357" i="66" s="1"/>
  <c r="O355" i="66"/>
  <c r="O357" i="66" s="1"/>
  <c r="N355" i="66"/>
  <c r="N357" i="66" s="1"/>
  <c r="AS355" i="66"/>
  <c r="AS357" i="66" s="1"/>
  <c r="AR355" i="66"/>
  <c r="AR357" i="66" s="1"/>
  <c r="AQ355" i="66"/>
  <c r="AQ357" i="66" s="1"/>
  <c r="AP355" i="66"/>
  <c r="AP357" i="66" s="1"/>
  <c r="M355" i="66"/>
  <c r="M357" i="66" s="1"/>
  <c r="L355" i="66"/>
  <c r="L357" i="66" s="1"/>
  <c r="K355" i="66"/>
  <c r="K357" i="66" s="1"/>
  <c r="J355" i="66"/>
  <c r="J357" i="66" s="1"/>
  <c r="I355" i="66"/>
  <c r="I357" i="66" s="1"/>
  <c r="H355" i="66"/>
  <c r="H357" i="66" s="1"/>
  <c r="G355" i="66"/>
  <c r="G357" i="66" s="1"/>
  <c r="F355" i="66"/>
  <c r="F357" i="66" s="1"/>
  <c r="E355" i="66"/>
  <c r="E357" i="66" s="1"/>
  <c r="D355" i="66"/>
  <c r="D357" i="66" s="1"/>
  <c r="C355" i="66"/>
  <c r="C357" i="66" s="1"/>
  <c r="B355" i="66"/>
  <c r="B357" i="66" s="1"/>
  <c r="AC288" i="66"/>
  <c r="AB288" i="66"/>
  <c r="AA288" i="66"/>
  <c r="Z288" i="66"/>
  <c r="AO288" i="66"/>
  <c r="AN288" i="66"/>
  <c r="AM288" i="66"/>
  <c r="AL288" i="66"/>
  <c r="AK288" i="66"/>
  <c r="AJ288" i="66"/>
  <c r="AI288" i="66"/>
  <c r="AH288" i="66"/>
  <c r="AG288" i="66"/>
  <c r="AF288" i="66"/>
  <c r="AE288" i="66"/>
  <c r="AD288" i="66"/>
  <c r="Y288" i="66"/>
  <c r="X288" i="66"/>
  <c r="W288" i="66"/>
  <c r="V288" i="66"/>
  <c r="Q288" i="66"/>
  <c r="P288" i="66"/>
  <c r="O288" i="66"/>
  <c r="N288" i="66"/>
  <c r="AS288" i="66"/>
  <c r="AR288" i="66"/>
  <c r="AQ288" i="66"/>
  <c r="AP288" i="66"/>
  <c r="M288" i="66"/>
  <c r="L288" i="66"/>
  <c r="K288" i="66"/>
  <c r="J288" i="66"/>
  <c r="I288" i="66"/>
  <c r="H288" i="66"/>
  <c r="G288" i="66"/>
  <c r="F288" i="66"/>
  <c r="E288" i="66"/>
  <c r="D288" i="66"/>
  <c r="C288" i="66"/>
  <c r="B288" i="66"/>
  <c r="AC287" i="66"/>
  <c r="AB287" i="66"/>
  <c r="AA287" i="66"/>
  <c r="Z287" i="66"/>
  <c r="AO287" i="66"/>
  <c r="AN287" i="66"/>
  <c r="AM287" i="66"/>
  <c r="AL287" i="66"/>
  <c r="AK287" i="66"/>
  <c r="AJ287" i="66"/>
  <c r="AI287" i="66"/>
  <c r="AH287" i="66"/>
  <c r="AG287" i="66"/>
  <c r="AF287" i="66"/>
  <c r="AE287" i="66"/>
  <c r="AD287" i="66"/>
  <c r="Y287" i="66"/>
  <c r="X287" i="66"/>
  <c r="W287" i="66"/>
  <c r="V287" i="66"/>
  <c r="Q287" i="66"/>
  <c r="P287" i="66"/>
  <c r="O287" i="66"/>
  <c r="N287" i="66"/>
  <c r="AS287" i="66"/>
  <c r="AR287" i="66"/>
  <c r="AQ287" i="66"/>
  <c r="AP287" i="66"/>
  <c r="M287" i="66"/>
  <c r="L287" i="66"/>
  <c r="K287" i="66"/>
  <c r="J287" i="66"/>
  <c r="I287" i="66"/>
  <c r="H287" i="66"/>
  <c r="G287" i="66"/>
  <c r="F287" i="66"/>
  <c r="E287" i="66"/>
  <c r="D287" i="66"/>
  <c r="C287" i="66"/>
  <c r="B287" i="66"/>
  <c r="AC286" i="66"/>
  <c r="AB286" i="66"/>
  <c r="AA286" i="66"/>
  <c r="Z286" i="66"/>
  <c r="AO286" i="66"/>
  <c r="AN286" i="66"/>
  <c r="AM286" i="66"/>
  <c r="AL286" i="66"/>
  <c r="AK286" i="66"/>
  <c r="AJ286" i="66"/>
  <c r="AI286" i="66"/>
  <c r="AH286" i="66"/>
  <c r="AG286" i="66"/>
  <c r="AF286" i="66"/>
  <c r="AE286" i="66"/>
  <c r="AD286" i="66"/>
  <c r="Y286" i="66"/>
  <c r="X286" i="66"/>
  <c r="W286" i="66"/>
  <c r="V286" i="66"/>
  <c r="Q286" i="66"/>
  <c r="P286" i="66"/>
  <c r="O286" i="66"/>
  <c r="N286" i="66"/>
  <c r="AS286" i="66"/>
  <c r="AR286" i="66"/>
  <c r="AQ286" i="66"/>
  <c r="AP286" i="66"/>
  <c r="M286" i="66"/>
  <c r="L286" i="66"/>
  <c r="K286" i="66"/>
  <c r="J286" i="66"/>
  <c r="I286" i="66"/>
  <c r="H286" i="66"/>
  <c r="G286" i="66"/>
  <c r="F286" i="66"/>
  <c r="E286" i="66"/>
  <c r="D286" i="66"/>
  <c r="C286" i="66"/>
  <c r="B286" i="66"/>
  <c r="AC285" i="66"/>
  <c r="AB285" i="66"/>
  <c r="AA285" i="66"/>
  <c r="Z285" i="66"/>
  <c r="AO285" i="66"/>
  <c r="AN285" i="66"/>
  <c r="AM285" i="66"/>
  <c r="AL285" i="66"/>
  <c r="AK285" i="66"/>
  <c r="AJ285" i="66"/>
  <c r="AI285" i="66"/>
  <c r="AH285" i="66"/>
  <c r="AG285" i="66"/>
  <c r="AF285" i="66"/>
  <c r="AE285" i="66"/>
  <c r="AD285" i="66"/>
  <c r="Y285" i="66"/>
  <c r="X285" i="66"/>
  <c r="W285" i="66"/>
  <c r="V285" i="66"/>
  <c r="Q285" i="66"/>
  <c r="P285" i="66"/>
  <c r="O285" i="66"/>
  <c r="N285" i="66"/>
  <c r="AS285" i="66"/>
  <c r="AR285" i="66"/>
  <c r="AQ285" i="66"/>
  <c r="AP285" i="66"/>
  <c r="M285" i="66"/>
  <c r="L285" i="66"/>
  <c r="K285" i="66"/>
  <c r="J285" i="66"/>
  <c r="I285" i="66"/>
  <c r="H285" i="66"/>
  <c r="G285" i="66"/>
  <c r="F285" i="66"/>
  <c r="E285" i="66"/>
  <c r="D285" i="66"/>
  <c r="C285" i="66"/>
  <c r="B285" i="66"/>
  <c r="AC284" i="66"/>
  <c r="AB284" i="66"/>
  <c r="AB289" i="66" s="1"/>
  <c r="AA284" i="66"/>
  <c r="Z284" i="66"/>
  <c r="Z289" i="66" s="1"/>
  <c r="AO284" i="66"/>
  <c r="AN284" i="66"/>
  <c r="AN289" i="66" s="1"/>
  <c r="AM284" i="66"/>
  <c r="AL284" i="66"/>
  <c r="AL289" i="66" s="1"/>
  <c r="AK284" i="66"/>
  <c r="AJ284" i="66"/>
  <c r="AJ289" i="66" s="1"/>
  <c r="AI284" i="66"/>
  <c r="AH284" i="66"/>
  <c r="AH289" i="66" s="1"/>
  <c r="AG284" i="66"/>
  <c r="AF284" i="66"/>
  <c r="AF289" i="66" s="1"/>
  <c r="AE284" i="66"/>
  <c r="AD284" i="66"/>
  <c r="AD289" i="66" s="1"/>
  <c r="Y284" i="66"/>
  <c r="X284" i="66"/>
  <c r="X289" i="66" s="1"/>
  <c r="W284" i="66"/>
  <c r="V284" i="66"/>
  <c r="V289" i="66" s="1"/>
  <c r="Q284" i="66"/>
  <c r="P284" i="66"/>
  <c r="P289" i="66" s="1"/>
  <c r="O284" i="66"/>
  <c r="N284" i="66"/>
  <c r="N289" i="66" s="1"/>
  <c r="AS284" i="66"/>
  <c r="AR284" i="66"/>
  <c r="AR289" i="66" s="1"/>
  <c r="AQ284" i="66"/>
  <c r="AP284" i="66"/>
  <c r="AP289" i="66" s="1"/>
  <c r="M284" i="66"/>
  <c r="L284" i="66"/>
  <c r="L289" i="66" s="1"/>
  <c r="K284" i="66"/>
  <c r="J284" i="66"/>
  <c r="J289" i="66" s="1"/>
  <c r="I284" i="66"/>
  <c r="H284" i="66"/>
  <c r="H289" i="66" s="1"/>
  <c r="G284" i="66"/>
  <c r="F284" i="66"/>
  <c r="F289" i="66" s="1"/>
  <c r="E284" i="66"/>
  <c r="D284" i="66"/>
  <c r="D289" i="66" s="1"/>
  <c r="C284" i="66"/>
  <c r="B284" i="66"/>
  <c r="B289" i="66" s="1"/>
  <c r="AC281" i="66"/>
  <c r="AB281" i="66"/>
  <c r="AA281" i="66"/>
  <c r="Z281" i="66"/>
  <c r="AO281" i="66"/>
  <c r="AN281" i="66"/>
  <c r="AM281" i="66"/>
  <c r="AL281" i="66"/>
  <c r="AK281" i="66"/>
  <c r="AJ281" i="66"/>
  <c r="AI281" i="66"/>
  <c r="AH281" i="66"/>
  <c r="AG281" i="66"/>
  <c r="AF281" i="66"/>
  <c r="AE281" i="66"/>
  <c r="AD281" i="66"/>
  <c r="Y281" i="66"/>
  <c r="X281" i="66"/>
  <c r="W281" i="66"/>
  <c r="V281" i="66"/>
  <c r="Q281" i="66"/>
  <c r="P281" i="66"/>
  <c r="O281" i="66"/>
  <c r="N281" i="66"/>
  <c r="AS281" i="66"/>
  <c r="AR281" i="66"/>
  <c r="AQ281" i="66"/>
  <c r="AP281" i="66"/>
  <c r="M281" i="66"/>
  <c r="L281" i="66"/>
  <c r="K281" i="66"/>
  <c r="J281" i="66"/>
  <c r="I281" i="66"/>
  <c r="H281" i="66"/>
  <c r="G281" i="66"/>
  <c r="F281" i="66"/>
  <c r="E281" i="66"/>
  <c r="D281" i="66"/>
  <c r="C281" i="66"/>
  <c r="B281" i="66"/>
  <c r="AC280" i="66"/>
  <c r="AB280" i="66"/>
  <c r="AA280" i="66"/>
  <c r="Z280" i="66"/>
  <c r="AO280" i="66"/>
  <c r="AN280" i="66"/>
  <c r="AM280" i="66"/>
  <c r="AL280" i="66"/>
  <c r="AK280" i="66"/>
  <c r="AJ280" i="66"/>
  <c r="AI280" i="66"/>
  <c r="AH280" i="66"/>
  <c r="AG280" i="66"/>
  <c r="AF280" i="66"/>
  <c r="AE280" i="66"/>
  <c r="AD280" i="66"/>
  <c r="Y280" i="66"/>
  <c r="X280" i="66"/>
  <c r="W280" i="66"/>
  <c r="V280" i="66"/>
  <c r="Q280" i="66"/>
  <c r="P280" i="66"/>
  <c r="O280" i="66"/>
  <c r="N280" i="66"/>
  <c r="AS280" i="66"/>
  <c r="AR280" i="66"/>
  <c r="AQ280" i="66"/>
  <c r="AP280" i="66"/>
  <c r="M280" i="66"/>
  <c r="L280" i="66"/>
  <c r="K280" i="66"/>
  <c r="J280" i="66"/>
  <c r="I280" i="66"/>
  <c r="H280" i="66"/>
  <c r="G280" i="66"/>
  <c r="F280" i="66"/>
  <c r="E280" i="66"/>
  <c r="D280" i="66"/>
  <c r="C280" i="66"/>
  <c r="B280" i="66"/>
  <c r="AC279" i="66"/>
  <c r="AB279" i="66"/>
  <c r="AA279" i="66"/>
  <c r="Z279" i="66"/>
  <c r="AO279" i="66"/>
  <c r="AN279" i="66"/>
  <c r="AM279" i="66"/>
  <c r="AL279" i="66"/>
  <c r="AK279" i="66"/>
  <c r="AJ279" i="66"/>
  <c r="AI279" i="66"/>
  <c r="AH279" i="66"/>
  <c r="AG279" i="66"/>
  <c r="AF279" i="66"/>
  <c r="AE279" i="66"/>
  <c r="AD279" i="66"/>
  <c r="Y279" i="66"/>
  <c r="X279" i="66"/>
  <c r="W279" i="66"/>
  <c r="V279" i="66"/>
  <c r="Q279" i="66"/>
  <c r="P279" i="66"/>
  <c r="O279" i="66"/>
  <c r="N279" i="66"/>
  <c r="AS279" i="66"/>
  <c r="AR279" i="66"/>
  <c r="AQ279" i="66"/>
  <c r="AP279" i="66"/>
  <c r="M279" i="66"/>
  <c r="L279" i="66"/>
  <c r="K279" i="66"/>
  <c r="J279" i="66"/>
  <c r="I279" i="66"/>
  <c r="H279" i="66"/>
  <c r="G279" i="66"/>
  <c r="F279" i="66"/>
  <c r="E279" i="66"/>
  <c r="D279" i="66"/>
  <c r="C279" i="66"/>
  <c r="B279" i="66"/>
  <c r="AC278" i="66"/>
  <c r="AB278" i="66"/>
  <c r="AA278" i="66"/>
  <c r="Z278" i="66"/>
  <c r="AO278" i="66"/>
  <c r="AN278" i="66"/>
  <c r="AM278" i="66"/>
  <c r="AL278" i="66"/>
  <c r="AK278" i="66"/>
  <c r="AJ278" i="66"/>
  <c r="AI278" i="66"/>
  <c r="AH278" i="66"/>
  <c r="AG278" i="66"/>
  <c r="AF278" i="66"/>
  <c r="AE278" i="66"/>
  <c r="AD278" i="66"/>
  <c r="Y278" i="66"/>
  <c r="X278" i="66"/>
  <c r="W278" i="66"/>
  <c r="V278" i="66"/>
  <c r="Q278" i="66"/>
  <c r="P278" i="66"/>
  <c r="O278" i="66"/>
  <c r="N278" i="66"/>
  <c r="AS278" i="66"/>
  <c r="AR278" i="66"/>
  <c r="AQ278" i="66"/>
  <c r="AP278" i="66"/>
  <c r="M278" i="66"/>
  <c r="L278" i="66"/>
  <c r="K278" i="66"/>
  <c r="J278" i="66"/>
  <c r="I278" i="66"/>
  <c r="H278" i="66"/>
  <c r="G278" i="66"/>
  <c r="F278" i="66"/>
  <c r="E278" i="66"/>
  <c r="D278" i="66"/>
  <c r="C278" i="66"/>
  <c r="B278" i="66"/>
  <c r="AC277" i="66"/>
  <c r="AB277" i="66"/>
  <c r="AA277" i="66"/>
  <c r="Z277" i="66"/>
  <c r="AO277" i="66"/>
  <c r="AN277" i="66"/>
  <c r="AM277" i="66"/>
  <c r="AL277" i="66"/>
  <c r="AK277" i="66"/>
  <c r="AJ277" i="66"/>
  <c r="AI277" i="66"/>
  <c r="AH277" i="66"/>
  <c r="AG277" i="66"/>
  <c r="AF277" i="66"/>
  <c r="AE277" i="66"/>
  <c r="AD277" i="66"/>
  <c r="Y277" i="66"/>
  <c r="X277" i="66"/>
  <c r="W277" i="66"/>
  <c r="V277" i="66"/>
  <c r="Q277" i="66"/>
  <c r="P277" i="66"/>
  <c r="O277" i="66"/>
  <c r="N277" i="66"/>
  <c r="AS277" i="66"/>
  <c r="AR277" i="66"/>
  <c r="AQ277" i="66"/>
  <c r="AP277" i="66"/>
  <c r="M277" i="66"/>
  <c r="L277" i="66"/>
  <c r="K277" i="66"/>
  <c r="J277" i="66"/>
  <c r="I277" i="66"/>
  <c r="H277" i="66"/>
  <c r="G277" i="66"/>
  <c r="F277" i="66"/>
  <c r="E277" i="66"/>
  <c r="D277" i="66"/>
  <c r="C277" i="66"/>
  <c r="B277" i="66"/>
  <c r="AC272" i="66"/>
  <c r="AB272" i="66"/>
  <c r="AA272" i="66"/>
  <c r="Z272" i="66"/>
  <c r="AO272" i="66"/>
  <c r="AN272" i="66"/>
  <c r="AM272" i="66"/>
  <c r="AL272" i="66"/>
  <c r="AK272" i="66"/>
  <c r="AJ272" i="66"/>
  <c r="AI272" i="66"/>
  <c r="AH272" i="66"/>
  <c r="AG272" i="66"/>
  <c r="AF272" i="66"/>
  <c r="AE272" i="66"/>
  <c r="AD272" i="66"/>
  <c r="Y272" i="66"/>
  <c r="X272" i="66"/>
  <c r="W272" i="66"/>
  <c r="V272" i="66"/>
  <c r="Q272" i="66"/>
  <c r="P272" i="66"/>
  <c r="O272" i="66"/>
  <c r="N272" i="66"/>
  <c r="AS272" i="66"/>
  <c r="AR272" i="66"/>
  <c r="AQ272" i="66"/>
  <c r="AP272" i="66"/>
  <c r="M272" i="66"/>
  <c r="L272" i="66"/>
  <c r="K272" i="66"/>
  <c r="J272" i="66"/>
  <c r="I272" i="66"/>
  <c r="H272" i="66"/>
  <c r="G272" i="66"/>
  <c r="F272" i="66"/>
  <c r="E272" i="66"/>
  <c r="D272" i="66"/>
  <c r="C272" i="66"/>
  <c r="B272" i="66"/>
  <c r="AC271" i="66"/>
  <c r="AB271" i="66"/>
  <c r="AA271" i="66"/>
  <c r="Z271" i="66"/>
  <c r="AO271" i="66"/>
  <c r="AN271" i="66"/>
  <c r="AM271" i="66"/>
  <c r="AL271" i="66"/>
  <c r="AK271" i="66"/>
  <c r="AJ271" i="66"/>
  <c r="AI271" i="66"/>
  <c r="AH271" i="66"/>
  <c r="AG271" i="66"/>
  <c r="AF271" i="66"/>
  <c r="AE271" i="66"/>
  <c r="AD271" i="66"/>
  <c r="Y271" i="66"/>
  <c r="X271" i="66"/>
  <c r="W271" i="66"/>
  <c r="V271" i="66"/>
  <c r="Q271" i="66"/>
  <c r="P271" i="66"/>
  <c r="O271" i="66"/>
  <c r="N271" i="66"/>
  <c r="AS271" i="66"/>
  <c r="AR271" i="66"/>
  <c r="AQ271" i="66"/>
  <c r="AP271" i="66"/>
  <c r="M271" i="66"/>
  <c r="L271" i="66"/>
  <c r="K271" i="66"/>
  <c r="J271" i="66"/>
  <c r="I271" i="66"/>
  <c r="H271" i="66"/>
  <c r="G271" i="66"/>
  <c r="F271" i="66"/>
  <c r="E271" i="66"/>
  <c r="D271" i="66"/>
  <c r="C271" i="66"/>
  <c r="B271" i="66"/>
  <c r="AC203" i="66"/>
  <c r="AB203" i="66"/>
  <c r="AA203" i="66"/>
  <c r="Z203" i="66"/>
  <c r="AO203" i="66"/>
  <c r="AN203" i="66"/>
  <c r="AM203" i="66"/>
  <c r="AL203" i="66"/>
  <c r="AK203" i="66"/>
  <c r="AJ203" i="66"/>
  <c r="AI203" i="66"/>
  <c r="AH203" i="66"/>
  <c r="AG203" i="66"/>
  <c r="AF203" i="66"/>
  <c r="AE203" i="66"/>
  <c r="AD203" i="66"/>
  <c r="Y203" i="66"/>
  <c r="X203" i="66"/>
  <c r="W203" i="66"/>
  <c r="V203" i="66"/>
  <c r="Q203" i="66"/>
  <c r="P203" i="66"/>
  <c r="O203" i="66"/>
  <c r="N203" i="66"/>
  <c r="AS203" i="66"/>
  <c r="AR203" i="66"/>
  <c r="AQ203" i="66"/>
  <c r="AP203" i="66"/>
  <c r="M203" i="66"/>
  <c r="L203" i="66"/>
  <c r="K203" i="66"/>
  <c r="J203" i="66"/>
  <c r="I203" i="66"/>
  <c r="H203" i="66"/>
  <c r="G203" i="66"/>
  <c r="F203" i="66"/>
  <c r="E203" i="66"/>
  <c r="D203" i="66"/>
  <c r="C203" i="66"/>
  <c r="B203" i="66"/>
  <c r="AC202" i="66"/>
  <c r="AB202" i="66"/>
  <c r="AA202" i="66"/>
  <c r="Z202" i="66"/>
  <c r="AO202" i="66"/>
  <c r="AN202" i="66"/>
  <c r="AM202" i="66"/>
  <c r="AL202" i="66"/>
  <c r="AK202" i="66"/>
  <c r="AJ202" i="66"/>
  <c r="AI202" i="66"/>
  <c r="AH202" i="66"/>
  <c r="AG202" i="66"/>
  <c r="AF202" i="66"/>
  <c r="AE202" i="66"/>
  <c r="AD202" i="66"/>
  <c r="Y202" i="66"/>
  <c r="X202" i="66"/>
  <c r="W202" i="66"/>
  <c r="V202" i="66"/>
  <c r="Q202" i="66"/>
  <c r="P202" i="66"/>
  <c r="O202" i="66"/>
  <c r="N202" i="66"/>
  <c r="AS202" i="66"/>
  <c r="AR202" i="66"/>
  <c r="AQ202" i="66"/>
  <c r="AP202" i="66"/>
  <c r="M202" i="66"/>
  <c r="L202" i="66"/>
  <c r="K202" i="66"/>
  <c r="J202" i="66"/>
  <c r="I202" i="66"/>
  <c r="H202" i="66"/>
  <c r="G202" i="66"/>
  <c r="F202" i="66"/>
  <c r="E202" i="66"/>
  <c r="D202" i="66"/>
  <c r="C202" i="66"/>
  <c r="B202" i="66"/>
  <c r="AC135" i="66"/>
  <c r="AB135" i="66"/>
  <c r="AA135" i="66"/>
  <c r="Z135" i="66"/>
  <c r="AO135" i="66"/>
  <c r="AN135" i="66"/>
  <c r="AM135" i="66"/>
  <c r="AL135" i="66"/>
  <c r="AK135" i="66"/>
  <c r="AJ135" i="66"/>
  <c r="AI135" i="66"/>
  <c r="AH135" i="66"/>
  <c r="AG135" i="66"/>
  <c r="AF135" i="66"/>
  <c r="AE135" i="66"/>
  <c r="AD135" i="66"/>
  <c r="Y135" i="66"/>
  <c r="X135" i="66"/>
  <c r="W135" i="66"/>
  <c r="V135" i="66"/>
  <c r="Q135" i="66"/>
  <c r="P135" i="66"/>
  <c r="O135" i="66"/>
  <c r="N135" i="66"/>
  <c r="AS135" i="66"/>
  <c r="AR135" i="66"/>
  <c r="AQ135" i="66"/>
  <c r="AP135" i="66"/>
  <c r="M135" i="66"/>
  <c r="L135" i="66"/>
  <c r="K135" i="66"/>
  <c r="J135" i="66"/>
  <c r="I135" i="66"/>
  <c r="H135" i="66"/>
  <c r="G135" i="66"/>
  <c r="F135" i="66"/>
  <c r="E135" i="66"/>
  <c r="D135" i="66"/>
  <c r="C135" i="66"/>
  <c r="B135" i="66"/>
  <c r="AC134" i="66"/>
  <c r="AB134" i="66"/>
  <c r="AA134" i="66"/>
  <c r="Z134" i="66"/>
  <c r="AO134" i="66"/>
  <c r="AN134" i="66"/>
  <c r="AM134" i="66"/>
  <c r="AL134" i="66"/>
  <c r="AK134" i="66"/>
  <c r="AJ134" i="66"/>
  <c r="AI134" i="66"/>
  <c r="AH134" i="66"/>
  <c r="AG134" i="66"/>
  <c r="AF134" i="66"/>
  <c r="AE134" i="66"/>
  <c r="AD134" i="66"/>
  <c r="Y134" i="66"/>
  <c r="X134" i="66"/>
  <c r="W134" i="66"/>
  <c r="V134" i="66"/>
  <c r="Q134" i="66"/>
  <c r="P134" i="66"/>
  <c r="O134" i="66"/>
  <c r="N134" i="66"/>
  <c r="AS134" i="66"/>
  <c r="AR134" i="66"/>
  <c r="AQ134" i="66"/>
  <c r="AP134" i="66"/>
  <c r="M134" i="66"/>
  <c r="L134" i="66"/>
  <c r="K134" i="66"/>
  <c r="J134" i="66"/>
  <c r="I134" i="66"/>
  <c r="H134" i="66"/>
  <c r="G134" i="66"/>
  <c r="F134" i="66"/>
  <c r="E134" i="66"/>
  <c r="D134" i="66"/>
  <c r="C134" i="66"/>
  <c r="B134" i="66"/>
  <c r="AC68" i="66"/>
  <c r="AC274" i="66" s="1"/>
  <c r="AB68" i="66"/>
  <c r="AB274" i="66" s="1"/>
  <c r="AA68" i="66"/>
  <c r="AA274" i="66" s="1"/>
  <c r="Z68" i="66"/>
  <c r="Z274" i="66" s="1"/>
  <c r="AO68" i="66"/>
  <c r="AO274" i="66" s="1"/>
  <c r="AN68" i="66"/>
  <c r="AN274" i="66" s="1"/>
  <c r="AM68" i="66"/>
  <c r="AM274" i="66" s="1"/>
  <c r="AL68" i="66"/>
  <c r="AL274" i="66" s="1"/>
  <c r="AK68" i="66"/>
  <c r="AK274" i="66" s="1"/>
  <c r="AJ68" i="66"/>
  <c r="AJ274" i="66" s="1"/>
  <c r="AI68" i="66"/>
  <c r="AI274" i="66" s="1"/>
  <c r="AH68" i="66"/>
  <c r="AH274" i="66" s="1"/>
  <c r="AG68" i="66"/>
  <c r="AG274" i="66" s="1"/>
  <c r="AF68" i="66"/>
  <c r="AF274" i="66" s="1"/>
  <c r="AE68" i="66"/>
  <c r="AE274" i="66" s="1"/>
  <c r="AD68" i="66"/>
  <c r="AD274" i="66" s="1"/>
  <c r="Y68" i="66"/>
  <c r="Y274" i="66" s="1"/>
  <c r="X68" i="66"/>
  <c r="X274" i="66" s="1"/>
  <c r="W68" i="66"/>
  <c r="W274" i="66" s="1"/>
  <c r="V68" i="66"/>
  <c r="V274" i="66" s="1"/>
  <c r="Q68" i="66"/>
  <c r="Q274" i="66" s="1"/>
  <c r="P68" i="66"/>
  <c r="P274" i="66" s="1"/>
  <c r="O68" i="66"/>
  <c r="O274" i="66" s="1"/>
  <c r="N68" i="66"/>
  <c r="N274" i="66" s="1"/>
  <c r="AS68" i="66"/>
  <c r="AS274" i="66" s="1"/>
  <c r="AR68" i="66"/>
  <c r="AR274" i="66" s="1"/>
  <c r="AQ68" i="66"/>
  <c r="AQ274" i="66" s="1"/>
  <c r="AP68" i="66"/>
  <c r="AP274" i="66" s="1"/>
  <c r="M68" i="66"/>
  <c r="M274" i="66" s="1"/>
  <c r="L68" i="66"/>
  <c r="L274" i="66" s="1"/>
  <c r="K68" i="66"/>
  <c r="K274" i="66" s="1"/>
  <c r="J68" i="66"/>
  <c r="J274" i="66" s="1"/>
  <c r="I68" i="66"/>
  <c r="I274" i="66" s="1"/>
  <c r="H68" i="66"/>
  <c r="H274" i="66" s="1"/>
  <c r="G68" i="66"/>
  <c r="G274" i="66" s="1"/>
  <c r="F68" i="66"/>
  <c r="F274" i="66" s="1"/>
  <c r="E68" i="66"/>
  <c r="E274" i="66" s="1"/>
  <c r="D68" i="66"/>
  <c r="D274" i="66" s="1"/>
  <c r="C68" i="66"/>
  <c r="C274" i="66" s="1"/>
  <c r="B68" i="66"/>
  <c r="B274" i="66" s="1"/>
  <c r="AC67" i="66"/>
  <c r="AB67" i="66"/>
  <c r="AA67" i="66"/>
  <c r="Z67" i="66"/>
  <c r="AO67" i="66"/>
  <c r="AN67" i="66"/>
  <c r="AM67" i="66"/>
  <c r="AL67" i="66"/>
  <c r="AK67" i="66"/>
  <c r="AJ67" i="66"/>
  <c r="AI67" i="66"/>
  <c r="AH67" i="66"/>
  <c r="AG67" i="66"/>
  <c r="AF67" i="66"/>
  <c r="AE67" i="66"/>
  <c r="AD67" i="66"/>
  <c r="Y67" i="66"/>
  <c r="X67" i="66"/>
  <c r="W67" i="66"/>
  <c r="V67" i="66"/>
  <c r="Q67" i="66"/>
  <c r="P67" i="66"/>
  <c r="O67" i="66"/>
  <c r="N67" i="66"/>
  <c r="AS67" i="66"/>
  <c r="AR67" i="66"/>
  <c r="AQ67" i="66"/>
  <c r="AP67" i="66"/>
  <c r="M67" i="66"/>
  <c r="L67" i="66"/>
  <c r="K67" i="66"/>
  <c r="J67" i="66"/>
  <c r="I67" i="66"/>
  <c r="H67" i="66"/>
  <c r="G67" i="66"/>
  <c r="F67" i="66"/>
  <c r="E67" i="66"/>
  <c r="D67" i="66"/>
  <c r="C67" i="66"/>
  <c r="B67" i="66"/>
  <c r="A4" i="66"/>
  <c r="A5" i="66" s="1"/>
  <c r="A6" i="66" s="1"/>
  <c r="A7" i="66" s="1"/>
  <c r="A8" i="66" s="1"/>
  <c r="A9" i="66" s="1"/>
  <c r="A10" i="66" s="1"/>
  <c r="A11" i="66" s="1"/>
  <c r="A12" i="66" s="1"/>
  <c r="A13" i="66" s="1"/>
  <c r="A14" i="66" s="1"/>
  <c r="A15" i="66" s="1"/>
  <c r="A16" i="66" s="1"/>
  <c r="A17" i="66" s="1"/>
  <c r="A18" i="66" s="1"/>
  <c r="A19" i="66" s="1"/>
  <c r="A20" i="66" s="1"/>
  <c r="A21" i="66" s="1"/>
  <c r="A22" i="66" s="1"/>
  <c r="A23" i="66" s="1"/>
  <c r="A24" i="66" s="1"/>
  <c r="A25" i="66" s="1"/>
  <c r="A26" i="66" s="1"/>
  <c r="A27" i="66" s="1"/>
  <c r="A28" i="66" s="1"/>
  <c r="A29" i="66" s="1"/>
  <c r="A30" i="66" s="1"/>
  <c r="A31" i="66" s="1"/>
  <c r="A32" i="66" s="1"/>
  <c r="A33" i="66" s="1"/>
  <c r="A34" i="66" s="1"/>
  <c r="A35" i="66" s="1"/>
  <c r="A36" i="66" s="1"/>
  <c r="A37" i="66" s="1"/>
  <c r="A38" i="66" s="1"/>
  <c r="A39" i="66" s="1"/>
  <c r="A40" i="66" s="1"/>
  <c r="A41" i="66" s="1"/>
  <c r="A42" i="66" s="1"/>
  <c r="A43" i="66" s="1"/>
  <c r="A44" i="66" s="1"/>
  <c r="A45" i="66" s="1"/>
  <c r="A46" i="66" s="1"/>
  <c r="A47" i="66" s="1"/>
  <c r="A48" i="66" s="1"/>
  <c r="A49" i="66" s="1"/>
  <c r="A50" i="66" s="1"/>
  <c r="A51" i="66" s="1"/>
  <c r="A52" i="66" s="1"/>
  <c r="A53" i="66" s="1"/>
  <c r="A54" i="66" s="1"/>
  <c r="A55" i="66" s="1"/>
  <c r="A56" i="66" s="1"/>
  <c r="A57" i="66" s="1"/>
  <c r="A58" i="66" s="1"/>
  <c r="A59" i="66" s="1"/>
  <c r="A60" i="66" s="1"/>
  <c r="A61" i="66" s="1"/>
  <c r="A62" i="66" s="1"/>
  <c r="A63" i="66" s="1"/>
  <c r="A64" i="66" s="1"/>
  <c r="A65" i="66" s="1"/>
  <c r="A66" i="66" s="1"/>
  <c r="A69" i="66" s="1"/>
  <c r="A70" i="66" s="1"/>
  <c r="A71" i="66" s="1"/>
  <c r="A72" i="66" s="1"/>
  <c r="A73" i="66" s="1"/>
  <c r="A74" i="66" s="1"/>
  <c r="A75" i="66" s="1"/>
  <c r="A76" i="66" s="1"/>
  <c r="A77" i="66" s="1"/>
  <c r="A78" i="66" s="1"/>
  <c r="A79" i="66" s="1"/>
  <c r="A80" i="66" s="1"/>
  <c r="A81" i="66" s="1"/>
  <c r="A82" i="66" s="1"/>
  <c r="A83" i="66" s="1"/>
  <c r="A84" i="66" s="1"/>
  <c r="A85" i="66" s="1"/>
  <c r="A86" i="66" s="1"/>
  <c r="A87" i="66" s="1"/>
  <c r="A88" i="66" s="1"/>
  <c r="A89" i="66" s="1"/>
  <c r="A90" i="66" s="1"/>
  <c r="A91" i="66" s="1"/>
  <c r="A92" i="66" s="1"/>
  <c r="A93" i="66" s="1"/>
  <c r="A94" i="66" s="1"/>
  <c r="A95" i="66" s="1"/>
  <c r="A96" i="66" s="1"/>
  <c r="A97" i="66" s="1"/>
  <c r="A98" i="66" s="1"/>
  <c r="A99" i="66" s="1"/>
  <c r="A100" i="66" s="1"/>
  <c r="A101" i="66" s="1"/>
  <c r="A102" i="66" s="1"/>
  <c r="A103" i="66" s="1"/>
  <c r="A104" i="66" s="1"/>
  <c r="A105" i="66" s="1"/>
  <c r="A106" i="66" s="1"/>
  <c r="A107" i="66" s="1"/>
  <c r="A108" i="66" s="1"/>
  <c r="A109" i="66" s="1"/>
  <c r="A110" i="66" s="1"/>
  <c r="A111" i="66" s="1"/>
  <c r="A112" i="66" s="1"/>
  <c r="A113" i="66" s="1"/>
  <c r="A114" i="66" s="1"/>
  <c r="A115" i="66" s="1"/>
  <c r="A116" i="66" s="1"/>
  <c r="A117" i="66" s="1"/>
  <c r="A118" i="66" s="1"/>
  <c r="A119" i="66" s="1"/>
  <c r="A120" i="66" s="1"/>
  <c r="A121" i="66" s="1"/>
  <c r="A122" i="66" s="1"/>
  <c r="A123" i="66" s="1"/>
  <c r="A124" i="66" s="1"/>
  <c r="A125" i="66" s="1"/>
  <c r="A126" i="66" s="1"/>
  <c r="A127" i="66" s="1"/>
  <c r="A128" i="66" s="1"/>
  <c r="A129" i="66" s="1"/>
  <c r="A130" i="66" s="1"/>
  <c r="A131" i="66" s="1"/>
  <c r="A132" i="66" s="1"/>
  <c r="A133" i="66" s="1"/>
  <c r="A136" i="66" s="1"/>
  <c r="A137" i="66" s="1"/>
  <c r="A138" i="66" s="1"/>
  <c r="A139" i="66" s="1"/>
  <c r="A140" i="66" s="1"/>
  <c r="A141" i="66" s="1"/>
  <c r="A142" i="66" s="1"/>
  <c r="A143" i="66" s="1"/>
  <c r="A144" i="66" s="1"/>
  <c r="A145" i="66" s="1"/>
  <c r="A146" i="66" s="1"/>
  <c r="A147" i="66" s="1"/>
  <c r="A148" i="66" s="1"/>
  <c r="A149" i="66" s="1"/>
  <c r="A150" i="66" s="1"/>
  <c r="A151" i="66" s="1"/>
  <c r="A152" i="66" s="1"/>
  <c r="A153" i="66" s="1"/>
  <c r="A154" i="66" s="1"/>
  <c r="A155" i="66" s="1"/>
  <c r="A156" i="66" s="1"/>
  <c r="A157" i="66" s="1"/>
  <c r="A158" i="66" s="1"/>
  <c r="A159" i="66" s="1"/>
  <c r="A160" i="66" s="1"/>
  <c r="A161" i="66" s="1"/>
  <c r="A162" i="66" s="1"/>
  <c r="A163" i="66" s="1"/>
  <c r="A164" i="66" s="1"/>
  <c r="A165" i="66" s="1"/>
  <c r="A166" i="66" s="1"/>
  <c r="A167" i="66" s="1"/>
  <c r="A168" i="66" s="1"/>
  <c r="A169" i="66" s="1"/>
  <c r="A170" i="66" s="1"/>
  <c r="A171" i="66" s="1"/>
  <c r="A172" i="66" s="1"/>
  <c r="A173" i="66" s="1"/>
  <c r="A174" i="66" s="1"/>
  <c r="A175" i="66" s="1"/>
  <c r="A176" i="66" s="1"/>
  <c r="A177" i="66" s="1"/>
  <c r="A178" i="66" s="1"/>
  <c r="A179" i="66" s="1"/>
  <c r="A180" i="66" s="1"/>
  <c r="A181" i="66" s="1"/>
  <c r="A182" i="66" s="1"/>
  <c r="A183" i="66" s="1"/>
  <c r="A184" i="66" s="1"/>
  <c r="A185" i="66" s="1"/>
  <c r="A186" i="66" s="1"/>
  <c r="A187" i="66" s="1"/>
  <c r="A188" i="66" s="1"/>
  <c r="A189" i="66" s="1"/>
  <c r="A190" i="66" s="1"/>
  <c r="A191" i="66" s="1"/>
  <c r="A192" i="66" s="1"/>
  <c r="A193" i="66" s="1"/>
  <c r="A194" i="66" s="1"/>
  <c r="A195" i="66" s="1"/>
  <c r="A196" i="66" s="1"/>
  <c r="A197" i="66" s="1"/>
  <c r="A198" i="66" s="1"/>
  <c r="A199" i="66" s="1"/>
  <c r="A200" i="66" s="1"/>
  <c r="A201" i="66" s="1"/>
  <c r="A204" i="66" s="1"/>
  <c r="A205" i="66" s="1"/>
  <c r="A206" i="66" s="1"/>
  <c r="A207" i="66" s="1"/>
  <c r="A208" i="66" s="1"/>
  <c r="A209" i="66" s="1"/>
  <c r="A210" i="66" s="1"/>
  <c r="A211" i="66" s="1"/>
  <c r="A212" i="66" s="1"/>
  <c r="A213" i="66" s="1"/>
  <c r="A214" i="66" s="1"/>
  <c r="A215" i="66" s="1"/>
  <c r="A216" i="66" s="1"/>
  <c r="A217" i="66" s="1"/>
  <c r="A218" i="66" s="1"/>
  <c r="A219" i="66" s="1"/>
  <c r="A220" i="66" s="1"/>
  <c r="A221" i="66" s="1"/>
  <c r="A222" i="66" s="1"/>
  <c r="A223" i="66" s="1"/>
  <c r="A224" i="66" s="1"/>
  <c r="A225" i="66" s="1"/>
  <c r="A226" i="66" s="1"/>
  <c r="A227" i="66" s="1"/>
  <c r="A228" i="66" s="1"/>
  <c r="A229" i="66" s="1"/>
  <c r="A230" i="66" s="1"/>
  <c r="A231" i="66" s="1"/>
  <c r="A232" i="66" s="1"/>
  <c r="A233" i="66" s="1"/>
  <c r="A234" i="66" s="1"/>
  <c r="A235" i="66" s="1"/>
  <c r="A236" i="66" s="1"/>
  <c r="A237" i="66" s="1"/>
  <c r="A238" i="66" s="1"/>
  <c r="A239" i="66" s="1"/>
  <c r="A240" i="66" s="1"/>
  <c r="A241" i="66" s="1"/>
  <c r="A242" i="66" s="1"/>
  <c r="A243" i="66" s="1"/>
  <c r="A244" i="66" s="1"/>
  <c r="A245" i="66" s="1"/>
  <c r="A246" i="66" s="1"/>
  <c r="A247" i="66" s="1"/>
  <c r="A248" i="66" s="1"/>
  <c r="A249" i="66" s="1"/>
  <c r="A250" i="66" s="1"/>
  <c r="A251" i="66" s="1"/>
  <c r="A252" i="66" s="1"/>
  <c r="A253" i="66" s="1"/>
  <c r="A254" i="66" s="1"/>
  <c r="A255" i="66" s="1"/>
  <c r="A256" i="66" s="1"/>
  <c r="A257" i="66" s="1"/>
  <c r="A258" i="66" s="1"/>
  <c r="A259" i="66" s="1"/>
  <c r="A260" i="66" s="1"/>
  <c r="A261" i="66" s="1"/>
  <c r="A262" i="66" s="1"/>
  <c r="A263" i="66" s="1"/>
  <c r="A264" i="66" s="1"/>
  <c r="A265" i="66" s="1"/>
  <c r="A266" i="66" s="1"/>
  <c r="A267" i="66" s="1"/>
  <c r="A268" i="66" s="1"/>
  <c r="A269" i="66" s="1"/>
  <c r="A270" i="66" s="1"/>
  <c r="A159" i="68"/>
  <c r="A160" i="68" s="1"/>
  <c r="A161" i="68" s="1"/>
  <c r="A162" i="68" s="1"/>
  <c r="A164" i="68" s="1"/>
  <c r="A165" i="68" s="1"/>
  <c r="A166" i="68" s="1"/>
  <c r="A167" i="68" s="1"/>
  <c r="A168" i="68" s="1"/>
  <c r="A170" i="68" s="1"/>
  <c r="A171" i="68" s="1"/>
  <c r="A172" i="68" s="1"/>
  <c r="A173" i="68" s="1"/>
  <c r="A174" i="68" s="1"/>
  <c r="A176" i="68" s="1"/>
  <c r="A177" i="68" s="1"/>
  <c r="A178" i="68" s="1"/>
  <c r="A179" i="68" s="1"/>
  <c r="A180" i="68" s="1"/>
  <c r="A182" i="68" s="1"/>
  <c r="A183" i="68" s="1"/>
  <c r="A184" i="68" s="1"/>
  <c r="A185" i="68" s="1"/>
  <c r="A186" i="68" s="1"/>
  <c r="A188" i="68" s="1"/>
  <c r="A189" i="68" s="1"/>
  <c r="A190" i="68" s="1"/>
  <c r="A191" i="68" s="1"/>
  <c r="A192" i="68" s="1"/>
  <c r="A194" i="68" s="1"/>
  <c r="A195" i="68" s="1"/>
  <c r="A196" i="68" s="1"/>
  <c r="A197" i="68" s="1"/>
  <c r="A198" i="68" s="1"/>
  <c r="A200" i="68" s="1"/>
  <c r="A201" i="68" s="1"/>
  <c r="A202" i="68" s="1"/>
  <c r="A203" i="68" s="1"/>
  <c r="A204" i="68" s="1"/>
  <c r="A206" i="68" s="1"/>
  <c r="A207" i="68" s="1"/>
  <c r="A208" i="68" s="1"/>
  <c r="A209" i="68" s="1"/>
  <c r="A210" i="68" s="1"/>
  <c r="A212" i="68" s="1"/>
  <c r="A213" i="68" s="1"/>
  <c r="A214" i="68" s="1"/>
  <c r="A215" i="68" s="1"/>
  <c r="A216" i="68" s="1"/>
  <c r="A218" i="68" s="1"/>
  <c r="A219" i="68" s="1"/>
  <c r="A220" i="68" s="1"/>
  <c r="A221" i="68" s="1"/>
  <c r="A222" i="68" s="1"/>
  <c r="A224" i="68" s="1"/>
  <c r="A225" i="68" s="1"/>
  <c r="A226" i="68" s="1"/>
  <c r="A227" i="68" s="1"/>
  <c r="A228" i="68" s="1"/>
  <c r="A230" i="68" s="1"/>
  <c r="A231" i="68" s="1"/>
  <c r="A232" i="68" s="1"/>
  <c r="A233" i="68" s="1"/>
  <c r="A234" i="68" s="1"/>
  <c r="A236" i="68" s="1"/>
  <c r="A237" i="68" s="1"/>
  <c r="A238" i="68" s="1"/>
  <c r="A239" i="68" s="1"/>
  <c r="A240" i="68" s="1"/>
  <c r="A242" i="68" s="1"/>
  <c r="A243" i="68" s="1"/>
  <c r="A244" i="68" s="1"/>
  <c r="A245" i="68" s="1"/>
  <c r="A246" i="68" s="1"/>
  <c r="A248" i="68" s="1"/>
  <c r="A249" i="68" s="1"/>
  <c r="A250" i="68" s="1"/>
  <c r="A251" i="68" s="1"/>
  <c r="A252" i="68" s="1"/>
  <c r="A254" i="68" s="1"/>
  <c r="A255" i="68" s="1"/>
  <c r="A256" i="68" s="1"/>
  <c r="A257" i="68" s="1"/>
  <c r="A258" i="68" s="1"/>
  <c r="A260" i="68" s="1"/>
  <c r="A261" i="68" s="1"/>
  <c r="A262" i="68" s="1"/>
  <c r="A263" i="68" s="1"/>
  <c r="A264" i="68" s="1"/>
  <c r="A266" i="68" s="1"/>
  <c r="A267" i="68" s="1"/>
  <c r="A268" i="68" s="1"/>
  <c r="A269" i="68" s="1"/>
  <c r="A270" i="68" s="1"/>
  <c r="A272" i="68" s="1"/>
  <c r="A273" i="68" s="1"/>
  <c r="A274" i="68" s="1"/>
  <c r="A275" i="68" s="1"/>
  <c r="A276" i="68" s="1"/>
  <c r="A278" i="68" s="1"/>
  <c r="A279" i="68" s="1"/>
  <c r="A280" i="68" s="1"/>
  <c r="A281" i="68" s="1"/>
  <c r="A282" i="68" s="1"/>
  <c r="A284" i="68" s="1"/>
  <c r="A285" i="68" s="1"/>
  <c r="A286" i="68" s="1"/>
  <c r="A287" i="68" s="1"/>
  <c r="A288" i="68" s="1"/>
  <c r="A290" i="68" s="1"/>
  <c r="A291" i="68" s="1"/>
  <c r="A292" i="68" s="1"/>
  <c r="A293" i="68" s="1"/>
  <c r="A294" i="68" s="1"/>
  <c r="A296" i="68" s="1"/>
  <c r="A297" i="68" s="1"/>
  <c r="A298" i="68" s="1"/>
  <c r="A299" i="68" s="1"/>
  <c r="A300" i="68" s="1"/>
  <c r="A302" i="68" s="1"/>
  <c r="A303" i="68" s="1"/>
  <c r="A304" i="68" s="1"/>
  <c r="A305" i="68" s="1"/>
  <c r="A306" i="68" s="1"/>
  <c r="A308" i="68" s="1"/>
  <c r="A309" i="68" s="1"/>
  <c r="A310" i="68" s="1"/>
  <c r="A311" i="68" s="1"/>
  <c r="A312" i="68" s="1"/>
  <c r="A314" i="68" s="1"/>
  <c r="A315" i="68" s="1"/>
  <c r="A316" i="68" s="1"/>
  <c r="A317" i="68" s="1"/>
  <c r="A318" i="68" s="1"/>
  <c r="A320" i="68" s="1"/>
  <c r="A321" i="68" s="1"/>
  <c r="A322" i="68" s="1"/>
  <c r="A323" i="68" s="1"/>
  <c r="A324" i="68" s="1"/>
  <c r="A326" i="68" s="1"/>
  <c r="A327" i="68" s="1"/>
  <c r="A328" i="68" s="1"/>
  <c r="A329" i="68" s="1"/>
  <c r="A330" i="68" s="1"/>
  <c r="A332" i="68" s="1"/>
  <c r="A333" i="68" s="1"/>
  <c r="A334" i="68" s="1"/>
  <c r="A335" i="68" s="1"/>
  <c r="A336" i="68" s="1"/>
  <c r="A338" i="68" s="1"/>
  <c r="A339" i="68" s="1"/>
  <c r="A340" i="68" s="1"/>
  <c r="A341" i="68" s="1"/>
  <c r="A342" i="68" s="1"/>
  <c r="A344" i="68" s="1"/>
  <c r="A345" i="68" s="1"/>
  <c r="A346" i="68" s="1"/>
  <c r="A347" i="68" s="1"/>
  <c r="A348" i="68" s="1"/>
  <c r="A350" i="68" s="1"/>
  <c r="A351" i="68" s="1"/>
  <c r="A352" i="68" s="1"/>
  <c r="A353" i="68" s="1"/>
  <c r="A354" i="68" s="1"/>
  <c r="A356" i="68" s="1"/>
  <c r="A357" i="68" s="1"/>
  <c r="A358" i="68" s="1"/>
  <c r="A359" i="68" s="1"/>
  <c r="A360" i="68" s="1"/>
  <c r="A362" i="68" s="1"/>
  <c r="A363" i="68" s="1"/>
  <c r="A364" i="68" s="1"/>
  <c r="A365" i="68" s="1"/>
  <c r="A366" i="68" s="1"/>
  <c r="A368" i="68" s="1"/>
  <c r="A369" i="68" s="1"/>
  <c r="A370" i="68" s="1"/>
  <c r="A371" i="68" s="1"/>
  <c r="A372" i="68" s="1"/>
  <c r="A374" i="68" s="1"/>
  <c r="A375" i="68" s="1"/>
  <c r="A376" i="68" s="1"/>
  <c r="A377" i="68" s="1"/>
  <c r="A378" i="68" s="1"/>
  <c r="A380" i="68" s="1"/>
  <c r="A381" i="68" s="1"/>
  <c r="A382" i="68" s="1"/>
  <c r="A383" i="68" s="1"/>
  <c r="A384" i="68" s="1"/>
  <c r="A386" i="68" s="1"/>
  <c r="A387" i="68" s="1"/>
  <c r="A388" i="68" s="1"/>
  <c r="A389" i="68" s="1"/>
  <c r="A390" i="68" s="1"/>
  <c r="A392" i="68" s="1"/>
  <c r="A393" i="68" s="1"/>
  <c r="A394" i="68" s="1"/>
  <c r="A395" i="68" s="1"/>
  <c r="A396" i="68" s="1"/>
  <c r="A398" i="68" s="1"/>
  <c r="A399" i="68" s="1"/>
  <c r="A400" i="68" s="1"/>
  <c r="A401" i="68" s="1"/>
  <c r="A402" i="68" s="1"/>
  <c r="A404" i="68" s="1"/>
  <c r="A405" i="68" s="1"/>
  <c r="A406" i="68" s="1"/>
  <c r="A407" i="68" s="1"/>
  <c r="A408" i="68" s="1"/>
  <c r="A410" i="68" s="1"/>
  <c r="A411" i="68" s="1"/>
  <c r="A412" i="68" s="1"/>
  <c r="A413" i="68" s="1"/>
  <c r="A414" i="68" s="1"/>
  <c r="A416" i="68" s="1"/>
  <c r="A417" i="68" s="1"/>
  <c r="A418" i="68" s="1"/>
  <c r="A419" i="68" s="1"/>
  <c r="A420" i="68" s="1"/>
  <c r="A422" i="68" s="1"/>
  <c r="A423" i="68" s="1"/>
  <c r="A424" i="68" s="1"/>
  <c r="A425" i="68" s="1"/>
  <c r="A426" i="68" s="1"/>
  <c r="A428" i="68" s="1"/>
  <c r="A429" i="68" s="1"/>
  <c r="A430" i="68" s="1"/>
  <c r="A431" i="68" s="1"/>
  <c r="A432" i="68" s="1"/>
  <c r="A434" i="68" s="1"/>
  <c r="A435" i="68" s="1"/>
  <c r="A436" i="68" s="1"/>
  <c r="A437" i="68" s="1"/>
  <c r="A438" i="68" s="1"/>
  <c r="A440" i="68" s="1"/>
  <c r="A441" i="68" s="1"/>
  <c r="A442" i="68" s="1"/>
  <c r="A443" i="68" s="1"/>
  <c r="A444" i="68" s="1"/>
  <c r="A446" i="68" s="1"/>
  <c r="A447" i="68" s="1"/>
  <c r="A448" i="68" s="1"/>
  <c r="A449" i="68" s="1"/>
  <c r="A450" i="68" s="1"/>
  <c r="A452" i="68" s="1"/>
  <c r="A453" i="68" s="1"/>
  <c r="A454" i="68" s="1"/>
  <c r="A455" i="68" s="1"/>
  <c r="A456" i="68" s="1"/>
  <c r="A458" i="68" s="1"/>
  <c r="A459" i="68" s="1"/>
  <c r="A460" i="68" s="1"/>
  <c r="A461" i="68" s="1"/>
  <c r="A462" i="68" s="1"/>
  <c r="A464" i="68" s="1"/>
  <c r="A465" i="68" s="1"/>
  <c r="A466" i="68" s="1"/>
  <c r="A467" i="68" s="1"/>
  <c r="A468" i="68" s="1"/>
  <c r="A470" i="68" s="1"/>
  <c r="A471" i="68" s="1"/>
  <c r="A472" i="68" s="1"/>
  <c r="A473" i="68" s="1"/>
  <c r="A474" i="68" s="1"/>
  <c r="A476" i="68" s="1"/>
  <c r="A477" i="68" s="1"/>
  <c r="A478" i="68" s="1"/>
  <c r="A479" i="68" s="1"/>
  <c r="A480" i="68" s="1"/>
  <c r="A482" i="68" s="1"/>
  <c r="A483" i="68" s="1"/>
  <c r="A484" i="68" s="1"/>
  <c r="A485" i="68" s="1"/>
  <c r="A486" i="68" s="1"/>
  <c r="A488" i="68" s="1"/>
  <c r="A489" i="68" s="1"/>
  <c r="A490" i="68" s="1"/>
  <c r="A491" i="68" s="1"/>
  <c r="A492" i="68" s="1"/>
  <c r="A494" i="68" s="1"/>
  <c r="A495" i="68" s="1"/>
  <c r="A496" i="68" s="1"/>
  <c r="A497" i="68" s="1"/>
  <c r="A498" i="68" s="1"/>
  <c r="A500" i="68" s="1"/>
  <c r="A501" i="68" s="1"/>
  <c r="A502" i="68" s="1"/>
  <c r="A503" i="68" s="1"/>
  <c r="A504" i="68" s="1"/>
  <c r="A506" i="68" s="1"/>
  <c r="A507" i="68" s="1"/>
  <c r="A508" i="68" s="1"/>
  <c r="A509" i="68" s="1"/>
  <c r="A510" i="68" s="1"/>
  <c r="A512" i="68" s="1"/>
  <c r="A513" i="68" s="1"/>
  <c r="A514" i="68" s="1"/>
  <c r="A515" i="68" s="1"/>
  <c r="A516" i="68" s="1"/>
  <c r="A518" i="68" s="1"/>
  <c r="A519" i="68" s="1"/>
  <c r="A520" i="68" s="1"/>
  <c r="A521" i="68" s="1"/>
  <c r="A522" i="68" s="1"/>
  <c r="A524" i="68" s="1"/>
  <c r="A525" i="68" s="1"/>
  <c r="A526" i="68" s="1"/>
  <c r="A527" i="68" s="1"/>
  <c r="A528" i="68" s="1"/>
  <c r="A530" i="68" s="1"/>
  <c r="A531" i="68" s="1"/>
  <c r="A532" i="68" s="1"/>
  <c r="A533" i="68" s="1"/>
  <c r="A534" i="68" s="1"/>
  <c r="A536" i="68" s="1"/>
  <c r="A537" i="68" s="1"/>
  <c r="A538" i="68" s="1"/>
  <c r="A539" i="68" s="1"/>
  <c r="A540" i="68" s="1"/>
  <c r="A542" i="68" s="1"/>
  <c r="A543" i="68" s="1"/>
  <c r="A544" i="68" s="1"/>
  <c r="A545" i="68" s="1"/>
  <c r="A546" i="68" s="1"/>
  <c r="A548" i="68" s="1"/>
  <c r="A549" i="68" s="1"/>
  <c r="A550" i="68" s="1"/>
  <c r="A551" i="68" s="1"/>
  <c r="A552" i="68" s="1"/>
  <c r="A554" i="68" s="1"/>
  <c r="A555" i="68" s="1"/>
  <c r="A556" i="68" s="1"/>
  <c r="A557" i="68" s="1"/>
  <c r="A558" i="68" s="1"/>
  <c r="A560" i="68" s="1"/>
  <c r="A561" i="68" s="1"/>
  <c r="A562" i="68" s="1"/>
  <c r="A563" i="68" s="1"/>
  <c r="A564" i="68" s="1"/>
  <c r="A566" i="68" s="1"/>
  <c r="A567" i="68" s="1"/>
  <c r="A568" i="68" s="1"/>
  <c r="A569" i="68" s="1"/>
  <c r="A570" i="68" s="1"/>
  <c r="A572" i="68" s="1"/>
  <c r="A573" i="68" s="1"/>
  <c r="A574" i="68" s="1"/>
  <c r="A575" i="68" s="1"/>
  <c r="A576" i="68" s="1"/>
  <c r="A578" i="68" s="1"/>
  <c r="A579" i="68" s="1"/>
  <c r="A580" i="68" s="1"/>
  <c r="A581" i="68" s="1"/>
  <c r="A582" i="68" s="1"/>
  <c r="A584" i="68" s="1"/>
  <c r="A585" i="68" s="1"/>
  <c r="A586" i="68" s="1"/>
  <c r="A587" i="68" s="1"/>
  <c r="A588" i="68" s="1"/>
  <c r="A590" i="68" s="1"/>
  <c r="A591" i="68" s="1"/>
  <c r="A592" i="68" s="1"/>
  <c r="A593" i="68" s="1"/>
  <c r="A594" i="68" s="1"/>
  <c r="A596" i="68" s="1"/>
  <c r="A597" i="68" s="1"/>
  <c r="A598" i="68" s="1"/>
  <c r="A599" i="68" s="1"/>
  <c r="A600" i="68" s="1"/>
  <c r="A602" i="68" s="1"/>
  <c r="A603" i="68" s="1"/>
  <c r="A604" i="68" s="1"/>
  <c r="A605" i="68" s="1"/>
  <c r="A606" i="68" s="1"/>
  <c r="A608" i="68" s="1"/>
  <c r="A609" i="68" s="1"/>
  <c r="A610" i="68" s="1"/>
  <c r="A611" i="68" s="1"/>
  <c r="A612" i="68" s="1"/>
  <c r="A614" i="68" s="1"/>
  <c r="A615" i="68" s="1"/>
  <c r="A616" i="68" s="1"/>
  <c r="A617" i="68" s="1"/>
  <c r="A618" i="68" s="1"/>
  <c r="A620" i="68" s="1"/>
  <c r="A621" i="68" s="1"/>
  <c r="A622" i="68" s="1"/>
  <c r="A623" i="68" s="1"/>
  <c r="A624" i="68" s="1"/>
  <c r="A626" i="68" s="1"/>
  <c r="A627" i="68" s="1"/>
  <c r="A628" i="68" s="1"/>
  <c r="A629" i="68" s="1"/>
  <c r="A630" i="68" s="1"/>
  <c r="A632" i="68" s="1"/>
  <c r="A633" i="68" s="1"/>
  <c r="A634" i="68" s="1"/>
  <c r="A635" i="68" s="1"/>
  <c r="A636" i="68" s="1"/>
  <c r="A638" i="68" s="1"/>
  <c r="A639" i="68" s="1"/>
  <c r="A640" i="68" s="1"/>
  <c r="A641" i="68" s="1"/>
  <c r="A642" i="68" s="1"/>
  <c r="A644" i="68" s="1"/>
  <c r="A645" i="68" s="1"/>
  <c r="A646" i="68" s="1"/>
  <c r="A647" i="68" s="1"/>
  <c r="A648" i="68" s="1"/>
  <c r="A650" i="68" s="1"/>
  <c r="A651" i="68" s="1"/>
  <c r="A652" i="68" s="1"/>
  <c r="A653" i="68" s="1"/>
  <c r="A654" i="68" s="1"/>
  <c r="A656" i="68" s="1"/>
  <c r="A657" i="68" s="1"/>
  <c r="A658" i="68" s="1"/>
  <c r="A659" i="68" s="1"/>
  <c r="A660" i="68" s="1"/>
  <c r="A662" i="68" s="1"/>
  <c r="A663" i="68" s="1"/>
  <c r="A664" i="68" s="1"/>
  <c r="A665" i="68" s="1"/>
  <c r="A666" i="68" s="1"/>
  <c r="A668" i="68" s="1"/>
  <c r="A669" i="68" s="1"/>
  <c r="A670" i="68" s="1"/>
  <c r="A671" i="68" s="1"/>
  <c r="A672" i="68" s="1"/>
  <c r="A674" i="68" s="1"/>
  <c r="A675" i="68" s="1"/>
  <c r="A676" i="68" s="1"/>
  <c r="A677" i="68" s="1"/>
  <c r="A678" i="68" s="1"/>
  <c r="A680" i="68" s="1"/>
  <c r="A681" i="68" s="1"/>
  <c r="A682" i="68" s="1"/>
  <c r="A683" i="68" s="1"/>
  <c r="A684" i="68" s="1"/>
  <c r="A686" i="68" s="1"/>
  <c r="A687" i="68" s="1"/>
  <c r="A688" i="68" s="1"/>
  <c r="A689" i="68" s="1"/>
  <c r="A690" i="68" s="1"/>
  <c r="A692" i="68" s="1"/>
  <c r="A693" i="68" s="1"/>
  <c r="A694" i="68" s="1"/>
  <c r="A695" i="68" s="1"/>
  <c r="A696" i="68" s="1"/>
  <c r="A698" i="68" s="1"/>
  <c r="A699" i="68" s="1"/>
  <c r="A700" i="68" s="1"/>
  <c r="A701" i="68" s="1"/>
  <c r="A702" i="68" s="1"/>
  <c r="A704" i="68" s="1"/>
  <c r="A705" i="68" s="1"/>
  <c r="A706" i="68" s="1"/>
  <c r="A707" i="68" s="1"/>
  <c r="A708" i="68" s="1"/>
  <c r="A710" i="68" s="1"/>
  <c r="A711" i="68" s="1"/>
  <c r="A712" i="68" s="1"/>
  <c r="A713" i="68" s="1"/>
  <c r="A714" i="68" s="1"/>
  <c r="A716" i="68" s="1"/>
  <c r="A717" i="68" s="1"/>
  <c r="A718" i="68" s="1"/>
  <c r="A719" i="68" s="1"/>
  <c r="A720" i="68" s="1"/>
  <c r="A722" i="68" s="1"/>
  <c r="A723" i="68" s="1"/>
  <c r="A724" i="68" s="1"/>
  <c r="A725" i="68" s="1"/>
  <c r="A726" i="68" s="1"/>
  <c r="A728" i="68" s="1"/>
  <c r="A729" i="68" s="1"/>
  <c r="A730" i="68" s="1"/>
  <c r="A731" i="68" s="1"/>
  <c r="A732" i="68" s="1"/>
  <c r="A734" i="68" s="1"/>
  <c r="A735" i="68" s="1"/>
  <c r="A736" i="68" s="1"/>
  <c r="A737" i="68" s="1"/>
  <c r="A738" i="68" s="1"/>
  <c r="A740" i="68" s="1"/>
  <c r="A741" i="68" s="1"/>
  <c r="A742" i="68" s="1"/>
  <c r="A743" i="68" s="1"/>
  <c r="A744" i="68" s="1"/>
  <c r="A746" i="68" s="1"/>
  <c r="A747" i="68" s="1"/>
  <c r="A748" i="68" s="1"/>
  <c r="A749" i="68" s="1"/>
  <c r="A750" i="68" s="1"/>
  <c r="A752" i="68" s="1"/>
  <c r="A753" i="68" s="1"/>
  <c r="A754" i="68" s="1"/>
  <c r="A755" i="68" s="1"/>
  <c r="A756" i="68" s="1"/>
  <c r="A758" i="68" s="1"/>
  <c r="A759" i="68" s="1"/>
  <c r="A760" i="68" s="1"/>
  <c r="A761" i="68" s="1"/>
  <c r="A762" i="68" s="1"/>
  <c r="A764" i="68" s="1"/>
  <c r="A765" i="68" s="1"/>
  <c r="A766" i="68" s="1"/>
  <c r="A767" i="68" s="1"/>
  <c r="A768" i="68" s="1"/>
  <c r="A770" i="68" s="1"/>
  <c r="A771" i="68" s="1"/>
  <c r="A772" i="68" s="1"/>
  <c r="A773" i="68" s="1"/>
  <c r="A774" i="68" s="1"/>
  <c r="A776" i="68" s="1"/>
  <c r="A777" i="68" s="1"/>
  <c r="A778" i="68" s="1"/>
  <c r="A779" i="68" s="1"/>
  <c r="A780" i="68" s="1"/>
  <c r="A782" i="68" s="1"/>
  <c r="A783" i="68" s="1"/>
  <c r="A784" i="68" s="1"/>
  <c r="A785" i="68" s="1"/>
  <c r="A786" i="68" s="1"/>
  <c r="A788" i="68" s="1"/>
  <c r="A789" i="68" s="1"/>
  <c r="A790" i="68" s="1"/>
  <c r="A791" i="68" s="1"/>
  <c r="A792" i="68" s="1"/>
  <c r="A794" i="68" s="1"/>
  <c r="A795" i="68" s="1"/>
  <c r="A796" i="68" s="1"/>
  <c r="A797" i="68" s="1"/>
  <c r="A798" i="68" s="1"/>
  <c r="A800" i="68" s="1"/>
  <c r="A801" i="68" s="1"/>
  <c r="A802" i="68" s="1"/>
  <c r="A803" i="68" s="1"/>
  <c r="A804" i="68" s="1"/>
  <c r="A806" i="68" s="1"/>
  <c r="A807" i="68" s="1"/>
  <c r="A808" i="68" s="1"/>
  <c r="A809" i="68" s="1"/>
  <c r="A810" i="68" s="1"/>
  <c r="A812" i="68" s="1"/>
  <c r="A813" i="68" s="1"/>
  <c r="A814" i="68" s="1"/>
  <c r="A815" i="68" s="1"/>
  <c r="A816" i="68" s="1"/>
  <c r="A818" i="68" s="1"/>
  <c r="A819" i="68" s="1"/>
  <c r="A820" i="68" s="1"/>
  <c r="A821" i="68" s="1"/>
  <c r="A822" i="68" s="1"/>
  <c r="A824" i="68" s="1"/>
  <c r="A825" i="68" s="1"/>
  <c r="A826" i="68" s="1"/>
  <c r="A827" i="68" s="1"/>
  <c r="A828" i="68" s="1"/>
  <c r="A830" i="68" s="1"/>
  <c r="A831" i="68" s="1"/>
  <c r="A832" i="68" s="1"/>
  <c r="A833" i="68" s="1"/>
  <c r="A834" i="68" s="1"/>
  <c r="A836" i="68" s="1"/>
  <c r="A837" i="68" s="1"/>
  <c r="A838" i="68" s="1"/>
  <c r="A839" i="68" s="1"/>
  <c r="A840" i="68" s="1"/>
  <c r="A842" i="68" s="1"/>
  <c r="A843" i="68" s="1"/>
  <c r="A844" i="68" s="1"/>
  <c r="A845" i="68" s="1"/>
  <c r="A846" i="68" s="1"/>
  <c r="A848" i="68" s="1"/>
  <c r="A849" i="68" s="1"/>
  <c r="A850" i="68" s="1"/>
  <c r="A851" i="68" s="1"/>
  <c r="A852" i="68" s="1"/>
  <c r="A854" i="68" s="1"/>
  <c r="A855" i="68" s="1"/>
  <c r="A856" i="68" s="1"/>
  <c r="A857" i="68" s="1"/>
  <c r="A858" i="68" s="1"/>
  <c r="A860" i="68" s="1"/>
  <c r="A861" i="68" s="1"/>
  <c r="A862" i="68" s="1"/>
  <c r="A863" i="68" s="1"/>
  <c r="A864" i="68" s="1"/>
  <c r="A866" i="68" s="1"/>
  <c r="A867" i="68" s="1"/>
  <c r="A868" i="68" s="1"/>
  <c r="A869" i="68" s="1"/>
  <c r="A870" i="68" s="1"/>
  <c r="A872" i="68" s="1"/>
  <c r="A873" i="68" s="1"/>
  <c r="A874" i="68" s="1"/>
  <c r="A875" i="68" s="1"/>
  <c r="A876" i="68" s="1"/>
  <c r="A878" i="68" s="1"/>
  <c r="A879" i="68" s="1"/>
  <c r="A880" i="68" s="1"/>
  <c r="A881" i="68" s="1"/>
  <c r="A882" i="68" s="1"/>
  <c r="A884" i="68" s="1"/>
  <c r="A885" i="68" s="1"/>
  <c r="A886" i="68" s="1"/>
  <c r="A887" i="68" s="1"/>
  <c r="A888" i="68" s="1"/>
  <c r="A890" i="68" s="1"/>
  <c r="A891" i="68" s="1"/>
  <c r="A892" i="68" s="1"/>
  <c r="A893" i="68" s="1"/>
  <c r="A894" i="68" s="1"/>
  <c r="A896" i="68" s="1"/>
  <c r="A897" i="68" s="1"/>
  <c r="A898" i="68" s="1"/>
  <c r="A899" i="68" s="1"/>
  <c r="A900" i="68" s="1"/>
  <c r="A902" i="68" s="1"/>
  <c r="A903" i="68" s="1"/>
  <c r="A904" i="68" s="1"/>
  <c r="A905" i="68" s="1"/>
  <c r="A906" i="68" s="1"/>
  <c r="A908" i="68" s="1"/>
  <c r="A909" i="68" s="1"/>
  <c r="A910" i="68" s="1"/>
  <c r="A911" i="68" s="1"/>
  <c r="A912" i="68" s="1"/>
  <c r="A914" i="68" s="1"/>
  <c r="A915" i="68" s="1"/>
  <c r="A916" i="68" s="1"/>
  <c r="A917" i="68" s="1"/>
  <c r="A918" i="68" s="1"/>
  <c r="A920" i="68" s="1"/>
  <c r="A921" i="68" s="1"/>
  <c r="A922" i="68" s="1"/>
  <c r="A923" i="68" s="1"/>
  <c r="A924" i="68" s="1"/>
  <c r="A926" i="68" s="1"/>
  <c r="A927" i="68" s="1"/>
  <c r="A928" i="68" s="1"/>
  <c r="A929" i="68" s="1"/>
  <c r="A930" i="68" s="1"/>
  <c r="A932" i="68" s="1"/>
  <c r="A933" i="68" s="1"/>
  <c r="A934" i="68" s="1"/>
  <c r="A935" i="68" s="1"/>
  <c r="A936" i="68" s="1"/>
  <c r="A938" i="68" s="1"/>
  <c r="A939" i="68" s="1"/>
  <c r="A940" i="68" s="1"/>
  <c r="A941" i="68" s="1"/>
  <c r="A942" i="68" s="1"/>
  <c r="A944" i="68" s="1"/>
  <c r="A945" i="68" s="1"/>
  <c r="A946" i="68" s="1"/>
  <c r="A947" i="68" s="1"/>
  <c r="A948" i="68" s="1"/>
  <c r="A950" i="68" s="1"/>
  <c r="A951" i="68" s="1"/>
  <c r="A952" i="68" s="1"/>
  <c r="A953" i="68" s="1"/>
  <c r="A954" i="68" s="1"/>
  <c r="A956" i="68" s="1"/>
  <c r="A957" i="68" s="1"/>
  <c r="A958" i="68" s="1"/>
  <c r="A959" i="68" s="1"/>
  <c r="A960" i="68" s="1"/>
  <c r="A962" i="68" s="1"/>
  <c r="A963" i="68" s="1"/>
  <c r="A964" i="68" s="1"/>
  <c r="A965" i="68" s="1"/>
  <c r="A966" i="68" s="1"/>
  <c r="A968" i="68" s="1"/>
  <c r="A969" i="68" s="1"/>
  <c r="A970" i="68" s="1"/>
  <c r="A971" i="68" s="1"/>
  <c r="A972" i="68" s="1"/>
  <c r="A974" i="68" s="1"/>
  <c r="A975" i="68" s="1"/>
  <c r="A976" i="68" s="1"/>
  <c r="A977" i="68" s="1"/>
  <c r="A978" i="68" s="1"/>
  <c r="A980" i="68" s="1"/>
  <c r="A981" i="68" s="1"/>
  <c r="A982" i="68" s="1"/>
  <c r="A983" i="68" s="1"/>
  <c r="A984" i="68" s="1"/>
  <c r="A986" i="68" s="1"/>
  <c r="A987" i="68" s="1"/>
  <c r="A988" i="68" s="1"/>
  <c r="A989" i="68" s="1"/>
  <c r="A990" i="68" s="1"/>
  <c r="A992" i="68" s="1"/>
  <c r="A993" i="68" s="1"/>
  <c r="A994" i="68" s="1"/>
  <c r="A995" i="68" s="1"/>
  <c r="A996" i="68" s="1"/>
  <c r="A998" i="68" s="1"/>
  <c r="A999" i="68" s="1"/>
  <c r="A1000" i="68" s="1"/>
  <c r="A1001" i="68" s="1"/>
  <c r="A1002" i="68" s="1"/>
  <c r="A1004" i="68" s="1"/>
  <c r="A1005" i="68" s="1"/>
  <c r="A1006" i="68" s="1"/>
  <c r="A1007" i="68" s="1"/>
  <c r="A1008" i="68" s="1"/>
  <c r="A1010" i="68" s="1"/>
  <c r="A1011" i="68" s="1"/>
  <c r="A1012" i="68" s="1"/>
  <c r="A1013" i="68" s="1"/>
  <c r="A1014" i="68" s="1"/>
  <c r="A1016" i="68" s="1"/>
  <c r="A1017" i="68" s="1"/>
  <c r="A1018" i="68" s="1"/>
  <c r="A1019" i="68" s="1"/>
  <c r="A1020" i="68" s="1"/>
  <c r="A1022" i="68" s="1"/>
  <c r="A1023" i="68" s="1"/>
  <c r="A1024" i="68" s="1"/>
  <c r="A1025" i="68" s="1"/>
  <c r="A1026" i="68" s="1"/>
  <c r="A1028" i="68" s="1"/>
  <c r="A1029" i="68" s="1"/>
  <c r="A1030" i="68" s="1"/>
  <c r="A1031" i="68" s="1"/>
  <c r="A1032" i="68" s="1"/>
  <c r="A1034" i="68" s="1"/>
  <c r="A1035" i="68" s="1"/>
  <c r="A1036" i="68" s="1"/>
  <c r="A1037" i="68" s="1"/>
  <c r="A1038" i="68" s="1"/>
  <c r="A1040" i="68" s="1"/>
  <c r="A1041" i="68" s="1"/>
  <c r="A1042" i="68" s="1"/>
  <c r="A1043" i="68" s="1"/>
  <c r="A1044" i="68" s="1"/>
  <c r="A1046" i="68" s="1"/>
  <c r="A1047" i="68" s="1"/>
  <c r="A1048" i="68" s="1"/>
  <c r="A1049" i="68" s="1"/>
  <c r="A1050" i="68" s="1"/>
  <c r="A1052" i="68" s="1"/>
  <c r="A1053" i="68" s="1"/>
  <c r="A1054" i="68" s="1"/>
  <c r="A1055" i="68" s="1"/>
  <c r="A1056" i="68" s="1"/>
  <c r="A1058" i="68" s="1"/>
  <c r="A1059" i="68" s="1"/>
  <c r="A1060" i="68" s="1"/>
  <c r="A1061" i="68" s="1"/>
  <c r="A1062" i="68" s="1"/>
  <c r="A1064" i="68" s="1"/>
  <c r="A1065" i="68" s="1"/>
  <c r="A1066" i="68" s="1"/>
  <c r="A1067" i="68" s="1"/>
  <c r="A1068" i="68" s="1"/>
  <c r="A1070" i="68" s="1"/>
  <c r="A1071" i="68" s="1"/>
  <c r="A1072" i="68" s="1"/>
  <c r="A1073" i="68" s="1"/>
  <c r="A1074" i="68" s="1"/>
  <c r="A1076" i="68" s="1"/>
  <c r="A1077" i="68" s="1"/>
  <c r="A1078" i="68" s="1"/>
  <c r="A1079" i="68" s="1"/>
  <c r="A1080" i="68" s="1"/>
  <c r="A1082" i="68" s="1"/>
  <c r="A1083" i="68" s="1"/>
  <c r="A1084" i="68" s="1"/>
  <c r="A1085" i="68" s="1"/>
  <c r="A1086" i="68" s="1"/>
  <c r="A1088" i="68" s="1"/>
  <c r="A1089" i="68" s="1"/>
  <c r="A1090" i="68" s="1"/>
  <c r="A1091" i="68" s="1"/>
  <c r="A1092" i="68" s="1"/>
  <c r="A1094" i="68" s="1"/>
  <c r="A1095" i="68" s="1"/>
  <c r="A1096" i="68" s="1"/>
  <c r="A1097" i="68" s="1"/>
  <c r="A1098" i="68" s="1"/>
  <c r="A1100" i="68" s="1"/>
  <c r="A1101" i="68" s="1"/>
  <c r="A1102" i="68" s="1"/>
  <c r="A1103" i="68" s="1"/>
  <c r="A1104" i="68" s="1"/>
  <c r="A1106" i="68" s="1"/>
  <c r="A1107" i="68" s="1"/>
  <c r="A1108" i="68" s="1"/>
  <c r="A1109" i="68" s="1"/>
  <c r="A1110" i="68" s="1"/>
  <c r="A1112" i="68" s="1"/>
  <c r="A1113" i="68" s="1"/>
  <c r="A1114" i="68" s="1"/>
  <c r="A1115" i="68" s="1"/>
  <c r="A1116" i="68" s="1"/>
  <c r="A1118" i="68" s="1"/>
  <c r="A1119" i="68" s="1"/>
  <c r="A1120" i="68" s="1"/>
  <c r="A1121" i="68" s="1"/>
  <c r="A1122" i="68" s="1"/>
  <c r="A1124" i="68" s="1"/>
  <c r="A1125" i="68" s="1"/>
  <c r="A1126" i="68" s="1"/>
  <c r="A1127" i="68" s="1"/>
  <c r="A1128" i="68" s="1"/>
  <c r="A1130" i="68" s="1"/>
  <c r="A1131" i="68" s="1"/>
  <c r="A1132" i="68" s="1"/>
  <c r="A1133" i="68" s="1"/>
  <c r="A1134" i="68" s="1"/>
  <c r="A1136" i="68" s="1"/>
  <c r="A1137" i="68" s="1"/>
  <c r="A1138" i="68" s="1"/>
  <c r="A1139" i="68" s="1"/>
  <c r="A1140" i="68" s="1"/>
  <c r="A1142" i="68" s="1"/>
  <c r="A1143" i="68" s="1"/>
  <c r="A1144" i="68" s="1"/>
  <c r="A1145" i="68" s="1"/>
  <c r="A1146" i="68" s="1"/>
  <c r="A1148" i="68" s="1"/>
  <c r="A1149" i="68" s="1"/>
  <c r="A1150" i="68" s="1"/>
  <c r="A1151" i="68" s="1"/>
  <c r="A1152" i="68" s="1"/>
  <c r="A1154" i="68" s="1"/>
  <c r="A1155" i="68" s="1"/>
  <c r="A1156" i="68" s="1"/>
  <c r="A1157" i="68" s="1"/>
  <c r="A1158" i="68" s="1"/>
  <c r="A1160" i="68" s="1"/>
  <c r="A1161" i="68" s="1"/>
  <c r="A1162" i="68" s="1"/>
  <c r="A1163" i="68" s="1"/>
  <c r="A1164" i="68" s="1"/>
  <c r="A1166" i="68" s="1"/>
  <c r="A1167" i="68" s="1"/>
  <c r="A1168" i="68" s="1"/>
  <c r="A1169" i="68" s="1"/>
  <c r="A1170" i="68" s="1"/>
  <c r="A1172" i="68" s="1"/>
  <c r="A1173" i="68" s="1"/>
  <c r="A1174" i="68" s="1"/>
  <c r="A1175" i="68" s="1"/>
  <c r="A1176" i="68" s="1"/>
  <c r="A1178" i="68" s="1"/>
  <c r="A1179" i="68" s="1"/>
  <c r="A1180" i="68" s="1"/>
  <c r="A1181" i="68" s="1"/>
  <c r="A1182" i="68" s="1"/>
  <c r="A1184" i="68" s="1"/>
  <c r="A1185" i="68" s="1"/>
  <c r="A1186" i="68" s="1"/>
  <c r="A1187" i="68" s="1"/>
  <c r="A1188" i="68" s="1"/>
  <c r="A1190" i="68" s="1"/>
  <c r="A1191" i="68" s="1"/>
  <c r="A1192" i="68" s="1"/>
  <c r="A1193" i="68" s="1"/>
  <c r="A1194" i="68" s="1"/>
  <c r="A1196" i="68" s="1"/>
  <c r="A1197" i="68" s="1"/>
  <c r="A1198" i="68" s="1"/>
  <c r="A1199" i="68" s="1"/>
  <c r="A1200" i="68" s="1"/>
  <c r="A1202" i="68" s="1"/>
  <c r="A1203" i="68" s="1"/>
  <c r="A1204" i="68" s="1"/>
  <c r="A1205" i="68" s="1"/>
  <c r="A1206" i="68" s="1"/>
  <c r="A1208" i="68" s="1"/>
  <c r="A1209" i="68" s="1"/>
  <c r="A1210" i="68" s="1"/>
  <c r="A1211" i="68" s="1"/>
  <c r="A1212" i="68" s="1"/>
  <c r="A1214" i="68" s="1"/>
  <c r="A1215" i="68" s="1"/>
  <c r="A1216" i="68" s="1"/>
  <c r="A1217" i="68" s="1"/>
  <c r="A1218" i="68" s="1"/>
  <c r="A1220" i="68" s="1"/>
  <c r="A1221" i="68" s="1"/>
  <c r="A1222" i="68" s="1"/>
  <c r="A1223" i="68" s="1"/>
  <c r="A1224" i="68" s="1"/>
  <c r="A1226" i="68" s="1"/>
  <c r="A1227" i="68" s="1"/>
  <c r="A1228" i="68" s="1"/>
  <c r="A1229" i="68" s="1"/>
  <c r="A1230" i="68" s="1"/>
  <c r="A1232" i="68" s="1"/>
  <c r="A1233" i="68" s="1"/>
  <c r="A1234" i="68" s="1"/>
  <c r="A1235" i="68" s="1"/>
  <c r="A1236" i="68" s="1"/>
  <c r="A1238" i="68" s="1"/>
  <c r="A1239" i="68" s="1"/>
  <c r="A1240" i="68" s="1"/>
  <c r="A1241" i="68" s="1"/>
  <c r="A1242" i="68" s="1"/>
  <c r="A1244" i="68" s="1"/>
  <c r="A1245" i="68" s="1"/>
  <c r="A1246" i="68" s="1"/>
  <c r="A1247" i="68" s="1"/>
  <c r="A1248" i="68" s="1"/>
  <c r="A1250" i="68" s="1"/>
  <c r="A1251" i="68" s="1"/>
  <c r="A1252" i="68" s="1"/>
  <c r="A1253" i="68" s="1"/>
  <c r="A1254" i="68" s="1"/>
  <c r="A1256" i="68" s="1"/>
  <c r="A1257" i="68" s="1"/>
  <c r="A1258" i="68" s="1"/>
  <c r="A1259" i="68" s="1"/>
  <c r="A1260" i="68" s="1"/>
  <c r="A1262" i="68" s="1"/>
  <c r="A1263" i="68" s="1"/>
  <c r="A1264" i="68" s="1"/>
  <c r="A1265" i="68" s="1"/>
  <c r="A1266" i="68" s="1"/>
  <c r="A1268" i="68" s="1"/>
  <c r="A1269" i="68" s="1"/>
  <c r="A1270" i="68" s="1"/>
  <c r="A1271" i="68" s="1"/>
  <c r="A1272" i="68" s="1"/>
  <c r="A1274" i="68" s="1"/>
  <c r="A1275" i="68" s="1"/>
  <c r="A1276" i="68" s="1"/>
  <c r="A1277" i="68" s="1"/>
  <c r="A1278" i="68" s="1"/>
  <c r="A1280" i="68" s="1"/>
  <c r="A1281" i="68" s="1"/>
  <c r="A1282" i="68" s="1"/>
  <c r="A1283" i="68" s="1"/>
  <c r="A1284" i="68" s="1"/>
  <c r="A1286" i="68" s="1"/>
  <c r="A1287" i="68" s="1"/>
  <c r="A1288" i="68" s="1"/>
  <c r="A1289" i="68" s="1"/>
  <c r="A1290" i="68" s="1"/>
  <c r="A1292" i="68" s="1"/>
  <c r="A1293" i="68" s="1"/>
  <c r="A1294" i="68" s="1"/>
  <c r="A1295" i="68" s="1"/>
  <c r="A1296" i="68" s="1"/>
  <c r="A1298" i="68" s="1"/>
  <c r="A1299" i="68" s="1"/>
  <c r="A1300" i="68" s="1"/>
  <c r="A1301" i="68" s="1"/>
  <c r="A1302" i="68" s="1"/>
  <c r="A1304" i="68" s="1"/>
  <c r="A1305" i="68" s="1"/>
  <c r="A1306" i="68" s="1"/>
  <c r="A1307" i="68" s="1"/>
  <c r="A1308" i="68" s="1"/>
  <c r="A1310" i="68" s="1"/>
  <c r="A1311" i="68" s="1"/>
  <c r="A1312" i="68" s="1"/>
  <c r="A1313" i="68" s="1"/>
  <c r="A1314" i="68" s="1"/>
  <c r="A1316" i="68" s="1"/>
  <c r="A1317" i="68" s="1"/>
  <c r="A1318" i="68" s="1"/>
  <c r="A1319" i="68" s="1"/>
  <c r="A1320" i="68" s="1"/>
  <c r="A1322" i="68" s="1"/>
  <c r="A1323" i="68" s="1"/>
  <c r="A1324" i="68" s="1"/>
  <c r="A1325" i="68" s="1"/>
  <c r="A1326" i="68" s="1"/>
  <c r="A1328" i="68" s="1"/>
  <c r="A1329" i="68" s="1"/>
  <c r="A1330" i="68" s="1"/>
  <c r="A1331" i="68" s="1"/>
  <c r="A1332" i="68" s="1"/>
  <c r="A1334" i="68" s="1"/>
  <c r="A1335" i="68" s="1"/>
  <c r="A1336" i="68" s="1"/>
  <c r="A1337" i="68" s="1"/>
  <c r="A1338" i="68" s="1"/>
  <c r="A1340" i="68" s="1"/>
  <c r="A1341" i="68" s="1"/>
  <c r="A1342" i="68" s="1"/>
  <c r="A1343" i="68" s="1"/>
  <c r="A1344" i="68" s="1"/>
  <c r="A1346" i="68" s="1"/>
  <c r="A1347" i="68" s="1"/>
  <c r="A1348" i="68" s="1"/>
  <c r="A1349" i="68" s="1"/>
  <c r="A1350" i="68" s="1"/>
  <c r="A1352" i="68" s="1"/>
  <c r="A1353" i="68" s="1"/>
  <c r="A1354" i="68" s="1"/>
  <c r="A1355" i="68" s="1"/>
  <c r="A1356" i="68" s="1"/>
  <c r="A1358" i="68" s="1"/>
  <c r="A1359" i="68" s="1"/>
  <c r="A1360" i="68" s="1"/>
  <c r="A1361" i="68" s="1"/>
  <c r="A1362" i="68" s="1"/>
  <c r="A1364" i="68" s="1"/>
  <c r="A1365" i="68" s="1"/>
  <c r="A1366" i="68" s="1"/>
  <c r="A1367" i="68" s="1"/>
  <c r="A1368" i="68" s="1"/>
  <c r="A1370" i="68" s="1"/>
  <c r="A1371" i="68" s="1"/>
  <c r="A1372" i="68" s="1"/>
  <c r="A1373" i="68" s="1"/>
  <c r="A1374" i="68" s="1"/>
  <c r="A1376" i="68" s="1"/>
  <c r="A1377" i="68" s="1"/>
  <c r="A1378" i="68" s="1"/>
  <c r="A1379" i="68" s="1"/>
  <c r="A1380" i="68" s="1"/>
  <c r="A1382" i="68" s="1"/>
  <c r="A1383" i="68" s="1"/>
  <c r="A1384" i="68" s="1"/>
  <c r="A1385" i="68" s="1"/>
  <c r="A1386" i="68" s="1"/>
  <c r="A1388" i="68" s="1"/>
  <c r="A1389" i="68" s="1"/>
  <c r="A1390" i="68" s="1"/>
  <c r="A1391" i="68" s="1"/>
  <c r="A1392" i="68" s="1"/>
  <c r="A1394" i="68" s="1"/>
  <c r="A1395" i="68" s="1"/>
  <c r="A1396" i="68" s="1"/>
  <c r="A1397" i="68" s="1"/>
  <c r="A1398" i="68" s="1"/>
  <c r="A1400" i="68" s="1"/>
  <c r="A1401" i="68" s="1"/>
  <c r="A1402" i="68" s="1"/>
  <c r="A1403" i="68" s="1"/>
  <c r="A1404" i="68" s="1"/>
  <c r="A1406" i="68" s="1"/>
  <c r="A1407" i="68" s="1"/>
  <c r="A1408" i="68" s="1"/>
  <c r="A1409" i="68" s="1"/>
  <c r="A1410" i="68" s="1"/>
  <c r="A1412" i="68" s="1"/>
  <c r="A1413" i="68" s="1"/>
  <c r="A1414" i="68" s="1"/>
  <c r="A1415" i="68" s="1"/>
  <c r="A1416" i="68" s="1"/>
  <c r="A1418" i="68" s="1"/>
  <c r="A1419" i="68" s="1"/>
  <c r="A1420" i="68" s="1"/>
  <c r="A1421" i="68" s="1"/>
  <c r="A1422" i="68" s="1"/>
  <c r="A1424" i="68" s="1"/>
  <c r="A1425" i="68" s="1"/>
  <c r="A1426" i="68" s="1"/>
  <c r="A1427" i="68" s="1"/>
  <c r="A1428" i="68" s="1"/>
  <c r="A1430" i="68" s="1"/>
  <c r="A1431" i="68" s="1"/>
  <c r="A1432" i="68" s="1"/>
  <c r="A1433" i="68" s="1"/>
  <c r="A1434" i="68" s="1"/>
  <c r="A1436" i="68" s="1"/>
  <c r="A1437" i="68" s="1"/>
  <c r="A1438" i="68" s="1"/>
  <c r="A1439" i="68" s="1"/>
  <c r="A1440" i="68" s="1"/>
  <c r="A1442" i="68" s="1"/>
  <c r="A1443" i="68" s="1"/>
  <c r="A1444" i="68" s="1"/>
  <c r="A1445" i="68" s="1"/>
  <c r="A1446" i="68" s="1"/>
  <c r="A1448" i="68" s="1"/>
  <c r="A1449" i="68" s="1"/>
  <c r="A1450" i="68" s="1"/>
  <c r="A1451" i="68" s="1"/>
  <c r="A1452" i="68" s="1"/>
  <c r="A1454" i="68" s="1"/>
  <c r="A1455" i="68" s="1"/>
  <c r="A1456" i="68" s="1"/>
  <c r="A1457" i="68" s="1"/>
  <c r="A1458" i="68" s="1"/>
  <c r="A1460" i="68" s="1"/>
  <c r="A1461" i="68" s="1"/>
  <c r="A1462" i="68" s="1"/>
  <c r="A1463" i="68" s="1"/>
  <c r="A1464" i="68" s="1"/>
  <c r="A1466" i="68" s="1"/>
  <c r="A1467" i="68" s="1"/>
  <c r="A1468" i="68" s="1"/>
  <c r="A1469" i="68" s="1"/>
  <c r="A1470" i="68" s="1"/>
  <c r="A1472" i="68" s="1"/>
  <c r="A1473" i="68" s="1"/>
  <c r="A1474" i="68" s="1"/>
  <c r="A1475" i="68" s="1"/>
  <c r="A1476" i="68" s="1"/>
  <c r="A1478" i="68" s="1"/>
  <c r="A1479" i="68" s="1"/>
  <c r="A1480" i="68" s="1"/>
  <c r="A1481" i="68" s="1"/>
  <c r="A1482" i="68" s="1"/>
  <c r="A1484" i="68" s="1"/>
  <c r="A1485" i="68" s="1"/>
  <c r="A1486" i="68" s="1"/>
  <c r="A1487" i="68" s="1"/>
  <c r="A1488" i="68" s="1"/>
  <c r="A1490" i="68" s="1"/>
  <c r="A1491" i="68" s="1"/>
  <c r="A1492" i="68" s="1"/>
  <c r="A1493" i="68" s="1"/>
  <c r="A1494" i="68" s="1"/>
  <c r="A1496" i="68" s="1"/>
  <c r="A1497" i="68" s="1"/>
  <c r="A1498" i="68" s="1"/>
  <c r="A1499" i="68" s="1"/>
  <c r="A1500" i="68" s="1"/>
  <c r="A1502" i="68" s="1"/>
  <c r="A1503" i="68" s="1"/>
  <c r="A1504" i="68" s="1"/>
  <c r="A1505" i="68" s="1"/>
  <c r="A1506" i="68" s="1"/>
  <c r="A1508" i="68" s="1"/>
  <c r="A1509" i="68" s="1"/>
  <c r="A1510" i="68" s="1"/>
  <c r="A1511" i="68" s="1"/>
  <c r="A1512" i="68" s="1"/>
  <c r="A1514" i="68" s="1"/>
  <c r="A1515" i="68" s="1"/>
  <c r="A1516" i="68" s="1"/>
  <c r="A1517" i="68" s="1"/>
  <c r="A1518" i="68" s="1"/>
  <c r="A1520" i="68" s="1"/>
  <c r="A1521" i="68" s="1"/>
  <c r="A1522" i="68" s="1"/>
  <c r="A1523" i="68" s="1"/>
  <c r="A1524" i="68" s="1"/>
  <c r="K243" i="78"/>
  <c r="J243" i="78"/>
  <c r="I243" i="78"/>
  <c r="H243" i="78"/>
  <c r="I1" i="65"/>
  <c r="J10" i="9"/>
  <c r="AN9" i="9"/>
  <c r="AM9" i="9"/>
  <c r="AL9" i="9"/>
  <c r="AF9" i="9"/>
  <c r="AE9" i="9"/>
  <c r="AD9" i="9"/>
  <c r="AB9" i="9"/>
  <c r="Z9" i="9"/>
  <c r="Y9" i="9"/>
  <c r="X9" i="9"/>
  <c r="V9" i="9"/>
  <c r="U9" i="9"/>
  <c r="T9" i="9"/>
  <c r="R9" i="9"/>
  <c r="P9" i="9"/>
  <c r="N9" i="9"/>
  <c r="N10" i="9" s="1"/>
  <c r="L9" i="9"/>
  <c r="J9" i="9"/>
  <c r="I9" i="9"/>
  <c r="H9" i="9"/>
  <c r="F9" i="9"/>
  <c r="F11" i="9" s="1"/>
  <c r="D9" i="9"/>
  <c r="B9" i="9"/>
  <c r="AA8" i="9"/>
  <c r="W8" i="9"/>
  <c r="S8" i="9"/>
  <c r="O8" i="9"/>
  <c r="K8" i="9"/>
  <c r="G8" i="9"/>
  <c r="C8" i="9"/>
  <c r="AA7" i="9"/>
  <c r="W7" i="9"/>
  <c r="W9" i="9" s="1"/>
  <c r="W10" i="9" s="1"/>
  <c r="S7" i="9"/>
  <c r="O7" i="9"/>
  <c r="K7" i="9"/>
  <c r="G7" i="9"/>
  <c r="G9" i="9" s="1"/>
  <c r="G10" i="9" s="1"/>
  <c r="C7" i="9"/>
  <c r="A6" i="9"/>
  <c r="A7" i="9" s="1"/>
  <c r="AK5" i="9"/>
  <c r="AK9" i="9" s="1"/>
  <c r="AJ5" i="9"/>
  <c r="AJ9" i="9" s="1"/>
  <c r="AJ10" i="9" s="1"/>
  <c r="AI5" i="9"/>
  <c r="AI9" i="9" s="1"/>
  <c r="AI10" i="9" s="1"/>
  <c r="AH5" i="9"/>
  <c r="AH9" i="9" s="1"/>
  <c r="AH10" i="9" s="1"/>
  <c r="AG5" i="9"/>
  <c r="AG9" i="9" s="1"/>
  <c r="AC5" i="9"/>
  <c r="AC9" i="9" s="1"/>
  <c r="Y5" i="9"/>
  <c r="U5" i="9"/>
  <c r="Q5" i="9"/>
  <c r="Q9" i="9" s="1"/>
  <c r="M5" i="9"/>
  <c r="M9" i="9" s="1"/>
  <c r="M10" i="9" s="1"/>
  <c r="I5" i="9"/>
  <c r="E5" i="9"/>
  <c r="E9" i="9" s="1"/>
  <c r="AK3" i="9"/>
  <c r="AJ3" i="9"/>
  <c r="AI3" i="9"/>
  <c r="AH3" i="9"/>
  <c r="AG3" i="9"/>
  <c r="AC3" i="9"/>
  <c r="Y3" i="9"/>
  <c r="U3" i="9"/>
  <c r="Q3" i="9"/>
  <c r="M3" i="9"/>
  <c r="I3" i="9"/>
  <c r="E3" i="9"/>
  <c r="AN17" i="8"/>
  <c r="AM17" i="8"/>
  <c r="AL17" i="8"/>
  <c r="AF17" i="8"/>
  <c r="AE17" i="8"/>
  <c r="AD17" i="8"/>
  <c r="AB17" i="8"/>
  <c r="Z17" i="8"/>
  <c r="X17" i="8"/>
  <c r="X18" i="8" s="1"/>
  <c r="V17" i="8"/>
  <c r="T17" i="8"/>
  <c r="R17" i="8"/>
  <c r="P17" i="8"/>
  <c r="N17" i="8"/>
  <c r="M17" i="8"/>
  <c r="L17" i="8"/>
  <c r="J17" i="8"/>
  <c r="H17" i="8"/>
  <c r="F17" i="8"/>
  <c r="D17" i="8"/>
  <c r="B17" i="8"/>
  <c r="AA16" i="8"/>
  <c r="W16" i="8"/>
  <c r="S16" i="8"/>
  <c r="O16" i="8"/>
  <c r="K16" i="8"/>
  <c r="G16" i="8"/>
  <c r="C16" i="8"/>
  <c r="AA15" i="8"/>
  <c r="W15" i="8"/>
  <c r="S15" i="8"/>
  <c r="O15" i="8"/>
  <c r="K15" i="8"/>
  <c r="G15" i="8"/>
  <c r="C15" i="8"/>
  <c r="AA14" i="8"/>
  <c r="W14" i="8"/>
  <c r="S14" i="8"/>
  <c r="O14" i="8"/>
  <c r="K14" i="8"/>
  <c r="G14" i="8"/>
  <c r="C14" i="8"/>
  <c r="AA13" i="8"/>
  <c r="W13" i="8"/>
  <c r="S13" i="8"/>
  <c r="O13" i="8"/>
  <c r="K13" i="8"/>
  <c r="G13" i="8"/>
  <c r="C13" i="8"/>
  <c r="AA12" i="8"/>
  <c r="W12" i="8"/>
  <c r="S12" i="8"/>
  <c r="O12" i="8"/>
  <c r="K12" i="8"/>
  <c r="G12" i="8"/>
  <c r="C12" i="8"/>
  <c r="AA11" i="8"/>
  <c r="W11" i="8"/>
  <c r="S11" i="8"/>
  <c r="O11" i="8"/>
  <c r="K11" i="8"/>
  <c r="G11" i="8"/>
  <c r="C11" i="8"/>
  <c r="AA10" i="8"/>
  <c r="W10" i="8"/>
  <c r="S10" i="8"/>
  <c r="O10" i="8"/>
  <c r="K10" i="8"/>
  <c r="G10" i="8"/>
  <c r="C10" i="8"/>
  <c r="AA9" i="8"/>
  <c r="W9" i="8"/>
  <c r="S9" i="8"/>
  <c r="O9" i="8"/>
  <c r="K9" i="8"/>
  <c r="G9" i="8"/>
  <c r="C9" i="8"/>
  <c r="AA8" i="8"/>
  <c r="W8" i="8"/>
  <c r="S8" i="8"/>
  <c r="O8" i="8"/>
  <c r="K8" i="8"/>
  <c r="G8" i="8"/>
  <c r="C8" i="8"/>
  <c r="AA7" i="8"/>
  <c r="AA17" i="8" s="1"/>
  <c r="W7" i="8"/>
  <c r="S7" i="8"/>
  <c r="O7" i="8"/>
  <c r="K7" i="8"/>
  <c r="K17" i="8" s="1"/>
  <c r="K19" i="8" s="1"/>
  <c r="G7" i="8"/>
  <c r="C7" i="8"/>
  <c r="A6" i="8"/>
  <c r="A7" i="8" s="1"/>
  <c r="A8" i="8" s="1"/>
  <c r="A9" i="8" s="1"/>
  <c r="A10" i="8" s="1"/>
  <c r="A11" i="8" s="1"/>
  <c r="A12" i="8" s="1"/>
  <c r="A13" i="8" s="1"/>
  <c r="A14" i="8" s="1"/>
  <c r="A15" i="8" s="1"/>
  <c r="AK5" i="8"/>
  <c r="AK17" i="8" s="1"/>
  <c r="AJ5" i="8"/>
  <c r="AJ17" i="8" s="1"/>
  <c r="AJ18" i="8" s="1"/>
  <c r="AI5" i="8"/>
  <c r="AI17" i="8" s="1"/>
  <c r="AI18" i="8" s="1"/>
  <c r="AH5" i="8"/>
  <c r="AH17" i="8" s="1"/>
  <c r="AG5" i="8"/>
  <c r="AG17" i="8" s="1"/>
  <c r="AC5" i="8"/>
  <c r="AC17" i="8" s="1"/>
  <c r="AB19" i="8" s="1"/>
  <c r="Y5" i="8"/>
  <c r="Y17" i="8" s="1"/>
  <c r="U5" i="8"/>
  <c r="U17" i="8" s="1"/>
  <c r="T19" i="8" s="1"/>
  <c r="Q5" i="8"/>
  <c r="Q17" i="8" s="1"/>
  <c r="P19" i="8" s="1"/>
  <c r="M5" i="8"/>
  <c r="I5" i="8"/>
  <c r="I17" i="8" s="1"/>
  <c r="H19" i="8" s="1"/>
  <c r="E5" i="8"/>
  <c r="E17" i="8" s="1"/>
  <c r="AK3" i="8"/>
  <c r="AJ3" i="8"/>
  <c r="AI3" i="8"/>
  <c r="AH3" i="8"/>
  <c r="AG3" i="8"/>
  <c r="AC3" i="8"/>
  <c r="Y3" i="8"/>
  <c r="U3" i="8"/>
  <c r="Q3" i="8"/>
  <c r="M3" i="8"/>
  <c r="I3" i="8"/>
  <c r="E3" i="8"/>
  <c r="I138" i="6"/>
  <c r="I103" i="6"/>
  <c r="I70" i="6"/>
  <c r="H26" i="6"/>
  <c r="D26" i="6"/>
  <c r="D16" i="6"/>
  <c r="D20" i="6" s="1"/>
  <c r="B16" i="6"/>
  <c r="B20" i="6" s="1"/>
  <c r="A16" i="6"/>
  <c r="A50" i="6" s="1"/>
  <c r="H9" i="6"/>
  <c r="D9" i="6"/>
  <c r="B9" i="6"/>
  <c r="A9" i="6"/>
  <c r="A43" i="6" s="1"/>
  <c r="H8" i="6"/>
  <c r="D8" i="6"/>
  <c r="B8" i="6"/>
  <c r="A8" i="6"/>
  <c r="A42" i="6" s="1"/>
  <c r="I1" i="6"/>
  <c r="J80" i="65"/>
  <c r="K80" i="65" s="1"/>
  <c r="J79" i="65"/>
  <c r="K79" i="65" s="1"/>
  <c r="J78" i="65"/>
  <c r="H80" i="65"/>
  <c r="I80" i="65" s="1"/>
  <c r="H79" i="65"/>
  <c r="I79" i="65" s="1"/>
  <c r="H78" i="65"/>
  <c r="F80" i="65"/>
  <c r="G80" i="65" s="1"/>
  <c r="F79" i="65"/>
  <c r="G79" i="65" s="1"/>
  <c r="D80" i="65"/>
  <c r="E80" i="65" s="1"/>
  <c r="D78" i="65"/>
  <c r="B79" i="65"/>
  <c r="J74" i="65"/>
  <c r="K74" i="65" s="1"/>
  <c r="J73" i="65"/>
  <c r="K73" i="65" s="1"/>
  <c r="J72" i="65"/>
  <c r="J50" i="65"/>
  <c r="J49" i="65"/>
  <c r="J48" i="65"/>
  <c r="J56" i="65"/>
  <c r="K56" i="65" s="1"/>
  <c r="J55" i="65"/>
  <c r="K55" i="65" s="1"/>
  <c r="J54" i="65"/>
  <c r="H74" i="65"/>
  <c r="I74" i="65" s="1"/>
  <c r="H73" i="65"/>
  <c r="I73" i="65" s="1"/>
  <c r="H72" i="65"/>
  <c r="H50" i="65"/>
  <c r="I50" i="65" s="1"/>
  <c r="H49" i="65"/>
  <c r="I49" i="65" s="1"/>
  <c r="H48" i="65"/>
  <c r="H56" i="65"/>
  <c r="I56" i="65" s="1"/>
  <c r="H55" i="65"/>
  <c r="I55" i="65" s="1"/>
  <c r="H54" i="65"/>
  <c r="F74" i="65"/>
  <c r="G74" i="65" s="1"/>
  <c r="F73" i="65"/>
  <c r="G73" i="65" s="1"/>
  <c r="F72" i="65"/>
  <c r="F50" i="65"/>
  <c r="F49" i="65"/>
  <c r="F48" i="65"/>
  <c r="F56" i="65"/>
  <c r="G56" i="65" s="1"/>
  <c r="F55" i="65"/>
  <c r="G55" i="65" s="1"/>
  <c r="F54" i="65"/>
  <c r="D74" i="65"/>
  <c r="E74" i="65" s="1"/>
  <c r="D73" i="65"/>
  <c r="E73" i="65" s="1"/>
  <c r="D72" i="65"/>
  <c r="D50" i="65"/>
  <c r="D49" i="65"/>
  <c r="E49" i="65" s="1"/>
  <c r="D48" i="65"/>
  <c r="H164" i="6"/>
  <c r="D164" i="6"/>
  <c r="B164" i="6"/>
  <c r="H146" i="6"/>
  <c r="H149" i="6" s="1"/>
  <c r="D146" i="6"/>
  <c r="D149" i="6" s="1"/>
  <c r="E144" i="6" s="1"/>
  <c r="H154" i="6"/>
  <c r="H158" i="6" s="1"/>
  <c r="D154" i="6"/>
  <c r="D158" i="6" s="1"/>
  <c r="B154" i="6"/>
  <c r="B158" i="6" s="1"/>
  <c r="H128" i="6"/>
  <c r="D128" i="6"/>
  <c r="B128" i="6"/>
  <c r="H111" i="6"/>
  <c r="D111" i="6"/>
  <c r="B111" i="6"/>
  <c r="H110" i="6"/>
  <c r="D110" i="6"/>
  <c r="B110" i="6"/>
  <c r="H109" i="6"/>
  <c r="D109" i="6"/>
  <c r="B109" i="6"/>
  <c r="H118" i="6"/>
  <c r="H122" i="6" s="1"/>
  <c r="D118" i="6"/>
  <c r="D122" i="6" s="1"/>
  <c r="B118" i="6"/>
  <c r="B122" i="6" s="1"/>
  <c r="H95" i="6"/>
  <c r="D95" i="6"/>
  <c r="B95" i="6"/>
  <c r="H78" i="6"/>
  <c r="D78" i="6"/>
  <c r="B78" i="6"/>
  <c r="H77" i="6"/>
  <c r="D77" i="6"/>
  <c r="B77" i="6"/>
  <c r="H85" i="6"/>
  <c r="H89" i="6" s="1"/>
  <c r="D85" i="6"/>
  <c r="D89" i="6" s="1"/>
  <c r="E87" i="6" s="1"/>
  <c r="B85" i="6"/>
  <c r="B89" i="6" s="1"/>
  <c r="C87" i="6" s="1"/>
  <c r="E10" i="9" l="1"/>
  <c r="B11" i="9"/>
  <c r="AA19" i="8"/>
  <c r="X19" i="8"/>
  <c r="S17" i="8"/>
  <c r="O9" i="9"/>
  <c r="O11" i="9" s="1"/>
  <c r="V11" i="9"/>
  <c r="H18" i="8"/>
  <c r="C9" i="9"/>
  <c r="C11" i="9" s="1"/>
  <c r="S9" i="9"/>
  <c r="R11" i="9"/>
  <c r="X11" i="9"/>
  <c r="C156" i="6"/>
  <c r="C120" i="6"/>
  <c r="E120" i="6"/>
  <c r="E156" i="6"/>
  <c r="C17" i="6"/>
  <c r="C18" i="6"/>
  <c r="B80" i="6"/>
  <c r="E18" i="6"/>
  <c r="E17" i="6"/>
  <c r="B113" i="6"/>
  <c r="E143" i="6"/>
  <c r="E147" i="6"/>
  <c r="E145" i="6"/>
  <c r="D11" i="6"/>
  <c r="E5" i="6" s="1"/>
  <c r="C86" i="6"/>
  <c r="E86" i="6"/>
  <c r="C119" i="6"/>
  <c r="B11" i="6"/>
  <c r="C7" i="6" s="1"/>
  <c r="H11" i="6"/>
  <c r="H24" i="6" s="1"/>
  <c r="H80" i="6"/>
  <c r="D113" i="6"/>
  <c r="D80" i="6"/>
  <c r="H113" i="6"/>
  <c r="E18" i="8"/>
  <c r="D19" i="8"/>
  <c r="AH18" i="8"/>
  <c r="Z18" i="8"/>
  <c r="F18" i="8"/>
  <c r="B19" i="8"/>
  <c r="M18" i="8"/>
  <c r="R19" i="8"/>
  <c r="R18" i="8"/>
  <c r="L19" i="8"/>
  <c r="L10" i="9"/>
  <c r="L11" i="9"/>
  <c r="T11" i="9"/>
  <c r="T10" i="9"/>
  <c r="O17" i="8"/>
  <c r="D18" i="8"/>
  <c r="N18" i="8"/>
  <c r="N19" i="8"/>
  <c r="P18" i="8"/>
  <c r="AA18" i="8"/>
  <c r="K9" i="9"/>
  <c r="AA9" i="9"/>
  <c r="H10" i="9"/>
  <c r="H11" i="9"/>
  <c r="N11" i="9"/>
  <c r="Z11" i="9"/>
  <c r="G11" i="9"/>
  <c r="W11" i="9"/>
  <c r="C17" i="8"/>
  <c r="S19" i="8"/>
  <c r="S18" i="8"/>
  <c r="J18" i="8"/>
  <c r="J19" i="8"/>
  <c r="Z19" i="8"/>
  <c r="AC19" i="8" s="1"/>
  <c r="B18" i="8"/>
  <c r="K18" i="8"/>
  <c r="T18" i="8"/>
  <c r="Z10" i="9"/>
  <c r="F10" i="9"/>
  <c r="B10" i="9"/>
  <c r="O10" i="9"/>
  <c r="D10" i="9"/>
  <c r="D11" i="9"/>
  <c r="E11" i="9" s="1"/>
  <c r="P10" i="9"/>
  <c r="P11" i="9"/>
  <c r="AB10" i="9"/>
  <c r="AB11" i="9"/>
  <c r="X10" i="9"/>
  <c r="G17" i="8"/>
  <c r="W17" i="8"/>
  <c r="F19" i="8"/>
  <c r="V19" i="8"/>
  <c r="AB18" i="8"/>
  <c r="L18" i="8"/>
  <c r="V18" i="8"/>
  <c r="C10" i="9"/>
  <c r="J11" i="9"/>
  <c r="A949" i="66"/>
  <c r="HB122" i="75"/>
  <c r="V10" i="9"/>
  <c r="D127" i="75"/>
  <c r="R10" i="9"/>
  <c r="A947" i="66"/>
  <c r="A925" i="66"/>
  <c r="HD122" i="75"/>
  <c r="A919" i="66"/>
  <c r="A915" i="66"/>
  <c r="B273" i="66"/>
  <c r="D273" i="66"/>
  <c r="F273" i="66"/>
  <c r="H273" i="66"/>
  <c r="J273" i="66"/>
  <c r="L273" i="66"/>
  <c r="AP273" i="66"/>
  <c r="AR273" i="66"/>
  <c r="N273" i="66"/>
  <c r="P273" i="66"/>
  <c r="V273" i="66"/>
  <c r="X273" i="66"/>
  <c r="AD273" i="66"/>
  <c r="AF273" i="66"/>
  <c r="AH273" i="66"/>
  <c r="AJ273" i="66"/>
  <c r="AL273" i="66"/>
  <c r="AN273" i="66"/>
  <c r="Z273" i="66"/>
  <c r="AB273" i="66"/>
  <c r="B282" i="66"/>
  <c r="D282" i="66"/>
  <c r="F282" i="66"/>
  <c r="H282" i="66"/>
  <c r="J282" i="66"/>
  <c r="L282" i="66"/>
  <c r="AP282" i="66"/>
  <c r="AR282" i="66"/>
  <c r="N282" i="66"/>
  <c r="P282" i="66"/>
  <c r="V282" i="66"/>
  <c r="X282" i="66"/>
  <c r="AD282" i="66"/>
  <c r="AF282" i="66"/>
  <c r="AH282" i="66"/>
  <c r="AJ282" i="66"/>
  <c r="AL282" i="66"/>
  <c r="AN282" i="66"/>
  <c r="Z282" i="66"/>
  <c r="AB282" i="66"/>
  <c r="C289" i="66"/>
  <c r="E289" i="66"/>
  <c r="G289" i="66"/>
  <c r="I289" i="66"/>
  <c r="K289" i="66"/>
  <c r="M289" i="66"/>
  <c r="AQ289" i="66"/>
  <c r="AS289" i="66"/>
  <c r="O289" i="66"/>
  <c r="W289" i="66"/>
  <c r="Y289" i="66"/>
  <c r="AE289" i="66"/>
  <c r="AG289" i="66"/>
  <c r="AI289" i="66"/>
  <c r="AK289" i="66"/>
  <c r="AM289" i="66"/>
  <c r="AO289" i="66"/>
  <c r="AA289" i="66"/>
  <c r="AC289" i="66"/>
  <c r="GX122" i="75"/>
  <c r="AF577" i="66"/>
  <c r="GW122" i="75"/>
  <c r="GV122" i="75"/>
  <c r="GR122" i="75"/>
  <c r="B359" i="66"/>
  <c r="F359" i="66"/>
  <c r="J359" i="66"/>
  <c r="AP359" i="66"/>
  <c r="N359" i="66"/>
  <c r="V359" i="66"/>
  <c r="GP122" i="75"/>
  <c r="D124" i="75"/>
  <c r="D126" i="75"/>
  <c r="D123" i="75"/>
  <c r="D125" i="75"/>
  <c r="GO122" i="75"/>
  <c r="C273" i="66"/>
  <c r="E273" i="66"/>
  <c r="G273" i="66"/>
  <c r="I273" i="66"/>
  <c r="K273" i="66"/>
  <c r="M273" i="66"/>
  <c r="AQ273" i="66"/>
  <c r="AS273" i="66"/>
  <c r="O273" i="66"/>
  <c r="Q273" i="66"/>
  <c r="W273" i="66"/>
  <c r="Y273" i="66"/>
  <c r="AE273" i="66"/>
  <c r="AG273" i="66"/>
  <c r="AI273" i="66"/>
  <c r="AK273" i="66"/>
  <c r="AM273" i="66"/>
  <c r="AO273" i="66"/>
  <c r="AA273" i="66"/>
  <c r="AC273" i="66"/>
  <c r="F275" i="66"/>
  <c r="J275" i="66"/>
  <c r="AP275" i="66"/>
  <c r="N275" i="66"/>
  <c r="V275" i="66"/>
  <c r="C282" i="66"/>
  <c r="E282" i="66"/>
  <c r="G282" i="66"/>
  <c r="I282" i="66"/>
  <c r="K282" i="66"/>
  <c r="M282" i="66"/>
  <c r="AQ282" i="66"/>
  <c r="AS282" i="66"/>
  <c r="O282" i="66"/>
  <c r="W282" i="66"/>
  <c r="Y282" i="66"/>
  <c r="AE282" i="66"/>
  <c r="AG282" i="66"/>
  <c r="AI282" i="66"/>
  <c r="AK282" i="66"/>
  <c r="AM282" i="66"/>
  <c r="AO282" i="66"/>
  <c r="AA282" i="66"/>
  <c r="AC282" i="66"/>
  <c r="A907" i="66"/>
  <c r="A913" i="66"/>
  <c r="A917" i="66"/>
  <c r="A921" i="66"/>
  <c r="A929" i="66"/>
  <c r="A931" i="66"/>
  <c r="A933" i="66"/>
  <c r="A935" i="66"/>
  <c r="A937" i="66"/>
  <c r="A939" i="66"/>
  <c r="GN122" i="75"/>
  <c r="B275" i="66"/>
  <c r="E427" i="66"/>
  <c r="E498" i="66" s="1"/>
  <c r="E568" i="66" s="1"/>
  <c r="G427" i="66"/>
  <c r="K427" i="66"/>
  <c r="M427" i="66"/>
  <c r="AQ427" i="66"/>
  <c r="AQ498" i="66" s="1"/>
  <c r="AQ568" i="66" s="1"/>
  <c r="AS427" i="66"/>
  <c r="Q427" i="66"/>
  <c r="AE427" i="66"/>
  <c r="AG427" i="66"/>
  <c r="AG498" i="66" s="1"/>
  <c r="AG568" i="66" s="1"/>
  <c r="AI427" i="66"/>
  <c r="AK427" i="66"/>
  <c r="AM427" i="66"/>
  <c r="AO427" i="66"/>
  <c r="AO498" i="66" s="1"/>
  <c r="AO568" i="66" s="1"/>
  <c r="AA427" i="66"/>
  <c r="AC427" i="66"/>
  <c r="C428" i="66"/>
  <c r="E428" i="66"/>
  <c r="E499" i="66" s="1"/>
  <c r="E569" i="66" s="1"/>
  <c r="G428" i="66"/>
  <c r="K428" i="66"/>
  <c r="M428" i="66"/>
  <c r="AQ428" i="66"/>
  <c r="AQ499" i="66" s="1"/>
  <c r="AQ569" i="66" s="1"/>
  <c r="AS428" i="66"/>
  <c r="O428" i="66"/>
  <c r="O499" i="66" s="1"/>
  <c r="Q428" i="66"/>
  <c r="AE428" i="66"/>
  <c r="AG428" i="66"/>
  <c r="AI428" i="66"/>
  <c r="AK428" i="66"/>
  <c r="AM428" i="66"/>
  <c r="AO428" i="66"/>
  <c r="AA428" i="66"/>
  <c r="AC428" i="66"/>
  <c r="D427" i="66"/>
  <c r="F427" i="66"/>
  <c r="H427" i="66"/>
  <c r="J427" i="66"/>
  <c r="L427" i="66"/>
  <c r="N427" i="66"/>
  <c r="P427" i="66"/>
  <c r="V427" i="66"/>
  <c r="X427" i="66"/>
  <c r="AD427" i="66"/>
  <c r="AF427" i="66"/>
  <c r="AH427" i="66"/>
  <c r="AJ427" i="66"/>
  <c r="AL427" i="66"/>
  <c r="AN427" i="66"/>
  <c r="Z427" i="66"/>
  <c r="AB427" i="66"/>
  <c r="D428" i="66"/>
  <c r="F428" i="66"/>
  <c r="F429" i="66" s="1"/>
  <c r="H428" i="66"/>
  <c r="J428" i="66"/>
  <c r="L428" i="66"/>
  <c r="AP428" i="66"/>
  <c r="N428" i="66"/>
  <c r="P428" i="66"/>
  <c r="P499" i="66" s="1"/>
  <c r="P569" i="66" s="1"/>
  <c r="V428" i="66"/>
  <c r="X428" i="66"/>
  <c r="AD428" i="66"/>
  <c r="AF428" i="66"/>
  <c r="AF499" i="66" s="1"/>
  <c r="AF569" i="66" s="1"/>
  <c r="AH428" i="66"/>
  <c r="AJ428" i="66"/>
  <c r="AL428" i="66"/>
  <c r="AN428" i="66"/>
  <c r="AN499" i="66" s="1"/>
  <c r="AN569" i="66" s="1"/>
  <c r="Z428" i="66"/>
  <c r="AB428" i="66"/>
  <c r="GM122" i="75"/>
  <c r="GL122" i="75"/>
  <c r="F75" i="65"/>
  <c r="G75" i="65" s="1"/>
  <c r="GK122" i="75"/>
  <c r="AI577" i="66"/>
  <c r="H915" i="66"/>
  <c r="H913" i="66"/>
  <c r="H911" i="66"/>
  <c r="H921" i="66"/>
  <c r="GJ122" i="75"/>
  <c r="H907" i="66"/>
  <c r="GH122" i="75"/>
  <c r="H895" i="66"/>
  <c r="D498" i="66"/>
  <c r="D568" i="66" s="1"/>
  <c r="F498" i="66"/>
  <c r="F568" i="66" s="1"/>
  <c r="H498" i="66"/>
  <c r="H568" i="66" s="1"/>
  <c r="J498" i="66"/>
  <c r="J568" i="66" s="1"/>
  <c r="L498" i="66"/>
  <c r="N498" i="66"/>
  <c r="N568" i="66" s="1"/>
  <c r="P498" i="66"/>
  <c r="P568" i="66" s="1"/>
  <c r="V498" i="66"/>
  <c r="V568" i="66" s="1"/>
  <c r="X498" i="66"/>
  <c r="X568" i="66" s="1"/>
  <c r="AD498" i="66"/>
  <c r="AD568" i="66" s="1"/>
  <c r="AF498" i="66"/>
  <c r="AF568" i="66" s="1"/>
  <c r="AH498" i="66"/>
  <c r="AH568" i="66" s="1"/>
  <c r="AJ498" i="66"/>
  <c r="AJ568" i="66" s="1"/>
  <c r="AL498" i="66"/>
  <c r="AL568" i="66" s="1"/>
  <c r="AN498" i="66"/>
  <c r="AN568" i="66" s="1"/>
  <c r="Z498" i="66"/>
  <c r="Z568" i="66" s="1"/>
  <c r="AB498" i="66"/>
  <c r="AB568" i="66" s="1"/>
  <c r="D499" i="66"/>
  <c r="D569" i="66" s="1"/>
  <c r="F499" i="66"/>
  <c r="F569" i="66" s="1"/>
  <c r="H499" i="66"/>
  <c r="H569" i="66" s="1"/>
  <c r="J499" i="66"/>
  <c r="L499" i="66"/>
  <c r="L569" i="66" s="1"/>
  <c r="N499" i="66"/>
  <c r="N569" i="66" s="1"/>
  <c r="V499" i="66"/>
  <c r="V569" i="66" s="1"/>
  <c r="X499" i="66"/>
  <c r="X569" i="66" s="1"/>
  <c r="AD499" i="66"/>
  <c r="AD569" i="66" s="1"/>
  <c r="AH499" i="66"/>
  <c r="AH569" i="66" s="1"/>
  <c r="AJ499" i="66"/>
  <c r="AJ569" i="66" s="1"/>
  <c r="AL499" i="66"/>
  <c r="AL569" i="66" s="1"/>
  <c r="Z499" i="66"/>
  <c r="Z569" i="66" s="1"/>
  <c r="AB499" i="66"/>
  <c r="AB569" i="66" s="1"/>
  <c r="G498" i="66"/>
  <c r="G568" i="66" s="1"/>
  <c r="K498" i="66"/>
  <c r="K568" i="66" s="1"/>
  <c r="M498" i="66"/>
  <c r="M568" i="66" s="1"/>
  <c r="AS498" i="66"/>
  <c r="AS568" i="66" s="1"/>
  <c r="Q498" i="66"/>
  <c r="Q568" i="66" s="1"/>
  <c r="AE498" i="66"/>
  <c r="AI498" i="66"/>
  <c r="AI568" i="66" s="1"/>
  <c r="AK498" i="66"/>
  <c r="AK568" i="66" s="1"/>
  <c r="AM498" i="66"/>
  <c r="AA498" i="66"/>
  <c r="AA568" i="66" s="1"/>
  <c r="AC498" i="66"/>
  <c r="AC568" i="66" s="1"/>
  <c r="G499" i="66"/>
  <c r="G569" i="66" s="1"/>
  <c r="K499" i="66"/>
  <c r="M499" i="66"/>
  <c r="M569" i="66" s="1"/>
  <c r="AS499" i="66"/>
  <c r="AS569" i="66" s="1"/>
  <c r="Q499" i="66"/>
  <c r="Q569" i="66" s="1"/>
  <c r="AE499" i="66"/>
  <c r="AE569" i="66" s="1"/>
  <c r="AG499" i="66"/>
  <c r="AG569" i="66" s="1"/>
  <c r="AI499" i="66"/>
  <c r="AI569" i="66" s="1"/>
  <c r="AK499" i="66"/>
  <c r="AK569" i="66" s="1"/>
  <c r="AM499" i="66"/>
  <c r="AM569" i="66" s="1"/>
  <c r="AO499" i="66"/>
  <c r="AO569" i="66" s="1"/>
  <c r="AA499" i="66"/>
  <c r="AA569" i="66" s="1"/>
  <c r="AC499" i="66"/>
  <c r="AC569" i="66" s="1"/>
  <c r="Y427" i="66"/>
  <c r="Y498" i="66" s="1"/>
  <c r="Y568" i="66" s="1"/>
  <c r="Y428" i="66"/>
  <c r="H917" i="66"/>
  <c r="Y499" i="66"/>
  <c r="Y569" i="66" s="1"/>
  <c r="GG122" i="75"/>
  <c r="B427" i="66"/>
  <c r="B498" i="66" s="1"/>
  <c r="B568" i="66" s="1"/>
  <c r="B428" i="66"/>
  <c r="H919" i="66"/>
  <c r="AE568" i="66"/>
  <c r="AM568" i="66"/>
  <c r="K569" i="66"/>
  <c r="L568" i="66"/>
  <c r="J569" i="66"/>
  <c r="AR577" i="66"/>
  <c r="AP577" i="66"/>
  <c r="AR584" i="66"/>
  <c r="AP584" i="66"/>
  <c r="W577" i="66"/>
  <c r="I577" i="66"/>
  <c r="W584" i="66"/>
  <c r="C584" i="66"/>
  <c r="I584" i="66"/>
  <c r="O584" i="66"/>
  <c r="GF122" i="75"/>
  <c r="AP499" i="66"/>
  <c r="AP429" i="66"/>
  <c r="H909" i="66"/>
  <c r="AP427" i="66"/>
  <c r="AP498" i="66" s="1"/>
  <c r="AP568" i="66" s="1"/>
  <c r="B429" i="66"/>
  <c r="C499" i="66"/>
  <c r="C427" i="66"/>
  <c r="C498" i="66" s="1"/>
  <c r="C568" i="66" s="1"/>
  <c r="GE122" i="75"/>
  <c r="K244" i="78"/>
  <c r="H25" i="6"/>
  <c r="AR427" i="66"/>
  <c r="AR498" i="66" s="1"/>
  <c r="AR568" i="66" s="1"/>
  <c r="AR428" i="66"/>
  <c r="AR499" i="66" s="1"/>
  <c r="AR569" i="66" s="1"/>
  <c r="GD122" i="75"/>
  <c r="D75" i="65"/>
  <c r="E75" i="65" s="1"/>
  <c r="F57" i="65"/>
  <c r="G57" i="65" s="1"/>
  <c r="H51" i="65"/>
  <c r="I51" i="65" s="1"/>
  <c r="J75" i="65"/>
  <c r="K75" i="65" s="1"/>
  <c r="H57" i="65"/>
  <c r="I57" i="65" s="1"/>
  <c r="J57" i="65"/>
  <c r="K57" i="65" s="1"/>
  <c r="B54" i="65"/>
  <c r="C54" i="65" s="1"/>
  <c r="B56" i="65"/>
  <c r="C56" i="65" s="1"/>
  <c r="B49" i="65"/>
  <c r="B73" i="65"/>
  <c r="D55" i="65"/>
  <c r="E55" i="65" s="1"/>
  <c r="B55" i="65"/>
  <c r="C55" i="65" s="1"/>
  <c r="B48" i="65"/>
  <c r="B50" i="65"/>
  <c r="B72" i="65"/>
  <c r="L72" i="65" s="1"/>
  <c r="M72" i="65" s="1"/>
  <c r="B74" i="65"/>
  <c r="L74" i="65" s="1"/>
  <c r="M74" i="65" s="1"/>
  <c r="D54" i="65"/>
  <c r="E54" i="65" s="1"/>
  <c r="D56" i="65"/>
  <c r="E56" i="65" s="1"/>
  <c r="H75" i="65"/>
  <c r="I75" i="65" s="1"/>
  <c r="A107" i="6"/>
  <c r="A74" i="6"/>
  <c r="A110" i="6"/>
  <c r="A146" i="6"/>
  <c r="A77" i="6"/>
  <c r="A147" i="6"/>
  <c r="A78" i="6"/>
  <c r="A111" i="6"/>
  <c r="A112" i="6"/>
  <c r="A148" i="6"/>
  <c r="A79" i="6"/>
  <c r="A154" i="6"/>
  <c r="A85" i="6"/>
  <c r="A118" i="6"/>
  <c r="D51" i="65"/>
  <c r="E51" i="65" s="1"/>
  <c r="I427" i="66"/>
  <c r="I498" i="66" s="1"/>
  <c r="I568" i="66" s="1"/>
  <c r="I428" i="66"/>
  <c r="I499" i="66" s="1"/>
  <c r="I569" i="66" s="1"/>
  <c r="J37" i="65"/>
  <c r="J244" i="78"/>
  <c r="F9" i="6"/>
  <c r="I9" i="6" s="1"/>
  <c r="O9" i="6" s="1"/>
  <c r="N429" i="66"/>
  <c r="O427" i="66"/>
  <c r="O498" i="66" s="1"/>
  <c r="O568" i="66" s="1"/>
  <c r="W427" i="66"/>
  <c r="W498" i="66" s="1"/>
  <c r="W568" i="66" s="1"/>
  <c r="W428" i="66"/>
  <c r="GC122" i="75"/>
  <c r="I27" i="6"/>
  <c r="F27" i="6"/>
  <c r="F26" i="6"/>
  <c r="I26" i="6" s="1"/>
  <c r="J26" i="6" s="1"/>
  <c r="J28" i="6" s="1"/>
  <c r="F8" i="6"/>
  <c r="I8" i="6" s="1"/>
  <c r="O8" i="6" s="1"/>
  <c r="F16" i="6"/>
  <c r="F20" i="6" s="1"/>
  <c r="G18" i="6" s="1"/>
  <c r="F51" i="65"/>
  <c r="G51" i="65" s="1"/>
  <c r="J51" i="65"/>
  <c r="K51" i="65" s="1"/>
  <c r="G54" i="65"/>
  <c r="I54" i="65"/>
  <c r="K54" i="65"/>
  <c r="F77" i="6"/>
  <c r="F78" i="6"/>
  <c r="F95" i="6"/>
  <c r="F118" i="6"/>
  <c r="F122" i="6" s="1"/>
  <c r="J127" i="6"/>
  <c r="F146" i="6"/>
  <c r="F149" i="6" s="1"/>
  <c r="F164" i="6"/>
  <c r="F85" i="6"/>
  <c r="F89" i="6" s="1"/>
  <c r="G87" i="6" s="1"/>
  <c r="F109" i="6"/>
  <c r="J113" i="6"/>
  <c r="J126" i="6" s="1"/>
  <c r="F110" i="6"/>
  <c r="F111" i="6"/>
  <c r="F128" i="6"/>
  <c r="F154" i="6"/>
  <c r="F158" i="6" s="1"/>
  <c r="B78" i="65"/>
  <c r="B80" i="65"/>
  <c r="D69" i="65"/>
  <c r="E69" i="65" s="1"/>
  <c r="D79" i="65"/>
  <c r="E79" i="65" s="1"/>
  <c r="D63" i="65"/>
  <c r="E63" i="65" s="1"/>
  <c r="L5" i="65"/>
  <c r="D25" i="65"/>
  <c r="F78" i="65"/>
  <c r="F7" i="65"/>
  <c r="G7" i="65" s="1"/>
  <c r="F37" i="65"/>
  <c r="H69" i="65"/>
  <c r="I69" i="65" s="1"/>
  <c r="J69" i="65"/>
  <c r="K69" i="65" s="1"/>
  <c r="J81" i="65"/>
  <c r="K78" i="65"/>
  <c r="K81" i="65" s="1"/>
  <c r="J63" i="65"/>
  <c r="K63" i="65" s="1"/>
  <c r="J7" i="65"/>
  <c r="K7" i="65" s="1"/>
  <c r="J13" i="65"/>
  <c r="K13" i="65" s="1"/>
  <c r="J25" i="65"/>
  <c r="J31" i="65"/>
  <c r="K31" i="65" s="1"/>
  <c r="C79" i="65"/>
  <c r="L11" i="65"/>
  <c r="L29" i="65"/>
  <c r="L35" i="65"/>
  <c r="E78" i="65"/>
  <c r="D13" i="65"/>
  <c r="E13" i="65" s="1"/>
  <c r="D31" i="65"/>
  <c r="E31" i="65" s="1"/>
  <c r="D37" i="65"/>
  <c r="H81" i="65"/>
  <c r="I81" i="65" s="1"/>
  <c r="I78" i="65"/>
  <c r="H63" i="65"/>
  <c r="I63" i="65" s="1"/>
  <c r="H7" i="65"/>
  <c r="I7" i="65" s="1"/>
  <c r="H13" i="65"/>
  <c r="I13" i="65" s="1"/>
  <c r="H25" i="65"/>
  <c r="H31" i="65"/>
  <c r="I31" i="65" s="1"/>
  <c r="H37" i="65"/>
  <c r="I48" i="65"/>
  <c r="F85" i="65"/>
  <c r="J85" i="65"/>
  <c r="H84" i="65"/>
  <c r="J84" i="65"/>
  <c r="H86" i="65"/>
  <c r="J86" i="65"/>
  <c r="E72" i="65"/>
  <c r="G72" i="65"/>
  <c r="I72" i="65"/>
  <c r="K72" i="65"/>
  <c r="Y11" i="9" l="1"/>
  <c r="I11" i="9"/>
  <c r="S10" i="9"/>
  <c r="S11" i="9"/>
  <c r="U11" i="9" s="1"/>
  <c r="G120" i="6"/>
  <c r="G156" i="6"/>
  <c r="C107" i="6"/>
  <c r="C108" i="6"/>
  <c r="G143" i="6"/>
  <c r="G144" i="6"/>
  <c r="C6" i="6"/>
  <c r="C5" i="6"/>
  <c r="E6" i="6"/>
  <c r="E7" i="6"/>
  <c r="N9" i="6"/>
  <c r="N8" i="6"/>
  <c r="M9" i="6"/>
  <c r="M8" i="6"/>
  <c r="G147" i="6"/>
  <c r="G145" i="6"/>
  <c r="E107" i="6"/>
  <c r="E108" i="6"/>
  <c r="C75" i="6"/>
  <c r="C76" i="6"/>
  <c r="E75" i="6"/>
  <c r="E76" i="6"/>
  <c r="C74" i="6"/>
  <c r="E74" i="6"/>
  <c r="G48" i="65"/>
  <c r="K49" i="65"/>
  <c r="K48" i="65"/>
  <c r="K50" i="65"/>
  <c r="G50" i="65"/>
  <c r="G49" i="65"/>
  <c r="E48" i="65"/>
  <c r="E50" i="65"/>
  <c r="E8" i="6"/>
  <c r="E9" i="6"/>
  <c r="J130" i="6"/>
  <c r="E10" i="6"/>
  <c r="C109" i="6"/>
  <c r="C85" i="6"/>
  <c r="C89" i="6" s="1"/>
  <c r="C8" i="6"/>
  <c r="C9" i="6"/>
  <c r="C10" i="6"/>
  <c r="E154" i="6"/>
  <c r="E155" i="6"/>
  <c r="C154" i="6"/>
  <c r="C155" i="6"/>
  <c r="C148" i="6"/>
  <c r="E148" i="6"/>
  <c r="E118" i="6"/>
  <c r="E119" i="6"/>
  <c r="C112" i="6"/>
  <c r="E112" i="6"/>
  <c r="C79" i="6"/>
  <c r="E79" i="6"/>
  <c r="F113" i="6"/>
  <c r="F80" i="6"/>
  <c r="F11" i="6"/>
  <c r="G5" i="6" s="1"/>
  <c r="G19" i="8"/>
  <c r="I19" i="8" s="1"/>
  <c r="G18" i="8"/>
  <c r="O19" i="8"/>
  <c r="Q19" i="8" s="1"/>
  <c r="O18" i="8"/>
  <c r="U19" i="8"/>
  <c r="M19" i="8"/>
  <c r="C19" i="8"/>
  <c r="C18" i="8"/>
  <c r="Q11" i="9"/>
  <c r="AA10" i="9"/>
  <c r="AA11" i="9"/>
  <c r="AC11" i="9" s="1"/>
  <c r="K10" i="9"/>
  <c r="K11" i="9"/>
  <c r="M11" i="9" s="1"/>
  <c r="E19" i="8"/>
  <c r="W19" i="8"/>
  <c r="Y19" i="8" s="1"/>
  <c r="W18" i="8"/>
  <c r="G17" i="6"/>
  <c r="C110" i="6"/>
  <c r="I16" i="6"/>
  <c r="I20" i="6" s="1"/>
  <c r="O27" i="6"/>
  <c r="M27" i="6"/>
  <c r="H899" i="66"/>
  <c r="J570" i="66"/>
  <c r="H905" i="66"/>
  <c r="H891" i="66"/>
  <c r="H897" i="66"/>
  <c r="H893" i="66"/>
  <c r="F570" i="66"/>
  <c r="L48" i="65"/>
  <c r="O569" i="66"/>
  <c r="N570" i="66" s="1"/>
  <c r="N500" i="66"/>
  <c r="H901" i="66"/>
  <c r="J429" i="66"/>
  <c r="B75" i="65"/>
  <c r="C75" i="65" s="1"/>
  <c r="H903" i="66"/>
  <c r="N72" i="65"/>
  <c r="N74" i="65"/>
  <c r="C72" i="65"/>
  <c r="I25" i="65"/>
  <c r="I17" i="65"/>
  <c r="I19" i="65"/>
  <c r="I18" i="65"/>
  <c r="I16" i="65"/>
  <c r="K25" i="65"/>
  <c r="K17" i="65"/>
  <c r="K19" i="65"/>
  <c r="K16" i="65"/>
  <c r="K18" i="65"/>
  <c r="E25" i="65"/>
  <c r="E17" i="65"/>
  <c r="E19" i="65"/>
  <c r="E18" i="65"/>
  <c r="E16" i="65"/>
  <c r="E34" i="65"/>
  <c r="C74" i="65"/>
  <c r="L49" i="65"/>
  <c r="H85" i="65"/>
  <c r="H91" i="65" s="1"/>
  <c r="L50" i="65"/>
  <c r="L56" i="65"/>
  <c r="M56" i="65" s="1"/>
  <c r="L54" i="65"/>
  <c r="M54" i="65" s="1"/>
  <c r="D86" i="65"/>
  <c r="D92" i="65" s="1"/>
  <c r="D84" i="65"/>
  <c r="D90" i="65" s="1"/>
  <c r="K67" i="65"/>
  <c r="G5" i="65"/>
  <c r="B499" i="66"/>
  <c r="J500" i="66"/>
  <c r="F500" i="66"/>
  <c r="D43" i="65"/>
  <c r="E43" i="65" s="1"/>
  <c r="AP569" i="66"/>
  <c r="AP500" i="66"/>
  <c r="K11" i="65"/>
  <c r="C569" i="66"/>
  <c r="B500" i="66"/>
  <c r="E81" i="65"/>
  <c r="H43" i="65"/>
  <c r="I43" i="65" s="1"/>
  <c r="K23" i="65"/>
  <c r="K5" i="65"/>
  <c r="L79" i="65"/>
  <c r="N79" i="65" s="1"/>
  <c r="L55" i="65"/>
  <c r="E77" i="6"/>
  <c r="L67" i="65"/>
  <c r="C16" i="6"/>
  <c r="C20" i="6" s="1"/>
  <c r="K29" i="65"/>
  <c r="D81" i="65"/>
  <c r="D7" i="65"/>
  <c r="I6" i="65"/>
  <c r="E12" i="65"/>
  <c r="E68" i="65"/>
  <c r="I24" i="65"/>
  <c r="I62" i="65"/>
  <c r="I68" i="65"/>
  <c r="E66" i="65"/>
  <c r="K30" i="65"/>
  <c r="K24" i="65"/>
  <c r="K12" i="65"/>
  <c r="B57" i="65"/>
  <c r="C57" i="65" s="1"/>
  <c r="D57" i="65"/>
  <c r="E57" i="65" s="1"/>
  <c r="B51" i="65"/>
  <c r="C51" i="65" s="1"/>
  <c r="L73" i="65"/>
  <c r="C73" i="65"/>
  <c r="K28" i="65"/>
  <c r="K62" i="65"/>
  <c r="K68" i="65"/>
  <c r="C77" i="6"/>
  <c r="O26" i="6"/>
  <c r="I22" i="65"/>
  <c r="I12" i="65"/>
  <c r="I60" i="65"/>
  <c r="N27" i="6"/>
  <c r="D25" i="6"/>
  <c r="B25" i="6"/>
  <c r="E16" i="6"/>
  <c r="E20" i="6" s="1"/>
  <c r="G6" i="65"/>
  <c r="E78" i="6"/>
  <c r="C146" i="6"/>
  <c r="W499" i="66"/>
  <c r="V429" i="66"/>
  <c r="E30" i="65"/>
  <c r="E10" i="65"/>
  <c r="E110" i="6"/>
  <c r="E11" i="65"/>
  <c r="M26" i="6"/>
  <c r="E146" i="6"/>
  <c r="N26" i="6"/>
  <c r="I11" i="6"/>
  <c r="L5" i="6" s="1"/>
  <c r="D24" i="6"/>
  <c r="B24" i="6"/>
  <c r="H28" i="6"/>
  <c r="I61" i="65"/>
  <c r="I30" i="65"/>
  <c r="I4" i="65"/>
  <c r="E28" i="65"/>
  <c r="E24" i="65"/>
  <c r="E62" i="65"/>
  <c r="K10" i="65"/>
  <c r="K6" i="65"/>
  <c r="K66" i="65"/>
  <c r="H90" i="65"/>
  <c r="H87" i="65"/>
  <c r="I84" i="65" s="1"/>
  <c r="F81" i="65"/>
  <c r="G78" i="65"/>
  <c r="G81" i="65" s="1"/>
  <c r="E35" i="65"/>
  <c r="H92" i="65"/>
  <c r="J91" i="65"/>
  <c r="F91" i="65"/>
  <c r="E23" i="65"/>
  <c r="E61" i="65"/>
  <c r="B25" i="65"/>
  <c r="L22" i="65"/>
  <c r="L60" i="65"/>
  <c r="B63" i="65"/>
  <c r="C61" i="65" s="1"/>
  <c r="L68" i="65"/>
  <c r="F25" i="65"/>
  <c r="F63" i="65"/>
  <c r="G60" i="65" s="1"/>
  <c r="F69" i="65"/>
  <c r="L34" i="65"/>
  <c r="B37" i="65"/>
  <c r="L30" i="65"/>
  <c r="B13" i="65"/>
  <c r="C10" i="65" s="1"/>
  <c r="L10" i="65"/>
  <c r="L6" i="65"/>
  <c r="L4" i="65"/>
  <c r="B7" i="65"/>
  <c r="C80" i="65"/>
  <c r="L80" i="65"/>
  <c r="D162" i="6"/>
  <c r="I154" i="6"/>
  <c r="I128" i="6"/>
  <c r="K128" i="6" s="1"/>
  <c r="B126" i="6"/>
  <c r="D127" i="6"/>
  <c r="H94" i="6"/>
  <c r="I85" i="6"/>
  <c r="I164" i="6"/>
  <c r="K164" i="6" s="1"/>
  <c r="I146" i="6"/>
  <c r="H162" i="6"/>
  <c r="B162" i="6"/>
  <c r="D126" i="6"/>
  <c r="H127" i="6"/>
  <c r="B127" i="6"/>
  <c r="I95" i="6"/>
  <c r="I78" i="6"/>
  <c r="K78" i="6" s="1"/>
  <c r="I77" i="6"/>
  <c r="K77" i="6" s="1"/>
  <c r="H93" i="6"/>
  <c r="B93" i="6"/>
  <c r="D94" i="6"/>
  <c r="J92" i="65"/>
  <c r="F86" i="65"/>
  <c r="J87" i="65"/>
  <c r="K85" i="65" s="1"/>
  <c r="F84" i="65"/>
  <c r="D85" i="65"/>
  <c r="K61" i="65"/>
  <c r="I28" i="65"/>
  <c r="I10" i="65"/>
  <c r="I66" i="65"/>
  <c r="E36" i="65"/>
  <c r="E22" i="65"/>
  <c r="E60" i="65"/>
  <c r="L95" i="65"/>
  <c r="L23" i="65"/>
  <c r="L61" i="65"/>
  <c r="K22" i="65"/>
  <c r="K4" i="65"/>
  <c r="K60" i="65"/>
  <c r="I67" i="65"/>
  <c r="F31" i="65"/>
  <c r="G28" i="65" s="1"/>
  <c r="F13" i="65"/>
  <c r="G10" i="65" s="1"/>
  <c r="G4" i="65"/>
  <c r="E29" i="65"/>
  <c r="L24" i="65"/>
  <c r="L62" i="65"/>
  <c r="L66" i="65"/>
  <c r="B69" i="65"/>
  <c r="I29" i="65"/>
  <c r="I23" i="65"/>
  <c r="I11" i="65"/>
  <c r="I5" i="65"/>
  <c r="I41" i="65"/>
  <c r="E67" i="65"/>
  <c r="L94" i="65"/>
  <c r="L36" i="65"/>
  <c r="B31" i="65"/>
  <c r="C28" i="65" s="1"/>
  <c r="L28" i="65"/>
  <c r="L12" i="65"/>
  <c r="B81" i="65"/>
  <c r="L78" i="65"/>
  <c r="C78" i="65"/>
  <c r="H163" i="6"/>
  <c r="B163" i="6"/>
  <c r="G155" i="6"/>
  <c r="C111" i="6"/>
  <c r="I111" i="6"/>
  <c r="K111" i="6" s="1"/>
  <c r="I110" i="6"/>
  <c r="K110" i="6" s="1"/>
  <c r="H126" i="6"/>
  <c r="I109" i="6"/>
  <c r="K109" i="6" s="1"/>
  <c r="D93" i="6"/>
  <c r="B94" i="6"/>
  <c r="D163" i="6"/>
  <c r="E111" i="6"/>
  <c r="E109" i="6"/>
  <c r="C118" i="6"/>
  <c r="C122" i="6" s="1"/>
  <c r="I118" i="6"/>
  <c r="C78" i="6"/>
  <c r="E85" i="6"/>
  <c r="E89" i="6" s="1"/>
  <c r="L6" i="6" l="1"/>
  <c r="L8" i="6"/>
  <c r="E158" i="6"/>
  <c r="K85" i="6"/>
  <c r="K89" i="6" s="1"/>
  <c r="I89" i="6"/>
  <c r="K154" i="6"/>
  <c r="K158" i="6" s="1"/>
  <c r="I158" i="6"/>
  <c r="L156" i="6" s="1"/>
  <c r="K118" i="6"/>
  <c r="K122" i="6" s="1"/>
  <c r="I122" i="6"/>
  <c r="L120" i="6" s="1"/>
  <c r="L18" i="6"/>
  <c r="L17" i="6"/>
  <c r="C158" i="6"/>
  <c r="E122" i="6"/>
  <c r="G6" i="6"/>
  <c r="G7" i="6"/>
  <c r="L7" i="6"/>
  <c r="K146" i="6"/>
  <c r="I149" i="6"/>
  <c r="G107" i="6"/>
  <c r="G108" i="6"/>
  <c r="G75" i="6"/>
  <c r="G76" i="6"/>
  <c r="G74" i="6"/>
  <c r="L9" i="6"/>
  <c r="G8" i="6"/>
  <c r="G9" i="6"/>
  <c r="C149" i="6"/>
  <c r="E149" i="6"/>
  <c r="C49" i="65"/>
  <c r="C48" i="65"/>
  <c r="C50" i="65"/>
  <c r="N118" i="6"/>
  <c r="O118" i="6"/>
  <c r="M118" i="6"/>
  <c r="N85" i="6"/>
  <c r="O85" i="6"/>
  <c r="M85" i="6"/>
  <c r="N154" i="6"/>
  <c r="O154" i="6"/>
  <c r="M154" i="6"/>
  <c r="O16" i="6"/>
  <c r="M16" i="6"/>
  <c r="N16" i="6"/>
  <c r="L10" i="6"/>
  <c r="G148" i="6"/>
  <c r="G119" i="6"/>
  <c r="G112" i="6"/>
  <c r="G86" i="6"/>
  <c r="G79" i="6"/>
  <c r="G10" i="6"/>
  <c r="C80" i="6"/>
  <c r="E113" i="6"/>
  <c r="I113" i="6"/>
  <c r="L108" i="6" s="1"/>
  <c r="I80" i="6"/>
  <c r="R15" i="6" s="1"/>
  <c r="C11" i="6"/>
  <c r="C113" i="6"/>
  <c r="E80" i="6"/>
  <c r="E11" i="6"/>
  <c r="N54" i="65"/>
  <c r="N56" i="65"/>
  <c r="E40" i="65"/>
  <c r="C6" i="65"/>
  <c r="C5" i="65"/>
  <c r="E7" i="65"/>
  <c r="E6" i="65"/>
  <c r="E5" i="65"/>
  <c r="D28" i="6"/>
  <c r="I42" i="65"/>
  <c r="L57" i="65"/>
  <c r="M57" i="65" s="1"/>
  <c r="L51" i="65"/>
  <c r="M49" i="65" s="1"/>
  <c r="E4" i="65"/>
  <c r="I40" i="65"/>
  <c r="B569" i="66"/>
  <c r="B570" i="66" s="1"/>
  <c r="M79" i="65"/>
  <c r="E42" i="65"/>
  <c r="E41" i="65"/>
  <c r="L85" i="65"/>
  <c r="N67" i="65" s="1"/>
  <c r="C22" i="65"/>
  <c r="C17" i="65"/>
  <c r="C19" i="65"/>
  <c r="C16" i="65"/>
  <c r="C18" i="65"/>
  <c r="G22" i="65"/>
  <c r="G17" i="65"/>
  <c r="G18" i="65"/>
  <c r="G16" i="65"/>
  <c r="G19" i="65"/>
  <c r="C35" i="65"/>
  <c r="C24" i="65"/>
  <c r="AP570" i="66"/>
  <c r="N55" i="65"/>
  <c r="M55" i="65"/>
  <c r="B28" i="6"/>
  <c r="F25" i="6"/>
  <c r="G109" i="6"/>
  <c r="G110" i="6"/>
  <c r="G111" i="6"/>
  <c r="M73" i="65"/>
  <c r="N73" i="65"/>
  <c r="L75" i="65"/>
  <c r="W569" i="66"/>
  <c r="V500" i="66"/>
  <c r="F24" i="6"/>
  <c r="G16" i="6"/>
  <c r="G20" i="6" s="1"/>
  <c r="G77" i="6"/>
  <c r="G78" i="6"/>
  <c r="E37" i="65"/>
  <c r="H130" i="6"/>
  <c r="N110" i="6"/>
  <c r="M110" i="6"/>
  <c r="O110" i="6"/>
  <c r="L81" i="65"/>
  <c r="N78" i="65"/>
  <c r="M78" i="65"/>
  <c r="C69" i="65"/>
  <c r="C67" i="65"/>
  <c r="J43" i="65"/>
  <c r="K40" i="65" s="1"/>
  <c r="F90" i="65"/>
  <c r="F87" i="65"/>
  <c r="G85" i="65" s="1"/>
  <c r="K86" i="65"/>
  <c r="H97" i="6"/>
  <c r="F162" i="6"/>
  <c r="B166" i="6"/>
  <c r="C162" i="6" s="1"/>
  <c r="M146" i="6"/>
  <c r="O146" i="6"/>
  <c r="N146" i="6"/>
  <c r="M164" i="6"/>
  <c r="O164" i="6"/>
  <c r="N164" i="6"/>
  <c r="G85" i="6"/>
  <c r="M128" i="6"/>
  <c r="O128" i="6"/>
  <c r="N128" i="6"/>
  <c r="D166" i="6"/>
  <c r="E162" i="6" s="1"/>
  <c r="C7" i="65"/>
  <c r="C13" i="65"/>
  <c r="C11" i="65"/>
  <c r="L37" i="65"/>
  <c r="G69" i="65"/>
  <c r="G67" i="65"/>
  <c r="G118" i="6"/>
  <c r="F94" i="6"/>
  <c r="D97" i="6"/>
  <c r="C81" i="65"/>
  <c r="B92" i="65"/>
  <c r="L42" i="65"/>
  <c r="N18" i="65" s="1"/>
  <c r="C12" i="65"/>
  <c r="L31" i="65"/>
  <c r="M28" i="65" s="1"/>
  <c r="C31" i="65"/>
  <c r="C29" i="65"/>
  <c r="C36" i="65"/>
  <c r="C66" i="65"/>
  <c r="L69" i="65"/>
  <c r="M66" i="65" s="1"/>
  <c r="C62" i="65"/>
  <c r="L93" i="65"/>
  <c r="F43" i="65"/>
  <c r="G40" i="65" s="1"/>
  <c r="G13" i="65"/>
  <c r="G12" i="65"/>
  <c r="G11" i="65"/>
  <c r="G31" i="65"/>
  <c r="G30" i="65"/>
  <c r="G29" i="65"/>
  <c r="I85" i="65"/>
  <c r="L84" i="65"/>
  <c r="N60" i="65" s="1"/>
  <c r="B87" i="65"/>
  <c r="C85" i="65" s="1"/>
  <c r="K84" i="65"/>
  <c r="J90" i="65"/>
  <c r="F92" i="65"/>
  <c r="B97" i="6"/>
  <c r="C94" i="6" s="1"/>
  <c r="F93" i="6"/>
  <c r="M77" i="6"/>
  <c r="O77" i="6"/>
  <c r="N77" i="6"/>
  <c r="O78" i="6"/>
  <c r="N78" i="6"/>
  <c r="M78" i="6"/>
  <c r="K95" i="6"/>
  <c r="O95" i="6"/>
  <c r="N95" i="6"/>
  <c r="M95" i="6"/>
  <c r="F127" i="6"/>
  <c r="D130" i="6"/>
  <c r="E127" i="6" s="1"/>
  <c r="H166" i="6"/>
  <c r="G146" i="6"/>
  <c r="F126" i="6"/>
  <c r="B130" i="6"/>
  <c r="C127" i="6" s="1"/>
  <c r="G154" i="6"/>
  <c r="G158" i="6" s="1"/>
  <c r="M80" i="65"/>
  <c r="N80" i="65"/>
  <c r="B90" i="65"/>
  <c r="B43" i="65"/>
  <c r="C43" i="65" s="1"/>
  <c r="L40" i="65"/>
  <c r="N16" i="65" s="1"/>
  <c r="C4" i="65"/>
  <c r="L7" i="65"/>
  <c r="L13" i="65"/>
  <c r="M12" i="65" s="1"/>
  <c r="C30" i="65"/>
  <c r="C34" i="65"/>
  <c r="G66" i="65"/>
  <c r="G68" i="65"/>
  <c r="G63" i="65"/>
  <c r="G62" i="65"/>
  <c r="G61" i="65"/>
  <c r="G25" i="65"/>
  <c r="G24" i="65"/>
  <c r="G23" i="65"/>
  <c r="C68" i="65"/>
  <c r="C60" i="65"/>
  <c r="L63" i="65"/>
  <c r="M60" i="65" s="1"/>
  <c r="B91" i="65"/>
  <c r="L41" i="65"/>
  <c r="N17" i="65" s="1"/>
  <c r="I86" i="65"/>
  <c r="H96" i="65"/>
  <c r="I90" i="65" s="1"/>
  <c r="N109" i="6"/>
  <c r="M109" i="6"/>
  <c r="O109" i="6"/>
  <c r="N111" i="6"/>
  <c r="M111" i="6"/>
  <c r="O111" i="6"/>
  <c r="F163" i="6"/>
  <c r="D91" i="65"/>
  <c r="D96" i="65" s="1"/>
  <c r="L86" i="65"/>
  <c r="N50" i="65" s="1"/>
  <c r="L25" i="65"/>
  <c r="C25" i="65"/>
  <c r="C23" i="65"/>
  <c r="D87" i="65"/>
  <c r="R30" i="6" l="1"/>
  <c r="AD30" i="6" s="1"/>
  <c r="AD14" i="6"/>
  <c r="AD15" i="6"/>
  <c r="L87" i="6"/>
  <c r="N158" i="6"/>
  <c r="O158" i="6"/>
  <c r="M158" i="6"/>
  <c r="G122" i="6"/>
  <c r="G89" i="6"/>
  <c r="AD26" i="6"/>
  <c r="L144" i="6"/>
  <c r="L143" i="6"/>
  <c r="K149" i="6"/>
  <c r="L147" i="6"/>
  <c r="L145" i="6"/>
  <c r="K113" i="6"/>
  <c r="L107" i="6"/>
  <c r="L75" i="6"/>
  <c r="L76" i="6"/>
  <c r="L74" i="6"/>
  <c r="G149" i="6"/>
  <c r="N57" i="65"/>
  <c r="N49" i="65"/>
  <c r="N48" i="65"/>
  <c r="N84" i="65" s="1"/>
  <c r="M48" i="65"/>
  <c r="M50" i="65"/>
  <c r="M89" i="6"/>
  <c r="L119" i="6"/>
  <c r="L111" i="6"/>
  <c r="O20" i="6"/>
  <c r="N20" i="6"/>
  <c r="M20" i="6"/>
  <c r="L16" i="6"/>
  <c r="L20" i="6" s="1"/>
  <c r="I94" i="6"/>
  <c r="L85" i="6"/>
  <c r="N89" i="6"/>
  <c r="L155" i="6"/>
  <c r="L148" i="6"/>
  <c r="O113" i="6"/>
  <c r="L109" i="6"/>
  <c r="O89" i="6"/>
  <c r="L86" i="6"/>
  <c r="L79" i="6"/>
  <c r="L112" i="6"/>
  <c r="M113" i="6"/>
  <c r="L110" i="6"/>
  <c r="G80" i="6"/>
  <c r="N113" i="6"/>
  <c r="G113" i="6"/>
  <c r="G11" i="6"/>
  <c r="M11" i="6"/>
  <c r="C25" i="6"/>
  <c r="C27" i="6"/>
  <c r="E163" i="6"/>
  <c r="L154" i="6"/>
  <c r="E26" i="6"/>
  <c r="E24" i="6"/>
  <c r="E25" i="6"/>
  <c r="N61" i="65"/>
  <c r="L146" i="6"/>
  <c r="N149" i="6"/>
  <c r="F28" i="6"/>
  <c r="G26" i="6" s="1"/>
  <c r="M149" i="6"/>
  <c r="O149" i="6"/>
  <c r="M22" i="65"/>
  <c r="M17" i="65"/>
  <c r="M16" i="65"/>
  <c r="M18" i="65"/>
  <c r="M19" i="65"/>
  <c r="N23" i="65"/>
  <c r="N30" i="65"/>
  <c r="M34" i="65"/>
  <c r="K87" i="65"/>
  <c r="N6" i="65"/>
  <c r="E94" i="6"/>
  <c r="C63" i="65"/>
  <c r="C37" i="65"/>
  <c r="G86" i="65"/>
  <c r="C86" i="65"/>
  <c r="C163" i="6"/>
  <c r="C24" i="6"/>
  <c r="M10" i="65"/>
  <c r="I92" i="65"/>
  <c r="N10" i="65"/>
  <c r="C26" i="6"/>
  <c r="N4" i="65"/>
  <c r="N36" i="65"/>
  <c r="N22" i="65"/>
  <c r="M68" i="65"/>
  <c r="M36" i="65"/>
  <c r="N12" i="65"/>
  <c r="L78" i="6"/>
  <c r="L77" i="6"/>
  <c r="C41" i="65"/>
  <c r="M62" i="65"/>
  <c r="N11" i="6"/>
  <c r="O11" i="6"/>
  <c r="E93" i="6"/>
  <c r="G84" i="65"/>
  <c r="M75" i="65"/>
  <c r="N75" i="65"/>
  <c r="C84" i="65"/>
  <c r="I24" i="6"/>
  <c r="O24" i="6" s="1"/>
  <c r="V570" i="66"/>
  <c r="E126" i="6"/>
  <c r="C93" i="6"/>
  <c r="I25" i="6"/>
  <c r="C126" i="6"/>
  <c r="I87" i="65"/>
  <c r="E96" i="65"/>
  <c r="E94" i="65"/>
  <c r="E93" i="65"/>
  <c r="E95" i="65"/>
  <c r="E90" i="65"/>
  <c r="E92" i="65"/>
  <c r="I163" i="6"/>
  <c r="K163" i="6" s="1"/>
  <c r="I96" i="65"/>
  <c r="I94" i="65"/>
  <c r="I93" i="65"/>
  <c r="I95" i="65"/>
  <c r="M13" i="65"/>
  <c r="M11" i="65"/>
  <c r="M7" i="65"/>
  <c r="M5" i="65"/>
  <c r="B96" i="65"/>
  <c r="C91" i="65" s="1"/>
  <c r="L90" i="65"/>
  <c r="F130" i="6"/>
  <c r="G127" i="6" s="1"/>
  <c r="I126" i="6"/>
  <c r="K126" i="6" s="1"/>
  <c r="I127" i="6"/>
  <c r="K127" i="6" s="1"/>
  <c r="G43" i="65"/>
  <c r="G41" i="65"/>
  <c r="G42" i="65"/>
  <c r="N24" i="65"/>
  <c r="M67" i="65"/>
  <c r="C42" i="65"/>
  <c r="E95" i="6"/>
  <c r="N34" i="65"/>
  <c r="I162" i="6"/>
  <c r="K162" i="6" s="1"/>
  <c r="N122" i="6"/>
  <c r="M122" i="6"/>
  <c r="O122" i="6"/>
  <c r="I91" i="65"/>
  <c r="E86" i="65"/>
  <c r="E84" i="65"/>
  <c r="E91" i="65"/>
  <c r="M25" i="65"/>
  <c r="N68" i="65"/>
  <c r="E85" i="65"/>
  <c r="M23" i="65"/>
  <c r="N62" i="65"/>
  <c r="N86" i="65" s="1"/>
  <c r="N5" i="65"/>
  <c r="N35" i="65"/>
  <c r="N29" i="65"/>
  <c r="N11" i="65"/>
  <c r="L91" i="65"/>
  <c r="M6" i="65"/>
  <c r="M4" i="65"/>
  <c r="L43" i="65"/>
  <c r="N19" i="65" s="1"/>
  <c r="C40" i="65"/>
  <c r="C128" i="6"/>
  <c r="E128" i="6"/>
  <c r="F97" i="6"/>
  <c r="G94" i="6" s="1"/>
  <c r="C95" i="6"/>
  <c r="J96" i="65"/>
  <c r="K90" i="65" s="1"/>
  <c r="L87" i="65"/>
  <c r="N69" i="65" s="1"/>
  <c r="M61" i="65"/>
  <c r="M24" i="65"/>
  <c r="N66" i="65"/>
  <c r="N28" i="65"/>
  <c r="M31" i="65"/>
  <c r="M29" i="65"/>
  <c r="L92" i="65"/>
  <c r="M35" i="65"/>
  <c r="M30" i="65"/>
  <c r="E166" i="6"/>
  <c r="E164" i="6"/>
  <c r="F166" i="6"/>
  <c r="C164" i="6"/>
  <c r="F96" i="65"/>
  <c r="G90" i="65" s="1"/>
  <c r="K43" i="65"/>
  <c r="K41" i="65"/>
  <c r="K42" i="65"/>
  <c r="M81" i="65"/>
  <c r="N81" i="65"/>
  <c r="L118" i="6"/>
  <c r="I93" i="6"/>
  <c r="O80" i="6"/>
  <c r="M80" i="6"/>
  <c r="N80" i="6"/>
  <c r="L122" i="6" l="1"/>
  <c r="L158" i="6"/>
  <c r="L89" i="6"/>
  <c r="N85" i="65"/>
  <c r="L149" i="6"/>
  <c r="M51" i="65"/>
  <c r="N51" i="65"/>
  <c r="K80" i="6"/>
  <c r="N94" i="6"/>
  <c r="K94" i="6"/>
  <c r="M94" i="6"/>
  <c r="O94" i="6"/>
  <c r="L113" i="6"/>
  <c r="L80" i="6"/>
  <c r="L11" i="6"/>
  <c r="E28" i="6"/>
  <c r="G87" i="65"/>
  <c r="C166" i="6"/>
  <c r="G27" i="6"/>
  <c r="G24" i="6"/>
  <c r="G25" i="6"/>
  <c r="M43" i="65"/>
  <c r="C87" i="65"/>
  <c r="C90" i="65"/>
  <c r="G126" i="6"/>
  <c r="C92" i="65"/>
  <c r="C130" i="6"/>
  <c r="M24" i="6"/>
  <c r="C28" i="6"/>
  <c r="C97" i="6"/>
  <c r="E97" i="6"/>
  <c r="M37" i="65"/>
  <c r="N37" i="65"/>
  <c r="N31" i="65"/>
  <c r="N24" i="6"/>
  <c r="M42" i="65"/>
  <c r="G95" i="6"/>
  <c r="I28" i="6"/>
  <c r="L27" i="6" s="1"/>
  <c r="N25" i="6"/>
  <c r="M25" i="6"/>
  <c r="O25" i="6"/>
  <c r="E130" i="6"/>
  <c r="M40" i="65"/>
  <c r="K93" i="6"/>
  <c r="I97" i="6"/>
  <c r="L93" i="6" s="1"/>
  <c r="O93" i="6"/>
  <c r="N93" i="6"/>
  <c r="M93" i="6"/>
  <c r="G96" i="65"/>
  <c r="G95" i="65"/>
  <c r="G93" i="65"/>
  <c r="G94" i="65"/>
  <c r="G91" i="65"/>
  <c r="G164" i="6"/>
  <c r="M84" i="65"/>
  <c r="K96" i="65"/>
  <c r="K94" i="65"/>
  <c r="K95" i="65"/>
  <c r="K93" i="65"/>
  <c r="K91" i="65"/>
  <c r="K92" i="65"/>
  <c r="N63" i="65"/>
  <c r="N25" i="65"/>
  <c r="M86" i="65"/>
  <c r="G162" i="6"/>
  <c r="G93" i="6"/>
  <c r="N127" i="6"/>
  <c r="M127" i="6"/>
  <c r="O127" i="6"/>
  <c r="I130" i="6"/>
  <c r="K130" i="6" s="1"/>
  <c r="O126" i="6"/>
  <c r="N126" i="6"/>
  <c r="M126" i="6"/>
  <c r="C96" i="65"/>
  <c r="C95" i="65"/>
  <c r="C94" i="65"/>
  <c r="C93" i="65"/>
  <c r="N7" i="65"/>
  <c r="N13" i="65"/>
  <c r="M163" i="6"/>
  <c r="O163" i="6"/>
  <c r="N163" i="6"/>
  <c r="M87" i="65"/>
  <c r="M85" i="65"/>
  <c r="M63" i="65"/>
  <c r="M41" i="65"/>
  <c r="E87" i="65"/>
  <c r="I166" i="6"/>
  <c r="M162" i="6"/>
  <c r="N162" i="6"/>
  <c r="O162" i="6"/>
  <c r="M69" i="65"/>
  <c r="G92" i="65"/>
  <c r="G128" i="6"/>
  <c r="L96" i="65"/>
  <c r="M92" i="65" s="1"/>
  <c r="G163" i="6"/>
  <c r="N87" i="65" l="1"/>
  <c r="L163" i="6"/>
  <c r="K166" i="6"/>
  <c r="N43" i="65"/>
  <c r="G28" i="6"/>
  <c r="G97" i="6"/>
  <c r="M90" i="65"/>
  <c r="G130" i="6"/>
  <c r="L162" i="6"/>
  <c r="L26" i="6"/>
  <c r="L24" i="6"/>
  <c r="N28" i="6"/>
  <c r="M28" i="6"/>
  <c r="O28" i="6"/>
  <c r="L25" i="6"/>
  <c r="M91" i="65"/>
  <c r="L128" i="6"/>
  <c r="M130" i="6"/>
  <c r="N130" i="6"/>
  <c r="O130" i="6"/>
  <c r="K97" i="6"/>
  <c r="L95" i="6"/>
  <c r="L94" i="6"/>
  <c r="N97" i="6"/>
  <c r="M97" i="6"/>
  <c r="O97" i="6"/>
  <c r="M96" i="65"/>
  <c r="M94" i="65"/>
  <c r="M95" i="65"/>
  <c r="M93" i="65"/>
  <c r="L164" i="6"/>
  <c r="O166" i="6"/>
  <c r="N166" i="6"/>
  <c r="M166" i="6"/>
  <c r="L126" i="6"/>
  <c r="L127" i="6"/>
  <c r="G166" i="6"/>
  <c r="L97" i="6" l="1"/>
  <c r="L28" i="6"/>
  <c r="L166" i="6"/>
  <c r="L130" i="6"/>
</calcChain>
</file>

<file path=xl/sharedStrings.xml><?xml version="1.0" encoding="utf-8"?>
<sst xmlns="http://schemas.openxmlformats.org/spreadsheetml/2006/main" count="9085" uniqueCount="414">
  <si>
    <t>Software</t>
  </si>
  <si>
    <t>%</t>
  </si>
  <si>
    <t>Later</t>
  </si>
  <si>
    <t>Email</t>
  </si>
  <si>
    <t>Barb</t>
  </si>
  <si>
    <t>Carol</t>
  </si>
  <si>
    <t>Jon</t>
  </si>
  <si>
    <t>Ryan</t>
  </si>
  <si>
    <t>Michelle</t>
  </si>
  <si>
    <t>Waiting</t>
  </si>
  <si>
    <t>Total</t>
  </si>
  <si>
    <t>Hardware</t>
  </si>
  <si>
    <t>Jordan</t>
  </si>
  <si>
    <t>Andrew</t>
  </si>
  <si>
    <t>Immed</t>
  </si>
  <si>
    <t>Totals</t>
  </si>
  <si>
    <t>Emails</t>
  </si>
  <si>
    <t>Handled</t>
  </si>
  <si>
    <t>Calls</t>
  </si>
  <si>
    <t>Overall Support</t>
  </si>
  <si>
    <t>Monthly</t>
  </si>
  <si>
    <t>Others</t>
  </si>
  <si>
    <t>Support
Personnel</t>
  </si>
  <si>
    <t>%
Immed.</t>
  </si>
  <si>
    <t>%
All Calls</t>
  </si>
  <si>
    <t>Software Support</t>
  </si>
  <si>
    <t>Hardware Support</t>
  </si>
  <si>
    <t>Totals =</t>
  </si>
  <si>
    <t>Grand Totals =</t>
  </si>
  <si>
    <t>Total
Immed.</t>
  </si>
  <si>
    <t>Total
Later</t>
  </si>
  <si>
    <t>Total
Emails</t>
  </si>
  <si>
    <t>Activity Type</t>
  </si>
  <si>
    <t>Quarterly</t>
  </si>
  <si>
    <t>Quarterly Support Analysis</t>
  </si>
  <si>
    <t>Monthly Support Analysis</t>
  </si>
  <si>
    <t>Annual Support Analysis</t>
  </si>
  <si>
    <t>Weekly Support Analysis</t>
  </si>
  <si>
    <t>Summary for ALL SUPPORT</t>
  </si>
  <si>
    <t>Total
Support</t>
  </si>
  <si>
    <t>%
Support</t>
  </si>
  <si>
    <t>Immediate</t>
  </si>
  <si>
    <t>Annual</t>
  </si>
  <si>
    <t>Date</t>
  </si>
  <si>
    <t>Days</t>
  </si>
  <si>
    <t>CT</t>
  </si>
  <si>
    <t>Avg</t>
  </si>
  <si>
    <t xml:space="preserve">
Immediate</t>
  </si>
  <si>
    <t xml:space="preserve">
Later</t>
  </si>
  <si>
    <t>S</t>
  </si>
  <si>
    <t>Reason</t>
  </si>
  <si>
    <t>Monday</t>
  </si>
  <si>
    <t>Tuesday</t>
  </si>
  <si>
    <t>Wednesday</t>
  </si>
  <si>
    <t>Thursday</t>
  </si>
  <si>
    <t>Friday</t>
  </si>
  <si>
    <t>ANDREW</t>
  </si>
  <si>
    <t>JORDAN</t>
  </si>
  <si>
    <t>JON</t>
  </si>
  <si>
    <t>Total Calls</t>
  </si>
  <si>
    <t>Support Type Breakdown</t>
  </si>
  <si>
    <t>SOFTWARE</t>
  </si>
  <si>
    <t>HARDWARE</t>
  </si>
  <si>
    <t>ALL CALLS</t>
  </si>
  <si>
    <t>Overall
%</t>
  </si>
  <si>
    <t>Emails Waiting</t>
  </si>
  <si>
    <t>Calls Waiting</t>
  </si>
  <si>
    <t>1st</t>
  </si>
  <si>
    <t>2nd</t>
  </si>
  <si>
    <t>3rd</t>
  </si>
  <si>
    <t>Jon, Carol, Joe</t>
  </si>
  <si>
    <t>Carol, Joe</t>
  </si>
  <si>
    <t>Barb, Patty</t>
  </si>
  <si>
    <t>Kim</t>
  </si>
  <si>
    <t>Kim,Michelle</t>
  </si>
  <si>
    <t>Joe</t>
  </si>
  <si>
    <t>Dana</t>
  </si>
  <si>
    <t>Diane</t>
  </si>
  <si>
    <t>11:30 - 5:00 Jon</t>
  </si>
  <si>
    <t>Joe, Barb</t>
  </si>
  <si>
    <t>Diane, Kathy, Carol, Barb</t>
  </si>
  <si>
    <t>*** HOLIDAY ***</t>
  </si>
  <si>
    <t>Vacation</t>
  </si>
  <si>
    <t>Diane, Kathy, Dana, Carol, Ryan, Michelle, Andrew, Jay</t>
  </si>
  <si>
    <t>Dana, Jay, Diane</t>
  </si>
  <si>
    <t>Barb, Dana</t>
  </si>
  <si>
    <t>Dana, Kathy</t>
  </si>
  <si>
    <t>Dana, Patty</t>
  </si>
  <si>
    <t>Whole</t>
  </si>
  <si>
    <t>Partial</t>
  </si>
  <si>
    <t>Late/Tardy</t>
  </si>
  <si>
    <t xml:space="preserve"> 3rd Quarter Count</t>
  </si>
  <si>
    <t>3rd Quarter Hours</t>
  </si>
  <si>
    <t>2nd Quarter Count</t>
  </si>
  <si>
    <t>2nd Quarter Hours</t>
  </si>
  <si>
    <t>1st Quarter Count</t>
  </si>
  <si>
    <t>1st Quarter Hours</t>
  </si>
  <si>
    <t>4th Quarter Count</t>
  </si>
  <si>
    <t>4th Quarter Hours</t>
  </si>
  <si>
    <t>YTD Count</t>
  </si>
  <si>
    <t>YTD Hours</t>
  </si>
  <si>
    <t>Whole
Days</t>
  </si>
  <si>
    <t>Partial
Days</t>
  </si>
  <si>
    <t>Late/
Tardy</t>
  </si>
  <si>
    <t>Support Personal Name</t>
  </si>
  <si>
    <t>Description</t>
  </si>
  <si>
    <t>Beg.
Balance</t>
  </si>
  <si>
    <t>Earned</t>
  </si>
  <si>
    <t>Used</t>
  </si>
  <si>
    <t xml:space="preserve">  Hours</t>
  </si>
  <si>
    <t xml:space="preserve">  Holiday</t>
  </si>
  <si>
    <t xml:space="preserve">  Vacation</t>
  </si>
  <si>
    <t xml:space="preserve">  Sick/Personal</t>
  </si>
  <si>
    <t xml:space="preserve">  Hours Billed</t>
  </si>
  <si>
    <t>Robinson, Carol</t>
  </si>
  <si>
    <t>Fenwick, Jordan</t>
  </si>
  <si>
    <t>Melchiors, Andrew</t>
  </si>
  <si>
    <t>Wilder, Jon</t>
  </si>
  <si>
    <t>Atwood, Joe</t>
  </si>
  <si>
    <t>TOTALS =</t>
  </si>
  <si>
    <t>Emp
No.</t>
  </si>
  <si>
    <t>Employee Name</t>
  </si>
  <si>
    <t>Entry in
WTEHWrkA</t>
  </si>
  <si>
    <t>Sick</t>
  </si>
  <si>
    <t>Personal</t>
  </si>
  <si>
    <t>x</t>
  </si>
  <si>
    <t>Appointment</t>
  </si>
  <si>
    <t>Basement flooded</t>
  </si>
  <si>
    <t>Kathy</t>
  </si>
  <si>
    <t>Death in Family</t>
  </si>
  <si>
    <t>Patty</t>
  </si>
  <si>
    <t>Bone Scan</t>
  </si>
  <si>
    <t>Daughter was sick</t>
  </si>
  <si>
    <t>Dentist Appointment</t>
  </si>
  <si>
    <t>PTO</t>
  </si>
  <si>
    <t>Sick/Vacation</t>
  </si>
  <si>
    <t>vacation</t>
  </si>
  <si>
    <t>Diane, Kathy, Carol, Ryan, Barb, Andrew, Dana</t>
  </si>
  <si>
    <t>Diane, Kathy, Jon, Michelle, Jordan</t>
  </si>
  <si>
    <t>Total Count</t>
  </si>
  <si>
    <t>Total Hours</t>
  </si>
  <si>
    <t>QTD Count</t>
  </si>
  <si>
    <t>QTD Hours</t>
  </si>
  <si>
    <t>Jon (1/2 day)</t>
  </si>
  <si>
    <t>Jon (1/2 Day)</t>
  </si>
  <si>
    <t>MTD Count</t>
  </si>
  <si>
    <t>MTD Hours</t>
  </si>
  <si>
    <t>WTD Count</t>
  </si>
  <si>
    <t>WTD Hours</t>
  </si>
  <si>
    <t>AM</t>
  </si>
  <si>
    <t>PM</t>
  </si>
  <si>
    <t>Jeremy</t>
  </si>
  <si>
    <t>Joe, Michelle (1/2 Day)</t>
  </si>
  <si>
    <t>Vac</t>
  </si>
  <si>
    <t>Barb (1/2), Diane</t>
  </si>
  <si>
    <t>Barb, Diane</t>
  </si>
  <si>
    <t>Kim, Kathy</t>
  </si>
  <si>
    <t>qry_991_Summarize_Customer_Activity_current</t>
  </si>
  <si>
    <t>qry_992_Summarize_Customer_activity_current_others</t>
  </si>
  <si>
    <t>qry_993_Summarize_Customer_weekly</t>
  </si>
  <si>
    <t>qry_994_Summarize_Customer_weekly_other</t>
  </si>
  <si>
    <t>Kim, Kathy, Dana</t>
  </si>
  <si>
    <t>Kim, Kathy, Dana, Patty (1/2)</t>
  </si>
  <si>
    <t>Kim, Michelle (1/2)</t>
  </si>
  <si>
    <t>Patty (1/2 Day)</t>
  </si>
  <si>
    <t>Patty (P)</t>
  </si>
  <si>
    <t>Ryan, Kathy, Diane, Kim</t>
  </si>
  <si>
    <t>HOLIDAY</t>
  </si>
  <si>
    <t>&gt; 3</t>
  </si>
  <si>
    <t>Kim, Andrew</t>
  </si>
  <si>
    <t>Kim, Dana</t>
  </si>
  <si>
    <t>Barb, Kathy</t>
  </si>
  <si>
    <t>Barb, Dana, Kathy</t>
  </si>
  <si>
    <t>**  HOLIDAY  **</t>
  </si>
  <si>
    <t>Jon, Dana</t>
  </si>
  <si>
    <t>Dana, Diane</t>
  </si>
  <si>
    <t>Ryan, Diane</t>
  </si>
  <si>
    <t>Ryan, Diane, Andrew</t>
  </si>
  <si>
    <t>(Bob Sumerel going live)</t>
  </si>
  <si>
    <t>Ryan, Diane, Michelle (P)</t>
  </si>
  <si>
    <t>Ryan, Diane, Jeremy, Michelle (P)</t>
  </si>
  <si>
    <t>Andrew, Dana</t>
  </si>
  <si>
    <t>Joe, Patty</t>
  </si>
  <si>
    <t>Joe, Patty, Dana</t>
  </si>
  <si>
    <t>Patty (1/2)</t>
  </si>
  <si>
    <t>4th</t>
  </si>
  <si>
    <t>Dustin</t>
  </si>
  <si>
    <t>Dustin (ALL)</t>
  </si>
  <si>
    <t>Barb (1/2 Day)</t>
  </si>
  <si>
    <t>Kathy, Diane</t>
  </si>
  <si>
    <t>&gt;60</t>
  </si>
  <si>
    <t>Jason</t>
  </si>
  <si>
    <t>JASON</t>
  </si>
  <si>
    <t>Patty (1/2pm)</t>
  </si>
  <si>
    <t>Ryan, Dana, Patty (1/2pm)</t>
  </si>
  <si>
    <t>Recap</t>
  </si>
  <si>
    <t>Jeredt</t>
  </si>
  <si>
    <t>Jeredt (ALL)</t>
  </si>
  <si>
    <t>JEREDT</t>
  </si>
  <si>
    <t>Ryan, Diane, Kathy, Barb</t>
  </si>
  <si>
    <t>Ryan, Diane, Michelle</t>
  </si>
  <si>
    <t>Dana, Ryan, Diane, Kathy, Michelle</t>
  </si>
  <si>
    <t>Customer Number</t>
  </si>
  <si>
    <t>YYYY</t>
  </si>
  <si>
    <t>(1/2 day PM) Patty, Joe</t>
  </si>
  <si>
    <t>Dustin (on-site)</t>
  </si>
  <si>
    <t>Diane,Patty</t>
  </si>
  <si>
    <t>Call
Priority</t>
  </si>
  <si>
    <t>Kathy, (Michelle,PTO)</t>
  </si>
  <si>
    <t>Kemper, Barb - 132</t>
  </si>
  <si>
    <t>Mills, Patty - 137</t>
  </si>
  <si>
    <t>James, Ryan - 124</t>
  </si>
  <si>
    <t>Martin, Kathy - 070</t>
  </si>
  <si>
    <t>King, Dana - 090</t>
  </si>
  <si>
    <t>Early, Diane - 057</t>
  </si>
  <si>
    <t>Gamboa, Michelle - 138</t>
  </si>
  <si>
    <t>Holsey, Dustin - 144</t>
  </si>
  <si>
    <t>Hatfield, Jeremy - 142</t>
  </si>
  <si>
    <t>King, Jason - 143</t>
  </si>
  <si>
    <t>Remling, Jeredt - 145</t>
  </si>
  <si>
    <t>Kathy(1/2)</t>
  </si>
  <si>
    <t>Dustin, Jeremy(1/2)</t>
  </si>
  <si>
    <t>John</t>
  </si>
  <si>
    <t>John, Kim</t>
  </si>
  <si>
    <t>Patty, Kim</t>
  </si>
  <si>
    <t>Dana, Kim</t>
  </si>
  <si>
    <t>Kathy (1/2), Jay</t>
  </si>
  <si>
    <t>Michelle, Kathy, Jay</t>
  </si>
  <si>
    <t>John, Kim, Kathy</t>
  </si>
  <si>
    <t>Michelle, Jay</t>
  </si>
  <si>
    <t>Michelle, Kathy, Jay, Dana</t>
  </si>
  <si>
    <t>Michelle, Jay, Jeremy</t>
  </si>
  <si>
    <t>Diane,Patty, Kathy (1/2)</t>
  </si>
  <si>
    <t>***  INDEPENDENCE DAY ***</t>
  </si>
  <si>
    <t>Dana, (John, Jeredt - Holiday)</t>
  </si>
  <si>
    <t>Dana, Patty, Kim</t>
  </si>
  <si>
    <t>Michelle 2:00-5:00 pm (Charlie Dentist)</t>
  </si>
  <si>
    <t>Dana (1/2), Joe</t>
  </si>
  <si>
    <t>*** USER MEETING ***</t>
  </si>
  <si>
    <t>Memorial Day</t>
  </si>
  <si>
    <t>Jeredt, Dustin</t>
  </si>
  <si>
    <t>Jeremy, Joe</t>
  </si>
  <si>
    <t>Jeredt, Michelle</t>
  </si>
  <si>
    <t>Labor Day</t>
  </si>
  <si>
    <t>Michelle (3:00-5:00pm)</t>
  </si>
  <si>
    <t>Barb, Diane, Kathy, Dana</t>
  </si>
  <si>
    <t>Barb, Diane, Kathy, Dana, Ryan</t>
  </si>
  <si>
    <t>Kathy, Joe</t>
  </si>
  <si>
    <t>Ryan, Dana</t>
  </si>
  <si>
    <t>Michelle, Ryan, Diane, Kathy, Dana, Jeredt</t>
  </si>
  <si>
    <t>Diane, Ryan</t>
  </si>
  <si>
    <t>*** CLOSED ***</t>
  </si>
  <si>
    <t>Dustin, Joe</t>
  </si>
  <si>
    <t>Thanksgiving</t>
  </si>
  <si>
    <t>Joe (1/2 day)</t>
  </si>
  <si>
    <t>Friday, January 1, 2016</t>
  </si>
  <si>
    <t>3rd Quarter Count</t>
  </si>
  <si>
    <t>Christmas</t>
  </si>
  <si>
    <t>Independence Day</t>
  </si>
  <si>
    <t>Lindsey</t>
  </si>
  <si>
    <t>Lindsey Howes - 147</t>
  </si>
  <si>
    <t>Meyer, John Lucas</t>
  </si>
  <si>
    <t>Dana (Hdwe)</t>
  </si>
  <si>
    <t>TY</t>
  </si>
  <si>
    <t>Lucas</t>
  </si>
  <si>
    <t>Ty</t>
  </si>
  <si>
    <t>Barb, Lindsey</t>
  </si>
  <si>
    <t>Barb, Joe</t>
  </si>
  <si>
    <t>**INDEPENDENCE DAY  **</t>
  </si>
  <si>
    <t>*** MEMORIAL DAY ***</t>
  </si>
  <si>
    <t>Open</t>
  </si>
  <si>
    <t>5th</t>
  </si>
  <si>
    <t>Michelle, Joe</t>
  </si>
  <si>
    <t>Patty, Dana, Joe</t>
  </si>
  <si>
    <t>Patty, Dana, Joe, Michelle (1/2 day)</t>
  </si>
  <si>
    <t>Patty, Dana, Joe, Michelle</t>
  </si>
  <si>
    <t>Maggie</t>
  </si>
  <si>
    <t>Maggie (ALL)</t>
  </si>
  <si>
    <t>Diane, Joe</t>
  </si>
  <si>
    <t>Maggie Hagan - 149</t>
  </si>
  <si>
    <t>Michelle (1/2 Day AM)</t>
  </si>
  <si>
    <t>John, Lucas</t>
  </si>
  <si>
    <t>Dana, Joe, Patty</t>
  </si>
  <si>
    <t>On Call
 Personnel</t>
  </si>
  <si>
    <t>Dana (1/2 Day)</t>
  </si>
  <si>
    <t>Dana (1/2 Day AM)</t>
  </si>
  <si>
    <t>Lindsey, John</t>
  </si>
  <si>
    <t>*** THANKSGIVING ***</t>
  </si>
  <si>
    <t>Ryan,Michelle,Diane,Kathy</t>
  </si>
  <si>
    <t>Diane,Kathy,Dana,Michelle,Maggie,Jeremy</t>
  </si>
  <si>
    <t>Personnel on Vacation or Holiday</t>
  </si>
  <si>
    <t>Diane,Kathy,Dana,Patty,Ryan,Lindsey,Lucas,Jeredt,Joe</t>
  </si>
  <si>
    <t>Diane,Kathy,Patty,Lucas</t>
  </si>
  <si>
    <t>Diane,Kathy,Lindsey</t>
  </si>
  <si>
    <t>Diane,Kathy,Dana,Michelle,Maggie,Jeremy,Joe</t>
  </si>
  <si>
    <t>Lindsey (147)</t>
  </si>
  <si>
    <t>Jeremy (142)</t>
  </si>
  <si>
    <t>Ryan (124)</t>
  </si>
  <si>
    <t>Diane,Kathy,Dana,Ryan,Jeredt</t>
  </si>
  <si>
    <t>Lucas (148)</t>
  </si>
  <si>
    <t>Maggie (149)</t>
  </si>
  <si>
    <t>Michelle (138)</t>
  </si>
  <si>
    <t>Jeredt (145)</t>
  </si>
  <si>
    <t>New Year's Day 2018</t>
  </si>
  <si>
    <t>Patty, Maggie</t>
  </si>
  <si>
    <t>Joe,Patty</t>
  </si>
  <si>
    <t>User Meeting in Nashville, TN</t>
  </si>
  <si>
    <t xml:space="preserve">User Meeting </t>
  </si>
  <si>
    <t>Kathy,Jay</t>
  </si>
  <si>
    <t>Kim, Dustin</t>
  </si>
  <si>
    <t>Kim, Dustin, Dana</t>
  </si>
  <si>
    <t>Kim, Dustin, Ryan, Ty</t>
  </si>
  <si>
    <t>Joe, John, Ty</t>
  </si>
  <si>
    <t>Kathy,Michelle, Maggie</t>
  </si>
  <si>
    <t>Michelle (1/2)</t>
  </si>
  <si>
    <t>Diane, Lucas</t>
  </si>
  <si>
    <t>Diane, Lucas, John (1/2D)</t>
  </si>
  <si>
    <t>Lucas, John</t>
  </si>
  <si>
    <t>Miller, Aaron - 150</t>
  </si>
  <si>
    <t>John, Ryan (1/2D AM Son's Graduation)</t>
  </si>
  <si>
    <t>John, Ryan (1/2D PM)</t>
  </si>
  <si>
    <t>Othrs(97)</t>
  </si>
  <si>
    <t>Othrs(184)</t>
  </si>
  <si>
    <t xml:space="preserve"> </t>
  </si>
  <si>
    <t>Others/Maggie</t>
  </si>
  <si>
    <t>Sean</t>
  </si>
  <si>
    <t>1/12/2018 - weird snow day</t>
  </si>
  <si>
    <t>Avg per Person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</si>
  <si>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</si>
  <si>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</si>
  <si>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</si>
  <si>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</si>
  <si>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</si>
  <si>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</si>
  <si>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</si>
  <si>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</si>
  <si>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</si>
  <si>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</si>
  <si>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</si>
  <si>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</si>
  <si>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AVG by MONTH</t>
  </si>
  <si>
    <t>s</t>
  </si>
  <si>
    <t>h</t>
  </si>
  <si>
    <t>July</t>
  </si>
  <si>
    <t>June</t>
  </si>
  <si>
    <t>O</t>
  </si>
  <si>
    <t>Jan</t>
  </si>
  <si>
    <t>Feb</t>
  </si>
  <si>
    <t>***DON’T DELETE***</t>
  </si>
  <si>
    <t>MG</t>
  </si>
  <si>
    <t>RJ</t>
  </si>
  <si>
    <t>DH</t>
  </si>
  <si>
    <t>ALL</t>
  </si>
  <si>
    <t>4th of July</t>
  </si>
  <si>
    <t>Staci</t>
  </si>
  <si>
    <t>User Conference</t>
  </si>
  <si>
    <t>Martha</t>
  </si>
  <si>
    <t>Martha (ALL)</t>
  </si>
  <si>
    <t>Rylan</t>
  </si>
  <si>
    <t>n/a</t>
  </si>
  <si>
    <t>N/A</t>
  </si>
  <si>
    <t>Absent</t>
  </si>
  <si>
    <t>RD</t>
  </si>
  <si>
    <t>All Total</t>
  </si>
  <si>
    <t xml:space="preserve">Total New
</t>
  </si>
  <si>
    <t>New
Immediate</t>
  </si>
  <si>
    <t>New
Later</t>
  </si>
  <si>
    <t>New Email</t>
  </si>
  <si>
    <t>Open+ New</t>
  </si>
  <si>
    <t>Total New</t>
  </si>
  <si>
    <t>Total New
Immed.</t>
  </si>
  <si>
    <t>Total Later</t>
  </si>
  <si>
    <t>Total
New</t>
  </si>
  <si>
    <t>Tracking of NEW Calls Average per Month/Yr</t>
  </si>
  <si>
    <t>Weekly</t>
  </si>
  <si>
    <t>RyanW</t>
  </si>
  <si>
    <t>Daily Support Analysis for</t>
  </si>
  <si>
    <t>MAH</t>
  </si>
  <si>
    <t>waiting</t>
  </si>
  <si>
    <t>Christmas Eve</t>
  </si>
  <si>
    <t>Christmas Day</t>
  </si>
  <si>
    <t>New Year's Day 2020</t>
  </si>
  <si>
    <t>Waiting SOFTWARE</t>
  </si>
  <si>
    <t>Waiting HARDWARE</t>
  </si>
  <si>
    <t>software</t>
  </si>
  <si>
    <t>hardware</t>
  </si>
  <si>
    <t xml:space="preserve">AVG </t>
  </si>
  <si>
    <t>By Mon</t>
  </si>
  <si>
    <t>Rylan/Staci</t>
  </si>
  <si>
    <t>Suzanna/Rich</t>
  </si>
  <si>
    <t>1/2day 12/31</t>
  </si>
  <si>
    <t>Christmas eve</t>
  </si>
  <si>
    <t>sick</t>
  </si>
  <si>
    <t>Suzanna</t>
  </si>
  <si>
    <t>1/2 vaca</t>
  </si>
  <si>
    <t>Employee Number</t>
  </si>
  <si>
    <t>Department</t>
  </si>
  <si>
    <t>U002RYANW</t>
  </si>
  <si>
    <t>U002SEAN</t>
  </si>
  <si>
    <t>U002RYANW (ALL)</t>
  </si>
  <si>
    <t>U002SEAN (ALL)</t>
  </si>
  <si>
    <t>U002JEREMY</t>
  </si>
  <si>
    <t>U002JEREMY (ALL)</t>
  </si>
  <si>
    <t>U002MICHELLE</t>
  </si>
  <si>
    <t>U002MICHELLE (ALL)</t>
  </si>
  <si>
    <t>U002RYAN</t>
  </si>
  <si>
    <t>U002RYAN (ALL)</t>
  </si>
  <si>
    <t>Other</t>
  </si>
  <si>
    <t>U002STACI (ALL)</t>
  </si>
  <si>
    <t>U002STACI</t>
  </si>
  <si>
    <t>U002RYLAN (ALL)</t>
  </si>
  <si>
    <t>U002RYLAN</t>
  </si>
  <si>
    <t>U002SUZANN</t>
  </si>
  <si>
    <t>U002SUZANN 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</si>
</sst>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m/d/yyyy;@"/>
    <numFmt numFmtId="165" formatCode="m/d;@"/>
    <numFmt numFmtId="166" formatCode="[$-F800]dddd\,\ mmmm\ dd\,\ yyyy"/>
    <numFmt numFmtId="167" formatCode="0_);[Red]\(0\)"/>
    <numFmt numFmtId="168" formatCode="0.00_);[Red]\(0.00\)"/>
    <numFmt numFmtId="169" formatCode="0.000"/>
    <numFmt numFmtId="170" formatCode="0.0000"/>
    <numFmt numFmtId="171" formatCode="m/d/yy;@"/>
    <numFmt numFmtId="172" formatCode="0.0%"/>
  </numFmts>
  <fonts count="6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00B050"/>
      <name val="Calibri"/>
      <family val="2"/>
      <scheme val="minor"/>
    </font>
    <font>
      <b/>
      <sz val="22"/>
      <color theme="1"/>
      <name val="Aharoni"/>
      <charset val="177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sz val="9"/>
      <color theme="3" tint="0.39997558519241921"/>
      <name val="Calibri"/>
      <family val="2"/>
      <scheme val="minor"/>
    </font>
    <font>
      <sz val="9"/>
      <color rgb="FF7030A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9C0006"/>
      <name val="Calibri"/>
      <family val="2"/>
      <scheme val="minor"/>
    </font>
    <font>
      <b/>
      <sz val="10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Courier New"/>
      <family val="3"/>
    </font>
    <font>
      <b/>
      <sz val="12"/>
      <color theme="1"/>
      <name val="Gill Sans MT Ext Condensed Bold"/>
      <family val="2"/>
    </font>
    <font>
      <sz val="12"/>
      <color theme="1"/>
      <name val="Gill Sans MT Ext Condensed Bold"/>
      <family val="2"/>
    </font>
    <font>
      <b/>
      <sz val="12"/>
      <color theme="1"/>
      <name val="Courier New"/>
      <family val="3"/>
    </font>
    <font>
      <i/>
      <sz val="9"/>
      <color theme="1"/>
      <name val="Calibri"/>
      <family val="2"/>
      <scheme val="minor"/>
    </font>
    <font>
      <sz val="12"/>
      <color theme="0"/>
      <name val="Arial Narrow"/>
      <family val="2"/>
    </font>
    <font>
      <b/>
      <sz val="11"/>
      <color theme="5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2"/>
      <color rgb="FFEE0060"/>
      <name val="Calibri"/>
      <family val="2"/>
      <scheme val="minor"/>
    </font>
    <font>
      <sz val="12"/>
      <name val="Calibri"/>
      <family val="2"/>
      <scheme val="minor"/>
    </font>
    <font>
      <sz val="12"/>
      <color theme="0" tint="-4.9989318521683403E-2"/>
      <name val="Arial Narrow"/>
      <family val="2"/>
    </font>
    <font>
      <sz val="12"/>
      <name val="Arial Narrow"/>
      <family val="2"/>
    </font>
  </fonts>
  <fills count="5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625"/>
        <bgColor indexed="64"/>
      </patternFill>
    </fill>
    <fill>
      <patternFill patternType="solid">
        <fgColor rgb="FFFD555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33FF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7">
    <xf numFmtId="0" fontId="0" fillId="0" borderId="0"/>
    <xf numFmtId="0" fontId="5" fillId="0" borderId="0"/>
    <xf numFmtId="0" fontId="35" fillId="0" borderId="0"/>
    <xf numFmtId="0" fontId="1" fillId="0" borderId="0"/>
    <xf numFmtId="0" fontId="42" fillId="38" borderId="0" applyNumberFormat="0" applyBorder="0" applyAlignment="0" applyProtection="0"/>
    <xf numFmtId="0" fontId="44" fillId="0" borderId="0" applyNumberFormat="0" applyFill="0" applyBorder="0" applyAlignment="0" applyProtection="0"/>
    <xf numFmtId="9" fontId="26" fillId="0" borderId="0" applyFont="0" applyFill="0" applyBorder="0" applyAlignment="0" applyProtection="0"/>
  </cellStyleXfs>
  <cellXfs count="1821">
    <xf numFmtId="0" fontId="0" fillId="0" borderId="0" xfId="0"/>
    <xf numFmtId="0" fontId="0" fillId="0" borderId="0" xfId="0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0" fontId="8" fillId="0" borderId="0" xfId="0" applyNumberFormat="1" applyFont="1"/>
    <xf numFmtId="0" fontId="8" fillId="0" borderId="0" xfId="0" applyFont="1"/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1" fontId="8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center"/>
    </xf>
    <xf numFmtId="1" fontId="10" fillId="6" borderId="0" xfId="0" applyNumberFormat="1" applyFont="1" applyFill="1" applyAlignment="1">
      <alignment horizontal="right"/>
    </xf>
    <xf numFmtId="0" fontId="10" fillId="0" borderId="0" xfId="0" applyFont="1"/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10" fontId="8" fillId="0" borderId="8" xfId="0" applyNumberFormat="1" applyFont="1" applyBorder="1" applyAlignment="1">
      <alignment horizontal="center" vertical="center"/>
    </xf>
    <xf numFmtId="10" fontId="8" fillId="0" borderId="0" xfId="0" applyNumberFormat="1" applyFont="1" applyBorder="1" applyAlignment="1">
      <alignment horizontal="center" vertical="center"/>
    </xf>
    <xf numFmtId="10" fontId="8" fillId="0" borderId="9" xfId="0" applyNumberFormat="1" applyFont="1" applyBorder="1" applyAlignment="1">
      <alignment horizontal="center" vertical="center"/>
    </xf>
    <xf numFmtId="10" fontId="8" fillId="0" borderId="5" xfId="0" applyNumberFormat="1" applyFont="1" applyBorder="1" applyAlignment="1">
      <alignment horizontal="center" vertical="center"/>
    </xf>
    <xf numFmtId="10" fontId="8" fillId="0" borderId="6" xfId="0" applyNumberFormat="1" applyFont="1" applyBorder="1" applyAlignment="1">
      <alignment horizontal="center" vertical="center"/>
    </xf>
    <xf numFmtId="10" fontId="8" fillId="0" borderId="7" xfId="0" applyNumberFormat="1" applyFont="1" applyBorder="1" applyAlignment="1">
      <alignment horizontal="center" vertical="center"/>
    </xf>
    <xf numFmtId="1" fontId="11" fillId="6" borderId="8" xfId="0" applyNumberFormat="1" applyFont="1" applyFill="1" applyBorder="1" applyAlignment="1">
      <alignment horizontal="center" vertical="center"/>
    </xf>
    <xf numFmtId="1" fontId="11" fillId="6" borderId="0" xfId="0" applyNumberFormat="1" applyFont="1" applyFill="1" applyBorder="1" applyAlignment="1">
      <alignment horizontal="center" vertical="center"/>
    </xf>
    <xf numFmtId="1" fontId="11" fillId="6" borderId="9" xfId="0" applyNumberFormat="1" applyFont="1" applyFill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0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0" fontId="9" fillId="0" borderId="9" xfId="0" applyNumberFormat="1" applyFont="1" applyBorder="1" applyAlignment="1">
      <alignment horizontal="center" vertical="center"/>
    </xf>
    <xf numFmtId="10" fontId="9" fillId="0" borderId="5" xfId="0" applyNumberFormat="1" applyFont="1" applyBorder="1" applyAlignment="1">
      <alignment horizontal="center" vertical="center"/>
    </xf>
    <xf numFmtId="10" fontId="9" fillId="0" borderId="6" xfId="0" applyNumberFormat="1" applyFont="1" applyBorder="1" applyAlignment="1">
      <alignment horizontal="center" vertical="center"/>
    </xf>
    <xf numFmtId="10" fontId="9" fillId="0" borderId="7" xfId="0" applyNumberFormat="1" applyFont="1" applyBorder="1" applyAlignment="1">
      <alignment horizontal="center" vertical="center"/>
    </xf>
    <xf numFmtId="1" fontId="11" fillId="6" borderId="4" xfId="0" applyNumberFormat="1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0" fontId="9" fillId="0" borderId="8" xfId="0" applyNumberFormat="1" applyFont="1" applyBorder="1" applyAlignment="1">
      <alignment horizontal="center" vertical="center"/>
    </xf>
    <xf numFmtId="10" fontId="9" fillId="0" borderId="0" xfId="0" applyNumberFormat="1" applyFont="1" applyBorder="1" applyAlignment="1">
      <alignment horizontal="center" vertical="center"/>
    </xf>
    <xf numFmtId="1" fontId="0" fillId="11" borderId="0" xfId="0" applyNumberFormat="1" applyFill="1" applyAlignment="1">
      <alignment horizontal="right"/>
    </xf>
    <xf numFmtId="0" fontId="7" fillId="11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1" fontId="6" fillId="11" borderId="8" xfId="0" applyNumberFormat="1" applyFont="1" applyFill="1" applyBorder="1" applyAlignment="1">
      <alignment horizontal="center" vertical="center"/>
    </xf>
    <xf numFmtId="1" fontId="6" fillId="11" borderId="0" xfId="0" applyNumberFormat="1" applyFont="1" applyFill="1" applyBorder="1" applyAlignment="1">
      <alignment horizontal="center" vertical="center"/>
    </xf>
    <xf numFmtId="1" fontId="6" fillId="11" borderId="9" xfId="0" applyNumberFormat="1" applyFont="1" applyFill="1" applyBorder="1" applyAlignment="1">
      <alignment horizontal="center" vertical="center"/>
    </xf>
    <xf numFmtId="1" fontId="10" fillId="6" borderId="0" xfId="0" applyNumberFormat="1" applyFont="1" applyFill="1" applyAlignment="1">
      <alignment horizontal="center"/>
    </xf>
    <xf numFmtId="1" fontId="8" fillId="0" borderId="0" xfId="0" applyNumberFormat="1" applyFont="1" applyAlignment="1">
      <alignment horizontal="center"/>
    </xf>
    <xf numFmtId="10" fontId="13" fillId="0" borderId="0" xfId="0" applyNumberFormat="1" applyFont="1" applyAlignment="1">
      <alignment horizontal="center"/>
    </xf>
    <xf numFmtId="10" fontId="13" fillId="5" borderId="0" xfId="0" applyNumberFormat="1" applyFont="1" applyFill="1" applyAlignment="1">
      <alignment horizontal="center"/>
    </xf>
    <xf numFmtId="10" fontId="13" fillId="5" borderId="1" xfId="0" applyNumberFormat="1" applyFont="1" applyFill="1" applyBorder="1" applyAlignment="1">
      <alignment horizontal="center"/>
    </xf>
    <xf numFmtId="10" fontId="13" fillId="0" borderId="0" xfId="0" applyNumberFormat="1" applyFont="1" applyFill="1" applyAlignment="1">
      <alignment horizontal="center"/>
    </xf>
    <xf numFmtId="0" fontId="13" fillId="0" borderId="0" xfId="0" applyFont="1" applyFill="1" applyAlignment="1">
      <alignment horizontal="right"/>
    </xf>
    <xf numFmtId="1" fontId="13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right"/>
    </xf>
    <xf numFmtId="10" fontId="13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5" borderId="0" xfId="0" applyFont="1" applyFill="1" applyAlignment="1">
      <alignment horizontal="center" wrapText="1"/>
    </xf>
    <xf numFmtId="1" fontId="13" fillId="5" borderId="0" xfId="0" applyNumberFormat="1" applyFont="1" applyFill="1" applyAlignment="1">
      <alignment horizontal="center" wrapText="1"/>
    </xf>
    <xf numFmtId="10" fontId="13" fillId="5" borderId="0" xfId="0" applyNumberFormat="1" applyFont="1" applyFill="1" applyAlignment="1">
      <alignment horizontal="center" wrapText="1"/>
    </xf>
    <xf numFmtId="0" fontId="13" fillId="5" borderId="0" xfId="0" applyFont="1" applyFill="1" applyAlignment="1">
      <alignment horizontal="center"/>
    </xf>
    <xf numFmtId="0" fontId="13" fillId="5" borderId="0" xfId="0" applyFont="1" applyFill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13" fillId="3" borderId="0" xfId="0" applyFont="1" applyFill="1" applyAlignment="1">
      <alignment horizontal="right"/>
    </xf>
    <xf numFmtId="1" fontId="13" fillId="3" borderId="10" xfId="0" applyNumberFormat="1" applyFont="1" applyFill="1" applyBorder="1" applyAlignment="1">
      <alignment horizontal="center"/>
    </xf>
    <xf numFmtId="1" fontId="13" fillId="0" borderId="0" xfId="0" applyNumberFormat="1" applyFont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/>
    <xf numFmtId="1" fontId="13" fillId="0" borderId="0" xfId="0" applyNumberFormat="1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13" fillId="0" borderId="0" xfId="0" applyFont="1" applyFill="1"/>
    <xf numFmtId="0" fontId="15" fillId="10" borderId="0" xfId="0" applyFont="1" applyFill="1" applyAlignment="1">
      <alignment horizontal="right"/>
    </xf>
    <xf numFmtId="0" fontId="16" fillId="10" borderId="0" xfId="0" applyFont="1" applyFill="1" applyAlignment="1">
      <alignment horizontal="left"/>
    </xf>
    <xf numFmtId="0" fontId="13" fillId="5" borderId="0" xfId="0" applyFont="1" applyFill="1"/>
    <xf numFmtId="0" fontId="17" fillId="5" borderId="0" xfId="0" applyFont="1" applyFill="1" applyAlignment="1">
      <alignment horizontal="right"/>
    </xf>
    <xf numFmtId="0" fontId="13" fillId="9" borderId="0" xfId="0" applyFont="1" applyFill="1" applyAlignment="1">
      <alignment horizontal="right"/>
    </xf>
    <xf numFmtId="1" fontId="13" fillId="9" borderId="10" xfId="0" applyNumberFormat="1" applyFont="1" applyFill="1" applyBorder="1" applyAlignment="1">
      <alignment horizontal="center"/>
    </xf>
    <xf numFmtId="10" fontId="13" fillId="7" borderId="1" xfId="0" applyNumberFormat="1" applyFont="1" applyFill="1" applyBorder="1" applyAlignment="1">
      <alignment horizontal="right"/>
    </xf>
    <xf numFmtId="0" fontId="18" fillId="0" borderId="0" xfId="0" applyFont="1" applyFill="1" applyAlignment="1">
      <alignment horizontal="left" vertical="center"/>
    </xf>
    <xf numFmtId="164" fontId="19" fillId="0" borderId="0" xfId="0" applyNumberFormat="1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1" fontId="13" fillId="0" borderId="3" xfId="0" applyNumberFormat="1" applyFont="1" applyFill="1" applyBorder="1" applyAlignment="1">
      <alignment horizontal="center"/>
    </xf>
    <xf numFmtId="0" fontId="14" fillId="0" borderId="0" xfId="0" applyFont="1" applyFill="1" applyAlignment="1">
      <alignment horizontal="center"/>
    </xf>
    <xf numFmtId="10" fontId="14" fillId="0" borderId="0" xfId="0" applyNumberFormat="1" applyFont="1" applyFill="1" applyBorder="1" applyAlignment="1">
      <alignment horizontal="center" wrapText="1"/>
    </xf>
    <xf numFmtId="1" fontId="14" fillId="0" borderId="0" xfId="0" applyNumberFormat="1" applyFont="1" applyFill="1" applyBorder="1" applyAlignment="1">
      <alignment horizontal="center" wrapText="1"/>
    </xf>
    <xf numFmtId="0" fontId="13" fillId="0" borderId="0" xfId="0" applyFont="1" applyFill="1" applyBorder="1"/>
    <xf numFmtId="10" fontId="13" fillId="0" borderId="3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 wrapText="1"/>
    </xf>
    <xf numFmtId="0" fontId="20" fillId="2" borderId="0" xfId="0" applyFont="1" applyFill="1" applyAlignment="1">
      <alignment horizontal="left"/>
    </xf>
    <xf numFmtId="1" fontId="21" fillId="10" borderId="0" xfId="0" applyNumberFormat="1" applyFont="1" applyFill="1" applyAlignment="1">
      <alignment horizontal="left"/>
    </xf>
    <xf numFmtId="0" fontId="13" fillId="0" borderId="0" xfId="0" applyFont="1" applyAlignment="1">
      <alignment horizontal="center"/>
    </xf>
    <xf numFmtId="10" fontId="13" fillId="0" borderId="0" xfId="0" applyNumberFormat="1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10" fontId="13" fillId="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right"/>
    </xf>
    <xf numFmtId="10" fontId="13" fillId="9" borderId="10" xfId="0" applyNumberFormat="1" applyFont="1" applyFill="1" applyBorder="1" applyAlignment="1">
      <alignment horizontal="right"/>
    </xf>
    <xf numFmtId="10" fontId="13" fillId="0" borderId="0" xfId="0" applyNumberFormat="1" applyFont="1" applyAlignment="1">
      <alignment horizontal="right"/>
    </xf>
    <xf numFmtId="10" fontId="13" fillId="0" borderId="0" xfId="0" applyNumberFormat="1" applyFont="1" applyBorder="1" applyAlignment="1">
      <alignment horizontal="right"/>
    </xf>
    <xf numFmtId="0" fontId="13" fillId="0" borderId="0" xfId="0" applyFont="1" applyBorder="1" applyAlignment="1">
      <alignment horizontal="right"/>
    </xf>
    <xf numFmtId="10" fontId="13" fillId="5" borderId="1" xfId="0" applyNumberFormat="1" applyFont="1" applyFill="1" applyBorder="1" applyAlignment="1">
      <alignment horizontal="right"/>
    </xf>
    <xf numFmtId="0" fontId="13" fillId="2" borderId="0" xfId="0" applyFont="1" applyFill="1" applyAlignment="1">
      <alignment horizontal="right"/>
    </xf>
    <xf numFmtId="10" fontId="13" fillId="12" borderId="10" xfId="0" applyNumberFormat="1" applyFont="1" applyFill="1" applyBorder="1" applyAlignment="1">
      <alignment horizontal="right"/>
    </xf>
    <xf numFmtId="2" fontId="13" fillId="3" borderId="10" xfId="0" applyNumberFormat="1" applyFont="1" applyFill="1" applyBorder="1" applyAlignment="1">
      <alignment horizontal="right"/>
    </xf>
    <xf numFmtId="10" fontId="13" fillId="9" borderId="15" xfId="0" applyNumberFormat="1" applyFont="1" applyFill="1" applyBorder="1" applyAlignment="1">
      <alignment horizontal="right"/>
    </xf>
    <xf numFmtId="10" fontId="13" fillId="3" borderId="15" xfId="0" applyNumberFormat="1" applyFont="1" applyFill="1" applyBorder="1" applyAlignment="1">
      <alignment horizontal="right"/>
    </xf>
    <xf numFmtId="164" fontId="18" fillId="0" borderId="0" xfId="0" applyNumberFormat="1" applyFont="1" applyFill="1" applyAlignment="1">
      <alignment horizontal="center" vertical="center"/>
    </xf>
    <xf numFmtId="10" fontId="13" fillId="0" borderId="0" xfId="0" applyNumberFormat="1" applyFont="1" applyFill="1" applyBorder="1" applyAlignment="1">
      <alignment horizontal="right"/>
    </xf>
    <xf numFmtId="0" fontId="13" fillId="0" borderId="0" xfId="0" applyFont="1" applyAlignment="1">
      <alignment horizontal="center"/>
    </xf>
    <xf numFmtId="10" fontId="14" fillId="12" borderId="14" xfId="0" applyNumberFormat="1" applyFont="1" applyFill="1" applyBorder="1" applyAlignment="1">
      <alignment horizontal="right"/>
    </xf>
    <xf numFmtId="10" fontId="14" fillId="20" borderId="14" xfId="0" applyNumberFormat="1" applyFont="1" applyFill="1" applyBorder="1" applyAlignment="1">
      <alignment horizontal="right"/>
    </xf>
    <xf numFmtId="10" fontId="14" fillId="12" borderId="19" xfId="0" applyNumberFormat="1" applyFont="1" applyFill="1" applyBorder="1" applyAlignment="1">
      <alignment horizontal="right"/>
    </xf>
    <xf numFmtId="10" fontId="14" fillId="20" borderId="19" xfId="0" applyNumberFormat="1" applyFont="1" applyFill="1" applyBorder="1" applyAlignment="1">
      <alignment horizontal="right"/>
    </xf>
    <xf numFmtId="10" fontId="13" fillId="12" borderId="19" xfId="0" applyNumberFormat="1" applyFont="1" applyFill="1" applyBorder="1" applyAlignment="1">
      <alignment horizontal="right"/>
    </xf>
    <xf numFmtId="10" fontId="13" fillId="5" borderId="0" xfId="0" applyNumberFormat="1" applyFont="1" applyFill="1" applyAlignment="1">
      <alignment horizontal="right" wrapText="1"/>
    </xf>
    <xf numFmtId="38" fontId="13" fillId="7" borderId="1" xfId="0" applyNumberFormat="1" applyFont="1" applyFill="1" applyBorder="1" applyAlignment="1">
      <alignment horizontal="right"/>
    </xf>
    <xf numFmtId="38" fontId="13" fillId="20" borderId="19" xfId="0" applyNumberFormat="1" applyFont="1" applyFill="1" applyBorder="1" applyAlignment="1">
      <alignment horizontal="right"/>
    </xf>
    <xf numFmtId="10" fontId="13" fillId="20" borderId="19" xfId="0" applyNumberFormat="1" applyFont="1" applyFill="1" applyBorder="1" applyAlignment="1">
      <alignment horizontal="right"/>
    </xf>
    <xf numFmtId="38" fontId="13" fillId="0" borderId="18" xfId="0" applyNumberFormat="1" applyFont="1" applyFill="1" applyBorder="1" applyAlignment="1">
      <alignment horizontal="right"/>
    </xf>
    <xf numFmtId="10" fontId="13" fillId="0" borderId="18" xfId="0" applyNumberFormat="1" applyFont="1" applyFill="1" applyBorder="1" applyAlignment="1">
      <alignment horizontal="right"/>
    </xf>
    <xf numFmtId="10" fontId="13" fillId="0" borderId="18" xfId="0" applyNumberFormat="1" applyFont="1" applyFill="1" applyBorder="1" applyAlignment="1"/>
    <xf numFmtId="0" fontId="23" fillId="5" borderId="0" xfId="0" applyFont="1" applyFill="1" applyAlignment="1">
      <alignment horizontal="center" wrapText="1"/>
    </xf>
    <xf numFmtId="10" fontId="13" fillId="5" borderId="17" xfId="0" applyNumberFormat="1" applyFont="1" applyFill="1" applyBorder="1" applyAlignment="1">
      <alignment horizontal="center"/>
    </xf>
    <xf numFmtId="38" fontId="13" fillId="0" borderId="31" xfId="0" applyNumberFormat="1" applyFont="1" applyFill="1" applyBorder="1" applyAlignment="1">
      <alignment horizontal="right"/>
    </xf>
    <xf numFmtId="10" fontId="13" fillId="0" borderId="32" xfId="0" applyNumberFormat="1" applyFont="1" applyFill="1" applyBorder="1" applyAlignment="1">
      <alignment horizontal="right"/>
    </xf>
    <xf numFmtId="38" fontId="13" fillId="0" borderId="32" xfId="0" applyNumberFormat="1" applyFont="1" applyFill="1" applyBorder="1" applyAlignment="1">
      <alignment horizontal="right"/>
    </xf>
    <xf numFmtId="10" fontId="13" fillId="0" borderId="32" xfId="0" applyNumberFormat="1" applyFont="1" applyFill="1" applyBorder="1" applyAlignment="1"/>
    <xf numFmtId="10" fontId="13" fillId="0" borderId="33" xfId="0" applyNumberFormat="1" applyFont="1" applyFill="1" applyBorder="1" applyAlignment="1">
      <alignment horizontal="right"/>
    </xf>
    <xf numFmtId="38" fontId="13" fillId="0" borderId="0" xfId="0" applyNumberFormat="1" applyFont="1" applyFill="1" applyBorder="1" applyAlignment="1">
      <alignment horizontal="right"/>
    </xf>
    <xf numFmtId="10" fontId="13" fillId="0" borderId="0" xfId="0" applyNumberFormat="1" applyFont="1" applyFill="1" applyBorder="1" applyAlignment="1"/>
    <xf numFmtId="0" fontId="13" fillId="0" borderId="0" xfId="0" applyFont="1" applyAlignment="1">
      <alignment horizontal="center"/>
    </xf>
    <xf numFmtId="10" fontId="13" fillId="5" borderId="7" xfId="0" applyNumberFormat="1" applyFont="1" applyFill="1" applyBorder="1" applyAlignment="1">
      <alignment horizontal="center"/>
    </xf>
    <xf numFmtId="10" fontId="13" fillId="5" borderId="6" xfId="0" applyNumberFormat="1" applyFont="1" applyFill="1" applyBorder="1" applyAlignment="1">
      <alignment horizontal="center"/>
    </xf>
    <xf numFmtId="164" fontId="20" fillId="5" borderId="0" xfId="0" applyNumberFormat="1" applyFont="1" applyFill="1" applyAlignment="1">
      <alignment horizontal="left"/>
    </xf>
    <xf numFmtId="164" fontId="14" fillId="5" borderId="0" xfId="0" applyNumberFormat="1" applyFont="1" applyFill="1" applyAlignment="1">
      <alignment horizontal="center"/>
    </xf>
    <xf numFmtId="10" fontId="13" fillId="5" borderId="6" xfId="0" applyNumberFormat="1" applyFont="1" applyFill="1" applyBorder="1" applyAlignment="1">
      <alignment horizontal="center" wrapText="1"/>
    </xf>
    <xf numFmtId="164" fontId="25" fillId="5" borderId="0" xfId="0" applyNumberFormat="1" applyFont="1" applyFill="1" applyAlignment="1">
      <alignment horizontal="left"/>
    </xf>
    <xf numFmtId="38" fontId="13" fillId="7" borderId="20" xfId="0" applyNumberFormat="1" applyFont="1" applyFill="1" applyBorder="1" applyAlignment="1">
      <alignment horizontal="right"/>
    </xf>
    <xf numFmtId="10" fontId="13" fillId="7" borderId="20" xfId="0" applyNumberFormat="1" applyFont="1" applyFill="1" applyBorder="1" applyAlignment="1">
      <alignment horizontal="right"/>
    </xf>
    <xf numFmtId="0" fontId="20" fillId="5" borderId="0" xfId="0" applyFont="1" applyFill="1" applyAlignment="1">
      <alignment horizontal="center" wrapText="1"/>
    </xf>
    <xf numFmtId="0" fontId="0" fillId="0" borderId="0" xfId="0"/>
    <xf numFmtId="166" fontId="27" fillId="24" borderId="0" xfId="1" applyNumberFormat="1" applyFont="1" applyFill="1" applyBorder="1" applyAlignment="1">
      <alignment horizontal="center"/>
    </xf>
    <xf numFmtId="0" fontId="27" fillId="24" borderId="0" xfId="1" applyFont="1" applyFill="1" applyBorder="1" applyAlignment="1">
      <alignment horizontal="center"/>
    </xf>
    <xf numFmtId="0" fontId="26" fillId="0" borderId="0" xfId="0" applyFont="1"/>
    <xf numFmtId="166" fontId="26" fillId="0" borderId="23" xfId="1" applyNumberFormat="1" applyFont="1" applyBorder="1"/>
    <xf numFmtId="0" fontId="26" fillId="12" borderId="34" xfId="1" applyFont="1" applyFill="1" applyBorder="1" applyAlignment="1">
      <alignment horizontal="center"/>
    </xf>
    <xf numFmtId="0" fontId="26" fillId="6" borderId="34" xfId="1" applyFont="1" applyFill="1" applyBorder="1" applyAlignment="1">
      <alignment horizontal="center"/>
    </xf>
    <xf numFmtId="0" fontId="26" fillId="25" borderId="34" xfId="1" applyFont="1" applyFill="1" applyBorder="1" applyAlignment="1">
      <alignment horizontal="center"/>
    </xf>
    <xf numFmtId="0" fontId="26" fillId="0" borderId="24" xfId="1" applyFont="1" applyBorder="1" applyAlignment="1">
      <alignment horizontal="center"/>
    </xf>
    <xf numFmtId="0" fontId="26" fillId="23" borderId="25" xfId="1" applyFont="1" applyFill="1" applyBorder="1"/>
    <xf numFmtId="166" fontId="26" fillId="0" borderId="26" xfId="1" applyNumberFormat="1" applyFont="1" applyBorder="1"/>
    <xf numFmtId="0" fontId="26" fillId="12" borderId="1" xfId="1" applyFont="1" applyFill="1" applyBorder="1" applyAlignment="1">
      <alignment horizontal="center"/>
    </xf>
    <xf numFmtId="0" fontId="26" fillId="6" borderId="1" xfId="1" applyFont="1" applyFill="1" applyBorder="1" applyAlignment="1">
      <alignment horizontal="center"/>
    </xf>
    <xf numFmtId="0" fontId="26" fillId="25" borderId="1" xfId="1" applyFont="1" applyFill="1" applyBorder="1" applyAlignment="1">
      <alignment horizontal="center"/>
    </xf>
    <xf numFmtId="0" fontId="26" fillId="0" borderId="0" xfId="1" applyFont="1" applyBorder="1" applyAlignment="1">
      <alignment horizontal="center"/>
    </xf>
    <xf numFmtId="0" fontId="26" fillId="23" borderId="27" xfId="1" applyFont="1" applyFill="1" applyBorder="1"/>
    <xf numFmtId="166" fontId="26" fillId="0" borderId="28" xfId="1" applyNumberFormat="1" applyFont="1" applyBorder="1"/>
    <xf numFmtId="0" fontId="26" fillId="12" borderId="35" xfId="1" applyFont="1" applyFill="1" applyBorder="1" applyAlignment="1">
      <alignment horizontal="center"/>
    </xf>
    <xf numFmtId="0" fontId="26" fillId="6" borderId="35" xfId="1" applyFont="1" applyFill="1" applyBorder="1" applyAlignment="1">
      <alignment horizontal="center"/>
    </xf>
    <xf numFmtId="0" fontId="26" fillId="25" borderId="35" xfId="1" applyFont="1" applyFill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26" fillId="23" borderId="30" xfId="1" applyFont="1" applyFill="1" applyBorder="1"/>
    <xf numFmtId="0" fontId="26" fillId="0" borderId="0" xfId="1" applyFont="1"/>
    <xf numFmtId="0" fontId="26" fillId="0" borderId="0" xfId="1" applyFont="1" applyFill="1" applyAlignment="1">
      <alignment horizontal="center"/>
    </xf>
    <xf numFmtId="166" fontId="26" fillId="0" borderId="36" xfId="1" applyNumberFormat="1" applyFont="1" applyBorder="1"/>
    <xf numFmtId="0" fontId="0" fillId="23" borderId="25" xfId="1" applyFont="1" applyFill="1" applyBorder="1"/>
    <xf numFmtId="0" fontId="0" fillId="12" borderId="35" xfId="1" applyFont="1" applyFill="1" applyBorder="1" applyAlignment="1">
      <alignment horizontal="center"/>
    </xf>
    <xf numFmtId="0" fontId="0" fillId="6" borderId="35" xfId="1" applyFont="1" applyFill="1" applyBorder="1" applyAlignment="1">
      <alignment horizontal="center"/>
    </xf>
    <xf numFmtId="0" fontId="0" fillId="12" borderId="1" xfId="1" applyFont="1" applyFill="1" applyBorder="1" applyAlignment="1">
      <alignment horizontal="center"/>
    </xf>
    <xf numFmtId="0" fontId="26" fillId="30" borderId="35" xfId="1" applyFont="1" applyFill="1" applyBorder="1" applyAlignment="1">
      <alignment horizontal="center"/>
    </xf>
    <xf numFmtId="0" fontId="0" fillId="6" borderId="34" xfId="1" applyFont="1" applyFill="1" applyBorder="1" applyAlignment="1">
      <alignment horizontal="center"/>
    </xf>
    <xf numFmtId="0" fontId="0" fillId="25" borderId="34" xfId="1" applyFont="1" applyFill="1" applyBorder="1" applyAlignment="1">
      <alignment horizontal="center"/>
    </xf>
    <xf numFmtId="0" fontId="0" fillId="6" borderId="1" xfId="1" applyFont="1" applyFill="1" applyBorder="1" applyAlignment="1">
      <alignment horizontal="center"/>
    </xf>
    <xf numFmtId="0" fontId="0" fillId="12" borderId="34" xfId="1" applyFont="1" applyFill="1" applyBorder="1" applyAlignment="1">
      <alignment horizontal="center"/>
    </xf>
    <xf numFmtId="0" fontId="0" fillId="0" borderId="1" xfId="1" applyFont="1" applyFill="1" applyBorder="1" applyAlignment="1">
      <alignment horizontal="center"/>
    </xf>
    <xf numFmtId="0" fontId="0" fillId="0" borderId="35" xfId="1" applyFont="1" applyFill="1" applyBorder="1" applyAlignment="1">
      <alignment horizontal="center"/>
    </xf>
    <xf numFmtId="0" fontId="0" fillId="31" borderId="34" xfId="1" applyFont="1" applyFill="1" applyBorder="1" applyAlignment="1">
      <alignment horizontal="center"/>
    </xf>
    <xf numFmtId="0" fontId="0" fillId="25" borderId="1" xfId="1" applyFont="1" applyFill="1" applyBorder="1" applyAlignment="1">
      <alignment horizontal="center"/>
    </xf>
    <xf numFmtId="0" fontId="0" fillId="25" borderId="35" xfId="1" applyFont="1" applyFill="1" applyBorder="1" applyAlignment="1">
      <alignment horizontal="center"/>
    </xf>
    <xf numFmtId="0" fontId="14" fillId="0" borderId="0" xfId="0" applyFont="1" applyFill="1" applyBorder="1" applyAlignment="1">
      <alignment horizontal="right"/>
    </xf>
    <xf numFmtId="2" fontId="13" fillId="0" borderId="0" xfId="0" applyNumberFormat="1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right"/>
    </xf>
    <xf numFmtId="10" fontId="14" fillId="0" borderId="0" xfId="0" applyNumberFormat="1" applyFont="1" applyFill="1" applyBorder="1" applyAlignment="1">
      <alignment horizontal="center"/>
    </xf>
    <xf numFmtId="38" fontId="13" fillId="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166" fontId="15" fillId="3" borderId="0" xfId="0" applyNumberFormat="1" applyFont="1" applyFill="1" applyAlignment="1">
      <alignment horizontal="center"/>
    </xf>
    <xf numFmtId="166" fontId="30" fillId="0" borderId="0" xfId="0" applyNumberFormat="1" applyFont="1" applyFill="1" applyAlignment="1">
      <alignment horizontal="right"/>
    </xf>
    <xf numFmtId="166" fontId="13" fillId="0" borderId="0" xfId="0" applyNumberFormat="1" applyFont="1"/>
    <xf numFmtId="0" fontId="14" fillId="0" borderId="0" xfId="0" applyFont="1" applyAlignment="1">
      <alignment horizontal="right"/>
    </xf>
    <xf numFmtId="168" fontId="13" fillId="5" borderId="30" xfId="0" applyNumberFormat="1" applyFont="1" applyFill="1" applyBorder="1" applyAlignment="1">
      <alignment horizontal="right"/>
    </xf>
    <xf numFmtId="168" fontId="13" fillId="32" borderId="23" xfId="0" applyNumberFormat="1" applyFont="1" applyFill="1" applyBorder="1" applyAlignment="1">
      <alignment horizontal="right"/>
    </xf>
    <xf numFmtId="168" fontId="13" fillId="32" borderId="24" xfId="0" applyNumberFormat="1" applyFont="1" applyFill="1" applyBorder="1" applyAlignment="1">
      <alignment horizontal="right"/>
    </xf>
    <xf numFmtId="168" fontId="13" fillId="25" borderId="23" xfId="0" applyNumberFormat="1" applyFont="1" applyFill="1" applyBorder="1" applyAlignment="1">
      <alignment horizontal="right"/>
    </xf>
    <xf numFmtId="168" fontId="13" fillId="25" borderId="24" xfId="0" applyNumberFormat="1" applyFont="1" applyFill="1" applyBorder="1" applyAlignment="1">
      <alignment horizontal="right"/>
    </xf>
    <xf numFmtId="168" fontId="13" fillId="33" borderId="23" xfId="0" applyNumberFormat="1" applyFont="1" applyFill="1" applyBorder="1" applyAlignment="1">
      <alignment horizontal="right"/>
    </xf>
    <xf numFmtId="168" fontId="13" fillId="33" borderId="24" xfId="0" applyNumberFormat="1" applyFont="1" applyFill="1" applyBorder="1" applyAlignment="1">
      <alignment horizontal="right"/>
    </xf>
    <xf numFmtId="168" fontId="13" fillId="11" borderId="23" xfId="0" applyNumberFormat="1" applyFont="1" applyFill="1" applyBorder="1" applyAlignment="1">
      <alignment horizontal="right"/>
    </xf>
    <xf numFmtId="168" fontId="13" fillId="11" borderId="24" xfId="0" applyNumberFormat="1" applyFont="1" applyFill="1" applyBorder="1" applyAlignment="1">
      <alignment horizontal="right"/>
    </xf>
    <xf numFmtId="168" fontId="13" fillId="22" borderId="23" xfId="0" applyNumberFormat="1" applyFont="1" applyFill="1" applyBorder="1" applyAlignment="1">
      <alignment horizontal="right"/>
    </xf>
    <xf numFmtId="168" fontId="13" fillId="22" borderId="24" xfId="0" applyNumberFormat="1" applyFont="1" applyFill="1" applyBorder="1" applyAlignment="1">
      <alignment horizontal="right"/>
    </xf>
    <xf numFmtId="168" fontId="13" fillId="34" borderId="23" xfId="0" applyNumberFormat="1" applyFont="1" applyFill="1" applyBorder="1" applyAlignment="1">
      <alignment horizontal="right"/>
    </xf>
    <xf numFmtId="168" fontId="13" fillId="34" borderId="24" xfId="0" applyNumberFormat="1" applyFont="1" applyFill="1" applyBorder="1" applyAlignment="1">
      <alignment horizontal="right"/>
    </xf>
    <xf numFmtId="168" fontId="13" fillId="5" borderId="23" xfId="0" applyNumberFormat="1" applyFont="1" applyFill="1" applyBorder="1" applyAlignment="1">
      <alignment horizontal="right"/>
    </xf>
    <xf numFmtId="168" fontId="13" fillId="5" borderId="24" xfId="0" applyNumberFormat="1" applyFont="1" applyFill="1" applyBorder="1" applyAlignment="1">
      <alignment horizontal="right"/>
    </xf>
    <xf numFmtId="168" fontId="13" fillId="5" borderId="25" xfId="0" applyNumberFormat="1" applyFont="1" applyFill="1" applyBorder="1" applyAlignment="1">
      <alignment horizontal="right"/>
    </xf>
    <xf numFmtId="168" fontId="13" fillId="32" borderId="28" xfId="0" applyNumberFormat="1" applyFont="1" applyFill="1" applyBorder="1" applyAlignment="1">
      <alignment horizontal="right"/>
    </xf>
    <xf numFmtId="168" fontId="13" fillId="32" borderId="29" xfId="0" applyNumberFormat="1" applyFont="1" applyFill="1" applyBorder="1" applyAlignment="1">
      <alignment horizontal="right"/>
    </xf>
    <xf numFmtId="168" fontId="13" fillId="25" borderId="28" xfId="0" applyNumberFormat="1" applyFont="1" applyFill="1" applyBorder="1" applyAlignment="1">
      <alignment horizontal="right"/>
    </xf>
    <xf numFmtId="168" fontId="13" fillId="25" borderId="29" xfId="0" applyNumberFormat="1" applyFont="1" applyFill="1" applyBorder="1" applyAlignment="1">
      <alignment horizontal="right"/>
    </xf>
    <xf numFmtId="168" fontId="13" fillId="33" borderId="28" xfId="0" applyNumberFormat="1" applyFont="1" applyFill="1" applyBorder="1" applyAlignment="1">
      <alignment horizontal="right"/>
    </xf>
    <xf numFmtId="168" fontId="13" fillId="33" borderId="29" xfId="0" applyNumberFormat="1" applyFont="1" applyFill="1" applyBorder="1" applyAlignment="1">
      <alignment horizontal="right"/>
    </xf>
    <xf numFmtId="168" fontId="13" fillId="11" borderId="28" xfId="0" applyNumberFormat="1" applyFont="1" applyFill="1" applyBorder="1" applyAlignment="1">
      <alignment horizontal="right"/>
    </xf>
    <xf numFmtId="168" fontId="13" fillId="11" borderId="29" xfId="0" applyNumberFormat="1" applyFont="1" applyFill="1" applyBorder="1" applyAlignment="1">
      <alignment horizontal="right"/>
    </xf>
    <xf numFmtId="168" fontId="13" fillId="22" borderId="28" xfId="0" applyNumberFormat="1" applyFont="1" applyFill="1" applyBorder="1" applyAlignment="1">
      <alignment horizontal="right"/>
    </xf>
    <xf numFmtId="168" fontId="13" fillId="22" borderId="29" xfId="0" applyNumberFormat="1" applyFont="1" applyFill="1" applyBorder="1" applyAlignment="1">
      <alignment horizontal="right"/>
    </xf>
    <xf numFmtId="168" fontId="13" fillId="34" borderId="28" xfId="0" applyNumberFormat="1" applyFont="1" applyFill="1" applyBorder="1" applyAlignment="1">
      <alignment horizontal="right"/>
    </xf>
    <xf numFmtId="168" fontId="13" fillId="34" borderId="29" xfId="0" applyNumberFormat="1" applyFont="1" applyFill="1" applyBorder="1" applyAlignment="1">
      <alignment horizontal="right"/>
    </xf>
    <xf numFmtId="168" fontId="13" fillId="5" borderId="28" xfId="0" applyNumberFormat="1" applyFont="1" applyFill="1" applyBorder="1" applyAlignment="1">
      <alignment horizontal="right"/>
    </xf>
    <xf numFmtId="168" fontId="13" fillId="5" borderId="29" xfId="0" applyNumberFormat="1" applyFont="1" applyFill="1" applyBorder="1" applyAlignment="1">
      <alignment horizontal="right"/>
    </xf>
    <xf numFmtId="168" fontId="13" fillId="0" borderId="0" xfId="0" applyNumberFormat="1" applyFont="1" applyAlignment="1">
      <alignment horizontal="right"/>
    </xf>
    <xf numFmtId="0" fontId="6" fillId="0" borderId="0" xfId="0" applyFont="1" applyFill="1" applyBorder="1" applyAlignment="1">
      <alignment horizontal="center"/>
    </xf>
    <xf numFmtId="10" fontId="14" fillId="0" borderId="0" xfId="0" applyNumberFormat="1" applyFont="1" applyFill="1" applyBorder="1" applyAlignment="1">
      <alignment horizontal="right"/>
    </xf>
    <xf numFmtId="0" fontId="31" fillId="0" borderId="0" xfId="0" applyFont="1"/>
    <xf numFmtId="0" fontId="12" fillId="0" borderId="0" xfId="0" applyFont="1"/>
    <xf numFmtId="2" fontId="9" fillId="0" borderId="0" xfId="0" applyNumberFormat="1" applyFont="1"/>
    <xf numFmtId="0" fontId="9" fillId="0" borderId="0" xfId="0" applyFont="1"/>
    <xf numFmtId="2" fontId="9" fillId="0" borderId="0" xfId="0" applyNumberFormat="1" applyFont="1" applyAlignment="1">
      <alignment horizontal="right"/>
    </xf>
    <xf numFmtId="164" fontId="9" fillId="16" borderId="0" xfId="0" applyNumberFormat="1" applyFont="1" applyFill="1" applyAlignment="1">
      <alignment horizontal="center"/>
    </xf>
    <xf numFmtId="164" fontId="9" fillId="16" borderId="0" xfId="0" applyNumberFormat="1" applyFont="1" applyFill="1" applyAlignment="1">
      <alignment horizontal="center" wrapText="1"/>
    </xf>
    <xf numFmtId="2" fontId="9" fillId="0" borderId="0" xfId="0" applyNumberFormat="1" applyFont="1" applyFill="1" applyAlignment="1">
      <alignment horizontal="right"/>
    </xf>
    <xf numFmtId="2" fontId="24" fillId="0" borderId="0" xfId="0" applyNumberFormat="1" applyFont="1"/>
    <xf numFmtId="164" fontId="24" fillId="0" borderId="0" xfId="0" applyNumberFormat="1" applyFont="1" applyAlignment="1">
      <alignment horizontal="center"/>
    </xf>
    <xf numFmtId="2" fontId="32" fillId="0" borderId="0" xfId="0" applyNumberFormat="1" applyFont="1"/>
    <xf numFmtId="164" fontId="32" fillId="0" borderId="0" xfId="0" applyNumberFormat="1" applyFont="1" applyAlignment="1">
      <alignment horizontal="center"/>
    </xf>
    <xf numFmtId="2" fontId="31" fillId="0" borderId="0" xfId="0" applyNumberFormat="1" applyFont="1"/>
    <xf numFmtId="164" fontId="31" fillId="0" borderId="0" xfId="0" applyNumberFormat="1" applyFont="1" applyAlignment="1">
      <alignment horizontal="center"/>
    </xf>
    <xf numFmtId="2" fontId="33" fillId="0" borderId="0" xfId="0" applyNumberFormat="1" applyFont="1"/>
    <xf numFmtId="164" fontId="33" fillId="0" borderId="0" xfId="0" applyNumberFormat="1" applyFont="1" applyAlignment="1">
      <alignment horizontal="center"/>
    </xf>
    <xf numFmtId="164" fontId="22" fillId="0" borderId="0" xfId="0" applyNumberFormat="1" applyFont="1" applyAlignment="1">
      <alignment horizontal="center"/>
    </xf>
    <xf numFmtId="2" fontId="22" fillId="0" borderId="0" xfId="0" applyNumberFormat="1" applyFont="1"/>
    <xf numFmtId="164" fontId="22" fillId="0" borderId="6" xfId="0" applyNumberFormat="1" applyFont="1" applyBorder="1" applyAlignment="1">
      <alignment horizontal="center"/>
    </xf>
    <xf numFmtId="2" fontId="22" fillId="0" borderId="6" xfId="0" applyNumberFormat="1" applyFont="1" applyBorder="1"/>
    <xf numFmtId="164" fontId="33" fillId="0" borderId="6" xfId="0" applyNumberFormat="1" applyFont="1" applyBorder="1" applyAlignment="1">
      <alignment horizontal="center"/>
    </xf>
    <xf numFmtId="2" fontId="33" fillId="0" borderId="6" xfId="0" applyNumberFormat="1" applyFont="1" applyBorder="1"/>
    <xf numFmtId="164" fontId="31" fillId="0" borderId="6" xfId="0" applyNumberFormat="1" applyFont="1" applyBorder="1" applyAlignment="1">
      <alignment horizontal="center"/>
    </xf>
    <xf numFmtId="2" fontId="31" fillId="0" borderId="6" xfId="0" applyNumberFormat="1" applyFont="1" applyBorder="1"/>
    <xf numFmtId="164" fontId="32" fillId="0" borderId="6" xfId="0" applyNumberFormat="1" applyFont="1" applyBorder="1" applyAlignment="1">
      <alignment horizontal="center"/>
    </xf>
    <xf numFmtId="2" fontId="32" fillId="0" borderId="6" xfId="0" applyNumberFormat="1" applyFont="1" applyBorder="1"/>
    <xf numFmtId="164" fontId="24" fillId="0" borderId="6" xfId="0" applyNumberFormat="1" applyFont="1" applyBorder="1" applyAlignment="1">
      <alignment horizontal="center"/>
    </xf>
    <xf numFmtId="2" fontId="24" fillId="0" borderId="6" xfId="0" applyNumberFormat="1" applyFont="1" applyBorder="1"/>
    <xf numFmtId="164" fontId="9" fillId="23" borderId="0" xfId="0" applyNumberFormat="1" applyFont="1" applyFill="1" applyAlignment="1">
      <alignment horizontal="center"/>
    </xf>
    <xf numFmtId="164" fontId="9" fillId="23" borderId="0" xfId="0" applyNumberFormat="1" applyFont="1" applyFill="1" applyAlignment="1">
      <alignment horizontal="center" wrapText="1"/>
    </xf>
    <xf numFmtId="2" fontId="4" fillId="23" borderId="0" xfId="0" applyNumberFormat="1" applyFont="1" applyFill="1"/>
    <xf numFmtId="2" fontId="4" fillId="0" borderId="0" xfId="0" applyNumberFormat="1" applyFont="1"/>
    <xf numFmtId="0" fontId="4" fillId="0" borderId="0" xfId="0" applyFont="1"/>
    <xf numFmtId="2" fontId="4" fillId="0" borderId="6" xfId="0" applyNumberFormat="1" applyFont="1" applyBorder="1"/>
    <xf numFmtId="164" fontId="4" fillId="0" borderId="0" xfId="0" applyNumberFormat="1" applyFont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164" fontId="4" fillId="0" borderId="12" xfId="0" applyNumberFormat="1" applyFont="1" applyBorder="1" applyAlignment="1">
      <alignment horizontal="center"/>
    </xf>
    <xf numFmtId="2" fontId="4" fillId="0" borderId="12" xfId="0" applyNumberFormat="1" applyFont="1" applyBorder="1"/>
    <xf numFmtId="0" fontId="4" fillId="0" borderId="0" xfId="0" applyFont="1" applyAlignment="1">
      <alignment horizontal="center"/>
    </xf>
    <xf numFmtId="0" fontId="4" fillId="0" borderId="6" xfId="0" applyFont="1" applyBorder="1"/>
    <xf numFmtId="0" fontId="4" fillId="0" borderId="6" xfId="0" applyFont="1" applyBorder="1" applyAlignment="1">
      <alignment horizontal="center"/>
    </xf>
    <xf numFmtId="0" fontId="4" fillId="0" borderId="12" xfId="0" applyFont="1" applyBorder="1"/>
    <xf numFmtId="0" fontId="4" fillId="0" borderId="12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168" fontId="9" fillId="23" borderId="0" xfId="0" applyNumberFormat="1" applyFont="1" applyFill="1" applyAlignment="1">
      <alignment horizontal="right"/>
    </xf>
    <xf numFmtId="168" fontId="24" fillId="0" borderId="0" xfId="0" applyNumberFormat="1" applyFont="1" applyAlignment="1">
      <alignment horizontal="right"/>
    </xf>
    <xf numFmtId="168" fontId="24" fillId="0" borderId="6" xfId="0" applyNumberFormat="1" applyFont="1" applyBorder="1" applyAlignment="1">
      <alignment horizontal="right"/>
    </xf>
    <xf numFmtId="168" fontId="32" fillId="0" borderId="0" xfId="0" applyNumberFormat="1" applyFont="1" applyAlignment="1">
      <alignment horizontal="right"/>
    </xf>
    <xf numFmtId="168" fontId="32" fillId="0" borderId="6" xfId="0" applyNumberFormat="1" applyFont="1" applyBorder="1" applyAlignment="1">
      <alignment horizontal="right"/>
    </xf>
    <xf numFmtId="168" fontId="31" fillId="0" borderId="0" xfId="0" applyNumberFormat="1" applyFont="1" applyAlignment="1">
      <alignment horizontal="right"/>
    </xf>
    <xf numFmtId="168" fontId="31" fillId="0" borderId="6" xfId="0" applyNumberFormat="1" applyFont="1" applyBorder="1" applyAlignment="1">
      <alignment horizontal="right"/>
    </xf>
    <xf numFmtId="168" fontId="33" fillId="0" borderId="0" xfId="0" applyNumberFormat="1" applyFont="1" applyAlignment="1">
      <alignment horizontal="right"/>
    </xf>
    <xf numFmtId="168" fontId="33" fillId="0" borderId="6" xfId="0" applyNumberFormat="1" applyFont="1" applyBorder="1" applyAlignment="1">
      <alignment horizontal="right"/>
    </xf>
    <xf numFmtId="168" fontId="22" fillId="0" borderId="0" xfId="0" applyNumberFormat="1" applyFont="1" applyAlignment="1">
      <alignment horizontal="right"/>
    </xf>
    <xf numFmtId="168" fontId="22" fillId="0" borderId="6" xfId="0" applyNumberFormat="1" applyFont="1" applyBorder="1" applyAlignment="1">
      <alignment horizontal="right"/>
    </xf>
    <xf numFmtId="168" fontId="4" fillId="0" borderId="0" xfId="0" applyNumberFormat="1" applyFont="1"/>
    <xf numFmtId="168" fontId="4" fillId="0" borderId="0" xfId="0" applyNumberFormat="1" applyFont="1" applyAlignment="1">
      <alignment horizontal="right"/>
    </xf>
    <xf numFmtId="168" fontId="4" fillId="0" borderId="6" xfId="0" applyNumberFormat="1" applyFont="1" applyBorder="1" applyAlignment="1">
      <alignment horizontal="right"/>
    </xf>
    <xf numFmtId="168" fontId="4" fillId="0" borderId="12" xfId="0" applyNumberFormat="1" applyFont="1" applyBorder="1" applyAlignment="1">
      <alignment horizontal="right"/>
    </xf>
    <xf numFmtId="168" fontId="4" fillId="0" borderId="0" xfId="0" applyNumberFormat="1" applyFont="1" applyBorder="1" applyAlignment="1">
      <alignment horizontal="right"/>
    </xf>
    <xf numFmtId="168" fontId="4" fillId="12" borderId="0" xfId="0" applyNumberFormat="1" applyFont="1" applyFill="1" applyAlignment="1">
      <alignment horizontal="right"/>
    </xf>
    <xf numFmtId="168" fontId="4" fillId="12" borderId="6" xfId="0" applyNumberFormat="1" applyFont="1" applyFill="1" applyBorder="1" applyAlignment="1">
      <alignment horizontal="right"/>
    </xf>
    <xf numFmtId="168" fontId="4" fillId="0" borderId="6" xfId="0" applyNumberFormat="1" applyFont="1" applyBorder="1"/>
    <xf numFmtId="164" fontId="4" fillId="0" borderId="6" xfId="0" applyNumberFormat="1" applyFont="1" applyBorder="1"/>
    <xf numFmtId="164" fontId="4" fillId="0" borderId="0" xfId="0" applyNumberFormat="1" applyFont="1"/>
    <xf numFmtId="0" fontId="9" fillId="23" borderId="0" xfId="0" applyNumberFormat="1" applyFont="1" applyFill="1"/>
    <xf numFmtId="0" fontId="9" fillId="23" borderId="0" xfId="0" applyNumberFormat="1" applyFont="1" applyFill="1" applyAlignment="1">
      <alignment horizontal="center" wrapText="1"/>
    </xf>
    <xf numFmtId="0" fontId="24" fillId="0" borderId="0" xfId="0" applyNumberFormat="1" applyFont="1"/>
    <xf numFmtId="0" fontId="24" fillId="0" borderId="0" xfId="0" applyNumberFormat="1" applyFont="1" applyAlignment="1">
      <alignment horizontal="center"/>
    </xf>
    <xf numFmtId="0" fontId="24" fillId="0" borderId="6" xfId="0" applyNumberFormat="1" applyFont="1" applyBorder="1"/>
    <xf numFmtId="0" fontId="24" fillId="0" borderId="6" xfId="0" applyNumberFormat="1" applyFont="1" applyBorder="1" applyAlignment="1">
      <alignment horizontal="center"/>
    </xf>
    <xf numFmtId="0" fontId="32" fillId="0" borderId="0" xfId="0" applyNumberFormat="1" applyFont="1"/>
    <xf numFmtId="0" fontId="32" fillId="0" borderId="0" xfId="0" applyNumberFormat="1" applyFont="1" applyAlignment="1">
      <alignment horizontal="center"/>
    </xf>
    <xf numFmtId="0" fontId="32" fillId="0" borderId="6" xfId="0" applyNumberFormat="1" applyFont="1" applyBorder="1"/>
    <xf numFmtId="0" fontId="32" fillId="0" borderId="6" xfId="0" applyNumberFormat="1" applyFont="1" applyBorder="1" applyAlignment="1">
      <alignment horizontal="center"/>
    </xf>
    <xf numFmtId="0" fontId="31" fillId="0" borderId="0" xfId="0" applyNumberFormat="1" applyFont="1"/>
    <xf numFmtId="0" fontId="31" fillId="0" borderId="0" xfId="0" applyNumberFormat="1" applyFont="1" applyAlignment="1">
      <alignment horizontal="center"/>
    </xf>
    <xf numFmtId="0" fontId="31" fillId="0" borderId="6" xfId="0" applyNumberFormat="1" applyFont="1" applyBorder="1"/>
    <xf numFmtId="0" fontId="31" fillId="0" borderId="6" xfId="0" applyNumberFormat="1" applyFont="1" applyBorder="1" applyAlignment="1">
      <alignment horizontal="center"/>
    </xf>
    <xf numFmtId="0" fontId="33" fillId="0" borderId="0" xfId="0" applyNumberFormat="1" applyFont="1"/>
    <xf numFmtId="0" fontId="33" fillId="0" borderId="0" xfId="0" applyNumberFormat="1" applyFont="1" applyAlignment="1">
      <alignment horizontal="center"/>
    </xf>
    <xf numFmtId="0" fontId="33" fillId="0" borderId="6" xfId="0" applyNumberFormat="1" applyFont="1" applyBorder="1"/>
    <xf numFmtId="0" fontId="33" fillId="0" borderId="6" xfId="0" applyNumberFormat="1" applyFont="1" applyBorder="1" applyAlignment="1">
      <alignment horizontal="center"/>
    </xf>
    <xf numFmtId="0" fontId="22" fillId="0" borderId="0" xfId="0" applyNumberFormat="1" applyFont="1"/>
    <xf numFmtId="0" fontId="22" fillId="0" borderId="0" xfId="0" applyNumberFormat="1" applyFont="1" applyAlignment="1">
      <alignment horizontal="center"/>
    </xf>
    <xf numFmtId="0" fontId="22" fillId="0" borderId="6" xfId="0" applyNumberFormat="1" applyFont="1" applyBorder="1"/>
    <xf numFmtId="0" fontId="22" fillId="0" borderId="6" xfId="0" applyNumberFormat="1" applyFont="1" applyBorder="1" applyAlignment="1">
      <alignment horizontal="center"/>
    </xf>
    <xf numFmtId="0" fontId="4" fillId="0" borderId="0" xfId="0" applyNumberFormat="1" applyFont="1"/>
    <xf numFmtId="0" fontId="4" fillId="0" borderId="0" xfId="0" applyNumberFormat="1" applyFont="1" applyAlignment="1">
      <alignment horizontal="center"/>
    </xf>
    <xf numFmtId="0" fontId="4" fillId="0" borderId="6" xfId="0" applyNumberFormat="1" applyFont="1" applyBorder="1"/>
    <xf numFmtId="0" fontId="4" fillId="0" borderId="6" xfId="0" applyNumberFormat="1" applyFont="1" applyBorder="1" applyAlignment="1">
      <alignment horizontal="center"/>
    </xf>
    <xf numFmtId="0" fontId="4" fillId="0" borderId="12" xfId="0" applyNumberFormat="1" applyFont="1" applyBorder="1"/>
    <xf numFmtId="0" fontId="4" fillId="0" borderId="12" xfId="0" applyNumberFormat="1" applyFont="1" applyBorder="1" applyAlignment="1">
      <alignment horizontal="center"/>
    </xf>
    <xf numFmtId="0" fontId="4" fillId="0" borderId="0" xfId="0" applyNumberFormat="1" applyFont="1" applyBorder="1"/>
    <xf numFmtId="0" fontId="4" fillId="0" borderId="0" xfId="0" applyNumberFormat="1" applyFont="1" applyBorder="1" applyAlignment="1">
      <alignment horizontal="center"/>
    </xf>
    <xf numFmtId="0" fontId="4" fillId="0" borderId="3" xfId="0" applyNumberFormat="1" applyFont="1" applyBorder="1"/>
    <xf numFmtId="168" fontId="24" fillId="0" borderId="6" xfId="0" applyNumberFormat="1" applyFont="1" applyBorder="1"/>
    <xf numFmtId="168" fontId="33" fillId="0" borderId="0" xfId="0" applyNumberFormat="1" applyFont="1"/>
    <xf numFmtId="168" fontId="33" fillId="0" borderId="6" xfId="0" applyNumberFormat="1" applyFont="1" applyBorder="1"/>
    <xf numFmtId="168" fontId="4" fillId="0" borderId="12" xfId="0" applyNumberFormat="1" applyFont="1" applyBorder="1"/>
    <xf numFmtId="168" fontId="4" fillId="0" borderId="0" xfId="0" applyNumberFormat="1" applyFont="1" applyBorder="1"/>
    <xf numFmtId="0" fontId="4" fillId="0" borderId="3" xfId="0" applyFont="1" applyBorder="1" applyAlignment="1">
      <alignment horizontal="center"/>
    </xf>
    <xf numFmtId="164" fontId="4" fillId="0" borderId="3" xfId="0" applyNumberFormat="1" applyFont="1" applyBorder="1"/>
    <xf numFmtId="168" fontId="4" fillId="0" borderId="3" xfId="0" applyNumberFormat="1" applyFont="1" applyBorder="1"/>
    <xf numFmtId="0" fontId="3" fillId="0" borderId="0" xfId="0" applyNumberFormat="1" applyFont="1"/>
    <xf numFmtId="0" fontId="3" fillId="0" borderId="6" xfId="0" applyNumberFormat="1" applyFont="1" applyBorder="1"/>
    <xf numFmtId="0" fontId="3" fillId="0" borderId="6" xfId="0" applyNumberFormat="1" applyFont="1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168" fontId="3" fillId="0" borderId="0" xfId="0" applyNumberFormat="1" applyFont="1"/>
    <xf numFmtId="0" fontId="14" fillId="0" borderId="0" xfId="0" applyFont="1"/>
    <xf numFmtId="168" fontId="13" fillId="0" borderId="20" xfId="0" applyNumberFormat="1" applyFont="1" applyFill="1" applyBorder="1" applyAlignment="1">
      <alignment horizontal="right"/>
    </xf>
    <xf numFmtId="168" fontId="13" fillId="0" borderId="18" xfId="0" applyNumberFormat="1" applyFont="1" applyFill="1" applyBorder="1" applyAlignment="1">
      <alignment horizontal="right"/>
    </xf>
    <xf numFmtId="168" fontId="13" fillId="0" borderId="17" xfId="0" applyNumberFormat="1" applyFont="1" applyFill="1" applyBorder="1" applyAlignment="1">
      <alignment horizontal="right"/>
    </xf>
    <xf numFmtId="168" fontId="13" fillId="0" borderId="9" xfId="0" applyNumberFormat="1" applyFont="1" applyFill="1" applyBorder="1" applyAlignment="1">
      <alignment horizontal="right"/>
    </xf>
    <xf numFmtId="168" fontId="13" fillId="0" borderId="8" xfId="0" applyNumberFormat="1" applyFont="1" applyFill="1" applyBorder="1" applyAlignment="1">
      <alignment horizontal="right"/>
    </xf>
    <xf numFmtId="168" fontId="13" fillId="0" borderId="5" xfId="0" applyNumberFormat="1" applyFont="1" applyFill="1" applyBorder="1" applyAlignment="1">
      <alignment horizontal="right"/>
    </xf>
    <xf numFmtId="0" fontId="2" fillId="0" borderId="0" xfId="0" applyFont="1"/>
    <xf numFmtId="2" fontId="2" fillId="0" borderId="0" xfId="0" applyNumberFormat="1" applyFont="1" applyAlignment="1">
      <alignment horizontal="right"/>
    </xf>
    <xf numFmtId="2" fontId="2" fillId="0" borderId="0" xfId="0" applyNumberFormat="1" applyFont="1" applyFill="1" applyAlignment="1">
      <alignment horizontal="right"/>
    </xf>
    <xf numFmtId="2" fontId="2" fillId="0" borderId="0" xfId="0" applyNumberFormat="1" applyFont="1"/>
    <xf numFmtId="2" fontId="2" fillId="16" borderId="0" xfId="0" applyNumberFormat="1" applyFont="1" applyFill="1"/>
    <xf numFmtId="2" fontId="2" fillId="26" borderId="0" xfId="0" applyNumberFormat="1" applyFont="1" applyFill="1"/>
    <xf numFmtId="2" fontId="2" fillId="12" borderId="0" xfId="0" applyNumberFormat="1" applyFont="1" applyFill="1"/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13" fillId="26" borderId="0" xfId="0" applyFont="1" applyFill="1" applyAlignment="1">
      <alignment horizontal="right"/>
    </xf>
    <xf numFmtId="168" fontId="13" fillId="26" borderId="0" xfId="0" applyNumberFormat="1" applyFont="1" applyFill="1" applyAlignment="1">
      <alignment horizontal="right"/>
    </xf>
    <xf numFmtId="0" fontId="13" fillId="26" borderId="0" xfId="0" applyFont="1" applyFill="1"/>
    <xf numFmtId="0" fontId="34" fillId="36" borderId="43" xfId="2" applyFont="1" applyFill="1" applyBorder="1" applyAlignment="1">
      <alignment horizontal="center"/>
    </xf>
    <xf numFmtId="168" fontId="16" fillId="10" borderId="0" xfId="0" applyNumberFormat="1" applyFont="1" applyFill="1" applyAlignment="1">
      <alignment horizontal="right"/>
    </xf>
    <xf numFmtId="168" fontId="16" fillId="10" borderId="0" xfId="0" applyNumberFormat="1" applyFont="1" applyFill="1" applyAlignment="1">
      <alignment horizontal="center" wrapText="1"/>
    </xf>
    <xf numFmtId="0" fontId="0" fillId="0" borderId="0" xfId="0" applyNumberFormat="1"/>
    <xf numFmtId="0" fontId="13" fillId="0" borderId="0" xfId="0" applyFont="1" applyAlignment="1">
      <alignment horizontal="center"/>
    </xf>
    <xf numFmtId="0" fontId="34" fillId="36" borderId="45" xfId="2" applyFont="1" applyFill="1" applyBorder="1" applyAlignment="1">
      <alignment horizontal="center"/>
    </xf>
    <xf numFmtId="168" fontId="13" fillId="0" borderId="48" xfId="0" applyNumberFormat="1" applyFont="1" applyFill="1" applyBorder="1" applyAlignment="1">
      <alignment horizontal="right"/>
    </xf>
    <xf numFmtId="168" fontId="13" fillId="0" borderId="18" xfId="0" applyNumberFormat="1" applyFont="1" applyFill="1" applyBorder="1" applyAlignment="1">
      <alignment horizontal="center"/>
    </xf>
    <xf numFmtId="168" fontId="13" fillId="0" borderId="17" xfId="0" applyNumberFormat="1" applyFont="1" applyFill="1" applyBorder="1" applyAlignment="1">
      <alignment horizontal="center"/>
    </xf>
    <xf numFmtId="168" fontId="13" fillId="0" borderId="48" xfId="0" applyNumberFormat="1" applyFont="1" applyFill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8" fontId="16" fillId="3" borderId="0" xfId="0" applyNumberFormat="1" applyFont="1" applyFill="1" applyBorder="1" applyAlignment="1">
      <alignment horizontal="center"/>
    </xf>
    <xf numFmtId="168" fontId="13" fillId="0" borderId="0" xfId="0" applyNumberFormat="1" applyFont="1" applyFill="1" applyBorder="1" applyAlignment="1">
      <alignment horizontal="right"/>
    </xf>
    <xf numFmtId="168" fontId="13" fillId="0" borderId="0" xfId="0" applyNumberFormat="1" applyFont="1" applyBorder="1" applyAlignment="1">
      <alignment horizontal="right"/>
    </xf>
    <xf numFmtId="0" fontId="31" fillId="0" borderId="0" xfId="0" applyFont="1" applyProtection="1">
      <protection locked="0"/>
    </xf>
    <xf numFmtId="2" fontId="2" fillId="0" borderId="0" xfId="0" applyNumberFormat="1" applyFont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31" fillId="0" borderId="0" xfId="0" applyFont="1" applyFill="1" applyProtection="1">
      <protection locked="0"/>
    </xf>
    <xf numFmtId="2" fontId="2" fillId="0" borderId="0" xfId="0" applyNumberFormat="1" applyFont="1" applyFill="1" applyAlignment="1" applyProtection="1">
      <alignment horizontal="right"/>
      <protection locked="0"/>
    </xf>
    <xf numFmtId="2" fontId="2" fillId="12" borderId="0" xfId="0" applyNumberFormat="1" applyFont="1" applyFill="1" applyAlignment="1" applyProtection="1">
      <alignment horizontal="right"/>
      <protection locked="0"/>
    </xf>
    <xf numFmtId="0" fontId="29" fillId="0" borderId="0" xfId="0" applyFont="1" applyBorder="1" applyAlignment="1"/>
    <xf numFmtId="168" fontId="16" fillId="3" borderId="18" xfId="0" applyNumberFormat="1" applyFont="1" applyFill="1" applyBorder="1" applyAlignment="1">
      <alignment horizontal="center"/>
    </xf>
    <xf numFmtId="168" fontId="15" fillId="3" borderId="18" xfId="0" applyNumberFormat="1" applyFont="1" applyFill="1" applyBorder="1" applyAlignment="1">
      <alignment horizontal="center"/>
    </xf>
    <xf numFmtId="0" fontId="26" fillId="0" borderId="21" xfId="1" applyFont="1" applyBorder="1"/>
    <xf numFmtId="166" fontId="26" fillId="35" borderId="23" xfId="1" applyNumberFormat="1" applyFont="1" applyFill="1" applyBorder="1"/>
    <xf numFmtId="0" fontId="26" fillId="35" borderId="34" xfId="1" applyFont="1" applyFill="1" applyBorder="1" applyAlignment="1">
      <alignment horizontal="center"/>
    </xf>
    <xf numFmtId="0" fontId="26" fillId="35" borderId="24" xfId="1" applyFont="1" applyFill="1" applyBorder="1" applyAlignment="1">
      <alignment horizontal="center"/>
    </xf>
    <xf numFmtId="168" fontId="13" fillId="12" borderId="24" xfId="0" applyNumberFormat="1" applyFont="1" applyFill="1" applyBorder="1" applyAlignment="1">
      <alignment horizontal="right"/>
    </xf>
    <xf numFmtId="168" fontId="13" fillId="12" borderId="29" xfId="0" applyNumberFormat="1" applyFont="1" applyFill="1" applyBorder="1" applyAlignment="1">
      <alignment horizontal="right"/>
    </xf>
    <xf numFmtId="168" fontId="13" fillId="12" borderId="24" xfId="0" applyNumberFormat="1" applyFont="1" applyFill="1" applyBorder="1" applyAlignment="1">
      <alignment horizontal="center"/>
    </xf>
    <xf numFmtId="168" fontId="13" fillId="12" borderId="29" xfId="0" applyNumberFormat="1" applyFont="1" applyFill="1" applyBorder="1" applyAlignment="1">
      <alignment horizontal="center"/>
    </xf>
    <xf numFmtId="166" fontId="26" fillId="29" borderId="36" xfId="1" applyNumberFormat="1" applyFont="1" applyFill="1" applyBorder="1"/>
    <xf numFmtId="0" fontId="0" fillId="29" borderId="35" xfId="1" applyFont="1" applyFill="1" applyBorder="1" applyAlignment="1">
      <alignment horizontal="center"/>
    </xf>
    <xf numFmtId="0" fontId="26" fillId="29" borderId="29" xfId="1" applyFont="1" applyFill="1" applyBorder="1" applyAlignment="1">
      <alignment horizontal="center"/>
    </xf>
    <xf numFmtId="0" fontId="34" fillId="0" borderId="49" xfId="2" applyFont="1" applyFill="1" applyBorder="1" applyAlignment="1">
      <alignment horizontal="right" wrapText="1"/>
    </xf>
    <xf numFmtId="0" fontId="26" fillId="29" borderId="30" xfId="1" applyFont="1" applyFill="1" applyBorder="1"/>
    <xf numFmtId="0" fontId="26" fillId="37" borderId="24" xfId="1" applyFont="1" applyFill="1" applyBorder="1" applyAlignment="1">
      <alignment horizontal="center"/>
    </xf>
    <xf numFmtId="0" fontId="26" fillId="37" borderId="0" xfId="1" applyFont="1" applyFill="1" applyBorder="1" applyAlignment="1">
      <alignment horizontal="center"/>
    </xf>
    <xf numFmtId="0" fontId="26" fillId="37" borderId="29" xfId="1" applyFont="1" applyFill="1" applyBorder="1" applyAlignment="1">
      <alignment horizontal="center"/>
    </xf>
    <xf numFmtId="0" fontId="26" fillId="37" borderId="1" xfId="1" applyFont="1" applyFill="1" applyBorder="1" applyAlignment="1">
      <alignment horizontal="center"/>
    </xf>
    <xf numFmtId="0" fontId="0" fillId="37" borderId="1" xfId="1" applyFont="1" applyFill="1" applyBorder="1" applyAlignment="1">
      <alignment horizontal="center"/>
    </xf>
    <xf numFmtId="2" fontId="16" fillId="3" borderId="0" xfId="0" applyNumberFormat="1" applyFont="1" applyFill="1" applyBorder="1" applyAlignment="1">
      <alignment horizontal="center"/>
    </xf>
    <xf numFmtId="2" fontId="13" fillId="32" borderId="0" xfId="0" applyNumberFormat="1" applyFont="1" applyFill="1"/>
    <xf numFmtId="2" fontId="13" fillId="32" borderId="18" xfId="0" applyNumberFormat="1" applyFont="1" applyFill="1" applyBorder="1"/>
    <xf numFmtId="2" fontId="13" fillId="15" borderId="0" xfId="0" applyNumberFormat="1" applyFont="1" applyFill="1"/>
    <xf numFmtId="2" fontId="13" fillId="15" borderId="18" xfId="0" applyNumberFormat="1" applyFont="1" applyFill="1" applyBorder="1"/>
    <xf numFmtId="2" fontId="13" fillId="32" borderId="0" xfId="0" applyNumberFormat="1" applyFont="1" applyFill="1" applyBorder="1"/>
    <xf numFmtId="2" fontId="13" fillId="0" borderId="0" xfId="0" applyNumberFormat="1" applyFont="1"/>
    <xf numFmtId="2" fontId="13" fillId="32" borderId="39" xfId="0" applyNumberFormat="1" applyFont="1" applyFill="1" applyBorder="1"/>
    <xf numFmtId="2" fontId="13" fillId="32" borderId="29" xfId="0" applyNumberFormat="1" applyFont="1" applyFill="1" applyBorder="1"/>
    <xf numFmtId="2" fontId="13" fillId="15" borderId="39" xfId="0" applyNumberFormat="1" applyFont="1" applyFill="1" applyBorder="1"/>
    <xf numFmtId="2" fontId="13" fillId="15" borderId="29" xfId="0" applyNumberFormat="1" applyFont="1" applyFill="1" applyBorder="1"/>
    <xf numFmtId="2" fontId="13" fillId="15" borderId="0" xfId="0" applyNumberFormat="1" applyFont="1" applyFill="1" applyBorder="1"/>
    <xf numFmtId="168" fontId="13" fillId="12" borderId="28" xfId="0" applyNumberFormat="1" applyFont="1" applyFill="1" applyBorder="1" applyAlignment="1">
      <alignment horizontal="right"/>
    </xf>
    <xf numFmtId="2" fontId="13" fillId="12" borderId="18" xfId="0" applyNumberFormat="1" applyFont="1" applyFill="1" applyBorder="1"/>
    <xf numFmtId="2" fontId="13" fillId="12" borderId="39" xfId="0" applyNumberFormat="1" applyFont="1" applyFill="1" applyBorder="1"/>
    <xf numFmtId="168" fontId="13" fillId="13" borderId="0" xfId="0" applyNumberFormat="1" applyFont="1" applyFill="1" applyAlignment="1">
      <alignment horizontal="right"/>
    </xf>
    <xf numFmtId="168" fontId="13" fillId="13" borderId="0" xfId="0" applyNumberFormat="1" applyFont="1" applyFill="1" applyAlignment="1">
      <alignment horizontal="center"/>
    </xf>
    <xf numFmtId="168" fontId="13" fillId="0" borderId="0" xfId="0" applyNumberFormat="1" applyFont="1" applyFill="1" applyAlignment="1">
      <alignment horizontal="right"/>
    </xf>
    <xf numFmtId="10" fontId="13" fillId="5" borderId="0" xfId="0" applyNumberFormat="1" applyFont="1" applyFill="1" applyBorder="1" applyAlignment="1">
      <alignment horizontal="center"/>
    </xf>
    <xf numFmtId="10" fontId="13" fillId="5" borderId="0" xfId="0" applyNumberFormat="1" applyFont="1" applyFill="1" applyBorder="1" applyAlignment="1">
      <alignment horizontal="center" wrapText="1"/>
    </xf>
    <xf numFmtId="10" fontId="13" fillId="5" borderId="9" xfId="0" applyNumberFormat="1" applyFont="1" applyFill="1" applyBorder="1" applyAlignment="1">
      <alignment horizontal="center"/>
    </xf>
    <xf numFmtId="0" fontId="20" fillId="5" borderId="47" xfId="0" applyFont="1" applyFill="1" applyBorder="1" applyAlignment="1">
      <alignment horizontal="center" wrapText="1"/>
    </xf>
    <xf numFmtId="1" fontId="13" fillId="5" borderId="47" xfId="0" applyNumberFormat="1" applyFont="1" applyFill="1" applyBorder="1" applyAlignment="1">
      <alignment horizontal="center" wrapText="1"/>
    </xf>
    <xf numFmtId="0" fontId="13" fillId="5" borderId="47" xfId="0" applyFont="1" applyFill="1" applyBorder="1" applyAlignment="1">
      <alignment horizontal="center" wrapText="1"/>
    </xf>
    <xf numFmtId="10" fontId="13" fillId="5" borderId="47" xfId="0" applyNumberFormat="1" applyFont="1" applyFill="1" applyBorder="1" applyAlignment="1">
      <alignment horizontal="center" wrapText="1"/>
    </xf>
    <xf numFmtId="10" fontId="13" fillId="5" borderId="47" xfId="0" applyNumberFormat="1" applyFont="1" applyFill="1" applyBorder="1" applyAlignment="1">
      <alignment horizontal="right" wrapText="1"/>
    </xf>
    <xf numFmtId="10" fontId="13" fillId="5" borderId="12" xfId="0" applyNumberFormat="1" applyFont="1" applyFill="1" applyBorder="1" applyAlignment="1">
      <alignment horizontal="center"/>
    </xf>
    <xf numFmtId="10" fontId="13" fillId="5" borderId="12" xfId="0" applyNumberFormat="1" applyFont="1" applyFill="1" applyBorder="1" applyAlignment="1">
      <alignment horizontal="center" wrapText="1"/>
    </xf>
    <xf numFmtId="10" fontId="13" fillId="5" borderId="13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5" borderId="0" xfId="0" applyFont="1" applyFill="1" applyAlignment="1">
      <alignment horizontal="center" wrapText="1"/>
    </xf>
    <xf numFmtId="1" fontId="13" fillId="5" borderId="0" xfId="0" applyNumberFormat="1" applyFont="1" applyFill="1" applyAlignment="1">
      <alignment horizontal="center" wrapText="1"/>
    </xf>
    <xf numFmtId="10" fontId="13" fillId="5" borderId="0" xfId="0" applyNumberFormat="1" applyFont="1" applyFill="1" applyAlignment="1">
      <alignment horizontal="center" wrapText="1"/>
    </xf>
    <xf numFmtId="0" fontId="13" fillId="5" borderId="0" xfId="0" applyFont="1" applyFill="1" applyAlignment="1">
      <alignment horizontal="center"/>
    </xf>
    <xf numFmtId="0" fontId="13" fillId="5" borderId="0" xfId="0" applyFont="1" applyFill="1" applyAlignment="1">
      <alignment horizontal="right"/>
    </xf>
    <xf numFmtId="0" fontId="13" fillId="5" borderId="47" xfId="0" applyFont="1" applyFill="1" applyBorder="1" applyAlignment="1">
      <alignment horizontal="center"/>
    </xf>
    <xf numFmtId="10" fontId="13" fillId="5" borderId="0" xfId="0" applyNumberFormat="1" applyFont="1" applyFill="1" applyAlignment="1">
      <alignment horizontal="right" wrapText="1"/>
    </xf>
    <xf numFmtId="38" fontId="13" fillId="20" borderId="19" xfId="0" applyNumberFormat="1" applyFont="1" applyFill="1" applyBorder="1" applyAlignment="1">
      <alignment horizontal="right"/>
    </xf>
    <xf numFmtId="10" fontId="13" fillId="20" borderId="19" xfId="0" applyNumberFormat="1" applyFont="1" applyFill="1" applyBorder="1" applyAlignment="1">
      <alignment horizontal="right"/>
    </xf>
    <xf numFmtId="0" fontId="20" fillId="5" borderId="0" xfId="0" applyFont="1" applyFill="1" applyAlignment="1">
      <alignment horizontal="center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5" borderId="0" xfId="0" applyFont="1" applyFill="1" applyAlignment="1">
      <alignment horizontal="center" wrapText="1"/>
    </xf>
    <xf numFmtId="1" fontId="13" fillId="5" borderId="0" xfId="0" applyNumberFormat="1" applyFont="1" applyFill="1" applyAlignment="1">
      <alignment horizontal="center" wrapText="1"/>
    </xf>
    <xf numFmtId="10" fontId="13" fillId="5" borderId="0" xfId="0" applyNumberFormat="1" applyFont="1" applyFill="1" applyAlignment="1">
      <alignment horizontal="center" wrapText="1"/>
    </xf>
    <xf numFmtId="0" fontId="13" fillId="5" borderId="0" xfId="0" applyFont="1" applyFill="1" applyAlignment="1">
      <alignment horizontal="center"/>
    </xf>
    <xf numFmtId="0" fontId="13" fillId="5" borderId="0" xfId="0" applyFont="1" applyFill="1" applyAlignment="1">
      <alignment horizontal="right"/>
    </xf>
    <xf numFmtId="10" fontId="13" fillId="7" borderId="53" xfId="0" applyNumberFormat="1" applyFont="1" applyFill="1" applyBorder="1" applyAlignment="1">
      <alignment horizontal="right"/>
    </xf>
    <xf numFmtId="10" fontId="13" fillId="5" borderId="0" xfId="0" applyNumberFormat="1" applyFont="1" applyFill="1" applyAlignment="1">
      <alignment horizontal="right" wrapText="1"/>
    </xf>
    <xf numFmtId="38" fontId="13" fillId="7" borderId="53" xfId="0" applyNumberFormat="1" applyFont="1" applyFill="1" applyBorder="1" applyAlignment="1">
      <alignment horizontal="right"/>
    </xf>
    <xf numFmtId="38" fontId="13" fillId="20" borderId="19" xfId="0" applyNumberFormat="1" applyFont="1" applyFill="1" applyBorder="1" applyAlignment="1">
      <alignment horizontal="right"/>
    </xf>
    <xf numFmtId="10" fontId="13" fillId="20" borderId="19" xfId="0" applyNumberFormat="1" applyFont="1" applyFill="1" applyBorder="1" applyAlignment="1">
      <alignment horizontal="right"/>
    </xf>
    <xf numFmtId="0" fontId="23" fillId="5" borderId="0" xfId="0" applyFont="1" applyFill="1" applyAlignment="1">
      <alignment horizontal="center" wrapText="1"/>
    </xf>
    <xf numFmtId="10" fontId="13" fillId="5" borderId="17" xfId="0" applyNumberFormat="1" applyFont="1" applyFill="1" applyBorder="1" applyAlignment="1">
      <alignment horizontal="center"/>
    </xf>
    <xf numFmtId="10" fontId="13" fillId="5" borderId="6" xfId="0" applyNumberFormat="1" applyFont="1" applyFill="1" applyBorder="1" applyAlignment="1">
      <alignment horizontal="center" wrapText="1"/>
    </xf>
    <xf numFmtId="168" fontId="13" fillId="0" borderId="0" xfId="0" applyNumberFormat="1" applyFont="1" applyAlignment="1">
      <alignment horizontal="right"/>
    </xf>
    <xf numFmtId="168" fontId="13" fillId="26" borderId="0" xfId="0" applyNumberFormat="1" applyFont="1" applyFill="1" applyAlignment="1">
      <alignment horizontal="right"/>
    </xf>
    <xf numFmtId="0" fontId="13" fillId="0" borderId="0" xfId="0" applyFont="1" applyAlignment="1">
      <alignment horizontal="center"/>
    </xf>
    <xf numFmtId="0" fontId="0" fillId="0" borderId="0" xfId="0" applyAlignment="1">
      <alignment horizontal="right"/>
    </xf>
    <xf numFmtId="168" fontId="13" fillId="0" borderId="55" xfId="0" applyNumberFormat="1" applyFont="1" applyFill="1" applyBorder="1" applyAlignment="1">
      <alignment horizontal="right"/>
    </xf>
    <xf numFmtId="168" fontId="13" fillId="0" borderId="55" xfId="0" applyNumberFormat="1" applyFont="1" applyFill="1" applyBorder="1" applyAlignment="1">
      <alignment horizontal="center"/>
    </xf>
    <xf numFmtId="168" fontId="13" fillId="0" borderId="56" xfId="0" applyNumberFormat="1" applyFont="1" applyFill="1" applyBorder="1" applyAlignment="1">
      <alignment horizontal="right"/>
    </xf>
    <xf numFmtId="166" fontId="30" fillId="0" borderId="56" xfId="0" applyNumberFormat="1" applyFont="1" applyFill="1" applyBorder="1" applyAlignment="1">
      <alignment horizontal="right"/>
    </xf>
    <xf numFmtId="168" fontId="13" fillId="0" borderId="57" xfId="0" applyNumberFormat="1" applyFont="1" applyFill="1" applyBorder="1" applyAlignment="1">
      <alignment horizontal="right"/>
    </xf>
    <xf numFmtId="168" fontId="13" fillId="0" borderId="58" xfId="0" applyNumberFormat="1" applyFont="1" applyFill="1" applyBorder="1" applyAlignment="1">
      <alignment horizontal="right"/>
    </xf>
    <xf numFmtId="166" fontId="13" fillId="0" borderId="56" xfId="0" applyNumberFormat="1" applyFont="1" applyBorder="1"/>
    <xf numFmtId="166" fontId="13" fillId="0" borderId="57" xfId="0" applyNumberFormat="1" applyFont="1" applyBorder="1"/>
    <xf numFmtId="2" fontId="16" fillId="3" borderId="59" xfId="0" applyNumberFormat="1" applyFont="1" applyFill="1" applyBorder="1" applyAlignment="1">
      <alignment horizontal="center"/>
    </xf>
    <xf numFmtId="2" fontId="16" fillId="3" borderId="54" xfId="0" applyNumberFormat="1" applyFont="1" applyFill="1" applyBorder="1" applyAlignment="1">
      <alignment horizontal="center"/>
    </xf>
    <xf numFmtId="2" fontId="16" fillId="3" borderId="60" xfId="0" applyNumberFormat="1" applyFont="1" applyFill="1" applyBorder="1" applyAlignment="1">
      <alignment horizontal="center"/>
    </xf>
    <xf numFmtId="2" fontId="16" fillId="3" borderId="56" xfId="0" applyNumberFormat="1" applyFont="1" applyFill="1" applyBorder="1" applyAlignment="1">
      <alignment horizontal="center"/>
    </xf>
    <xf numFmtId="168" fontId="16" fillId="3" borderId="59" xfId="0" applyNumberFormat="1" applyFont="1" applyFill="1" applyBorder="1" applyAlignment="1">
      <alignment horizontal="center"/>
    </xf>
    <xf numFmtId="168" fontId="16" fillId="3" borderId="54" xfId="0" applyNumberFormat="1" applyFont="1" applyFill="1" applyBorder="1" applyAlignment="1">
      <alignment horizontal="center"/>
    </xf>
    <xf numFmtId="168" fontId="16" fillId="3" borderId="60" xfId="0" applyNumberFormat="1" applyFont="1" applyFill="1" applyBorder="1" applyAlignment="1">
      <alignment horizontal="center"/>
    </xf>
    <xf numFmtId="168" fontId="16" fillId="3" borderId="56" xfId="0" applyNumberFormat="1" applyFont="1" applyFill="1" applyBorder="1" applyAlignment="1">
      <alignment horizontal="center"/>
    </xf>
    <xf numFmtId="168" fontId="16" fillId="3" borderId="53" xfId="0" applyNumberFormat="1" applyFont="1" applyFill="1" applyBorder="1" applyAlignment="1">
      <alignment horizontal="center"/>
    </xf>
    <xf numFmtId="168" fontId="15" fillId="3" borderId="54" xfId="0" applyNumberFormat="1" applyFont="1" applyFill="1" applyBorder="1" applyAlignment="1">
      <alignment horizontal="center"/>
    </xf>
    <xf numFmtId="2" fontId="16" fillId="3" borderId="57" xfId="0" applyNumberFormat="1" applyFont="1" applyFill="1" applyBorder="1" applyAlignment="1">
      <alignment horizontal="center"/>
    </xf>
    <xf numFmtId="2" fontId="13" fillId="6" borderId="0" xfId="0" applyNumberFormat="1" applyFont="1" applyFill="1"/>
    <xf numFmtId="2" fontId="13" fillId="6" borderId="18" xfId="0" applyNumberFormat="1" applyFont="1" applyFill="1" applyBorder="1"/>
    <xf numFmtId="2" fontId="13" fillId="6" borderId="39" xfId="0" applyNumberFormat="1" applyFont="1" applyFill="1" applyBorder="1"/>
    <xf numFmtId="2" fontId="13" fillId="6" borderId="29" xfId="0" applyNumberFormat="1" applyFont="1" applyFill="1" applyBorder="1"/>
    <xf numFmtId="2" fontId="13" fillId="6" borderId="0" xfId="0" applyNumberFormat="1" applyFont="1" applyFill="1" applyBorder="1"/>
    <xf numFmtId="0" fontId="13" fillId="7" borderId="0" xfId="0" applyFont="1" applyFill="1" applyBorder="1"/>
    <xf numFmtId="168" fontId="13" fillId="7" borderId="0" xfId="0" applyNumberFormat="1" applyFont="1" applyFill="1" applyBorder="1" applyAlignment="1">
      <alignment horizontal="right"/>
    </xf>
    <xf numFmtId="168" fontId="16" fillId="10" borderId="0" xfId="0" applyNumberFormat="1" applyFont="1" applyFill="1" applyAlignment="1">
      <alignment horizontal="center"/>
    </xf>
    <xf numFmtId="2" fontId="13" fillId="16" borderId="0" xfId="0" applyNumberFormat="1" applyFont="1" applyFill="1"/>
    <xf numFmtId="2" fontId="13" fillId="16" borderId="18" xfId="0" applyNumberFormat="1" applyFont="1" applyFill="1" applyBorder="1"/>
    <xf numFmtId="2" fontId="13" fillId="16" borderId="39" xfId="0" applyNumberFormat="1" applyFont="1" applyFill="1" applyBorder="1"/>
    <xf numFmtId="2" fontId="13" fillId="16" borderId="29" xfId="0" applyNumberFormat="1" applyFont="1" applyFill="1" applyBorder="1"/>
    <xf numFmtId="2" fontId="13" fillId="16" borderId="0" xfId="0" applyNumberFormat="1" applyFont="1" applyFill="1" applyBorder="1"/>
    <xf numFmtId="0" fontId="13" fillId="7" borderId="29" xfId="0" applyFont="1" applyFill="1" applyBorder="1"/>
    <xf numFmtId="168" fontId="13" fillId="7" borderId="29" xfId="0" applyNumberFormat="1" applyFont="1" applyFill="1" applyBorder="1" applyAlignment="1">
      <alignment horizontal="right"/>
    </xf>
    <xf numFmtId="168" fontId="13" fillId="15" borderId="0" xfId="0" applyNumberFormat="1" applyFont="1" applyFill="1" applyBorder="1" applyAlignment="1">
      <alignment horizontal="right"/>
    </xf>
    <xf numFmtId="168" fontId="13" fillId="15" borderId="29" xfId="0" applyNumberFormat="1" applyFont="1" applyFill="1" applyBorder="1" applyAlignment="1">
      <alignment horizontal="right"/>
    </xf>
    <xf numFmtId="0" fontId="13" fillId="0" borderId="0" xfId="0" applyFont="1" applyBorder="1"/>
    <xf numFmtId="10" fontId="13" fillId="0" borderId="0" xfId="0" applyNumberFormat="1" applyFont="1" applyFill="1" applyBorder="1" applyAlignment="1">
      <alignment horizontal="right"/>
    </xf>
    <xf numFmtId="0" fontId="13" fillId="0" borderId="0" xfId="0" applyFont="1" applyAlignment="1">
      <alignment horizontal="center"/>
    </xf>
    <xf numFmtId="10" fontId="13" fillId="0" borderId="9" xfId="0" applyNumberFormat="1" applyFont="1" applyFill="1" applyBorder="1" applyAlignment="1">
      <alignment horizontal="right"/>
    </xf>
    <xf numFmtId="168" fontId="13" fillId="26" borderId="0" xfId="0" applyNumberFormat="1" applyFont="1" applyFill="1" applyAlignment="1">
      <alignment horizontal="left"/>
    </xf>
    <xf numFmtId="166" fontId="13" fillId="7" borderId="0" xfId="0" applyNumberFormat="1" applyFont="1" applyFill="1" applyBorder="1" applyAlignment="1">
      <alignment horizontal="right"/>
    </xf>
    <xf numFmtId="2" fontId="13" fillId="0" borderId="0" xfId="0" applyNumberFormat="1" applyFont="1" applyFill="1"/>
    <xf numFmtId="2" fontId="13" fillId="0" borderId="18" xfId="0" applyNumberFormat="1" applyFont="1" applyFill="1" applyBorder="1"/>
    <xf numFmtId="2" fontId="13" fillId="0" borderId="17" xfId="0" applyNumberFormat="1" applyFont="1" applyFill="1" applyBorder="1"/>
    <xf numFmtId="2" fontId="13" fillId="0" borderId="6" xfId="0" applyNumberFormat="1" applyFont="1" applyFill="1" applyBorder="1"/>
    <xf numFmtId="2" fontId="13" fillId="0" borderId="0" xfId="0" applyNumberFormat="1" applyFont="1" applyFill="1" applyBorder="1"/>
    <xf numFmtId="2" fontId="13" fillId="0" borderId="18" xfId="0" applyNumberFormat="1" applyFont="1" applyFill="1" applyBorder="1" applyAlignment="1">
      <alignment horizontal="right"/>
    </xf>
    <xf numFmtId="2" fontId="13" fillId="0" borderId="55" xfId="0" applyNumberFormat="1" applyFont="1" applyFill="1" applyBorder="1"/>
    <xf numFmtId="2" fontId="13" fillId="0" borderId="56" xfId="0" applyNumberFormat="1" applyFont="1" applyFill="1" applyBorder="1"/>
    <xf numFmtId="168" fontId="13" fillId="0" borderId="58" xfId="0" applyNumberFormat="1" applyFont="1" applyFill="1" applyBorder="1" applyAlignment="1">
      <alignment horizontal="center"/>
    </xf>
    <xf numFmtId="168" fontId="13" fillId="0" borderId="8" xfId="0" applyNumberFormat="1" applyFont="1" applyFill="1" applyBorder="1" applyAlignment="1">
      <alignment horizontal="center"/>
    </xf>
    <xf numFmtId="2" fontId="30" fillId="0" borderId="18" xfId="0" applyNumberFormat="1" applyFont="1" applyFill="1" applyBorder="1"/>
    <xf numFmtId="168" fontId="36" fillId="11" borderId="38" xfId="0" applyNumberFormat="1" applyFont="1" applyFill="1" applyBorder="1" applyAlignment="1">
      <alignment horizontal="right"/>
    </xf>
    <xf numFmtId="168" fontId="36" fillId="11" borderId="38" xfId="0" applyNumberFormat="1" applyFont="1" applyFill="1" applyBorder="1" applyAlignment="1">
      <alignment horizontal="center"/>
    </xf>
    <xf numFmtId="168" fontId="36" fillId="11" borderId="50" xfId="0" applyNumberFormat="1" applyFont="1" applyFill="1" applyBorder="1" applyAlignment="1">
      <alignment horizontal="right"/>
    </xf>
    <xf numFmtId="2" fontId="36" fillId="11" borderId="38" xfId="0" applyNumberFormat="1" applyFont="1" applyFill="1" applyBorder="1"/>
    <xf numFmtId="2" fontId="36" fillId="11" borderId="24" xfId="0" applyNumberFormat="1" applyFont="1" applyFill="1" applyBorder="1"/>
    <xf numFmtId="0" fontId="36" fillId="0" borderId="0" xfId="0" applyFont="1"/>
    <xf numFmtId="168" fontId="36" fillId="11" borderId="17" xfId="0" applyNumberFormat="1" applyFont="1" applyFill="1" applyBorder="1" applyAlignment="1">
      <alignment horizontal="right"/>
    </xf>
    <xf numFmtId="168" fontId="36" fillId="11" borderId="17" xfId="0" applyNumberFormat="1" applyFont="1" applyFill="1" applyBorder="1" applyAlignment="1">
      <alignment horizontal="center"/>
    </xf>
    <xf numFmtId="2" fontId="36" fillId="11" borderId="17" xfId="0" applyNumberFormat="1" applyFont="1" applyFill="1" applyBorder="1"/>
    <xf numFmtId="2" fontId="36" fillId="11" borderId="6" xfId="0" applyNumberFormat="1" applyFont="1" applyFill="1" applyBorder="1"/>
    <xf numFmtId="0" fontId="37" fillId="0" borderId="0" xfId="0" applyFont="1"/>
    <xf numFmtId="166" fontId="36" fillId="11" borderId="0" xfId="0" applyNumberFormat="1" applyFont="1" applyFill="1" applyAlignment="1">
      <alignment horizontal="right"/>
    </xf>
    <xf numFmtId="2" fontId="36" fillId="11" borderId="38" xfId="0" applyNumberFormat="1" applyFont="1" applyFill="1" applyBorder="1" applyAlignment="1">
      <alignment horizontal="right"/>
    </xf>
    <xf numFmtId="2" fontId="36" fillId="11" borderId="24" xfId="0" applyNumberFormat="1" applyFont="1" applyFill="1" applyBorder="1" applyAlignment="1">
      <alignment horizontal="right"/>
    </xf>
    <xf numFmtId="168" fontId="36" fillId="11" borderId="5" xfId="0" applyNumberFormat="1" applyFont="1" applyFill="1" applyBorder="1" applyAlignment="1">
      <alignment horizontal="right"/>
    </xf>
    <xf numFmtId="2" fontId="36" fillId="11" borderId="17" xfId="0" applyNumberFormat="1" applyFont="1" applyFill="1" applyBorder="1" applyAlignment="1">
      <alignment horizontal="right"/>
    </xf>
    <xf numFmtId="2" fontId="36" fillId="11" borderId="6" xfId="0" applyNumberFormat="1" applyFont="1" applyFill="1" applyBorder="1" applyAlignment="1">
      <alignment horizontal="right"/>
    </xf>
    <xf numFmtId="168" fontId="36" fillId="11" borderId="41" xfId="0" applyNumberFormat="1" applyFont="1" applyFill="1" applyBorder="1" applyAlignment="1">
      <alignment horizontal="right"/>
    </xf>
    <xf numFmtId="168" fontId="36" fillId="11" borderId="23" xfId="0" applyNumberFormat="1" applyFont="1" applyFill="1" applyBorder="1" applyAlignment="1">
      <alignment horizontal="right"/>
    </xf>
    <xf numFmtId="168" fontId="36" fillId="11" borderId="39" xfId="0" applyNumberFormat="1" applyFont="1" applyFill="1" applyBorder="1" applyAlignment="1">
      <alignment horizontal="right"/>
    </xf>
    <xf numFmtId="168" fontId="36" fillId="11" borderId="39" xfId="0" applyNumberFormat="1" applyFont="1" applyFill="1" applyBorder="1" applyAlignment="1">
      <alignment horizontal="center"/>
    </xf>
    <xf numFmtId="168" fontId="36" fillId="11" borderId="42" xfId="0" applyNumberFormat="1" applyFont="1" applyFill="1" applyBorder="1" applyAlignment="1">
      <alignment horizontal="right"/>
    </xf>
    <xf numFmtId="168" fontId="36" fillId="11" borderId="28" xfId="0" applyNumberFormat="1" applyFont="1" applyFill="1" applyBorder="1" applyAlignment="1">
      <alignment horizontal="right"/>
    </xf>
    <xf numFmtId="2" fontId="36" fillId="11" borderId="39" xfId="0" applyNumberFormat="1" applyFont="1" applyFill="1" applyBorder="1"/>
    <xf numFmtId="2" fontId="36" fillId="11" borderId="29" xfId="0" applyNumberFormat="1" applyFont="1" applyFill="1" applyBorder="1"/>
    <xf numFmtId="168" fontId="13" fillId="11" borderId="0" xfId="0" applyNumberFormat="1" applyFont="1" applyFill="1" applyBorder="1" applyAlignment="1">
      <alignment horizontal="right"/>
    </xf>
    <xf numFmtId="168" fontId="36" fillId="11" borderId="0" xfId="0" applyNumberFormat="1" applyFont="1" applyFill="1" applyBorder="1" applyAlignment="1">
      <alignment horizontal="right"/>
    </xf>
    <xf numFmtId="168" fontId="36" fillId="11" borderId="18" xfId="0" applyNumberFormat="1" applyFont="1" applyFill="1" applyBorder="1" applyAlignment="1">
      <alignment horizontal="right"/>
    </xf>
    <xf numFmtId="168" fontId="36" fillId="11" borderId="18" xfId="0" applyNumberFormat="1" applyFont="1" applyFill="1" applyBorder="1" applyAlignment="1">
      <alignment horizontal="center"/>
    </xf>
    <xf numFmtId="168" fontId="13" fillId="12" borderId="40" xfId="0" applyNumberFormat="1" applyFont="1" applyFill="1" applyBorder="1" applyAlignment="1">
      <alignment horizontal="right"/>
    </xf>
    <xf numFmtId="168" fontId="13" fillId="11" borderId="0" xfId="0" applyNumberFormat="1" applyFont="1" applyFill="1" applyAlignment="1">
      <alignment horizontal="right"/>
    </xf>
    <xf numFmtId="168" fontId="13" fillId="11" borderId="0" xfId="0" applyNumberFormat="1" applyFont="1" applyFill="1" applyAlignment="1">
      <alignment horizontal="center"/>
    </xf>
    <xf numFmtId="2" fontId="13" fillId="11" borderId="18" xfId="0" applyNumberFormat="1" applyFont="1" applyFill="1" applyBorder="1"/>
    <xf numFmtId="2" fontId="13" fillId="11" borderId="0" xfId="0" applyNumberFormat="1" applyFont="1" applyFill="1"/>
    <xf numFmtId="168" fontId="13" fillId="11" borderId="6" xfId="0" applyNumberFormat="1" applyFont="1" applyFill="1" applyBorder="1" applyAlignment="1">
      <alignment horizontal="right"/>
    </xf>
    <xf numFmtId="168" fontId="13" fillId="11" borderId="6" xfId="0" applyNumberFormat="1" applyFont="1" applyFill="1" applyBorder="1" applyAlignment="1">
      <alignment horizontal="center"/>
    </xf>
    <xf numFmtId="0" fontId="36" fillId="0" borderId="0" xfId="0" applyFont="1" applyAlignment="1">
      <alignment horizontal="right"/>
    </xf>
    <xf numFmtId="168" fontId="36" fillId="0" borderId="6" xfId="0" applyNumberFormat="1" applyFont="1" applyBorder="1" applyAlignment="1">
      <alignment horizontal="right"/>
    </xf>
    <xf numFmtId="168" fontId="36" fillId="0" borderId="6" xfId="0" applyNumberFormat="1" applyFont="1" applyBorder="1" applyAlignment="1">
      <alignment horizontal="center"/>
    </xf>
    <xf numFmtId="168" fontId="36" fillId="13" borderId="6" xfId="0" applyNumberFormat="1" applyFont="1" applyFill="1" applyBorder="1" applyAlignment="1">
      <alignment horizontal="right"/>
    </xf>
    <xf numFmtId="168" fontId="37" fillId="13" borderId="6" xfId="0" applyNumberFormat="1" applyFont="1" applyFill="1" applyBorder="1" applyAlignment="1">
      <alignment horizontal="center"/>
    </xf>
    <xf numFmtId="168" fontId="36" fillId="0" borderId="51" xfId="0" applyNumberFormat="1" applyFont="1" applyBorder="1" applyAlignment="1">
      <alignment horizontal="right"/>
    </xf>
    <xf numFmtId="2" fontId="36" fillId="32" borderId="52" xfId="0" applyNumberFormat="1" applyFont="1" applyFill="1" applyBorder="1"/>
    <xf numFmtId="2" fontId="36" fillId="32" borderId="51" xfId="0" applyNumberFormat="1" applyFont="1" applyFill="1" applyBorder="1"/>
    <xf numFmtId="2" fontId="36" fillId="15" borderId="52" xfId="0" applyNumberFormat="1" applyFont="1" applyFill="1" applyBorder="1"/>
    <xf numFmtId="2" fontId="36" fillId="15" borderId="51" xfId="0" applyNumberFormat="1" applyFont="1" applyFill="1" applyBorder="1"/>
    <xf numFmtId="2" fontId="36" fillId="6" borderId="52" xfId="0" applyNumberFormat="1" applyFont="1" applyFill="1" applyBorder="1"/>
    <xf numFmtId="2" fontId="36" fillId="6" borderId="51" xfId="0" applyNumberFormat="1" applyFont="1" applyFill="1" applyBorder="1"/>
    <xf numFmtId="2" fontId="36" fillId="16" borderId="52" xfId="0" applyNumberFormat="1" applyFont="1" applyFill="1" applyBorder="1"/>
    <xf numFmtId="2" fontId="36" fillId="16" borderId="51" xfId="0" applyNumberFormat="1" applyFont="1" applyFill="1" applyBorder="1"/>
    <xf numFmtId="168" fontId="13" fillId="0" borderId="0" xfId="0" applyNumberFormat="1" applyFont="1" applyFill="1" applyAlignment="1">
      <alignment horizontal="center"/>
    </xf>
    <xf numFmtId="168" fontId="13" fillId="11" borderId="7" xfId="0" applyNumberFormat="1" applyFont="1" applyFill="1" applyBorder="1" applyAlignment="1">
      <alignment horizontal="right"/>
    </xf>
    <xf numFmtId="168" fontId="36" fillId="0" borderId="46" xfId="0" applyNumberFormat="1" applyFont="1" applyBorder="1" applyAlignment="1">
      <alignment horizontal="right"/>
    </xf>
    <xf numFmtId="168" fontId="36" fillId="0" borderId="16" xfId="0" applyNumberFormat="1" applyFont="1" applyBorder="1" applyAlignment="1">
      <alignment horizontal="center"/>
    </xf>
    <xf numFmtId="168" fontId="36" fillId="0" borderId="16" xfId="0" applyNumberFormat="1" applyFont="1" applyBorder="1" applyAlignment="1">
      <alignment horizontal="right"/>
    </xf>
    <xf numFmtId="168" fontId="36" fillId="13" borderId="16" xfId="0" applyNumberFormat="1" applyFont="1" applyFill="1" applyBorder="1" applyAlignment="1">
      <alignment horizontal="right"/>
    </xf>
    <xf numFmtId="168" fontId="37" fillId="13" borderId="16" xfId="0" applyNumberFormat="1" applyFont="1" applyFill="1" applyBorder="1" applyAlignment="1">
      <alignment horizontal="center"/>
    </xf>
    <xf numFmtId="2" fontId="37" fillId="32" borderId="19" xfId="0" applyNumberFormat="1" applyFont="1" applyFill="1" applyBorder="1"/>
    <xf numFmtId="2" fontId="37" fillId="32" borderId="46" xfId="0" applyNumberFormat="1" applyFont="1" applyFill="1" applyBorder="1"/>
    <xf numFmtId="2" fontId="37" fillId="15" borderId="19" xfId="0" applyNumberFormat="1" applyFont="1" applyFill="1" applyBorder="1"/>
    <xf numFmtId="2" fontId="37" fillId="15" borderId="46" xfId="0" applyNumberFormat="1" applyFont="1" applyFill="1" applyBorder="1"/>
    <xf numFmtId="2" fontId="37" fillId="6" borderId="19" xfId="0" applyNumberFormat="1" applyFont="1" applyFill="1" applyBorder="1"/>
    <xf numFmtId="2" fontId="37" fillId="6" borderId="46" xfId="0" applyNumberFormat="1" applyFont="1" applyFill="1" applyBorder="1"/>
    <xf numFmtId="2" fontId="37" fillId="16" borderId="19" xfId="0" applyNumberFormat="1" applyFont="1" applyFill="1" applyBorder="1"/>
    <xf numFmtId="2" fontId="37" fillId="16" borderId="46" xfId="0" applyNumberFormat="1" applyFont="1" applyFill="1" applyBorder="1"/>
    <xf numFmtId="0" fontId="38" fillId="35" borderId="0" xfId="0" applyFont="1" applyFill="1" applyAlignment="1">
      <alignment horizontal="center" vertical="center"/>
    </xf>
    <xf numFmtId="0" fontId="38" fillId="9" borderId="0" xfId="0" applyFont="1" applyFill="1" applyAlignment="1">
      <alignment horizontal="center" vertical="center"/>
    </xf>
    <xf numFmtId="0" fontId="38" fillId="8" borderId="0" xfId="0" applyFont="1" applyFill="1" applyAlignment="1">
      <alignment horizontal="center" vertical="center"/>
    </xf>
    <xf numFmtId="1" fontId="23" fillId="4" borderId="0" xfId="0" applyNumberFormat="1" applyFont="1" applyFill="1" applyAlignment="1">
      <alignment horizontal="center" vertical="center"/>
    </xf>
    <xf numFmtId="0" fontId="38" fillId="0" borderId="0" xfId="0" applyFont="1" applyFill="1"/>
    <xf numFmtId="0" fontId="38" fillId="0" borderId="0" xfId="0" applyFont="1"/>
    <xf numFmtId="0" fontId="38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" fontId="38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8" fillId="12" borderId="0" xfId="0" applyFont="1" applyFill="1" applyAlignment="1">
      <alignment horizontal="center" vertical="center"/>
    </xf>
    <xf numFmtId="0" fontId="38" fillId="0" borderId="6" xfId="0" applyFont="1" applyFill="1" applyBorder="1" applyAlignment="1">
      <alignment horizontal="center" vertical="center"/>
    </xf>
    <xf numFmtId="0" fontId="38" fillId="29" borderId="0" xfId="0" applyFont="1" applyFill="1" applyAlignment="1">
      <alignment horizontal="center" vertical="center"/>
    </xf>
    <xf numFmtId="0" fontId="38" fillId="0" borderId="6" xfId="0" applyFont="1" applyBorder="1"/>
    <xf numFmtId="0" fontId="38" fillId="0" borderId="0" xfId="0" applyFont="1" applyFill="1" applyBorder="1" applyAlignment="1">
      <alignment horizontal="center" vertical="center"/>
    </xf>
    <xf numFmtId="10" fontId="38" fillId="0" borderId="0" xfId="0" applyNumberFormat="1" applyFont="1"/>
    <xf numFmtId="0" fontId="13" fillId="9" borderId="61" xfId="0" applyFont="1" applyFill="1" applyBorder="1" applyAlignment="1">
      <alignment horizontal="right"/>
    </xf>
    <xf numFmtId="166" fontId="26" fillId="0" borderId="23" xfId="1" applyNumberFormat="1" applyFont="1" applyFill="1" applyBorder="1"/>
    <xf numFmtId="166" fontId="26" fillId="0" borderId="26" xfId="1" applyNumberFormat="1" applyFont="1" applyFill="1" applyBorder="1"/>
    <xf numFmtId="166" fontId="26" fillId="0" borderId="36" xfId="1" applyNumberFormat="1" applyFont="1" applyFill="1" applyBorder="1"/>
    <xf numFmtId="0" fontId="26" fillId="0" borderId="0" xfId="0" applyFont="1" applyFill="1"/>
    <xf numFmtId="0" fontId="0" fillId="12" borderId="18" xfId="1" applyFont="1" applyFill="1" applyBorder="1" applyAlignment="1">
      <alignment horizontal="center"/>
    </xf>
    <xf numFmtId="0" fontId="0" fillId="6" borderId="18" xfId="1" applyFont="1" applyFill="1" applyBorder="1" applyAlignment="1">
      <alignment horizontal="center"/>
    </xf>
    <xf numFmtId="0" fontId="0" fillId="25" borderId="18" xfId="1" applyFont="1" applyFill="1" applyBorder="1" applyAlignment="1">
      <alignment horizontal="center"/>
    </xf>
    <xf numFmtId="0" fontId="26" fillId="37" borderId="53" xfId="1" applyFont="1" applyFill="1" applyBorder="1" applyAlignment="1">
      <alignment horizontal="center"/>
    </xf>
    <xf numFmtId="2" fontId="2" fillId="0" borderId="0" xfId="0" applyNumberFormat="1" applyFont="1" applyProtection="1">
      <protection locked="0"/>
    </xf>
    <xf numFmtId="0" fontId="0" fillId="19" borderId="1" xfId="0" applyFill="1" applyBorder="1"/>
    <xf numFmtId="0" fontId="0" fillId="19" borderId="1" xfId="0" applyNumberFormat="1" applyFill="1" applyBorder="1"/>
    <xf numFmtId="2" fontId="0" fillId="19" borderId="1" xfId="0" applyNumberFormat="1" applyFill="1" applyBorder="1"/>
    <xf numFmtId="168" fontId="13" fillId="12" borderId="20" xfId="0" applyNumberFormat="1" applyFont="1" applyFill="1" applyBorder="1" applyAlignment="1">
      <alignment horizontal="right"/>
    </xf>
    <xf numFmtId="168" fontId="13" fillId="12" borderId="18" xfId="0" applyNumberFormat="1" applyFont="1" applyFill="1" applyBorder="1" applyAlignment="1">
      <alignment horizontal="right"/>
    </xf>
    <xf numFmtId="168" fontId="13" fillId="12" borderId="17" xfId="0" applyNumberFormat="1" applyFont="1" applyFill="1" applyBorder="1" applyAlignment="1">
      <alignment horizontal="right"/>
    </xf>
    <xf numFmtId="168" fontId="13" fillId="12" borderId="0" xfId="0" applyNumberFormat="1" applyFont="1" applyFill="1" applyBorder="1" applyAlignment="1">
      <alignment horizontal="right"/>
    </xf>
    <xf numFmtId="2" fontId="2" fillId="12" borderId="0" xfId="0" applyNumberFormat="1" applyFont="1" applyFill="1" applyProtection="1">
      <protection locked="0"/>
    </xf>
    <xf numFmtId="2" fontId="2" fillId="12" borderId="0" xfId="0" applyNumberFormat="1" applyFont="1" applyFill="1" applyAlignment="1">
      <alignment horizontal="right"/>
    </xf>
    <xf numFmtId="2" fontId="2" fillId="15" borderId="0" xfId="0" applyNumberFormat="1" applyFont="1" applyFill="1" applyAlignment="1" applyProtection="1">
      <alignment horizontal="right"/>
      <protection locked="0"/>
    </xf>
    <xf numFmtId="2" fontId="9" fillId="15" borderId="0" xfId="0" applyNumberFormat="1" applyFont="1" applyFill="1" applyAlignment="1">
      <alignment horizontal="right"/>
    </xf>
    <xf numFmtId="2" fontId="2" fillId="15" borderId="0" xfId="0" applyNumberFormat="1" applyFont="1" applyFill="1" applyAlignment="1">
      <alignment horizontal="right"/>
    </xf>
    <xf numFmtId="2" fontId="13" fillId="12" borderId="17" xfId="0" applyNumberFormat="1" applyFont="1" applyFill="1" applyBorder="1"/>
    <xf numFmtId="166" fontId="26" fillId="0" borderId="65" xfId="1" applyNumberFormat="1" applyFont="1" applyBorder="1"/>
    <xf numFmtId="0" fontId="0" fillId="12" borderId="55" xfId="1" applyFont="1" applyFill="1" applyBorder="1" applyAlignment="1">
      <alignment horizontal="center"/>
    </xf>
    <xf numFmtId="0" fontId="0" fillId="6" borderId="55" xfId="1" applyFont="1" applyFill="1" applyBorder="1" applyAlignment="1">
      <alignment horizontal="center"/>
    </xf>
    <xf numFmtId="0" fontId="0" fillId="25" borderId="55" xfId="1" applyFont="1" applyFill="1" applyBorder="1" applyAlignment="1">
      <alignment horizontal="center"/>
    </xf>
    <xf numFmtId="0" fontId="0" fillId="37" borderId="55" xfId="1" applyFont="1" applyFill="1" applyBorder="1" applyAlignment="1">
      <alignment horizontal="center"/>
    </xf>
    <xf numFmtId="166" fontId="26" fillId="0" borderId="64" xfId="1" applyNumberFormat="1" applyFont="1" applyFill="1" applyBorder="1"/>
    <xf numFmtId="0" fontId="0" fillId="0" borderId="66" xfId="1" applyFont="1" applyFill="1" applyBorder="1" applyAlignment="1">
      <alignment horizontal="center"/>
    </xf>
    <xf numFmtId="0" fontId="26" fillId="0" borderId="66" xfId="1" applyFont="1" applyFill="1" applyBorder="1" applyAlignment="1">
      <alignment horizontal="center"/>
    </xf>
    <xf numFmtId="168" fontId="13" fillId="12" borderId="17" xfId="0" applyNumberFormat="1" applyFont="1" applyFill="1" applyBorder="1" applyAlignment="1">
      <alignment horizontal="center"/>
    </xf>
    <xf numFmtId="168" fontId="13" fillId="12" borderId="5" xfId="0" applyNumberFormat="1" applyFont="1" applyFill="1" applyBorder="1" applyAlignment="1">
      <alignment horizontal="right"/>
    </xf>
    <xf numFmtId="2" fontId="2" fillId="28" borderId="0" xfId="0" applyNumberFormat="1" applyFont="1" applyFill="1" applyAlignment="1" applyProtection="1">
      <alignment horizontal="right"/>
      <protection locked="0"/>
    </xf>
    <xf numFmtId="0" fontId="26" fillId="37" borderId="55" xfId="1" applyFont="1" applyFill="1" applyBorder="1" applyAlignment="1">
      <alignment horizontal="center"/>
    </xf>
    <xf numFmtId="166" fontId="26" fillId="12" borderId="68" xfId="1" applyNumberFormat="1" applyFont="1" applyFill="1" applyBorder="1"/>
    <xf numFmtId="0" fontId="0" fillId="12" borderId="69" xfId="1" applyFont="1" applyFill="1" applyBorder="1" applyAlignment="1">
      <alignment horizontal="center"/>
    </xf>
    <xf numFmtId="0" fontId="0" fillId="29" borderId="0" xfId="1" applyFont="1" applyFill="1" applyBorder="1" applyAlignment="1">
      <alignment horizontal="center"/>
    </xf>
    <xf numFmtId="0" fontId="34" fillId="0" borderId="71" xfId="2" applyFont="1" applyFill="1" applyBorder="1" applyAlignment="1">
      <alignment horizontal="right" wrapText="1"/>
    </xf>
    <xf numFmtId="0" fontId="34" fillId="0" borderId="72" xfId="2" applyFont="1" applyFill="1" applyBorder="1" applyAlignment="1">
      <alignment horizontal="right" wrapText="1"/>
    </xf>
    <xf numFmtId="0" fontId="34" fillId="0" borderId="73" xfId="2" applyFont="1" applyFill="1" applyBorder="1" applyAlignment="1">
      <alignment horizontal="right" wrapText="1"/>
    </xf>
    <xf numFmtId="168" fontId="13" fillId="0" borderId="9" xfId="0" applyNumberFormat="1" applyFont="1" applyFill="1" applyBorder="1" applyAlignment="1">
      <alignment horizontal="center"/>
    </xf>
    <xf numFmtId="168" fontId="13" fillId="0" borderId="62" xfId="0" applyNumberFormat="1" applyFont="1" applyFill="1" applyBorder="1" applyAlignment="1">
      <alignment horizontal="center"/>
    </xf>
    <xf numFmtId="168" fontId="36" fillId="11" borderId="55" xfId="0" applyNumberFormat="1" applyFont="1" applyFill="1" applyBorder="1" applyAlignment="1">
      <alignment horizontal="right"/>
    </xf>
    <xf numFmtId="168" fontId="36" fillId="11" borderId="55" xfId="0" applyNumberFormat="1" applyFont="1" applyFill="1" applyBorder="1" applyAlignment="1">
      <alignment horizontal="center"/>
    </xf>
    <xf numFmtId="168" fontId="13" fillId="0" borderId="61" xfId="0" applyNumberFormat="1" applyFont="1" applyFill="1" applyBorder="1" applyAlignment="1">
      <alignment horizontal="right"/>
    </xf>
    <xf numFmtId="168" fontId="13" fillId="12" borderId="9" xfId="0" applyNumberFormat="1" applyFont="1" applyFill="1" applyBorder="1" applyAlignment="1">
      <alignment horizontal="center"/>
    </xf>
    <xf numFmtId="168" fontId="13" fillId="12" borderId="62" xfId="0" applyNumberFormat="1" applyFont="1" applyFill="1" applyBorder="1" applyAlignment="1">
      <alignment horizontal="center"/>
    </xf>
    <xf numFmtId="0" fontId="34" fillId="0" borderId="74" xfId="2" applyFont="1" applyFill="1" applyBorder="1" applyAlignment="1">
      <alignment horizontal="right" wrapText="1"/>
    </xf>
    <xf numFmtId="0" fontId="34" fillId="0" borderId="0" xfId="2" applyFont="1" applyFill="1" applyBorder="1" applyAlignment="1">
      <alignment horizontal="right" wrapText="1"/>
    </xf>
    <xf numFmtId="168" fontId="13" fillId="12" borderId="39" xfId="0" applyNumberFormat="1" applyFont="1" applyFill="1" applyBorder="1" applyAlignment="1">
      <alignment horizontal="right"/>
    </xf>
    <xf numFmtId="168" fontId="13" fillId="12" borderId="55" xfId="0" applyNumberFormat="1" applyFont="1" applyFill="1" applyBorder="1" applyAlignment="1">
      <alignment horizontal="right"/>
    </xf>
    <xf numFmtId="0" fontId="34" fillId="0" borderId="75" xfId="2" applyFont="1" applyFill="1" applyBorder="1" applyAlignment="1">
      <alignment horizontal="right" wrapText="1"/>
    </xf>
    <xf numFmtId="2" fontId="13" fillId="12" borderId="55" xfId="0" applyNumberFormat="1" applyFont="1" applyFill="1" applyBorder="1"/>
    <xf numFmtId="168" fontId="13" fillId="2" borderId="18" xfId="0" applyNumberFormat="1" applyFont="1" applyFill="1" applyBorder="1" applyAlignment="1">
      <alignment horizontal="right"/>
    </xf>
    <xf numFmtId="168" fontId="13" fillId="2" borderId="9" xfId="0" applyNumberFormat="1" applyFont="1" applyFill="1" applyBorder="1" applyAlignment="1">
      <alignment horizontal="right"/>
    </xf>
    <xf numFmtId="168" fontId="13" fillId="2" borderId="18" xfId="0" applyNumberFormat="1" applyFont="1" applyFill="1" applyBorder="1" applyAlignment="1">
      <alignment horizontal="center"/>
    </xf>
    <xf numFmtId="168" fontId="13" fillId="2" borderId="8" xfId="0" applyNumberFormat="1" applyFont="1" applyFill="1" applyBorder="1" applyAlignment="1">
      <alignment horizontal="right"/>
    </xf>
    <xf numFmtId="168" fontId="13" fillId="2" borderId="8" xfId="0" applyNumberFormat="1" applyFont="1" applyFill="1" applyBorder="1" applyAlignment="1">
      <alignment horizontal="center"/>
    </xf>
    <xf numFmtId="168" fontId="13" fillId="2" borderId="0" xfId="0" applyNumberFormat="1" applyFont="1" applyFill="1" applyBorder="1" applyAlignment="1">
      <alignment horizontal="right"/>
    </xf>
    <xf numFmtId="2" fontId="13" fillId="2" borderId="18" xfId="0" applyNumberFormat="1" applyFont="1" applyFill="1" applyBorder="1"/>
    <xf numFmtId="2" fontId="13" fillId="2" borderId="0" xfId="0" applyNumberFormat="1" applyFont="1" applyFill="1"/>
    <xf numFmtId="0" fontId="34" fillId="0" borderId="76" xfId="2" applyFont="1" applyFill="1" applyBorder="1" applyAlignment="1">
      <alignment horizontal="right" wrapText="1"/>
    </xf>
    <xf numFmtId="166" fontId="30" fillId="2" borderId="0" xfId="0" applyNumberFormat="1" applyFont="1" applyFill="1" applyAlignment="1">
      <alignment horizontal="right"/>
    </xf>
    <xf numFmtId="168" fontId="13" fillId="2" borderId="37" xfId="0" applyNumberFormat="1" applyFont="1" applyFill="1" applyBorder="1" applyAlignment="1">
      <alignment horizontal="right"/>
    </xf>
    <xf numFmtId="0" fontId="38" fillId="0" borderId="67" xfId="0" applyFont="1" applyFill="1" applyBorder="1" applyAlignment="1">
      <alignment horizontal="center" vertical="center"/>
    </xf>
    <xf numFmtId="168" fontId="13" fillId="32" borderId="77" xfId="0" applyNumberFormat="1" applyFont="1" applyFill="1" applyBorder="1" applyAlignment="1">
      <alignment horizontal="right"/>
    </xf>
    <xf numFmtId="168" fontId="13" fillId="32" borderId="78" xfId="0" applyNumberFormat="1" applyFont="1" applyFill="1" applyBorder="1" applyAlignment="1">
      <alignment horizontal="right"/>
    </xf>
    <xf numFmtId="168" fontId="30" fillId="15" borderId="0" xfId="0" applyNumberFormat="1" applyFont="1" applyFill="1" applyAlignment="1">
      <alignment horizontal="right"/>
    </xf>
    <xf numFmtId="0" fontId="30" fillId="15" borderId="0" xfId="0" applyFont="1" applyFill="1"/>
    <xf numFmtId="168" fontId="30" fillId="0" borderId="0" xfId="0" applyNumberFormat="1" applyFont="1" applyAlignment="1">
      <alignment horizontal="right"/>
    </xf>
    <xf numFmtId="168" fontId="30" fillId="0" borderId="0" xfId="0" applyNumberFormat="1" applyFont="1" applyAlignment="1">
      <alignment horizontal="center"/>
    </xf>
    <xf numFmtId="2" fontId="30" fillId="0" borderId="0" xfId="0" applyNumberFormat="1" applyFont="1"/>
    <xf numFmtId="0" fontId="30" fillId="0" borderId="0" xfId="0" applyFont="1"/>
    <xf numFmtId="0" fontId="30" fillId="15" borderId="0" xfId="0" applyFont="1" applyFill="1" applyAlignment="1">
      <alignment horizontal="right"/>
    </xf>
    <xf numFmtId="0" fontId="30" fillId="0" borderId="0" xfId="0" applyFont="1" applyAlignment="1">
      <alignment horizontal="right"/>
    </xf>
    <xf numFmtId="168" fontId="30" fillId="0" borderId="0" xfId="0" applyNumberFormat="1" applyFont="1" applyFill="1" applyAlignment="1">
      <alignment horizontal="right"/>
    </xf>
    <xf numFmtId="0" fontId="30" fillId="0" borderId="0" xfId="0" applyFont="1" applyFill="1"/>
    <xf numFmtId="0" fontId="30" fillId="0" borderId="0" xfId="0" applyFont="1" applyFill="1" applyAlignment="1">
      <alignment horizontal="right"/>
    </xf>
    <xf numFmtId="168" fontId="30" fillId="9" borderId="0" xfId="0" applyNumberFormat="1" applyFont="1" applyFill="1" applyAlignment="1">
      <alignment horizontal="right"/>
    </xf>
    <xf numFmtId="0" fontId="30" fillId="9" borderId="0" xfId="0" applyFont="1" applyFill="1"/>
    <xf numFmtId="0" fontId="30" fillId="9" borderId="0" xfId="0" applyFont="1" applyFill="1" applyAlignment="1">
      <alignment horizontal="right"/>
    </xf>
    <xf numFmtId="168" fontId="30" fillId="7" borderId="0" xfId="0" applyNumberFormat="1" applyFont="1" applyFill="1" applyAlignment="1">
      <alignment horizontal="right"/>
    </xf>
    <xf numFmtId="0" fontId="30" fillId="7" borderId="0" xfId="0" applyFont="1" applyFill="1"/>
    <xf numFmtId="0" fontId="30" fillId="7" borderId="0" xfId="0" applyFont="1" applyFill="1" applyAlignment="1">
      <alignment horizontal="right"/>
    </xf>
    <xf numFmtId="166" fontId="13" fillId="0" borderId="29" xfId="0" applyNumberFormat="1" applyFont="1" applyBorder="1" applyAlignment="1">
      <alignment horizontal="right"/>
    </xf>
    <xf numFmtId="168" fontId="13" fillId="0" borderId="29" xfId="0" applyNumberFormat="1" applyFont="1" applyBorder="1" applyAlignment="1">
      <alignment horizontal="right"/>
    </xf>
    <xf numFmtId="2" fontId="13" fillId="0" borderId="29" xfId="0" applyNumberFormat="1" applyFont="1" applyBorder="1"/>
    <xf numFmtId="0" fontId="13" fillId="0" borderId="29" xfId="0" applyFont="1" applyBorder="1"/>
    <xf numFmtId="166" fontId="13" fillId="0" borderId="29" xfId="0" applyNumberFormat="1" applyFont="1" applyBorder="1"/>
    <xf numFmtId="166" fontId="13" fillId="0" borderId="24" xfId="0" applyNumberFormat="1" applyFont="1" applyBorder="1"/>
    <xf numFmtId="168" fontId="13" fillId="0" borderId="24" xfId="0" applyNumberFormat="1" applyFont="1" applyBorder="1" applyAlignment="1">
      <alignment horizontal="right"/>
    </xf>
    <xf numFmtId="2" fontId="13" fillId="0" borderId="24" xfId="0" applyNumberFormat="1" applyFont="1" applyBorder="1"/>
    <xf numFmtId="0" fontId="13" fillId="0" borderId="24" xfId="0" applyFont="1" applyBorder="1"/>
    <xf numFmtId="166" fontId="13" fillId="0" borderId="67" xfId="0" applyNumberFormat="1" applyFont="1" applyBorder="1"/>
    <xf numFmtId="168" fontId="13" fillId="0" borderId="67" xfId="0" applyNumberFormat="1" applyFont="1" applyBorder="1" applyAlignment="1">
      <alignment horizontal="right"/>
    </xf>
    <xf numFmtId="2" fontId="13" fillId="0" borderId="67" xfId="0" applyNumberFormat="1" applyFont="1" applyBorder="1"/>
    <xf numFmtId="0" fontId="13" fillId="0" borderId="67" xfId="0" applyFont="1" applyBorder="1"/>
    <xf numFmtId="166" fontId="13" fillId="0" borderId="0" xfId="0" applyNumberFormat="1" applyFont="1" applyBorder="1"/>
    <xf numFmtId="2" fontId="13" fillId="0" borderId="0" xfId="0" applyNumberFormat="1" applyFont="1" applyBorder="1"/>
    <xf numFmtId="1" fontId="38" fillId="0" borderId="0" xfId="0" applyNumberFormat="1" applyFont="1" applyFill="1" applyAlignment="1">
      <alignment horizontal="center" vertical="center"/>
    </xf>
    <xf numFmtId="0" fontId="38" fillId="0" borderId="61" xfId="0" applyFont="1" applyFill="1" applyBorder="1" applyAlignment="1">
      <alignment horizontal="center" vertical="center"/>
    </xf>
    <xf numFmtId="0" fontId="34" fillId="0" borderId="79" xfId="2" applyFont="1" applyFill="1" applyBorder="1" applyAlignment="1">
      <alignment horizontal="right" wrapText="1"/>
    </xf>
    <xf numFmtId="168" fontId="13" fillId="12" borderId="0" xfId="0" applyNumberFormat="1" applyFont="1" applyFill="1" applyAlignment="1">
      <alignment horizontal="right"/>
    </xf>
    <xf numFmtId="2" fontId="13" fillId="12" borderId="0" xfId="0" applyNumberFormat="1" applyFont="1" applyFill="1"/>
    <xf numFmtId="2" fontId="13" fillId="12" borderId="67" xfId="0" applyNumberFormat="1" applyFont="1" applyFill="1" applyBorder="1"/>
    <xf numFmtId="168" fontId="13" fillId="12" borderId="67" xfId="0" applyNumberFormat="1" applyFont="1" applyFill="1" applyBorder="1" applyAlignment="1">
      <alignment horizontal="right"/>
    </xf>
    <xf numFmtId="2" fontId="16" fillId="3" borderId="63" xfId="0" applyNumberFormat="1" applyFont="1" applyFill="1" applyBorder="1" applyAlignment="1">
      <alignment horizontal="center"/>
    </xf>
    <xf numFmtId="2" fontId="36" fillId="16" borderId="53" xfId="0" applyNumberFormat="1" applyFont="1" applyFill="1" applyBorder="1"/>
    <xf numFmtId="2" fontId="13" fillId="12" borderId="80" xfId="0" applyNumberFormat="1" applyFont="1" applyFill="1" applyBorder="1"/>
    <xf numFmtId="2" fontId="13" fillId="12" borderId="9" xfId="0" applyNumberFormat="1" applyFont="1" applyFill="1" applyBorder="1"/>
    <xf numFmtId="2" fontId="13" fillId="11" borderId="17" xfId="0" applyNumberFormat="1" applyFont="1" applyFill="1" applyBorder="1"/>
    <xf numFmtId="168" fontId="13" fillId="12" borderId="0" xfId="0" applyNumberFormat="1" applyFont="1" applyFill="1" applyAlignment="1">
      <alignment horizontal="center"/>
    </xf>
    <xf numFmtId="40" fontId="16" fillId="3" borderId="60" xfId="0" applyNumberFormat="1" applyFont="1" applyFill="1" applyBorder="1" applyAlignment="1">
      <alignment horizontal="center"/>
    </xf>
    <xf numFmtId="40" fontId="13" fillId="0" borderId="18" xfId="0" applyNumberFormat="1" applyFont="1" applyFill="1" applyBorder="1"/>
    <xf numFmtId="40" fontId="13" fillId="0" borderId="17" xfId="0" applyNumberFormat="1" applyFont="1" applyFill="1" applyBorder="1"/>
    <xf numFmtId="40" fontId="36" fillId="11" borderId="38" xfId="0" applyNumberFormat="1" applyFont="1" applyFill="1" applyBorder="1"/>
    <xf numFmtId="40" fontId="36" fillId="11" borderId="17" xfId="0" applyNumberFormat="1" applyFont="1" applyFill="1" applyBorder="1"/>
    <xf numFmtId="40" fontId="36" fillId="11" borderId="39" xfId="0" applyNumberFormat="1" applyFont="1" applyFill="1" applyBorder="1"/>
    <xf numFmtId="40" fontId="13" fillId="0" borderId="55" xfId="0" applyNumberFormat="1" applyFont="1" applyFill="1" applyBorder="1"/>
    <xf numFmtId="40" fontId="13" fillId="2" borderId="18" xfId="0" applyNumberFormat="1" applyFont="1" applyFill="1" applyBorder="1"/>
    <xf numFmtId="40" fontId="13" fillId="16" borderId="18" xfId="0" applyNumberFormat="1" applyFont="1" applyFill="1" applyBorder="1"/>
    <xf numFmtId="40" fontId="13" fillId="16" borderId="39" xfId="0" applyNumberFormat="1" applyFont="1" applyFill="1" applyBorder="1"/>
    <xf numFmtId="40" fontId="13" fillId="11" borderId="18" xfId="0" applyNumberFormat="1" applyFont="1" applyFill="1" applyBorder="1"/>
    <xf numFmtId="40" fontId="36" fillId="16" borderId="52" xfId="0" applyNumberFormat="1" applyFont="1" applyFill="1" applyBorder="1"/>
    <xf numFmtId="40" fontId="37" fillId="16" borderId="19" xfId="0" applyNumberFormat="1" applyFont="1" applyFill="1" applyBorder="1"/>
    <xf numFmtId="40" fontId="13" fillId="0" borderId="0" xfId="0" applyNumberFormat="1" applyFont="1"/>
    <xf numFmtId="40" fontId="36" fillId="11" borderId="38" xfId="0" applyNumberFormat="1" applyFont="1" applyFill="1" applyBorder="1" applyAlignment="1">
      <alignment horizontal="right"/>
    </xf>
    <xf numFmtId="40" fontId="36" fillId="11" borderId="18" xfId="0" applyNumberFormat="1" applyFont="1" applyFill="1" applyBorder="1" applyAlignment="1">
      <alignment horizontal="right"/>
    </xf>
    <xf numFmtId="40" fontId="13" fillId="12" borderId="67" xfId="0" applyNumberFormat="1" applyFont="1" applyFill="1" applyBorder="1"/>
    <xf numFmtId="40" fontId="13" fillId="32" borderId="77" xfId="0" applyNumberFormat="1" applyFont="1" applyFill="1" applyBorder="1" applyAlignment="1">
      <alignment horizontal="right"/>
    </xf>
    <xf numFmtId="40" fontId="13" fillId="32" borderId="78" xfId="0" applyNumberFormat="1" applyFont="1" applyFill="1" applyBorder="1" applyAlignment="1">
      <alignment horizontal="right"/>
    </xf>
    <xf numFmtId="40" fontId="36" fillId="0" borderId="46" xfId="0" applyNumberFormat="1" applyFont="1" applyBorder="1" applyAlignment="1">
      <alignment horizontal="right"/>
    </xf>
    <xf numFmtId="40" fontId="30" fillId="0" borderId="0" xfId="0" applyNumberFormat="1" applyFont="1"/>
    <xf numFmtId="0" fontId="0" fillId="29" borderId="34" xfId="1" applyFont="1" applyFill="1" applyBorder="1" applyAlignment="1">
      <alignment horizontal="center"/>
    </xf>
    <xf numFmtId="0" fontId="0" fillId="29" borderId="1" xfId="1" applyFont="1" applyFill="1" applyBorder="1" applyAlignment="1">
      <alignment horizontal="center"/>
    </xf>
    <xf numFmtId="0" fontId="27" fillId="29" borderId="24" xfId="1" applyFont="1" applyFill="1" applyBorder="1" applyAlignment="1">
      <alignment horizontal="center"/>
    </xf>
    <xf numFmtId="0" fontId="0" fillId="12" borderId="17" xfId="1" applyFont="1" applyFill="1" applyBorder="1" applyAlignment="1">
      <alignment horizontal="center"/>
    </xf>
    <xf numFmtId="0" fontId="0" fillId="6" borderId="17" xfId="1" applyFont="1" applyFill="1" applyBorder="1" applyAlignment="1">
      <alignment horizontal="center"/>
    </xf>
    <xf numFmtId="0" fontId="0" fillId="25" borderId="17" xfId="1" applyFont="1" applyFill="1" applyBorder="1" applyAlignment="1">
      <alignment horizontal="center"/>
    </xf>
    <xf numFmtId="0" fontId="0" fillId="37" borderId="17" xfId="1" applyFont="1" applyFill="1" applyBorder="1" applyAlignment="1">
      <alignment horizontal="center"/>
    </xf>
    <xf numFmtId="0" fontId="0" fillId="29" borderId="11" xfId="1" applyFont="1" applyFill="1" applyBorder="1" applyAlignment="1">
      <alignment horizontal="center"/>
    </xf>
    <xf numFmtId="0" fontId="0" fillId="29" borderId="12" xfId="1" applyFont="1" applyFill="1" applyBorder="1" applyAlignment="1">
      <alignment horizontal="center"/>
    </xf>
    <xf numFmtId="0" fontId="2" fillId="13" borderId="0" xfId="0" applyFont="1" applyFill="1"/>
    <xf numFmtId="2" fontId="2" fillId="13" borderId="0" xfId="0" applyNumberFormat="1" applyFont="1" applyFill="1" applyAlignment="1" applyProtection="1">
      <alignment horizontal="right"/>
      <protection locked="0"/>
    </xf>
    <xf numFmtId="0" fontId="0" fillId="37" borderId="0" xfId="1" applyFont="1" applyFill="1" applyBorder="1" applyAlignment="1">
      <alignment horizontal="center"/>
    </xf>
    <xf numFmtId="0" fontId="0" fillId="21" borderId="1" xfId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36" fillId="11" borderId="18" xfId="0" applyNumberFormat="1" applyFont="1" applyFill="1" applyBorder="1" applyAlignment="1">
      <alignment horizontal="right"/>
    </xf>
    <xf numFmtId="2" fontId="13" fillId="32" borderId="40" xfId="0" applyNumberFormat="1" applyFont="1" applyFill="1" applyBorder="1" applyAlignment="1">
      <alignment horizontal="right"/>
    </xf>
    <xf numFmtId="2" fontId="13" fillId="32" borderId="36" xfId="0" applyNumberFormat="1" applyFont="1" applyFill="1" applyBorder="1" applyAlignment="1">
      <alignment horizontal="right"/>
    </xf>
    <xf numFmtId="2" fontId="36" fillId="0" borderId="46" xfId="0" applyNumberFormat="1" applyFont="1" applyBorder="1" applyAlignment="1">
      <alignment horizontal="right"/>
    </xf>
    <xf numFmtId="168" fontId="13" fillId="12" borderId="67" xfId="0" applyNumberFormat="1" applyFont="1" applyFill="1" applyBorder="1" applyAlignment="1">
      <alignment horizontal="center"/>
    </xf>
    <xf numFmtId="0" fontId="27" fillId="24" borderId="0" xfId="1" applyFont="1" applyFill="1" applyAlignment="1">
      <alignment horizontal="center" wrapText="1"/>
    </xf>
    <xf numFmtId="0" fontId="27" fillId="0" borderId="0" xfId="0" applyFont="1"/>
    <xf numFmtId="0" fontId="0" fillId="37" borderId="34" xfId="1" applyFont="1" applyFill="1" applyBorder="1" applyAlignment="1">
      <alignment horizontal="center"/>
    </xf>
    <xf numFmtId="0" fontId="0" fillId="37" borderId="35" xfId="1" applyFont="1" applyFill="1" applyBorder="1" applyAlignment="1">
      <alignment horizontal="center"/>
    </xf>
    <xf numFmtId="0" fontId="27" fillId="29" borderId="29" xfId="1" applyFont="1" applyFill="1" applyBorder="1" applyAlignment="1">
      <alignment horizontal="center"/>
    </xf>
    <xf numFmtId="0" fontId="0" fillId="37" borderId="20" xfId="1" applyFont="1" applyFill="1" applyBorder="1" applyAlignment="1">
      <alignment horizontal="center"/>
    </xf>
    <xf numFmtId="0" fontId="26" fillId="0" borderId="21" xfId="0" applyFont="1" applyBorder="1"/>
    <xf numFmtId="0" fontId="0" fillId="21" borderId="20" xfId="1" applyFont="1" applyFill="1" applyBorder="1" applyAlignment="1">
      <alignment horizontal="center"/>
    </xf>
    <xf numFmtId="0" fontId="0" fillId="21" borderId="17" xfId="1" applyFont="1" applyFill="1" applyBorder="1" applyAlignment="1">
      <alignment horizontal="center"/>
    </xf>
    <xf numFmtId="0" fontId="7" fillId="29" borderId="1" xfId="1" applyFont="1" applyFill="1" applyBorder="1" applyAlignment="1">
      <alignment horizontal="center"/>
    </xf>
    <xf numFmtId="0" fontId="0" fillId="21" borderId="34" xfId="1" applyFont="1" applyFill="1" applyBorder="1" applyAlignment="1">
      <alignment horizontal="center"/>
    </xf>
    <xf numFmtId="0" fontId="0" fillId="21" borderId="35" xfId="1" applyFont="1" applyFill="1" applyBorder="1" applyAlignment="1">
      <alignment horizontal="center"/>
    </xf>
    <xf numFmtId="0" fontId="27" fillId="24" borderId="29" xfId="1" applyFont="1" applyFill="1" applyBorder="1" applyAlignment="1">
      <alignment horizontal="center"/>
    </xf>
    <xf numFmtId="168" fontId="13" fillId="22" borderId="0" xfId="0" applyNumberFormat="1" applyFont="1" applyFill="1" applyAlignment="1">
      <alignment horizontal="right"/>
    </xf>
    <xf numFmtId="168" fontId="13" fillId="22" borderId="67" xfId="0" applyNumberFormat="1" applyFont="1" applyFill="1" applyBorder="1" applyAlignment="1">
      <alignment horizontal="right"/>
    </xf>
    <xf numFmtId="168" fontId="36" fillId="22" borderId="38" xfId="0" applyNumberFormat="1" applyFont="1" applyFill="1" applyBorder="1" applyAlignment="1">
      <alignment horizontal="right"/>
    </xf>
    <xf numFmtId="168" fontId="36" fillId="22" borderId="18" xfId="0" applyNumberFormat="1" applyFont="1" applyFill="1" applyBorder="1" applyAlignment="1">
      <alignment horizontal="right"/>
    </xf>
    <xf numFmtId="168" fontId="13" fillId="22" borderId="0" xfId="0" applyNumberFormat="1" applyFont="1" applyFill="1" applyBorder="1" applyAlignment="1">
      <alignment horizontal="right"/>
    </xf>
    <xf numFmtId="168" fontId="13" fillId="22" borderId="77" xfId="0" applyNumberFormat="1" applyFont="1" applyFill="1" applyBorder="1" applyAlignment="1">
      <alignment horizontal="right"/>
    </xf>
    <xf numFmtId="168" fontId="13" fillId="22" borderId="78" xfId="0" applyNumberFormat="1" applyFont="1" applyFill="1" applyBorder="1" applyAlignment="1">
      <alignment horizontal="right"/>
    </xf>
    <xf numFmtId="168" fontId="13" fillId="39" borderId="29" xfId="0" applyNumberFormat="1" applyFont="1" applyFill="1" applyBorder="1" applyAlignment="1">
      <alignment horizontal="right"/>
    </xf>
    <xf numFmtId="168" fontId="13" fillId="39" borderId="29" xfId="0" applyNumberFormat="1" applyFont="1" applyFill="1" applyBorder="1" applyAlignment="1">
      <alignment horizontal="center"/>
    </xf>
    <xf numFmtId="168" fontId="13" fillId="39" borderId="0" xfId="0" applyNumberFormat="1" applyFont="1" applyFill="1" applyAlignment="1">
      <alignment horizontal="right"/>
    </xf>
    <xf numFmtId="168" fontId="13" fillId="39" borderId="0" xfId="0" applyNumberFormat="1" applyFont="1" applyFill="1" applyAlignment="1">
      <alignment horizontal="center"/>
    </xf>
    <xf numFmtId="168" fontId="13" fillId="39" borderId="24" xfId="0" applyNumberFormat="1" applyFont="1" applyFill="1" applyBorder="1" applyAlignment="1">
      <alignment horizontal="right"/>
    </xf>
    <xf numFmtId="168" fontId="13" fillId="39" borderId="24" xfId="0" applyNumberFormat="1" applyFont="1" applyFill="1" applyBorder="1" applyAlignment="1">
      <alignment horizontal="center"/>
    </xf>
    <xf numFmtId="168" fontId="13" fillId="39" borderId="67" xfId="0" applyNumberFormat="1" applyFont="1" applyFill="1" applyBorder="1" applyAlignment="1">
      <alignment horizontal="right"/>
    </xf>
    <xf numFmtId="168" fontId="13" fillId="39" borderId="67" xfId="0" applyNumberFormat="1" applyFont="1" applyFill="1" applyBorder="1" applyAlignment="1">
      <alignment horizontal="center"/>
    </xf>
    <xf numFmtId="168" fontId="36" fillId="39" borderId="38" xfId="0" applyNumberFormat="1" applyFont="1" applyFill="1" applyBorder="1" applyAlignment="1">
      <alignment horizontal="right"/>
    </xf>
    <xf numFmtId="168" fontId="36" fillId="39" borderId="18" xfId="0" applyNumberFormat="1" applyFont="1" applyFill="1" applyBorder="1" applyAlignment="1">
      <alignment horizontal="right"/>
    </xf>
    <xf numFmtId="168" fontId="13" fillId="39" borderId="23" xfId="0" applyNumberFormat="1" applyFont="1" applyFill="1" applyBorder="1" applyAlignment="1">
      <alignment horizontal="right"/>
    </xf>
    <xf numFmtId="168" fontId="13" fillId="39" borderId="28" xfId="0" applyNumberFormat="1" applyFont="1" applyFill="1" applyBorder="1" applyAlignment="1">
      <alignment horizontal="right"/>
    </xf>
    <xf numFmtId="168" fontId="13" fillId="39" borderId="0" xfId="0" applyNumberFormat="1" applyFont="1" applyFill="1" applyBorder="1" applyAlignment="1">
      <alignment horizontal="right"/>
    </xf>
    <xf numFmtId="168" fontId="13" fillId="39" borderId="0" xfId="0" applyNumberFormat="1" applyFont="1" applyFill="1" applyBorder="1" applyAlignment="1">
      <alignment horizontal="center"/>
    </xf>
    <xf numFmtId="168" fontId="13" fillId="39" borderId="77" xfId="0" applyNumberFormat="1" applyFont="1" applyFill="1" applyBorder="1" applyAlignment="1">
      <alignment horizontal="right"/>
    </xf>
    <xf numFmtId="168" fontId="13" fillId="39" borderId="78" xfId="0" applyNumberFormat="1" applyFont="1" applyFill="1" applyBorder="1" applyAlignment="1">
      <alignment horizontal="right"/>
    </xf>
    <xf numFmtId="168" fontId="13" fillId="15" borderId="0" xfId="0" applyNumberFormat="1" applyFont="1" applyFill="1" applyAlignment="1">
      <alignment horizontal="right"/>
    </xf>
    <xf numFmtId="168" fontId="13" fillId="15" borderId="24" xfId="0" applyNumberFormat="1" applyFont="1" applyFill="1" applyBorder="1" applyAlignment="1">
      <alignment horizontal="right"/>
    </xf>
    <xf numFmtId="168" fontId="13" fillId="15" borderId="67" xfId="0" applyNumberFormat="1" applyFont="1" applyFill="1" applyBorder="1" applyAlignment="1">
      <alignment horizontal="right"/>
    </xf>
    <xf numFmtId="168" fontId="36" fillId="15" borderId="38" xfId="0" applyNumberFormat="1" applyFont="1" applyFill="1" applyBorder="1" applyAlignment="1">
      <alignment horizontal="right"/>
    </xf>
    <xf numFmtId="168" fontId="36" fillId="15" borderId="18" xfId="0" applyNumberFormat="1" applyFont="1" applyFill="1" applyBorder="1" applyAlignment="1">
      <alignment horizontal="right"/>
    </xf>
    <xf numFmtId="168" fontId="13" fillId="15" borderId="23" xfId="0" applyNumberFormat="1" applyFont="1" applyFill="1" applyBorder="1" applyAlignment="1">
      <alignment horizontal="right"/>
    </xf>
    <xf numFmtId="168" fontId="13" fillId="15" borderId="28" xfId="0" applyNumberFormat="1" applyFont="1" applyFill="1" applyBorder="1" applyAlignment="1">
      <alignment horizontal="right"/>
    </xf>
    <xf numFmtId="168" fontId="13" fillId="15" borderId="77" xfId="0" applyNumberFormat="1" applyFont="1" applyFill="1" applyBorder="1" applyAlignment="1">
      <alignment horizontal="right"/>
    </xf>
    <xf numFmtId="168" fontId="13" fillId="15" borderId="78" xfId="0" applyNumberFormat="1" applyFont="1" applyFill="1" applyBorder="1" applyAlignment="1">
      <alignment horizontal="right"/>
    </xf>
    <xf numFmtId="168" fontId="13" fillId="32" borderId="0" xfId="0" applyNumberFormat="1" applyFont="1" applyFill="1" applyAlignment="1">
      <alignment horizontal="right"/>
    </xf>
    <xf numFmtId="168" fontId="13" fillId="32" borderId="0" xfId="0" applyNumberFormat="1" applyFont="1" applyFill="1" applyAlignment="1">
      <alignment horizontal="center"/>
    </xf>
    <xf numFmtId="168" fontId="13" fillId="32" borderId="29" xfId="0" applyNumberFormat="1" applyFont="1" applyFill="1" applyBorder="1" applyAlignment="1">
      <alignment horizontal="center"/>
    </xf>
    <xf numFmtId="168" fontId="13" fillId="32" borderId="24" xfId="0" applyNumberFormat="1" applyFont="1" applyFill="1" applyBorder="1" applyAlignment="1">
      <alignment horizontal="center"/>
    </xf>
    <xf numFmtId="168" fontId="13" fillId="32" borderId="67" xfId="0" applyNumberFormat="1" applyFont="1" applyFill="1" applyBorder="1" applyAlignment="1">
      <alignment horizontal="right"/>
    </xf>
    <xf numFmtId="168" fontId="13" fillId="32" borderId="67" xfId="0" applyNumberFormat="1" applyFont="1" applyFill="1" applyBorder="1" applyAlignment="1">
      <alignment horizontal="center"/>
    </xf>
    <xf numFmtId="168" fontId="36" fillId="32" borderId="38" xfId="0" applyNumberFormat="1" applyFont="1" applyFill="1" applyBorder="1" applyAlignment="1">
      <alignment horizontal="right"/>
    </xf>
    <xf numFmtId="168" fontId="36" fillId="32" borderId="18" xfId="0" applyNumberFormat="1" applyFont="1" applyFill="1" applyBorder="1" applyAlignment="1">
      <alignment horizontal="right"/>
    </xf>
    <xf numFmtId="168" fontId="13" fillId="32" borderId="0" xfId="0" applyNumberFormat="1" applyFont="1" applyFill="1" applyBorder="1" applyAlignment="1">
      <alignment horizontal="right"/>
    </xf>
    <xf numFmtId="168" fontId="13" fillId="32" borderId="0" xfId="0" applyNumberFormat="1" applyFont="1" applyFill="1" applyBorder="1" applyAlignment="1">
      <alignment horizontal="center"/>
    </xf>
    <xf numFmtId="168" fontId="13" fillId="25" borderId="29" xfId="0" applyNumberFormat="1" applyFont="1" applyFill="1" applyBorder="1" applyAlignment="1">
      <alignment horizontal="center"/>
    </xf>
    <xf numFmtId="168" fontId="13" fillId="25" borderId="0" xfId="0" applyNumberFormat="1" applyFont="1" applyFill="1" applyAlignment="1">
      <alignment horizontal="right"/>
    </xf>
    <xf numFmtId="168" fontId="13" fillId="25" borderId="0" xfId="0" applyNumberFormat="1" applyFont="1" applyFill="1" applyAlignment="1">
      <alignment horizontal="center"/>
    </xf>
    <xf numFmtId="168" fontId="13" fillId="25" borderId="24" xfId="0" applyNumberFormat="1" applyFont="1" applyFill="1" applyBorder="1" applyAlignment="1">
      <alignment horizontal="center"/>
    </xf>
    <xf numFmtId="168" fontId="13" fillId="25" borderId="67" xfId="0" applyNumberFormat="1" applyFont="1" applyFill="1" applyBorder="1" applyAlignment="1">
      <alignment horizontal="right"/>
    </xf>
    <xf numFmtId="168" fontId="13" fillId="25" borderId="67" xfId="0" applyNumberFormat="1" applyFont="1" applyFill="1" applyBorder="1" applyAlignment="1">
      <alignment horizontal="center"/>
    </xf>
    <xf numFmtId="168" fontId="36" fillId="25" borderId="38" xfId="0" applyNumberFormat="1" applyFont="1" applyFill="1" applyBorder="1" applyAlignment="1">
      <alignment horizontal="right"/>
    </xf>
    <xf numFmtId="168" fontId="36" fillId="25" borderId="18" xfId="0" applyNumberFormat="1" applyFont="1" applyFill="1" applyBorder="1" applyAlignment="1">
      <alignment horizontal="right"/>
    </xf>
    <xf numFmtId="168" fontId="13" fillId="25" borderId="0" xfId="0" applyNumberFormat="1" applyFont="1" applyFill="1" applyBorder="1" applyAlignment="1">
      <alignment horizontal="right"/>
    </xf>
    <xf numFmtId="168" fontId="13" fillId="25" borderId="0" xfId="0" applyNumberFormat="1" applyFont="1" applyFill="1" applyBorder="1" applyAlignment="1">
      <alignment horizontal="center"/>
    </xf>
    <xf numFmtId="168" fontId="13" fillId="25" borderId="77" xfId="0" applyNumberFormat="1" applyFont="1" applyFill="1" applyBorder="1" applyAlignment="1">
      <alignment horizontal="right"/>
    </xf>
    <xf numFmtId="168" fontId="13" fillId="25" borderId="78" xfId="0" applyNumberFormat="1" applyFont="1" applyFill="1" applyBorder="1" applyAlignment="1">
      <alignment horizontal="right"/>
    </xf>
    <xf numFmtId="168" fontId="13" fillId="33" borderId="0" xfId="0" applyNumberFormat="1" applyFont="1" applyFill="1" applyAlignment="1">
      <alignment horizontal="right"/>
    </xf>
    <xf numFmtId="168" fontId="13" fillId="33" borderId="67" xfId="0" applyNumberFormat="1" applyFont="1" applyFill="1" applyBorder="1" applyAlignment="1">
      <alignment horizontal="right"/>
    </xf>
    <xf numFmtId="168" fontId="36" fillId="33" borderId="38" xfId="0" applyNumberFormat="1" applyFont="1" applyFill="1" applyBorder="1" applyAlignment="1">
      <alignment horizontal="right"/>
    </xf>
    <xf numFmtId="168" fontId="36" fillId="33" borderId="18" xfId="0" applyNumberFormat="1" applyFont="1" applyFill="1" applyBorder="1" applyAlignment="1">
      <alignment horizontal="right"/>
    </xf>
    <xf numFmtId="168" fontId="13" fillId="33" borderId="0" xfId="0" applyNumberFormat="1" applyFont="1" applyFill="1" applyBorder="1" applyAlignment="1">
      <alignment horizontal="right"/>
    </xf>
    <xf numFmtId="168" fontId="13" fillId="33" borderId="77" xfId="0" applyNumberFormat="1" applyFont="1" applyFill="1" applyBorder="1" applyAlignment="1">
      <alignment horizontal="right"/>
    </xf>
    <xf numFmtId="168" fontId="13" fillId="33" borderId="78" xfId="0" applyNumberFormat="1" applyFont="1" applyFill="1" applyBorder="1" applyAlignment="1">
      <alignment horizontal="right"/>
    </xf>
    <xf numFmtId="0" fontId="13" fillId="11" borderId="29" xfId="0" applyFont="1" applyFill="1" applyBorder="1"/>
    <xf numFmtId="40" fontId="13" fillId="11" borderId="29" xfId="0" applyNumberFormat="1" applyFont="1" applyFill="1" applyBorder="1"/>
    <xf numFmtId="2" fontId="13" fillId="11" borderId="37" xfId="0" applyNumberFormat="1" applyFont="1" applyFill="1" applyBorder="1"/>
    <xf numFmtId="40" fontId="13" fillId="11" borderId="0" xfId="0" applyNumberFormat="1" applyFont="1" applyFill="1"/>
    <xf numFmtId="2" fontId="13" fillId="11" borderId="9" xfId="0" applyNumberFormat="1" applyFont="1" applyFill="1" applyBorder="1"/>
    <xf numFmtId="2" fontId="13" fillId="11" borderId="24" xfId="0" applyNumberFormat="1" applyFont="1" applyFill="1" applyBorder="1"/>
    <xf numFmtId="40" fontId="13" fillId="11" borderId="24" xfId="0" applyNumberFormat="1" applyFont="1" applyFill="1" applyBorder="1"/>
    <xf numFmtId="2" fontId="13" fillId="11" borderId="80" xfId="0" applyNumberFormat="1" applyFont="1" applyFill="1" applyBorder="1"/>
    <xf numFmtId="0" fontId="13" fillId="11" borderId="24" xfId="0" applyFont="1" applyFill="1" applyBorder="1"/>
    <xf numFmtId="0" fontId="13" fillId="11" borderId="0" xfId="0" applyFont="1" applyFill="1"/>
    <xf numFmtId="0" fontId="13" fillId="11" borderId="67" xfId="0" applyFont="1" applyFill="1" applyBorder="1"/>
    <xf numFmtId="40" fontId="13" fillId="11" borderId="67" xfId="0" applyNumberFormat="1" applyFont="1" applyFill="1" applyBorder="1"/>
    <xf numFmtId="2" fontId="13" fillId="11" borderId="63" xfId="0" applyNumberFormat="1" applyFont="1" applyFill="1" applyBorder="1"/>
    <xf numFmtId="40" fontId="13" fillId="11" borderId="23" xfId="0" applyNumberFormat="1" applyFont="1" applyFill="1" applyBorder="1" applyAlignment="1">
      <alignment horizontal="right"/>
    </xf>
    <xf numFmtId="2" fontId="13" fillId="11" borderId="40" xfId="0" applyNumberFormat="1" applyFont="1" applyFill="1" applyBorder="1" applyAlignment="1">
      <alignment horizontal="right"/>
    </xf>
    <xf numFmtId="40" fontId="13" fillId="11" borderId="28" xfId="0" applyNumberFormat="1" applyFont="1" applyFill="1" applyBorder="1" applyAlignment="1">
      <alignment horizontal="right"/>
    </xf>
    <xf numFmtId="2" fontId="13" fillId="11" borderId="36" xfId="0" applyNumberFormat="1" applyFont="1" applyFill="1" applyBorder="1" applyAlignment="1">
      <alignment horizontal="right"/>
    </xf>
    <xf numFmtId="0" fontId="13" fillId="11" borderId="0" xfId="0" applyFont="1" applyFill="1" applyBorder="1"/>
    <xf numFmtId="40" fontId="13" fillId="11" borderId="0" xfId="0" applyNumberFormat="1" applyFont="1" applyFill="1" applyBorder="1"/>
    <xf numFmtId="168" fontId="13" fillId="11" borderId="77" xfId="0" applyNumberFormat="1" applyFont="1" applyFill="1" applyBorder="1" applyAlignment="1">
      <alignment horizontal="right"/>
    </xf>
    <xf numFmtId="40" fontId="13" fillId="11" borderId="77" xfId="0" applyNumberFormat="1" applyFont="1" applyFill="1" applyBorder="1" applyAlignment="1">
      <alignment horizontal="right"/>
    </xf>
    <xf numFmtId="168" fontId="13" fillId="11" borderId="78" xfId="0" applyNumberFormat="1" applyFont="1" applyFill="1" applyBorder="1" applyAlignment="1">
      <alignment horizontal="right"/>
    </xf>
    <xf numFmtId="40" fontId="13" fillId="11" borderId="78" xfId="0" applyNumberFormat="1" applyFont="1" applyFill="1" applyBorder="1" applyAlignment="1">
      <alignment horizontal="right"/>
    </xf>
    <xf numFmtId="168" fontId="13" fillId="13" borderId="29" xfId="0" applyNumberFormat="1" applyFont="1" applyFill="1" applyBorder="1" applyAlignment="1">
      <alignment horizontal="right"/>
    </xf>
    <xf numFmtId="168" fontId="13" fillId="13" borderId="24" xfId="0" applyNumberFormat="1" applyFont="1" applyFill="1" applyBorder="1" applyAlignment="1">
      <alignment horizontal="right"/>
    </xf>
    <xf numFmtId="168" fontId="13" fillId="13" borderId="67" xfId="0" applyNumberFormat="1" applyFont="1" applyFill="1" applyBorder="1" applyAlignment="1">
      <alignment horizontal="right"/>
    </xf>
    <xf numFmtId="168" fontId="36" fillId="13" borderId="38" xfId="0" applyNumberFormat="1" applyFont="1" applyFill="1" applyBorder="1" applyAlignment="1">
      <alignment horizontal="right"/>
    </xf>
    <xf numFmtId="168" fontId="36" fillId="13" borderId="18" xfId="0" applyNumberFormat="1" applyFont="1" applyFill="1" applyBorder="1" applyAlignment="1">
      <alignment horizontal="right"/>
    </xf>
    <xf numFmtId="168" fontId="13" fillId="13" borderId="23" xfId="0" applyNumberFormat="1" applyFont="1" applyFill="1" applyBorder="1" applyAlignment="1">
      <alignment horizontal="right"/>
    </xf>
    <xf numFmtId="168" fontId="13" fillId="13" borderId="28" xfId="0" applyNumberFormat="1" applyFont="1" applyFill="1" applyBorder="1" applyAlignment="1">
      <alignment horizontal="right"/>
    </xf>
    <xf numFmtId="168" fontId="13" fillId="13" borderId="0" xfId="0" applyNumberFormat="1" applyFont="1" applyFill="1" applyBorder="1" applyAlignment="1">
      <alignment horizontal="right"/>
    </xf>
    <xf numFmtId="168" fontId="13" fillId="13" borderId="77" xfId="0" applyNumberFormat="1" applyFont="1" applyFill="1" applyBorder="1" applyAlignment="1">
      <alignment horizontal="right"/>
    </xf>
    <xf numFmtId="168" fontId="13" fillId="13" borderId="78" xfId="0" applyNumberFormat="1" applyFont="1" applyFill="1" applyBorder="1" applyAlignment="1">
      <alignment horizontal="right"/>
    </xf>
    <xf numFmtId="168" fontId="13" fillId="5" borderId="29" xfId="0" applyNumberFormat="1" applyFont="1" applyFill="1" applyBorder="1" applyAlignment="1">
      <alignment horizontal="center"/>
    </xf>
    <xf numFmtId="168" fontId="36" fillId="5" borderId="38" xfId="0" applyNumberFormat="1" applyFont="1" applyFill="1" applyBorder="1" applyAlignment="1">
      <alignment horizontal="right"/>
    </xf>
    <xf numFmtId="168" fontId="36" fillId="5" borderId="18" xfId="0" applyNumberFormat="1" applyFont="1" applyFill="1" applyBorder="1" applyAlignment="1">
      <alignment horizontal="right"/>
    </xf>
    <xf numFmtId="168" fontId="13" fillId="5" borderId="0" xfId="0" applyNumberFormat="1" applyFont="1" applyFill="1" applyBorder="1" applyAlignment="1">
      <alignment horizontal="right"/>
    </xf>
    <xf numFmtId="168" fontId="13" fillId="5" borderId="77" xfId="0" applyNumberFormat="1" applyFont="1" applyFill="1" applyBorder="1" applyAlignment="1">
      <alignment horizontal="right"/>
    </xf>
    <xf numFmtId="168" fontId="13" fillId="5" borderId="78" xfId="0" applyNumberFormat="1" applyFont="1" applyFill="1" applyBorder="1" applyAlignment="1">
      <alignment horizontal="right"/>
    </xf>
    <xf numFmtId="0" fontId="13" fillId="5" borderId="29" xfId="0" applyFont="1" applyFill="1" applyBorder="1"/>
    <xf numFmtId="40" fontId="13" fillId="5" borderId="29" xfId="0" applyNumberFormat="1" applyFont="1" applyFill="1" applyBorder="1"/>
    <xf numFmtId="2" fontId="13" fillId="5" borderId="37" xfId="0" applyNumberFormat="1" applyFont="1" applyFill="1" applyBorder="1"/>
    <xf numFmtId="2" fontId="13" fillId="5" borderId="24" xfId="0" applyNumberFormat="1" applyFont="1" applyFill="1" applyBorder="1"/>
    <xf numFmtId="40" fontId="13" fillId="5" borderId="24" xfId="0" applyNumberFormat="1" applyFont="1" applyFill="1" applyBorder="1"/>
    <xf numFmtId="0" fontId="13" fillId="5" borderId="24" xfId="0" applyFont="1" applyFill="1" applyBorder="1"/>
    <xf numFmtId="40" fontId="36" fillId="5" borderId="38" xfId="0" applyNumberFormat="1" applyFont="1" applyFill="1" applyBorder="1" applyAlignment="1">
      <alignment horizontal="right"/>
    </xf>
    <xf numFmtId="40" fontId="36" fillId="5" borderId="18" xfId="0" applyNumberFormat="1" applyFont="1" applyFill="1" applyBorder="1" applyAlignment="1">
      <alignment horizontal="right"/>
    </xf>
    <xf numFmtId="40" fontId="13" fillId="5" borderId="23" xfId="0" applyNumberFormat="1" applyFont="1" applyFill="1" applyBorder="1" applyAlignment="1">
      <alignment horizontal="right"/>
    </xf>
    <xf numFmtId="40" fontId="13" fillId="5" borderId="28" xfId="0" applyNumberFormat="1" applyFont="1" applyFill="1" applyBorder="1" applyAlignment="1">
      <alignment horizontal="right"/>
    </xf>
    <xf numFmtId="40" fontId="13" fillId="5" borderId="18" xfId="0" applyNumberFormat="1" applyFont="1" applyFill="1" applyBorder="1"/>
    <xf numFmtId="0" fontId="13" fillId="5" borderId="0" xfId="0" applyFont="1" applyFill="1" applyBorder="1"/>
    <xf numFmtId="40" fontId="13" fillId="5" borderId="0" xfId="0" applyNumberFormat="1" applyFont="1" applyFill="1" applyBorder="1"/>
    <xf numFmtId="40" fontId="13" fillId="5" borderId="77" xfId="0" applyNumberFormat="1" applyFont="1" applyFill="1" applyBorder="1" applyAlignment="1">
      <alignment horizontal="right"/>
    </xf>
    <xf numFmtId="40" fontId="13" fillId="5" borderId="78" xfId="0" applyNumberFormat="1" applyFont="1" applyFill="1" applyBorder="1" applyAlignment="1">
      <alignment horizontal="right"/>
    </xf>
    <xf numFmtId="2" fontId="13" fillId="0" borderId="29" xfId="0" applyNumberFormat="1" applyFont="1" applyFill="1" applyBorder="1"/>
    <xf numFmtId="0" fontId="13" fillId="0" borderId="29" xfId="0" applyFont="1" applyFill="1" applyBorder="1"/>
    <xf numFmtId="2" fontId="13" fillId="0" borderId="24" xfId="0" applyNumberFormat="1" applyFont="1" applyFill="1" applyBorder="1"/>
    <xf numFmtId="0" fontId="13" fillId="0" borderId="24" xfId="0" applyFont="1" applyFill="1" applyBorder="1"/>
    <xf numFmtId="2" fontId="13" fillId="0" borderId="67" xfId="0" applyNumberFormat="1" applyFont="1" applyFill="1" applyBorder="1"/>
    <xf numFmtId="0" fontId="13" fillId="0" borderId="67" xfId="0" applyFont="1" applyFill="1" applyBorder="1"/>
    <xf numFmtId="168" fontId="13" fillId="17" borderId="29" xfId="0" applyNumberFormat="1" applyFont="1" applyFill="1" applyBorder="1" applyAlignment="1">
      <alignment horizontal="right"/>
    </xf>
    <xf numFmtId="168" fontId="13" fillId="17" borderId="0" xfId="0" applyNumberFormat="1" applyFont="1" applyFill="1" applyAlignment="1">
      <alignment horizontal="right"/>
    </xf>
    <xf numFmtId="168" fontId="13" fillId="17" borderId="24" xfId="0" applyNumberFormat="1" applyFont="1" applyFill="1" applyBorder="1" applyAlignment="1">
      <alignment horizontal="right"/>
    </xf>
    <xf numFmtId="168" fontId="13" fillId="17" borderId="67" xfId="0" applyNumberFormat="1" applyFont="1" applyFill="1" applyBorder="1" applyAlignment="1">
      <alignment horizontal="right"/>
    </xf>
    <xf numFmtId="168" fontId="36" fillId="17" borderId="38" xfId="0" applyNumberFormat="1" applyFont="1" applyFill="1" applyBorder="1" applyAlignment="1">
      <alignment horizontal="right"/>
    </xf>
    <xf numFmtId="168" fontId="36" fillId="17" borderId="18" xfId="0" applyNumberFormat="1" applyFont="1" applyFill="1" applyBorder="1" applyAlignment="1">
      <alignment horizontal="right"/>
    </xf>
    <xf numFmtId="168" fontId="13" fillId="17" borderId="23" xfId="0" applyNumberFormat="1" applyFont="1" applyFill="1" applyBorder="1" applyAlignment="1">
      <alignment horizontal="right"/>
    </xf>
    <xf numFmtId="168" fontId="13" fillId="17" borderId="28" xfId="0" applyNumberFormat="1" applyFont="1" applyFill="1" applyBorder="1" applyAlignment="1">
      <alignment horizontal="right"/>
    </xf>
    <xf numFmtId="168" fontId="13" fillId="17" borderId="0" xfId="0" applyNumberFormat="1" applyFont="1" applyFill="1" applyBorder="1" applyAlignment="1">
      <alignment horizontal="right"/>
    </xf>
    <xf numFmtId="168" fontId="13" fillId="17" borderId="77" xfId="0" applyNumberFormat="1" applyFont="1" applyFill="1" applyBorder="1" applyAlignment="1">
      <alignment horizontal="right"/>
    </xf>
    <xf numFmtId="168" fontId="13" fillId="17" borderId="78" xfId="0" applyNumberFormat="1" applyFont="1" applyFill="1" applyBorder="1" applyAlignment="1">
      <alignment horizontal="right"/>
    </xf>
    <xf numFmtId="2" fontId="13" fillId="5" borderId="0" xfId="0" applyNumberFormat="1" applyFont="1" applyFill="1" applyBorder="1"/>
    <xf numFmtId="168" fontId="13" fillId="17" borderId="3" xfId="0" applyNumberFormat="1" applyFont="1" applyFill="1" applyBorder="1" applyAlignment="1">
      <alignment horizontal="right"/>
    </xf>
    <xf numFmtId="168" fontId="13" fillId="32" borderId="3" xfId="0" applyNumberFormat="1" applyFont="1" applyFill="1" applyBorder="1" applyAlignment="1">
      <alignment horizontal="center"/>
    </xf>
    <xf numFmtId="168" fontId="36" fillId="32" borderId="50" xfId="0" applyNumberFormat="1" applyFont="1" applyFill="1" applyBorder="1" applyAlignment="1">
      <alignment horizontal="right"/>
    </xf>
    <xf numFmtId="168" fontId="36" fillId="32" borderId="8" xfId="0" applyNumberFormat="1" applyFont="1" applyFill="1" applyBorder="1" applyAlignment="1">
      <alignment horizontal="right"/>
    </xf>
    <xf numFmtId="168" fontId="13" fillId="25" borderId="26" xfId="0" applyNumberFormat="1" applyFont="1" applyFill="1" applyBorder="1" applyAlignment="1">
      <alignment horizontal="right"/>
    </xf>
    <xf numFmtId="168" fontId="13" fillId="25" borderId="81" xfId="0" applyNumberFormat="1" applyFont="1" applyFill="1" applyBorder="1" applyAlignment="1">
      <alignment horizontal="right"/>
    </xf>
    <xf numFmtId="168" fontId="36" fillId="25" borderId="40" xfId="0" applyNumberFormat="1" applyFont="1" applyFill="1" applyBorder="1" applyAlignment="1">
      <alignment horizontal="right"/>
    </xf>
    <xf numFmtId="168" fontId="36" fillId="25" borderId="65" xfId="0" applyNumberFormat="1" applyFont="1" applyFill="1" applyBorder="1" applyAlignment="1">
      <alignment horizontal="right"/>
    </xf>
    <xf numFmtId="168" fontId="36" fillId="17" borderId="80" xfId="0" applyNumberFormat="1" applyFont="1" applyFill="1" applyBorder="1" applyAlignment="1">
      <alignment horizontal="right"/>
    </xf>
    <xf numFmtId="168" fontId="36" fillId="17" borderId="9" xfId="0" applyNumberFormat="1" applyFont="1" applyFill="1" applyBorder="1" applyAlignment="1">
      <alignment horizontal="right"/>
    </xf>
    <xf numFmtId="168" fontId="13" fillId="17" borderId="25" xfId="0" applyNumberFormat="1" applyFont="1" applyFill="1" applyBorder="1" applyAlignment="1">
      <alignment horizontal="right"/>
    </xf>
    <xf numFmtId="168" fontId="13" fillId="17" borderId="30" xfId="0" applyNumberFormat="1" applyFont="1" applyFill="1" applyBorder="1" applyAlignment="1">
      <alignment horizontal="right"/>
    </xf>
    <xf numFmtId="168" fontId="13" fillId="25" borderId="25" xfId="0" applyNumberFormat="1" applyFont="1" applyFill="1" applyBorder="1" applyAlignment="1">
      <alignment horizontal="center"/>
    </xf>
    <xf numFmtId="168" fontId="13" fillId="25" borderId="27" xfId="0" applyNumberFormat="1" applyFont="1" applyFill="1" applyBorder="1" applyAlignment="1">
      <alignment horizontal="center"/>
    </xf>
    <xf numFmtId="168" fontId="13" fillId="25" borderId="30" xfId="0" applyNumberFormat="1" applyFont="1" applyFill="1" applyBorder="1" applyAlignment="1">
      <alignment horizontal="center"/>
    </xf>
    <xf numFmtId="168" fontId="13" fillId="25" borderId="82" xfId="0" applyNumberFormat="1" applyFont="1" applyFill="1" applyBorder="1" applyAlignment="1">
      <alignment horizontal="center"/>
    </xf>
    <xf numFmtId="168" fontId="36" fillId="25" borderId="41" xfId="0" applyNumberFormat="1" applyFont="1" applyFill="1" applyBorder="1" applyAlignment="1">
      <alignment horizontal="right"/>
    </xf>
    <xf numFmtId="168" fontId="36" fillId="25" borderId="83" xfId="0" applyNumberFormat="1" applyFont="1" applyFill="1" applyBorder="1" applyAlignment="1">
      <alignment horizontal="right"/>
    </xf>
    <xf numFmtId="168" fontId="13" fillId="13" borderId="3" xfId="0" applyNumberFormat="1" applyFont="1" applyFill="1" applyBorder="1" applyAlignment="1">
      <alignment horizontal="right"/>
    </xf>
    <xf numFmtId="168" fontId="36" fillId="13" borderId="50" xfId="0" applyNumberFormat="1" applyFont="1" applyFill="1" applyBorder="1" applyAlignment="1">
      <alignment horizontal="right"/>
    </xf>
    <xf numFmtId="168" fontId="36" fillId="13" borderId="8" xfId="0" applyNumberFormat="1" applyFont="1" applyFill="1" applyBorder="1" applyAlignment="1">
      <alignment horizontal="right"/>
    </xf>
    <xf numFmtId="168" fontId="13" fillId="15" borderId="3" xfId="0" applyNumberFormat="1" applyFont="1" applyFill="1" applyBorder="1" applyAlignment="1">
      <alignment horizontal="right"/>
    </xf>
    <xf numFmtId="168" fontId="36" fillId="15" borderId="80" xfId="0" applyNumberFormat="1" applyFont="1" applyFill="1" applyBorder="1" applyAlignment="1">
      <alignment horizontal="right"/>
    </xf>
    <xf numFmtId="168" fontId="36" fillId="15" borderId="9" xfId="0" applyNumberFormat="1" applyFont="1" applyFill="1" applyBorder="1" applyAlignment="1">
      <alignment horizontal="right"/>
    </xf>
    <xf numFmtId="168" fontId="13" fillId="15" borderId="25" xfId="0" applyNumberFormat="1" applyFont="1" applyFill="1" applyBorder="1" applyAlignment="1">
      <alignment horizontal="right"/>
    </xf>
    <xf numFmtId="168" fontId="13" fillId="15" borderId="30" xfId="0" applyNumberFormat="1" applyFont="1" applyFill="1" applyBorder="1" applyAlignment="1">
      <alignment horizontal="right"/>
    </xf>
    <xf numFmtId="168" fontId="13" fillId="5" borderId="25" xfId="0" applyNumberFormat="1" applyFont="1" applyFill="1" applyBorder="1" applyAlignment="1">
      <alignment horizontal="center"/>
    </xf>
    <xf numFmtId="168" fontId="13" fillId="5" borderId="26" xfId="0" applyNumberFormat="1" applyFont="1" applyFill="1" applyBorder="1" applyAlignment="1">
      <alignment horizontal="right"/>
    </xf>
    <xf numFmtId="168" fontId="13" fillId="5" borderId="27" xfId="0" applyNumberFormat="1" applyFont="1" applyFill="1" applyBorder="1" applyAlignment="1">
      <alignment horizontal="center"/>
    </xf>
    <xf numFmtId="168" fontId="13" fillId="5" borderId="30" xfId="0" applyNumberFormat="1" applyFont="1" applyFill="1" applyBorder="1" applyAlignment="1">
      <alignment horizontal="center"/>
    </xf>
    <xf numFmtId="168" fontId="13" fillId="5" borderId="81" xfId="0" applyNumberFormat="1" applyFont="1" applyFill="1" applyBorder="1" applyAlignment="1">
      <alignment horizontal="right"/>
    </xf>
    <xf numFmtId="168" fontId="13" fillId="5" borderId="3" xfId="0" applyNumberFormat="1" applyFont="1" applyFill="1" applyBorder="1" applyAlignment="1">
      <alignment horizontal="right"/>
    </xf>
    <xf numFmtId="168" fontId="13" fillId="5" borderId="82" xfId="0" applyNumberFormat="1" applyFont="1" applyFill="1" applyBorder="1" applyAlignment="1">
      <alignment horizontal="center"/>
    </xf>
    <xf numFmtId="168" fontId="36" fillId="5" borderId="40" xfId="0" applyNumberFormat="1" applyFont="1" applyFill="1" applyBorder="1" applyAlignment="1">
      <alignment horizontal="right"/>
    </xf>
    <xf numFmtId="168" fontId="36" fillId="5" borderId="41" xfId="0" applyNumberFormat="1" applyFont="1" applyFill="1" applyBorder="1" applyAlignment="1">
      <alignment horizontal="right"/>
    </xf>
    <xf numFmtId="168" fontId="36" fillId="5" borderId="65" xfId="0" applyNumberFormat="1" applyFont="1" applyFill="1" applyBorder="1" applyAlignment="1">
      <alignment horizontal="right"/>
    </xf>
    <xf numFmtId="168" fontId="36" fillId="5" borderId="83" xfId="0" applyNumberFormat="1" applyFont="1" applyFill="1" applyBorder="1" applyAlignment="1">
      <alignment horizontal="right"/>
    </xf>
    <xf numFmtId="168" fontId="36" fillId="17" borderId="50" xfId="0" applyNumberFormat="1" applyFont="1" applyFill="1" applyBorder="1" applyAlignment="1">
      <alignment horizontal="right"/>
    </xf>
    <xf numFmtId="168" fontId="36" fillId="17" borderId="8" xfId="0" applyNumberFormat="1" applyFont="1" applyFill="1" applyBorder="1" applyAlignment="1">
      <alignment horizontal="right"/>
    </xf>
    <xf numFmtId="2" fontId="13" fillId="0" borderId="3" xfId="0" applyNumberFormat="1" applyFont="1" applyFill="1" applyBorder="1"/>
    <xf numFmtId="168" fontId="36" fillId="11" borderId="80" xfId="0" applyNumberFormat="1" applyFont="1" applyFill="1" applyBorder="1" applyAlignment="1">
      <alignment horizontal="right"/>
    </xf>
    <xf numFmtId="168" fontId="36" fillId="11" borderId="9" xfId="0" applyNumberFormat="1" applyFont="1" applyFill="1" applyBorder="1" applyAlignment="1">
      <alignment horizontal="right"/>
    </xf>
    <xf numFmtId="2" fontId="13" fillId="0" borderId="9" xfId="0" applyNumberFormat="1" applyFont="1" applyFill="1" applyBorder="1"/>
    <xf numFmtId="2" fontId="13" fillId="0" borderId="3" xfId="0" applyNumberFormat="1" applyFont="1" applyBorder="1"/>
    <xf numFmtId="168" fontId="13" fillId="32" borderId="25" xfId="0" applyNumberFormat="1" applyFont="1" applyFill="1" applyBorder="1" applyAlignment="1">
      <alignment horizontal="right"/>
    </xf>
    <xf numFmtId="168" fontId="13" fillId="32" borderId="30" xfId="0" applyNumberFormat="1" applyFont="1" applyFill="1" applyBorder="1" applyAlignment="1">
      <alignment horizontal="right"/>
    </xf>
    <xf numFmtId="2" fontId="13" fillId="5" borderId="23" xfId="0" applyNumberFormat="1" applyFont="1" applyFill="1" applyBorder="1"/>
    <xf numFmtId="2" fontId="13" fillId="5" borderId="25" xfId="0" applyNumberFormat="1" applyFont="1" applyFill="1" applyBorder="1"/>
    <xf numFmtId="2" fontId="13" fillId="5" borderId="26" xfId="0" applyNumberFormat="1" applyFont="1" applyFill="1" applyBorder="1"/>
    <xf numFmtId="2" fontId="13" fillId="5" borderId="27" xfId="0" applyNumberFormat="1" applyFont="1" applyFill="1" applyBorder="1"/>
    <xf numFmtId="0" fontId="13" fillId="5" borderId="23" xfId="0" applyFont="1" applyFill="1" applyBorder="1"/>
    <xf numFmtId="0" fontId="13" fillId="5" borderId="26" xfId="0" applyFont="1" applyFill="1" applyBorder="1"/>
    <xf numFmtId="0" fontId="13" fillId="5" borderId="81" xfId="0" applyFont="1" applyFill="1" applyBorder="1"/>
    <xf numFmtId="0" fontId="13" fillId="5" borderId="3" xfId="0" applyFont="1" applyFill="1" applyBorder="1"/>
    <xf numFmtId="40" fontId="13" fillId="5" borderId="3" xfId="0" applyNumberFormat="1" applyFont="1" applyFill="1" applyBorder="1"/>
    <xf numFmtId="2" fontId="13" fillId="5" borderId="82" xfId="0" applyNumberFormat="1" applyFont="1" applyFill="1" applyBorder="1"/>
    <xf numFmtId="2" fontId="36" fillId="5" borderId="41" xfId="0" applyNumberFormat="1" applyFont="1" applyFill="1" applyBorder="1" applyAlignment="1">
      <alignment horizontal="right"/>
    </xf>
    <xf numFmtId="2" fontId="36" fillId="5" borderId="83" xfId="0" applyNumberFormat="1" applyFont="1" applyFill="1" applyBorder="1" applyAlignment="1">
      <alignment horizontal="right"/>
    </xf>
    <xf numFmtId="2" fontId="13" fillId="5" borderId="77" xfId="0" applyNumberFormat="1" applyFont="1" applyFill="1" applyBorder="1" applyAlignment="1">
      <alignment horizontal="right"/>
    </xf>
    <xf numFmtId="2" fontId="13" fillId="5" borderId="78" xfId="0" applyNumberFormat="1" applyFont="1" applyFill="1" applyBorder="1" applyAlignment="1">
      <alignment horizontal="right"/>
    </xf>
    <xf numFmtId="2" fontId="13" fillId="5" borderId="65" xfId="0" applyNumberFormat="1" applyFont="1" applyFill="1" applyBorder="1"/>
    <xf numFmtId="2" fontId="13" fillId="5" borderId="83" xfId="0" applyNumberFormat="1" applyFont="1" applyFill="1" applyBorder="1"/>
    <xf numFmtId="0" fontId="13" fillId="5" borderId="28" xfId="0" applyFont="1" applyFill="1" applyBorder="1"/>
    <xf numFmtId="2" fontId="13" fillId="5" borderId="30" xfId="0" applyNumberFormat="1" applyFont="1" applyFill="1" applyBorder="1"/>
    <xf numFmtId="166" fontId="30" fillId="0" borderId="29" xfId="0" applyNumberFormat="1" applyFont="1" applyFill="1" applyBorder="1" applyAlignment="1">
      <alignment horizontal="right"/>
    </xf>
    <xf numFmtId="168" fontId="13" fillId="0" borderId="67" xfId="0" applyNumberFormat="1" applyFont="1" applyFill="1" applyBorder="1" applyAlignment="1">
      <alignment horizontal="right"/>
    </xf>
    <xf numFmtId="168" fontId="13" fillId="12" borderId="26" xfId="0" applyNumberFormat="1" applyFont="1" applyFill="1" applyBorder="1" applyAlignment="1">
      <alignment horizontal="right"/>
    </xf>
    <xf numFmtId="0" fontId="10" fillId="0" borderId="29" xfId="1" applyFont="1" applyFill="1" applyBorder="1" applyAlignment="1">
      <alignment horizontal="left"/>
    </xf>
    <xf numFmtId="166" fontId="30" fillId="0" borderId="0" xfId="0" applyNumberFormat="1" applyFont="1" applyFill="1" applyBorder="1" applyAlignment="1">
      <alignment horizontal="right"/>
    </xf>
    <xf numFmtId="168" fontId="30" fillId="0" borderId="0" xfId="0" applyNumberFormat="1" applyFont="1" applyFill="1" applyBorder="1" applyAlignment="1">
      <alignment horizontal="right"/>
    </xf>
    <xf numFmtId="0" fontId="30" fillId="0" borderId="0" xfId="0" applyFont="1" applyFill="1" applyBorder="1"/>
    <xf numFmtId="168" fontId="13" fillId="0" borderId="29" xfId="0" applyNumberFormat="1" applyFont="1" applyFill="1" applyBorder="1" applyAlignment="1">
      <alignment horizontal="right"/>
    </xf>
    <xf numFmtId="166" fontId="13" fillId="0" borderId="0" xfId="0" applyNumberFormat="1" applyFont="1" applyFill="1" applyBorder="1" applyAlignment="1">
      <alignment horizontal="right"/>
    </xf>
    <xf numFmtId="0" fontId="11" fillId="24" borderId="0" xfId="1" applyFont="1" applyFill="1" applyBorder="1" applyAlignment="1">
      <alignment horizontal="left"/>
    </xf>
    <xf numFmtId="0" fontId="10" fillId="0" borderId="24" xfId="1" applyFont="1" applyBorder="1"/>
    <xf numFmtId="0" fontId="10" fillId="0" borderId="0" xfId="1" applyFont="1" applyBorder="1"/>
    <xf numFmtId="0" fontId="10" fillId="0" borderId="29" xfId="1" applyFont="1" applyBorder="1"/>
    <xf numFmtId="0" fontId="10" fillId="0" borderId="0" xfId="1" applyFont="1"/>
    <xf numFmtId="0" fontId="10" fillId="0" borderId="29" xfId="1" applyFont="1" applyBorder="1" applyAlignment="1">
      <alignment wrapText="1"/>
    </xf>
    <xf numFmtId="0" fontId="10" fillId="35" borderId="24" xfId="1" applyFont="1" applyFill="1" applyBorder="1"/>
    <xf numFmtId="0" fontId="10" fillId="12" borderId="24" xfId="1" applyFont="1" applyFill="1" applyBorder="1"/>
    <xf numFmtId="0" fontId="10" fillId="12" borderId="0" xfId="1" applyFont="1" applyFill="1" applyBorder="1"/>
    <xf numFmtId="0" fontId="10" fillId="12" borderId="29" xfId="1" applyFont="1" applyFill="1" applyBorder="1"/>
    <xf numFmtId="0" fontId="10" fillId="29" borderId="29" xfId="1" applyFont="1" applyFill="1" applyBorder="1"/>
    <xf numFmtId="0" fontId="10" fillId="0" borderId="1" xfId="1" applyFont="1" applyBorder="1"/>
    <xf numFmtId="0" fontId="10" fillId="0" borderId="66" xfId="1" applyFont="1" applyFill="1" applyBorder="1"/>
    <xf numFmtId="0" fontId="10" fillId="29" borderId="0" xfId="1" applyFont="1" applyFill="1" applyBorder="1" applyAlignment="1">
      <alignment horizontal="center"/>
    </xf>
    <xf numFmtId="0" fontId="11" fillId="29" borderId="24" xfId="1" applyFont="1" applyFill="1" applyBorder="1" applyAlignment="1">
      <alignment horizontal="center"/>
    </xf>
    <xf numFmtId="0" fontId="11" fillId="29" borderId="13" xfId="1" applyFont="1" applyFill="1" applyBorder="1" applyAlignment="1">
      <alignment horizontal="center"/>
    </xf>
    <xf numFmtId="0" fontId="11" fillId="29" borderId="0" xfId="1" applyFont="1" applyFill="1" applyBorder="1" applyAlignment="1">
      <alignment horizontal="center"/>
    </xf>
    <xf numFmtId="0" fontId="11" fillId="29" borderId="29" xfId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11" fillId="0" borderId="29" xfId="1" applyFont="1" applyFill="1" applyBorder="1" applyAlignment="1">
      <alignment horizontal="left"/>
    </xf>
    <xf numFmtId="0" fontId="11" fillId="12" borderId="29" xfId="1" applyFont="1" applyFill="1" applyBorder="1" applyAlignment="1">
      <alignment horizontal="left"/>
    </xf>
    <xf numFmtId="1" fontId="23" fillId="0" borderId="0" xfId="0" applyNumberFormat="1" applyFont="1" applyAlignment="1">
      <alignment horizontal="center" vertical="center"/>
    </xf>
    <xf numFmtId="10" fontId="13" fillId="0" borderId="0" xfId="0" applyNumberFormat="1" applyFont="1" applyFill="1" applyBorder="1" applyAlignment="1">
      <alignment horizontal="right"/>
    </xf>
    <xf numFmtId="164" fontId="25" fillId="5" borderId="11" xfId="0" applyNumberFormat="1" applyFont="1" applyFill="1" applyBorder="1" applyAlignment="1">
      <alignment horizontal="left"/>
    </xf>
    <xf numFmtId="38" fontId="13" fillId="5" borderId="12" xfId="0" applyNumberFormat="1" applyFont="1" applyFill="1" applyBorder="1" applyAlignment="1">
      <alignment horizontal="right"/>
    </xf>
    <xf numFmtId="10" fontId="13" fillId="5" borderId="12" xfId="0" applyNumberFormat="1" applyFont="1" applyFill="1" applyBorder="1" applyAlignment="1">
      <alignment horizontal="right"/>
    </xf>
    <xf numFmtId="10" fontId="13" fillId="5" borderId="12" xfId="0" applyNumberFormat="1" applyFont="1" applyFill="1" applyBorder="1" applyAlignment="1"/>
    <xf numFmtId="10" fontId="13" fillId="5" borderId="13" xfId="0" applyNumberFormat="1" applyFont="1" applyFill="1" applyBorder="1" applyAlignment="1">
      <alignment horizontal="right"/>
    </xf>
    <xf numFmtId="168" fontId="13" fillId="12" borderId="3" xfId="0" applyNumberFormat="1" applyFont="1" applyFill="1" applyBorder="1" applyAlignment="1">
      <alignment horizontal="right"/>
    </xf>
    <xf numFmtId="168" fontId="13" fillId="12" borderId="27" xfId="0" applyNumberFormat="1" applyFont="1" applyFill="1" applyBorder="1" applyAlignment="1">
      <alignment horizontal="center"/>
    </xf>
    <xf numFmtId="2" fontId="9" fillId="13" borderId="0" xfId="0" applyNumberFormat="1" applyFont="1" applyFill="1" applyAlignment="1">
      <alignment horizontal="right"/>
    </xf>
    <xf numFmtId="0" fontId="0" fillId="29" borderId="17" xfId="1" applyFont="1" applyFill="1" applyBorder="1" applyAlignment="1">
      <alignment horizontal="center"/>
    </xf>
    <xf numFmtId="0" fontId="27" fillId="29" borderId="0" xfId="1" applyFont="1" applyFill="1" applyBorder="1" applyAlignment="1">
      <alignment horizontal="center"/>
    </xf>
    <xf numFmtId="0" fontId="34" fillId="36" borderId="85" xfId="2" applyFont="1" applyFill="1" applyBorder="1" applyAlignment="1">
      <alignment horizontal="center"/>
    </xf>
    <xf numFmtId="0" fontId="34" fillId="0" borderId="86" xfId="2" applyFont="1" applyFill="1" applyBorder="1" applyAlignment="1">
      <alignment horizontal="right" wrapText="1"/>
    </xf>
    <xf numFmtId="168" fontId="13" fillId="12" borderId="3" xfId="0" applyNumberFormat="1" applyFont="1" applyFill="1" applyBorder="1" applyAlignment="1">
      <alignment horizontal="center"/>
    </xf>
    <xf numFmtId="10" fontId="13" fillId="0" borderId="0" xfId="0" applyNumberFormat="1" applyFont="1" applyFill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10" fontId="13" fillId="0" borderId="0" xfId="0" applyNumberFormat="1" applyFont="1" applyFill="1" applyBorder="1" applyAlignment="1">
      <alignment horizontal="right"/>
    </xf>
    <xf numFmtId="10" fontId="14" fillId="0" borderId="0" xfId="0" applyNumberFormat="1" applyFont="1" applyFill="1" applyBorder="1" applyAlignment="1"/>
    <xf numFmtId="10" fontId="14" fillId="0" borderId="0" xfId="0" applyNumberFormat="1" applyFont="1" applyFill="1" applyBorder="1" applyAlignment="1">
      <alignment horizontal="center" wrapText="1"/>
    </xf>
    <xf numFmtId="0" fontId="13" fillId="0" borderId="0" xfId="0" applyFont="1" applyFill="1" applyBorder="1" applyAlignment="1">
      <alignment horizontal="right"/>
    </xf>
    <xf numFmtId="10" fontId="38" fillId="0" borderId="0" xfId="0" applyNumberFormat="1" applyFont="1" applyFill="1" applyBorder="1" applyAlignment="1">
      <alignment horizontal="center" vertical="center"/>
    </xf>
    <xf numFmtId="168" fontId="38" fillId="0" borderId="0" xfId="0" applyNumberFormat="1" applyFont="1" applyFill="1" applyBorder="1" applyAlignment="1">
      <alignment horizontal="center" vertical="center"/>
    </xf>
    <xf numFmtId="38" fontId="38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/>
    <xf numFmtId="1" fontId="38" fillId="0" borderId="0" xfId="0" applyNumberFormat="1" applyFont="1" applyFill="1" applyBorder="1" applyAlignment="1">
      <alignment horizontal="center" vertical="center"/>
    </xf>
    <xf numFmtId="170" fontId="38" fillId="0" borderId="0" xfId="0" applyNumberFormat="1" applyFont="1" applyFill="1" applyBorder="1" applyAlignment="1">
      <alignment horizontal="center" vertical="center"/>
    </xf>
    <xf numFmtId="10" fontId="38" fillId="0" borderId="0" xfId="0" applyNumberFormat="1" applyFont="1" applyFill="1" applyBorder="1"/>
    <xf numFmtId="0" fontId="23" fillId="4" borderId="0" xfId="0" applyFont="1" applyFill="1"/>
    <xf numFmtId="0" fontId="13" fillId="13" borderId="0" xfId="0" applyFont="1" applyFill="1" applyAlignment="1">
      <alignment horizontal="center" wrapText="1"/>
    </xf>
    <xf numFmtId="1" fontId="13" fillId="13" borderId="0" xfId="0" applyNumberFormat="1" applyFont="1" applyFill="1" applyAlignment="1">
      <alignment horizontal="center" wrapText="1"/>
    </xf>
    <xf numFmtId="10" fontId="13" fillId="13" borderId="0" xfId="0" applyNumberFormat="1" applyFont="1" applyFill="1" applyAlignment="1">
      <alignment horizontal="center" wrapText="1"/>
    </xf>
    <xf numFmtId="0" fontId="13" fillId="13" borderId="0" xfId="0" applyFont="1" applyFill="1" applyAlignment="1">
      <alignment horizontal="center"/>
    </xf>
    <xf numFmtId="10" fontId="13" fillId="13" borderId="1" xfId="0" applyNumberFormat="1" applyFont="1" applyFill="1" applyBorder="1" applyAlignment="1">
      <alignment horizontal="center"/>
    </xf>
    <xf numFmtId="0" fontId="13" fillId="13" borderId="0" xfId="0" applyFont="1" applyFill="1" applyAlignment="1">
      <alignment horizontal="right"/>
    </xf>
    <xf numFmtId="0" fontId="13" fillId="13" borderId="7" xfId="0" applyFont="1" applyFill="1" applyBorder="1" applyAlignment="1">
      <alignment horizontal="center" wrapText="1"/>
    </xf>
    <xf numFmtId="164" fontId="14" fillId="24" borderId="0" xfId="0" applyNumberFormat="1" applyFont="1" applyFill="1" applyAlignment="1">
      <alignment horizontal="left"/>
    </xf>
    <xf numFmtId="164" fontId="20" fillId="24" borderId="0" xfId="0" applyNumberFormat="1" applyFont="1" applyFill="1" applyAlignment="1">
      <alignment horizontal="left"/>
    </xf>
    <xf numFmtId="164" fontId="14" fillId="24" borderId="0" xfId="0" applyNumberFormat="1" applyFont="1" applyFill="1" applyAlignment="1">
      <alignment horizontal="center"/>
    </xf>
    <xf numFmtId="167" fontId="13" fillId="0" borderId="0" xfId="0" applyNumberFormat="1" applyFont="1" applyFill="1" applyBorder="1" applyAlignment="1">
      <alignment horizontal="center" wrapText="1"/>
    </xf>
    <xf numFmtId="167" fontId="30" fillId="0" borderId="0" xfId="0" applyNumberFormat="1" applyFont="1" applyFill="1" applyBorder="1" applyAlignment="1">
      <alignment horizontal="center"/>
    </xf>
    <xf numFmtId="167" fontId="30" fillId="0" borderId="0" xfId="0" applyNumberFormat="1" applyFont="1" applyFill="1" applyBorder="1" applyAlignment="1">
      <alignment horizontal="center" wrapText="1"/>
    </xf>
    <xf numFmtId="167" fontId="43" fillId="0" borderId="0" xfId="0" applyNumberFormat="1" applyFont="1" applyFill="1" applyBorder="1" applyAlignment="1">
      <alignment horizontal="center"/>
    </xf>
    <xf numFmtId="10" fontId="13" fillId="0" borderId="0" xfId="0" applyNumberFormat="1" applyFont="1" applyBorder="1" applyAlignment="1">
      <alignment horizontal="center"/>
    </xf>
    <xf numFmtId="10" fontId="13" fillId="0" borderId="9" xfId="0" applyNumberFormat="1" applyFont="1" applyBorder="1" applyAlignment="1">
      <alignment horizontal="center"/>
    </xf>
    <xf numFmtId="10" fontId="13" fillId="0" borderId="9" xfId="0" applyNumberFormat="1" applyFont="1" applyFill="1" applyBorder="1" applyAlignment="1">
      <alignment horizontal="center"/>
    </xf>
    <xf numFmtId="0" fontId="14" fillId="9" borderId="0" xfId="0" applyFont="1" applyFill="1" applyAlignment="1">
      <alignment horizontal="right"/>
    </xf>
    <xf numFmtId="0" fontId="13" fillId="0" borderId="0" xfId="0" applyFont="1" applyBorder="1" applyAlignment="1">
      <alignment horizontal="center"/>
    </xf>
    <xf numFmtId="1" fontId="13" fillId="0" borderId="1" xfId="0" applyNumberFormat="1" applyFont="1" applyFill="1" applyBorder="1" applyAlignment="1">
      <alignment horizontal="center"/>
    </xf>
    <xf numFmtId="10" fontId="13" fillId="0" borderId="1" xfId="0" applyNumberFormat="1" applyFont="1" applyFill="1" applyBorder="1" applyAlignment="1">
      <alignment horizontal="right"/>
    </xf>
    <xf numFmtId="0" fontId="13" fillId="0" borderId="1" xfId="0" applyFont="1" applyFill="1" applyBorder="1" applyAlignment="1">
      <alignment horizontal="center"/>
    </xf>
    <xf numFmtId="1" fontId="41" fillId="0" borderId="1" xfId="0" applyNumberFormat="1" applyFont="1" applyFill="1" applyBorder="1" applyAlignment="1">
      <alignment horizontal="center"/>
    </xf>
    <xf numFmtId="10" fontId="13" fillId="0" borderId="11" xfId="0" applyNumberFormat="1" applyFont="1" applyFill="1" applyBorder="1" applyAlignment="1">
      <alignment horizontal="right"/>
    </xf>
    <xf numFmtId="0" fontId="13" fillId="0" borderId="53" xfId="0" applyFont="1" applyFill="1" applyBorder="1" applyAlignment="1">
      <alignment horizontal="center"/>
    </xf>
    <xf numFmtId="2" fontId="13" fillId="0" borderId="1" xfId="0" applyNumberFormat="1" applyFont="1" applyFill="1" applyBorder="1" applyAlignment="1">
      <alignment horizontal="right"/>
    </xf>
    <xf numFmtId="10" fontId="13" fillId="0" borderId="1" xfId="0" applyNumberFormat="1" applyFont="1" applyFill="1" applyBorder="1" applyAlignment="1"/>
    <xf numFmtId="0" fontId="6" fillId="0" borderId="0" xfId="0" applyFont="1" applyAlignment="1">
      <alignment horizontal="center"/>
    </xf>
    <xf numFmtId="1" fontId="38" fillId="12" borderId="0" xfId="0" applyNumberFormat="1" applyFont="1" applyFill="1" applyAlignment="1">
      <alignment horizontal="center" vertical="center"/>
    </xf>
    <xf numFmtId="0" fontId="38" fillId="12" borderId="0" xfId="0" applyFont="1" applyFill="1"/>
    <xf numFmtId="10" fontId="16" fillId="0" borderId="0" xfId="0" applyNumberFormat="1" applyFont="1" applyFill="1" applyBorder="1" applyAlignment="1">
      <alignment horizontal="center" wrapText="1"/>
    </xf>
    <xf numFmtId="1" fontId="16" fillId="0" borderId="0" xfId="0" applyNumberFormat="1" applyFont="1" applyFill="1" applyBorder="1" applyAlignment="1">
      <alignment horizontal="center" wrapText="1"/>
    </xf>
    <xf numFmtId="1" fontId="17" fillId="0" borderId="0" xfId="0" applyNumberFormat="1" applyFont="1" applyFill="1" applyBorder="1" applyAlignment="1">
      <alignment horizontal="right"/>
    </xf>
    <xf numFmtId="1" fontId="38" fillId="18" borderId="87" xfId="0" applyNumberFormat="1" applyFont="1" applyFill="1" applyBorder="1" applyAlignment="1">
      <alignment horizontal="center" vertical="center"/>
    </xf>
    <xf numFmtId="1" fontId="38" fillId="18" borderId="88" xfId="0" applyNumberFormat="1" applyFont="1" applyFill="1" applyBorder="1" applyAlignment="1">
      <alignment horizontal="center" vertical="center"/>
    </xf>
    <xf numFmtId="1" fontId="38" fillId="18" borderId="89" xfId="0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/>
    <xf numFmtId="0" fontId="0" fillId="0" borderId="0" xfId="0" applyFill="1" applyBorder="1" applyAlignment="1"/>
    <xf numFmtId="0" fontId="14" fillId="0" borderId="0" xfId="0" applyFont="1" applyFill="1" applyBorder="1" applyAlignment="1">
      <alignment wrapText="1"/>
    </xf>
    <xf numFmtId="9" fontId="13" fillId="3" borderId="10" xfId="6" applyFont="1" applyFill="1" applyBorder="1" applyAlignment="1">
      <alignment horizontal="center"/>
    </xf>
    <xf numFmtId="10" fontId="13" fillId="12" borderId="10" xfId="6" applyNumberFormat="1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1" fontId="38" fillId="18" borderId="1" xfId="0" applyNumberFormat="1" applyFont="1" applyFill="1" applyBorder="1" applyAlignment="1">
      <alignment horizontal="center" vertical="center"/>
    </xf>
    <xf numFmtId="0" fontId="38" fillId="19" borderId="1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1" fontId="38" fillId="43" borderId="0" xfId="0" applyNumberFormat="1" applyFont="1" applyFill="1" applyAlignment="1">
      <alignment horizontal="center" vertical="center"/>
    </xf>
    <xf numFmtId="0" fontId="23" fillId="43" borderId="0" xfId="0" applyFont="1" applyFill="1" applyAlignment="1" applyProtection="1">
      <alignment horizontal="center" vertical="center"/>
    </xf>
    <xf numFmtId="164" fontId="23" fillId="18" borderId="90" xfId="0" applyNumberFormat="1" applyFont="1" applyFill="1" applyBorder="1" applyAlignment="1">
      <alignment horizontal="center"/>
    </xf>
    <xf numFmtId="165" fontId="48" fillId="0" borderId="0" xfId="0" applyNumberFormat="1" applyFont="1" applyAlignment="1">
      <alignment horizontal="center" vertical="center"/>
    </xf>
    <xf numFmtId="165" fontId="48" fillId="0" borderId="0" xfId="0" applyNumberFormat="1" applyFont="1" applyFill="1" applyAlignment="1">
      <alignment horizontal="center" vertical="center"/>
    </xf>
    <xf numFmtId="1" fontId="38" fillId="19" borderId="1" xfId="0" applyNumberFormat="1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38" fillId="25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168" fontId="38" fillId="0" borderId="0" xfId="0" applyNumberFormat="1" applyFont="1" applyAlignment="1">
      <alignment horizontal="center" vertical="center"/>
    </xf>
    <xf numFmtId="1" fontId="38" fillId="18" borderId="1" xfId="0" applyNumberFormat="1" applyFont="1" applyFill="1" applyBorder="1" applyAlignment="1">
      <alignment horizontal="right" vertical="center"/>
    </xf>
    <xf numFmtId="1" fontId="23" fillId="27" borderId="1" xfId="0" applyNumberFormat="1" applyFont="1" applyFill="1" applyBorder="1" applyAlignment="1">
      <alignment horizontal="center" vertical="center"/>
    </xf>
    <xf numFmtId="1" fontId="38" fillId="28" borderId="1" xfId="0" applyNumberFormat="1" applyFont="1" applyFill="1" applyBorder="1" applyAlignment="1">
      <alignment horizontal="center" vertical="center"/>
    </xf>
    <xf numFmtId="1" fontId="38" fillId="0" borderId="0" xfId="0" applyNumberFormat="1" applyFont="1" applyAlignment="1">
      <alignment horizontal="right" vertical="center"/>
    </xf>
    <xf numFmtId="2" fontId="38" fillId="0" borderId="0" xfId="0" applyNumberFormat="1" applyFont="1" applyAlignment="1">
      <alignment horizontal="right" vertical="center"/>
    </xf>
    <xf numFmtId="2" fontId="38" fillId="0" borderId="0" xfId="0" applyNumberFormat="1" applyFont="1" applyAlignment="1">
      <alignment horizontal="center" vertical="center"/>
    </xf>
    <xf numFmtId="0" fontId="38" fillId="0" borderId="1" xfId="0" applyFont="1" applyBorder="1"/>
    <xf numFmtId="165" fontId="38" fillId="20" borderId="0" xfId="0" applyNumberFormat="1" applyFont="1" applyFill="1" applyAlignment="1">
      <alignment horizontal="center"/>
    </xf>
    <xf numFmtId="0" fontId="47" fillId="7" borderId="0" xfId="0" applyFont="1" applyFill="1" applyAlignment="1">
      <alignment horizontal="center" vertical="center"/>
    </xf>
    <xf numFmtId="0" fontId="23" fillId="35" borderId="0" xfId="0" applyFont="1" applyFill="1" applyAlignment="1">
      <alignment horizontal="center" vertical="center"/>
    </xf>
    <xf numFmtId="2" fontId="23" fillId="9" borderId="0" xfId="0" applyNumberFormat="1" applyFont="1" applyFill="1" applyAlignment="1">
      <alignment horizontal="center" vertical="center"/>
    </xf>
    <xf numFmtId="2" fontId="38" fillId="9" borderId="0" xfId="0" applyNumberFormat="1" applyFont="1" applyFill="1" applyAlignment="1">
      <alignment horizontal="center" vertical="center"/>
    </xf>
    <xf numFmtId="167" fontId="23" fillId="9" borderId="0" xfId="0" applyNumberFormat="1" applyFont="1" applyFill="1" applyAlignment="1">
      <alignment horizontal="center" vertical="center"/>
    </xf>
    <xf numFmtId="1" fontId="23" fillId="9" borderId="0" xfId="0" applyNumberFormat="1" applyFont="1" applyFill="1" applyAlignment="1">
      <alignment horizontal="center" vertical="center"/>
    </xf>
    <xf numFmtId="49" fontId="23" fillId="9" borderId="0" xfId="0" applyNumberFormat="1" applyFont="1" applyFill="1" applyAlignment="1">
      <alignment horizontal="center" vertical="center"/>
    </xf>
    <xf numFmtId="0" fontId="23" fillId="0" borderId="0" xfId="0" applyFont="1"/>
    <xf numFmtId="168" fontId="47" fillId="7" borderId="0" xfId="0" applyNumberFormat="1" applyFont="1" applyFill="1" applyAlignment="1">
      <alignment horizontal="center" vertical="center"/>
    </xf>
    <xf numFmtId="168" fontId="47" fillId="7" borderId="0" xfId="0" applyNumberFormat="1" applyFont="1" applyFill="1" applyAlignment="1">
      <alignment horizontal="right" vertical="center"/>
    </xf>
    <xf numFmtId="0" fontId="23" fillId="40" borderId="0" xfId="0" applyFont="1" applyFill="1" applyAlignment="1">
      <alignment horizontal="center" vertical="center"/>
    </xf>
    <xf numFmtId="0" fontId="23" fillId="19" borderId="0" xfId="0" applyFont="1" applyFill="1" applyAlignment="1">
      <alignment horizontal="center" vertical="center"/>
    </xf>
    <xf numFmtId="168" fontId="38" fillId="35" borderId="0" xfId="0" applyNumberFormat="1" applyFont="1" applyFill="1" applyAlignment="1">
      <alignment horizontal="center" vertical="center"/>
    </xf>
    <xf numFmtId="2" fontId="38" fillId="35" borderId="0" xfId="0" applyNumberFormat="1" applyFont="1" applyFill="1" applyAlignment="1">
      <alignment horizontal="center" vertical="center"/>
    </xf>
    <xf numFmtId="168" fontId="49" fillId="9" borderId="0" xfId="0" applyNumberFormat="1" applyFont="1" applyFill="1" applyAlignment="1">
      <alignment horizontal="right" vertical="center"/>
    </xf>
    <xf numFmtId="168" fontId="38" fillId="9" borderId="0" xfId="0" applyNumberFormat="1" applyFont="1" applyFill="1" applyAlignment="1">
      <alignment horizontal="center" vertical="center"/>
    </xf>
    <xf numFmtId="2" fontId="38" fillId="8" borderId="0" xfId="0" applyNumberFormat="1" applyFont="1" applyFill="1" applyAlignment="1">
      <alignment horizontal="center" vertical="center"/>
    </xf>
    <xf numFmtId="2" fontId="38" fillId="8" borderId="0" xfId="0" applyNumberFormat="1" applyFont="1" applyFill="1" applyAlignment="1">
      <alignment horizontal="right" vertical="center"/>
    </xf>
    <xf numFmtId="1" fontId="38" fillId="0" borderId="6" xfId="0" applyNumberFormat="1" applyFont="1" applyFill="1" applyBorder="1" applyAlignment="1">
      <alignment horizontal="center" vertical="center"/>
    </xf>
    <xf numFmtId="1" fontId="38" fillId="27" borderId="6" xfId="0" applyNumberFormat="1" applyFont="1" applyFill="1" applyBorder="1" applyAlignment="1">
      <alignment horizontal="center" vertical="center"/>
    </xf>
    <xf numFmtId="1" fontId="38" fillId="27" borderId="6" xfId="0" applyNumberFormat="1" applyFont="1" applyFill="1" applyBorder="1" applyAlignment="1">
      <alignment horizontal="right" vertical="center"/>
    </xf>
    <xf numFmtId="1" fontId="23" fillId="27" borderId="6" xfId="0" applyNumberFormat="1" applyFont="1" applyFill="1" applyBorder="1" applyAlignment="1">
      <alignment horizontal="center" vertical="center"/>
    </xf>
    <xf numFmtId="1" fontId="38" fillId="27" borderId="1" xfId="0" applyNumberFormat="1" applyFont="1" applyFill="1" applyBorder="1" applyAlignment="1">
      <alignment horizontal="center" vertical="center"/>
    </xf>
    <xf numFmtId="2" fontId="38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38" fillId="28" borderId="1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center" vertical="center"/>
    </xf>
    <xf numFmtId="168" fontId="38" fillId="0" borderId="1" xfId="0" applyNumberFormat="1" applyFont="1" applyFill="1" applyBorder="1" applyAlignment="1">
      <alignment horizontal="center" vertical="center"/>
    </xf>
    <xf numFmtId="2" fontId="38" fillId="0" borderId="1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2" fontId="38" fillId="0" borderId="1" xfId="0" applyNumberFormat="1" applyFont="1" applyBorder="1" applyAlignment="1">
      <alignment horizontal="right" vertical="center"/>
    </xf>
    <xf numFmtId="0" fontId="38" fillId="25" borderId="1" xfId="0" applyFont="1" applyFill="1" applyBorder="1" applyAlignment="1">
      <alignment horizontal="center" vertical="center"/>
    </xf>
    <xf numFmtId="168" fontId="49" fillId="0" borderId="1" xfId="0" applyNumberFormat="1" applyFont="1" applyBorder="1" applyAlignment="1">
      <alignment horizontal="right" vertical="center"/>
    </xf>
    <xf numFmtId="167" fontId="23" fillId="5" borderId="1" xfId="0" applyNumberFormat="1" applyFont="1" applyFill="1" applyBorder="1" applyAlignment="1">
      <alignment horizontal="center" vertical="center"/>
    </xf>
    <xf numFmtId="1" fontId="23" fillId="25" borderId="1" xfId="0" applyNumberFormat="1" applyFont="1" applyFill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38" fillId="0" borderId="1" xfId="0" applyFont="1" applyFill="1" applyBorder="1"/>
    <xf numFmtId="0" fontId="38" fillId="18" borderId="1" xfId="0" applyFont="1" applyFill="1" applyBorder="1"/>
    <xf numFmtId="168" fontId="38" fillId="0" borderId="0" xfId="0" applyNumberFormat="1" applyFont="1" applyAlignment="1">
      <alignment horizontal="right" vertical="center"/>
    </xf>
    <xf numFmtId="0" fontId="23" fillId="0" borderId="0" xfId="0" applyFont="1" applyBorder="1" applyAlignment="1">
      <alignment horizontal="center" vertical="center"/>
    </xf>
    <xf numFmtId="168" fontId="38" fillId="0" borderId="0" xfId="0" applyNumberFormat="1" applyFont="1" applyFill="1" applyAlignment="1">
      <alignment horizontal="center" vertical="center"/>
    </xf>
    <xf numFmtId="2" fontId="38" fillId="0" borderId="0" xfId="0" applyNumberFormat="1" applyFont="1" applyFill="1" applyAlignment="1">
      <alignment horizontal="center" vertical="center"/>
    </xf>
    <xf numFmtId="169" fontId="38" fillId="0" borderId="0" xfId="0" applyNumberFormat="1" applyFont="1" applyAlignment="1">
      <alignment horizontal="center" vertical="center"/>
    </xf>
    <xf numFmtId="168" fontId="49" fillId="0" borderId="0" xfId="0" applyNumberFormat="1" applyFont="1" applyAlignment="1">
      <alignment horizontal="right" vertical="center"/>
    </xf>
    <xf numFmtId="167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168" fontId="38" fillId="43" borderId="0" xfId="0" applyNumberFormat="1" applyFont="1" applyFill="1" applyAlignment="1" applyProtection="1">
      <alignment horizontal="center" vertical="center"/>
    </xf>
    <xf numFmtId="2" fontId="38" fillId="43" borderId="0" xfId="0" applyNumberFormat="1" applyFont="1" applyFill="1" applyAlignment="1" applyProtection="1">
      <alignment horizontal="right" vertical="center"/>
    </xf>
    <xf numFmtId="0" fontId="38" fillId="43" borderId="0" xfId="0" applyFont="1" applyFill="1" applyAlignment="1" applyProtection="1">
      <alignment horizontal="center" vertical="center"/>
    </xf>
    <xf numFmtId="168" fontId="38" fillId="0" borderId="67" xfId="0" applyNumberFormat="1" applyFont="1" applyFill="1" applyBorder="1" applyAlignment="1">
      <alignment horizontal="center" vertical="center"/>
    </xf>
    <xf numFmtId="2" fontId="38" fillId="0" borderId="67" xfId="0" applyNumberFormat="1" applyFont="1" applyFill="1" applyBorder="1" applyAlignment="1">
      <alignment horizontal="center" vertical="center"/>
    </xf>
    <xf numFmtId="0" fontId="23" fillId="0" borderId="67" xfId="0" applyFont="1" applyFill="1" applyBorder="1" applyAlignment="1">
      <alignment horizontal="center" vertical="center"/>
    </xf>
    <xf numFmtId="1" fontId="23" fillId="25" borderId="0" xfId="0" applyNumberFormat="1" applyFont="1" applyFill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168" fontId="38" fillId="0" borderId="61" xfId="0" applyNumberFormat="1" applyFont="1" applyFill="1" applyBorder="1" applyAlignment="1">
      <alignment horizontal="center" vertical="center"/>
    </xf>
    <xf numFmtId="2" fontId="38" fillId="0" borderId="61" xfId="0" applyNumberFormat="1" applyFont="1" applyFill="1" applyBorder="1" applyAlignment="1">
      <alignment horizontal="center" vertical="center"/>
    </xf>
    <xf numFmtId="0" fontId="23" fillId="0" borderId="61" xfId="0" applyFont="1" applyFill="1" applyBorder="1" applyAlignment="1">
      <alignment horizontal="center" vertical="center"/>
    </xf>
    <xf numFmtId="2" fontId="38" fillId="0" borderId="0" xfId="0" applyNumberFormat="1" applyFont="1" applyBorder="1" applyAlignment="1">
      <alignment horizontal="right" vertical="center"/>
    </xf>
    <xf numFmtId="169" fontId="38" fillId="12" borderId="0" xfId="0" applyNumberFormat="1" applyFont="1" applyFill="1" applyAlignment="1">
      <alignment horizontal="center" vertical="center"/>
    </xf>
    <xf numFmtId="2" fontId="38" fillId="12" borderId="0" xfId="0" applyNumberFormat="1" applyFont="1" applyFill="1" applyAlignment="1">
      <alignment horizontal="right" vertical="center"/>
    </xf>
    <xf numFmtId="0" fontId="23" fillId="12" borderId="0" xfId="0" applyFont="1" applyFill="1" applyAlignment="1">
      <alignment horizontal="center" vertical="center"/>
    </xf>
    <xf numFmtId="168" fontId="38" fillId="12" borderId="0" xfId="0" applyNumberFormat="1" applyFont="1" applyFill="1" applyAlignment="1">
      <alignment horizontal="center" vertical="center"/>
    </xf>
    <xf numFmtId="2" fontId="38" fillId="12" borderId="0" xfId="0" applyNumberFormat="1" applyFont="1" applyFill="1" applyAlignment="1">
      <alignment horizontal="center" vertical="center"/>
    </xf>
    <xf numFmtId="168" fontId="38" fillId="12" borderId="0" xfId="0" applyNumberFormat="1" applyFont="1" applyFill="1" applyAlignment="1">
      <alignment horizontal="right" vertical="center"/>
    </xf>
    <xf numFmtId="0" fontId="23" fillId="5" borderId="0" xfId="0" applyFont="1" applyFill="1" applyAlignment="1">
      <alignment horizontal="center" vertical="center"/>
    </xf>
    <xf numFmtId="0" fontId="38" fillId="0" borderId="3" xfId="0" applyFont="1" applyFill="1" applyBorder="1" applyAlignment="1">
      <alignment horizontal="center" vertical="center"/>
    </xf>
    <xf numFmtId="2" fontId="38" fillId="0" borderId="3" xfId="0" applyNumberFormat="1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167" fontId="23" fillId="5" borderId="0" xfId="0" applyNumberFormat="1" applyFont="1" applyFill="1" applyAlignment="1">
      <alignment horizontal="center" vertical="center"/>
    </xf>
    <xf numFmtId="2" fontId="38" fillId="0" borderId="0" xfId="0" applyNumberFormat="1" applyFont="1" applyBorder="1" applyAlignment="1">
      <alignment horizontal="center" vertical="center"/>
    </xf>
    <xf numFmtId="168" fontId="38" fillId="0" borderId="6" xfId="0" applyNumberFormat="1" applyFont="1" applyFill="1" applyBorder="1" applyAlignment="1">
      <alignment horizontal="center" vertical="center"/>
    </xf>
    <xf numFmtId="2" fontId="38" fillId="0" borderId="6" xfId="0" applyNumberFormat="1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/>
    </xf>
    <xf numFmtId="167" fontId="23" fillId="12" borderId="0" xfId="0" applyNumberFormat="1" applyFont="1" applyFill="1" applyAlignment="1">
      <alignment horizontal="center" vertical="center"/>
    </xf>
    <xf numFmtId="1" fontId="23" fillId="12" borderId="0" xfId="0" applyNumberFormat="1" applyFont="1" applyFill="1" applyAlignment="1">
      <alignment horizontal="center" vertical="center"/>
    </xf>
    <xf numFmtId="49" fontId="23" fillId="12" borderId="0" xfId="0" applyNumberFormat="1" applyFont="1" applyFill="1" applyAlignment="1">
      <alignment horizontal="center" vertical="center"/>
    </xf>
    <xf numFmtId="168" fontId="38" fillId="0" borderId="0" xfId="0" applyNumberFormat="1" applyFont="1" applyBorder="1" applyAlignment="1">
      <alignment horizontal="right" vertical="center"/>
    </xf>
    <xf numFmtId="2" fontId="38" fillId="0" borderId="0" xfId="0" applyNumberFormat="1" applyFont="1" applyFill="1" applyBorder="1" applyAlignment="1">
      <alignment horizontal="center" vertical="center"/>
    </xf>
    <xf numFmtId="168" fontId="49" fillId="0" borderId="0" xfId="0" applyNumberFormat="1" applyFont="1" applyFill="1" applyBorder="1" applyAlignment="1">
      <alignment horizontal="right" vertical="center"/>
    </xf>
    <xf numFmtId="168" fontId="38" fillId="0" borderId="0" xfId="0" applyNumberFormat="1" applyFont="1" applyFill="1" applyBorder="1" applyAlignment="1">
      <alignment horizontal="right" vertical="center"/>
    </xf>
    <xf numFmtId="2" fontId="38" fillId="0" borderId="0" xfId="0" applyNumberFormat="1" applyFont="1" applyFill="1" applyBorder="1" applyAlignment="1">
      <alignment horizontal="right" vertical="center"/>
    </xf>
    <xf numFmtId="169" fontId="38" fillId="0" borderId="0" xfId="0" applyNumberFormat="1" applyFont="1" applyFill="1" applyBorder="1" applyAlignment="1">
      <alignment horizontal="center" vertical="center"/>
    </xf>
    <xf numFmtId="167" fontId="23" fillId="0" borderId="0" xfId="0" applyNumberFormat="1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/>
    </xf>
    <xf numFmtId="10" fontId="23" fillId="0" borderId="0" xfId="0" applyNumberFormat="1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/>
    </xf>
    <xf numFmtId="168" fontId="50" fillId="0" borderId="0" xfId="0" applyNumberFormat="1" applyFont="1" applyFill="1" applyBorder="1" applyAlignment="1">
      <alignment horizontal="center" vertical="center"/>
    </xf>
    <xf numFmtId="168" fontId="50" fillId="0" borderId="0" xfId="0" applyNumberFormat="1" applyFont="1" applyFill="1" applyBorder="1" applyAlignment="1">
      <alignment horizontal="right" vertical="center"/>
    </xf>
    <xf numFmtId="0" fontId="50" fillId="0" borderId="0" xfId="0" applyFont="1" applyFill="1" applyBorder="1" applyAlignment="1">
      <alignment horizontal="center" vertical="center" wrapText="1"/>
    </xf>
    <xf numFmtId="2" fontId="50" fillId="0" borderId="0" xfId="0" applyNumberFormat="1" applyFont="1" applyFill="1" applyBorder="1" applyAlignment="1">
      <alignment horizontal="right" vertical="center"/>
    </xf>
    <xf numFmtId="2" fontId="50" fillId="0" borderId="0" xfId="0" applyNumberFormat="1" applyFont="1" applyFill="1" applyBorder="1" applyAlignment="1">
      <alignment horizontal="center" vertical="center"/>
    </xf>
    <xf numFmtId="2" fontId="51" fillId="0" borderId="0" xfId="0" applyNumberFormat="1" applyFont="1" applyFill="1" applyBorder="1" applyAlignment="1">
      <alignment horizontal="center" vertical="center"/>
    </xf>
    <xf numFmtId="169" fontId="50" fillId="0" borderId="0" xfId="0" applyNumberFormat="1" applyFont="1" applyFill="1" applyBorder="1" applyAlignment="1">
      <alignment horizontal="center" vertical="center"/>
    </xf>
    <xf numFmtId="2" fontId="51" fillId="0" borderId="0" xfId="0" applyNumberFormat="1" applyFont="1" applyFill="1" applyBorder="1" applyAlignment="1">
      <alignment horizontal="right" vertical="center"/>
    </xf>
    <xf numFmtId="0" fontId="51" fillId="0" borderId="0" xfId="0" applyFont="1" applyFill="1" applyBorder="1" applyAlignment="1">
      <alignment horizontal="center" vertical="center"/>
    </xf>
    <xf numFmtId="167" fontId="50" fillId="0" borderId="0" xfId="0" applyNumberFormat="1" applyFont="1" applyFill="1" applyBorder="1" applyAlignment="1">
      <alignment horizontal="center" vertical="center"/>
    </xf>
    <xf numFmtId="1" fontId="50" fillId="0" borderId="0" xfId="0" applyNumberFormat="1" applyFont="1" applyFill="1" applyBorder="1" applyAlignment="1">
      <alignment horizontal="center" vertical="center"/>
    </xf>
    <xf numFmtId="49" fontId="50" fillId="0" borderId="0" xfId="0" applyNumberFormat="1" applyFont="1" applyFill="1" applyBorder="1" applyAlignment="1">
      <alignment horizontal="center" vertical="center"/>
    </xf>
    <xf numFmtId="0" fontId="50" fillId="0" borderId="0" xfId="0" applyFont="1" applyFill="1" applyBorder="1"/>
    <xf numFmtId="0" fontId="50" fillId="0" borderId="0" xfId="0" applyFont="1"/>
    <xf numFmtId="0" fontId="23" fillId="0" borderId="0" xfId="0" applyFont="1" applyFill="1" applyBorder="1"/>
    <xf numFmtId="0" fontId="38" fillId="0" borderId="0" xfId="0" applyFont="1" applyFill="1" applyBorder="1" applyAlignment="1">
      <alignment horizontal="center" vertical="center" wrapText="1"/>
    </xf>
    <xf numFmtId="168" fontId="38" fillId="0" borderId="0" xfId="0" applyNumberFormat="1" applyFont="1" applyFill="1" applyBorder="1" applyAlignment="1">
      <alignment horizontal="right" vertical="center" wrapText="1"/>
    </xf>
    <xf numFmtId="2" fontId="38" fillId="0" borderId="0" xfId="0" applyNumberFormat="1" applyFont="1" applyFill="1" applyBorder="1" applyAlignment="1">
      <alignment horizontal="right" vertical="center" wrapText="1"/>
    </xf>
    <xf numFmtId="10" fontId="38" fillId="0" borderId="0" xfId="0" applyNumberFormat="1" applyFont="1" applyFill="1" applyBorder="1" applyAlignment="1">
      <alignment horizontal="right" vertical="center"/>
    </xf>
    <xf numFmtId="168" fontId="49" fillId="0" borderId="0" xfId="0" applyNumberFormat="1" applyFont="1" applyFill="1" applyBorder="1" applyAlignment="1">
      <alignment horizontal="right" vertical="center" wrapText="1"/>
    </xf>
    <xf numFmtId="167" fontId="38" fillId="0" borderId="0" xfId="0" applyNumberFormat="1" applyFont="1" applyFill="1" applyBorder="1" applyAlignment="1">
      <alignment horizontal="center" vertical="center"/>
    </xf>
    <xf numFmtId="168" fontId="23" fillId="0" borderId="0" xfId="0" applyNumberFormat="1" applyFont="1" applyFill="1" applyBorder="1" applyAlignment="1">
      <alignment horizontal="center" vertical="center" wrapText="1"/>
    </xf>
    <xf numFmtId="168" fontId="23" fillId="0" borderId="0" xfId="0" applyNumberFormat="1" applyFont="1" applyFill="1" applyBorder="1" applyAlignment="1">
      <alignment horizontal="center" vertical="center"/>
    </xf>
    <xf numFmtId="2" fontId="23" fillId="0" borderId="0" xfId="0" applyNumberFormat="1" applyFont="1" applyFill="1" applyAlignment="1">
      <alignment horizontal="center" vertical="center"/>
    </xf>
    <xf numFmtId="168" fontId="49" fillId="0" borderId="0" xfId="0" applyNumberFormat="1" applyFont="1" applyFill="1" applyAlignment="1">
      <alignment horizontal="right" vertical="center"/>
    </xf>
    <xf numFmtId="167" fontId="23" fillId="0" borderId="0" xfId="0" applyNumberFormat="1" applyFont="1" applyFill="1" applyAlignment="1">
      <alignment horizontal="center" vertical="center"/>
    </xf>
    <xf numFmtId="1" fontId="23" fillId="0" borderId="0" xfId="0" applyNumberFormat="1" applyFont="1" applyFill="1" applyAlignment="1">
      <alignment horizontal="center" vertical="center"/>
    </xf>
    <xf numFmtId="2" fontId="38" fillId="0" borderId="0" xfId="0" applyNumberFormat="1" applyFont="1" applyFill="1" applyAlignment="1">
      <alignment horizontal="right" vertical="center"/>
    </xf>
    <xf numFmtId="38" fontId="38" fillId="0" borderId="0" xfId="0" applyNumberFormat="1" applyFont="1" applyFill="1" applyBorder="1" applyAlignment="1">
      <alignment horizontal="right" vertical="center"/>
    </xf>
    <xf numFmtId="38" fontId="38" fillId="0" borderId="0" xfId="0" applyNumberFormat="1" applyFont="1" applyFill="1" applyBorder="1" applyAlignment="1">
      <alignment vertical="center"/>
    </xf>
    <xf numFmtId="168" fontId="38" fillId="0" borderId="0" xfId="0" applyNumberFormat="1" applyFont="1" applyFill="1" applyBorder="1" applyAlignment="1">
      <alignment vertical="center"/>
    </xf>
    <xf numFmtId="49" fontId="23" fillId="0" borderId="0" xfId="0" applyNumberFormat="1" applyFont="1" applyFill="1" applyAlignment="1">
      <alignment horizontal="center" vertical="center"/>
    </xf>
    <xf numFmtId="0" fontId="38" fillId="0" borderId="0" xfId="0" applyFont="1" applyFill="1" applyBorder="1" applyAlignment="1">
      <alignment vertical="center"/>
    </xf>
    <xf numFmtId="0" fontId="53" fillId="0" borderId="0" xfId="5" applyFont="1" applyFill="1" applyBorder="1" applyAlignment="1">
      <alignment horizontal="center" vertical="center"/>
    </xf>
    <xf numFmtId="0" fontId="54" fillId="43" borderId="0" xfId="0" applyFont="1" applyFill="1" applyAlignment="1">
      <alignment horizontal="center" vertical="center"/>
    </xf>
    <xf numFmtId="168" fontId="54" fillId="43" borderId="0" xfId="0" applyNumberFormat="1" applyFont="1" applyFill="1" applyAlignment="1">
      <alignment horizontal="center" vertical="center"/>
    </xf>
    <xf numFmtId="2" fontId="54" fillId="43" borderId="0" xfId="0" applyNumberFormat="1" applyFont="1" applyFill="1" applyAlignment="1">
      <alignment horizontal="right" vertical="center"/>
    </xf>
    <xf numFmtId="2" fontId="54" fillId="43" borderId="0" xfId="0" applyNumberFormat="1" applyFont="1" applyFill="1" applyAlignment="1">
      <alignment horizontal="center" vertical="center"/>
    </xf>
    <xf numFmtId="168" fontId="54" fillId="43" borderId="0" xfId="0" applyNumberFormat="1" applyFont="1" applyFill="1" applyAlignment="1">
      <alignment horizontal="right" vertical="center"/>
    </xf>
    <xf numFmtId="0" fontId="39" fillId="43" borderId="0" xfId="0" applyFont="1" applyFill="1" applyAlignment="1">
      <alignment horizontal="center" vertical="center"/>
    </xf>
    <xf numFmtId="1" fontId="39" fillId="27" borderId="28" xfId="0" applyNumberFormat="1" applyFont="1" applyFill="1" applyBorder="1" applyAlignment="1">
      <alignment horizontal="center" vertical="center"/>
    </xf>
    <xf numFmtId="0" fontId="38" fillId="0" borderId="0" xfId="0" applyFont="1" applyBorder="1" applyAlignment="1"/>
    <xf numFmtId="0" fontId="23" fillId="0" borderId="0" xfId="0" applyFont="1" applyBorder="1" applyAlignment="1"/>
    <xf numFmtId="0" fontId="14" fillId="5" borderId="0" xfId="0" applyFont="1" applyFill="1" applyAlignment="1">
      <alignment horizontal="center" wrapText="1"/>
    </xf>
    <xf numFmtId="0" fontId="0" fillId="0" borderId="0" xfId="0" applyFill="1" applyBorder="1" applyAlignment="1"/>
    <xf numFmtId="168" fontId="38" fillId="12" borderId="0" xfId="0" applyNumberFormat="1" applyFont="1" applyFill="1" applyBorder="1" applyAlignment="1">
      <alignment horizontal="right" vertical="center"/>
    </xf>
    <xf numFmtId="2" fontId="38" fillId="12" borderId="0" xfId="0" applyNumberFormat="1" applyFont="1" applyFill="1" applyBorder="1" applyAlignment="1">
      <alignment horizontal="center" vertical="center"/>
    </xf>
    <xf numFmtId="168" fontId="49" fillId="12" borderId="0" xfId="0" applyNumberFormat="1" applyFont="1" applyFill="1" applyBorder="1" applyAlignment="1">
      <alignment horizontal="right" vertical="center"/>
    </xf>
    <xf numFmtId="2" fontId="38" fillId="12" borderId="0" xfId="0" applyNumberFormat="1" applyFont="1" applyFill="1" applyBorder="1" applyAlignment="1">
      <alignment horizontal="right" vertical="center"/>
    </xf>
    <xf numFmtId="165" fontId="23" fillId="0" borderId="0" xfId="0" applyNumberFormat="1" applyFont="1" applyAlignment="1"/>
    <xf numFmtId="165" fontId="23" fillId="0" borderId="0" xfId="0" applyNumberFormat="1" applyFont="1" applyAlignment="1">
      <alignment vertical="center"/>
    </xf>
    <xf numFmtId="165" fontId="23" fillId="42" borderId="0" xfId="0" applyNumberFormat="1" applyFont="1" applyFill="1" applyAlignment="1">
      <alignment vertical="center"/>
    </xf>
    <xf numFmtId="165" fontId="38" fillId="0" borderId="67" xfId="0" applyNumberFormat="1" applyFont="1" applyBorder="1" applyAlignment="1"/>
    <xf numFmtId="165" fontId="38" fillId="0" borderId="0" xfId="0" applyNumberFormat="1" applyFont="1" applyAlignment="1"/>
    <xf numFmtId="165" fontId="38" fillId="0" borderId="0" xfId="0" applyNumberFormat="1" applyFont="1" applyBorder="1" applyAlignment="1"/>
    <xf numFmtId="165" fontId="38" fillId="0" borderId="61" xfId="0" applyNumberFormat="1" applyFont="1" applyBorder="1" applyAlignment="1"/>
    <xf numFmtId="165" fontId="38" fillId="12" borderId="0" xfId="0" applyNumberFormat="1" applyFont="1" applyFill="1" applyAlignment="1"/>
    <xf numFmtId="165" fontId="38" fillId="0" borderId="0" xfId="0" applyNumberFormat="1" applyFont="1" applyFill="1" applyAlignment="1"/>
    <xf numFmtId="165" fontId="38" fillId="0" borderId="0" xfId="0" applyNumberFormat="1" applyFont="1" applyFill="1" applyBorder="1" applyAlignment="1"/>
    <xf numFmtId="165" fontId="38" fillId="0" borderId="61" xfId="0" applyNumberFormat="1" applyFont="1" applyFill="1" applyBorder="1" applyAlignment="1"/>
    <xf numFmtId="165" fontId="51" fillId="0" borderId="0" xfId="0" applyNumberFormat="1" applyFont="1" applyFill="1" applyBorder="1" applyAlignment="1"/>
    <xf numFmtId="165" fontId="51" fillId="0" borderId="61" xfId="0" applyNumberFormat="1" applyFont="1" applyFill="1" applyBorder="1" applyAlignment="1"/>
    <xf numFmtId="0" fontId="38" fillId="19" borderId="0" xfId="0" applyFont="1" applyFill="1" applyAlignment="1">
      <alignment horizontal="center" vertical="center"/>
    </xf>
    <xf numFmtId="2" fontId="38" fillId="19" borderId="0" xfId="0" applyNumberFormat="1" applyFont="1" applyFill="1" applyAlignment="1">
      <alignment horizontal="center" vertical="center"/>
    </xf>
    <xf numFmtId="2" fontId="38" fillId="19" borderId="0" xfId="0" applyNumberFormat="1" applyFont="1" applyFill="1" applyAlignment="1">
      <alignment horizontal="right" vertical="center"/>
    </xf>
    <xf numFmtId="168" fontId="49" fillId="19" borderId="0" xfId="0" applyNumberFormat="1" applyFont="1" applyFill="1" applyAlignment="1">
      <alignment horizontal="right" vertical="center"/>
    </xf>
    <xf numFmtId="167" fontId="23" fillId="19" borderId="0" xfId="0" applyNumberFormat="1" applyFont="1" applyFill="1" applyAlignment="1">
      <alignment horizontal="center" vertical="center"/>
    </xf>
    <xf numFmtId="1" fontId="23" fillId="19" borderId="0" xfId="0" applyNumberFormat="1" applyFont="1" applyFill="1" applyAlignment="1">
      <alignment horizontal="center" vertical="center"/>
    </xf>
    <xf numFmtId="168" fontId="38" fillId="19" borderId="0" xfId="0" applyNumberFormat="1" applyFont="1" applyFill="1" applyAlignment="1">
      <alignment horizontal="right" vertical="center"/>
    </xf>
    <xf numFmtId="168" fontId="38" fillId="19" borderId="0" xfId="0" applyNumberFormat="1" applyFont="1" applyFill="1" applyAlignment="1">
      <alignment horizontal="center" vertical="center"/>
    </xf>
    <xf numFmtId="49" fontId="23" fillId="19" borderId="0" xfId="0" applyNumberFormat="1" applyFont="1" applyFill="1" applyAlignment="1">
      <alignment horizontal="center" vertical="center"/>
    </xf>
    <xf numFmtId="1" fontId="38" fillId="19" borderId="0" xfId="0" applyNumberFormat="1" applyFont="1" applyFill="1" applyAlignment="1">
      <alignment horizontal="center" vertical="center"/>
    </xf>
    <xf numFmtId="0" fontId="38" fillId="19" borderId="0" xfId="0" applyFont="1" applyFill="1"/>
    <xf numFmtId="2" fontId="38" fillId="0" borderId="0" xfId="0" applyNumberFormat="1" applyFont="1" applyFill="1" applyBorder="1" applyAlignment="1">
      <alignment vertical="center"/>
    </xf>
    <xf numFmtId="167" fontId="23" fillId="0" borderId="0" xfId="0" applyNumberFormat="1" applyFont="1" applyFill="1" applyBorder="1" applyAlignment="1">
      <alignment vertical="center"/>
    </xf>
    <xf numFmtId="1" fontId="23" fillId="0" borderId="0" xfId="0" applyNumberFormat="1" applyFont="1" applyFill="1" applyBorder="1" applyAlignment="1">
      <alignment vertical="center"/>
    </xf>
    <xf numFmtId="0" fontId="38" fillId="0" borderId="0" xfId="0" applyFont="1" applyAlignment="1">
      <alignment vertical="center"/>
    </xf>
    <xf numFmtId="0" fontId="38" fillId="44" borderId="0" xfId="0" applyFont="1" applyFill="1"/>
    <xf numFmtId="165" fontId="38" fillId="19" borderId="61" xfId="0" applyNumberFormat="1" applyFont="1" applyFill="1" applyBorder="1" applyAlignment="1"/>
    <xf numFmtId="169" fontId="38" fillId="19" borderId="0" xfId="0" applyNumberFormat="1" applyFont="1" applyFill="1" applyAlignment="1">
      <alignment horizontal="center" vertical="center"/>
    </xf>
    <xf numFmtId="165" fontId="38" fillId="44" borderId="0" xfId="0" applyNumberFormat="1" applyFont="1" applyFill="1" applyBorder="1" applyAlignment="1"/>
    <xf numFmtId="0" fontId="38" fillId="44" borderId="0" xfId="0" applyFont="1" applyFill="1" applyAlignment="1">
      <alignment horizontal="center" vertical="center"/>
    </xf>
    <xf numFmtId="168" fontId="38" fillId="44" borderId="0" xfId="0" applyNumberFormat="1" applyFont="1" applyFill="1" applyAlignment="1">
      <alignment horizontal="center" vertical="center"/>
    </xf>
    <xf numFmtId="168" fontId="38" fillId="44" borderId="0" xfId="0" applyNumberFormat="1" applyFont="1" applyFill="1" applyAlignment="1">
      <alignment horizontal="right" vertical="center"/>
    </xf>
    <xf numFmtId="0" fontId="23" fillId="44" borderId="0" xfId="0" applyFont="1" applyFill="1" applyAlignment="1">
      <alignment horizontal="center" vertical="center"/>
    </xf>
    <xf numFmtId="2" fontId="38" fillId="44" borderId="0" xfId="0" applyNumberFormat="1" applyFont="1" applyFill="1" applyAlignment="1">
      <alignment horizontal="right" vertical="center"/>
    </xf>
    <xf numFmtId="2" fontId="38" fillId="44" borderId="0" xfId="0" applyNumberFormat="1" applyFont="1" applyFill="1" applyAlignment="1">
      <alignment horizontal="center" vertical="center"/>
    </xf>
    <xf numFmtId="168" fontId="38" fillId="44" borderId="0" xfId="0" applyNumberFormat="1" applyFont="1" applyFill="1" applyBorder="1" applyAlignment="1">
      <alignment horizontal="right" vertical="center"/>
    </xf>
    <xf numFmtId="2" fontId="38" fillId="44" borderId="0" xfId="0" applyNumberFormat="1" applyFont="1" applyFill="1" applyBorder="1" applyAlignment="1">
      <alignment horizontal="center" vertical="center"/>
    </xf>
    <xf numFmtId="169" fontId="38" fillId="44" borderId="0" xfId="0" applyNumberFormat="1" applyFont="1" applyFill="1" applyAlignment="1">
      <alignment horizontal="center" vertical="center"/>
    </xf>
    <xf numFmtId="168" fontId="49" fillId="44" borderId="0" xfId="0" applyNumberFormat="1" applyFont="1" applyFill="1" applyBorder="1" applyAlignment="1">
      <alignment horizontal="right" vertical="center"/>
    </xf>
    <xf numFmtId="167" fontId="23" fillId="44" borderId="0" xfId="0" applyNumberFormat="1" applyFont="1" applyFill="1" applyAlignment="1">
      <alignment horizontal="center" vertical="center"/>
    </xf>
    <xf numFmtId="1" fontId="23" fillId="44" borderId="0" xfId="0" applyNumberFormat="1" applyFont="1" applyFill="1" applyAlignment="1">
      <alignment horizontal="center" vertical="center"/>
    </xf>
    <xf numFmtId="49" fontId="23" fillId="44" borderId="0" xfId="0" applyNumberFormat="1" applyFont="1" applyFill="1" applyAlignment="1">
      <alignment horizontal="center" vertical="center"/>
    </xf>
    <xf numFmtId="2" fontId="38" fillId="44" borderId="0" xfId="0" applyNumberFormat="1" applyFont="1" applyFill="1" applyBorder="1" applyAlignment="1">
      <alignment horizontal="right" vertical="center"/>
    </xf>
    <xf numFmtId="1" fontId="38" fillId="44" borderId="0" xfId="0" applyNumberFormat="1" applyFont="1" applyFill="1" applyAlignment="1">
      <alignment horizontal="center" vertical="center"/>
    </xf>
    <xf numFmtId="0" fontId="38" fillId="19" borderId="0" xfId="0" applyFont="1" applyFill="1" applyAlignment="1">
      <alignment vertical="center"/>
    </xf>
    <xf numFmtId="0" fontId="14" fillId="0" borderId="0" xfId="0" applyFont="1" applyFill="1" applyBorder="1" applyAlignment="1"/>
    <xf numFmtId="2" fontId="13" fillId="0" borderId="0" xfId="0" applyNumberFormat="1" applyFont="1" applyAlignment="1">
      <alignment horizontal="center"/>
    </xf>
    <xf numFmtId="1" fontId="30" fillId="0" borderId="1" xfId="0" applyNumberFormat="1" applyFont="1" applyFill="1" applyBorder="1" applyAlignment="1">
      <alignment horizontal="center"/>
    </xf>
    <xf numFmtId="0" fontId="41" fillId="13" borderId="0" xfId="0" applyFont="1" applyFill="1" applyAlignment="1">
      <alignment horizontal="center" wrapText="1"/>
    </xf>
    <xf numFmtId="2" fontId="13" fillId="3" borderId="10" xfId="0" applyNumberFormat="1" applyFont="1" applyFill="1" applyBorder="1" applyAlignment="1">
      <alignment horizontal="center"/>
    </xf>
    <xf numFmtId="0" fontId="30" fillId="5" borderId="0" xfId="0" applyFont="1" applyFill="1" applyAlignment="1">
      <alignment horizontal="center" wrapText="1"/>
    </xf>
    <xf numFmtId="2" fontId="30" fillId="0" borderId="1" xfId="0" applyNumberFormat="1" applyFont="1" applyFill="1" applyBorder="1" applyAlignment="1">
      <alignment horizontal="center"/>
    </xf>
    <xf numFmtId="2" fontId="30" fillId="3" borderId="10" xfId="0" applyNumberFormat="1" applyFont="1" applyFill="1" applyBorder="1" applyAlignment="1">
      <alignment horizontal="center"/>
    </xf>
    <xf numFmtId="0" fontId="30" fillId="5" borderId="61" xfId="0" applyFont="1" applyFill="1" applyBorder="1" applyAlignment="1">
      <alignment horizontal="center" wrapText="1"/>
    </xf>
    <xf numFmtId="2" fontId="30" fillId="0" borderId="0" xfId="0" applyNumberFormat="1" applyFont="1" applyAlignment="1">
      <alignment horizontal="center"/>
    </xf>
    <xf numFmtId="1" fontId="30" fillId="9" borderId="10" xfId="0" applyNumberFormat="1" applyFont="1" applyFill="1" applyBorder="1" applyAlignment="1">
      <alignment horizontal="center"/>
    </xf>
    <xf numFmtId="0" fontId="15" fillId="43" borderId="0" xfId="0" applyFont="1" applyFill="1" applyAlignment="1">
      <alignment horizontal="center"/>
    </xf>
    <xf numFmtId="0" fontId="15" fillId="43" borderId="0" xfId="0" applyFont="1" applyFill="1"/>
    <xf numFmtId="2" fontId="13" fillId="15" borderId="0" xfId="0" applyNumberFormat="1" applyFont="1" applyFill="1" applyAlignment="1">
      <alignment horizontal="center"/>
    </xf>
    <xf numFmtId="2" fontId="13" fillId="7" borderId="0" xfId="0" applyNumberFormat="1" applyFont="1" applyFill="1" applyAlignment="1">
      <alignment horizontal="center"/>
    </xf>
    <xf numFmtId="2" fontId="13" fillId="7" borderId="0" xfId="0" applyNumberFormat="1" applyFont="1" applyFill="1"/>
    <xf numFmtId="2" fontId="13" fillId="34" borderId="0" xfId="0" applyNumberFormat="1" applyFont="1" applyFill="1" applyAlignment="1">
      <alignment horizontal="center"/>
    </xf>
    <xf numFmtId="2" fontId="13" fillId="34" borderId="0" xfId="0" applyNumberFormat="1" applyFont="1" applyFill="1"/>
    <xf numFmtId="2" fontId="13" fillId="11" borderId="0" xfId="0" applyNumberFormat="1" applyFont="1" applyFill="1" applyAlignment="1">
      <alignment horizontal="center"/>
    </xf>
    <xf numFmtId="2" fontId="15" fillId="43" borderId="0" xfId="0" applyNumberFormat="1" applyFont="1" applyFill="1" applyAlignment="1">
      <alignment horizontal="center"/>
    </xf>
    <xf numFmtId="0" fontId="15" fillId="43" borderId="0" xfId="0" applyFont="1" applyFill="1" applyAlignment="1">
      <alignment horizontal="right"/>
    </xf>
    <xf numFmtId="2" fontId="30" fillId="7" borderId="0" xfId="0" applyNumberFormat="1" applyFont="1" applyFill="1"/>
    <xf numFmtId="2" fontId="30" fillId="25" borderId="0" xfId="0" applyNumberFormat="1" applyFont="1" applyFill="1" applyAlignment="1">
      <alignment horizontal="center"/>
    </xf>
    <xf numFmtId="2" fontId="30" fillId="25" borderId="0" xfId="0" applyNumberFormat="1" applyFont="1" applyFill="1"/>
    <xf numFmtId="2" fontId="30" fillId="15" borderId="0" xfId="0" applyNumberFormat="1" applyFont="1" applyFill="1" applyAlignment="1">
      <alignment horizontal="center"/>
    </xf>
    <xf numFmtId="2" fontId="30" fillId="15" borderId="0" xfId="0" applyNumberFormat="1" applyFont="1" applyFill="1"/>
    <xf numFmtId="2" fontId="30" fillId="34" borderId="0" xfId="0" applyNumberFormat="1" applyFont="1" applyFill="1" applyAlignment="1">
      <alignment horizontal="center"/>
    </xf>
    <xf numFmtId="2" fontId="30" fillId="34" borderId="0" xfId="0" applyNumberFormat="1" applyFont="1" applyFill="1"/>
    <xf numFmtId="2" fontId="30" fillId="11" borderId="0" xfId="0" applyNumberFormat="1" applyFont="1" applyFill="1" applyAlignment="1">
      <alignment horizontal="center"/>
    </xf>
    <xf numFmtId="2" fontId="30" fillId="11" borderId="0" xfId="0" applyNumberFormat="1" applyFont="1" applyFill="1"/>
    <xf numFmtId="0" fontId="13" fillId="43" borderId="0" xfId="0" applyFont="1" applyFill="1" applyAlignment="1">
      <alignment horizontal="center"/>
    </xf>
    <xf numFmtId="0" fontId="13" fillId="43" borderId="0" xfId="0" applyFont="1" applyFill="1"/>
    <xf numFmtId="2" fontId="30" fillId="33" borderId="0" xfId="0" applyNumberFormat="1" applyFont="1" applyFill="1" applyAlignment="1">
      <alignment horizontal="center"/>
    </xf>
    <xf numFmtId="2" fontId="30" fillId="33" borderId="0" xfId="0" applyNumberFormat="1" applyFont="1" applyFill="1"/>
    <xf numFmtId="2" fontId="13" fillId="33" borderId="0" xfId="0" applyNumberFormat="1" applyFont="1" applyFill="1"/>
    <xf numFmtId="0" fontId="15" fillId="43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horizontal="center"/>
    </xf>
    <xf numFmtId="0" fontId="15" fillId="43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2" fontId="15" fillId="0" borderId="0" xfId="0" applyNumberFormat="1" applyFont="1" applyFill="1" applyAlignment="1">
      <alignment horizontal="center"/>
    </xf>
    <xf numFmtId="2" fontId="15" fillId="0" borderId="0" xfId="0" applyNumberFormat="1" applyFont="1" applyFill="1"/>
    <xf numFmtId="0" fontId="15" fillId="0" borderId="0" xfId="0" applyFont="1" applyFill="1"/>
    <xf numFmtId="0" fontId="15" fillId="0" borderId="0" xfId="0" applyFont="1" applyFill="1" applyBorder="1" applyAlignment="1">
      <alignment vertical="center" wrapText="1"/>
    </xf>
    <xf numFmtId="0" fontId="15" fillId="0" borderId="91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/>
    </xf>
    <xf numFmtId="2" fontId="15" fillId="43" borderId="0" xfId="0" applyNumberFormat="1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0" fontId="0" fillId="0" borderId="0" xfId="0" applyBorder="1"/>
    <xf numFmtId="2" fontId="0" fillId="0" borderId="0" xfId="0" applyNumberFormat="1" applyFill="1" applyBorder="1"/>
    <xf numFmtId="0" fontId="0" fillId="0" borderId="0" xfId="0" applyFill="1" applyBorder="1"/>
    <xf numFmtId="0" fontId="13" fillId="0" borderId="0" xfId="0" applyNumberFormat="1" applyFont="1" applyFill="1" applyBorder="1"/>
    <xf numFmtId="0" fontId="0" fillId="0" borderId="0" xfId="0" applyNumberFormat="1" applyFill="1" applyBorder="1"/>
    <xf numFmtId="0" fontId="0" fillId="0" borderId="0" xfId="0" applyNumberFormat="1" applyBorder="1"/>
    <xf numFmtId="2" fontId="13" fillId="25" borderId="0" xfId="0" applyNumberFormat="1" applyFont="1" applyFill="1" applyAlignment="1">
      <alignment horizontal="center"/>
    </xf>
    <xf numFmtId="2" fontId="13" fillId="25" borderId="0" xfId="0" applyNumberFormat="1" applyFont="1" applyFill="1"/>
    <xf numFmtId="2" fontId="13" fillId="33" borderId="0" xfId="0" applyNumberFormat="1" applyFont="1" applyFill="1" applyAlignment="1">
      <alignment horizontal="center"/>
    </xf>
    <xf numFmtId="2" fontId="15" fillId="43" borderId="0" xfId="0" applyNumberFormat="1" applyFont="1" applyFill="1" applyBorder="1" applyAlignment="1">
      <alignment horizontal="center" vertical="center" wrapText="1"/>
    </xf>
    <xf numFmtId="0" fontId="7" fillId="10" borderId="0" xfId="0" applyFont="1" applyFill="1"/>
    <xf numFmtId="0" fontId="0" fillId="0" borderId="2" xfId="0" applyBorder="1"/>
    <xf numFmtId="0" fontId="0" fillId="0" borderId="84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9" xfId="0" applyNumberFormat="1" applyBorder="1"/>
    <xf numFmtId="2" fontId="13" fillId="0" borderId="8" xfId="0" applyNumberFormat="1" applyFont="1" applyFill="1" applyBorder="1" applyAlignment="1">
      <alignment horizontal="center"/>
    </xf>
    <xf numFmtId="0" fontId="13" fillId="0" borderId="9" xfId="0" applyNumberFormat="1" applyFont="1" applyFill="1" applyBorder="1"/>
    <xf numFmtId="0" fontId="0" fillId="0" borderId="8" xfId="0" applyFill="1" applyBorder="1"/>
    <xf numFmtId="0" fontId="0" fillId="0" borderId="9" xfId="0" applyNumberFormat="1" applyFill="1" applyBorder="1"/>
    <xf numFmtId="10" fontId="13" fillId="12" borderId="10" xfId="0" applyNumberFormat="1" applyFont="1" applyFill="1" applyBorder="1" applyAlignment="1">
      <alignment horizontal="center"/>
    </xf>
    <xf numFmtId="2" fontId="56" fillId="18" borderId="1" xfId="0" applyNumberFormat="1" applyFont="1" applyFill="1" applyBorder="1" applyAlignment="1">
      <alignment horizontal="center" vertical="center"/>
    </xf>
    <xf numFmtId="10" fontId="0" fillId="0" borderId="0" xfId="6" applyNumberFormat="1" applyFont="1"/>
    <xf numFmtId="2" fontId="57" fillId="33" borderId="0" xfId="0" applyNumberFormat="1" applyFont="1" applyFill="1"/>
    <xf numFmtId="0" fontId="0" fillId="41" borderId="5" xfId="0" applyFill="1" applyBorder="1"/>
    <xf numFmtId="0" fontId="0" fillId="41" borderId="61" xfId="0" applyFill="1" applyBorder="1"/>
    <xf numFmtId="0" fontId="0" fillId="41" borderId="62" xfId="0" applyFill="1" applyBorder="1"/>
    <xf numFmtId="0" fontId="7" fillId="45" borderId="0" xfId="0" applyFont="1" applyFill="1" applyAlignment="1">
      <alignment horizontal="right"/>
    </xf>
    <xf numFmtId="2" fontId="7" fillId="45" borderId="0" xfId="0" applyNumberFormat="1" applyFont="1" applyFill="1"/>
    <xf numFmtId="0" fontId="0" fillId="46" borderId="0" xfId="0" applyFill="1" applyAlignment="1">
      <alignment horizontal="right"/>
    </xf>
    <xf numFmtId="2" fontId="0" fillId="46" borderId="0" xfId="0" applyNumberFormat="1" applyFill="1"/>
    <xf numFmtId="0" fontId="7" fillId="43" borderId="0" xfId="0" applyFont="1" applyFill="1" applyAlignment="1">
      <alignment horizontal="right"/>
    </xf>
    <xf numFmtId="2" fontId="7" fillId="43" borderId="0" xfId="0" applyNumberFormat="1" applyFont="1" applyFill="1"/>
    <xf numFmtId="0" fontId="0" fillId="6" borderId="0" xfId="0" applyFill="1" applyAlignment="1">
      <alignment horizontal="right"/>
    </xf>
    <xf numFmtId="2" fontId="0" fillId="6" borderId="0" xfId="0" applyNumberFormat="1" applyFill="1"/>
    <xf numFmtId="0" fontId="0" fillId="47" borderId="0" xfId="0" applyFill="1" applyAlignment="1">
      <alignment horizontal="right"/>
    </xf>
    <xf numFmtId="2" fontId="0" fillId="47" borderId="0" xfId="0" applyNumberFormat="1" applyFill="1"/>
    <xf numFmtId="0" fontId="3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right" vertical="center"/>
    </xf>
    <xf numFmtId="168" fontId="38" fillId="0" borderId="0" xfId="0" applyNumberFormat="1" applyFont="1" applyAlignment="1">
      <alignment vertical="center"/>
    </xf>
    <xf numFmtId="2" fontId="38" fillId="0" borderId="0" xfId="0" applyNumberFormat="1" applyFont="1" applyAlignment="1">
      <alignment vertical="center"/>
    </xf>
    <xf numFmtId="0" fontId="38" fillId="0" borderId="0" xfId="0" applyNumberFormat="1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right" vertical="center"/>
    </xf>
    <xf numFmtId="0" fontId="23" fillId="0" borderId="0" xfId="0" applyNumberFormat="1" applyFont="1" applyFill="1" applyBorder="1" applyAlignment="1">
      <alignment horizontal="center" vertical="center"/>
    </xf>
    <xf numFmtId="0" fontId="38" fillId="0" borderId="0" xfId="0" applyNumberFormat="1" applyFont="1" applyAlignment="1">
      <alignment horizontal="center" vertical="center"/>
    </xf>
    <xf numFmtId="0" fontId="51" fillId="0" borderId="0" xfId="0" applyNumberFormat="1" applyFont="1" applyFill="1" applyBorder="1" applyAlignment="1">
      <alignment horizontal="center" vertical="center"/>
    </xf>
    <xf numFmtId="0" fontId="51" fillId="0" borderId="0" xfId="0" applyNumberFormat="1" applyFont="1" applyFill="1" applyBorder="1" applyAlignment="1">
      <alignment horizontal="right" vertical="center"/>
    </xf>
    <xf numFmtId="0" fontId="38" fillId="0" borderId="0" xfId="0" applyNumberFormat="1" applyFont="1" applyFill="1" applyBorder="1" applyAlignment="1">
      <alignment horizontal="center" vertical="center" wrapText="1"/>
    </xf>
    <xf numFmtId="0" fontId="23" fillId="0" borderId="0" xfId="0" applyNumberFormat="1" applyFont="1" applyFill="1" applyBorder="1" applyAlignment="1">
      <alignment horizontal="center" vertical="center" wrapText="1"/>
    </xf>
    <xf numFmtId="0" fontId="38" fillId="0" borderId="0" xfId="0" applyNumberFormat="1" applyFont="1" applyFill="1" applyBorder="1"/>
    <xf numFmtId="0" fontId="23" fillId="0" borderId="0" xfId="0" applyNumberFormat="1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center" vertical="center"/>
    </xf>
    <xf numFmtId="0" fontId="49" fillId="0" borderId="0" xfId="0" applyNumberFormat="1" applyFont="1" applyFill="1" applyBorder="1" applyAlignment="1">
      <alignment horizontal="right" vertical="center"/>
    </xf>
    <xf numFmtId="0" fontId="38" fillId="0" borderId="0" xfId="0" applyNumberFormat="1" applyFont="1" applyFill="1" applyBorder="1" applyAlignment="1">
      <alignment vertical="center"/>
    </xf>
    <xf numFmtId="0" fontId="23" fillId="0" borderId="0" xfId="0" applyNumberFormat="1" applyFont="1" applyFill="1" applyBorder="1" applyAlignment="1">
      <alignment vertical="center"/>
    </xf>
    <xf numFmtId="0" fontId="38" fillId="0" borderId="0" xfId="0" applyNumberFormat="1" applyFont="1" applyAlignment="1">
      <alignment vertical="center"/>
    </xf>
    <xf numFmtId="0" fontId="23" fillId="0" borderId="0" xfId="0" applyNumberFormat="1" applyFont="1" applyFill="1" applyBorder="1" applyAlignment="1">
      <alignment horizontal="right" vertical="center"/>
    </xf>
    <xf numFmtId="0" fontId="49" fillId="0" borderId="0" xfId="0" applyNumberFormat="1" applyFont="1" applyFill="1" applyBorder="1" applyAlignment="1">
      <alignment horizontal="right" vertical="center" wrapText="1"/>
    </xf>
    <xf numFmtId="0" fontId="38" fillId="0" borderId="0" xfId="0" applyNumberFormat="1" applyFont="1" applyFill="1" applyBorder="1" applyAlignment="1">
      <alignment horizontal="center"/>
    </xf>
    <xf numFmtId="0" fontId="52" fillId="0" borderId="0" xfId="0" applyNumberFormat="1" applyFont="1" applyFill="1" applyBorder="1" applyAlignment="1">
      <alignment horizontal="right" vertical="center"/>
    </xf>
    <xf numFmtId="0" fontId="1" fillId="0" borderId="0" xfId="4" applyNumberFormat="1" applyFont="1" applyFill="1" applyBorder="1" applyAlignment="1">
      <alignment horizontal="right" vertical="center"/>
    </xf>
    <xf numFmtId="0" fontId="23" fillId="0" borderId="0" xfId="0" applyNumberFormat="1" applyFont="1" applyFill="1" applyBorder="1" applyAlignment="1"/>
    <xf numFmtId="0" fontId="38" fillId="0" borderId="0" xfId="0" applyNumberFormat="1" applyFont="1" applyFill="1" applyAlignment="1">
      <alignment horizontal="center" vertical="center"/>
    </xf>
    <xf numFmtId="0" fontId="23" fillId="0" borderId="0" xfId="0" applyNumberFormat="1" applyFont="1" applyFill="1" applyAlignment="1">
      <alignment horizontal="center" vertical="center"/>
    </xf>
    <xf numFmtId="0" fontId="49" fillId="0" borderId="0" xfId="0" applyNumberFormat="1" applyFont="1" applyFill="1" applyAlignment="1">
      <alignment horizontal="right" vertical="center"/>
    </xf>
    <xf numFmtId="0" fontId="38" fillId="0" borderId="0" xfId="0" applyNumberFormat="1" applyFont="1" applyFill="1" applyAlignment="1">
      <alignment vertical="center"/>
    </xf>
    <xf numFmtId="0" fontId="23" fillId="0" borderId="0" xfId="0" applyNumberFormat="1" applyFont="1" applyFill="1" applyAlignment="1">
      <alignment vertical="center"/>
    </xf>
    <xf numFmtId="0" fontId="38" fillId="0" borderId="0" xfId="0" applyNumberFormat="1" applyFont="1" applyFill="1" applyAlignment="1">
      <alignment horizontal="right" vertical="center"/>
    </xf>
    <xf numFmtId="0" fontId="38" fillId="16" borderId="0" xfId="0" applyNumberFormat="1" applyFont="1" applyFill="1"/>
    <xf numFmtId="0" fontId="38" fillId="0" borderId="0" xfId="0" applyNumberFormat="1" applyFont="1"/>
    <xf numFmtId="0" fontId="51" fillId="0" borderId="0" xfId="0" applyNumberFormat="1" applyFont="1" applyFill="1" applyBorder="1" applyAlignment="1">
      <alignment horizontal="center" vertical="center" wrapText="1"/>
    </xf>
    <xf numFmtId="0" fontId="51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" fontId="13" fillId="41" borderId="1" xfId="0" applyNumberFormat="1" applyFont="1" applyFill="1" applyBorder="1" applyAlignment="1">
      <alignment horizontal="center"/>
    </xf>
    <xf numFmtId="2" fontId="13" fillId="41" borderId="1" xfId="0" applyNumberFormat="1" applyFont="1" applyFill="1" applyBorder="1" applyAlignment="1">
      <alignment horizontal="right"/>
    </xf>
    <xf numFmtId="10" fontId="13" fillId="5" borderId="20" xfId="0" applyNumberFormat="1" applyFont="1" applyFill="1" applyBorder="1" applyAlignment="1">
      <alignment horizontal="center"/>
    </xf>
    <xf numFmtId="1" fontId="13" fillId="13" borderId="1" xfId="0" applyNumberFormat="1" applyFont="1" applyFill="1" applyBorder="1" applyAlignment="1">
      <alignment horizontal="center"/>
    </xf>
    <xf numFmtId="10" fontId="13" fillId="13" borderId="1" xfId="0" applyNumberFormat="1" applyFont="1" applyFill="1" applyBorder="1" applyAlignment="1">
      <alignment horizontal="right"/>
    </xf>
    <xf numFmtId="0" fontId="13" fillId="13" borderId="1" xfId="0" applyFont="1" applyFill="1" applyBorder="1" applyAlignment="1">
      <alignment horizontal="center"/>
    </xf>
    <xf numFmtId="10" fontId="13" fillId="13" borderId="11" xfId="0" applyNumberFormat="1" applyFont="1" applyFill="1" applyBorder="1" applyAlignment="1">
      <alignment horizontal="right"/>
    </xf>
    <xf numFmtId="1" fontId="13" fillId="5" borderId="1" xfId="0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30" fillId="5" borderId="1" xfId="0" applyFont="1" applyFill="1" applyBorder="1" applyAlignment="1">
      <alignment horizontal="center"/>
    </xf>
    <xf numFmtId="2" fontId="13" fillId="5" borderId="1" xfId="0" applyNumberFormat="1" applyFont="1" applyFill="1" applyBorder="1" applyAlignment="1">
      <alignment horizontal="right"/>
    </xf>
    <xf numFmtId="10" fontId="13" fillId="5" borderId="1" xfId="0" applyNumberFormat="1" applyFont="1" applyFill="1" applyBorder="1" applyAlignment="1"/>
    <xf numFmtId="1" fontId="41" fillId="13" borderId="1" xfId="0" applyNumberFormat="1" applyFont="1" applyFill="1" applyBorder="1" applyAlignment="1">
      <alignment horizontal="center"/>
    </xf>
    <xf numFmtId="10" fontId="13" fillId="41" borderId="1" xfId="0" applyNumberFormat="1" applyFont="1" applyFill="1" applyBorder="1" applyAlignment="1">
      <alignment horizontal="right"/>
    </xf>
    <xf numFmtId="0" fontId="13" fillId="41" borderId="1" xfId="0" applyFont="1" applyFill="1" applyBorder="1" applyAlignment="1">
      <alignment horizontal="center"/>
    </xf>
    <xf numFmtId="2" fontId="58" fillId="0" borderId="1" xfId="0" applyNumberFormat="1" applyFont="1" applyBorder="1" applyAlignment="1">
      <alignment horizontal="center" vertical="center"/>
    </xf>
    <xf numFmtId="168" fontId="58" fillId="0" borderId="1" xfId="0" applyNumberFormat="1" applyFont="1" applyBorder="1" applyAlignment="1">
      <alignment horizontal="center" vertical="center"/>
    </xf>
    <xf numFmtId="168" fontId="38" fillId="0" borderId="0" xfId="0" applyNumberFormat="1" applyFont="1" applyFill="1" applyAlignment="1">
      <alignment horizontal="right" vertical="center"/>
    </xf>
    <xf numFmtId="168" fontId="38" fillId="0" borderId="61" xfId="0" applyNumberFormat="1" applyFont="1" applyFill="1" applyBorder="1" applyAlignment="1">
      <alignment horizontal="right" vertical="center"/>
    </xf>
    <xf numFmtId="168" fontId="38" fillId="0" borderId="67" xfId="0" applyNumberFormat="1" applyFont="1" applyFill="1" applyBorder="1" applyAlignment="1">
      <alignment horizontal="right" vertical="center"/>
    </xf>
    <xf numFmtId="38" fontId="23" fillId="0" borderId="61" xfId="0" applyNumberFormat="1" applyFont="1" applyFill="1" applyBorder="1" applyAlignment="1">
      <alignment horizontal="center" vertical="center"/>
    </xf>
    <xf numFmtId="168" fontId="38" fillId="0" borderId="6" xfId="0" applyNumberFormat="1" applyFont="1" applyFill="1" applyBorder="1" applyAlignment="1">
      <alignment horizontal="right" vertical="center"/>
    </xf>
    <xf numFmtId="169" fontId="38" fillId="0" borderId="0" xfId="0" applyNumberFormat="1" applyFont="1" applyFill="1" applyAlignment="1">
      <alignment horizontal="center" vertical="center"/>
    </xf>
    <xf numFmtId="2" fontId="38" fillId="0" borderId="61" xfId="0" applyNumberFormat="1" applyFont="1" applyFill="1" applyBorder="1" applyAlignment="1">
      <alignment horizontal="right" vertical="center"/>
    </xf>
    <xf numFmtId="169" fontId="38" fillId="0" borderId="61" xfId="0" applyNumberFormat="1" applyFont="1" applyFill="1" applyBorder="1" applyAlignment="1">
      <alignment horizontal="center" vertical="center"/>
    </xf>
    <xf numFmtId="168" fontId="49" fillId="0" borderId="61" xfId="0" applyNumberFormat="1" applyFont="1" applyFill="1" applyBorder="1" applyAlignment="1">
      <alignment horizontal="right" vertical="center"/>
    </xf>
    <xf numFmtId="167" fontId="23" fillId="0" borderId="61" xfId="0" applyNumberFormat="1" applyFont="1" applyFill="1" applyBorder="1" applyAlignment="1">
      <alignment horizontal="center" vertical="center"/>
    </xf>
    <xf numFmtId="1" fontId="23" fillId="0" borderId="61" xfId="0" applyNumberFormat="1" applyFont="1" applyFill="1" applyBorder="1" applyAlignment="1">
      <alignment horizontal="center" vertical="center"/>
    </xf>
    <xf numFmtId="49" fontId="23" fillId="0" borderId="61" xfId="0" applyNumberFormat="1" applyFont="1" applyFill="1" applyBorder="1" applyAlignment="1">
      <alignment horizontal="center" vertical="center"/>
    </xf>
    <xf numFmtId="2" fontId="23" fillId="0" borderId="61" xfId="0" applyNumberFormat="1" applyFont="1" applyFill="1" applyBorder="1" applyAlignment="1">
      <alignment horizontal="center" vertical="center"/>
    </xf>
    <xf numFmtId="1" fontId="38" fillId="0" borderId="61" xfId="0" applyNumberFormat="1" applyFont="1" applyFill="1" applyBorder="1" applyAlignment="1">
      <alignment horizontal="center" vertical="center"/>
    </xf>
    <xf numFmtId="165" fontId="38" fillId="0" borderId="67" xfId="0" applyNumberFormat="1" applyFont="1" applyFill="1" applyBorder="1" applyAlignment="1"/>
    <xf numFmtId="2" fontId="38" fillId="0" borderId="67" xfId="0" applyNumberFormat="1" applyFont="1" applyFill="1" applyBorder="1" applyAlignment="1">
      <alignment horizontal="right" vertical="center"/>
    </xf>
    <xf numFmtId="169" fontId="38" fillId="0" borderId="67" xfId="0" applyNumberFormat="1" applyFont="1" applyFill="1" applyBorder="1" applyAlignment="1">
      <alignment horizontal="center" vertical="center"/>
    </xf>
    <xf numFmtId="168" fontId="49" fillId="0" borderId="67" xfId="0" applyNumberFormat="1" applyFont="1" applyFill="1" applyBorder="1" applyAlignment="1">
      <alignment horizontal="right" vertical="center"/>
    </xf>
    <xf numFmtId="167" fontId="23" fillId="0" borderId="67" xfId="0" applyNumberFormat="1" applyFont="1" applyFill="1" applyBorder="1" applyAlignment="1">
      <alignment horizontal="center" vertical="center"/>
    </xf>
    <xf numFmtId="1" fontId="23" fillId="0" borderId="67" xfId="0" applyNumberFormat="1" applyFont="1" applyFill="1" applyBorder="1" applyAlignment="1">
      <alignment horizontal="center" vertical="center"/>
    </xf>
    <xf numFmtId="49" fontId="23" fillId="0" borderId="67" xfId="0" applyNumberFormat="1" applyFont="1" applyFill="1" applyBorder="1" applyAlignment="1">
      <alignment horizontal="center" vertical="center"/>
    </xf>
    <xf numFmtId="2" fontId="23" fillId="0" borderId="67" xfId="0" applyNumberFormat="1" applyFont="1" applyFill="1" applyBorder="1" applyAlignment="1">
      <alignment horizontal="center" vertical="center"/>
    </xf>
    <xf numFmtId="1" fontId="38" fillId="0" borderId="67" xfId="0" applyNumberFormat="1" applyFont="1" applyFill="1" applyBorder="1" applyAlignment="1">
      <alignment horizontal="center" vertical="center"/>
    </xf>
    <xf numFmtId="2" fontId="38" fillId="0" borderId="84" xfId="0" applyNumberFormat="1" applyFont="1" applyFill="1" applyBorder="1" applyAlignment="1">
      <alignment horizontal="right" vertical="center"/>
    </xf>
    <xf numFmtId="1" fontId="38" fillId="0" borderId="84" xfId="0" applyNumberFormat="1" applyFont="1" applyFill="1" applyBorder="1" applyAlignment="1">
      <alignment horizontal="center" vertical="center"/>
    </xf>
    <xf numFmtId="38" fontId="38" fillId="0" borderId="61" xfId="0" applyNumberFormat="1" applyFont="1" applyFill="1" applyBorder="1" applyAlignment="1">
      <alignment horizontal="center" vertical="center"/>
    </xf>
    <xf numFmtId="165" fontId="38" fillId="0" borderId="6" xfId="0" applyNumberFormat="1" applyFont="1" applyFill="1" applyBorder="1" applyAlignment="1"/>
    <xf numFmtId="2" fontId="38" fillId="0" borderId="6" xfId="0" applyNumberFormat="1" applyFont="1" applyFill="1" applyBorder="1" applyAlignment="1">
      <alignment horizontal="right" vertical="center"/>
    </xf>
    <xf numFmtId="169" fontId="38" fillId="0" borderId="6" xfId="0" applyNumberFormat="1" applyFont="1" applyFill="1" applyBorder="1" applyAlignment="1">
      <alignment horizontal="center" vertical="center"/>
    </xf>
    <xf numFmtId="168" fontId="49" fillId="0" borderId="6" xfId="0" applyNumberFormat="1" applyFont="1" applyFill="1" applyBorder="1" applyAlignment="1">
      <alignment horizontal="right" vertical="center"/>
    </xf>
    <xf numFmtId="167" fontId="23" fillId="0" borderId="6" xfId="0" applyNumberFormat="1" applyFont="1" applyFill="1" applyBorder="1" applyAlignment="1">
      <alignment horizontal="center" vertical="center"/>
    </xf>
    <xf numFmtId="1" fontId="23" fillId="0" borderId="6" xfId="0" applyNumberFormat="1" applyFont="1" applyFill="1" applyBorder="1" applyAlignment="1">
      <alignment horizontal="center" vertical="center"/>
    </xf>
    <xf numFmtId="49" fontId="23" fillId="0" borderId="6" xfId="0" applyNumberFormat="1" applyFont="1" applyFill="1" applyBorder="1" applyAlignment="1">
      <alignment horizontal="center" vertical="center"/>
    </xf>
    <xf numFmtId="0" fontId="38" fillId="0" borderId="6" xfId="0" applyFont="1" applyFill="1" applyBorder="1"/>
    <xf numFmtId="2" fontId="38" fillId="0" borderId="84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vertical="center"/>
    </xf>
    <xf numFmtId="10" fontId="13" fillId="5" borderId="11" xfId="0" applyNumberFormat="1" applyFont="1" applyFill="1" applyBorder="1" applyAlignment="1">
      <alignment horizontal="right"/>
    </xf>
    <xf numFmtId="1" fontId="30" fillId="5" borderId="1" xfId="0" applyNumberFormat="1" applyFont="1" applyFill="1" applyBorder="1" applyAlignment="1">
      <alignment horizontal="center"/>
    </xf>
    <xf numFmtId="165" fontId="38" fillId="28" borderId="0" xfId="0" applyNumberFormat="1" applyFont="1" applyFill="1" applyBorder="1" applyAlignment="1"/>
    <xf numFmtId="0" fontId="38" fillId="28" borderId="0" xfId="0" applyFont="1" applyFill="1" applyBorder="1" applyAlignment="1">
      <alignment horizontal="center" vertical="center"/>
    </xf>
    <xf numFmtId="168" fontId="38" fillId="28" borderId="0" xfId="0" applyNumberFormat="1" applyFont="1" applyFill="1" applyBorder="1" applyAlignment="1">
      <alignment horizontal="center" vertical="center"/>
    </xf>
    <xf numFmtId="168" fontId="38" fillId="28" borderId="0" xfId="0" applyNumberFormat="1" applyFont="1" applyFill="1" applyBorder="1" applyAlignment="1">
      <alignment horizontal="right" vertical="center"/>
    </xf>
    <xf numFmtId="0" fontId="38" fillId="28" borderId="0" xfId="0" applyNumberFormat="1" applyFont="1" applyFill="1" applyBorder="1" applyAlignment="1">
      <alignment horizontal="center" vertical="center"/>
    </xf>
    <xf numFmtId="0" fontId="38" fillId="28" borderId="0" xfId="0" applyNumberFormat="1" applyFont="1" applyFill="1" applyBorder="1" applyAlignment="1">
      <alignment horizontal="right" vertical="center"/>
    </xf>
    <xf numFmtId="0" fontId="38" fillId="28" borderId="0" xfId="0" applyNumberFormat="1" applyFont="1" applyFill="1" applyAlignment="1">
      <alignment horizontal="center" vertical="center"/>
    </xf>
    <xf numFmtId="2" fontId="38" fillId="28" borderId="0" xfId="0" applyNumberFormat="1" applyFont="1" applyFill="1" applyBorder="1" applyAlignment="1">
      <alignment horizontal="center" vertical="center"/>
    </xf>
    <xf numFmtId="0" fontId="23" fillId="28" borderId="0" xfId="0" applyFont="1" applyFill="1" applyBorder="1" applyAlignment="1">
      <alignment horizontal="center" vertical="center"/>
    </xf>
    <xf numFmtId="0" fontId="23" fillId="28" borderId="0" xfId="0" applyNumberFormat="1" applyFont="1" applyFill="1" applyBorder="1" applyAlignment="1">
      <alignment horizontal="center" vertical="center"/>
    </xf>
    <xf numFmtId="0" fontId="49" fillId="28" borderId="0" xfId="0" applyNumberFormat="1" applyFont="1" applyFill="1" applyBorder="1" applyAlignment="1">
      <alignment horizontal="right" vertical="center"/>
    </xf>
    <xf numFmtId="0" fontId="38" fillId="28" borderId="0" xfId="0" applyNumberFormat="1" applyFont="1" applyFill="1" applyBorder="1" applyAlignment="1">
      <alignment vertical="center"/>
    </xf>
    <xf numFmtId="0" fontId="23" fillId="28" borderId="0" xfId="0" applyNumberFormat="1" applyFont="1" applyFill="1" applyBorder="1" applyAlignment="1">
      <alignment vertical="center"/>
    </xf>
    <xf numFmtId="0" fontId="38" fillId="28" borderId="0" xfId="0" applyNumberFormat="1" applyFont="1" applyFill="1" applyAlignment="1">
      <alignment vertical="center"/>
    </xf>
    <xf numFmtId="0" fontId="38" fillId="28" borderId="0" xfId="0" applyNumberFormat="1" applyFont="1" applyFill="1" applyBorder="1"/>
    <xf numFmtId="0" fontId="38" fillId="28" borderId="0" xfId="0" applyFont="1" applyFill="1" applyBorder="1"/>
    <xf numFmtId="0" fontId="38" fillId="28" borderId="0" xfId="0" applyFont="1" applyFill="1"/>
    <xf numFmtId="14" fontId="38" fillId="0" borderId="0" xfId="0" applyNumberFormat="1" applyFont="1" applyFill="1" applyBorder="1" applyAlignment="1">
      <alignment vertical="center"/>
    </xf>
    <xf numFmtId="14" fontId="38" fillId="0" borderId="61" xfId="0" applyNumberFormat="1" applyFont="1" applyFill="1" applyBorder="1" applyAlignment="1">
      <alignment vertical="center"/>
    </xf>
    <xf numFmtId="165" fontId="38" fillId="48" borderId="0" xfId="0" applyNumberFormat="1" applyFont="1" applyFill="1" applyBorder="1" applyAlignment="1"/>
    <xf numFmtId="38" fontId="38" fillId="48" borderId="0" xfId="0" applyNumberFormat="1" applyFont="1" applyFill="1" applyBorder="1" applyAlignment="1">
      <alignment horizontal="right" vertical="center"/>
    </xf>
    <xf numFmtId="38" fontId="38" fillId="48" borderId="0" xfId="0" applyNumberFormat="1" applyFont="1" applyFill="1" applyBorder="1" applyAlignment="1">
      <alignment horizontal="center" vertical="center"/>
    </xf>
    <xf numFmtId="168" fontId="38" fillId="48" borderId="0" xfId="0" applyNumberFormat="1" applyFont="1" applyFill="1" applyBorder="1" applyAlignment="1">
      <alignment horizontal="center" vertical="center"/>
    </xf>
    <xf numFmtId="2" fontId="38" fillId="48" borderId="0" xfId="0" applyNumberFormat="1" applyFont="1" applyFill="1" applyBorder="1" applyAlignment="1">
      <alignment horizontal="right" vertical="center"/>
    </xf>
    <xf numFmtId="38" fontId="38" fillId="48" borderId="0" xfId="0" applyNumberFormat="1" applyFont="1" applyFill="1" applyBorder="1" applyAlignment="1">
      <alignment vertical="center"/>
    </xf>
    <xf numFmtId="168" fontId="38" fillId="48" borderId="0" xfId="0" applyNumberFormat="1" applyFont="1" applyFill="1" applyBorder="1" applyAlignment="1">
      <alignment vertical="center"/>
    </xf>
    <xf numFmtId="2" fontId="38" fillId="48" borderId="0" xfId="0" applyNumberFormat="1" applyFont="1" applyFill="1" applyBorder="1" applyAlignment="1">
      <alignment horizontal="center" vertical="center"/>
    </xf>
    <xf numFmtId="0" fontId="38" fillId="48" borderId="0" xfId="0" applyFont="1" applyFill="1" applyBorder="1"/>
    <xf numFmtId="0" fontId="38" fillId="48" borderId="0" xfId="0" applyFont="1" applyFill="1" applyBorder="1" applyAlignment="1">
      <alignment horizontal="center" vertical="center"/>
    </xf>
    <xf numFmtId="0" fontId="38" fillId="48" borderId="0" xfId="0" applyNumberFormat="1" applyFont="1" applyFill="1" applyBorder="1" applyAlignment="1">
      <alignment horizontal="center" vertical="center"/>
    </xf>
    <xf numFmtId="0" fontId="38" fillId="48" borderId="0" xfId="0" applyNumberFormat="1" applyFont="1" applyFill="1" applyBorder="1" applyAlignment="1">
      <alignment horizontal="right" vertical="center"/>
    </xf>
    <xf numFmtId="0" fontId="38" fillId="48" borderId="0" xfId="0" applyNumberFormat="1" applyFont="1" applyFill="1" applyAlignment="1">
      <alignment horizontal="center" vertical="center"/>
    </xf>
    <xf numFmtId="0" fontId="38" fillId="48" borderId="0" xfId="0" applyNumberFormat="1" applyFont="1" applyFill="1" applyBorder="1"/>
    <xf numFmtId="0" fontId="38" fillId="48" borderId="0" xfId="0" applyFont="1" applyFill="1" applyAlignment="1">
      <alignment horizontal="center" vertical="center"/>
    </xf>
    <xf numFmtId="2" fontId="38" fillId="48" borderId="0" xfId="0" applyNumberFormat="1" applyFont="1" applyFill="1" applyAlignment="1">
      <alignment horizontal="center" vertical="center"/>
    </xf>
    <xf numFmtId="0" fontId="23" fillId="48" borderId="0" xfId="0" applyFont="1" applyFill="1" applyAlignment="1">
      <alignment horizontal="center" vertical="center"/>
    </xf>
    <xf numFmtId="168" fontId="38" fillId="48" borderId="0" xfId="0" applyNumberFormat="1" applyFont="1" applyFill="1" applyAlignment="1">
      <alignment horizontal="center" vertical="center"/>
    </xf>
    <xf numFmtId="0" fontId="23" fillId="48" borderId="0" xfId="0" applyNumberFormat="1" applyFont="1" applyFill="1" applyAlignment="1">
      <alignment horizontal="center" vertical="center"/>
    </xf>
    <xf numFmtId="0" fontId="49" fillId="48" borderId="0" xfId="0" applyNumberFormat="1" applyFont="1" applyFill="1" applyAlignment="1">
      <alignment horizontal="right" vertical="center"/>
    </xf>
    <xf numFmtId="0" fontId="38" fillId="48" borderId="0" xfId="0" applyNumberFormat="1" applyFont="1" applyFill="1" applyAlignment="1">
      <alignment vertical="center"/>
    </xf>
    <xf numFmtId="0" fontId="23" fillId="48" borderId="0" xfId="0" applyNumberFormat="1" applyFont="1" applyFill="1" applyAlignment="1">
      <alignment vertical="center"/>
    </xf>
    <xf numFmtId="0" fontId="38" fillId="48" borderId="0" xfId="0" applyNumberFormat="1" applyFont="1" applyFill="1" applyAlignment="1">
      <alignment horizontal="right" vertical="center"/>
    </xf>
    <xf numFmtId="0" fontId="38" fillId="48" borderId="0" xfId="0" applyNumberFormat="1" applyFont="1" applyFill="1"/>
    <xf numFmtId="0" fontId="38" fillId="48" borderId="0" xfId="0" applyFont="1" applyFill="1"/>
    <xf numFmtId="165" fontId="38" fillId="49" borderId="0" xfId="0" applyNumberFormat="1" applyFont="1" applyFill="1" applyBorder="1" applyAlignment="1"/>
    <xf numFmtId="168" fontId="38" fillId="49" borderId="0" xfId="0" applyNumberFormat="1" applyFont="1" applyFill="1" applyBorder="1" applyAlignment="1">
      <alignment horizontal="center" vertical="center"/>
    </xf>
    <xf numFmtId="2" fontId="38" fillId="49" borderId="0" xfId="0" applyNumberFormat="1" applyFont="1" applyFill="1" applyBorder="1" applyAlignment="1">
      <alignment horizontal="right" vertical="center"/>
    </xf>
    <xf numFmtId="0" fontId="38" fillId="49" borderId="0" xfId="0" applyFont="1" applyFill="1" applyBorder="1" applyAlignment="1">
      <alignment horizontal="center" vertical="center"/>
    </xf>
    <xf numFmtId="0" fontId="38" fillId="49" borderId="0" xfId="0" applyFont="1" applyFill="1" applyBorder="1"/>
    <xf numFmtId="0" fontId="38" fillId="49" borderId="0" xfId="0" applyNumberFormat="1" applyFont="1" applyFill="1" applyBorder="1" applyAlignment="1">
      <alignment horizontal="center" vertical="center"/>
    </xf>
    <xf numFmtId="0" fontId="38" fillId="49" borderId="0" xfId="0" applyNumberFormat="1" applyFont="1" applyFill="1" applyBorder="1" applyAlignment="1">
      <alignment horizontal="right" vertical="center"/>
    </xf>
    <xf numFmtId="0" fontId="38" fillId="49" borderId="0" xfId="0" applyNumberFormat="1" applyFont="1" applyFill="1" applyBorder="1"/>
    <xf numFmtId="2" fontId="38" fillId="49" borderId="0" xfId="0" applyNumberFormat="1" applyFont="1" applyFill="1" applyBorder="1" applyAlignment="1">
      <alignment horizontal="center" vertical="center"/>
    </xf>
    <xf numFmtId="0" fontId="38" fillId="49" borderId="0" xfId="0" applyFont="1" applyFill="1" applyAlignment="1">
      <alignment horizontal="center" vertical="center"/>
    </xf>
    <xf numFmtId="2" fontId="38" fillId="49" borderId="0" xfId="0" applyNumberFormat="1" applyFont="1" applyFill="1" applyAlignment="1">
      <alignment horizontal="center" vertical="center"/>
    </xf>
    <xf numFmtId="0" fontId="23" fillId="49" borderId="0" xfId="0" applyFont="1" applyFill="1" applyAlignment="1">
      <alignment horizontal="center" vertical="center"/>
    </xf>
    <xf numFmtId="0" fontId="38" fillId="49" borderId="0" xfId="0" applyNumberFormat="1" applyFont="1" applyFill="1" applyAlignment="1">
      <alignment horizontal="center" vertical="center"/>
    </xf>
    <xf numFmtId="0" fontId="23" fillId="49" borderId="0" xfId="0" applyNumberFormat="1" applyFont="1" applyFill="1" applyAlignment="1">
      <alignment horizontal="center" vertical="center"/>
    </xf>
    <xf numFmtId="0" fontId="38" fillId="49" borderId="0" xfId="0" applyNumberFormat="1" applyFont="1" applyFill="1" applyAlignment="1">
      <alignment horizontal="right" vertical="center"/>
    </xf>
    <xf numFmtId="0" fontId="49" fillId="49" borderId="0" xfId="0" applyNumberFormat="1" applyFont="1" applyFill="1" applyAlignment="1">
      <alignment horizontal="right" vertical="center"/>
    </xf>
    <xf numFmtId="0" fontId="38" fillId="49" borderId="0" xfId="0" applyNumberFormat="1" applyFont="1" applyFill="1" applyAlignment="1">
      <alignment vertical="center"/>
    </xf>
    <xf numFmtId="0" fontId="38" fillId="49" borderId="0" xfId="0" applyNumberFormat="1" applyFont="1" applyFill="1"/>
    <xf numFmtId="0" fontId="38" fillId="49" borderId="0" xfId="0" applyFont="1" applyFill="1"/>
    <xf numFmtId="0" fontId="38" fillId="19" borderId="1" xfId="0" applyNumberFormat="1" applyFont="1" applyFill="1" applyBorder="1" applyAlignment="1">
      <alignment horizontal="center" vertical="center"/>
    </xf>
    <xf numFmtId="0" fontId="0" fillId="0" borderId="0" xfId="0" applyFont="1"/>
    <xf numFmtId="14" fontId="38" fillId="0" borderId="0" xfId="0" applyNumberFormat="1" applyFont="1" applyFill="1" applyBorder="1" applyAlignment="1"/>
    <xf numFmtId="14" fontId="38" fillId="0" borderId="61" xfId="0" applyNumberFormat="1" applyFont="1" applyFill="1" applyBorder="1" applyAlignment="1"/>
    <xf numFmtId="0" fontId="13" fillId="0" borderId="0" xfId="0" applyFont="1" applyFill="1" applyBorder="1" applyAlignment="1">
      <alignment horizontal="center"/>
    </xf>
    <xf numFmtId="0" fontId="0" fillId="0" borderId="0" xfId="0" applyFont="1" applyFill="1" applyBorder="1"/>
    <xf numFmtId="171" fontId="38" fillId="0" borderId="0" xfId="0" applyNumberFormat="1" applyFont="1" applyFill="1" applyBorder="1" applyAlignment="1"/>
    <xf numFmtId="171" fontId="38" fillId="0" borderId="61" xfId="0" applyNumberFormat="1" applyFont="1" applyFill="1" applyBorder="1" applyAlignment="1"/>
    <xf numFmtId="2" fontId="0" fillId="0" borderId="0" xfId="6" applyNumberFormat="1" applyFont="1"/>
    <xf numFmtId="14" fontId="38" fillId="0" borderId="0" xfId="0" applyNumberFormat="1" applyFont="1" applyAlignment="1"/>
    <xf numFmtId="14" fontId="38" fillId="0" borderId="61" xfId="0" applyNumberFormat="1" applyFont="1" applyBorder="1" applyAlignment="1"/>
    <xf numFmtId="10" fontId="14" fillId="2" borderId="11" xfId="0" applyNumberFormat="1" applyFont="1" applyFill="1" applyBorder="1" applyAlignment="1">
      <alignment horizontal="center"/>
    </xf>
    <xf numFmtId="0" fontId="14" fillId="2" borderId="12" xfId="0" applyFont="1" applyFill="1" applyBorder="1" applyAlignment="1">
      <alignment horizontal="center"/>
    </xf>
    <xf numFmtId="0" fontId="14" fillId="2" borderId="13" xfId="0" applyFont="1" applyFill="1" applyBorder="1" applyAlignment="1">
      <alignment horizontal="center"/>
    </xf>
    <xf numFmtId="10" fontId="16" fillId="10" borderId="11" xfId="0" applyNumberFormat="1" applyFont="1" applyFill="1" applyBorder="1" applyAlignment="1">
      <alignment horizontal="center"/>
    </xf>
    <xf numFmtId="0" fontId="16" fillId="10" borderId="12" xfId="0" applyFont="1" applyFill="1" applyBorder="1" applyAlignment="1">
      <alignment horizontal="center"/>
    </xf>
    <xf numFmtId="0" fontId="16" fillId="10" borderId="13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0" xfId="0" applyFont="1" applyFill="1" applyAlignment="1">
      <alignment horizontal="center" vertical="top" wrapText="1"/>
    </xf>
    <xf numFmtId="0" fontId="13" fillId="5" borderId="0" xfId="0" applyFont="1" applyFill="1" applyAlignment="1">
      <alignment horizontal="center" vertical="top" wrapText="1"/>
    </xf>
    <xf numFmtId="1" fontId="13" fillId="0" borderId="53" xfId="0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>
      <alignment horizontal="center"/>
    </xf>
    <xf numFmtId="165" fontId="38" fillId="41" borderId="0" xfId="0" applyNumberFormat="1" applyFont="1" applyFill="1" applyAlignment="1"/>
    <xf numFmtId="0" fontId="38" fillId="41" borderId="0" xfId="0" applyFont="1" applyFill="1" applyAlignment="1">
      <alignment horizontal="center" vertical="center"/>
    </xf>
    <xf numFmtId="168" fontId="38" fillId="41" borderId="0" xfId="0" applyNumberFormat="1" applyFont="1" applyFill="1" applyAlignment="1">
      <alignment horizontal="center" vertical="center"/>
    </xf>
    <xf numFmtId="168" fontId="38" fillId="41" borderId="0" xfId="0" applyNumberFormat="1" applyFont="1" applyFill="1" applyAlignment="1">
      <alignment horizontal="right" vertical="center"/>
    </xf>
    <xf numFmtId="0" fontId="23" fillId="41" borderId="0" xfId="0" applyFont="1" applyFill="1" applyAlignment="1">
      <alignment horizontal="center" vertical="center"/>
    </xf>
    <xf numFmtId="2" fontId="38" fillId="41" borderId="0" xfId="0" applyNumberFormat="1" applyFont="1" applyFill="1" applyAlignment="1">
      <alignment horizontal="right" vertical="center"/>
    </xf>
    <xf numFmtId="2" fontId="38" fillId="41" borderId="0" xfId="0" applyNumberFormat="1" applyFont="1" applyFill="1" applyAlignment="1">
      <alignment horizontal="center" vertical="center"/>
    </xf>
    <xf numFmtId="169" fontId="38" fillId="41" borderId="0" xfId="0" applyNumberFormat="1" applyFont="1" applyFill="1" applyAlignment="1">
      <alignment horizontal="center" vertical="center"/>
    </xf>
    <xf numFmtId="168" fontId="49" fillId="41" borderId="0" xfId="0" applyNumberFormat="1" applyFont="1" applyFill="1" applyAlignment="1">
      <alignment horizontal="right" vertical="center"/>
    </xf>
    <xf numFmtId="167" fontId="23" fillId="41" borderId="0" xfId="0" applyNumberFormat="1" applyFont="1" applyFill="1" applyAlignment="1">
      <alignment horizontal="center" vertical="center"/>
    </xf>
    <xf numFmtId="1" fontId="23" fillId="41" borderId="0" xfId="0" applyNumberFormat="1" applyFont="1" applyFill="1" applyAlignment="1">
      <alignment horizontal="center" vertical="center"/>
    </xf>
    <xf numFmtId="49" fontId="23" fillId="41" borderId="0" xfId="0" applyNumberFormat="1" applyFont="1" applyFill="1" applyAlignment="1">
      <alignment horizontal="center" vertical="center"/>
    </xf>
    <xf numFmtId="2" fontId="23" fillId="41" borderId="0" xfId="0" applyNumberFormat="1" applyFont="1" applyFill="1" applyAlignment="1">
      <alignment horizontal="center" vertical="center"/>
    </xf>
    <xf numFmtId="1" fontId="38" fillId="41" borderId="0" xfId="0" applyNumberFormat="1" applyFont="1" applyFill="1" applyAlignment="1">
      <alignment horizontal="center" vertical="center"/>
    </xf>
    <xf numFmtId="0" fontId="38" fillId="41" borderId="0" xfId="0" applyFont="1" applyFill="1"/>
    <xf numFmtId="1" fontId="13" fillId="18" borderId="53" xfId="0" applyNumberFormat="1" applyFont="1" applyFill="1" applyBorder="1" applyAlignment="1">
      <alignment horizontal="center"/>
    </xf>
    <xf numFmtId="0" fontId="13" fillId="18" borderId="53" xfId="0" applyFont="1" applyFill="1" applyBorder="1" applyAlignment="1">
      <alignment horizontal="center"/>
    </xf>
    <xf numFmtId="0" fontId="60" fillId="43" borderId="0" xfId="0" applyFont="1" applyFill="1" applyAlignment="1">
      <alignment horizontal="center" vertical="center"/>
    </xf>
    <xf numFmtId="168" fontId="60" fillId="43" borderId="0" xfId="0" applyNumberFormat="1" applyFont="1" applyFill="1" applyAlignment="1">
      <alignment horizontal="center" vertical="center"/>
    </xf>
    <xf numFmtId="168" fontId="60" fillId="43" borderId="0" xfId="0" applyNumberFormat="1" applyFont="1" applyFill="1" applyAlignment="1">
      <alignment horizontal="right" vertical="center"/>
    </xf>
    <xf numFmtId="1" fontId="14" fillId="18" borderId="53" xfId="0" applyNumberFormat="1" applyFont="1" applyFill="1" applyBorder="1" applyAlignment="1">
      <alignment horizontal="center"/>
    </xf>
    <xf numFmtId="172" fontId="13" fillId="3" borderId="10" xfId="6" applyNumberFormat="1" applyFont="1" applyFill="1" applyBorder="1" applyAlignment="1">
      <alignment horizontal="center"/>
    </xf>
    <xf numFmtId="10" fontId="13" fillId="3" borderId="10" xfId="6" applyNumberFormat="1" applyFont="1" applyFill="1" applyBorder="1" applyAlignment="1">
      <alignment horizontal="center"/>
    </xf>
    <xf numFmtId="2" fontId="13" fillId="0" borderId="53" xfId="0" applyNumberFormat="1" applyFont="1" applyFill="1" applyBorder="1" applyAlignment="1">
      <alignment horizontal="center"/>
    </xf>
    <xf numFmtId="9" fontId="13" fillId="0" borderId="0" xfId="6" applyFont="1" applyFill="1" applyAlignment="1">
      <alignment horizontal="right"/>
    </xf>
    <xf numFmtId="0" fontId="19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1" fontId="56" fillId="18" borderId="1" xfId="0" applyNumberFormat="1" applyFont="1" applyFill="1" applyBorder="1" applyAlignment="1">
      <alignment horizontal="center" vertical="center"/>
    </xf>
    <xf numFmtId="0" fontId="7" fillId="50" borderId="0" xfId="0" applyFont="1" applyFill="1" applyAlignment="1">
      <alignment horizontal="right"/>
    </xf>
    <xf numFmtId="2" fontId="7" fillId="50" borderId="0" xfId="0" applyNumberFormat="1" applyFont="1" applyFill="1"/>
    <xf numFmtId="165" fontId="61" fillId="0" borderId="0" xfId="0" applyNumberFormat="1" applyFont="1" applyAlignment="1">
      <alignment horizontal="center" vertical="center"/>
    </xf>
    <xf numFmtId="1" fontId="59" fillId="0" borderId="0" xfId="0" applyNumberFormat="1" applyFont="1" applyFill="1" applyAlignment="1">
      <alignment horizontal="center" vertical="center"/>
    </xf>
    <xf numFmtId="1" fontId="59" fillId="0" borderId="1" xfId="0" applyNumberFormat="1" applyFont="1" applyFill="1" applyBorder="1" applyAlignment="1">
      <alignment horizontal="center" vertical="center"/>
    </xf>
    <xf numFmtId="0" fontId="59" fillId="0" borderId="0" xfId="0" applyFont="1"/>
    <xf numFmtId="14" fontId="38" fillId="41" borderId="0" xfId="0" applyNumberFormat="1" applyFont="1" applyFill="1" applyAlignment="1">
      <alignment horizontal="center" vertical="center"/>
    </xf>
    <xf numFmtId="0" fontId="38" fillId="26" borderId="0" xfId="0" applyFont="1" applyFill="1" applyAlignment="1">
      <alignment horizontal="center" vertical="center"/>
    </xf>
    <xf numFmtId="168" fontId="38" fillId="26" borderId="0" xfId="0" applyNumberFormat="1" applyFont="1" applyFill="1" applyAlignment="1">
      <alignment horizontal="center" vertical="center"/>
    </xf>
    <xf numFmtId="168" fontId="38" fillId="26" borderId="0" xfId="0" applyNumberFormat="1" applyFont="1" applyFill="1" applyAlignment="1">
      <alignment horizontal="right" vertical="center"/>
    </xf>
    <xf numFmtId="0" fontId="23" fillId="26" borderId="0" xfId="0" applyFont="1" applyFill="1" applyAlignment="1">
      <alignment horizontal="center" vertical="center"/>
    </xf>
    <xf numFmtId="2" fontId="38" fillId="26" borderId="0" xfId="0" applyNumberFormat="1" applyFont="1" applyFill="1" applyAlignment="1">
      <alignment horizontal="right" vertical="center"/>
    </xf>
    <xf numFmtId="2" fontId="38" fillId="26" borderId="0" xfId="0" applyNumberFormat="1" applyFont="1" applyFill="1" applyAlignment="1">
      <alignment horizontal="center" vertical="center"/>
    </xf>
    <xf numFmtId="169" fontId="38" fillId="26" borderId="0" xfId="0" applyNumberFormat="1" applyFont="1" applyFill="1" applyAlignment="1">
      <alignment horizontal="center" vertical="center"/>
    </xf>
    <xf numFmtId="168" fontId="49" fillId="26" borderId="0" xfId="0" applyNumberFormat="1" applyFont="1" applyFill="1" applyAlignment="1">
      <alignment horizontal="right" vertical="center"/>
    </xf>
    <xf numFmtId="167" fontId="23" fillId="26" borderId="0" xfId="0" applyNumberFormat="1" applyFont="1" applyFill="1" applyAlignment="1">
      <alignment horizontal="center" vertical="center"/>
    </xf>
    <xf numFmtId="1" fontId="23" fillId="26" borderId="0" xfId="0" applyNumberFormat="1" applyFont="1" applyFill="1" applyAlignment="1">
      <alignment horizontal="center" vertical="center"/>
    </xf>
    <xf numFmtId="49" fontId="23" fillId="26" borderId="0" xfId="0" applyNumberFormat="1" applyFont="1" applyFill="1" applyAlignment="1">
      <alignment horizontal="center" vertical="center"/>
    </xf>
    <xf numFmtId="2" fontId="23" fillId="26" borderId="0" xfId="0" applyNumberFormat="1" applyFont="1" applyFill="1" applyAlignment="1">
      <alignment horizontal="center" vertical="center"/>
    </xf>
    <xf numFmtId="1" fontId="38" fillId="26" borderId="0" xfId="0" applyNumberFormat="1" applyFont="1" applyFill="1" applyAlignment="1">
      <alignment horizontal="center" vertical="center"/>
    </xf>
    <xf numFmtId="0" fontId="38" fillId="26" borderId="0" xfId="0" applyFont="1" applyFill="1"/>
    <xf numFmtId="0" fontId="38" fillId="26" borderId="0" xfId="0" applyNumberFormat="1" applyFont="1" applyFill="1" applyAlignment="1"/>
    <xf numFmtId="2" fontId="13" fillId="11" borderId="0" xfId="0" applyNumberFormat="1" applyFont="1" applyFill="1" applyBorder="1"/>
    <xf numFmtId="2" fontId="15" fillId="43" borderId="92" xfId="0" applyNumberFormat="1" applyFont="1" applyFill="1" applyBorder="1" applyAlignment="1">
      <alignment horizontal="center"/>
    </xf>
    <xf numFmtId="165" fontId="38" fillId="7" borderId="61" xfId="0" applyNumberFormat="1" applyFont="1" applyFill="1" applyBorder="1" applyAlignment="1"/>
    <xf numFmtId="0" fontId="38" fillId="7" borderId="0" xfId="0" applyFont="1" applyFill="1" applyAlignment="1">
      <alignment horizontal="center" vertical="center"/>
    </xf>
    <xf numFmtId="168" fontId="38" fillId="7" borderId="0" xfId="0" applyNumberFormat="1" applyFont="1" applyFill="1" applyAlignment="1">
      <alignment horizontal="center" vertical="center"/>
    </xf>
    <xf numFmtId="168" fontId="38" fillId="7" borderId="0" xfId="0" applyNumberFormat="1" applyFont="1" applyFill="1" applyAlignment="1">
      <alignment horizontal="right" vertical="center"/>
    </xf>
    <xf numFmtId="0" fontId="23" fillId="7" borderId="0" xfId="0" applyFont="1" applyFill="1" applyAlignment="1">
      <alignment horizontal="center" vertical="center"/>
    </xf>
    <xf numFmtId="2" fontId="38" fillId="7" borderId="0" xfId="0" applyNumberFormat="1" applyFont="1" applyFill="1" applyAlignment="1">
      <alignment horizontal="right" vertical="center"/>
    </xf>
    <xf numFmtId="2" fontId="38" fillId="7" borderId="0" xfId="0" applyNumberFormat="1" applyFont="1" applyFill="1" applyAlignment="1">
      <alignment horizontal="center" vertical="center"/>
    </xf>
    <xf numFmtId="169" fontId="38" fillId="7" borderId="0" xfId="0" applyNumberFormat="1" applyFont="1" applyFill="1" applyAlignment="1">
      <alignment horizontal="center" vertical="center"/>
    </xf>
    <xf numFmtId="168" fontId="49" fillId="7" borderId="0" xfId="0" applyNumberFormat="1" applyFont="1" applyFill="1" applyAlignment="1">
      <alignment horizontal="right" vertical="center"/>
    </xf>
    <xf numFmtId="167" fontId="23" fillId="7" borderId="0" xfId="0" applyNumberFormat="1" applyFont="1" applyFill="1" applyAlignment="1">
      <alignment horizontal="center" vertical="center"/>
    </xf>
    <xf numFmtId="1" fontId="23" fillId="7" borderId="0" xfId="0" applyNumberFormat="1" applyFont="1" applyFill="1" applyAlignment="1">
      <alignment horizontal="center" vertical="center"/>
    </xf>
    <xf numFmtId="49" fontId="23" fillId="7" borderId="0" xfId="0" applyNumberFormat="1" applyFont="1" applyFill="1" applyAlignment="1">
      <alignment horizontal="center" vertical="center"/>
    </xf>
    <xf numFmtId="2" fontId="23" fillId="7" borderId="0" xfId="0" applyNumberFormat="1" applyFont="1" applyFill="1" applyAlignment="1">
      <alignment horizontal="center" vertical="center"/>
    </xf>
    <xf numFmtId="1" fontId="38" fillId="7" borderId="0" xfId="0" applyNumberFormat="1" applyFont="1" applyFill="1" applyAlignment="1">
      <alignment horizontal="center" vertical="center"/>
    </xf>
    <xf numFmtId="0" fontId="38" fillId="7" borderId="0" xfId="0" applyFont="1" applyFill="1"/>
    <xf numFmtId="165" fontId="38" fillId="7" borderId="0" xfId="0" applyNumberFormat="1" applyFont="1" applyFill="1" applyAlignment="1"/>
    <xf numFmtId="0" fontId="23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5" fontId="38" fillId="23" borderId="0" xfId="0" applyNumberFormat="1" applyFont="1" applyFill="1" applyAlignment="1"/>
    <xf numFmtId="0" fontId="38" fillId="23" borderId="0" xfId="0" applyFont="1" applyFill="1" applyAlignment="1">
      <alignment horizontal="center" vertical="center"/>
    </xf>
    <xf numFmtId="168" fontId="38" fillId="23" borderId="0" xfId="0" applyNumberFormat="1" applyFont="1" applyFill="1" applyAlignment="1">
      <alignment horizontal="center" vertical="center"/>
    </xf>
    <xf numFmtId="168" fontId="38" fillId="23" borderId="0" xfId="0" applyNumberFormat="1" applyFont="1" applyFill="1" applyAlignment="1">
      <alignment horizontal="right" vertical="center"/>
    </xf>
    <xf numFmtId="0" fontId="23" fillId="23" borderId="0" xfId="0" applyFont="1" applyFill="1" applyAlignment="1">
      <alignment horizontal="center" vertical="center"/>
    </xf>
    <xf numFmtId="2" fontId="38" fillId="23" borderId="0" xfId="0" applyNumberFormat="1" applyFont="1" applyFill="1" applyAlignment="1">
      <alignment horizontal="right" vertical="center"/>
    </xf>
    <xf numFmtId="2" fontId="38" fillId="23" borderId="0" xfId="0" applyNumberFormat="1" applyFont="1" applyFill="1" applyAlignment="1">
      <alignment horizontal="center" vertical="center"/>
    </xf>
    <xf numFmtId="169" fontId="38" fillId="23" borderId="0" xfId="0" applyNumberFormat="1" applyFont="1" applyFill="1" applyAlignment="1">
      <alignment horizontal="center" vertical="center"/>
    </xf>
    <xf numFmtId="168" fontId="49" fillId="23" borderId="0" xfId="0" applyNumberFormat="1" applyFont="1" applyFill="1" applyAlignment="1">
      <alignment horizontal="right" vertical="center"/>
    </xf>
    <xf numFmtId="167" fontId="23" fillId="23" borderId="0" xfId="0" applyNumberFormat="1" applyFont="1" applyFill="1" applyAlignment="1">
      <alignment horizontal="center" vertical="center"/>
    </xf>
    <xf numFmtId="1" fontId="23" fillId="23" borderId="0" xfId="0" applyNumberFormat="1" applyFont="1" applyFill="1" applyAlignment="1">
      <alignment horizontal="center" vertical="center"/>
    </xf>
    <xf numFmtId="49" fontId="23" fillId="23" borderId="0" xfId="0" applyNumberFormat="1" applyFont="1" applyFill="1" applyAlignment="1">
      <alignment horizontal="center" vertical="center"/>
    </xf>
    <xf numFmtId="2" fontId="23" fillId="23" borderId="0" xfId="0" applyNumberFormat="1" applyFont="1" applyFill="1" applyAlignment="1">
      <alignment horizontal="center" vertical="center"/>
    </xf>
    <xf numFmtId="1" fontId="38" fillId="23" borderId="0" xfId="0" applyNumberFormat="1" applyFont="1" applyFill="1" applyAlignment="1">
      <alignment horizontal="center" vertical="center"/>
    </xf>
    <xf numFmtId="0" fontId="38" fillId="23" borderId="0" xfId="0" applyFont="1" applyFill="1"/>
    <xf numFmtId="165" fontId="38" fillId="23" borderId="61" xfId="0" applyNumberFormat="1" applyFont="1" applyFill="1" applyBorder="1" applyAlignment="1"/>
    <xf numFmtId="0" fontId="23" fillId="13" borderId="0" xfId="0" applyFont="1" applyFill="1"/>
    <xf numFmtId="2" fontId="13" fillId="7" borderId="0" xfId="0" applyNumberFormat="1" applyFont="1" applyFill="1" applyBorder="1"/>
    <xf numFmtId="0" fontId="13" fillId="7" borderId="0" xfId="0" applyFont="1" applyFill="1"/>
    <xf numFmtId="0" fontId="15" fillId="10" borderId="0" xfId="0" applyFont="1" applyFill="1"/>
    <xf numFmtId="165" fontId="38" fillId="4" borderId="0" xfId="0" applyNumberFormat="1" applyFont="1" applyFill="1" applyAlignment="1"/>
    <xf numFmtId="165" fontId="38" fillId="4" borderId="61" xfId="0" applyNumberFormat="1" applyFont="1" applyFill="1" applyBorder="1" applyAlignment="1"/>
    <xf numFmtId="0" fontId="23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3" fillId="46" borderId="0" xfId="0" applyFont="1" applyFill="1" applyAlignment="1">
      <alignment horizontal="center" vertical="center"/>
    </xf>
    <xf numFmtId="169" fontId="23" fillId="46" borderId="0" xfId="0" applyNumberFormat="1" applyFont="1" applyFill="1" applyAlignment="1">
      <alignment horizontal="center" vertical="center"/>
    </xf>
    <xf numFmtId="2" fontId="23" fillId="46" borderId="0" xfId="0" applyNumberFormat="1" applyFont="1" applyFill="1" applyAlignment="1">
      <alignment horizontal="right" vertical="center"/>
    </xf>
    <xf numFmtId="168" fontId="23" fillId="46" borderId="0" xfId="0" applyNumberFormat="1" applyFont="1" applyFill="1" applyAlignment="1">
      <alignment horizontal="center" vertical="center"/>
    </xf>
    <xf numFmtId="2" fontId="23" fillId="46" borderId="0" xfId="0" applyNumberFormat="1" applyFont="1" applyFill="1" applyAlignment="1">
      <alignment horizontal="center" vertical="center"/>
    </xf>
    <xf numFmtId="165" fontId="38" fillId="16" borderId="0" xfId="0" applyNumberFormat="1" applyFont="1" applyFill="1" applyAlignment="1"/>
    <xf numFmtId="0" fontId="38" fillId="16" borderId="0" xfId="0" applyFont="1" applyFill="1" applyAlignment="1">
      <alignment horizontal="center" vertical="center"/>
    </xf>
    <xf numFmtId="168" fontId="38" fillId="16" borderId="0" xfId="0" applyNumberFormat="1" applyFont="1" applyFill="1" applyAlignment="1">
      <alignment horizontal="center" vertical="center"/>
    </xf>
    <xf numFmtId="168" fontId="38" fillId="16" borderId="0" xfId="0" applyNumberFormat="1" applyFont="1" applyFill="1" applyAlignment="1">
      <alignment horizontal="right" vertical="center"/>
    </xf>
    <xf numFmtId="0" fontId="23" fillId="16" borderId="0" xfId="0" applyFont="1" applyFill="1" applyAlignment="1">
      <alignment horizontal="center" vertical="center"/>
    </xf>
    <xf numFmtId="2" fontId="38" fillId="16" borderId="0" xfId="0" applyNumberFormat="1" applyFont="1" applyFill="1" applyAlignment="1">
      <alignment horizontal="right" vertical="center"/>
    </xf>
    <xf numFmtId="2" fontId="38" fillId="16" borderId="0" xfId="0" applyNumberFormat="1" applyFont="1" applyFill="1" applyAlignment="1">
      <alignment horizontal="center" vertical="center"/>
    </xf>
    <xf numFmtId="169" fontId="38" fillId="16" borderId="0" xfId="0" applyNumberFormat="1" applyFont="1" applyFill="1" applyAlignment="1">
      <alignment horizontal="center" vertical="center"/>
    </xf>
    <xf numFmtId="168" fontId="49" fillId="16" borderId="0" xfId="0" applyNumberFormat="1" applyFont="1" applyFill="1" applyAlignment="1">
      <alignment horizontal="right" vertical="center"/>
    </xf>
    <xf numFmtId="167" fontId="23" fillId="16" borderId="0" xfId="0" applyNumberFormat="1" applyFont="1" applyFill="1" applyAlignment="1">
      <alignment horizontal="center" vertical="center"/>
    </xf>
    <xf numFmtId="1" fontId="23" fillId="16" borderId="0" xfId="0" applyNumberFormat="1" applyFont="1" applyFill="1" applyAlignment="1">
      <alignment horizontal="center" vertical="center"/>
    </xf>
    <xf numFmtId="49" fontId="23" fillId="16" borderId="0" xfId="0" applyNumberFormat="1" applyFont="1" applyFill="1" applyAlignment="1">
      <alignment horizontal="center" vertical="center"/>
    </xf>
    <xf numFmtId="2" fontId="23" fillId="16" borderId="0" xfId="0" applyNumberFormat="1" applyFont="1" applyFill="1" applyAlignment="1">
      <alignment horizontal="center" vertical="center"/>
    </xf>
    <xf numFmtId="1" fontId="38" fillId="16" borderId="0" xfId="0" applyNumberFormat="1" applyFont="1" applyFill="1" applyAlignment="1">
      <alignment horizontal="center" vertical="center"/>
    </xf>
    <xf numFmtId="0" fontId="38" fillId="16" borderId="0" xfId="0" applyFont="1" applyFill="1"/>
    <xf numFmtId="165" fontId="38" fillId="15" borderId="0" xfId="0" applyNumberFormat="1" applyFont="1" applyFill="1" applyAlignment="1"/>
    <xf numFmtId="0" fontId="38" fillId="15" borderId="0" xfId="0" applyFont="1" applyFill="1" applyAlignment="1">
      <alignment horizontal="center" vertical="center"/>
    </xf>
    <xf numFmtId="168" fontId="38" fillId="15" borderId="0" xfId="0" applyNumberFormat="1" applyFont="1" applyFill="1" applyAlignment="1">
      <alignment horizontal="center" vertical="center"/>
    </xf>
    <xf numFmtId="168" fontId="38" fillId="15" borderId="0" xfId="0" applyNumberFormat="1" applyFont="1" applyFill="1" applyAlignment="1">
      <alignment horizontal="right" vertical="center"/>
    </xf>
    <xf numFmtId="0" fontId="23" fillId="15" borderId="0" xfId="0" applyFont="1" applyFill="1" applyAlignment="1">
      <alignment horizontal="center" vertical="center"/>
    </xf>
    <xf numFmtId="2" fontId="38" fillId="15" borderId="0" xfId="0" applyNumberFormat="1" applyFont="1" applyFill="1" applyAlignment="1">
      <alignment horizontal="right" vertical="center"/>
    </xf>
    <xf numFmtId="2" fontId="38" fillId="15" borderId="0" xfId="0" applyNumberFormat="1" applyFont="1" applyFill="1" applyAlignment="1">
      <alignment horizontal="center" vertical="center"/>
    </xf>
    <xf numFmtId="169" fontId="38" fillId="15" borderId="0" xfId="0" applyNumberFormat="1" applyFont="1" applyFill="1" applyAlignment="1">
      <alignment horizontal="center" vertical="center"/>
    </xf>
    <xf numFmtId="168" fontId="49" fillId="15" borderId="0" xfId="0" applyNumberFormat="1" applyFont="1" applyFill="1" applyAlignment="1">
      <alignment horizontal="right" vertical="center"/>
    </xf>
    <xf numFmtId="167" fontId="23" fillId="15" borderId="0" xfId="0" applyNumberFormat="1" applyFont="1" applyFill="1" applyAlignment="1">
      <alignment horizontal="center" vertical="center"/>
    </xf>
    <xf numFmtId="1" fontId="23" fillId="15" borderId="0" xfId="0" applyNumberFormat="1" applyFont="1" applyFill="1" applyAlignment="1">
      <alignment horizontal="center" vertical="center"/>
    </xf>
    <xf numFmtId="49" fontId="23" fillId="15" borderId="0" xfId="0" applyNumberFormat="1" applyFont="1" applyFill="1" applyAlignment="1">
      <alignment horizontal="center" vertical="center"/>
    </xf>
    <xf numFmtId="2" fontId="23" fillId="15" borderId="0" xfId="0" applyNumberFormat="1" applyFont="1" applyFill="1" applyAlignment="1">
      <alignment horizontal="center" vertical="center"/>
    </xf>
    <xf numFmtId="1" fontId="38" fillId="15" borderId="0" xfId="0" applyNumberFormat="1" applyFont="1" applyFill="1" applyAlignment="1">
      <alignment horizontal="center" vertical="center"/>
    </xf>
    <xf numFmtId="0" fontId="38" fillId="15" borderId="0" xfId="0" applyFont="1" applyFill="1"/>
    <xf numFmtId="165" fontId="38" fillId="0" borderId="61" xfId="0" applyNumberFormat="1" applyFont="1" applyBorder="1" applyAlignment="1">
      <alignment horizontal="right"/>
    </xf>
    <xf numFmtId="165" fontId="38" fillId="41" borderId="61" xfId="0" applyNumberFormat="1" applyFont="1" applyFill="1" applyBorder="1" applyAlignment="1">
      <alignment horizontal="right"/>
    </xf>
    <xf numFmtId="165" fontId="38" fillId="0" borderId="84" xfId="0" applyNumberFormat="1" applyFont="1" applyBorder="1" applyAlignment="1"/>
    <xf numFmtId="0" fontId="23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38" fillId="0" borderId="25" xfId="0" applyNumberFormat="1" applyFont="1" applyBorder="1" applyAlignment="1">
      <alignment horizontal="center" vertical="center"/>
    </xf>
    <xf numFmtId="168" fontId="38" fillId="0" borderId="27" xfId="0" applyNumberFormat="1" applyFont="1" applyBorder="1" applyAlignment="1">
      <alignment horizontal="center" vertical="center"/>
    </xf>
    <xf numFmtId="0" fontId="54" fillId="43" borderId="29" xfId="0" applyFont="1" applyFill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38" fillId="0" borderId="24" xfId="0" applyFont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54" fillId="43" borderId="29" xfId="0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3" fillId="9" borderId="29" xfId="0" applyFont="1" applyFill="1" applyBorder="1" applyAlignment="1">
      <alignment horizontal="center" vertical="center"/>
    </xf>
    <xf numFmtId="0" fontId="38" fillId="19" borderId="17" xfId="0" applyFont="1" applyFill="1" applyBorder="1" applyAlignment="1">
      <alignment horizontal="center" vertical="center"/>
    </xf>
    <xf numFmtId="2" fontId="56" fillId="18" borderId="17" xfId="0" applyNumberFormat="1" applyFont="1" applyFill="1" applyBorder="1" applyAlignment="1">
      <alignment horizontal="center" vertical="center"/>
    </xf>
    <xf numFmtId="2" fontId="38" fillId="0" borderId="17" xfId="0" applyNumberFormat="1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38" fillId="28" borderId="17" xfId="0" applyFont="1" applyFill="1" applyBorder="1" applyAlignment="1">
      <alignment horizontal="center" vertical="center"/>
    </xf>
    <xf numFmtId="0" fontId="23" fillId="9" borderId="0" xfId="0" applyFont="1" applyFill="1" applyBorder="1" applyAlignment="1">
      <alignment horizontal="center" vertical="center"/>
    </xf>
    <xf numFmtId="0" fontId="38" fillId="9" borderId="0" xfId="0" applyFont="1" applyFill="1" applyBorder="1" applyAlignment="1">
      <alignment horizontal="center" vertical="center"/>
    </xf>
    <xf numFmtId="2" fontId="38" fillId="9" borderId="0" xfId="0" applyNumberFormat="1" applyFont="1" applyFill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8" fillId="0" borderId="24" xfId="0" applyFont="1" applyBorder="1" applyAlignment="1">
      <alignment horizontal="center" vertical="center"/>
    </xf>
    <xf numFmtId="0" fontId="38" fillId="0" borderId="25" xfId="0" applyFont="1" applyBorder="1" applyAlignment="1">
      <alignment horizontal="center" vertical="center"/>
    </xf>
    <xf numFmtId="0" fontId="38" fillId="0" borderId="26" xfId="0" applyFont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38" fillId="0" borderId="27" xfId="0" applyFont="1" applyBorder="1" applyAlignment="1">
      <alignment horizontal="center" vertical="center"/>
    </xf>
    <xf numFmtId="0" fontId="23" fillId="9" borderId="29" xfId="0" applyFont="1" applyFill="1" applyBorder="1" applyAlignment="1">
      <alignment horizontal="center" vertical="center"/>
    </xf>
    <xf numFmtId="0" fontId="23" fillId="9" borderId="28" xfId="0" applyFont="1" applyFill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1" fontId="38" fillId="49" borderId="0" xfId="0" applyNumberFormat="1" applyFont="1" applyFill="1" applyBorder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3" fillId="9" borderId="3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0" fontId="54" fillId="43" borderId="28" xfId="0" applyFont="1" applyFill="1" applyBorder="1" applyAlignment="1">
      <alignment horizontal="center" vertical="center"/>
    </xf>
    <xf numFmtId="0" fontId="54" fillId="43" borderId="29" xfId="0" applyFont="1" applyFill="1" applyBorder="1" applyAlignment="1">
      <alignment horizontal="center" vertical="center"/>
    </xf>
    <xf numFmtId="0" fontId="23" fillId="46" borderId="28" xfId="0" applyFont="1" applyFill="1" applyBorder="1" applyAlignment="1">
      <alignment horizontal="center" vertical="center"/>
    </xf>
    <xf numFmtId="0" fontId="23" fillId="46" borderId="29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46" borderId="30" xfId="0" applyFont="1" applyFill="1" applyBorder="1" applyAlignment="1">
      <alignment horizontal="center" vertical="center"/>
    </xf>
    <xf numFmtId="0" fontId="47" fillId="7" borderId="0" xfId="0" applyFont="1" applyFill="1" applyAlignment="1">
      <alignment horizontal="center" vertical="center"/>
    </xf>
    <xf numFmtId="0" fontId="23" fillId="35" borderId="0" xfId="0" applyFont="1" applyFill="1" applyAlignment="1">
      <alignment horizontal="center" vertical="center"/>
    </xf>
    <xf numFmtId="0" fontId="54" fillId="43" borderId="30" xfId="0" applyFont="1" applyFill="1" applyBorder="1" applyAlignment="1">
      <alignment horizontal="center" vertical="center"/>
    </xf>
    <xf numFmtId="0" fontId="23" fillId="13" borderId="0" xfId="0" applyFont="1" applyFill="1" applyAlignment="1">
      <alignment horizontal="center"/>
    </xf>
    <xf numFmtId="38" fontId="38" fillId="49" borderId="0" xfId="0" applyNumberFormat="1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center" vertical="center"/>
    </xf>
    <xf numFmtId="0" fontId="60" fillId="43" borderId="28" xfId="0" applyFont="1" applyFill="1" applyBorder="1" applyAlignment="1">
      <alignment horizontal="center" vertical="center"/>
    </xf>
    <xf numFmtId="0" fontId="60" fillId="43" borderId="29" xfId="0" applyFont="1" applyFill="1" applyBorder="1" applyAlignment="1">
      <alignment horizontal="center" vertical="center"/>
    </xf>
    <xf numFmtId="0" fontId="60" fillId="43" borderId="30" xfId="0" applyFont="1" applyFill="1" applyBorder="1" applyAlignment="1">
      <alignment horizontal="center" vertical="center"/>
    </xf>
    <xf numFmtId="0" fontId="23" fillId="0" borderId="0" xfId="0" applyNumberFormat="1" applyFont="1" applyFill="1" applyBorder="1" applyAlignment="1">
      <alignment horizontal="center" vertical="center"/>
    </xf>
    <xf numFmtId="1" fontId="23" fillId="4" borderId="0" xfId="0" applyNumberFormat="1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3" fillId="8" borderId="28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/>
    </xf>
    <xf numFmtId="166" fontId="28" fillId="0" borderId="0" xfId="0" applyNumberFormat="1" applyFont="1" applyFill="1" applyAlignment="1">
      <alignment horizontal="center" vertical="center"/>
    </xf>
    <xf numFmtId="166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28" fillId="0" borderId="0" xfId="0" applyFont="1" applyFill="1" applyAlignment="1">
      <alignment horizontal="center" vertical="center"/>
    </xf>
    <xf numFmtId="1" fontId="13" fillId="0" borderId="32" xfId="0" applyNumberFormat="1" applyFont="1" applyFill="1" applyBorder="1" applyAlignment="1">
      <alignment horizontal="left"/>
    </xf>
    <xf numFmtId="0" fontId="0" fillId="0" borderId="32" xfId="0" applyFill="1" applyBorder="1" applyAlignment="1">
      <alignment horizontal="left"/>
    </xf>
    <xf numFmtId="0" fontId="55" fillId="14" borderId="81" xfId="0" applyFont="1" applyFill="1" applyBorder="1" applyAlignment="1">
      <alignment horizontal="center" vertical="center"/>
    </xf>
    <xf numFmtId="0" fontId="0" fillId="0" borderId="8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55" fillId="14" borderId="2" xfId="0" applyFont="1" applyFill="1" applyBorder="1" applyAlignment="1">
      <alignment horizontal="center" vertical="center" wrapText="1"/>
    </xf>
    <xf numFmtId="0" fontId="0" fillId="0" borderId="82" xfId="0" applyFont="1" applyBorder="1" applyAlignment="1">
      <alignment horizontal="center" vertical="center"/>
    </xf>
    <xf numFmtId="0" fontId="38" fillId="22" borderId="1" xfId="0" applyFont="1" applyFill="1" applyBorder="1" applyAlignment="1">
      <alignment horizontal="center"/>
    </xf>
    <xf numFmtId="0" fontId="59" fillId="18" borderId="1" xfId="0" applyFont="1" applyFill="1" applyBorder="1" applyAlignment="1">
      <alignment horizontal="center"/>
    </xf>
    <xf numFmtId="0" fontId="28" fillId="0" borderId="0" xfId="0" applyFont="1" applyFill="1" applyAlignment="1">
      <alignment horizontal="right" vertical="center"/>
    </xf>
    <xf numFmtId="0" fontId="38" fillId="18" borderId="1" xfId="0" applyFont="1" applyFill="1" applyBorder="1" applyAlignment="1">
      <alignment horizontal="center"/>
    </xf>
    <xf numFmtId="1" fontId="13" fillId="22" borderId="1" xfId="0" applyNumberFormat="1" applyFont="1" applyFill="1" applyBorder="1" applyAlignment="1">
      <alignment horizontal="center"/>
    </xf>
    <xf numFmtId="16" fontId="38" fillId="22" borderId="1" xfId="0" applyNumberFormat="1" applyFont="1" applyFill="1" applyBorder="1" applyAlignment="1">
      <alignment horizontal="center"/>
    </xf>
    <xf numFmtId="10" fontId="14" fillId="24" borderId="11" xfId="0" applyNumberFormat="1" applyFont="1" applyFill="1" applyBorder="1" applyAlignment="1">
      <alignment horizontal="center"/>
    </xf>
    <xf numFmtId="10" fontId="14" fillId="24" borderId="12" xfId="0" applyNumberFormat="1" applyFont="1" applyFill="1" applyBorder="1" applyAlignment="1">
      <alignment horizontal="center"/>
    </xf>
    <xf numFmtId="10" fontId="14" fillId="24" borderId="13" xfId="0" applyNumberFormat="1" applyFont="1" applyFill="1" applyBorder="1" applyAlignment="1">
      <alignment horizontal="center"/>
    </xf>
    <xf numFmtId="1" fontId="13" fillId="0" borderId="32" xfId="0" applyNumberFormat="1" applyFont="1" applyBorder="1" applyAlignment="1">
      <alignment horizontal="center"/>
    </xf>
    <xf numFmtId="0" fontId="16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0" fontId="14" fillId="2" borderId="11" xfId="0" applyNumberFormat="1" applyFont="1" applyFill="1" applyBorder="1" applyAlignment="1">
      <alignment horizontal="center"/>
    </xf>
    <xf numFmtId="0" fontId="14" fillId="2" borderId="12" xfId="0" applyFont="1" applyFill="1" applyBorder="1" applyAlignment="1">
      <alignment horizontal="center"/>
    </xf>
    <xf numFmtId="0" fontId="14" fillId="2" borderId="13" xfId="0" applyFont="1" applyFill="1" applyBorder="1" applyAlignment="1">
      <alignment horizontal="center"/>
    </xf>
    <xf numFmtId="10" fontId="14" fillId="2" borderId="12" xfId="0" applyNumberFormat="1" applyFont="1" applyFill="1" applyBorder="1" applyAlignment="1">
      <alignment horizontal="center"/>
    </xf>
    <xf numFmtId="10" fontId="14" fillId="2" borderId="13" xfId="0" applyNumberFormat="1" applyFont="1" applyFill="1" applyBorder="1" applyAlignment="1">
      <alignment horizontal="center"/>
    </xf>
    <xf numFmtId="10" fontId="16" fillId="10" borderId="11" xfId="0" applyNumberFormat="1" applyFont="1" applyFill="1" applyBorder="1" applyAlignment="1">
      <alignment horizontal="center"/>
    </xf>
    <xf numFmtId="10" fontId="16" fillId="10" borderId="12" xfId="0" applyNumberFormat="1" applyFont="1" applyFill="1" applyBorder="1" applyAlignment="1">
      <alignment horizontal="center"/>
    </xf>
    <xf numFmtId="10" fontId="16" fillId="10" borderId="1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24" borderId="12" xfId="0" applyFont="1" applyFill="1" applyBorder="1" applyAlignment="1">
      <alignment horizontal="center"/>
    </xf>
    <xf numFmtId="0" fontId="14" fillId="24" borderId="13" xfId="0" applyFont="1" applyFill="1" applyBorder="1" applyAlignment="1">
      <alignment horizontal="center"/>
    </xf>
    <xf numFmtId="0" fontId="16" fillId="10" borderId="12" xfId="0" applyFont="1" applyFill="1" applyBorder="1" applyAlignment="1">
      <alignment horizontal="center"/>
    </xf>
    <xf numFmtId="0" fontId="16" fillId="10" borderId="13" xfId="0" applyFont="1" applyFill="1" applyBorder="1" applyAlignment="1">
      <alignment horizontal="center"/>
    </xf>
    <xf numFmtId="166" fontId="19" fillId="0" borderId="0" xfId="0" applyNumberFormat="1" applyFont="1" applyAlignment="1">
      <alignment horizontal="center" vertical="center"/>
    </xf>
    <xf numFmtId="0" fontId="16" fillId="0" borderId="0" xfId="0" applyFont="1" applyFill="1" applyBorder="1" applyAlignment="1">
      <alignment horizontal="center" wrapText="1"/>
    </xf>
    <xf numFmtId="0" fontId="7" fillId="0" borderId="0" xfId="0" applyFont="1" applyFill="1" applyBorder="1" applyAlignment="1">
      <alignment horizont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10" fontId="13" fillId="0" borderId="0" xfId="0" applyNumberFormat="1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7" fillId="49" borderId="0" xfId="0" applyFont="1" applyFill="1" applyAlignment="1">
      <alignment horizontal="center"/>
    </xf>
    <xf numFmtId="0" fontId="23" fillId="0" borderId="8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11" fillId="6" borderId="2" xfId="0" applyNumberFormat="1" applyFont="1" applyFill="1" applyBorder="1" applyAlignment="1">
      <alignment horizontal="center" vertical="center"/>
    </xf>
    <xf numFmtId="1" fontId="11" fillId="6" borderId="3" xfId="0" applyNumberFormat="1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0" fontId="14" fillId="5" borderId="0" xfId="0" applyNumberFormat="1" applyFont="1" applyFill="1" applyBorder="1" applyAlignment="1">
      <alignment horizontal="center"/>
    </xf>
    <xf numFmtId="0" fontId="14" fillId="5" borderId="0" xfId="0" applyFont="1" applyFill="1" applyBorder="1" applyAlignment="1">
      <alignment horizontal="center"/>
    </xf>
    <xf numFmtId="0" fontId="14" fillId="5" borderId="9" xfId="0" applyFont="1" applyFill="1" applyBorder="1" applyAlignment="1">
      <alignment horizontal="center"/>
    </xf>
    <xf numFmtId="0" fontId="18" fillId="0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38" fontId="13" fillId="0" borderId="32" xfId="0" applyNumberFormat="1" applyFont="1" applyFill="1" applyBorder="1" applyAlignment="1">
      <alignment horizontal="right"/>
    </xf>
    <xf numFmtId="0" fontId="0" fillId="0" borderId="32" xfId="0" applyBorder="1" applyAlignment="1"/>
    <xf numFmtId="0" fontId="0" fillId="0" borderId="33" xfId="0" applyBorder="1" applyAlignment="1"/>
    <xf numFmtId="0" fontId="29" fillId="0" borderId="44" xfId="0" applyFont="1" applyBorder="1" applyAlignment="1"/>
    <xf numFmtId="0" fontId="29" fillId="0" borderId="44" xfId="0" applyNumberFormat="1" applyFont="1" applyBorder="1" applyAlignment="1"/>
    <xf numFmtId="0" fontId="46" fillId="12" borderId="2" xfId="1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27" fillId="29" borderId="8" xfId="1" applyFont="1" applyFill="1" applyBorder="1" applyAlignment="1">
      <alignment horizontal="center"/>
    </xf>
    <xf numFmtId="0" fontId="27" fillId="29" borderId="0" xfId="0" applyFont="1" applyFill="1" applyAlignment="1"/>
    <xf numFmtId="0" fontId="6" fillId="12" borderId="70" xfId="1" applyFont="1" applyFill="1" applyBorder="1" applyAlignment="1">
      <alignment horizontal="center"/>
    </xf>
    <xf numFmtId="0" fontId="6" fillId="12" borderId="21" xfId="0" applyFont="1" applyFill="1" applyBorder="1" applyAlignment="1">
      <alignment horizontal="center"/>
    </xf>
    <xf numFmtId="0" fontId="6" fillId="12" borderId="22" xfId="0" applyFont="1" applyFill="1" applyBorder="1" applyAlignment="1">
      <alignment horizontal="center"/>
    </xf>
    <xf numFmtId="0" fontId="0" fillId="12" borderId="8" xfId="1" applyFont="1" applyFill="1" applyBorder="1" applyAlignment="1">
      <alignment horizontal="center"/>
    </xf>
    <xf numFmtId="0" fontId="0" fillId="0" borderId="0" xfId="0" applyBorder="1" applyAlignment="1"/>
    <xf numFmtId="0" fontId="21" fillId="29" borderId="8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29" borderId="8" xfId="1" applyFont="1" applyFill="1" applyBorder="1" applyAlignment="1">
      <alignment horizontal="center"/>
    </xf>
    <xf numFmtId="0" fontId="21" fillId="0" borderId="0" xfId="0" applyFont="1" applyAlignment="1"/>
    <xf numFmtId="168" fontId="16" fillId="3" borderId="58" xfId="0" applyNumberFormat="1" applyFont="1" applyFill="1" applyBorder="1" applyAlignment="1">
      <alignment horizontal="center"/>
    </xf>
    <xf numFmtId="168" fontId="14" fillId="0" borderId="56" xfId="0" applyNumberFormat="1" applyFont="1" applyBorder="1" applyAlignment="1">
      <alignment horizontal="center"/>
    </xf>
    <xf numFmtId="168" fontId="14" fillId="0" borderId="57" xfId="0" applyNumberFormat="1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2" fontId="16" fillId="3" borderId="8" xfId="0" applyNumberFormat="1" applyFont="1" applyFill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2" fontId="16" fillId="3" borderId="58" xfId="0" applyNumberFormat="1" applyFont="1" applyFill="1" applyBorder="1" applyAlignment="1">
      <alignment horizontal="center"/>
    </xf>
    <xf numFmtId="2" fontId="14" fillId="0" borderId="56" xfId="0" applyNumberFormat="1" applyFont="1" applyBorder="1" applyAlignment="1">
      <alignment horizontal="center"/>
    </xf>
    <xf numFmtId="2" fontId="14" fillId="0" borderId="57" xfId="0" applyNumberFormat="1" applyFont="1" applyBorder="1" applyAlignment="1">
      <alignment horizontal="center"/>
    </xf>
  </cellXfs>
  <cellStyles count="7">
    <cellStyle name="Bad" xfId="4" builtinId="27"/>
    <cellStyle name="Explanatory Text" xfId="5" builtinId="53"/>
    <cellStyle name="Normal" xfId="0" builtinId="0"/>
    <cellStyle name="Normal 2" xfId="1" xr:uid="{00000000-0005-0000-0000-000003000000}"/>
    <cellStyle name="Normal 2 2" xfId="3" xr:uid="{00000000-0005-0000-0000-000004000000}"/>
    <cellStyle name="Normal_Customer Info" xfId="2" xr:uid="{00000000-0005-0000-0000-000005000000}"/>
    <cellStyle name="Percent" xfId="6" builtinId="5"/>
  </cellStyles>
  <dxfs count="224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933FF"/>
      <color rgb="FFFD5555"/>
      <color rgb="FFEE0060"/>
      <color rgb="FFFFC625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hartsheet" Target="chartsheets/sheet13.xml"/><Relationship Id="rId21" Type="http://schemas.openxmlformats.org/officeDocument/2006/relationships/chartsheet" Target="chartsheets/sheet8.xml"/><Relationship Id="rId42" Type="http://schemas.openxmlformats.org/officeDocument/2006/relationships/chartsheet" Target="chartsheets/sheet29.xml"/><Relationship Id="rId47" Type="http://schemas.openxmlformats.org/officeDocument/2006/relationships/chartsheet" Target="chartsheets/sheet34.xml"/><Relationship Id="rId63" Type="http://schemas.openxmlformats.org/officeDocument/2006/relationships/chartsheet" Target="chartsheets/sheet50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chartsheet" Target="chartsheets/sheet16.xml"/><Relationship Id="rId11" Type="http://schemas.openxmlformats.org/officeDocument/2006/relationships/chartsheet" Target="chartsheets/sheet3.xml"/><Relationship Id="rId24" Type="http://schemas.openxmlformats.org/officeDocument/2006/relationships/chartsheet" Target="chartsheets/sheet11.xml"/><Relationship Id="rId32" Type="http://schemas.openxmlformats.org/officeDocument/2006/relationships/chartsheet" Target="chartsheets/sheet19.xml"/><Relationship Id="rId37" Type="http://schemas.openxmlformats.org/officeDocument/2006/relationships/chartsheet" Target="chartsheets/sheet24.xml"/><Relationship Id="rId40" Type="http://schemas.openxmlformats.org/officeDocument/2006/relationships/chartsheet" Target="chartsheets/sheet27.xml"/><Relationship Id="rId45" Type="http://schemas.openxmlformats.org/officeDocument/2006/relationships/chartsheet" Target="chartsheets/sheet32.xml"/><Relationship Id="rId53" Type="http://schemas.openxmlformats.org/officeDocument/2006/relationships/chartsheet" Target="chartsheets/sheet40.xml"/><Relationship Id="rId58" Type="http://schemas.openxmlformats.org/officeDocument/2006/relationships/chartsheet" Target="chartsheets/sheet45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hartsheet" Target="chartsheets/sheet48.xml"/><Relationship Id="rId19" Type="http://schemas.openxmlformats.org/officeDocument/2006/relationships/chartsheet" Target="chartsheets/sheet6.xml"/><Relationship Id="rId14" Type="http://schemas.openxmlformats.org/officeDocument/2006/relationships/chartsheet" Target="chartsheets/sheet5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chartsheet" Target="chartsheets/sheet17.xml"/><Relationship Id="rId35" Type="http://schemas.openxmlformats.org/officeDocument/2006/relationships/chartsheet" Target="chartsheets/sheet22.xml"/><Relationship Id="rId43" Type="http://schemas.openxmlformats.org/officeDocument/2006/relationships/chartsheet" Target="chartsheets/sheet30.xml"/><Relationship Id="rId48" Type="http://schemas.openxmlformats.org/officeDocument/2006/relationships/chartsheet" Target="chartsheets/sheet35.xml"/><Relationship Id="rId56" Type="http://schemas.openxmlformats.org/officeDocument/2006/relationships/chartsheet" Target="chartsheets/sheet43.xml"/><Relationship Id="rId64" Type="http://schemas.openxmlformats.org/officeDocument/2006/relationships/chartsheet" Target="chartsheets/sheet5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38.xml"/><Relationship Id="rId3" Type="http://schemas.openxmlformats.org/officeDocument/2006/relationships/worksheet" Target="worksheets/sheet3.xml"/><Relationship Id="rId12" Type="http://schemas.openxmlformats.org/officeDocument/2006/relationships/chartsheet" Target="chartsheets/sheet4.xml"/><Relationship Id="rId17" Type="http://schemas.openxmlformats.org/officeDocument/2006/relationships/worksheet" Target="worksheets/sheet12.xml"/><Relationship Id="rId25" Type="http://schemas.openxmlformats.org/officeDocument/2006/relationships/chartsheet" Target="chartsheets/sheet12.xml"/><Relationship Id="rId33" Type="http://schemas.openxmlformats.org/officeDocument/2006/relationships/chartsheet" Target="chartsheets/sheet20.xml"/><Relationship Id="rId38" Type="http://schemas.openxmlformats.org/officeDocument/2006/relationships/chartsheet" Target="chartsheets/sheet25.xml"/><Relationship Id="rId46" Type="http://schemas.openxmlformats.org/officeDocument/2006/relationships/chartsheet" Target="chartsheets/sheet33.xml"/><Relationship Id="rId59" Type="http://schemas.openxmlformats.org/officeDocument/2006/relationships/chartsheet" Target="chartsheets/sheet46.xml"/><Relationship Id="rId67" Type="http://schemas.openxmlformats.org/officeDocument/2006/relationships/sharedStrings" Target="sharedStrings.xml"/><Relationship Id="rId20" Type="http://schemas.openxmlformats.org/officeDocument/2006/relationships/chartsheet" Target="chartsheets/sheet7.xml"/><Relationship Id="rId41" Type="http://schemas.openxmlformats.org/officeDocument/2006/relationships/chartsheet" Target="chartsheets/sheet28.xml"/><Relationship Id="rId54" Type="http://schemas.openxmlformats.org/officeDocument/2006/relationships/chartsheet" Target="chartsheets/sheet41.xml"/><Relationship Id="rId62" Type="http://schemas.openxmlformats.org/officeDocument/2006/relationships/chartsheet" Target="chartsheets/sheet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0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36" Type="http://schemas.openxmlformats.org/officeDocument/2006/relationships/chartsheet" Target="chartsheets/sheet23.xml"/><Relationship Id="rId49" Type="http://schemas.openxmlformats.org/officeDocument/2006/relationships/chartsheet" Target="chartsheets/sheet36.xml"/><Relationship Id="rId57" Type="http://schemas.openxmlformats.org/officeDocument/2006/relationships/chartsheet" Target="chartsheets/sheet44.xml"/><Relationship Id="rId10" Type="http://schemas.openxmlformats.org/officeDocument/2006/relationships/chartsheet" Target="chartsheets/sheet2.xml"/><Relationship Id="rId31" Type="http://schemas.openxmlformats.org/officeDocument/2006/relationships/chartsheet" Target="chartsheets/sheet18.xml"/><Relationship Id="rId44" Type="http://schemas.openxmlformats.org/officeDocument/2006/relationships/chartsheet" Target="chartsheets/sheet31.xml"/><Relationship Id="rId52" Type="http://schemas.openxmlformats.org/officeDocument/2006/relationships/chartsheet" Target="chartsheets/sheet39.xml"/><Relationship Id="rId60" Type="http://schemas.openxmlformats.org/officeDocument/2006/relationships/chartsheet" Target="chartsheets/sheet47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3" Type="http://schemas.openxmlformats.org/officeDocument/2006/relationships/worksheet" Target="worksheets/sheet9.xml"/><Relationship Id="rId18" Type="http://schemas.openxmlformats.org/officeDocument/2006/relationships/worksheet" Target="worksheets/sheet13.xml"/><Relationship Id="rId39" Type="http://schemas.openxmlformats.org/officeDocument/2006/relationships/chartsheet" Target="chartsheets/sheet26.xml"/><Relationship Id="rId34" Type="http://schemas.openxmlformats.org/officeDocument/2006/relationships/chartsheet" Target="chartsheets/sheet21.xml"/><Relationship Id="rId50" Type="http://schemas.openxmlformats.org/officeDocument/2006/relationships/chartsheet" Target="chartsheets/sheet37.xml"/><Relationship Id="rId55" Type="http://schemas.openxmlformats.org/officeDocument/2006/relationships/chartsheet" Target="chartsheets/sheet4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580977159036742E-2"/>
          <c:y val="0.22109564587254876"/>
          <c:w val="0.89716294215958237"/>
          <c:h val="0.75347596701927411"/>
        </c:manualLayout>
      </c:layout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F30-4586-8E26-44B8D098047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F30-4586-8E26-44B8D0980476}"/>
              </c:ext>
            </c:extLst>
          </c:dPt>
          <c:dLbls>
            <c:dLbl>
              <c:idx val="0"/>
              <c:layout>
                <c:manualLayout>
                  <c:x val="1.458789204959878E-2"/>
                  <c:y val="-5.55555555555556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30-4586-8E26-44B8D0980476}"/>
                </c:ext>
              </c:extLst>
            </c:dLbl>
            <c:dLbl>
              <c:idx val="1"/>
              <c:layout>
                <c:manualLayout>
                  <c:x val="1.4587892049598834E-2"/>
                  <c:y val="-3.5914702581369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30-4586-8E26-44B8D09804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Recap'!$B$3:$B$7</c15:sqref>
                  </c15:fullRef>
                </c:ext>
              </c:extLst>
              <c:f>('Monthly Recap'!$B$3,'Monthly Recap'!$B$6)</c:f>
              <c:numCache>
                <c:formatCode>0.00</c:formatCode>
                <c:ptCount val="2"/>
                <c:pt idx="0">
                  <c:v>7.22</c:v>
                </c:pt>
                <c:pt idx="1">
                  <c:v>6.19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'Monthly Recap'!$B$4</c15:sqref>
                  <c15:dLbl>
                    <c:idx val="0"/>
                    <c:layout>
                      <c:manualLayout>
                        <c:x val="2.0423048869438368E-2"/>
                        <c:y val="-5.836139169472502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4-4BEE-47AA-8F2D-52DBC4957925}"/>
                      </c:ext>
                    </c:extLst>
                  </c15:dLbl>
                </c15:categoryFilterException>
                <c15:categoryFilterException>
                  <c15:sqref>'Monthly Recap'!$B$5</c15:sqref>
                  <c15:dLbl>
                    <c:idx val="0"/>
                    <c:layout>
                      <c:manualLayout>
                        <c:x val="2.6258205689277898E-2"/>
                        <c:y val="-4.489337822671155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4BEE-47AA-8F2D-52DBC4957925}"/>
                      </c:ext>
                    </c:extLst>
                  </c15:dLbl>
                </c15:categoryFilterException>
                <c15:categoryFilterException>
                  <c15:sqref>'Monthly Recap'!$B$7</c15:sqref>
                  <c15:invertIfNegative val="0"/>
                  <c15:bubble3D val="0"/>
                  <c15:dLbl>
                    <c:idx val="1"/>
                    <c:layout>
                      <c:manualLayout>
                        <c:x val="3.7928519328956967E-2"/>
                        <c:y val="-3.240740740740740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4BEE-47AA-8F2D-52DBC4957925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3-9F30-4586-8E26-44B8D09804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1695464"/>
        <c:axId val="551693824"/>
        <c:axId val="0"/>
      </c:bar3DChart>
      <c:catAx>
        <c:axId val="55169546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51693824"/>
        <c:crosses val="autoZero"/>
        <c:auto val="1"/>
        <c:lblAlgn val="ctr"/>
        <c:lblOffset val="100"/>
        <c:noMultiLvlLbl val="0"/>
      </c:catAx>
      <c:valAx>
        <c:axId val="551693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954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580977159036742E-2"/>
          <c:y val="0.22109564587254876"/>
          <c:w val="0.89716294215958237"/>
          <c:h val="0.75347596701927411"/>
        </c:manualLayout>
      </c:layout>
      <c:bar3DChart>
        <c:barDir val="col"/>
        <c:grouping val="clustered"/>
        <c:varyColors val="1"/>
        <c:ser>
          <c:idx val="0"/>
          <c:order val="0"/>
          <c:spPr>
            <a:solidFill>
              <a:schemeClr val="tx2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429B-49E6-9AC6-067423580799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29B-49E6-9AC6-067423580799}"/>
              </c:ext>
            </c:extLst>
          </c:dPt>
          <c:dLbls>
            <c:dLbl>
              <c:idx val="0"/>
              <c:layout>
                <c:manualLayout>
                  <c:x val="1.458789204959878E-2"/>
                  <c:y val="-5.55555555555556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9B-49E6-9AC6-067423580799}"/>
                </c:ext>
              </c:extLst>
            </c:dLbl>
            <c:dLbl>
              <c:idx val="1"/>
              <c:layout>
                <c:manualLayout>
                  <c:x val="3.7928519328956967E-2"/>
                  <c:y val="-3.2407407407407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9B-49E6-9AC6-0674235807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1</c:v>
              </c:pt>
              <c:pt idx="1">
                <c:v>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Recap'!$B$3:$B$7</c15:sqref>
                  </c15:fullRef>
                </c:ext>
              </c:extLst>
              <c:f>('Monthly Recap'!$B$3,'Monthly Recap'!$B$7)</c:f>
              <c:numCache>
                <c:formatCode>0.00</c:formatCode>
                <c:ptCount val="2"/>
                <c:pt idx="0">
                  <c:v>7.22</c:v>
                </c:pt>
                <c:pt idx="1">
                  <c:v>6.05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'Monthly Recap'!$B$4</c15:sqref>
                  <c15:dLbl>
                    <c:idx val="0"/>
                    <c:layout>
                      <c:manualLayout>
                        <c:x val="2.0423048869438368E-2"/>
                        <c:y val="-5.836139169472502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4-D492-4D36-B933-F5DF25DD6B37}"/>
                      </c:ext>
                    </c:extLst>
                  </c15:dLbl>
                </c15:categoryFilterException>
                <c15:categoryFilterException>
                  <c15:sqref>'Monthly Recap'!$B$5</c15:sqref>
                  <c15:dLbl>
                    <c:idx val="0"/>
                    <c:layout>
                      <c:manualLayout>
                        <c:x val="2.6258205689277898E-2"/>
                        <c:y val="-4.489337822671155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D492-4D36-B933-F5DF25DD6B37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3-429B-49E6-9AC6-0674235807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1695464"/>
        <c:axId val="551693824"/>
        <c:axId val="0"/>
      </c:bar3DChart>
      <c:catAx>
        <c:axId val="55169546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51693824"/>
        <c:crosses val="autoZero"/>
        <c:auto val="1"/>
        <c:lblAlgn val="ctr"/>
        <c:lblOffset val="100"/>
        <c:noMultiLvlLbl val="0"/>
      </c:catAx>
      <c:valAx>
        <c:axId val="551693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954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all support average vs. </a:t>
            </a:r>
            <a:r>
              <a:rPr lang="en-US" sz="1400" b="0" i="0" u="none" strike="noStrike" baseline="0">
                <a:effectLst/>
              </a:rPr>
              <a:t>Your call average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580977159036742E-2"/>
          <c:y val="0.22109564587254876"/>
          <c:w val="0.89716294215958237"/>
          <c:h val="0.75347596701927411"/>
        </c:manualLayout>
      </c:layout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095-4BCD-A78C-79C610225C2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095-4BCD-A78C-79C610225C2C}"/>
              </c:ext>
            </c:extLst>
          </c:dPt>
          <c:dLbls>
            <c:dLbl>
              <c:idx val="0"/>
              <c:layout>
                <c:manualLayout>
                  <c:x val="1.458789204959878E-2"/>
                  <c:y val="-5.55555555555556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95-4BCD-A78C-79C610225C2C}"/>
                </c:ext>
              </c:extLst>
            </c:dLbl>
            <c:dLbl>
              <c:idx val="1"/>
              <c:layout>
                <c:manualLayout>
                  <c:x val="2.6258205689277898E-2"/>
                  <c:y val="-4.48933782267115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95-4BCD-A78C-79C610225C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1</c:v>
              </c:pt>
              <c:pt idx="1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Recap'!$B$3:$B$7</c15:sqref>
                  </c15:fullRef>
                </c:ext>
              </c:extLst>
              <c:f>('Monthly Recap'!$B$3,'Monthly Recap'!$B$5)</c:f>
              <c:numCache>
                <c:formatCode>0.00</c:formatCode>
                <c:ptCount val="2"/>
                <c:pt idx="0">
                  <c:v>7.22</c:v>
                </c:pt>
                <c:pt idx="1">
                  <c:v>9.1300000000000008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'Monthly Recap'!$B$4</c15:sqref>
                  <c15:dLbl>
                    <c:idx val="0"/>
                    <c:layout>
                      <c:manualLayout>
                        <c:x val="2.0423048869438368E-2"/>
                        <c:y val="-5.836139169472502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4-B16C-40DD-9212-45D700B91D8F}"/>
                      </c:ext>
                    </c:extLst>
                  </c15:dLbl>
                </c15:categoryFilterException>
                <c15:categoryFilterException>
                  <c15:sqref>'Monthly Recap'!$B$7</c15:sqref>
                  <c15:invertIfNegative val="0"/>
                  <c15:bubble3D val="0"/>
                  <c15:dLbl>
                    <c:idx val="1"/>
                    <c:layout>
                      <c:manualLayout>
                        <c:x val="3.7928519328956967E-2"/>
                        <c:y val="-3.240740740740740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B16C-40DD-9212-45D700B91D8F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4-F095-4BCD-A78C-79C610225C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1695464"/>
        <c:axId val="551693824"/>
        <c:axId val="0"/>
      </c:bar3DChart>
      <c:catAx>
        <c:axId val="55169546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51693824"/>
        <c:crosses val="autoZero"/>
        <c:auto val="1"/>
        <c:lblAlgn val="ctr"/>
        <c:lblOffset val="100"/>
        <c:noMultiLvlLbl val="0"/>
      </c:catAx>
      <c:valAx>
        <c:axId val="551693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954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580977159036742E-2"/>
          <c:y val="0.22109564587254876"/>
          <c:w val="0.89716294215958237"/>
          <c:h val="0.75347596701927411"/>
        </c:manualLayout>
      </c:layout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15D3-4ECB-BAAB-D11159F44F1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15D3-4ECB-BAAB-D11159F44F1A}"/>
              </c:ext>
            </c:extLst>
          </c:dPt>
          <c:dLbls>
            <c:dLbl>
              <c:idx val="0"/>
              <c:layout>
                <c:manualLayout>
                  <c:x val="1.458789204959878E-2"/>
                  <c:y val="-5.55555555555556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D3-4ECB-BAAB-D11159F44F1A}"/>
                </c:ext>
              </c:extLst>
            </c:dLbl>
            <c:dLbl>
              <c:idx val="1"/>
              <c:layout>
                <c:manualLayout>
                  <c:x val="2.0423048869438368E-2"/>
                  <c:y val="-5.83613916947250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D3-4ECB-BAAB-D11159F44F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1</c:v>
              </c:pt>
              <c:pt idx="1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Recap'!$B$3:$B$7</c15:sqref>
                  </c15:fullRef>
                </c:ext>
              </c:extLst>
              <c:f>'Monthly Recap'!$B$3:$B$4</c:f>
              <c:numCache>
                <c:formatCode>0.00</c:formatCode>
                <c:ptCount val="2"/>
                <c:pt idx="0">
                  <c:v>7.22</c:v>
                </c:pt>
                <c:pt idx="1">
                  <c:v>8.19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'Monthly Recap'!$B$5</c15:sqref>
                  <c15:spPr xmlns:c15="http://schemas.microsoft.com/office/drawing/2012/chart">
                    <a:solidFill>
                      <a:schemeClr val="accent1">
                        <a:tint val="77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invertIfNegative val="0"/>
                  <c15:bubble3D val="0"/>
                  <c15:dLbl>
                    <c:idx val="1"/>
                    <c:layout>
                      <c:manualLayout>
                        <c:x val="2.6258205689277898E-2"/>
                        <c:y val="-4.489337822671155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62B2-43BF-B8FC-8E71B156D437}"/>
                      </c:ext>
                    </c:extLst>
                  </c15:dLbl>
                </c15:categoryFilterException>
                <c15:categoryFilterException>
                  <c15:sqref>'Monthly Recap'!$B$7</c15:sqref>
                  <c15:invertIfNegative val="0"/>
                  <c15:bubble3D val="0"/>
                  <c15:dLbl>
                    <c:idx val="1"/>
                    <c:layout>
                      <c:manualLayout>
                        <c:x val="3.7928519328956967E-2"/>
                        <c:y val="-3.240740740740740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2B2-43BF-B8FC-8E71B156D437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4-15D3-4ECB-BAAB-D11159F44F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1695464"/>
        <c:axId val="551693824"/>
        <c:axId val="0"/>
      </c:bar3DChart>
      <c:catAx>
        <c:axId val="55169546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51693824"/>
        <c:crosses val="autoZero"/>
        <c:auto val="1"/>
        <c:lblAlgn val="ctr"/>
        <c:lblOffset val="100"/>
        <c:noMultiLvlLbl val="0"/>
      </c:catAx>
      <c:valAx>
        <c:axId val="551693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954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580977159036742E-2"/>
          <c:y val="0.22109564587254876"/>
          <c:w val="0.89716294215958237"/>
          <c:h val="0.75347596701927411"/>
        </c:manualLayout>
      </c:layout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ACB6-4C44-81AB-1DF03084FAD3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CB6-4C44-81AB-1DF03084FAD3}"/>
              </c:ext>
            </c:extLst>
          </c:dPt>
          <c:dLbls>
            <c:dLbl>
              <c:idx val="0"/>
              <c:layout>
                <c:manualLayout>
                  <c:x val="1.458789204959878E-2"/>
                  <c:y val="-5.55555555555556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B6-4C44-81AB-1DF03084FAD3}"/>
                </c:ext>
              </c:extLst>
            </c:dLbl>
            <c:dLbl>
              <c:idx val="1"/>
              <c:layout>
                <c:manualLayout>
                  <c:x val="3.2093362509117436E-2"/>
                  <c:y val="-5.83613916947251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B6-4C44-81AB-1DF03084F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1</c:v>
              </c:pt>
              <c:pt idx="1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Recap'!$B$3:$B$8</c15:sqref>
                  </c15:fullRef>
                </c:ext>
              </c:extLst>
              <c:f>('Monthly Recap'!$B$3,'Monthly Recap'!$B$8)</c:f>
              <c:numCache>
                <c:formatCode>0.00</c:formatCode>
                <c:ptCount val="2"/>
                <c:pt idx="0">
                  <c:v>7.22</c:v>
                </c:pt>
                <c:pt idx="1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'Monthly Recap'!$B$4</c15:sqref>
                  <c15:dLbl>
                    <c:idx val="0"/>
                    <c:layout>
                      <c:manualLayout>
                        <c:x val="2.0423048869438368E-2"/>
                        <c:y val="-5.836139169472502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4-23B8-40CF-82E9-8D4DDC5D93BD}"/>
                      </c:ext>
                    </c:extLst>
                  </c15:dLbl>
                </c15:categoryFilterException>
                <c15:categoryFilterException>
                  <c15:sqref>'Monthly Recap'!$B$5</c15:sqref>
                  <c15:dLbl>
                    <c:idx val="0"/>
                    <c:layout>
                      <c:manualLayout>
                        <c:x val="2.6258205689277898E-2"/>
                        <c:y val="-4.4893378226711557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23B8-40CF-82E9-8D4DDC5D93BD}"/>
                      </c:ext>
                    </c:extLst>
                  </c15:dLbl>
                </c15:categoryFilterException>
                <c15:categoryFilterException>
                  <c15:sqref>'Monthly Recap'!$B$6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invertIfNegative val="0"/>
                  <c15:bubble3D val="0"/>
                  <c15:dLbl>
                    <c:idx val="0"/>
                    <c:layout>
                      <c:manualLayout>
                        <c:x val="1.4587892049598834E-2"/>
                        <c:y val="-3.5914702581369251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7-23B8-40CF-82E9-8D4DDC5D93BD}"/>
                      </c:ext>
                    </c:extLst>
                  </c15:dLbl>
                </c15:categoryFilterException>
                <c15:categoryFilterException>
                  <c15:sqref>'Monthly Recap'!$B$7</c15:sqref>
                  <c15:invertIfNegative val="0"/>
                  <c15:bubble3D val="0"/>
                  <c15:dLbl>
                    <c:idx val="0"/>
                    <c:layout>
                      <c:manualLayout>
                        <c:x val="3.7928519328956967E-2"/>
                        <c:y val="-3.2407407407407406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8-23B8-40CF-82E9-8D4DDC5D93BD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4-ACB6-4C44-81AB-1DF03084FAD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1695464"/>
        <c:axId val="551693824"/>
        <c:axId val="0"/>
      </c:bar3DChart>
      <c:catAx>
        <c:axId val="55169546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551693824"/>
        <c:crosses val="autoZero"/>
        <c:auto val="1"/>
        <c:lblAlgn val="ctr"/>
        <c:lblOffset val="100"/>
        <c:noMultiLvlLbl val="0"/>
      </c:catAx>
      <c:valAx>
        <c:axId val="551693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954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New Emails Taken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 new Emails Taken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RECAP!$A$5:$A$10</c:f>
              <c:strCache>
                <c:ptCount val="5"/>
                <c:pt idx="1">
                  <c:v>Rylan/Staci</c:v>
                </c:pt>
                <c:pt idx="2">
                  <c:v>Suzanna/Rich</c:v>
                </c:pt>
                <c:pt idx="3">
                  <c:v>U002MICHELLE</c:v>
                </c:pt>
                <c:pt idx="4">
                  <c:v>U002RYAN</c:v>
                </c:pt>
              </c:strCache>
            </c:strRef>
          </c:cat>
          <c:val>
            <c:numRef>
              <c:f>RECAP!$H$5:$H$10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4</c:v>
                </c:pt>
                <c:pt idx="4" formatCode="General">
                  <c:v>5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A-48BA-AC90-FFBED631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8500728"/>
        <c:axId val="548502696"/>
      </c:barChart>
      <c:catAx>
        <c:axId val="54850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02696"/>
        <c:crosses val="autoZero"/>
        <c:auto val="1"/>
        <c:lblAlgn val="ctr"/>
        <c:lblOffset val="100"/>
        <c:noMultiLvlLbl val="0"/>
      </c:catAx>
      <c:valAx>
        <c:axId val="54850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0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4.6897351305951636E-2"/>
          <c:w val="0.94109681621492636"/>
          <c:h val="0.79132245907630938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Analysis'!$A$4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Analysis'!$B$4,'DOW Analysis'!$D$4,'DOW Analysis'!$F$4,'DOW Analysis'!$H$4,'DOW Analysis'!$J$4)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833-473A-B962-7CA9D9B5EF36}"/>
            </c:ext>
          </c:extLst>
        </c:ser>
        <c:ser>
          <c:idx val="1"/>
          <c:order val="1"/>
          <c:tx>
            <c:strRef>
              <c:f>'DOW Analysis'!$A$5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Analysis'!$B$5,'DOW Analysis'!$D$5,'DOW Analysis'!$F$5,'DOW Analysis'!$H$5,'DOW Analysis'!$J$5)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833-473A-B962-7CA9D9B5EF36}"/>
            </c:ext>
          </c:extLst>
        </c:ser>
        <c:ser>
          <c:idx val="2"/>
          <c:order val="2"/>
          <c:tx>
            <c:strRef>
              <c:f>'DOW Analysis'!$A$6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Analysis'!$B$6,'DOW Analysis'!$D$6,'DOW Analysis'!$F$6,'DOW Analysis'!$H$6,'DOW Analysis'!$J$6)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833-473A-B962-7CA9D9B5E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03982720"/>
        <c:axId val="203984256"/>
        <c:axId val="0"/>
      </c:bar3DChart>
      <c:catAx>
        <c:axId val="203982720"/>
        <c:scaling>
          <c:orientation val="minMax"/>
        </c:scaling>
        <c:delete val="0"/>
        <c:axPos val="b"/>
        <c:majorTickMark val="out"/>
        <c:minorTickMark val="none"/>
        <c:tickLblPos val="nextTo"/>
        <c:crossAx val="203984256"/>
        <c:crosses val="autoZero"/>
        <c:auto val="1"/>
        <c:lblAlgn val="ctr"/>
        <c:lblOffset val="100"/>
        <c:noMultiLvlLbl val="0"/>
      </c:catAx>
      <c:valAx>
        <c:axId val="203984256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03982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4.6495388076490438E-2"/>
          <c:w val="0.94554328129131282"/>
          <c:h val="0.3716113072072888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Analysis'!$A$10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Analysis'!$B$10,'DOW Analysis'!$D$10,'DOW Analysis'!$F$10,'DOW Analysis'!$H$10,'DOW Analysis'!$J$10)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B9C-4407-B2F7-077CB67B63C7}"/>
            </c:ext>
          </c:extLst>
        </c:ser>
        <c:ser>
          <c:idx val="1"/>
          <c:order val="1"/>
          <c:tx>
            <c:strRef>
              <c:f>'DOW Analysis'!$A$11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Analysis'!$B$11,'DOW Analysis'!$D$11,'DOW Analysis'!$F$11,'DOW Analysis'!$H$11,'DOW Analysis'!$J$11)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B9C-4407-B2F7-077CB67B63C7}"/>
            </c:ext>
          </c:extLst>
        </c:ser>
        <c:ser>
          <c:idx val="2"/>
          <c:order val="2"/>
          <c:tx>
            <c:strRef>
              <c:f>'DOW Analysis'!$A$12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Analysis'!$B$12,'DOW Analysis'!$D$12,'DOW Analysis'!$F$12,'DOW Analysis'!$H$12,'DOW Analysis'!$J$12)</c:f>
              <c:numCache>
                <c:formatCode>#,##0_);[Red]\(#,##0\)</c:formatCode>
                <c:ptCount val="5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B9C-4407-B2F7-077CB67B6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04010624"/>
        <c:axId val="204012160"/>
        <c:axId val="0"/>
      </c:bar3DChart>
      <c:catAx>
        <c:axId val="20401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204012160"/>
        <c:crosses val="autoZero"/>
        <c:auto val="1"/>
        <c:lblAlgn val="ctr"/>
        <c:lblOffset val="100"/>
        <c:noMultiLvlLbl val="0"/>
      </c:catAx>
      <c:valAx>
        <c:axId val="204012160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0401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4.0280678922418295E-2"/>
          <c:w val="0.94109681621492636"/>
          <c:h val="0.8273651034874891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Analysis'!$A$22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Analysis'!$B$22,'DOW Analysis'!$D$22,'DOW Analysis'!$F$22,'DOW Analysis'!$H$22,'DOW Analysis'!$J$22)</c:f>
              <c:numCache>
                <c:formatCode>#,##0_);[Red]\(#,##0\)</c:formatCode>
                <c:ptCount val="5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11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D1C-4C44-A6CB-F4948DA50FDF}"/>
            </c:ext>
          </c:extLst>
        </c:ser>
        <c:ser>
          <c:idx val="1"/>
          <c:order val="1"/>
          <c:tx>
            <c:strRef>
              <c:f>'DOW Analysis'!$A$23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Analysis'!$B$23,'DOW Analysis'!$D$23,'DOW Analysis'!$F$23,'DOW Analysis'!$H$23,'DOW Analysis'!$J$23)</c:f>
              <c:numCache>
                <c:formatCode>#,##0_);[Red]\(#,##0\)</c:formatCode>
                <c:ptCount val="5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D1C-4C44-A6CB-F4948DA50FDF}"/>
            </c:ext>
          </c:extLst>
        </c:ser>
        <c:ser>
          <c:idx val="2"/>
          <c:order val="2"/>
          <c:tx>
            <c:strRef>
              <c:f>'DOW Analysis'!$A$24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Analysis'!$B$24,'DOW Analysis'!$D$24,'DOW Analysis'!$F$24,'DOW Analysis'!$H$24,'DOW Analysis'!$J$24)</c:f>
              <c:numCache>
                <c:formatCode>#,##0_);[Red]\(#,##0\)</c:formatCode>
                <c:ptCount val="5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D1C-4C44-A6CB-F4948DA50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478912"/>
        <c:axId val="243480448"/>
        <c:axId val="0"/>
      </c:bar3DChart>
      <c:catAx>
        <c:axId val="243478912"/>
        <c:scaling>
          <c:orientation val="minMax"/>
        </c:scaling>
        <c:delete val="0"/>
        <c:axPos val="b"/>
        <c:majorTickMark val="out"/>
        <c:minorTickMark val="none"/>
        <c:tickLblPos val="nextTo"/>
        <c:crossAx val="243480448"/>
        <c:crosses val="autoZero"/>
        <c:auto val="1"/>
        <c:lblAlgn val="ctr"/>
        <c:lblOffset val="100"/>
        <c:noMultiLvlLbl val="0"/>
      </c:catAx>
      <c:valAx>
        <c:axId val="243480448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47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3.9691205270446332E-2"/>
          <c:w val="0.93945881457692471"/>
          <c:h val="0.8298914691205270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Analysis'!$A$34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Analysis'!$B$28,'DOW Analysis'!$D$28,'DOW Analysis'!$F$28,'DOW Analysis'!$H$28,'DOW Analysis'!$J$28)</c:f>
              <c:numCache>
                <c:formatCode>#,##0_);[Red]\(#,##0\)</c:formatCode>
                <c:ptCount val="5"/>
                <c:pt idx="0">
                  <c:v>8</c:v>
                </c:pt>
                <c:pt idx="1">
                  <c:v>12</c:v>
                </c:pt>
                <c:pt idx="2">
                  <c:v>3</c:v>
                </c:pt>
                <c:pt idx="3">
                  <c:v>9</c:v>
                </c:pt>
                <c:pt idx="4">
                  <c:v>11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2A-4DA1-B84F-D40DBE7F0C62}"/>
            </c:ext>
          </c:extLst>
        </c:ser>
        <c:ser>
          <c:idx val="1"/>
          <c:order val="1"/>
          <c:tx>
            <c:strRef>
              <c:f>'DOW Analysis'!$A$29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Analysis'!$B$29,'DOW Analysis'!$D$29,'DOW Analysis'!$F$29,'DOW Analysis'!$H$29,'DOW Analysis'!$J$29)</c:f>
              <c:numCache>
                <c:formatCode>#,##0_);[Red]\(#,##0\)</c:formatCode>
                <c:ptCount val="5"/>
                <c:pt idx="0">
                  <c:v>2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82A-4DA1-B84F-D40DBE7F0C62}"/>
            </c:ext>
          </c:extLst>
        </c:ser>
        <c:ser>
          <c:idx val="2"/>
          <c:order val="2"/>
          <c:tx>
            <c:strRef>
              <c:f>'DOW Analysis'!$A$30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Analysis'!$B$30,'DOW Analysis'!$D$30,'DOW Analysis'!$F$30,'DOW Analysis'!$H$30,'DOW Analysis'!$J$30)</c:f>
              <c:numCache>
                <c:formatCode>#,##0_);[Red]\(#,##0\)</c:formatCode>
                <c:ptCount val="5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82A-4DA1-B84F-D40DBE7F0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506560"/>
        <c:axId val="243524736"/>
        <c:axId val="0"/>
      </c:bar3DChart>
      <c:catAx>
        <c:axId val="24350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243524736"/>
        <c:crosses val="autoZero"/>
        <c:auto val="1"/>
        <c:lblAlgn val="ctr"/>
        <c:lblOffset val="100"/>
        <c:noMultiLvlLbl val="0"/>
      </c:catAx>
      <c:valAx>
        <c:axId val="243524736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506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6.4927015701984614E-2"/>
          <c:w val="0.94109681621492636"/>
          <c:h val="0.78857208638393883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val>
            <c:numRef>
              <c:f>('DOW Analysis'!$B$48,'DOW Analysis'!$D$48,'DOW Analysis'!$F$48,'DOW Analysis'!$H$48,'DOW Analysis'!$J$48)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08A-40F6-BA76-D1CD8C66C68C}"/>
            </c:ext>
          </c:extLst>
        </c:ser>
        <c:ser>
          <c:idx val="1"/>
          <c:order val="1"/>
          <c:invertIfNegative val="0"/>
          <c:val>
            <c:numRef>
              <c:f>('DOW Analysis'!$B$49,'DOW Analysis'!$D$49,'DOW Analysis'!$F$49,'DOW Analysis'!$H$49,'DOW Analysis'!$J$49)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08A-40F6-BA76-D1CD8C66C68C}"/>
            </c:ext>
          </c:extLst>
        </c:ser>
        <c:ser>
          <c:idx val="2"/>
          <c:order val="2"/>
          <c:invertIfNegative val="0"/>
          <c:val>
            <c:numRef>
              <c:f>('DOW Analysis'!$B$50,'DOW Analysis'!$D$50,'DOW Analysis'!$F$50,'DOW Analysis'!$H$50,'DOW Analysis'!$J$50)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08A-40F6-BA76-D1CD8C66C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167616"/>
        <c:axId val="243169152"/>
        <c:axId val="0"/>
      </c:bar3DChart>
      <c:catAx>
        <c:axId val="243167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43169152"/>
        <c:crosses val="autoZero"/>
        <c:auto val="1"/>
        <c:lblAlgn val="ctr"/>
        <c:lblOffset val="100"/>
        <c:noMultiLvlLbl val="0"/>
      </c:catAx>
      <c:valAx>
        <c:axId val="243169152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167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3.6487412167649447E-2"/>
          <c:w val="0.94554328129131282"/>
          <c:h val="0.84362228264067884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val>
            <c:numRef>
              <c:f>('DOW Analysis'!$B$54,'DOW Analysis'!$D$54,'DOW Analysis'!$F$54,'DOW Analysis'!$H$54,'DOW Analysis'!$J$54)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EA1-4802-828F-9B6CA38422E5}"/>
            </c:ext>
          </c:extLst>
        </c:ser>
        <c:ser>
          <c:idx val="1"/>
          <c:order val="1"/>
          <c:invertIfNegative val="0"/>
          <c:val>
            <c:numRef>
              <c:f>('DOW Analysis'!$B$55,'DOW Analysis'!$D$55,'DOW Analysis'!$F$55,'DOW Analysis'!$H$55,'DOW Analysis'!$J$55)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EA1-4802-828F-9B6CA38422E5}"/>
            </c:ext>
          </c:extLst>
        </c:ser>
        <c:ser>
          <c:idx val="2"/>
          <c:order val="2"/>
          <c:invertIfNegative val="0"/>
          <c:val>
            <c:numRef>
              <c:f>('DOW Analysis'!$B$56,'DOW Analysis'!$D$56,'DOW Analysis'!$F$56,'DOW Analysis'!$H$56,'DOW Analysis'!$J$56)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EA1-4802-828F-9B6CA3842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195904"/>
        <c:axId val="243197440"/>
        <c:axId val="0"/>
      </c:bar3DChart>
      <c:catAx>
        <c:axId val="243195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43197440"/>
        <c:crosses val="autoZero"/>
        <c:auto val="1"/>
        <c:lblAlgn val="ctr"/>
        <c:lblOffset val="100"/>
        <c:noMultiLvlLbl val="0"/>
      </c:catAx>
      <c:valAx>
        <c:axId val="243197440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195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'DOW Analysis'!$A$90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cat>
            <c:strRef>
              <c:f>('DOW Analysis'!$B$89,'DOW Analysis'!$D$89,'DOW Analysis'!$F$89,'DOW Analysis'!$H$89,'DOW Analysis'!$J$89)</c:f>
              <c:strCache>
                <c:ptCount val="5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</c:strCache>
            </c:strRef>
          </c:cat>
          <c:val>
            <c:numRef>
              <c:f>('DOW Analysis'!$B$90,'DOW Analysis'!$D$90,'DOW Analysis'!$F$90,'DOW Analysis'!$H$90,'DOW Analysis'!$J$90)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7-4131-B9ED-A8D0DBCF03AF}"/>
            </c:ext>
          </c:extLst>
        </c:ser>
        <c:ser>
          <c:idx val="1"/>
          <c:order val="1"/>
          <c:tx>
            <c:strRef>
              <c:f>'DOW Analysis'!$A$91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Analysis'!$B$91,'DOW Analysis'!$D$91,'DOW Analysis'!$F$91,'DOW Analysis'!$H$91,'DOW Analysis'!$J$91)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7-4131-B9ED-A8D0DBCF03AF}"/>
            </c:ext>
          </c:extLst>
        </c:ser>
        <c:ser>
          <c:idx val="2"/>
          <c:order val="2"/>
          <c:tx>
            <c:strRef>
              <c:f>'DOW Analysis'!$A$92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Analysis'!$B$92,'DOW Analysis'!$D$92,'DOW Analysis'!$F$92,'DOW Analysis'!$H$92,'DOW Analysis'!$J$92)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97-4131-B9ED-A8D0DBCF0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233920"/>
        <c:axId val="243235456"/>
        <c:axId val="0"/>
      </c:bar3DChart>
      <c:catAx>
        <c:axId val="243233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235456"/>
        <c:crosses val="autoZero"/>
        <c:auto val="1"/>
        <c:lblAlgn val="ctr"/>
        <c:lblOffset val="100"/>
        <c:noMultiLvlLbl val="0"/>
      </c:catAx>
      <c:valAx>
        <c:axId val="243235456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23392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Emails</a:t>
            </a:r>
          </a:p>
        </c:rich>
      </c:tx>
      <c:layout>
        <c:manualLayout>
          <c:xMode val="edge"/>
          <c:yMode val="edge"/>
          <c:x val="0.38661839435019074"/>
          <c:y val="2.31481481481481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297723693629205"/>
          <c:y val="0.16576712001908853"/>
          <c:w val="0.62677279885468873"/>
          <c:h val="0.78346599856836086"/>
        </c:manualLayout>
      </c:layout>
      <c:pieChart>
        <c:varyColors val="1"/>
        <c:ser>
          <c:idx val="0"/>
          <c:order val="0"/>
          <c:tx>
            <c:strRef>
              <c:f>'DOW Analysis'!$A$86</c:f>
              <c:strCache>
                <c:ptCount val="1"/>
                <c:pt idx="0">
                  <c:v>Email</c:v>
                </c:pt>
              </c:strCache>
            </c:strRef>
          </c:tx>
          <c:dLbls>
            <c:dLbl>
              <c:idx val="0"/>
              <c:layout>
                <c:manualLayout>
                  <c:x val="-0.25740415175375803"/>
                  <c:y val="-5.172035313767597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7-40D6-8D56-186B5EAB4D40}"/>
                </c:ext>
              </c:extLst>
            </c:dLbl>
            <c:dLbl>
              <c:idx val="1"/>
              <c:layout>
                <c:manualLayout>
                  <c:x val="0.23300138391791936"/>
                  <c:y val="-8.484848484848485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67-40D6-8D56-186B5EAB4D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('DOW Analysis'!$A$59,'DOW Analysis'!$A$65)</c:f>
              <c:strCache>
                <c:ptCount val="2"/>
                <c:pt idx="0">
                  <c:v>TY</c:v>
                </c:pt>
                <c:pt idx="1">
                  <c:v>JEREDT</c:v>
                </c:pt>
              </c:strCache>
            </c:strRef>
          </c:cat>
          <c:val>
            <c:numRef>
              <c:f>('DOW Analysis'!$N$50,'DOW Analysis'!$N$56,'DOW Analysis'!$N$62,'DOW Analysis'!$N$68,'DOW Analysis'!$N$74,'DOW Analysis'!$N$80)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67-40D6-8D56-186B5EAB4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Immediate</a:t>
            </a:r>
          </a:p>
        </c:rich>
      </c:tx>
      <c:layout>
        <c:manualLayout>
          <c:xMode val="edge"/>
          <c:yMode val="edge"/>
          <c:x val="0.31514073111995022"/>
          <c:y val="2.77777777777777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13643341752091"/>
          <c:y val="0.20149879455113362"/>
          <c:w val="0.62566830089635028"/>
          <c:h val="0.75023574541870064"/>
        </c:manualLayout>
      </c:layout>
      <c:pieChart>
        <c:varyColors val="1"/>
        <c:ser>
          <c:idx val="0"/>
          <c:order val="0"/>
          <c:tx>
            <c:strRef>
              <c:f>'DOW Analysis'!$A$48</c:f>
              <c:strCache>
                <c:ptCount val="1"/>
                <c:pt idx="0">
                  <c:v>Immed</c:v>
                </c:pt>
              </c:strCache>
            </c:strRef>
          </c:tx>
          <c:dLbls>
            <c:dLbl>
              <c:idx val="0"/>
              <c:layout>
                <c:manualLayout>
                  <c:x val="-0.26935750012380527"/>
                  <c:y val="-5.562404246980439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A9-40E7-AA56-65B2551A3282}"/>
                </c:ext>
              </c:extLst>
            </c:dLbl>
            <c:dLbl>
              <c:idx val="1"/>
              <c:layout>
                <c:manualLayout>
                  <c:x val="0.26998425196850395"/>
                  <c:y val="-9.079274592938325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BA9-40E7-AA56-65B2551A3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('DOW Analysis'!$A$47,'DOW Analysis'!$A$53,'DOW Analysis'!$A$59,'DOW Analysis'!$A$65,'DOW Analysis'!$A$71,'DOW Analysis'!$A$77)</c:f>
              <c:strCache>
                <c:ptCount val="2"/>
                <c:pt idx="0">
                  <c:v>TY</c:v>
                </c:pt>
                <c:pt idx="1">
                  <c:v>JEREDT</c:v>
                </c:pt>
              </c:strCache>
            </c:strRef>
          </c:cat>
          <c:val>
            <c:numRef>
              <c:f>('DOW Analysis'!$N$48,'DOW Analysis'!$N$54,'DOW Analysis'!$N$60,'DOW Analysis'!$N$66,'DOW Analysis'!$N$72,'DOW Analysis'!$N$78)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A9-40E7-AA56-65B2551A3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Later Calls</a:t>
            </a:r>
          </a:p>
        </c:rich>
      </c:tx>
      <c:layout>
        <c:manualLayout>
          <c:xMode val="edge"/>
          <c:yMode val="edge"/>
          <c:x val="0.30015944636133968"/>
          <c:y val="2.174463486181874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558484964660317"/>
          <c:y val="0.20149879455113362"/>
          <c:w val="0.63884239189202474"/>
          <c:h val="0.77181411147136014"/>
        </c:manualLayout>
      </c:layout>
      <c:pieChart>
        <c:varyColors val="1"/>
        <c:ser>
          <c:idx val="0"/>
          <c:order val="0"/>
          <c:tx>
            <c:strRef>
              <c:f>'DOW Analysis'!$A$49</c:f>
              <c:strCache>
                <c:ptCount val="1"/>
                <c:pt idx="0">
                  <c:v>Later</c:v>
                </c:pt>
              </c:strCache>
            </c:strRef>
          </c:tx>
          <c:dLbls>
            <c:dLbl>
              <c:idx val="0"/>
              <c:layout>
                <c:manualLayout>
                  <c:x val="-0.25135706351312825"/>
                  <c:y val="-0.125579506181636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57-4301-A46B-980DA4135FCD}"/>
                </c:ext>
              </c:extLst>
            </c:dLbl>
            <c:dLbl>
              <c:idx val="1"/>
              <c:layout>
                <c:manualLayout>
                  <c:x val="0.24666371759709813"/>
                  <c:y val="4.878754409092528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57-4301-A46B-980DA4135FCD}"/>
                </c:ext>
              </c:extLst>
            </c:dLbl>
            <c:dLbl>
              <c:idx val="2"/>
              <c:layout>
                <c:manualLayout>
                  <c:x val="-0.40324751540888848"/>
                  <c:y val="7.505374045438890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57-4301-A46B-980DA4135F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('DOW Analysis'!$A$47,'DOW Analysis'!$A$53,'DOW Analysis'!$A$59,'DOW Analysis'!$A$65,'DOW Analysis'!$A$71,'DOW Analysis'!$A$77)</c:f>
              <c:strCache>
                <c:ptCount val="2"/>
                <c:pt idx="0">
                  <c:v>TY</c:v>
                </c:pt>
                <c:pt idx="1">
                  <c:v>JEREDT</c:v>
                </c:pt>
              </c:strCache>
            </c:strRef>
          </c:cat>
          <c:val>
            <c:numRef>
              <c:f>('DOW Analysis'!$N$49,'DOW Analysis'!$N$55,'DOW Analysis'!$N$61,'DOW Analysis'!$N$67,'DOW Analysis'!$N$73,'DOW Analysis'!$N$79)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57-4301-A46B-980DA4135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ALL CALLS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410372699174733"/>
          <c:y val="0.15123605764958237"/>
          <c:w val="0.75773328115310667"/>
          <c:h val="0.80803990722815344"/>
        </c:manualLayout>
      </c:layout>
      <c:pieChart>
        <c:varyColors val="1"/>
        <c:ser>
          <c:idx val="0"/>
          <c:order val="0"/>
          <c:tx>
            <c:strRef>
              <c:f>'DOW Analysis'!$A$89</c:f>
              <c:strCache>
                <c:ptCount val="1"/>
                <c:pt idx="0">
                  <c:v>ALL CALLS</c:v>
                </c:pt>
              </c:strCache>
            </c:strRef>
          </c:tx>
          <c:dLbls>
            <c:dLbl>
              <c:idx val="0"/>
              <c:layout>
                <c:manualLayout>
                  <c:x val="-0.23430358705161855"/>
                  <c:y val="-0.15756738194409006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5E-472F-953B-9D75BB79A488}"/>
                </c:ext>
              </c:extLst>
            </c:dLbl>
            <c:dLbl>
              <c:idx val="1"/>
              <c:layout>
                <c:manualLayout>
                  <c:x val="0.19663232769942154"/>
                  <c:y val="-8.2095837720895223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5E-472F-953B-9D75BB79A488}"/>
                </c:ext>
              </c:extLst>
            </c:dLbl>
            <c:dLbl>
              <c:idx val="2"/>
              <c:layout>
                <c:manualLayout>
                  <c:x val="0.18602331242250061"/>
                  <c:y val="0.19724525337236068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5E-472F-953B-9D75BB79A4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'DOW Analysis'!$A$90:$A$92</c:f>
              <c:strCache>
                <c:ptCount val="3"/>
                <c:pt idx="0">
                  <c:v>Immed</c:v>
                </c:pt>
                <c:pt idx="1">
                  <c:v>Later</c:v>
                </c:pt>
                <c:pt idx="2">
                  <c:v>Email</c:v>
                </c:pt>
              </c:strCache>
            </c:strRef>
          </c:cat>
          <c:val>
            <c:numRef>
              <c:f>'DOW Analysis'!$L$90:$L$92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5E-472F-953B-9D75BB79A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Phone</a:t>
            </a:r>
            <a:r>
              <a:rPr lang="en-US" baseline="0"/>
              <a:t> Calls Only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35632608682375"/>
          <c:y val="0.18443109285722994"/>
          <c:w val="0.66934834861432635"/>
          <c:h val="0.76377986028462341"/>
        </c:manualLayout>
      </c:layout>
      <c:pieChart>
        <c:varyColors val="1"/>
        <c:ser>
          <c:idx val="0"/>
          <c:order val="0"/>
          <c:tx>
            <c:strRef>
              <c:f>'DOW Analysis'!$A$89</c:f>
              <c:strCache>
                <c:ptCount val="1"/>
                <c:pt idx="0">
                  <c:v>ALL CALLS</c:v>
                </c:pt>
              </c:strCache>
            </c:strRef>
          </c:tx>
          <c:dLbls>
            <c:dLbl>
              <c:idx val="0"/>
              <c:layout>
                <c:manualLayout>
                  <c:x val="-0.23430358705161855"/>
                  <c:y val="-0.15756738194409006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AE-455B-83AE-305C92E9A5A5}"/>
                </c:ext>
              </c:extLst>
            </c:dLbl>
            <c:dLbl>
              <c:idx val="1"/>
              <c:layout>
                <c:manualLayout>
                  <c:x val="0.1529959807221262"/>
                  <c:y val="0.1688848412885971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AE-455B-83AE-305C92E9A5A5}"/>
                </c:ext>
              </c:extLst>
            </c:dLbl>
            <c:dLbl>
              <c:idx val="2"/>
              <c:layout>
                <c:manualLayout>
                  <c:x val="0.18602331242250061"/>
                  <c:y val="0.19724525337236068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AE-455B-83AE-305C92E9A5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'DOW Analysis'!$A$90:$A$91</c:f>
              <c:strCache>
                <c:ptCount val="2"/>
                <c:pt idx="0">
                  <c:v>Immed</c:v>
                </c:pt>
                <c:pt idx="1">
                  <c:v>Later</c:v>
                </c:pt>
              </c:strCache>
            </c:strRef>
          </c:cat>
          <c:val>
            <c:numRef>
              <c:f>'DOW Analysis'!$L$90:$L$91</c:f>
              <c:numCache>
                <c:formatCode>#,##0_);[Red]\(#,##0\)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E-455B-83AE-305C92E9A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3.6487412167649447E-2"/>
          <c:w val="0.94554328129131282"/>
          <c:h val="0.84362228264067884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Analysis'!$A$60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Analysis'!$B$60,'DOW Analysis'!$D$60,'DOW Analysis'!$F$60,'DOW Analysis'!$H$60,'DOW Analysis'!$J$60)</c:f>
              <c:numCache>
                <c:formatCode>#,##0_);[Red]\(#,##0\)</c:formatCode>
                <c:ptCount val="5"/>
                <c:pt idx="0">
                  <c:v>2</c:v>
                </c:pt>
                <c:pt idx="1">
                  <c:v>6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A14-47B9-A303-521CD3E64B88}"/>
            </c:ext>
          </c:extLst>
        </c:ser>
        <c:ser>
          <c:idx val="1"/>
          <c:order val="1"/>
          <c:tx>
            <c:strRef>
              <c:f>'DOW Analysis'!$A$61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Analysis'!$B$61,'DOW Analysis'!$D$61,'DOW Analysis'!$F$61,'DOW Analysis'!$H$61,'DOW Analysis'!$J$61)</c:f>
              <c:numCache>
                <c:formatCode>#,##0_);[Red]\(#,##0\)</c:formatCode>
                <c:ptCount val="5"/>
                <c:pt idx="0">
                  <c:v>1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A14-47B9-A303-521CD3E64B88}"/>
            </c:ext>
          </c:extLst>
        </c:ser>
        <c:ser>
          <c:idx val="2"/>
          <c:order val="2"/>
          <c:tx>
            <c:strRef>
              <c:f>'DOW Analysis'!$A$62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Analysis'!$B$62,'DOW Analysis'!$D$62,'DOW Analysis'!$F$62,'DOW Analysis'!$H$62,'DOW Analysis'!$J$62)</c:f>
              <c:numCache>
                <c:formatCode>#,##0_);[Red]\(#,##0\)</c:formatCode>
                <c:ptCount val="5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A14-47B9-A303-521CD3E64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949568"/>
        <c:axId val="243951104"/>
        <c:axId val="0"/>
      </c:bar3DChart>
      <c:catAx>
        <c:axId val="243949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43951104"/>
        <c:crosses val="autoZero"/>
        <c:auto val="1"/>
        <c:lblAlgn val="ctr"/>
        <c:lblOffset val="100"/>
        <c:noMultiLvlLbl val="0"/>
      </c:catAx>
      <c:valAx>
        <c:axId val="243951104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949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796204221401072E-2"/>
          <c:y val="3.6487412167649447E-2"/>
          <c:w val="0.96203795778598933"/>
          <c:h val="0.84362228264067884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val>
            <c:numRef>
              <c:f>('DOW Analysis'!$B$72,'DOW Analysis'!$D$72,'DOW Analysis'!$F$72,'DOW Analysis'!$H$72,'DOW Analysis'!$J$72)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3A6-4BDB-9933-816A3B890CA1}"/>
            </c:ext>
          </c:extLst>
        </c:ser>
        <c:ser>
          <c:idx val="1"/>
          <c:order val="1"/>
          <c:invertIfNegative val="0"/>
          <c:val>
            <c:numRef>
              <c:f>('DOW Analysis'!$B$73,'DOW Analysis'!$D$73,'DOW Analysis'!$F$73,'DOW Analysis'!$H$73,'DOW Analysis'!$J$73)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3A6-4BDB-9933-816A3B890CA1}"/>
            </c:ext>
          </c:extLst>
        </c:ser>
        <c:ser>
          <c:idx val="2"/>
          <c:order val="2"/>
          <c:invertIfNegative val="0"/>
          <c:val>
            <c:numRef>
              <c:f>('DOW Analysis'!$B$74,'DOW Analysis'!$D$74,'DOW Analysis'!$F$74,'DOW Analysis'!$H$74,'DOW Analysis'!$J$74)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3A6-4BDB-9933-816A3B890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981312"/>
        <c:axId val="243987200"/>
        <c:axId val="0"/>
      </c:bar3DChart>
      <c:catAx>
        <c:axId val="24398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243987200"/>
        <c:crosses val="autoZero"/>
        <c:auto val="1"/>
        <c:lblAlgn val="ctr"/>
        <c:lblOffset val="100"/>
        <c:noMultiLvlLbl val="0"/>
      </c:catAx>
      <c:valAx>
        <c:axId val="243987200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98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8076702328670824E-2"/>
          <c:y val="8.5379280157046947E-2"/>
          <c:w val="0.95583883095694111"/>
          <c:h val="0.77316292509940421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Analysis'!$A$34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Analysis'!$B$34,'DOW Analysis'!$D$34,'DOW Analysis'!$F$34,'DOW Analysis'!$H$34,'DOW Analysis'!$J$34)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3A7-41D3-9973-802EEBA47C94}"/>
            </c:ext>
          </c:extLst>
        </c:ser>
        <c:ser>
          <c:idx val="1"/>
          <c:order val="1"/>
          <c:tx>
            <c:strRef>
              <c:f>'DOW Analysis'!$A$35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Analysis'!$B$35,'DOW Analysis'!$D$35,'DOW Analysis'!$F$35,'DOW Analysis'!$H$35,'DOW Analysis'!$J$35)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3A7-41D3-9973-802EEBA47C94}"/>
            </c:ext>
          </c:extLst>
        </c:ser>
        <c:ser>
          <c:idx val="2"/>
          <c:order val="2"/>
          <c:tx>
            <c:strRef>
              <c:f>'DOW Analysis'!$A$36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Analysis'!$B$36,'DOW Analysis'!$D$36,'DOW Analysis'!$F$36,'DOW Analysis'!$H$36,'DOW Analysis'!$J$36)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3A7-41D3-9973-802EEBA47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874048"/>
        <c:axId val="243884032"/>
        <c:axId val="0"/>
      </c:bar3DChart>
      <c:catAx>
        <c:axId val="24387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3884032"/>
        <c:crosses val="autoZero"/>
        <c:auto val="1"/>
        <c:lblAlgn val="ctr"/>
        <c:lblOffset val="100"/>
        <c:noMultiLvlLbl val="0"/>
      </c:catAx>
      <c:valAx>
        <c:axId val="243884032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874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9657373909342415E-2"/>
          <c:y val="6.7595249223983994E-2"/>
          <c:w val="0.97034262609065758"/>
          <c:h val="0.81032466832056949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val>
            <c:numRef>
              <c:f>('DOW Analysis'!$B$78,'DOW Analysis'!$D$78,'DOW Analysis'!$F$78,'DOW Analysis'!$H$78,'DOW Analysis'!$J$78)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026-4404-A0DE-17E9BA42B596}"/>
            </c:ext>
          </c:extLst>
        </c:ser>
        <c:ser>
          <c:idx val="1"/>
          <c:order val="1"/>
          <c:invertIfNegative val="0"/>
          <c:val>
            <c:numRef>
              <c:f>('DOW Analysis'!$B$79,'DOW Analysis'!$D$79,'DOW Analysis'!$F$79,'DOW Analysis'!$H$79,'DOW Analysis'!$J$79)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026-4404-A0DE-17E9BA42B596}"/>
            </c:ext>
          </c:extLst>
        </c:ser>
        <c:ser>
          <c:idx val="2"/>
          <c:order val="2"/>
          <c:invertIfNegative val="0"/>
          <c:val>
            <c:numRef>
              <c:f>('DOW Analysis'!$B$80,'DOW Analysis'!$D$80,'DOW Analysis'!$F$80,'DOW Analysis'!$H$80,'DOW Analysis'!$J$80)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'DOW Analysis'!#REF!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026-4404-A0DE-17E9BA42B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914240"/>
        <c:axId val="243915776"/>
        <c:axId val="0"/>
      </c:bar3DChart>
      <c:catAx>
        <c:axId val="243914240"/>
        <c:scaling>
          <c:orientation val="minMax"/>
        </c:scaling>
        <c:delete val="0"/>
        <c:axPos val="b"/>
        <c:majorTickMark val="out"/>
        <c:minorTickMark val="none"/>
        <c:tickLblPos val="nextTo"/>
        <c:crossAx val="243915776"/>
        <c:crosses val="autoZero"/>
        <c:auto val="1"/>
        <c:lblAlgn val="ctr"/>
        <c:lblOffset val="100"/>
        <c:noMultiLvlLbl val="0"/>
      </c:catAx>
      <c:valAx>
        <c:axId val="243915776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914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3.6487412167649447E-2"/>
          <c:w val="0.94554328129131282"/>
          <c:h val="0.84362228264067884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Analysis'!$A$66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Analysis'!$B$66,'DOW Analysis'!$D$66,'DOW Analysis'!$F$66,'DOW Analysis'!$H$66,'DOW Analysis'!$J$66)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526-45AF-BB86-A2EF498241A3}"/>
            </c:ext>
          </c:extLst>
        </c:ser>
        <c:ser>
          <c:idx val="1"/>
          <c:order val="1"/>
          <c:tx>
            <c:strRef>
              <c:f>'DOW Analysis'!$A$67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Analysis'!$B$67,'DOW Analysis'!$D$67,'DOW Analysis'!$F$67,'DOW Analysis'!$H$67,'DOW Analysis'!$J$67)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526-45AF-BB86-A2EF498241A3}"/>
            </c:ext>
          </c:extLst>
        </c:ser>
        <c:ser>
          <c:idx val="2"/>
          <c:order val="2"/>
          <c:tx>
            <c:strRef>
              <c:f>'DOW Analysis'!$A$68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Analysis'!$B$68,'DOW Analysis'!$D$68,'DOW Analysis'!$F$68,'DOW Analysis'!$H$68,'DOW Analysis'!$J$68)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526-45AF-BB86-A2EF49824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696384"/>
        <c:axId val="243697920"/>
        <c:axId val="0"/>
      </c:bar3DChart>
      <c:catAx>
        <c:axId val="243696384"/>
        <c:scaling>
          <c:orientation val="minMax"/>
        </c:scaling>
        <c:delete val="0"/>
        <c:axPos val="b"/>
        <c:majorTickMark val="out"/>
        <c:minorTickMark val="none"/>
        <c:tickLblPos val="nextTo"/>
        <c:crossAx val="243697920"/>
        <c:crosses val="autoZero"/>
        <c:auto val="1"/>
        <c:lblAlgn val="ctr"/>
        <c:lblOffset val="100"/>
        <c:noMultiLvlLbl val="0"/>
      </c:catAx>
      <c:valAx>
        <c:axId val="243697920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696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4456718708687214E-2"/>
          <c:y val="4.0280678922418295E-2"/>
          <c:w val="0.94109681621492636"/>
          <c:h val="0.8273651034874891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'DOW Analysis'!$A$16</c:f>
              <c:strCache>
                <c:ptCount val="1"/>
                <c:pt idx="0">
                  <c:v>Immed</c:v>
                </c:pt>
              </c:strCache>
            </c:strRef>
          </c:tx>
          <c:invertIfNegative val="0"/>
          <c:val>
            <c:numRef>
              <c:f>('DOW Analysis'!$B$16,'DOW Analysis'!$D$16,'DOW Analysis'!$F$16,'DOW Analysis'!$H$16,'DOW Analysis'!$J$16)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C25-4601-8DC8-A84234BE8B8B}"/>
            </c:ext>
          </c:extLst>
        </c:ser>
        <c:ser>
          <c:idx val="1"/>
          <c:order val="1"/>
          <c:tx>
            <c:strRef>
              <c:f>'DOW Analysis'!$A$17</c:f>
              <c:strCache>
                <c:ptCount val="1"/>
                <c:pt idx="0">
                  <c:v>Later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('DOW Analysis'!$B$17,'DOW Analysis'!$D$17,'DOW Analysis'!$F$17,'DOW Analysis'!$H$17,'DOW Analysis'!$J$17)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C25-4601-8DC8-A84234BE8B8B}"/>
            </c:ext>
          </c:extLst>
        </c:ser>
        <c:ser>
          <c:idx val="2"/>
          <c:order val="2"/>
          <c:tx>
            <c:strRef>
              <c:f>'DOW Analysis'!$A$18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val>
            <c:numRef>
              <c:f>('DOW Analysis'!$B$18,'DOW Analysis'!$D$18,'DOW Analysis'!$F$18,'DOW Analysis'!$H$18,'DOW Analysis'!$J$18)</c:f>
              <c:numCache>
                <c:formatCode>#,##0_);[Red]\(#,##0\)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('DOW Analysis'!#REF!,'DOW Analysis'!#REF!,'DOW Analysis'!#REF!,'DOW Analysis'!#REF!,'DOW Analysis'!#REF!)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C25-4601-8DC8-A84234BE8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3736576"/>
        <c:axId val="243738112"/>
        <c:axId val="0"/>
      </c:bar3DChart>
      <c:catAx>
        <c:axId val="243736576"/>
        <c:scaling>
          <c:orientation val="minMax"/>
        </c:scaling>
        <c:delete val="0"/>
        <c:axPos val="b"/>
        <c:majorTickMark val="out"/>
        <c:minorTickMark val="none"/>
        <c:tickLblPos val="nextTo"/>
        <c:crossAx val="243738112"/>
        <c:crosses val="autoZero"/>
        <c:auto val="1"/>
        <c:lblAlgn val="ctr"/>
        <c:lblOffset val="100"/>
        <c:noMultiLvlLbl val="0"/>
      </c:catAx>
      <c:valAx>
        <c:axId val="243738112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3736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Immediate</a:t>
            </a:r>
          </a:p>
        </c:rich>
      </c:tx>
      <c:layout>
        <c:manualLayout>
          <c:xMode val="edge"/>
          <c:yMode val="edge"/>
          <c:x val="0.31514073111995022"/>
          <c:y val="2.77777777777777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13643341752091"/>
          <c:y val="0.20149879455113362"/>
          <c:w val="0.62566830089635028"/>
          <c:h val="0.75023574541870064"/>
        </c:manualLayout>
      </c:layout>
      <c:pieChart>
        <c:varyColors val="1"/>
        <c:ser>
          <c:idx val="0"/>
          <c:order val="0"/>
          <c:tx>
            <c:strRef>
              <c:f>'DOW Analysis'!$A$48</c:f>
              <c:strCache>
                <c:ptCount val="1"/>
                <c:pt idx="0">
                  <c:v>Immed</c:v>
                </c:pt>
              </c:strCache>
            </c:strRef>
          </c:tx>
          <c:dLbls>
            <c:dLbl>
              <c:idx val="0"/>
              <c:layout>
                <c:manualLayout>
                  <c:x val="-0.18046855254204336"/>
                  <c:y val="0.1821399994903549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90-4B73-831D-C7D236361228}"/>
                </c:ext>
              </c:extLst>
            </c:dLbl>
            <c:dLbl>
              <c:idx val="1"/>
              <c:layout>
                <c:manualLayout>
                  <c:x val="-0.18071779916399339"/>
                  <c:y val="-0.174935147669648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90-4B73-831D-C7D236361228}"/>
                </c:ext>
              </c:extLst>
            </c:dLbl>
            <c:dLbl>
              <c:idx val="5"/>
              <c:layout>
                <c:manualLayout>
                  <c:x val="0.41604160591037231"/>
                  <c:y val="9.4926483704100093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90-4B73-831D-C7D236361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('DOW Analysis'!$A$3,'DOW Analysis'!$A$9,'DOW Analysis'!$A$15,'DOW Analysis'!$A$21,'DOW Analysis'!$A$27,'DOW Analysis'!$A$33)</c:f>
              <c:strCache>
                <c:ptCount val="6"/>
                <c:pt idx="0">
                  <c:v>Lindsey</c:v>
                </c:pt>
                <c:pt idx="1">
                  <c:v>Lucas</c:v>
                </c:pt>
                <c:pt idx="2">
                  <c:v>Maggie</c:v>
                </c:pt>
                <c:pt idx="3">
                  <c:v>Michelle</c:v>
                </c:pt>
                <c:pt idx="4">
                  <c:v>Ryan</c:v>
                </c:pt>
                <c:pt idx="5">
                  <c:v>Dana</c:v>
                </c:pt>
              </c:strCache>
            </c:strRef>
          </c:cat>
          <c:val>
            <c:numRef>
              <c:f>('DOW Analysis'!$N$4,'DOW Analysis'!$N$10,'DOW Analysis'!$N$16,'DOW Analysis'!$N$22,'DOW Analysis'!$N$28,'DOW Analysis'!$N$34)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90-4B73-831D-C7D236361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Later Calls</a:t>
            </a:r>
          </a:p>
        </c:rich>
      </c:tx>
      <c:layout>
        <c:manualLayout>
          <c:xMode val="edge"/>
          <c:yMode val="edge"/>
          <c:x val="0.30015941734220491"/>
          <c:y val="1.53341409246921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558484964660317"/>
          <c:y val="0.20149879455113362"/>
          <c:w val="0.63884239189202474"/>
          <c:h val="0.77181411147136014"/>
        </c:manualLayout>
      </c:layout>
      <c:pieChart>
        <c:varyColors val="1"/>
        <c:ser>
          <c:idx val="0"/>
          <c:order val="0"/>
          <c:tx>
            <c:strRef>
              <c:f>'DOW Analysis'!$A$49</c:f>
              <c:strCache>
                <c:ptCount val="1"/>
                <c:pt idx="0">
                  <c:v>Later</c:v>
                </c:pt>
              </c:strCache>
            </c:strRef>
          </c:tx>
          <c:dLbls>
            <c:dLbl>
              <c:idx val="0"/>
              <c:layout>
                <c:manualLayout>
                  <c:x val="0.2209671577030731"/>
                  <c:y val="0.1420447203714920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72-46E5-8CFA-C2EC239B443D}"/>
                </c:ext>
              </c:extLst>
            </c:dLbl>
            <c:dLbl>
              <c:idx val="1"/>
              <c:layout>
                <c:manualLayout>
                  <c:x val="-0.19836514900582078"/>
                  <c:y val="6.160811629315566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72-46E5-8CFA-C2EC239B443D}"/>
                </c:ext>
              </c:extLst>
            </c:dLbl>
            <c:dLbl>
              <c:idx val="2"/>
              <c:layout>
                <c:manualLayout>
                  <c:x val="-0.15724515985317333"/>
                  <c:y val="-0.1346153846153846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72-46E5-8CFA-C2EC239B443D}"/>
                </c:ext>
              </c:extLst>
            </c:dLbl>
            <c:dLbl>
              <c:idx val="5"/>
              <c:layout>
                <c:manualLayout>
                  <c:x val="-0.24725862219252115"/>
                  <c:y val="0.1236275994346860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72-46E5-8CFA-C2EC239B4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('DOW Analysis'!$A$3,'DOW Analysis'!$A$9,'DOW Analysis'!$A$15,'DOW Analysis'!$A$21,'DOW Analysis'!$A$27,'DOW Analysis'!$A$33)</c:f>
              <c:strCache>
                <c:ptCount val="6"/>
                <c:pt idx="0">
                  <c:v>Lindsey</c:v>
                </c:pt>
                <c:pt idx="1">
                  <c:v>Lucas</c:v>
                </c:pt>
                <c:pt idx="2">
                  <c:v>Maggie</c:v>
                </c:pt>
                <c:pt idx="3">
                  <c:v>Michelle</c:v>
                </c:pt>
                <c:pt idx="4">
                  <c:v>Ryan</c:v>
                </c:pt>
                <c:pt idx="5">
                  <c:v>Dana</c:v>
                </c:pt>
              </c:strCache>
            </c:strRef>
          </c:cat>
          <c:val>
            <c:numRef>
              <c:f>('DOW Analysis'!$N$5,'DOW Analysis'!$N$11,'DOW Analysis'!$N$17,'DOW Analysis'!$N$23,'DOW Analysis'!$N$29,'DOW Analysis'!$N$35)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72-46E5-8CFA-C2EC239B4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Emails</a:t>
            </a:r>
          </a:p>
        </c:rich>
      </c:tx>
      <c:layout>
        <c:manualLayout>
          <c:xMode val="edge"/>
          <c:yMode val="edge"/>
          <c:x val="0.38661839435019074"/>
          <c:y val="2.31481481481481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297723693629205"/>
          <c:y val="0.16576712001908853"/>
          <c:w val="0.62677279885468873"/>
          <c:h val="0.78346599856836086"/>
        </c:manualLayout>
      </c:layout>
      <c:pieChart>
        <c:varyColors val="1"/>
        <c:ser>
          <c:idx val="0"/>
          <c:order val="0"/>
          <c:tx>
            <c:strRef>
              <c:f>'DOW Analysis'!$A$86</c:f>
              <c:strCache>
                <c:ptCount val="1"/>
                <c:pt idx="0">
                  <c:v>Email</c:v>
                </c:pt>
              </c:strCache>
            </c:strRef>
          </c:tx>
          <c:dLbls>
            <c:dLbl>
              <c:idx val="0"/>
              <c:layout>
                <c:manualLayout>
                  <c:x val="-0.20802138621561195"/>
                  <c:y val="0.1748169100221695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EF-4FD0-BAB3-804D4657308C}"/>
                </c:ext>
              </c:extLst>
            </c:dLbl>
            <c:dLbl>
              <c:idx val="1"/>
              <c:layout>
                <c:manualLayout>
                  <c:x val="-0.14337979974725382"/>
                  <c:y val="-0.1819356318324287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EF-4FD0-BAB3-804D465730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('DOW Analysis'!$A$3,'DOW Analysis'!$A$9,'DOW Analysis'!$A$15,'DOW Analysis'!$A$21,'DOW Analysis'!$A$27,'DOW Analysis'!$A$33)</c:f>
              <c:strCache>
                <c:ptCount val="6"/>
                <c:pt idx="0">
                  <c:v>Lindsey</c:v>
                </c:pt>
                <c:pt idx="1">
                  <c:v>Lucas</c:v>
                </c:pt>
                <c:pt idx="2">
                  <c:v>Maggie</c:v>
                </c:pt>
                <c:pt idx="3">
                  <c:v>Michelle</c:v>
                </c:pt>
                <c:pt idx="4">
                  <c:v>Ryan</c:v>
                </c:pt>
                <c:pt idx="5">
                  <c:v>Dana</c:v>
                </c:pt>
              </c:strCache>
            </c:strRef>
          </c:cat>
          <c:val>
            <c:numRef>
              <c:f>('DOW Analysis'!$N$6,'DOW Analysis'!$N$12,'DOW Analysis'!$N$18,'DOW Analysis'!$N$24,'DOW Analysis'!$N$30,'DOW Analysis'!$N$36)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EF-4FD0-BAB3-804D46573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 cap="none" spc="50">
                <a:ln w="12700" cmpd="sng">
                  <a:solidFill>
                    <a:schemeClr val="accent6">
                      <a:satMod val="120000"/>
                      <a:shade val="80000"/>
                    </a:schemeClr>
                  </a:solidFill>
                  <a:prstDash val="solid"/>
                </a:ln>
                <a:solidFill>
                  <a:schemeClr val="accent6">
                    <a:tint val="1000"/>
                  </a:schemeClr>
                </a:solidFill>
                <a:effectLst>
                  <a:glow rad="53100">
                    <a:schemeClr val="accent6">
                      <a:satMod val="180000"/>
                      <a:alpha val="30000"/>
                    </a:schemeClr>
                  </a:glow>
                </a:effectLst>
              </a:rPr>
              <a:t>Software</a:t>
            </a:r>
            <a:r>
              <a:rPr lang="en-US" sz="1400" b="1" cap="none" spc="50" baseline="0">
                <a:ln w="12700" cmpd="sng">
                  <a:solidFill>
                    <a:schemeClr val="accent6">
                      <a:satMod val="120000"/>
                      <a:shade val="80000"/>
                    </a:schemeClr>
                  </a:solidFill>
                  <a:prstDash val="solid"/>
                </a:ln>
                <a:solidFill>
                  <a:schemeClr val="accent6">
                    <a:tint val="1000"/>
                  </a:schemeClr>
                </a:solidFill>
                <a:effectLst>
                  <a:glow rad="53100">
                    <a:schemeClr val="accent6">
                      <a:satMod val="180000"/>
                      <a:alpha val="30000"/>
                    </a:schemeClr>
                  </a:glow>
                </a:effectLst>
              </a:rPr>
              <a:t> Support</a:t>
            </a:r>
          </a:p>
          <a:p>
            <a:pPr>
              <a:defRPr/>
            </a:pPr>
            <a:r>
              <a:rPr lang="en-US" sz="1400" b="1" cap="none" spc="50" baseline="0">
                <a:ln w="12700" cmpd="sng">
                  <a:solidFill>
                    <a:schemeClr val="accent6">
                      <a:satMod val="120000"/>
                      <a:shade val="80000"/>
                    </a:schemeClr>
                  </a:solidFill>
                  <a:prstDash val="solid"/>
                </a:ln>
                <a:solidFill>
                  <a:schemeClr val="accent6">
                    <a:tint val="1000"/>
                  </a:schemeClr>
                </a:solidFill>
                <a:effectLst>
                  <a:glow rad="53100">
                    <a:schemeClr val="accent6">
                      <a:satMod val="180000"/>
                      <a:alpha val="30000"/>
                    </a:schemeClr>
                  </a:glow>
                </a:effectLst>
              </a:rPr>
              <a:t>Total Calls by Month</a:t>
            </a:r>
          </a:p>
          <a:p>
            <a:pPr>
              <a:defRPr/>
            </a:pPr>
            <a:r>
              <a:rPr lang="en-US" sz="1000" i="1">
                <a:solidFill>
                  <a:srgbClr val="00B050"/>
                </a:solidFill>
              </a:rPr>
              <a:t>(Current</a:t>
            </a:r>
            <a:r>
              <a:rPr lang="en-US" sz="1000" i="1" baseline="0">
                <a:solidFill>
                  <a:srgbClr val="00B050"/>
                </a:solidFill>
              </a:rPr>
              <a:t> Month is projected until the last workday of the Month)</a:t>
            </a:r>
            <a:endParaRPr lang="en-US" sz="1000" i="1">
              <a:solidFill>
                <a:srgbClr val="00B050"/>
              </a:solidFill>
            </a:endParaRPr>
          </a:p>
        </c:rich>
      </c:tx>
      <c:layout>
        <c:manualLayout>
          <c:xMode val="edge"/>
          <c:yMode val="edge"/>
          <c:x val="0.29918836012855793"/>
          <c:y val="2.0192679501790946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5.2877842229200098E-2"/>
          <c:y val="0.11530528787447086"/>
          <c:w val="0.8484523575270978"/>
          <c:h val="0.81884304532318464"/>
        </c:manualLayout>
      </c:layout>
      <c:lineChart>
        <c:grouping val="standard"/>
        <c:varyColors val="0"/>
        <c:ser>
          <c:idx val="0"/>
          <c:order val="0"/>
          <c:tx>
            <c:strRef>
              <c:f>DATA!$B$517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rgbClr val="00B050"/>
                </a:solidFill>
              </a:ln>
            </c:spPr>
          </c:marker>
          <c:dLbls>
            <c:dLbl>
              <c:idx val="0"/>
              <c:layout>
                <c:manualLayout>
                  <c:x val="-2.0682116531743636E-2"/>
                  <c:y val="3.81541474173721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B-46C2-AE38-14963E553CA9}"/>
                </c:ext>
              </c:extLst>
            </c:dLbl>
            <c:dLbl>
              <c:idx val="1"/>
              <c:layout>
                <c:manualLayout>
                  <c:x val="-1.6169054263909636E-3"/>
                  <c:y val="1.807324314148485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8B-46C2-AE38-14963E553CA9}"/>
                </c:ext>
              </c:extLst>
            </c:dLbl>
            <c:dLbl>
              <c:idx val="2"/>
              <c:layout>
                <c:manualLayout>
                  <c:x val="-2.8014890033802382E-2"/>
                  <c:y val="-4.4635838539970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B-46C2-AE38-14963E553CA9}"/>
                </c:ext>
              </c:extLst>
            </c:dLbl>
            <c:dLbl>
              <c:idx val="4"/>
              <c:layout>
                <c:manualLayout>
                  <c:x val="-2.8014890033802354E-2"/>
                  <c:y val="4.31315634158254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B-46C2-AE38-14963E553CA9}"/>
                </c:ext>
              </c:extLst>
            </c:dLbl>
            <c:dLbl>
              <c:idx val="5"/>
              <c:layout>
                <c:manualLayout>
                  <c:x val="-1.9215561831331943E-2"/>
                  <c:y val="2.6038539716297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B-46C2-AE38-14963E553CA9}"/>
                </c:ext>
              </c:extLst>
            </c:dLbl>
            <c:dLbl>
              <c:idx val="9"/>
              <c:layout>
                <c:manualLayout>
                  <c:x val="-2.2148671232155377E-2"/>
                  <c:y val="4.0173415367551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8B-46C2-AE38-14963E553CA9}"/>
                </c:ext>
              </c:extLst>
            </c:dLbl>
            <c:spPr>
              <a:gradFill>
                <a:gsLst>
                  <a:gs pos="46000">
                    <a:srgbClr val="CDDAF0"/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DATA!$B$518:$B$529</c:f>
            </c:numRef>
          </c:val>
          <c:smooth val="1"/>
          <c:extLst>
            <c:ext xmlns:c16="http://schemas.microsoft.com/office/drawing/2014/chart" uri="{C3380CC4-5D6E-409C-BE32-E72D297353CC}">
              <c16:uniqueId val="{00000006-1B8B-46C2-AE38-14963E553CA9}"/>
            </c:ext>
          </c:extLst>
        </c:ser>
        <c:ser>
          <c:idx val="1"/>
          <c:order val="1"/>
          <c:tx>
            <c:strRef>
              <c:f>DATA!$C$517</c:f>
              <c:strCache>
                <c:ptCount val="1"/>
              </c:strCache>
            </c:strRef>
          </c:tx>
          <c:marker>
            <c:spPr>
              <a:solidFill>
                <a:srgbClr val="00B0F0"/>
              </a:solidFill>
            </c:spPr>
          </c:marker>
          <c:dLbls>
            <c:dLbl>
              <c:idx val="0"/>
              <c:layout>
                <c:manualLayout>
                  <c:x val="-2.0682116531743636E-2"/>
                  <c:y val="-4.66702112504069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B-46C2-AE38-14963E553CA9}"/>
                </c:ext>
              </c:extLst>
            </c:dLbl>
            <c:dLbl>
              <c:idx val="3"/>
              <c:layout>
                <c:manualLayout>
                  <c:x val="-2.0682116531743636E-2"/>
                  <c:y val="-3.50544916151090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B-46C2-AE38-14963E553CA9}"/>
                </c:ext>
              </c:extLst>
            </c:dLbl>
            <c:dLbl>
              <c:idx val="4"/>
              <c:layout>
                <c:manualLayout>
                  <c:x val="-7.4831242280379391E-3"/>
                  <c:y val="-3.1015955714750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B8B-46C2-AE38-14963E553CA9}"/>
                </c:ext>
              </c:extLst>
            </c:dLbl>
            <c:dLbl>
              <c:idx val="5"/>
              <c:layout>
                <c:manualLayout>
                  <c:x val="-2.0682116531743688E-2"/>
                  <c:y val="1.23277103345815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B-46C2-AE38-14963E553CA9}"/>
                </c:ext>
              </c:extLst>
            </c:dLbl>
            <c:dLbl>
              <c:idx val="9"/>
              <c:layout>
                <c:manualLayout>
                  <c:x val="-1.9215561831331891E-2"/>
                  <c:y val="-3.20961845693585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B-46C2-AE38-14963E553CA9}"/>
                </c:ext>
              </c:extLst>
            </c:dLbl>
            <c:spPr>
              <a:blipFill>
                <a:blip xmlns:r="http://schemas.openxmlformats.org/officeDocument/2006/relationships" r:embed="rId1"/>
                <a:tile tx="0" ty="0" sx="100000" sy="100000" flip="none" algn="tl"/>
              </a:blipFill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DATA!$C$518:$C$529</c:f>
            </c:numRef>
          </c:val>
          <c:smooth val="1"/>
          <c:extLst>
            <c:ext xmlns:c16="http://schemas.microsoft.com/office/drawing/2014/chart" uri="{C3380CC4-5D6E-409C-BE32-E72D297353CC}">
              <c16:uniqueId val="{0000000C-1B8B-46C2-AE38-14963E553CA9}"/>
            </c:ext>
          </c:extLst>
        </c:ser>
        <c:ser>
          <c:idx val="2"/>
          <c:order val="2"/>
          <c:tx>
            <c:strRef>
              <c:f>DATA!$D$517</c:f>
              <c:strCache>
                <c:ptCount val="1"/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00206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DATA!$D$518:$D$529</c:f>
            </c:numRef>
          </c:val>
          <c:smooth val="1"/>
          <c:extLst>
            <c:ext xmlns:c16="http://schemas.microsoft.com/office/drawing/2014/chart" uri="{C3380CC4-5D6E-409C-BE32-E72D297353CC}">
              <c16:uniqueId val="{0000000D-1B8B-46C2-AE38-14963E553CA9}"/>
            </c:ext>
          </c:extLst>
        </c:ser>
        <c:ser>
          <c:idx val="3"/>
          <c:order val="3"/>
          <c:tx>
            <c:strRef>
              <c:f>DATA!$E$517</c:f>
              <c:strCache>
                <c:ptCount val="1"/>
              </c:strCache>
            </c:strRef>
          </c:tx>
          <c:spPr>
            <a:effectLst>
              <a:glow>
                <a:schemeClr val="accent1">
                  <a:lumMod val="40000"/>
                  <a:lumOff val="60000"/>
                </a:schemeClr>
              </a:glow>
              <a:softEdge rad="0"/>
            </a:effectLst>
          </c:spPr>
          <c:marker>
            <c:spPr>
              <a:solidFill>
                <a:srgbClr val="FF0000"/>
              </a:solidFill>
              <a:effectLst>
                <a:glow>
                  <a:schemeClr val="accent1">
                    <a:lumMod val="40000"/>
                    <a:lumOff val="60000"/>
                  </a:schemeClr>
                </a:glow>
                <a:softEdge rad="0"/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 b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DATA!$E$518:$E$529</c:f>
            </c:numRef>
          </c:val>
          <c:smooth val="1"/>
          <c:extLst>
            <c:ext xmlns:c16="http://schemas.microsoft.com/office/drawing/2014/chart" uri="{C3380CC4-5D6E-409C-BE32-E72D297353CC}">
              <c16:uniqueId val="{0000000E-1B8B-46C2-AE38-14963E553CA9}"/>
            </c:ext>
          </c:extLst>
        </c:ser>
        <c:ser>
          <c:idx val="4"/>
          <c:order val="4"/>
          <c:tx>
            <c:strRef>
              <c:f>DATA!$F$517</c:f>
              <c:strCache>
                <c:ptCount val="1"/>
              </c:strCache>
            </c:strRef>
          </c:tx>
          <c:spPr>
            <a:effectLst>
              <a:glow rad="38100">
                <a:schemeClr val="accent1"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ln w="12700"/>
              <a:effectLst>
                <a:glow rad="38100">
                  <a:schemeClr val="accent1"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DATA!$F$518:$F$529</c:f>
            </c:numRef>
          </c:val>
          <c:smooth val="1"/>
          <c:extLst>
            <c:ext xmlns:c16="http://schemas.microsoft.com/office/drawing/2014/chart" uri="{C3380CC4-5D6E-409C-BE32-E72D297353CC}">
              <c16:uniqueId val="{0000000F-1B8B-46C2-AE38-14963E553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18656"/>
        <c:axId val="242524544"/>
      </c:lineChart>
      <c:catAx>
        <c:axId val="2425186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42524544"/>
        <c:crosses val="autoZero"/>
        <c:auto val="1"/>
        <c:lblAlgn val="ctr"/>
        <c:lblOffset val="100"/>
        <c:noMultiLvlLbl val="0"/>
      </c:catAx>
      <c:valAx>
        <c:axId val="242524544"/>
        <c:scaling>
          <c:orientation val="minMax"/>
          <c:max val="1400"/>
          <c:min val="600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4251865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aseline="0"/>
              <a:t>Software Support</a:t>
            </a:r>
          </a:p>
          <a:p>
            <a:pPr>
              <a:defRPr/>
            </a:pPr>
            <a:r>
              <a:rPr lang="en-US" baseline="0"/>
              <a:t>Average Daily Calls by Month</a:t>
            </a:r>
          </a:p>
          <a:p>
            <a:pPr>
              <a:defRPr/>
            </a:pPr>
            <a:r>
              <a:rPr lang="en-US" sz="900" baseline="0"/>
              <a:t>(Total Calls / # of Work Days)</a:t>
            </a:r>
            <a:endParaRPr lang="en-US" sz="9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8006977567025015E-2"/>
          <c:y val="0.1334786994260827"/>
          <c:w val="0.86332322218927282"/>
          <c:h val="0.80066963377157274"/>
        </c:manualLayout>
      </c:layout>
      <c:lineChart>
        <c:grouping val="standard"/>
        <c:varyColors val="0"/>
        <c:ser>
          <c:idx val="0"/>
          <c:order val="0"/>
          <c:tx>
            <c:strRef>
              <c:f>DATA!$B$533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square"/>
            <c:size val="7"/>
            <c:spPr>
              <a:solidFill>
                <a:srgbClr val="FFC000"/>
              </a:solidFill>
            </c:spPr>
          </c:marker>
          <c:dLbls>
            <c:dLbl>
              <c:idx val="0"/>
              <c:layout>
                <c:manualLayout>
                  <c:x val="-1.9464876130401886E-2"/>
                  <c:y val="4.3449717366085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40-420D-9568-BD8526E6020A}"/>
                </c:ext>
              </c:extLst>
            </c:dLbl>
            <c:dLbl>
              <c:idx val="1"/>
              <c:layout>
                <c:manualLayout>
                  <c:x val="-2.0682116531743636E-2"/>
                  <c:y val="2.6038539716297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40-420D-9568-BD8526E6020A}"/>
                </c:ext>
              </c:extLst>
            </c:dLbl>
            <c:dLbl>
              <c:idx val="2"/>
              <c:layout>
                <c:manualLayout>
                  <c:x val="-2.8014890033802382E-2"/>
                  <c:y val="-4.4635838539970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40-420D-9568-BD8526E6020A}"/>
                </c:ext>
              </c:extLst>
            </c:dLbl>
            <c:dLbl>
              <c:idx val="3"/>
              <c:layout>
                <c:manualLayout>
                  <c:x val="-1.595981039641782E-2"/>
                  <c:y val="4.51912167250081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40-420D-9568-BD8526E6020A}"/>
                </c:ext>
              </c:extLst>
            </c:dLbl>
            <c:dLbl>
              <c:idx val="4"/>
              <c:layout>
                <c:manualLayout>
                  <c:x val="-2.8014890033802354E-2"/>
                  <c:y val="4.31315634158254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40-420D-9568-BD8526E6020A}"/>
                </c:ext>
              </c:extLst>
            </c:dLbl>
            <c:dLbl>
              <c:idx val="5"/>
              <c:layout>
                <c:manualLayout>
                  <c:x val="-1.9215561831331943E-2"/>
                  <c:y val="2.6038539716297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540-420D-9568-BD8526E6020A}"/>
                </c:ext>
              </c:extLst>
            </c:dLbl>
            <c:dLbl>
              <c:idx val="9"/>
              <c:layout>
                <c:manualLayout>
                  <c:x val="-2.2148671232155377E-2"/>
                  <c:y val="4.0173415367551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40-420D-9568-BD8526E6020A}"/>
                </c:ext>
              </c:extLst>
            </c:dLbl>
            <c:spPr>
              <a:solidFill>
                <a:srgbClr val="FFC000"/>
              </a:solidFill>
              <a:ln>
                <a:solidFill>
                  <a:srgbClr val="00B050"/>
                </a:solidFill>
              </a:ln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DATA!$B$534:$B$545</c:f>
            </c:numRef>
          </c:val>
          <c:smooth val="1"/>
          <c:extLst>
            <c:ext xmlns:c16="http://schemas.microsoft.com/office/drawing/2014/chart" uri="{C3380CC4-5D6E-409C-BE32-E72D297353CC}">
              <c16:uniqueId val="{00000007-D540-420D-9568-BD8526E6020A}"/>
            </c:ext>
          </c:extLst>
        </c:ser>
        <c:ser>
          <c:idx val="1"/>
          <c:order val="1"/>
          <c:tx>
            <c:strRef>
              <c:f>DATA!$C$533</c:f>
              <c:strCache>
                <c:ptCount val="1"/>
              </c:strCache>
            </c:strRef>
          </c:tx>
          <c:marker>
            <c:symbol val="diamond"/>
            <c:size val="7"/>
            <c:spPr>
              <a:solidFill>
                <a:srgbClr val="FFFF00"/>
              </a:solidFill>
              <a:ln>
                <a:solidFill>
                  <a:srgbClr val="00B050"/>
                </a:solidFill>
              </a:ln>
            </c:spPr>
          </c:marker>
          <c:dLbls>
            <c:dLbl>
              <c:idx val="3"/>
              <c:layout>
                <c:manualLayout>
                  <c:x val="-2.0682116531743636E-2"/>
                  <c:y val="-3.50544916151090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40-420D-9568-BD8526E6020A}"/>
                </c:ext>
              </c:extLst>
            </c:dLbl>
            <c:dLbl>
              <c:idx val="4"/>
              <c:layout>
                <c:manualLayout>
                  <c:x val="-7.4831242280379391E-3"/>
                  <c:y val="-3.1015955714750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540-420D-9568-BD8526E6020A}"/>
                </c:ext>
              </c:extLst>
            </c:dLbl>
            <c:dLbl>
              <c:idx val="5"/>
              <c:layout>
                <c:manualLayout>
                  <c:x val="-2.0682116531743688E-2"/>
                  <c:y val="1.23277103345815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40-420D-9568-BD8526E6020A}"/>
                </c:ext>
              </c:extLst>
            </c:dLbl>
            <c:dLbl>
              <c:idx val="9"/>
              <c:layout>
                <c:manualLayout>
                  <c:x val="-1.9215561831331891E-2"/>
                  <c:y val="-3.20961845693585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40-420D-9568-BD8526E6020A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00B050"/>
                </a:solidFill>
              </a:ln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DATA!$C$534:$C$545</c:f>
            </c:numRef>
          </c:val>
          <c:smooth val="1"/>
          <c:extLst>
            <c:ext xmlns:c16="http://schemas.microsoft.com/office/drawing/2014/chart" uri="{C3380CC4-5D6E-409C-BE32-E72D297353CC}">
              <c16:uniqueId val="{0000000C-D540-420D-9568-BD8526E6020A}"/>
            </c:ext>
          </c:extLst>
        </c:ser>
        <c:ser>
          <c:idx val="2"/>
          <c:order val="2"/>
          <c:tx>
            <c:strRef>
              <c:f>DATA!$D$533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  <a:effectLst>
              <a:glow rad="63500">
                <a:schemeClr val="accent4">
                  <a:satMod val="175000"/>
                  <a:alpha val="0"/>
                </a:schemeClr>
              </a:glow>
            </a:effectLst>
          </c:spPr>
          <c:marker>
            <c:symbol val="diamond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>
                <a:glow rad="63500">
                  <a:schemeClr val="accent4">
                    <a:satMod val="175000"/>
                    <a:alpha val="0"/>
                  </a:schemeClr>
                </a:glow>
              </a:effectLst>
            </c:spPr>
          </c:marker>
          <c:dLbls>
            <c:dLbl>
              <c:idx val="11"/>
              <c:layout>
                <c:manualLayout>
                  <c:x val="-1.8892919797241305E-2"/>
                  <c:y val="-5.113279342030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540-420D-9568-BD8526E6020A}"/>
                </c:ext>
              </c:extLst>
            </c:dLbl>
            <c:spPr>
              <a:gradFill>
                <a:gsLst>
                  <a:gs pos="0">
                    <a:srgbClr val="000082"/>
                  </a:gs>
                  <a:gs pos="30000">
                    <a:srgbClr val="66008F"/>
                  </a:gs>
                  <a:gs pos="64999">
                    <a:srgbClr val="BA0066"/>
                  </a:gs>
                  <a:gs pos="89999">
                    <a:srgbClr val="FF0000"/>
                  </a:gs>
                  <a:gs pos="100000">
                    <a:srgbClr val="FF8200"/>
                  </a:gs>
                </a:gsLst>
                <a:lin ang="5400000" scaled="0"/>
              </a:gradFill>
              <a:effectLst/>
              <a:scene3d>
                <a:camera prst="orthographicFront"/>
                <a:lightRig rig="threePt" dir="t"/>
              </a:scene3d>
              <a:sp3d>
                <a:bevelT w="0" h="0" prst="convex"/>
              </a:sp3d>
            </c:spPr>
            <c:txPr>
              <a:bodyPr rot="-5400000" vert="horz"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DATA!$D$534:$D$545</c:f>
            </c:numRef>
          </c:val>
          <c:smooth val="1"/>
          <c:extLst>
            <c:ext xmlns:c16="http://schemas.microsoft.com/office/drawing/2014/chart" uri="{C3380CC4-5D6E-409C-BE32-E72D297353CC}">
              <c16:uniqueId val="{0000000E-D540-420D-9568-BD8526E6020A}"/>
            </c:ext>
          </c:extLst>
        </c:ser>
        <c:ser>
          <c:idx val="3"/>
          <c:order val="3"/>
          <c:tx>
            <c:strRef>
              <c:f>DATA!$E$533</c:f>
              <c:strCache>
                <c:ptCount val="1"/>
              </c:strCache>
            </c:strRef>
          </c:tx>
          <c:spPr>
            <a:effectLst>
              <a:glow>
                <a:schemeClr val="accent1">
                  <a:alpha val="45000"/>
                </a:schemeClr>
              </a:glow>
              <a:outerShdw dist="50800" sx="1000" sy="1000" algn="ctr" rotWithShape="0">
                <a:srgbClr val="000000"/>
              </a:outerShdw>
              <a:softEdge rad="0"/>
            </a:effectLst>
          </c:spPr>
          <c:marker>
            <c:spPr>
              <a:solidFill>
                <a:srgbClr val="FF0000"/>
              </a:solidFill>
              <a:effectLst>
                <a:glow>
                  <a:schemeClr val="accent1">
                    <a:alpha val="45000"/>
                  </a:schemeClr>
                </a:glow>
                <a:outerShdw dist="50800" sx="1000" sy="1000" algn="ctr" rotWithShape="0">
                  <a:srgbClr val="000000"/>
                </a:outerShdw>
                <a:softEdge rad="0"/>
              </a:effectLst>
            </c:spPr>
          </c:marker>
          <c:dLbls>
            <c:dLbl>
              <c:idx val="1"/>
              <c:layout>
                <c:manualLayout>
                  <c:x val="-3.3730758109470106E-2"/>
                  <c:y val="1.6154143601432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540-420D-9568-BD8526E60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 b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DATA!$E$534:$E$545</c:f>
            </c:numRef>
          </c:val>
          <c:smooth val="1"/>
          <c:extLst>
            <c:ext xmlns:c16="http://schemas.microsoft.com/office/drawing/2014/chart" uri="{C3380CC4-5D6E-409C-BE32-E72D297353CC}">
              <c16:uniqueId val="{00000010-D540-420D-9568-BD8526E6020A}"/>
            </c:ext>
          </c:extLst>
        </c:ser>
        <c:ser>
          <c:idx val="4"/>
          <c:order val="4"/>
          <c:tx>
            <c:strRef>
              <c:f>DATA!$F$533</c:f>
              <c:strCache>
                <c:ptCount val="1"/>
              </c:strCache>
            </c:strRef>
          </c:tx>
          <c:spPr>
            <a:effectLst>
              <a:glow rad="38100">
                <a:schemeClr val="accent2">
                  <a:satMod val="175000"/>
                  <a:alpha val="47000"/>
                </a:schemeClr>
              </a:glow>
              <a:innerShdw blurRad="63500" dist="50800" dir="13500000">
                <a:prstClr val="black">
                  <a:alpha val="50000"/>
                </a:prstClr>
              </a:innerShdw>
            </a:effectLst>
          </c:spPr>
          <c:marker>
            <c:spPr>
              <a:effectLst>
                <a:glow rad="38100">
                  <a:schemeClr val="accent2">
                    <a:satMod val="175000"/>
                    <a:alpha val="47000"/>
                  </a:schemeClr>
                </a:glow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</c:marker>
          <c:dLbls>
            <c:dLbl>
              <c:idx val="0"/>
              <c:layout>
                <c:manualLayout>
                  <c:x val="-3.0761042579510359E-2"/>
                  <c:y val="1.2322622415337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540-420D-9568-BD8526E60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DATA!$F$534:$F$545</c:f>
            </c:numRef>
          </c:val>
          <c:smooth val="0"/>
          <c:extLst>
            <c:ext xmlns:c16="http://schemas.microsoft.com/office/drawing/2014/chart" uri="{C3380CC4-5D6E-409C-BE32-E72D297353CC}">
              <c16:uniqueId val="{00000012-D540-420D-9568-BD8526E60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600192"/>
        <c:axId val="242606080"/>
      </c:lineChart>
      <c:catAx>
        <c:axId val="2426001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42606080"/>
        <c:crosses val="autoZero"/>
        <c:auto val="1"/>
        <c:lblAlgn val="ctr"/>
        <c:lblOffset val="100"/>
        <c:noMultiLvlLbl val="0"/>
      </c:catAx>
      <c:valAx>
        <c:axId val="242606080"/>
        <c:scaling>
          <c:orientation val="minMax"/>
          <c:min val="25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242600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aseline="0"/>
              <a:t>Hardware Support</a:t>
            </a:r>
          </a:p>
          <a:p>
            <a:pPr>
              <a:defRPr/>
            </a:pPr>
            <a:r>
              <a:rPr lang="en-US" baseline="0"/>
              <a:t>Average Daily Calls by Month</a:t>
            </a:r>
          </a:p>
          <a:p>
            <a:pPr>
              <a:defRPr/>
            </a:pPr>
            <a:r>
              <a:rPr lang="en-US" sz="900" baseline="0"/>
              <a:t>(Total Calls / # of Work Days)</a:t>
            </a:r>
            <a:endParaRPr lang="en-US" sz="9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8006977567025015E-2"/>
          <c:y val="0.1334786994260827"/>
          <c:w val="0.86332322218927282"/>
          <c:h val="0.80066963377157274"/>
        </c:manualLayout>
      </c:layout>
      <c:lineChart>
        <c:grouping val="standard"/>
        <c:varyColors val="0"/>
        <c:ser>
          <c:idx val="0"/>
          <c:order val="0"/>
          <c:tx>
            <c:strRef>
              <c:f>DATA!$I$533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square"/>
            <c:size val="7"/>
            <c:spPr>
              <a:solidFill>
                <a:srgbClr val="FFC000"/>
              </a:solidFill>
            </c:spPr>
          </c:marker>
          <c:dLbls>
            <c:dLbl>
              <c:idx val="0"/>
              <c:layout>
                <c:manualLayout>
                  <c:x val="1.3393775281340753E-2"/>
                  <c:y val="-5.290482029469228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A2-445C-9EF4-CC345052FD8E}"/>
                </c:ext>
              </c:extLst>
            </c:dLbl>
            <c:dLbl>
              <c:idx val="1"/>
              <c:layout>
                <c:manualLayout>
                  <c:x val="-2.0682116531743636E-2"/>
                  <c:y val="2.6038539716297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A2-445C-9EF4-CC345052FD8E}"/>
                </c:ext>
              </c:extLst>
            </c:dLbl>
            <c:dLbl>
              <c:idx val="2"/>
              <c:layout>
                <c:manualLayout>
                  <c:x val="-1.9215561831331891E-2"/>
                  <c:y val="3.61348794671930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A2-445C-9EF4-CC345052FD8E}"/>
                </c:ext>
              </c:extLst>
            </c:dLbl>
            <c:dLbl>
              <c:idx val="4"/>
              <c:layout>
                <c:manualLayout>
                  <c:x val="-4.5500148272144512E-3"/>
                  <c:y val="-1.74464750895473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A2-445C-9EF4-CC345052FD8E}"/>
                </c:ext>
              </c:extLst>
            </c:dLbl>
            <c:dLbl>
              <c:idx val="5"/>
              <c:layout>
                <c:manualLayout>
                  <c:x val="-1.9215561831331943E-2"/>
                  <c:y val="2.6038539716297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A2-445C-9EF4-CC345052FD8E}"/>
                </c:ext>
              </c:extLst>
            </c:dLbl>
            <c:dLbl>
              <c:idx val="8"/>
              <c:layout>
                <c:manualLayout>
                  <c:x val="-2.0682116531743636E-2"/>
                  <c:y val="3.72151083218007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A2-445C-9EF4-CC345052FD8E}"/>
                </c:ext>
              </c:extLst>
            </c:dLbl>
            <c:dLbl>
              <c:idx val="9"/>
              <c:layout>
                <c:manualLayout>
                  <c:x val="-2.0682116531743636E-2"/>
                  <c:y val="-3.25203898363725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A2-445C-9EF4-CC345052FD8E}"/>
                </c:ext>
              </c:extLst>
            </c:dLbl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DATA!$I$534:$I$545</c:f>
            </c:numRef>
          </c:val>
          <c:smooth val="1"/>
          <c:extLst>
            <c:ext xmlns:c16="http://schemas.microsoft.com/office/drawing/2014/chart" uri="{C3380CC4-5D6E-409C-BE32-E72D297353CC}">
              <c16:uniqueId val="{00000007-CEA2-445C-9EF4-CC345052FD8E}"/>
            </c:ext>
          </c:extLst>
        </c:ser>
        <c:ser>
          <c:idx val="1"/>
          <c:order val="1"/>
          <c:tx>
            <c:strRef>
              <c:f>DATA!$J$533</c:f>
              <c:strCache>
                <c:ptCount val="1"/>
              </c:strCache>
            </c:strRef>
          </c:tx>
          <c:marker>
            <c:symbol val="diamond"/>
            <c:size val="7"/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8.9716195105818131E-3"/>
                  <c:y val="3.75987692323347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A2-445C-9EF4-CC345052FD8E}"/>
                </c:ext>
              </c:extLst>
            </c:dLbl>
            <c:dLbl>
              <c:idx val="3"/>
              <c:layout>
                <c:manualLayout>
                  <c:x val="-2.0682116531743636E-2"/>
                  <c:y val="-3.50544916151090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A2-445C-9EF4-CC345052FD8E}"/>
                </c:ext>
              </c:extLst>
            </c:dLbl>
            <c:dLbl>
              <c:idx val="4"/>
              <c:layout>
                <c:manualLayout>
                  <c:x val="-7.4831242280379391E-3"/>
                  <c:y val="-3.1015955714750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A2-445C-9EF4-CC345052FD8E}"/>
                </c:ext>
              </c:extLst>
            </c:dLbl>
            <c:dLbl>
              <c:idx val="5"/>
              <c:layout>
                <c:manualLayout>
                  <c:x val="-2.0682116531743688E-2"/>
                  <c:y val="1.23277103345815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A2-445C-9EF4-CC345052FD8E}"/>
                </c:ext>
              </c:extLst>
            </c:dLbl>
            <c:dLbl>
              <c:idx val="8"/>
              <c:layout>
                <c:manualLayout>
                  <c:x val="-1.9215561831331891E-2"/>
                  <c:y val="-3.11573044712634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A2-445C-9EF4-CC345052FD8E}"/>
                </c:ext>
              </c:extLst>
            </c:dLbl>
            <c:dLbl>
              <c:idx val="9"/>
              <c:layout>
                <c:manualLayout>
                  <c:x val="-1.3349343029684916E-2"/>
                  <c:y val="-4.01732563700748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A2-445C-9EF4-CC345052FD8E}"/>
                </c:ext>
              </c:extLst>
            </c:dLbl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DATA!$J$534:$J$545</c:f>
            </c:numRef>
          </c:val>
          <c:smooth val="1"/>
          <c:extLst>
            <c:ext xmlns:c16="http://schemas.microsoft.com/office/drawing/2014/chart" uri="{C3380CC4-5D6E-409C-BE32-E72D297353CC}">
              <c16:uniqueId val="{0000000E-CEA2-445C-9EF4-CC345052FD8E}"/>
            </c:ext>
          </c:extLst>
        </c:ser>
        <c:ser>
          <c:idx val="2"/>
          <c:order val="2"/>
          <c:tx>
            <c:strRef>
              <c:f>DATA!$K$533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  <a:effectLst>
              <a:glow>
                <a:schemeClr val="accent4">
                  <a:satMod val="175000"/>
                </a:schemeClr>
              </a:glow>
            </a:effectLst>
          </c:spPr>
          <c:marker>
            <c:symbol val="triang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>
                <a:glow>
                  <a:schemeClr val="accent4">
                    <a:satMod val="175000"/>
                  </a:schemeClr>
                </a:glow>
              </a:effectLst>
            </c:spPr>
          </c:marker>
          <c:dLbls>
            <c:spPr>
              <a:gradFill>
                <a:gsLst>
                  <a:gs pos="0">
                    <a:srgbClr val="000082"/>
                  </a:gs>
                  <a:gs pos="30000">
                    <a:srgbClr val="66008F"/>
                  </a:gs>
                  <a:gs pos="64999">
                    <a:srgbClr val="BA0066"/>
                  </a:gs>
                  <a:gs pos="89999">
                    <a:srgbClr val="FF0000"/>
                  </a:gs>
                  <a:gs pos="100000">
                    <a:srgbClr val="FF8200"/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DATA!$K$534:$K$545</c:f>
            </c:numRef>
          </c:val>
          <c:smooth val="1"/>
          <c:extLst>
            <c:ext xmlns:c16="http://schemas.microsoft.com/office/drawing/2014/chart" uri="{C3380CC4-5D6E-409C-BE32-E72D297353CC}">
              <c16:uniqueId val="{0000000F-CEA2-445C-9EF4-CC345052FD8E}"/>
            </c:ext>
          </c:extLst>
        </c:ser>
        <c:ser>
          <c:idx val="3"/>
          <c:order val="3"/>
          <c:tx>
            <c:strRef>
              <c:f>DATA!$L$533</c:f>
              <c:strCache>
                <c:ptCount val="1"/>
              </c:strCache>
            </c:strRef>
          </c:tx>
          <c:spPr>
            <a:effectLst>
              <a:glow>
                <a:schemeClr val="accent1">
                  <a:alpha val="40000"/>
                </a:schemeClr>
              </a:glow>
            </a:effectLst>
          </c:spPr>
          <c:marker>
            <c:spPr>
              <a:solidFill>
                <a:srgbClr val="FF0000"/>
              </a:solidFill>
              <a:effectLst>
                <a:glow>
                  <a:schemeClr val="accent1">
                    <a:alpha val="40000"/>
                  </a:schemeClr>
                </a:glow>
              </a:effectLst>
            </c:spPr>
          </c:marker>
          <c:dLbls>
            <c:dLbl>
              <c:idx val="0"/>
              <c:layout>
                <c:manualLayout>
                  <c:x val="-2.6797649632460608E-2"/>
                  <c:y val="-0.1180917186482416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EA2-445C-9EF4-CC345052FD8E}"/>
                </c:ext>
              </c:extLst>
            </c:dLbl>
            <c:spPr>
              <a:gradFill>
                <a:gsLst>
                  <a:gs pos="0">
                    <a:srgbClr val="8488C4"/>
                  </a:gs>
                  <a:gs pos="53000">
                    <a:srgbClr val="D4DEFF"/>
                  </a:gs>
                  <a:gs pos="83000">
                    <a:srgbClr val="D4DEFF"/>
                  </a:gs>
                  <a:gs pos="100000">
                    <a:srgbClr val="96AB94"/>
                  </a:gs>
                </a:gsLst>
                <a:lin ang="5400000" scaled="0"/>
              </a:gradFill>
            </c:spPr>
            <c:txPr>
              <a:bodyPr rot="-5400000" vert="horz"/>
              <a:lstStyle/>
              <a:p>
                <a:pPr>
                  <a:defRPr sz="700" b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DATA!$L$534:$L$545</c:f>
            </c:numRef>
          </c:val>
          <c:smooth val="1"/>
          <c:extLst>
            <c:ext xmlns:c16="http://schemas.microsoft.com/office/drawing/2014/chart" uri="{C3380CC4-5D6E-409C-BE32-E72D297353CC}">
              <c16:uniqueId val="{00000011-CEA2-445C-9EF4-CC345052FD8E}"/>
            </c:ext>
          </c:extLst>
        </c:ser>
        <c:ser>
          <c:idx val="4"/>
          <c:order val="4"/>
          <c:tx>
            <c:strRef>
              <c:f>DATA!$M$533</c:f>
              <c:strCache>
                <c:ptCount val="1"/>
              </c:strCache>
            </c:strRef>
          </c:tx>
          <c:spPr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pPr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DATA!$M$534:$M$545</c:f>
            </c:numRef>
          </c:val>
          <c:smooth val="1"/>
          <c:extLst>
            <c:ext xmlns:c16="http://schemas.microsoft.com/office/drawing/2014/chart" uri="{C3380CC4-5D6E-409C-BE32-E72D297353CC}">
              <c16:uniqueId val="{00000012-CEA2-445C-9EF4-CC345052F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64480"/>
        <c:axId val="244166016"/>
      </c:lineChart>
      <c:catAx>
        <c:axId val="2441644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44166016"/>
        <c:crosses val="autoZero"/>
        <c:auto val="1"/>
        <c:lblAlgn val="ctr"/>
        <c:lblOffset val="100"/>
        <c:noMultiLvlLbl val="0"/>
      </c:catAx>
      <c:valAx>
        <c:axId val="244166016"/>
        <c:scaling>
          <c:orientation val="minMax"/>
          <c:min val="10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24416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aseline="0"/>
              <a:t>Software/Hardware Support</a:t>
            </a:r>
          </a:p>
          <a:p>
            <a:pPr>
              <a:defRPr/>
            </a:pPr>
            <a:r>
              <a:rPr lang="en-US" baseline="0"/>
              <a:t>Average Daily Calls by Month</a:t>
            </a:r>
          </a:p>
          <a:p>
            <a:pPr>
              <a:defRPr/>
            </a:pPr>
            <a:r>
              <a:rPr lang="en-US" sz="900" baseline="0"/>
              <a:t>(Total Calls / # of Days Worked)</a:t>
            </a:r>
            <a:endParaRPr lang="en-US" sz="9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8006977567025015E-2"/>
          <c:y val="0.1718447904794855"/>
          <c:w val="0.82519279997856754"/>
          <c:h val="0.76230354271817002"/>
        </c:manualLayout>
      </c:layout>
      <c:lineChart>
        <c:grouping val="standard"/>
        <c:varyColors val="0"/>
        <c:ser>
          <c:idx val="8"/>
          <c:order val="0"/>
          <c:tx>
            <c:strRef>
              <c:f>DATA!$I$517</c:f>
              <c:strCache>
                <c:ptCount val="1"/>
              </c:strCache>
            </c:strRef>
          </c:tx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</c:spPr>
          </c:marker>
          <c:dLbls>
            <c:spPr>
              <a:effectLst>
                <a:outerShdw blurRad="50800" dist="50800" dir="5400000" algn="ctr" rotWithShape="0">
                  <a:schemeClr val="bg1"/>
                </a:outerShdw>
              </a:effectLst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DATA!$I$534:$I$545</c:f>
            </c:numRef>
          </c:val>
          <c:smooth val="0"/>
          <c:extLst>
            <c:ext xmlns:c16="http://schemas.microsoft.com/office/drawing/2014/chart" uri="{C3380CC4-5D6E-409C-BE32-E72D297353CC}">
              <c16:uniqueId val="{00000000-C70D-40FF-AB02-BEF384585C92}"/>
            </c:ext>
          </c:extLst>
        </c:ser>
        <c:ser>
          <c:idx val="1"/>
          <c:order val="1"/>
          <c:tx>
            <c:strRef>
              <c:f>DATA!$J$517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8.9716195105818408E-3"/>
                  <c:y val="-3.75987692323347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0D-40FF-AB02-BEF384585C92}"/>
                </c:ext>
              </c:extLst>
            </c:dLbl>
            <c:spPr>
              <a:noFill/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DATA!$J$534:$J$545</c:f>
            </c:numRef>
          </c:val>
          <c:smooth val="1"/>
          <c:extLst>
            <c:ext xmlns:c16="http://schemas.microsoft.com/office/drawing/2014/chart" uri="{C3380CC4-5D6E-409C-BE32-E72D297353CC}">
              <c16:uniqueId val="{00000002-C70D-40FF-AB02-BEF384585C92}"/>
            </c:ext>
          </c:extLst>
        </c:ser>
        <c:ser>
          <c:idx val="2"/>
          <c:order val="2"/>
          <c:tx>
            <c:strRef>
              <c:f>DATA!$K$517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  <a:effectLst>
              <a:glow>
                <a:schemeClr val="accent4">
                  <a:satMod val="175000"/>
                </a:schemeClr>
              </a:glow>
            </a:effectLst>
          </c:spPr>
          <c:marker>
            <c:spPr>
              <a:solidFill>
                <a:schemeClr val="tx1">
                  <a:lumMod val="65000"/>
                  <a:lumOff val="35000"/>
                </a:schemeClr>
              </a:solidFill>
              <a:ln>
                <a:solidFill>
                  <a:schemeClr val="tx1"/>
                </a:solidFill>
              </a:ln>
              <a:effectLst>
                <a:glow>
                  <a:schemeClr val="accent4">
                    <a:satMod val="175000"/>
                  </a:schemeClr>
                </a:glow>
              </a:effectLst>
            </c:spPr>
          </c:marker>
          <c:dLbls>
            <c:dLbl>
              <c:idx val="6"/>
              <c:spPr>
                <a:noFill/>
                <a:ln>
                  <a:noFill/>
                </a:ln>
                <a:effectLst/>
                <a:scene3d>
                  <a:camera prst="orthographicFront"/>
                  <a:lightRig rig="threePt" dir="t"/>
                </a:scene3d>
                <a:sp3d>
                  <a:bevelT prst="relaxedInset"/>
                </a:sp3d>
              </c:spPr>
              <c:txPr>
                <a:bodyPr rot="-5400000" vert="horz"/>
                <a:lstStyle/>
                <a:p>
                  <a:pPr>
                    <a:defRPr sz="70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70D-40FF-AB02-BEF384585C92}"/>
                </c:ext>
              </c:extLst>
            </c:dLbl>
            <c:dLbl>
              <c:idx val="11"/>
              <c:layout>
                <c:manualLayout>
                  <c:x val="-1.4493255696006076E-2"/>
                  <c:y val="4.769510898323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0D-40FF-AB02-BEF384585C92}"/>
                </c:ext>
              </c:extLst>
            </c:dLbl>
            <c:spPr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txPr>
              <a:bodyPr rot="-5400000" vert="horz"/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DATA!$K$534:$K$545</c:f>
            </c:numRef>
          </c:val>
          <c:smooth val="1"/>
          <c:extLst>
            <c:ext xmlns:c16="http://schemas.microsoft.com/office/drawing/2014/chart" uri="{C3380CC4-5D6E-409C-BE32-E72D297353CC}">
              <c16:uniqueId val="{00000005-C70D-40FF-AB02-BEF384585C92}"/>
            </c:ext>
          </c:extLst>
        </c:ser>
        <c:ser>
          <c:idx val="7"/>
          <c:order val="3"/>
          <c:tx>
            <c:strRef>
              <c:f>DATA!$L$517</c:f>
              <c:strCache>
                <c:ptCount val="1"/>
              </c:strCache>
            </c:strRef>
          </c:tx>
          <c:spPr>
            <a:effectLst/>
          </c:spPr>
          <c:marker>
            <c:spPr>
              <a:noFill/>
            </c:spPr>
          </c:marker>
          <c:dLbls>
            <c:dLbl>
              <c:idx val="0"/>
              <c:layout>
                <c:manualLayout>
                  <c:x val="-1.7998321429990142E-2"/>
                  <c:y val="-5.3475144242510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0D-40FF-AB02-BEF384585C92}"/>
                </c:ext>
              </c:extLst>
            </c:dLbl>
            <c:spPr>
              <a:noFill/>
              <a:effectLst/>
            </c:spPr>
            <c:txPr>
              <a:bodyPr rot="-5400000" vert="horz"/>
              <a:lstStyle/>
              <a:p>
                <a:pPr>
                  <a:defRPr sz="700" b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DATA!$L$534:$L$545</c:f>
            </c:numRef>
          </c:val>
          <c:smooth val="0"/>
          <c:extLst>
            <c:ext xmlns:c16="http://schemas.microsoft.com/office/drawing/2014/chart" uri="{C3380CC4-5D6E-409C-BE32-E72D297353CC}">
              <c16:uniqueId val="{00000007-C70D-40FF-AB02-BEF384585C92}"/>
            </c:ext>
          </c:extLst>
        </c:ser>
        <c:ser>
          <c:idx val="0"/>
          <c:order val="4"/>
          <c:tx>
            <c:strRef>
              <c:f>DATA!$M$517</c:f>
              <c:strCache>
                <c:ptCount val="1"/>
              </c:strCache>
            </c:strRef>
          </c:tx>
          <c:spPr>
            <a:effectLst>
              <a:glow rad="101600">
                <a:schemeClr val="accent2">
                  <a:satMod val="175000"/>
                  <a:alpha val="40000"/>
                </a:schemeClr>
              </a:glow>
            </a:effectLst>
          </c:spPr>
          <c:marker>
            <c:spPr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DATA!$M$534:$M$545</c:f>
            </c:numRef>
          </c:val>
          <c:smooth val="1"/>
          <c:extLst>
            <c:ext xmlns:c16="http://schemas.microsoft.com/office/drawing/2014/chart" uri="{C3380CC4-5D6E-409C-BE32-E72D297353CC}">
              <c16:uniqueId val="{00000008-C70D-40FF-AB02-BEF384585C92}"/>
            </c:ext>
          </c:extLst>
        </c:ser>
        <c:ser>
          <c:idx val="3"/>
          <c:order val="5"/>
          <c:tx>
            <c:strRef>
              <c:f>DATA!$B$517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square"/>
            <c:size val="7"/>
            <c:spPr>
              <a:solidFill>
                <a:srgbClr val="FFC000"/>
              </a:solidFill>
            </c:spPr>
          </c:marker>
          <c:dLbls>
            <c:dLbl>
              <c:idx val="2"/>
              <c:layout>
                <c:manualLayout>
                  <c:x val="-2.0531765805764414E-2"/>
                  <c:y val="-3.43275551530446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70D-40FF-AB02-BEF384585C92}"/>
                </c:ext>
              </c:extLst>
            </c:dLbl>
            <c:spPr>
              <a:solidFill>
                <a:srgbClr val="00B050">
                  <a:alpha val="63000"/>
                </a:srgbClr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DATA!$B$534:$B$545</c:f>
            </c:numRef>
          </c:val>
          <c:smooth val="1"/>
          <c:extLst>
            <c:ext xmlns:c16="http://schemas.microsoft.com/office/drawing/2014/chart" uri="{C3380CC4-5D6E-409C-BE32-E72D297353CC}">
              <c16:uniqueId val="{0000000A-C70D-40FF-AB02-BEF384585C92}"/>
            </c:ext>
          </c:extLst>
        </c:ser>
        <c:ser>
          <c:idx val="4"/>
          <c:order val="6"/>
          <c:tx>
            <c:strRef>
              <c:f>DATA!$C$517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2.7692247999711771E-2"/>
                  <c:y val="2.29792692730380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0D-40FF-AB02-BEF384585C92}"/>
                </c:ext>
              </c:extLst>
            </c:dLbl>
            <c:dLbl>
              <c:idx val="2"/>
              <c:layout>
                <c:manualLayout>
                  <c:x val="-1.9215561831331891E-2"/>
                  <c:y val="2.50995006207261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0D-40FF-AB02-BEF384585C92}"/>
                </c:ext>
              </c:extLst>
            </c:dLbl>
            <c:dLbl>
              <c:idx val="11"/>
              <c:layout>
                <c:manualLayout>
                  <c:x val="-1.1560146295182587E-2"/>
                  <c:y val="3.5094876974112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70D-40FF-AB02-BEF384585C92}"/>
                </c:ext>
              </c:extLst>
            </c:dLbl>
            <c:spPr>
              <a:solidFill>
                <a:srgbClr val="FF0000"/>
              </a:solidFill>
              <a:ln w="0" cap="sq">
                <a:solidFill>
                  <a:schemeClr val="tx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DATA!$C$534:$C$545</c:f>
            </c:numRef>
          </c:val>
          <c:smooth val="1"/>
          <c:extLst>
            <c:ext xmlns:c16="http://schemas.microsoft.com/office/drawing/2014/chart" uri="{C3380CC4-5D6E-409C-BE32-E72D297353CC}">
              <c16:uniqueId val="{0000000E-C70D-40FF-AB02-BEF384585C92}"/>
            </c:ext>
          </c:extLst>
        </c:ser>
        <c:ser>
          <c:idx val="5"/>
          <c:order val="7"/>
          <c:tx>
            <c:strRef>
              <c:f>DATA!$D$517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  <a:effectLst>
              <a:glow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triang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>
                <a:glow>
                  <a:schemeClr val="accent4">
                    <a:satMod val="175000"/>
                    <a:alpha val="40000"/>
                  </a:schemeClr>
                </a:glow>
              </a:effectLst>
            </c:spPr>
          </c:marker>
          <c:dLbls>
            <c:dLbl>
              <c:idx val="0"/>
              <c:layout>
                <c:manualLayout>
                  <c:x val="-4.2273727931238679E-3"/>
                  <c:y val="-1.49021974723217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70D-40FF-AB02-BEF384585C92}"/>
                </c:ext>
              </c:extLst>
            </c:dLbl>
            <c:dLbl>
              <c:idx val="11"/>
              <c:layout>
                <c:manualLayout>
                  <c:x val="-1.8892919797241305E-2"/>
                  <c:y val="-4.51912167250081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70D-40FF-AB02-BEF384585C92}"/>
                </c:ext>
              </c:extLst>
            </c:dLbl>
            <c:spPr>
              <a:solidFill>
                <a:srgbClr val="7030A0"/>
              </a:solidFill>
              <a:ln cap="flat">
                <a:solidFill>
                  <a:schemeClr val="tx1"/>
                </a:solidFill>
              </a:ln>
              <a:effectLst>
                <a:innerShdw blurRad="63500" dist="50800" dir="13500000">
                  <a:schemeClr val="bg1">
                    <a:alpha val="50000"/>
                  </a:schemeClr>
                </a:inn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-5400000" vert="horz"/>
              <a:lstStyle/>
              <a:p>
                <a:pPr>
                  <a:defRPr sz="7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DATA!$D$534:$D$545</c:f>
            </c:numRef>
          </c:val>
          <c:smooth val="1"/>
          <c:extLst>
            <c:ext xmlns:c16="http://schemas.microsoft.com/office/drawing/2014/chart" uri="{C3380CC4-5D6E-409C-BE32-E72D297353CC}">
              <c16:uniqueId val="{00000011-C70D-40FF-AB02-BEF384585C92}"/>
            </c:ext>
          </c:extLst>
        </c:ser>
        <c:ser>
          <c:idx val="6"/>
          <c:order val="8"/>
          <c:tx>
            <c:strRef>
              <c:f>DATA!$E$517</c:f>
              <c:strCache>
                <c:ptCount val="1"/>
              </c:strCache>
            </c:strRef>
          </c:tx>
          <c:spPr>
            <a:effectLst>
              <a:glow>
                <a:srgbClr val="FF0000">
                  <a:alpha val="40000"/>
                </a:srgbClr>
              </a:glow>
            </a:effectLst>
          </c:spPr>
          <c:marker>
            <c:symbol val="plus"/>
            <c:size val="8"/>
            <c:spPr>
              <a:gradFill>
                <a:gsLst>
                  <a:gs pos="0">
                    <a:srgbClr val="8488C4"/>
                  </a:gs>
                  <a:gs pos="53000">
                    <a:srgbClr val="D4DEFF"/>
                  </a:gs>
                  <a:gs pos="83000">
                    <a:srgbClr val="D4DEFF"/>
                  </a:gs>
                  <a:gs pos="100000">
                    <a:srgbClr val="96AB94"/>
                  </a:gs>
                </a:gsLst>
                <a:lin ang="5400000" scaled="0"/>
              </a:gradFill>
              <a:effectLst>
                <a:glow>
                  <a:srgbClr val="FF0000">
                    <a:alpha val="40000"/>
                  </a:srgbClr>
                </a:glow>
              </a:effectLst>
            </c:spPr>
          </c:marker>
          <c:dLbls>
            <c:dLbl>
              <c:idx val="0"/>
              <c:layout>
                <c:manualLayout>
                  <c:x val="1.46655470041175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70D-40FF-AB02-BEF384585C92}"/>
                </c:ext>
              </c:extLst>
            </c:dLbl>
            <c:spPr>
              <a:gradFill>
                <a:gsLst>
                  <a:gs pos="0">
                    <a:srgbClr val="8488C4"/>
                  </a:gs>
                  <a:gs pos="53000">
                    <a:srgbClr val="D4DEFF"/>
                  </a:gs>
                  <a:gs pos="83000">
                    <a:srgbClr val="D4DEFF"/>
                  </a:gs>
                  <a:gs pos="100000">
                    <a:srgbClr val="96AB94"/>
                  </a:gs>
                </a:gsLst>
                <a:lin ang="5400000" scaled="0"/>
              </a:gradFill>
            </c:spPr>
            <c:txPr>
              <a:bodyPr rot="0" vert="horz"/>
              <a:lstStyle/>
              <a:p>
                <a:pPr>
                  <a:defRPr sz="700" b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DATA!$E$534:$E$545</c:f>
            </c:numRef>
          </c:val>
          <c:smooth val="1"/>
          <c:extLst>
            <c:ext xmlns:c16="http://schemas.microsoft.com/office/drawing/2014/chart" uri="{C3380CC4-5D6E-409C-BE32-E72D297353CC}">
              <c16:uniqueId val="{00000013-C70D-40FF-AB02-BEF384585C92}"/>
            </c:ext>
          </c:extLst>
        </c:ser>
        <c:ser>
          <c:idx val="9"/>
          <c:order val="9"/>
          <c:tx>
            <c:strRef>
              <c:f>DATA!$F$517</c:f>
              <c:strCache>
                <c:ptCount val="1"/>
              </c:strCache>
            </c:strRef>
          </c:tx>
          <c:spPr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pPr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DATA!$A$518:$A$529</c:f>
            </c:multiLvlStrRef>
          </c:cat>
          <c:val>
            <c:numRef>
              <c:f>DATA!$F$534:$F$545</c:f>
            </c:numRef>
          </c:val>
          <c:smooth val="1"/>
          <c:extLst>
            <c:ext xmlns:c16="http://schemas.microsoft.com/office/drawing/2014/chart" uri="{C3380CC4-5D6E-409C-BE32-E72D297353CC}">
              <c16:uniqueId val="{00000014-C70D-40FF-AB02-BEF384585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02592"/>
        <c:axId val="244304128"/>
      </c:lineChart>
      <c:catAx>
        <c:axId val="244302592"/>
        <c:scaling>
          <c:orientation val="minMax"/>
        </c:scaling>
        <c:delete val="0"/>
        <c:axPos val="b"/>
        <c:majorGridlines>
          <c:spPr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44304128"/>
        <c:crosses val="autoZero"/>
        <c:auto val="1"/>
        <c:lblAlgn val="ctr"/>
        <c:lblOffset val="100"/>
        <c:noMultiLvlLbl val="0"/>
      </c:catAx>
      <c:valAx>
        <c:axId val="244304128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244302592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2013</a:t>
            </a:r>
            <a:r>
              <a:rPr lang="en-US" baseline="0"/>
              <a:t> Tracking Entry Count</a:t>
            </a:r>
          </a:p>
          <a:p>
            <a:pPr>
              <a:defRPr/>
            </a:pPr>
            <a:r>
              <a:rPr lang="en-US" baseline="0"/>
              <a:t>by Customer</a:t>
            </a:r>
          </a:p>
        </c:rich>
      </c:tx>
      <c:layout>
        <c:manualLayout>
          <c:xMode val="edge"/>
          <c:yMode val="edge"/>
          <c:x val="0.34027383232221892"/>
          <c:y val="1.817341155161185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5442409898112553E-2"/>
          <c:y val="0.15165211097769457"/>
          <c:w val="0.89797040377137816"/>
          <c:h val="0.756094055275154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'Customer Info'!#REF!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'Customer Info'!#REF!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9-4FA7-90DE-083E8D5CB2B2}"/>
            </c:ext>
          </c:extLst>
        </c:ser>
        <c:ser>
          <c:idx val="1"/>
          <c:order val="1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DATA!$CD$423:$CD$427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'Customer Info'!#REF!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189-4FA7-90DE-083E8D5CB2B2}"/>
            </c:ext>
          </c:extLst>
        </c:ser>
        <c:ser>
          <c:idx val="0"/>
          <c:order val="2"/>
          <c:tx>
            <c:strRef>
              <c:f>'Customer Info'!#REF!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'Customer Info'!#REF!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'Customer Info'!#REF!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189-4FA7-90DE-083E8D5CB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2418816"/>
        <c:axId val="242420352"/>
      </c:barChart>
      <c:catAx>
        <c:axId val="24241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en-US"/>
          </a:p>
        </c:txPr>
        <c:crossAx val="242420352"/>
        <c:crosses val="autoZero"/>
        <c:auto val="1"/>
        <c:lblAlgn val="ctr"/>
        <c:lblOffset val="100"/>
        <c:noMultiLvlLbl val="0"/>
      </c:catAx>
      <c:valAx>
        <c:axId val="24242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2418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3500298853823982"/>
          <c:y val="0.30800212039034514"/>
          <c:w val="4.5931800356407433E-2"/>
          <c:h val="7.3028494891729079E-2"/>
        </c:manualLayout>
      </c:layout>
      <c:overlay val="0"/>
    </c:legend>
    <c:plotVisOnly val="1"/>
    <c:dispBlanksAs val="gap"/>
    <c:showDLblsOverMax val="0"/>
  </c:chart>
  <c:spPr>
    <a:noFill/>
  </c:sp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blipFill>
          <a:blip xmlns:r="http://schemas.openxmlformats.org/officeDocument/2006/relationships" r:embed="rId1"/>
          <a:tile tx="0" ty="0" sx="100000" sy="100000" flip="none" algn="tl"/>
        </a:blipFill>
      </c:spPr>
    </c:floor>
    <c:sideWall>
      <c:thickness val="0"/>
      <c:spPr>
        <a:blipFill>
          <a:blip xmlns:r="http://schemas.openxmlformats.org/officeDocument/2006/relationships" r:embed="rId1"/>
          <a:tile tx="0" ty="0" sx="100000" sy="100000" flip="none" algn="tl"/>
        </a:blipFill>
      </c:spPr>
    </c:sideWall>
    <c:backWall>
      <c:thickness val="0"/>
      <c:spPr>
        <a:blipFill>
          <a:blip xmlns:r="http://schemas.openxmlformats.org/officeDocument/2006/relationships" r:embed="rId1"/>
          <a:tile tx="0" ty="0" sx="100000" sy="100000" flip="none" algn="tl"/>
        </a:blipFill>
      </c:spPr>
    </c:backWall>
    <c:plotArea>
      <c:layout>
        <c:manualLayout>
          <c:layoutTarget val="inner"/>
          <c:xMode val="edge"/>
          <c:yMode val="edge"/>
          <c:x val="5.658095058611378E-2"/>
          <c:y val="9.7131876322859009E-2"/>
          <c:w val="0.92728694770935705"/>
          <c:h val="0.7537520224478997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DATA!#REF!</c:f>
              <c:strCache>
                <c:ptCount val="1"/>
                <c:pt idx="0">
                  <c:v>Andrew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0"/>
              <c:layout>
                <c:manualLayout>
                  <c:x val="1.612170879720343E-2"/>
                  <c:y val="-6.883509544936503E-2"/>
                </c:manualLayout>
              </c:layout>
              <c:spPr>
                <a:solidFill>
                  <a:sysClr val="window" lastClr="FFFFFF"/>
                </a:solidFill>
              </c:spPr>
              <c:txPr>
                <a:bodyPr rot="-5400000" vert="horz"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70-4C94-AAD2-4FC90E1E0C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270-4C94-AAD2-4FC90E1E0C8D}"/>
            </c:ext>
          </c:extLst>
        </c:ser>
        <c:ser>
          <c:idx val="1"/>
          <c:order val="1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7.324112745953926E-3"/>
                  <c:y val="0.12297500814067079"/>
                </c:manualLayout>
              </c:layout>
              <c:spPr>
                <a:solidFill>
                  <a:sysClr val="window" lastClr="FFFFFF"/>
                </a:solidFill>
              </c:spPr>
              <c:txPr>
                <a:bodyPr rot="-5400000" vert="horz"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70-4C94-AAD2-4FC90E1E0C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DATA!$AJ$428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270-4C94-AAD2-4FC90E1E0C8D}"/>
            </c:ext>
          </c:extLst>
        </c:ser>
        <c:ser>
          <c:idx val="2"/>
          <c:order val="2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dLbl>
              <c:idx val="0"/>
              <c:layout>
                <c:manualLayout>
                  <c:x val="2.1986195447629447E-2"/>
                  <c:y val="-6.8865622964832299E-2"/>
                </c:manualLayout>
              </c:layout>
              <c:spPr>
                <a:solidFill>
                  <a:sysClr val="window" lastClr="FFFFFF"/>
                </a:solidFill>
              </c:spPr>
              <c:txPr>
                <a:bodyPr rot="-5400000" vert="horz"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70-4C94-AAD2-4FC90E1E0C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DATA!$BS$428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F270-4C94-AAD2-4FC90E1E0C8D}"/>
            </c:ext>
          </c:extLst>
        </c:ser>
        <c:ser>
          <c:idx val="3"/>
          <c:order val="3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1.3181670791496108E-2"/>
                  <c:y val="0.13903756919570173"/>
                </c:manualLayout>
              </c:layout>
              <c:spPr>
                <a:solidFill>
                  <a:sysClr val="window" lastClr="FFFFFF"/>
                </a:solidFill>
              </c:spPr>
              <c:txPr>
                <a:bodyPr rot="-5400000" vert="horz"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70-4C94-AAD2-4FC90E1E0C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DATA!$CH$428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F270-4C94-AAD2-4FC90E1E0C8D}"/>
            </c:ext>
          </c:extLst>
        </c:ser>
        <c:ser>
          <c:idx val="4"/>
          <c:order val="4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0"/>
              <c:layout>
                <c:manualLayout>
                  <c:x val="2.3445821543157355E-2"/>
                  <c:y val="-5.879297383791931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70-4C94-AAD2-4FC90E1E0C8D}"/>
                </c:ext>
              </c:extLst>
            </c:dLbl>
            <c:spPr>
              <a:solidFill>
                <a:sysClr val="window" lastClr="FFFFFF"/>
              </a:solidFill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DATA!$CW$428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F270-4C94-AAD2-4FC90E1E0C8D}"/>
            </c:ext>
          </c:extLst>
        </c:ser>
        <c:ser>
          <c:idx val="5"/>
          <c:order val="5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dLbl>
              <c:idx val="0"/>
              <c:layout>
                <c:manualLayout>
                  <c:x val="2.198099899396657E-2"/>
                  <c:y val="-7.7037775256431129E-2"/>
                </c:manualLayout>
              </c:layout>
              <c:spPr>
                <a:solidFill>
                  <a:sysClr val="window" lastClr="FFFFFF"/>
                </a:solidFill>
              </c:spPr>
              <c:txPr>
                <a:bodyPr rot="-5400000" vert="horz"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70-4C94-AAD2-4FC90E1E0C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DATA!$EM$428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F270-4C94-AAD2-4FC90E1E0C8D}"/>
            </c:ext>
          </c:extLst>
        </c:ser>
        <c:ser>
          <c:idx val="6"/>
          <c:order val="6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1982731145187531E-2"/>
                  <c:y val="-0.1354641009137903"/>
                </c:manualLayout>
              </c:layout>
              <c:spPr>
                <a:solidFill>
                  <a:sysClr val="window" lastClr="FFFFFF"/>
                </a:solidFill>
              </c:spPr>
              <c:txPr>
                <a:bodyPr rot="-5400000" vert="horz"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70-4C94-AAD2-4FC90E1E0C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DATA!$FB$428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F270-4C94-AAD2-4FC90E1E0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5100544"/>
        <c:axId val="245102080"/>
        <c:axId val="0"/>
      </c:bar3DChart>
      <c:catAx>
        <c:axId val="245100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45102080"/>
        <c:crosses val="autoZero"/>
        <c:auto val="1"/>
        <c:lblAlgn val="ctr"/>
        <c:lblOffset val="100"/>
        <c:noMultiLvlLbl val="0"/>
      </c:catAx>
      <c:valAx>
        <c:axId val="245102080"/>
        <c:scaling>
          <c:orientation val="minMax"/>
          <c:max val="1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100544"/>
        <c:crosses val="autoZero"/>
        <c:crossBetween val="between"/>
        <c:majorUnit val="0.5"/>
      </c:valAx>
    </c:plotArea>
    <c:plotVisOnly val="1"/>
    <c:dispBlanksAs val="gap"/>
    <c:showDLblsOverMax val="0"/>
  </c:char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8113264129181085E-2"/>
          <c:y val="2.6413015873015873E-2"/>
          <c:w val="0.90376043829296426"/>
          <c:h val="0.9150225396825396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DATA!#REF!</c:f>
              <c:strCache>
                <c:ptCount val="1"/>
                <c:pt idx="0">
                  <c:v>Andrew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DATA!#REF!</c:f>
            </c:numRef>
          </c:val>
          <c:extLst>
            <c:ext xmlns:c16="http://schemas.microsoft.com/office/drawing/2014/chart" uri="{C3380CC4-5D6E-409C-BE32-E72D297353CC}">
              <c16:uniqueId val="{00000000-210B-47A7-81BB-009A791801C6}"/>
            </c:ext>
          </c:extLst>
        </c:ser>
        <c:ser>
          <c:idx val="1"/>
          <c:order val="1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DATA!$AJ$423:$AJ$427</c:f>
            </c:numRef>
          </c:val>
          <c:extLst>
            <c:ext xmlns:c16="http://schemas.microsoft.com/office/drawing/2014/chart" uri="{C3380CC4-5D6E-409C-BE32-E72D297353CC}">
              <c16:uniqueId val="{00000001-210B-47A7-81BB-009A791801C6}"/>
            </c:ext>
          </c:extLst>
        </c:ser>
        <c:ser>
          <c:idx val="2"/>
          <c:order val="2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DATA!$BS$423:$BS$427</c:f>
            </c:numRef>
          </c:val>
          <c:extLst>
            <c:ext xmlns:c16="http://schemas.microsoft.com/office/drawing/2014/chart" uri="{C3380CC4-5D6E-409C-BE32-E72D297353CC}">
              <c16:uniqueId val="{00000002-210B-47A7-81BB-009A791801C6}"/>
            </c:ext>
          </c:extLst>
        </c:ser>
        <c:ser>
          <c:idx val="4"/>
          <c:order val="3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DATA!$CH$423:$CH$427</c:f>
            </c:numRef>
          </c:val>
          <c:extLst>
            <c:ext xmlns:c16="http://schemas.microsoft.com/office/drawing/2014/chart" uri="{C3380CC4-5D6E-409C-BE32-E72D297353CC}">
              <c16:uniqueId val="{00000003-210B-47A7-81BB-009A791801C6}"/>
            </c:ext>
          </c:extLst>
        </c:ser>
        <c:ser>
          <c:idx val="3"/>
          <c:order val="4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4"/>
              <c:layout>
                <c:manualLayout>
                  <c:x val="5.8592848904267586E-3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10B-47A7-81BB-009A79180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DATA!$CW$423:$CW$427</c:f>
            </c:numRef>
          </c:val>
          <c:extLst>
            <c:ext xmlns:c16="http://schemas.microsoft.com/office/drawing/2014/chart" uri="{C3380CC4-5D6E-409C-BE32-E72D297353CC}">
              <c16:uniqueId val="{00000005-210B-47A7-81BB-009A791801C6}"/>
            </c:ext>
          </c:extLst>
        </c:ser>
        <c:ser>
          <c:idx val="5"/>
          <c:order val="5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dLbl>
              <c:idx val="4"/>
              <c:layout>
                <c:manualLayout>
                  <c:x val="7.3241061130334484E-3"/>
                  <c:y val="2.0158730158730161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10B-47A7-81BB-009A79180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DATA!$EM$423:$EM$427</c:f>
            </c:numRef>
          </c:val>
          <c:extLst>
            <c:ext xmlns:c16="http://schemas.microsoft.com/office/drawing/2014/chart" uri="{C3380CC4-5D6E-409C-BE32-E72D297353CC}">
              <c16:uniqueId val="{00000007-210B-47A7-81BB-009A791801C6}"/>
            </c:ext>
          </c:extLst>
        </c:ser>
        <c:ser>
          <c:idx val="6"/>
          <c:order val="6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dLbl>
              <c:idx val="4"/>
              <c:layout>
                <c:manualLayout>
                  <c:x val="5.8592848904267586E-3"/>
                  <c:y val="-2.0158730158730161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10B-47A7-81BB-009A79180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DATA!$FB$423:$FB$427</c:f>
            </c:numRef>
          </c:val>
          <c:extLst>
            <c:ext xmlns:c16="http://schemas.microsoft.com/office/drawing/2014/chart" uri="{C3380CC4-5D6E-409C-BE32-E72D297353CC}">
              <c16:uniqueId val="{00000009-210B-47A7-81BB-009A79180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6818304"/>
        <c:axId val="246819840"/>
        <c:axId val="0"/>
      </c:bar3DChart>
      <c:catAx>
        <c:axId val="246818304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crossAx val="246819840"/>
        <c:crosses val="autoZero"/>
        <c:auto val="1"/>
        <c:lblAlgn val="ctr"/>
        <c:lblOffset val="100"/>
        <c:noMultiLvlLbl val="1"/>
      </c:catAx>
      <c:valAx>
        <c:axId val="24681984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in"/>
        <c:minorTickMark val="in"/>
        <c:tickLblPos val="nextTo"/>
        <c:crossAx val="246818304"/>
        <c:crosses val="autoZero"/>
        <c:crossBetween val="between"/>
        <c:majorUnit val="1"/>
        <c:minorUnit val="0.5"/>
      </c:valAx>
      <c:spPr>
        <a:blipFill>
          <a:blip xmlns:r="http://schemas.openxmlformats.org/officeDocument/2006/relationships" r:embed="rId1"/>
          <a:tile tx="0" ty="0" sx="100000" sy="100000" flip="none" algn="tl"/>
        </a:blipFill>
      </c:spPr>
    </c:plotArea>
    <c:plotVisOnly val="1"/>
    <c:dispBlanksAs val="gap"/>
    <c:showDLblsOverMax val="0"/>
  </c:char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Sick/Personal Days Taken</a:t>
            </a:r>
          </a:p>
        </c:rich>
      </c:tx>
      <c:layout>
        <c:manualLayout>
          <c:xMode val="edge"/>
          <c:yMode val="edge"/>
          <c:x val="0.35772594469532293"/>
          <c:y val="3.732719029453864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  <c:spPr>
        <a:blipFill>
          <a:blip xmlns:r="http://schemas.openxmlformats.org/officeDocument/2006/relationships" r:embed="rId1"/>
          <a:tile tx="0" ty="0" sx="100000" sy="100000" flip="none" algn="tl"/>
        </a:blipFill>
      </c:spPr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DATA!#REF!</c:f>
              <c:strCache>
                <c:ptCount val="1"/>
                <c:pt idx="0">
                  <c:v>Andrew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0"/>
              <c:layout>
                <c:manualLayout>
                  <c:x val="4.3993232201244674E-3"/>
                  <c:y val="-5.39720538524065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55-4CF8-B8D6-06977146C013}"/>
                </c:ext>
              </c:extLst>
            </c:dLbl>
            <c:spPr>
              <a:solidFill>
                <a:schemeClr val="bg1"/>
              </a:solidFill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155-4CF8-B8D6-06977146C013}"/>
            </c:ext>
          </c:extLst>
        </c:ser>
        <c:ser>
          <c:idx val="7"/>
          <c:order val="1"/>
          <c:tx>
            <c:strRef>
              <c:f>DATA!$AQ$3</c:f>
              <c:strCache>
                <c:ptCount val="1"/>
                <c:pt idx="0">
                  <c:v>U002JEREMY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7589606114544819E-2"/>
                  <c:y val="-3.937480256462928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55-4CF8-B8D6-06977146C013}"/>
                </c:ext>
              </c:extLst>
            </c:dLbl>
            <c:spPr>
              <a:solidFill>
                <a:schemeClr val="bg1"/>
              </a:solidFill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DATA!$AZ$428</c:f>
            </c:numRef>
          </c:val>
          <c:extLst>
            <c:ext xmlns:c16="http://schemas.microsoft.com/office/drawing/2014/chart" uri="{C3380CC4-5D6E-409C-BE32-E72D297353CC}">
              <c16:uniqueId val="{00000003-8155-4CF8-B8D6-06977146C013}"/>
            </c:ext>
          </c:extLst>
        </c:ser>
        <c:ser>
          <c:idx val="2"/>
          <c:order val="2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0"/>
              <c:layout>
                <c:manualLayout>
                  <c:x val="2.0528558478032824E-2"/>
                  <c:y val="-5.61178597972108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55-4CF8-B8D6-06977146C013}"/>
                </c:ext>
              </c:extLst>
            </c:dLbl>
            <c:spPr>
              <a:solidFill>
                <a:schemeClr val="bg1"/>
              </a:solidFill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DATA!$BU$428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155-4CF8-B8D6-06977146C013}"/>
            </c:ext>
          </c:extLst>
        </c:ser>
        <c:ser>
          <c:idx val="1"/>
          <c:order val="3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0"/>
              <c:layout>
                <c:manualLayout>
                  <c:x val="2.0526941928818026E-2"/>
                  <c:y val="-5.968308826065331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55-4CF8-B8D6-06977146C013}"/>
                </c:ext>
              </c:extLst>
            </c:dLbl>
            <c:spPr>
              <a:solidFill>
                <a:schemeClr val="bg1"/>
              </a:solidFill>
            </c:spPr>
            <c:txPr>
              <a:bodyPr rot="-5400000" vert="horz" anchor="b" anchorCtr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DATA!$AL$428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8155-4CF8-B8D6-06977146C013}"/>
            </c:ext>
          </c:extLst>
        </c:ser>
        <c:ser>
          <c:idx val="4"/>
          <c:order val="4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0"/>
              <c:layout>
                <c:manualLayout>
                  <c:x val="2.1985239990388056E-2"/>
                  <c:y val="-6.964427481564189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55-4CF8-B8D6-06977146C013}"/>
                </c:ext>
              </c:extLst>
            </c:dLbl>
            <c:spPr>
              <a:solidFill>
                <a:schemeClr val="bg1"/>
              </a:solidFill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DATA!$CY$428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8155-4CF8-B8D6-06977146C013}"/>
            </c:ext>
          </c:extLst>
        </c:ser>
        <c:ser>
          <c:idx val="5"/>
          <c:order val="5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0"/>
              <c:layout>
                <c:manualLayout>
                  <c:x val="1.7589094666623097E-2"/>
                  <c:y val="-5.61178597972108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55-4CF8-B8D6-06977146C013}"/>
                </c:ext>
              </c:extLst>
            </c:dLbl>
            <c:spPr>
              <a:solidFill>
                <a:schemeClr val="bg1"/>
              </a:solidFill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DATA!$EO$428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8155-4CF8-B8D6-06977146C013}"/>
            </c:ext>
          </c:extLst>
        </c:ser>
        <c:ser>
          <c:idx val="6"/>
          <c:order val="6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0"/>
              <c:layout>
                <c:manualLayout>
                  <c:x val="2.1987086665138544E-2"/>
                  <c:y val="-6.202387829833732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55-4CF8-B8D6-06977146C013}"/>
                </c:ext>
              </c:extLst>
            </c:dLbl>
            <c:spPr>
              <a:solidFill>
                <a:schemeClr val="bg1"/>
              </a:solidFill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DATA!$FD$428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8155-4CF8-B8D6-06977146C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4636672"/>
        <c:axId val="247087872"/>
        <c:axId val="0"/>
      </c:bar3DChart>
      <c:catAx>
        <c:axId val="244636672"/>
        <c:scaling>
          <c:orientation val="minMax"/>
        </c:scaling>
        <c:delete val="0"/>
        <c:axPos val="b"/>
        <c:majorTickMark val="out"/>
        <c:minorTickMark val="none"/>
        <c:tickLblPos val="nextTo"/>
        <c:crossAx val="247087872"/>
        <c:crosses val="autoZero"/>
        <c:auto val="1"/>
        <c:lblAlgn val="ctr"/>
        <c:lblOffset val="100"/>
        <c:noMultiLvlLbl val="0"/>
      </c:catAx>
      <c:valAx>
        <c:axId val="247087872"/>
        <c:scaling>
          <c:orientation val="minMax"/>
          <c:max val="14"/>
        </c:scaling>
        <c:delete val="0"/>
        <c:axPos val="l"/>
        <c:majorGridlines/>
        <c:numFmt formatCode="General" sourceLinked="1"/>
        <c:majorTickMark val="out"/>
        <c:minorTickMark val="cross"/>
        <c:tickLblPos val="nextTo"/>
        <c:crossAx val="244636672"/>
        <c:crosses val="autoZero"/>
        <c:crossBetween val="between"/>
        <c:majorUnit val="1"/>
        <c:minorUnit val="0.5"/>
      </c:valAx>
    </c:plotArea>
    <c:plotVisOnly val="1"/>
    <c:dispBlanksAs val="gap"/>
    <c:showDLblsOverMax val="0"/>
  </c:char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Sick/Personal Days Missed</a:t>
            </a:r>
          </a:p>
          <a:p>
            <a:pPr>
              <a:defRPr/>
            </a:pPr>
            <a:r>
              <a:rPr lang="en-US"/>
              <a:t>by Day of the Week</a:t>
            </a:r>
          </a:p>
        </c:rich>
      </c:tx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0.11069229373462235"/>
          <c:y val="0.1295886838985606"/>
          <c:w val="0.80867226683571214"/>
          <c:h val="0.7580501446305942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DATA!#REF!</c:f>
              <c:strCache>
                <c:ptCount val="1"/>
                <c:pt idx="0">
                  <c:v>Andrew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DATA!#REF!</c:f>
            </c:numRef>
          </c:val>
          <c:extLst>
            <c:ext xmlns:c16="http://schemas.microsoft.com/office/drawing/2014/chart" uri="{C3380CC4-5D6E-409C-BE32-E72D297353CC}">
              <c16:uniqueId val="{00000000-BE70-444A-BCEF-74C6D14DEA25}"/>
            </c:ext>
          </c:extLst>
        </c:ser>
        <c:ser>
          <c:idx val="1"/>
          <c:order val="1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DATA!$AL$423:$AL$427</c:f>
            </c:numRef>
          </c:val>
          <c:extLst>
            <c:ext xmlns:c16="http://schemas.microsoft.com/office/drawing/2014/chart" uri="{C3380CC4-5D6E-409C-BE32-E72D297353CC}">
              <c16:uniqueId val="{00000001-BE70-444A-BCEF-74C6D14DEA25}"/>
            </c:ext>
          </c:extLst>
        </c:ser>
        <c:ser>
          <c:idx val="2"/>
          <c:order val="2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DATA!$BU$423:$BU$427</c:f>
            </c:numRef>
          </c:val>
          <c:extLst>
            <c:ext xmlns:c16="http://schemas.microsoft.com/office/drawing/2014/chart" uri="{C3380CC4-5D6E-409C-BE32-E72D297353CC}">
              <c16:uniqueId val="{00000002-BE70-444A-BCEF-74C6D14DEA25}"/>
            </c:ext>
          </c:extLst>
        </c:ser>
        <c:ser>
          <c:idx val="3"/>
          <c:order val="3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DATA!$CJ$423:$CJ$427</c:f>
            </c:numRef>
          </c:val>
          <c:extLst>
            <c:ext xmlns:c16="http://schemas.microsoft.com/office/drawing/2014/chart" uri="{C3380CC4-5D6E-409C-BE32-E72D297353CC}">
              <c16:uniqueId val="{00000003-BE70-444A-BCEF-74C6D14DEA25}"/>
            </c:ext>
          </c:extLst>
        </c:ser>
        <c:ser>
          <c:idx val="4"/>
          <c:order val="4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DATA!$CY$423:$CY$427</c:f>
            </c:numRef>
          </c:val>
          <c:extLst>
            <c:ext xmlns:c16="http://schemas.microsoft.com/office/drawing/2014/chart" uri="{C3380CC4-5D6E-409C-BE32-E72D297353CC}">
              <c16:uniqueId val="{00000004-BE70-444A-BCEF-74C6D14DEA25}"/>
            </c:ext>
          </c:extLst>
        </c:ser>
        <c:ser>
          <c:idx val="5"/>
          <c:order val="5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DATA!$EO$423:$EO$427</c:f>
            </c:numRef>
          </c:val>
          <c:extLst>
            <c:ext xmlns:c16="http://schemas.microsoft.com/office/drawing/2014/chart" uri="{C3380CC4-5D6E-409C-BE32-E72D297353CC}">
              <c16:uniqueId val="{00000005-BE70-444A-BCEF-74C6D14DEA25}"/>
            </c:ext>
          </c:extLst>
        </c:ser>
        <c:ser>
          <c:idx val="6"/>
          <c:order val="6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DATA!$FD$423:$FD$427</c:f>
            </c:numRef>
          </c:val>
          <c:extLst>
            <c:ext xmlns:c16="http://schemas.microsoft.com/office/drawing/2014/chart" uri="{C3380CC4-5D6E-409C-BE32-E72D297353CC}">
              <c16:uniqueId val="{00000006-BE70-444A-BCEF-74C6D14DEA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47149696"/>
        <c:axId val="247151616"/>
        <c:axId val="0"/>
      </c:bar3DChart>
      <c:catAx>
        <c:axId val="24714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 of the Week</a:t>
                </a:r>
              </a:p>
            </c:rich>
          </c:tx>
          <c:overlay val="0"/>
        </c:title>
        <c:numFmt formatCode="m/d;@" sourceLinked="1"/>
        <c:majorTickMark val="out"/>
        <c:minorTickMark val="none"/>
        <c:tickLblPos val="nextTo"/>
        <c:crossAx val="247151616"/>
        <c:crosses val="autoZero"/>
        <c:auto val="1"/>
        <c:lblAlgn val="ctr"/>
        <c:lblOffset val="100"/>
        <c:noMultiLvlLbl val="1"/>
      </c:catAx>
      <c:valAx>
        <c:axId val="247151616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Days</a:t>
                </a:r>
              </a:p>
            </c:rich>
          </c:tx>
          <c:layout>
            <c:manualLayout>
              <c:xMode val="edge"/>
              <c:yMode val="edge"/>
              <c:x val="2.4747366783216297E-2"/>
              <c:y val="0.444607016370655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47149696"/>
        <c:crosses val="autoZero"/>
        <c:crossBetween val="between"/>
      </c:valAx>
    </c:plotArea>
    <c:plotVisOnly val="1"/>
    <c:dispBlanksAs val="gap"/>
    <c:showDLblsOverMax val="0"/>
  </c:char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DATA!#REF!</c:f>
              <c:strCache>
                <c:ptCount val="1"/>
                <c:pt idx="0">
                  <c:v>Andrew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DATA!#REF!</c:f>
            </c:numRef>
          </c:val>
          <c:extLst>
            <c:ext xmlns:c16="http://schemas.microsoft.com/office/drawing/2014/chart" uri="{C3380CC4-5D6E-409C-BE32-E72D297353CC}">
              <c16:uniqueId val="{00000000-F982-439A-A98F-60C8537EE4AF}"/>
            </c:ext>
          </c:extLst>
        </c:ser>
        <c:ser>
          <c:idx val="1"/>
          <c:order val="1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anchor="ctr" anchorCtr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DATA!$AG$423:$AG$427</c:f>
            </c:numRef>
          </c:val>
          <c:extLst>
            <c:ext xmlns:c16="http://schemas.microsoft.com/office/drawing/2014/chart" uri="{C3380CC4-5D6E-409C-BE32-E72D297353CC}">
              <c16:uniqueId val="{00000001-F982-439A-A98F-60C8537EE4AF}"/>
            </c:ext>
          </c:extLst>
        </c:ser>
        <c:ser>
          <c:idx val="2"/>
          <c:order val="2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DATA!$BQ$423:$BQ$427</c:f>
            </c:numRef>
          </c:val>
          <c:extLst>
            <c:ext xmlns:c16="http://schemas.microsoft.com/office/drawing/2014/chart" uri="{C3380CC4-5D6E-409C-BE32-E72D297353CC}">
              <c16:uniqueId val="{00000002-F982-439A-A98F-60C8537EE4AF}"/>
            </c:ext>
          </c:extLst>
        </c:ser>
        <c:ser>
          <c:idx val="3"/>
          <c:order val="3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DATA!$CE$423:$CE$427</c:f>
            </c:numRef>
          </c:val>
          <c:extLst>
            <c:ext xmlns:c16="http://schemas.microsoft.com/office/drawing/2014/chart" uri="{C3380CC4-5D6E-409C-BE32-E72D297353CC}">
              <c16:uniqueId val="{00000003-F982-439A-A98F-60C8537EE4AF}"/>
            </c:ext>
          </c:extLst>
        </c:ser>
        <c:ser>
          <c:idx val="4"/>
          <c:order val="4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anchor="ctr" anchorCtr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DATA!$CT$423:$CT$427</c:f>
            </c:numRef>
          </c:val>
          <c:extLst>
            <c:ext xmlns:c16="http://schemas.microsoft.com/office/drawing/2014/chart" uri="{C3380CC4-5D6E-409C-BE32-E72D297353CC}">
              <c16:uniqueId val="{00000004-F982-439A-A98F-60C8537EE4AF}"/>
            </c:ext>
          </c:extLst>
        </c:ser>
        <c:ser>
          <c:idx val="5"/>
          <c:order val="5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anchor="ctr" anchorCtr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DATA!$EJ$423:$EJ$427</c:f>
            </c:numRef>
          </c:val>
          <c:extLst>
            <c:ext xmlns:c16="http://schemas.microsoft.com/office/drawing/2014/chart" uri="{C3380CC4-5D6E-409C-BE32-E72D297353CC}">
              <c16:uniqueId val="{00000005-F982-439A-A98F-60C8537EE4AF}"/>
            </c:ext>
          </c:extLst>
        </c:ser>
        <c:ser>
          <c:idx val="6"/>
          <c:order val="6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DATA!$A$423:$A$427</c:f>
            </c:multiLvlStrRef>
          </c:cat>
          <c:val>
            <c:numRef>
              <c:f>DATA!$EY$423:$EY$427</c:f>
            </c:numRef>
          </c:val>
          <c:extLst>
            <c:ext xmlns:c16="http://schemas.microsoft.com/office/drawing/2014/chart" uri="{C3380CC4-5D6E-409C-BE32-E72D297353CC}">
              <c16:uniqueId val="{00000006-F982-439A-A98F-60C8537EE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7398784"/>
        <c:axId val="247400704"/>
        <c:axId val="0"/>
      </c:bar3DChart>
      <c:catAx>
        <c:axId val="247398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 of the Week</a:t>
                </a:r>
              </a:p>
            </c:rich>
          </c:tx>
          <c:layout>
            <c:manualLayout>
              <c:xMode val="edge"/>
              <c:yMode val="edge"/>
              <c:x val="0.3249251441753172"/>
              <c:y val="0.88839730158730157"/>
            </c:manualLayout>
          </c:layout>
          <c:overlay val="0"/>
        </c:title>
        <c:numFmt formatCode="m/d;@" sourceLinked="1"/>
        <c:majorTickMark val="out"/>
        <c:minorTickMark val="none"/>
        <c:tickLblPos val="nextTo"/>
        <c:crossAx val="247400704"/>
        <c:crosses val="autoZero"/>
        <c:auto val="1"/>
        <c:lblAlgn val="ctr"/>
        <c:lblOffset val="100"/>
        <c:noMultiLvlLbl val="1"/>
      </c:catAx>
      <c:valAx>
        <c:axId val="247400704"/>
        <c:scaling>
          <c:orientation val="minMax"/>
          <c:min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Days Worked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7398784"/>
        <c:crosses val="autoZero"/>
        <c:crossBetween val="between"/>
      </c:valAx>
      <c:spPr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chemeClr val="accent1"/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Maddenco, Inc.</a:t>
            </a:r>
          </a:p>
          <a:p>
            <a:pPr>
              <a:defRPr/>
            </a:pPr>
            <a:r>
              <a:rPr lang="en-US"/>
              <a:t>YTD "New"</a:t>
            </a:r>
            <a:r>
              <a:rPr lang="en-US" baseline="0"/>
              <a:t> Software </a:t>
            </a:r>
            <a:r>
              <a:rPr lang="en-US"/>
              <a:t>Calls Taken</a:t>
            </a:r>
          </a:p>
        </c:rich>
      </c:tx>
      <c:overlay val="1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8804626275671632E-2"/>
          <c:y val="9.1074072472321715E-2"/>
          <c:w val="0.89034489671297745"/>
          <c:h val="0.81593529947492671"/>
        </c:manualLayout>
      </c:layout>
      <c:bar3DChart>
        <c:barDir val="col"/>
        <c:grouping val="clustered"/>
        <c:varyColors val="0"/>
        <c:ser>
          <c:idx val="6"/>
          <c:order val="0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layout>
                <c:manualLayout>
                  <c:x val="1.906521110535267E-2"/>
                  <c:y val="0.16557997191468576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E6-4D47-818A-CF4B7D878E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DATA!$EX$9</c:f>
              <c:numCache>
                <c:formatCode>0</c:formatCode>
                <c:ptCount val="1"/>
                <c:pt idx="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6-4D47-818A-CF4B7D878E9C}"/>
            </c:ext>
          </c:extLst>
        </c:ser>
        <c:ser>
          <c:idx val="5"/>
          <c:order val="1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dLbl>
              <c:idx val="0"/>
              <c:layout>
                <c:manualLayout>
                  <c:x val="2.0538578933900185E-2"/>
                  <c:y val="0.20997779123249755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E6-4D47-818A-CF4B7D878E9C}"/>
                </c:ext>
              </c:extLst>
            </c:dLbl>
            <c:spPr>
              <a:noFill/>
            </c:spPr>
            <c:txPr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DATA!$EI$9</c:f>
              <c:numCache>
                <c:formatCode>0</c:formatCode>
                <c:ptCount val="1"/>
                <c:pt idx="0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E6-4D47-818A-CF4B7D878E9C}"/>
            </c:ext>
          </c:extLst>
        </c:ser>
        <c:ser>
          <c:idx val="3"/>
          <c:order val="2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1.4665547004117438E-2"/>
                  <c:y val="0.18173411551611857"/>
                </c:manualLayout>
              </c:layout>
              <c:spPr>
                <a:noFill/>
              </c:spPr>
              <c:txPr>
                <a:bodyPr rot="-5400000" vert="horz"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E6-4D47-818A-CF4B7D878E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DATA!$CD$9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E6-4D47-818A-CF4B7D878E9C}"/>
            </c:ext>
          </c:extLst>
        </c:ser>
        <c:ser>
          <c:idx val="4"/>
          <c:order val="3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0"/>
              <c:layout>
                <c:manualLayout>
                  <c:x val="2.0531765805764414E-2"/>
                  <c:y val="0.19788825911755129"/>
                </c:manualLayout>
              </c:layout>
              <c:spPr/>
              <c:txPr>
                <a:bodyPr rot="-5400000" vert="horz"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E6-4D47-818A-CF4B7D878E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DATA!$CS$9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0E6-4D47-818A-CF4B7D878E9C}"/>
            </c:ext>
          </c:extLst>
        </c:ser>
        <c:ser>
          <c:idx val="1"/>
          <c:order val="4"/>
          <c:tx>
            <c:strRef>
              <c:f>DATA!$DQ$3</c:f>
              <c:strCache>
                <c:ptCount val="1"/>
                <c:pt idx="0">
                  <c:v>Maggie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4665547004117438E-2"/>
                  <c:y val="0.13125241676164115"/>
                </c:manualLayout>
              </c:layout>
              <c:spPr/>
              <c:txPr>
                <a:bodyPr rot="-5400000" vert="horz"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E6-4D47-818A-CF4B7D878E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DATA!$DT$9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E6-4D47-818A-CF4B7D878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7494144"/>
        <c:axId val="247495680"/>
        <c:axId val="0"/>
      </c:bar3DChart>
      <c:catAx>
        <c:axId val="24749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7495680"/>
        <c:crosses val="autoZero"/>
        <c:auto val="1"/>
        <c:lblAlgn val="ctr"/>
        <c:lblOffset val="100"/>
        <c:noMultiLvlLbl val="0"/>
      </c:catAx>
      <c:valAx>
        <c:axId val="2474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Calls</a:t>
                </a:r>
                <a:r>
                  <a:rPr lang="en-US" baseline="0"/>
                  <a:t> Taken</a:t>
                </a:r>
                <a:endParaRPr lang="en-US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494144"/>
        <c:crosses val="autoZero"/>
        <c:crossBetween val="between"/>
      </c:valAx>
    </c:plotArea>
    <c:plotVisOnly val="0"/>
    <c:dispBlanksAs val="gap"/>
    <c:showDLblsOverMax val="0"/>
  </c:chart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YTD Average Software Support Calls</a:t>
            </a:r>
            <a:r>
              <a:rPr lang="en-US" sz="1400" baseline="0"/>
              <a:t> Taken</a:t>
            </a:r>
          </a:p>
          <a:p>
            <a:pPr>
              <a:defRPr/>
            </a:pPr>
            <a:r>
              <a:rPr lang="en-US" sz="1400" baseline="0"/>
              <a:t>BY: </a:t>
            </a:r>
            <a:r>
              <a:rPr lang="en-US" baseline="0">
                <a:solidFill>
                  <a:srgbClr val="FF0000"/>
                </a:solidFill>
              </a:rPr>
              <a:t>DAY OF THE WEEK</a:t>
            </a:r>
          </a:p>
          <a:p>
            <a:pPr>
              <a:defRPr/>
            </a:pPr>
            <a:r>
              <a:rPr lang="en-US" sz="800" baseline="0"/>
              <a:t>(Based on actual days worked)</a:t>
            </a:r>
            <a:endParaRPr lang="en-US" sz="8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DATA!$DQ$3</c:f>
              <c:strCache>
                <c:ptCount val="1"/>
                <c:pt idx="0">
                  <c:v>Maggie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DATA!$DV$495:$DV$499</c:f>
              <c:numCache>
                <c:formatCode>General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334-4A37-9ADB-766C1123E6B9}"/>
            </c:ext>
          </c:extLst>
        </c:ser>
        <c:ser>
          <c:idx val="3"/>
          <c:order val="1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DATA!$EK$495:$EK$499</c:f>
              <c:numCache>
                <c:formatCode>0.00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334-4A37-9ADB-766C1123E6B9}"/>
            </c:ext>
          </c:extLst>
        </c:ser>
        <c:ser>
          <c:idx val="4"/>
          <c:order val="2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DATA!$EZ$495:$EZ$499</c:f>
              <c:numCache>
                <c:formatCode>General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34-4A37-9ADB-766C1123E6B9}"/>
            </c:ext>
          </c:extLst>
        </c:ser>
        <c:ser>
          <c:idx val="5"/>
          <c:order val="3"/>
          <c:tx>
            <c:strRef>
              <c:f>DATA!$A$407</c:f>
              <c:strCache>
                <c:ptCount val="1"/>
                <c:pt idx="0">
                  <c:v>7/10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pPr>
              <a:solidFill>
                <a:srgbClr val="000000"/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34-4A37-9ADB-766C1123E6B9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DATA!#REF!</c:f>
              <c:numCache>
                <c:formatCode>0.00</c:formatCode>
                <c:ptCount val="5"/>
                <c:pt idx="0">
                  <c:v>10.376528117359413</c:v>
                </c:pt>
                <c:pt idx="1">
                  <c:v>10.852085967130215</c:v>
                </c:pt>
                <c:pt idx="2">
                  <c:v>11.517587939698492</c:v>
                </c:pt>
                <c:pt idx="3">
                  <c:v>10.232098765432099</c:v>
                </c:pt>
                <c:pt idx="4">
                  <c:v>9.4375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334-4A37-9ADB-766C1123E6B9}"/>
            </c:ext>
          </c:extLst>
        </c:ser>
        <c:ser>
          <c:idx val="0"/>
          <c:order val="4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34-4A37-9ADB-766C1123E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DATA!$CF$495:$CF$499</c:f>
              <c:numCache>
                <c:formatCode>0.00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4334-4A37-9ADB-766C1123E6B9}"/>
            </c:ext>
          </c:extLst>
        </c:ser>
        <c:ser>
          <c:idx val="2"/>
          <c:order val="5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DATA!$CU$495:$CU$499</c:f>
              <c:numCache>
                <c:formatCode>General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4334-4A37-9ADB-766C1123E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670272"/>
        <c:axId val="247685504"/>
      </c:lineChart>
      <c:dateAx>
        <c:axId val="247670272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solidFill>
            <a:srgbClr val="FFFF00"/>
          </a:solidFill>
        </c:spPr>
        <c:crossAx val="247685504"/>
        <c:crosses val="autoZero"/>
        <c:auto val="1"/>
        <c:lblOffset val="100"/>
        <c:baseTimeUnit val="days"/>
      </c:dateAx>
      <c:valAx>
        <c:axId val="247685504"/>
        <c:scaling>
          <c:orientation val="minMax"/>
          <c:min val="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CALLS</a:t>
                </a:r>
                <a:r>
                  <a:rPr lang="en-US" baseline="0"/>
                  <a:t> PER DAY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7670272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  <c:spPr>
        <a:noFill/>
        <a:ln>
          <a:solidFill>
            <a:srgbClr val="FFFF00"/>
          </a:solidFill>
        </a:ln>
      </c:spPr>
    </c:plotArea>
    <c:plotVisOnly val="0"/>
    <c:dispBlanksAs val="gap"/>
    <c:showDLblsOverMax val="0"/>
  </c:chart>
  <c:spPr>
    <a:noFill/>
    <a:ln>
      <a:solidFill>
        <a:srgbClr val="FFFF00"/>
      </a:solidFill>
    </a:ln>
  </c:sp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Maddenco, Inc.</a:t>
            </a:r>
          </a:p>
          <a:p>
            <a:pPr>
              <a:defRPr/>
            </a:pPr>
            <a:r>
              <a:rPr lang="en-US"/>
              <a:t>YTD NEW Hardware</a:t>
            </a:r>
            <a:r>
              <a:rPr lang="en-US" baseline="0"/>
              <a:t> </a:t>
            </a:r>
            <a:r>
              <a:rPr lang="en-US"/>
              <a:t>Calls Taken</a:t>
            </a:r>
          </a:p>
        </c:rich>
      </c:tx>
      <c:overlay val="1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8804626275671632E-2"/>
          <c:y val="9.1074072472321715E-2"/>
          <c:w val="0.89034489671297745"/>
          <c:h val="0.81593529947492671"/>
        </c:manualLayout>
      </c:layout>
      <c:bar3DChart>
        <c:barDir val="col"/>
        <c:grouping val="clustered"/>
        <c:varyColors val="0"/>
        <c:ser>
          <c:idx val="5"/>
          <c:order val="0"/>
          <c:tx>
            <c:strRef>
              <c:f>DATA!$B$3</c:f>
              <c:strCache>
                <c:ptCount val="1"/>
                <c:pt idx="0">
                  <c:v>Jeredt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9338369043362903E-2"/>
                  <c:y val="0.13697409994708556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57-4911-9B1A-E7059BBBE9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DATA!$A$459</c:f>
              <c:numCache>
                <c:formatCode>m/d;@</c:formatCode>
                <c:ptCount val="1"/>
                <c:pt idx="0">
                  <c:v>43363</c:v>
                </c:pt>
              </c:numCache>
            </c:numRef>
          </c:cat>
          <c:val>
            <c:numRef>
              <c:f>DATA!$E$9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757-4911-9B1A-E7059BBBE9DE}"/>
            </c:ext>
          </c:extLst>
        </c:ser>
        <c:ser>
          <c:idx val="0"/>
          <c:order val="1"/>
          <c:tx>
            <c:strRef>
              <c:f>DATA!$AQ$3</c:f>
              <c:strCache>
                <c:ptCount val="1"/>
                <c:pt idx="0">
                  <c:v>U002JEREMY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dLbls>
            <c:dLbl>
              <c:idx val="0"/>
              <c:layout>
                <c:manualLayout>
                  <c:x val="3.0797648708646621E-2"/>
                  <c:y val="0.13713262043104851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57-4911-9B1A-E7059BBBE9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DATA!$A$459</c:f>
              <c:numCache>
                <c:formatCode>m/d;@</c:formatCode>
                <c:ptCount val="1"/>
                <c:pt idx="0">
                  <c:v>43363</c:v>
                </c:pt>
              </c:numCache>
            </c:numRef>
          </c:cat>
          <c:val>
            <c:numRef>
              <c:f>DATA!$AT$9</c:f>
              <c:numCache>
                <c:formatCode>0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57-4911-9B1A-E7059BBBE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7714560"/>
        <c:axId val="247716096"/>
        <c:axId val="0"/>
      </c:bar3DChart>
      <c:dateAx>
        <c:axId val="2477145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crossAx val="247716096"/>
        <c:crosses val="autoZero"/>
        <c:auto val="1"/>
        <c:lblOffset val="100"/>
        <c:baseTimeUnit val="days"/>
      </c:dateAx>
      <c:valAx>
        <c:axId val="247716096"/>
        <c:scaling>
          <c:orientation val="minMax"/>
          <c:max val="1000"/>
          <c:min val="30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Calls</a:t>
                </a:r>
                <a:r>
                  <a:rPr lang="en-US" baseline="0"/>
                  <a:t> Taken</a:t>
                </a:r>
                <a:endParaRPr lang="en-US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714560"/>
        <c:crosses val="autoZero"/>
        <c:crossBetween val="between"/>
      </c:valAx>
    </c:plotArea>
    <c:plotVisOnly val="0"/>
    <c:dispBlanksAs val="gap"/>
    <c:showDLblsOverMax val="0"/>
  </c:chart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YTD Total Support Call Volume</a:t>
            </a:r>
          </a:p>
          <a:p>
            <a:pPr>
              <a:defRPr/>
            </a:pPr>
            <a:r>
              <a:rPr lang="en-US" sz="1200"/>
              <a:t>By:</a:t>
            </a:r>
            <a:r>
              <a:rPr lang="en-US" sz="1200" baseline="0"/>
              <a:t> </a:t>
            </a:r>
            <a:r>
              <a:rPr lang="en-US" sz="1200"/>
              <a:t>Day</a:t>
            </a:r>
            <a:r>
              <a:rPr lang="en-US" sz="1200" baseline="0"/>
              <a:t> of the Week</a:t>
            </a:r>
          </a:p>
          <a:p>
            <a:pPr>
              <a:defRPr/>
            </a:pPr>
            <a:r>
              <a:rPr lang="en-US" sz="800" b="0" baseline="0"/>
              <a:t>(Based on total support calls taken)</a:t>
            </a:r>
            <a:endParaRPr lang="en-US" sz="800" b="0"/>
          </a:p>
        </c:rich>
      </c:tx>
      <c:layout>
        <c:manualLayout>
          <c:xMode val="edge"/>
          <c:yMode val="edge"/>
          <c:x val="0.38133736393374773"/>
          <c:y val="1.413487565125366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8375519298936041E-2"/>
          <c:y val="1.6361158315695214E-2"/>
          <c:w val="0.79527462218317568"/>
          <c:h val="0.9269950367347769"/>
        </c:manualLayout>
      </c:layout>
      <c:lineChart>
        <c:grouping val="standard"/>
        <c:varyColors val="0"/>
        <c:ser>
          <c:idx val="3"/>
          <c:order val="0"/>
          <c:tx>
            <c:strRef>
              <c:f>DATA!$AQ$3</c:f>
              <c:strCache>
                <c:ptCount val="1"/>
                <c:pt idx="0">
                  <c:v>U002JEREMY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DATA!$AT$495:$AT$499</c:f>
              <c:numCache>
                <c:formatCode>General</c:formatCode>
                <c:ptCount val="5"/>
                <c:pt idx="0">
                  <c:v>7</c:v>
                </c:pt>
                <c:pt idx="1">
                  <c:v>16</c:v>
                </c:pt>
                <c:pt idx="2">
                  <c:v>5</c:v>
                </c:pt>
                <c:pt idx="3">
                  <c:v>9</c:v>
                </c:pt>
                <c:pt idx="4">
                  <c:v>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344-4BE6-BC41-4C0AF83EC64A}"/>
            </c:ext>
          </c:extLst>
        </c:ser>
        <c:ser>
          <c:idx val="6"/>
          <c:order val="1"/>
          <c:tx>
            <c:strRef>
              <c:f>DATA!$B$3</c:f>
              <c:strCache>
                <c:ptCount val="1"/>
                <c:pt idx="0">
                  <c:v>Jeredt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5.8662188016469757E-3"/>
                  <c:y val="-2.01926795017909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44-4BE6-BC41-4C0AF83EC6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DATA!$A$495:$A$499</c:f>
              <c:numCache>
                <c:formatCode>m/d;@</c:formatCode>
                <c:ptCount val="5"/>
                <c:pt idx="0">
                  <c:v>43413</c:v>
                </c:pt>
                <c:pt idx="1">
                  <c:v>43416</c:v>
                </c:pt>
                <c:pt idx="2">
                  <c:v>43417</c:v>
                </c:pt>
                <c:pt idx="3">
                  <c:v>43418</c:v>
                </c:pt>
                <c:pt idx="4">
                  <c:v>43419</c:v>
                </c:pt>
              </c:numCache>
            </c:numRef>
          </c:cat>
          <c:val>
            <c:numRef>
              <c:f>DATA!$E$495:$E$499</c:f>
              <c:numCache>
                <c:formatCode>General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344-4BE6-BC41-4C0AF83EC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957184"/>
        <c:axId val="246958720"/>
      </c:lineChart>
      <c:dateAx>
        <c:axId val="246957184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crossAx val="246958720"/>
        <c:crosses val="autoZero"/>
        <c:auto val="1"/>
        <c:lblOffset val="100"/>
        <c:baseTimeUnit val="days"/>
      </c:dateAx>
      <c:valAx>
        <c:axId val="24695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957184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YTD Average Hardware Support Calls Taken</a:t>
            </a:r>
          </a:p>
          <a:p>
            <a:pPr>
              <a:defRPr/>
            </a:pPr>
            <a:r>
              <a:rPr lang="en-US" sz="1800" b="1" i="0" u="none" strike="noStrike" baseline="0">
                <a:effectLst/>
              </a:rPr>
              <a:t>BY: </a:t>
            </a:r>
            <a:r>
              <a:rPr lang="en-US" sz="1800" b="1" i="0" u="none" strike="noStrike" baseline="0">
                <a:solidFill>
                  <a:srgbClr val="FF0000"/>
                </a:solidFill>
                <a:effectLst/>
              </a:rPr>
              <a:t>DAY OF THE WEEK</a:t>
            </a:r>
          </a:p>
          <a:p>
            <a:pPr>
              <a:defRPr/>
            </a:pPr>
            <a:r>
              <a:rPr lang="en-US" sz="1000" b="1" i="0" u="none" strike="noStrike" baseline="0">
                <a:effectLst/>
              </a:rPr>
              <a:t>(Based on actual days worked)</a:t>
            </a:r>
            <a:r>
              <a:rPr lang="en-US" sz="1000" b="1" i="0" u="none" strike="noStrike" baseline="0"/>
              <a:t> </a:t>
            </a:r>
            <a:endParaRPr lang="en-US" sz="1000"/>
          </a:p>
        </c:rich>
      </c:tx>
      <c:layout>
        <c:manualLayout>
          <c:xMode val="edge"/>
          <c:yMode val="edge"/>
          <c:x val="0.2845410584506346"/>
          <c:y val="4.0385359003581893E-3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DATA!$B$3</c:f>
              <c:strCache>
                <c:ptCount val="1"/>
                <c:pt idx="0">
                  <c:v>Jeredt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6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DATA!$A$443:$A$447</c:f>
              <c:strCache>
                <c:ptCount val="5"/>
                <c:pt idx="0">
                  <c:v>8/29</c:v>
                </c:pt>
                <c:pt idx="1">
                  <c:v>8/30</c:v>
                </c:pt>
                <c:pt idx="2">
                  <c:v>8/31</c:v>
                </c:pt>
                <c:pt idx="3">
                  <c:v>Labor Day</c:v>
                </c:pt>
                <c:pt idx="4">
                  <c:v>9/4</c:v>
                </c:pt>
              </c:strCache>
            </c:strRef>
          </c:cat>
          <c:val>
            <c:numRef>
              <c:f>DATA!$G$495:$G$499</c:f>
              <c:numCache>
                <c:formatCode>0.00_);[Red]\(0.00\)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D3-4723-91FA-1C7D7374CBC1}"/>
            </c:ext>
          </c:extLst>
        </c:ser>
        <c:ser>
          <c:idx val="4"/>
          <c:order val="1"/>
          <c:tx>
            <c:strRef>
              <c:f>DATA!$AQ$3</c:f>
              <c:strCache>
                <c:ptCount val="1"/>
                <c:pt idx="0">
                  <c:v>U002JEREMY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6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DATA!$A$443:$A$447</c:f>
              <c:strCache>
                <c:ptCount val="5"/>
                <c:pt idx="0">
                  <c:v>8/29</c:v>
                </c:pt>
                <c:pt idx="1">
                  <c:v>8/30</c:v>
                </c:pt>
                <c:pt idx="2">
                  <c:v>8/31</c:v>
                </c:pt>
                <c:pt idx="3">
                  <c:v>Labor Day</c:v>
                </c:pt>
                <c:pt idx="4">
                  <c:v>9/4</c:v>
                </c:pt>
              </c:strCache>
            </c:strRef>
          </c:cat>
          <c:val>
            <c:numRef>
              <c:f>DATA!$AV$495:$AV$499</c:f>
              <c:numCache>
                <c:formatCode>General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BD3-4723-91FA-1C7D7374CBC1}"/>
            </c:ext>
          </c:extLst>
        </c:ser>
        <c:ser>
          <c:idx val="0"/>
          <c:order val="2"/>
          <c:tx>
            <c:strRef>
              <c:f>DATA!$A$451</c:f>
              <c:strCache>
                <c:ptCount val="1"/>
                <c:pt idx="0">
                  <c:v>9/10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DATA!$A$443:$A$447</c:f>
              <c:strCache>
                <c:ptCount val="5"/>
                <c:pt idx="0">
                  <c:v>8/29</c:v>
                </c:pt>
                <c:pt idx="1">
                  <c:v>8/30</c:v>
                </c:pt>
                <c:pt idx="2">
                  <c:v>8/31</c:v>
                </c:pt>
                <c:pt idx="3">
                  <c:v>Labor Day</c:v>
                </c:pt>
                <c:pt idx="4">
                  <c:v>9/4</c:v>
                </c:pt>
              </c:strCache>
            </c:strRef>
          </c:cat>
          <c:val>
            <c:numRef>
              <c:f>DATA!$BC$503:$BC$507</c:f>
              <c:numCache>
                <c:formatCode>General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BD3-4723-91FA-1C7D7374C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202752"/>
        <c:axId val="248204288"/>
      </c:lineChart>
      <c:catAx>
        <c:axId val="24820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8204288"/>
        <c:crosses val="autoZero"/>
        <c:auto val="1"/>
        <c:lblAlgn val="ctr"/>
        <c:lblOffset val="100"/>
        <c:noMultiLvlLbl val="1"/>
      </c:catAx>
      <c:valAx>
        <c:axId val="248204288"/>
        <c:scaling>
          <c:orientation val="minMax"/>
          <c:min val="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overlay val="0"/>
        </c:title>
        <c:numFmt formatCode="0.00_);[Red]\(0.00\)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8202752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</c:plotArea>
    <c:plotVisOnly val="0"/>
    <c:dispBlanksAs val="gap"/>
    <c:showDLblsOverMax val="0"/>
  </c:char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Hardware Support Calls - OPEN/WAITING</a:t>
            </a:r>
          </a:p>
          <a:p>
            <a:pPr>
              <a:defRPr/>
            </a:pPr>
            <a:r>
              <a:rPr lang="en-US" sz="1400" baseline="0"/>
              <a:t>BY: </a:t>
            </a:r>
            <a:r>
              <a:rPr lang="en-US" baseline="0">
                <a:solidFill>
                  <a:srgbClr val="FF0000"/>
                </a:solidFill>
              </a:rPr>
              <a:t>WEEK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DATA!$B$3</c:f>
              <c:strCache>
                <c:ptCount val="1"/>
                <c:pt idx="0">
                  <c:v>Jeredt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$A$15,DATA!$A$20,DATA!$A$25,DATA!$A$30,DATA!$A$35,DATA!$A$40,DATA!$A$45,DATA!$A$50,DATA!$A$55,DATA!$A$60,DATA!$A$65,DATA!$A$70,DATA!$A$75,DATA!$A$80,DATA!$A$85,DATA!$A$90,DATA!$A$95,DATA!$A$100,DATA!$A$105,DATA!$A$110,DATA!$A$115,DATA!$A$120,DATA!$A$125,DATA!$A$130,DATA!$A$135,DATA!$A$140,DATA!$A$145,DATA!$A$150,DATA!$A$155,DATA!$A$160,DATA!$A$165,DATA!$A$170,DATA!$A$175,DATA!$A$180,DATA!$A$185,DATA!$A$190,DATA!$A$195,DATA!$A$200,DATA!$A$205,DATA!$A$210,DATA!$A$215,DATA!$A$220,DATA!$A$225,DATA!$A$230,DATA!$A$235,DATA!$A$240,DATA!$A$245,DATA!$A$250,DATA!$A$255,DATA!$A$260,DATA!$A$265,DATA!$A$270)</c:f>
            </c:multiLvlStrRef>
          </c:cat>
          <c:val>
            <c:numRef>
              <c:f>(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$O$15,DATA!$O$20,DATA!$O$25,DATA!$O$30,DATA!$O$35,DATA!$O$40,DATA!$O$45,DATA!$O$50,DATA!$O$55,DATA!$O$60,DATA!$O$65,DATA!$O$70,DATA!$O$75,DATA!$O$80,DATA!$O$85,DATA!$O$90,DATA!$O$95,DATA!$O$100,DATA!$O$105,DATA!$O$110,DATA!$O$115,DATA!$O$120,DATA!$O$125,DATA!$O$130,DATA!$O$135,DATA!$O$140,DATA!$O$145,DATA!$O$150,DATA!$O$155,DATA!$O$160,DATA!$O$165,DATA!$O$170,DATA!$O$175,DATA!$O$180,DATA!$O$185,DATA!$O$190,DATA!$O$195,DATA!$O$200,DATA!$O$205,DATA!$O$210,DATA!$O$215,DATA!$O$220,DATA!$O$225,DATA!$O$230,DATA!$O$235,DATA!$O$240,DATA!$O$245,DATA!$O$250,DATA!$O$255,DATA!$O$260,DATA!$O$265,DATA!$O$270)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FFE-4C1F-AECB-7DC3B2652998}"/>
            </c:ext>
          </c:extLst>
        </c:ser>
        <c:ser>
          <c:idx val="7"/>
          <c:order val="1"/>
          <c:tx>
            <c:strRef>
              <c:f>DATA!$AQ$3</c:f>
              <c:strCache>
                <c:ptCount val="1"/>
                <c:pt idx="0">
                  <c:v>U002JEREMY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$A$15,DATA!$A$20,DATA!$A$25,DATA!$A$30,DATA!$A$35,DATA!$A$40,DATA!$A$45,DATA!$A$50,DATA!$A$55,DATA!$A$60,DATA!$A$65,DATA!$A$70,DATA!$A$75,DATA!$A$80,DATA!$A$85,DATA!$A$90,DATA!$A$95,DATA!$A$100,DATA!$A$105,DATA!$A$110,DATA!$A$115,DATA!$A$120,DATA!$A$125,DATA!$A$130,DATA!$A$135,DATA!$A$140,DATA!$A$145,DATA!$A$150,DATA!$A$155,DATA!$A$160,DATA!$A$165,DATA!$A$170,DATA!$A$175,DATA!$A$180,DATA!$A$185,DATA!$A$190,DATA!$A$195,DATA!$A$200,DATA!$A$205,DATA!$A$210,DATA!$A$215,DATA!$A$220,DATA!$A$225,DATA!$A$230,DATA!$A$235,DATA!$A$240,DATA!$A$245,DATA!$A$250,DATA!$A$255,DATA!$A$260,DATA!$A$265,DATA!$A$270)</c:f>
            </c:multiLvlStrRef>
          </c:cat>
          <c:val>
            <c:numRef>
              <c:f>(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#REF!,DATA!$BD$15,DATA!$BD$20,DATA!$BD$25,DATA!$BD$30,DATA!$BD$35,DATA!$BD$40,DATA!$BD$45,DATA!$BD$50,DATA!$BD$55,DATA!$BD$60,DATA!$BD$65,DATA!$BD$70,DATA!$BD$75,DATA!$BD$80,DATA!$BD$85,DATA!$BD$90,DATA!$BD$95,DATA!$BD$100,DATA!$BD$105,DATA!$BD$110,DATA!$BD$115,DATA!$BD$120,DATA!$BD$125,DATA!$BD$130,DATA!$BD$135,DATA!$BD$140,DATA!$BD$145,DATA!$BD$150,DATA!$BD$155,DATA!$BD$160,DATA!$BD$165,DATA!$BD$170,DATA!$BD$175,DATA!$BD$180,DATA!$BD$185,DATA!$BD$190,DATA!$BD$195,DATA!$BD$200,DATA!$BD$205,DATA!$BD$210,DATA!$BD$215,DATA!$BD$220,DATA!$BD$225,DATA!$BD$230,DATA!$BD$235,DATA!$BD$240,DATA!$BD$245,DATA!$BD$250,DATA!$BD$255,DATA!$BD$260,DATA!$BD$265,DATA!$BD$270)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FFE-4C1F-AECB-7DC3B2652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946240"/>
        <c:axId val="247972608"/>
      </c:lineChart>
      <c:catAx>
        <c:axId val="247946240"/>
        <c:scaling>
          <c:orientation val="minMax"/>
        </c:scaling>
        <c:delete val="1"/>
        <c:axPos val="b"/>
        <c:numFmt formatCode="m/d;@" sourceLinked="1"/>
        <c:majorTickMark val="none"/>
        <c:minorTickMark val="none"/>
        <c:tickLblPos val="nextTo"/>
        <c:crossAx val="247972608"/>
        <c:crosses val="autoZero"/>
        <c:auto val="1"/>
        <c:lblAlgn val="ctr"/>
        <c:lblOffset val="100"/>
        <c:noMultiLvlLbl val="1"/>
      </c:catAx>
      <c:valAx>
        <c:axId val="247972608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CALLS</a:t>
                </a:r>
                <a:r>
                  <a:rPr lang="en-US" baseline="0"/>
                  <a:t> OUTSTANDING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7946240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  <c:spPr>
        <a:noFill/>
        <a:ln w="25400">
          <a:noFill/>
        </a:ln>
      </c:spPr>
    </c:plotArea>
    <c:plotVisOnly val="1"/>
    <c:dispBlanksAs val="span"/>
    <c:showDLblsOverMax val="0"/>
  </c:char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aseline="0"/>
              <a:t>YTD Tracking Entry Count</a:t>
            </a:r>
          </a:p>
          <a:p>
            <a:pPr>
              <a:defRPr/>
            </a:pPr>
            <a:r>
              <a:rPr lang="en-US" sz="1400" baseline="0"/>
              <a:t>by Customer</a:t>
            </a:r>
          </a:p>
          <a:p>
            <a:pPr>
              <a:defRPr/>
            </a:pPr>
            <a:r>
              <a:rPr lang="en-US" sz="800" baseline="0">
                <a:solidFill>
                  <a:srgbClr val="FF0000"/>
                </a:solidFill>
                <a:latin typeface="+mn-lt"/>
                <a:cs typeface="Andalus" panose="02020603050405020304" pitchFamily="18" charset="-78"/>
              </a:rPr>
              <a:t>Customers listed below had over </a:t>
            </a:r>
            <a:r>
              <a:rPr lang="en-US" sz="1050" baseline="0">
                <a:solidFill>
                  <a:srgbClr val="FF0000"/>
                </a:solidFill>
                <a:latin typeface="+mn-lt"/>
                <a:cs typeface="Andalus" panose="02020603050405020304" pitchFamily="18" charset="-78"/>
              </a:rPr>
              <a:t>25</a:t>
            </a:r>
            <a:r>
              <a:rPr lang="en-US" sz="800" baseline="0">
                <a:solidFill>
                  <a:srgbClr val="FF0000"/>
                </a:solidFill>
                <a:latin typeface="+mn-lt"/>
                <a:cs typeface="Andalus" panose="02020603050405020304" pitchFamily="18" charset="-78"/>
              </a:rPr>
              <a:t> calls logged this Year</a:t>
            </a:r>
          </a:p>
        </c:rich>
      </c:tx>
      <c:layout>
        <c:manualLayout>
          <c:xMode val="edge"/>
          <c:yMode val="edge"/>
          <c:x val="0.31844780312415411"/>
          <c:y val="1.413487565125366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442409898112553E-2"/>
          <c:y val="0.16174845072859004"/>
          <c:w val="0.91996872427755427"/>
          <c:h val="0.756094055275154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'Customer Info'!$D$2</c:f>
              <c:strCache>
                <c:ptCount val="1"/>
                <c:pt idx="0">
                  <c:v>AM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30"/>
              <c:layout>
                <c:manualLayout>
                  <c:x val="2.0531765805764414E-2"/>
                  <c:y val="-4.0385359003581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A5-4147-9038-56B03C4B195E}"/>
                </c:ext>
              </c:extLst>
            </c:dLbl>
            <c:dLbl>
              <c:idx val="33"/>
              <c:layout>
                <c:manualLayout>
                  <c:x val="2.3504345180741706E-2"/>
                  <c:y val="-4.038535900358189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A5-4147-9038-56B03C4B195E}"/>
                </c:ext>
              </c:extLst>
            </c:dLbl>
            <c:dLbl>
              <c:idx val="39"/>
              <c:layout>
                <c:manualLayout>
                  <c:x val="5.8760862951854264E-3"/>
                  <c:y val="-4.4423894903940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A5-4147-9038-56B03C4B195E}"/>
                </c:ext>
              </c:extLst>
            </c:dLbl>
            <c:dLbl>
              <c:idx val="42"/>
              <c:layout>
                <c:manualLayout>
                  <c:x val="1.4665547004117438E-2"/>
                  <c:y val="-1.00963397508954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A5-4147-9038-56B03C4B195E}"/>
                </c:ext>
              </c:extLst>
            </c:dLbl>
            <c:dLbl>
              <c:idx val="47"/>
              <c:layout>
                <c:manualLayout>
                  <c:x val="7.3327735020587191E-3"/>
                  <c:y val="-3.43275551530446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A5-4147-9038-56B03C4B195E}"/>
                </c:ext>
              </c:extLst>
            </c:dLbl>
            <c:dLbl>
              <c:idx val="49"/>
              <c:layout>
                <c:manualLayout>
                  <c:x val="2.9331094008234878E-3"/>
                  <c:y val="-3.6346823103223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9A5-4147-9038-56B03C4B195E}"/>
                </c:ext>
              </c:extLst>
            </c:dLbl>
            <c:dLbl>
              <c:idx val="51"/>
              <c:layout>
                <c:manualLayout>
                  <c:x val="7.3327735020588267E-3"/>
                  <c:y val="-3.6346823103223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A5-4147-9038-56B03C4B195E}"/>
                </c:ext>
              </c:extLst>
            </c:dLbl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1"/>
                </a:solidFill>
              </a:ln>
            </c:spPr>
            <c:txPr>
              <a:bodyPr rot="-5400000" vert="horz"/>
              <a:lstStyle/>
              <a:p>
                <a:pPr>
                  <a:defRPr sz="600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'Customer Info'!$A$3:$A$78</c:f>
              <c:strCache>
                <c:ptCount val="76"/>
                <c:pt idx="0">
                  <c:v>13700</c:v>
                </c:pt>
                <c:pt idx="1">
                  <c:v>14500</c:v>
                </c:pt>
                <c:pt idx="2">
                  <c:v>18300</c:v>
                </c:pt>
                <c:pt idx="3">
                  <c:v>18400</c:v>
                </c:pt>
                <c:pt idx="4">
                  <c:v>20500</c:v>
                </c:pt>
                <c:pt idx="5">
                  <c:v>20800</c:v>
                </c:pt>
                <c:pt idx="6">
                  <c:v>21200</c:v>
                </c:pt>
                <c:pt idx="7">
                  <c:v>22000</c:v>
                </c:pt>
                <c:pt idx="8">
                  <c:v>23100</c:v>
                </c:pt>
                <c:pt idx="9">
                  <c:v>23300</c:v>
                </c:pt>
                <c:pt idx="10">
                  <c:v>24100</c:v>
                </c:pt>
                <c:pt idx="11">
                  <c:v>24800</c:v>
                </c:pt>
                <c:pt idx="12">
                  <c:v>25700</c:v>
                </c:pt>
                <c:pt idx="13">
                  <c:v>26300</c:v>
                </c:pt>
                <c:pt idx="14">
                  <c:v>27300</c:v>
                </c:pt>
                <c:pt idx="15">
                  <c:v>28100</c:v>
                </c:pt>
                <c:pt idx="16">
                  <c:v>30000</c:v>
                </c:pt>
                <c:pt idx="17">
                  <c:v>32800</c:v>
                </c:pt>
                <c:pt idx="18">
                  <c:v>37000</c:v>
                </c:pt>
                <c:pt idx="19">
                  <c:v>42200</c:v>
                </c:pt>
                <c:pt idx="20">
                  <c:v>43000</c:v>
                </c:pt>
                <c:pt idx="21">
                  <c:v>44700</c:v>
                </c:pt>
                <c:pt idx="22">
                  <c:v>45100</c:v>
                </c:pt>
                <c:pt idx="23">
                  <c:v>45300</c:v>
                </c:pt>
                <c:pt idx="24">
                  <c:v>47100</c:v>
                </c:pt>
                <c:pt idx="25">
                  <c:v>49701</c:v>
                </c:pt>
                <c:pt idx="26">
                  <c:v>50100</c:v>
                </c:pt>
                <c:pt idx="27">
                  <c:v>50200</c:v>
                </c:pt>
                <c:pt idx="28">
                  <c:v>50400</c:v>
                </c:pt>
                <c:pt idx="29">
                  <c:v>50700</c:v>
                </c:pt>
                <c:pt idx="30">
                  <c:v>52300</c:v>
                </c:pt>
                <c:pt idx="31">
                  <c:v>53700</c:v>
                </c:pt>
                <c:pt idx="32">
                  <c:v>53900</c:v>
                </c:pt>
                <c:pt idx="33">
                  <c:v>54000</c:v>
                </c:pt>
                <c:pt idx="34">
                  <c:v>55100</c:v>
                </c:pt>
                <c:pt idx="35">
                  <c:v>55102</c:v>
                </c:pt>
                <c:pt idx="36">
                  <c:v>56200</c:v>
                </c:pt>
                <c:pt idx="37">
                  <c:v>56400</c:v>
                </c:pt>
                <c:pt idx="38">
                  <c:v>56700</c:v>
                </c:pt>
                <c:pt idx="39">
                  <c:v>57300</c:v>
                </c:pt>
                <c:pt idx="40">
                  <c:v>57400</c:v>
                </c:pt>
                <c:pt idx="41">
                  <c:v>57700</c:v>
                </c:pt>
                <c:pt idx="42">
                  <c:v>57800</c:v>
                </c:pt>
                <c:pt idx="43">
                  <c:v>57900</c:v>
                </c:pt>
                <c:pt idx="44">
                  <c:v>58900</c:v>
                </c:pt>
                <c:pt idx="45">
                  <c:v>60400</c:v>
                </c:pt>
                <c:pt idx="46">
                  <c:v>60700</c:v>
                </c:pt>
                <c:pt idx="47">
                  <c:v>61200</c:v>
                </c:pt>
                <c:pt idx="48">
                  <c:v>62000</c:v>
                </c:pt>
                <c:pt idx="49">
                  <c:v>62700</c:v>
                </c:pt>
                <c:pt idx="50">
                  <c:v>62900</c:v>
                </c:pt>
                <c:pt idx="51">
                  <c:v>63300</c:v>
                </c:pt>
                <c:pt idx="52">
                  <c:v>63800</c:v>
                </c:pt>
                <c:pt idx="53">
                  <c:v>64400</c:v>
                </c:pt>
                <c:pt idx="54">
                  <c:v>65400</c:v>
                </c:pt>
                <c:pt idx="55">
                  <c:v>66000</c:v>
                </c:pt>
                <c:pt idx="56">
                  <c:v>66400</c:v>
                </c:pt>
                <c:pt idx="57">
                  <c:v>66500</c:v>
                </c:pt>
                <c:pt idx="58">
                  <c:v>66600</c:v>
                </c:pt>
                <c:pt idx="59">
                  <c:v>66800</c:v>
                </c:pt>
                <c:pt idx="60">
                  <c:v>67000</c:v>
                </c:pt>
                <c:pt idx="61">
                  <c:v>67200</c:v>
                </c:pt>
                <c:pt idx="62">
                  <c:v>67500</c:v>
                </c:pt>
                <c:pt idx="63">
                  <c:v>67600</c:v>
                </c:pt>
                <c:pt idx="64">
                  <c:v>67700</c:v>
                </c:pt>
                <c:pt idx="65">
                  <c:v>67800</c:v>
                </c:pt>
                <c:pt idx="66">
                  <c:v>68000</c:v>
                </c:pt>
                <c:pt idx="67">
                  <c:v>68100</c:v>
                </c:pt>
                <c:pt idx="68">
                  <c:v>68200</c:v>
                </c:pt>
                <c:pt idx="69">
                  <c:v>68500</c:v>
                </c:pt>
                <c:pt idx="70">
                  <c:v>68700</c:v>
                </c:pt>
                <c:pt idx="71">
                  <c:v>68800</c:v>
                </c:pt>
                <c:pt idx="72">
                  <c:v>68900</c:v>
                </c:pt>
                <c:pt idx="73">
                  <c:v>69000</c:v>
                </c:pt>
                <c:pt idx="74">
                  <c:v>69500</c:v>
                </c:pt>
                <c:pt idx="75">
                  <c:v>Othrs(184)</c:v>
                </c:pt>
              </c:strCache>
            </c:strRef>
          </c:cat>
          <c:val>
            <c:numRef>
              <c:f>'Customer Info'!$D$3:$D$78</c:f>
              <c:numCache>
                <c:formatCode>General</c:formatCode>
                <c:ptCount val="76"/>
                <c:pt idx="0">
                  <c:v>14</c:v>
                </c:pt>
                <c:pt idx="1">
                  <c:v>13</c:v>
                </c:pt>
                <c:pt idx="2">
                  <c:v>11</c:v>
                </c:pt>
                <c:pt idx="3">
                  <c:v>13</c:v>
                </c:pt>
                <c:pt idx="4">
                  <c:v>8</c:v>
                </c:pt>
                <c:pt idx="5">
                  <c:v>17</c:v>
                </c:pt>
                <c:pt idx="6">
                  <c:v>144</c:v>
                </c:pt>
                <c:pt idx="7">
                  <c:v>76</c:v>
                </c:pt>
                <c:pt idx="8">
                  <c:v>15</c:v>
                </c:pt>
                <c:pt idx="9">
                  <c:v>16</c:v>
                </c:pt>
                <c:pt idx="10">
                  <c:v>37</c:v>
                </c:pt>
                <c:pt idx="11">
                  <c:v>20</c:v>
                </c:pt>
                <c:pt idx="12">
                  <c:v>10</c:v>
                </c:pt>
                <c:pt idx="13">
                  <c:v>13</c:v>
                </c:pt>
                <c:pt idx="14">
                  <c:v>9</c:v>
                </c:pt>
                <c:pt idx="15">
                  <c:v>19</c:v>
                </c:pt>
                <c:pt idx="16">
                  <c:v>14</c:v>
                </c:pt>
                <c:pt idx="17">
                  <c:v>19</c:v>
                </c:pt>
                <c:pt idx="18">
                  <c:v>18</c:v>
                </c:pt>
                <c:pt idx="19">
                  <c:v>10</c:v>
                </c:pt>
                <c:pt idx="20">
                  <c:v>14</c:v>
                </c:pt>
                <c:pt idx="21">
                  <c:v>20</c:v>
                </c:pt>
                <c:pt idx="22">
                  <c:v>8</c:v>
                </c:pt>
                <c:pt idx="23">
                  <c:v>10</c:v>
                </c:pt>
                <c:pt idx="24">
                  <c:v>45</c:v>
                </c:pt>
                <c:pt idx="25">
                  <c:v>12</c:v>
                </c:pt>
                <c:pt idx="26">
                  <c:v>45</c:v>
                </c:pt>
                <c:pt idx="27">
                  <c:v>33</c:v>
                </c:pt>
                <c:pt idx="28">
                  <c:v>35</c:v>
                </c:pt>
                <c:pt idx="29">
                  <c:v>11</c:v>
                </c:pt>
                <c:pt idx="30">
                  <c:v>16</c:v>
                </c:pt>
                <c:pt idx="31">
                  <c:v>39</c:v>
                </c:pt>
                <c:pt idx="32">
                  <c:v>27</c:v>
                </c:pt>
                <c:pt idx="33">
                  <c:v>15</c:v>
                </c:pt>
                <c:pt idx="34">
                  <c:v>55</c:v>
                </c:pt>
                <c:pt idx="35">
                  <c:v>16</c:v>
                </c:pt>
                <c:pt idx="36">
                  <c:v>18</c:v>
                </c:pt>
                <c:pt idx="37">
                  <c:v>22</c:v>
                </c:pt>
                <c:pt idx="38">
                  <c:v>27</c:v>
                </c:pt>
                <c:pt idx="39">
                  <c:v>17</c:v>
                </c:pt>
                <c:pt idx="40">
                  <c:v>9</c:v>
                </c:pt>
                <c:pt idx="41">
                  <c:v>56</c:v>
                </c:pt>
                <c:pt idx="42">
                  <c:v>19</c:v>
                </c:pt>
                <c:pt idx="43">
                  <c:v>15</c:v>
                </c:pt>
                <c:pt idx="44">
                  <c:v>45</c:v>
                </c:pt>
                <c:pt idx="45">
                  <c:v>13</c:v>
                </c:pt>
                <c:pt idx="46">
                  <c:v>25</c:v>
                </c:pt>
                <c:pt idx="47">
                  <c:v>11</c:v>
                </c:pt>
                <c:pt idx="48">
                  <c:v>23</c:v>
                </c:pt>
                <c:pt idx="49">
                  <c:v>20</c:v>
                </c:pt>
                <c:pt idx="50">
                  <c:v>6</c:v>
                </c:pt>
                <c:pt idx="51">
                  <c:v>13</c:v>
                </c:pt>
                <c:pt idx="52">
                  <c:v>40</c:v>
                </c:pt>
                <c:pt idx="53">
                  <c:v>27</c:v>
                </c:pt>
                <c:pt idx="54">
                  <c:v>20</c:v>
                </c:pt>
                <c:pt idx="55">
                  <c:v>31</c:v>
                </c:pt>
                <c:pt idx="56">
                  <c:v>18</c:v>
                </c:pt>
                <c:pt idx="57">
                  <c:v>40</c:v>
                </c:pt>
                <c:pt idx="58">
                  <c:v>79</c:v>
                </c:pt>
                <c:pt idx="59">
                  <c:v>35</c:v>
                </c:pt>
                <c:pt idx="60">
                  <c:v>14</c:v>
                </c:pt>
                <c:pt idx="61">
                  <c:v>10</c:v>
                </c:pt>
                <c:pt idx="62">
                  <c:v>44</c:v>
                </c:pt>
                <c:pt idx="63">
                  <c:v>32</c:v>
                </c:pt>
                <c:pt idx="64">
                  <c:v>12</c:v>
                </c:pt>
                <c:pt idx="65">
                  <c:v>34</c:v>
                </c:pt>
                <c:pt idx="66">
                  <c:v>48</c:v>
                </c:pt>
                <c:pt idx="67">
                  <c:v>48</c:v>
                </c:pt>
                <c:pt idx="68">
                  <c:v>34</c:v>
                </c:pt>
                <c:pt idx="69">
                  <c:v>52</c:v>
                </c:pt>
                <c:pt idx="70">
                  <c:v>33</c:v>
                </c:pt>
                <c:pt idx="71">
                  <c:v>20</c:v>
                </c:pt>
                <c:pt idx="72">
                  <c:v>36</c:v>
                </c:pt>
                <c:pt idx="73">
                  <c:v>28</c:v>
                </c:pt>
                <c:pt idx="74">
                  <c:v>22</c:v>
                </c:pt>
                <c:pt idx="75">
                  <c:v>4.1500000000000004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5-4147-9038-56B03C4B195E}"/>
            </c:ext>
          </c:extLst>
        </c:ser>
        <c:ser>
          <c:idx val="0"/>
          <c:order val="1"/>
          <c:tx>
            <c:strRef>
              <c:f>'Customer Info'!$E$2</c:f>
              <c:strCache>
                <c:ptCount val="1"/>
                <c:pt idx="0">
                  <c:v>PM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</c:spPr>
          <c:invertIfNegative val="0"/>
          <c:dLbls>
            <c:dLbl>
              <c:idx val="19"/>
              <c:layout>
                <c:manualLayout>
                  <c:x val="-1.0754610231511E-16"/>
                  <c:y val="-5.0481698754477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A5-4147-9038-56B03C4B195E}"/>
                </c:ext>
              </c:extLst>
            </c:dLbl>
            <c:dLbl>
              <c:idx val="20"/>
              <c:layout>
                <c:manualLayout>
                  <c:x val="1.4665547004116364E-3"/>
                  <c:y val="-3.83660910534028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9A5-4147-9038-56B03C4B195E}"/>
                </c:ext>
              </c:extLst>
            </c:dLbl>
            <c:dLbl>
              <c:idx val="30"/>
              <c:layout>
                <c:manualLayout>
                  <c:x val="2.9329939240755314E-3"/>
                  <c:y val="-2.42312154021491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A5-4147-9038-56B03C4B195E}"/>
                </c:ext>
              </c:extLst>
            </c:dLbl>
            <c:dLbl>
              <c:idx val="31"/>
              <c:layout>
                <c:manualLayout>
                  <c:x val="8.7993282024703551E-3"/>
                  <c:y val="-1.81734115516118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A5-4147-9038-56B03C4B195E}"/>
                </c:ext>
              </c:extLst>
            </c:dLbl>
            <c:dLbl>
              <c:idx val="33"/>
              <c:layout>
                <c:manualLayout>
                  <c:x val="2.9380431475928208E-3"/>
                  <c:y val="-3.23082872028655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A5-4147-9038-56B03C4B195E}"/>
                </c:ext>
              </c:extLst>
            </c:dLbl>
            <c:dLbl>
              <c:idx val="39"/>
              <c:layout>
                <c:manualLayout>
                  <c:x val="4.4070647213890696E-3"/>
                  <c:y val="-7.47129141566265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9A5-4147-9038-56B03C4B195E}"/>
                </c:ext>
              </c:extLst>
            </c:dLbl>
            <c:dLbl>
              <c:idx val="42"/>
              <c:layout>
                <c:manualLayout>
                  <c:x val="1.3192756559310244E-2"/>
                  <c:y val="-3.22737847504884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9A5-4147-9038-56B03C4B195E}"/>
                </c:ext>
              </c:extLst>
            </c:dLbl>
            <c:dLbl>
              <c:idx val="44"/>
              <c:layout>
                <c:manualLayout>
                  <c:x val="4.3996641012353389E-3"/>
                  <c:y val="-2.62504833523282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9A5-4147-9038-56B03C4B195E}"/>
                </c:ext>
              </c:extLst>
            </c:dLbl>
            <c:dLbl>
              <c:idx val="45"/>
              <c:layout>
                <c:manualLayout>
                  <c:x val="0"/>
                  <c:y val="-2.42312154021491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9A5-4147-9038-56B03C4B195E}"/>
                </c:ext>
              </c:extLst>
            </c:dLbl>
            <c:dLbl>
              <c:idx val="47"/>
              <c:layout>
                <c:manualLayout>
                  <c:x val="7.3327735020587191E-3"/>
                  <c:y val="-5.2500966704656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9A5-4147-9038-56B03C4B195E}"/>
                </c:ext>
              </c:extLst>
            </c:dLbl>
            <c:dLbl>
              <c:idx val="49"/>
              <c:layout>
                <c:manualLayout>
                  <c:x val="1.4665547004117439E-3"/>
                  <c:y val="-6.05780385053728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9A5-4147-9038-56B03C4B195E}"/>
                </c:ext>
              </c:extLst>
            </c:dLbl>
            <c:dLbl>
              <c:idx val="51"/>
              <c:layout>
                <c:manualLayout>
                  <c:x val="4.3996641012352313E-3"/>
                  <c:y val="-5.45202346548355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9A5-4147-9038-56B03C4B195E}"/>
                </c:ext>
              </c:extLst>
            </c:dLbl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  <c:txPr>
              <a:bodyPr rot="-5400000" vert="horz"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'Customer Info'!$A$3:$A$78</c:f>
              <c:strCache>
                <c:ptCount val="76"/>
                <c:pt idx="0">
                  <c:v>13700</c:v>
                </c:pt>
                <c:pt idx="1">
                  <c:v>14500</c:v>
                </c:pt>
                <c:pt idx="2">
                  <c:v>18300</c:v>
                </c:pt>
                <c:pt idx="3">
                  <c:v>18400</c:v>
                </c:pt>
                <c:pt idx="4">
                  <c:v>20500</c:v>
                </c:pt>
                <c:pt idx="5">
                  <c:v>20800</c:v>
                </c:pt>
                <c:pt idx="6">
                  <c:v>21200</c:v>
                </c:pt>
                <c:pt idx="7">
                  <c:v>22000</c:v>
                </c:pt>
                <c:pt idx="8">
                  <c:v>23100</c:v>
                </c:pt>
                <c:pt idx="9">
                  <c:v>23300</c:v>
                </c:pt>
                <c:pt idx="10">
                  <c:v>24100</c:v>
                </c:pt>
                <c:pt idx="11">
                  <c:v>24800</c:v>
                </c:pt>
                <c:pt idx="12">
                  <c:v>25700</c:v>
                </c:pt>
                <c:pt idx="13">
                  <c:v>26300</c:v>
                </c:pt>
                <c:pt idx="14">
                  <c:v>27300</c:v>
                </c:pt>
                <c:pt idx="15">
                  <c:v>28100</c:v>
                </c:pt>
                <c:pt idx="16">
                  <c:v>30000</c:v>
                </c:pt>
                <c:pt idx="17">
                  <c:v>32800</c:v>
                </c:pt>
                <c:pt idx="18">
                  <c:v>37000</c:v>
                </c:pt>
                <c:pt idx="19">
                  <c:v>42200</c:v>
                </c:pt>
                <c:pt idx="20">
                  <c:v>43000</c:v>
                </c:pt>
                <c:pt idx="21">
                  <c:v>44700</c:v>
                </c:pt>
                <c:pt idx="22">
                  <c:v>45100</c:v>
                </c:pt>
                <c:pt idx="23">
                  <c:v>45300</c:v>
                </c:pt>
                <c:pt idx="24">
                  <c:v>47100</c:v>
                </c:pt>
                <c:pt idx="25">
                  <c:v>49701</c:v>
                </c:pt>
                <c:pt idx="26">
                  <c:v>50100</c:v>
                </c:pt>
                <c:pt idx="27">
                  <c:v>50200</c:v>
                </c:pt>
                <c:pt idx="28">
                  <c:v>50400</c:v>
                </c:pt>
                <c:pt idx="29">
                  <c:v>50700</c:v>
                </c:pt>
                <c:pt idx="30">
                  <c:v>52300</c:v>
                </c:pt>
                <c:pt idx="31">
                  <c:v>53700</c:v>
                </c:pt>
                <c:pt idx="32">
                  <c:v>53900</c:v>
                </c:pt>
                <c:pt idx="33">
                  <c:v>54000</c:v>
                </c:pt>
                <c:pt idx="34">
                  <c:v>55100</c:v>
                </c:pt>
                <c:pt idx="35">
                  <c:v>55102</c:v>
                </c:pt>
                <c:pt idx="36">
                  <c:v>56200</c:v>
                </c:pt>
                <c:pt idx="37">
                  <c:v>56400</c:v>
                </c:pt>
                <c:pt idx="38">
                  <c:v>56700</c:v>
                </c:pt>
                <c:pt idx="39">
                  <c:v>57300</c:v>
                </c:pt>
                <c:pt idx="40">
                  <c:v>57400</c:v>
                </c:pt>
                <c:pt idx="41">
                  <c:v>57700</c:v>
                </c:pt>
                <c:pt idx="42">
                  <c:v>57800</c:v>
                </c:pt>
                <c:pt idx="43">
                  <c:v>57900</c:v>
                </c:pt>
                <c:pt idx="44">
                  <c:v>58900</c:v>
                </c:pt>
                <c:pt idx="45">
                  <c:v>60400</c:v>
                </c:pt>
                <c:pt idx="46">
                  <c:v>60700</c:v>
                </c:pt>
                <c:pt idx="47">
                  <c:v>61200</c:v>
                </c:pt>
                <c:pt idx="48">
                  <c:v>62000</c:v>
                </c:pt>
                <c:pt idx="49">
                  <c:v>62700</c:v>
                </c:pt>
                <c:pt idx="50">
                  <c:v>62900</c:v>
                </c:pt>
                <c:pt idx="51">
                  <c:v>63300</c:v>
                </c:pt>
                <c:pt idx="52">
                  <c:v>63800</c:v>
                </c:pt>
                <c:pt idx="53">
                  <c:v>64400</c:v>
                </c:pt>
                <c:pt idx="54">
                  <c:v>65400</c:v>
                </c:pt>
                <c:pt idx="55">
                  <c:v>66000</c:v>
                </c:pt>
                <c:pt idx="56">
                  <c:v>66400</c:v>
                </c:pt>
                <c:pt idx="57">
                  <c:v>66500</c:v>
                </c:pt>
                <c:pt idx="58">
                  <c:v>66600</c:v>
                </c:pt>
                <c:pt idx="59">
                  <c:v>66800</c:v>
                </c:pt>
                <c:pt idx="60">
                  <c:v>67000</c:v>
                </c:pt>
                <c:pt idx="61">
                  <c:v>67200</c:v>
                </c:pt>
                <c:pt idx="62">
                  <c:v>67500</c:v>
                </c:pt>
                <c:pt idx="63">
                  <c:v>67600</c:v>
                </c:pt>
                <c:pt idx="64">
                  <c:v>67700</c:v>
                </c:pt>
                <c:pt idx="65">
                  <c:v>67800</c:v>
                </c:pt>
                <c:pt idx="66">
                  <c:v>68000</c:v>
                </c:pt>
                <c:pt idx="67">
                  <c:v>68100</c:v>
                </c:pt>
                <c:pt idx="68">
                  <c:v>68200</c:v>
                </c:pt>
                <c:pt idx="69">
                  <c:v>68500</c:v>
                </c:pt>
                <c:pt idx="70">
                  <c:v>68700</c:v>
                </c:pt>
                <c:pt idx="71">
                  <c:v>68800</c:v>
                </c:pt>
                <c:pt idx="72">
                  <c:v>68900</c:v>
                </c:pt>
                <c:pt idx="73">
                  <c:v>69000</c:v>
                </c:pt>
                <c:pt idx="74">
                  <c:v>69500</c:v>
                </c:pt>
                <c:pt idx="75">
                  <c:v>Othrs(184)</c:v>
                </c:pt>
              </c:strCache>
            </c:strRef>
          </c:cat>
          <c:val>
            <c:numRef>
              <c:f>'Customer Info'!$E$3:$E$78</c:f>
              <c:numCache>
                <c:formatCode>General</c:formatCode>
                <c:ptCount val="76"/>
                <c:pt idx="0">
                  <c:v>47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22</c:v>
                </c:pt>
                <c:pt idx="5">
                  <c:v>16</c:v>
                </c:pt>
                <c:pt idx="6">
                  <c:v>200</c:v>
                </c:pt>
                <c:pt idx="7">
                  <c:v>45</c:v>
                </c:pt>
                <c:pt idx="8">
                  <c:v>32</c:v>
                </c:pt>
                <c:pt idx="9">
                  <c:v>36</c:v>
                </c:pt>
                <c:pt idx="10">
                  <c:v>51</c:v>
                </c:pt>
                <c:pt idx="11">
                  <c:v>29</c:v>
                </c:pt>
                <c:pt idx="12">
                  <c:v>28</c:v>
                </c:pt>
                <c:pt idx="13">
                  <c:v>14</c:v>
                </c:pt>
                <c:pt idx="14">
                  <c:v>23</c:v>
                </c:pt>
                <c:pt idx="15">
                  <c:v>20</c:v>
                </c:pt>
                <c:pt idx="16">
                  <c:v>29</c:v>
                </c:pt>
                <c:pt idx="17">
                  <c:v>30</c:v>
                </c:pt>
                <c:pt idx="18">
                  <c:v>20</c:v>
                </c:pt>
                <c:pt idx="19">
                  <c:v>17</c:v>
                </c:pt>
                <c:pt idx="20">
                  <c:v>15</c:v>
                </c:pt>
                <c:pt idx="21">
                  <c:v>54</c:v>
                </c:pt>
                <c:pt idx="22">
                  <c:v>17</c:v>
                </c:pt>
                <c:pt idx="23">
                  <c:v>15</c:v>
                </c:pt>
                <c:pt idx="24">
                  <c:v>114</c:v>
                </c:pt>
                <c:pt idx="25">
                  <c:v>13</c:v>
                </c:pt>
                <c:pt idx="26">
                  <c:v>97</c:v>
                </c:pt>
                <c:pt idx="27">
                  <c:v>56</c:v>
                </c:pt>
                <c:pt idx="28">
                  <c:v>42</c:v>
                </c:pt>
                <c:pt idx="29">
                  <c:v>16</c:v>
                </c:pt>
                <c:pt idx="30">
                  <c:v>25</c:v>
                </c:pt>
                <c:pt idx="31">
                  <c:v>82</c:v>
                </c:pt>
                <c:pt idx="32">
                  <c:v>72</c:v>
                </c:pt>
                <c:pt idx="33">
                  <c:v>15</c:v>
                </c:pt>
                <c:pt idx="34">
                  <c:v>93</c:v>
                </c:pt>
                <c:pt idx="35">
                  <c:v>16</c:v>
                </c:pt>
                <c:pt idx="36">
                  <c:v>19</c:v>
                </c:pt>
                <c:pt idx="37">
                  <c:v>19</c:v>
                </c:pt>
                <c:pt idx="38">
                  <c:v>55</c:v>
                </c:pt>
                <c:pt idx="39">
                  <c:v>13</c:v>
                </c:pt>
                <c:pt idx="40">
                  <c:v>19</c:v>
                </c:pt>
                <c:pt idx="41">
                  <c:v>107</c:v>
                </c:pt>
                <c:pt idx="42">
                  <c:v>18</c:v>
                </c:pt>
                <c:pt idx="43">
                  <c:v>20</c:v>
                </c:pt>
                <c:pt idx="44">
                  <c:v>40</c:v>
                </c:pt>
                <c:pt idx="45">
                  <c:v>14</c:v>
                </c:pt>
                <c:pt idx="46">
                  <c:v>60</c:v>
                </c:pt>
                <c:pt idx="47">
                  <c:v>22</c:v>
                </c:pt>
                <c:pt idx="48">
                  <c:v>12</c:v>
                </c:pt>
                <c:pt idx="49">
                  <c:v>37</c:v>
                </c:pt>
                <c:pt idx="50">
                  <c:v>25</c:v>
                </c:pt>
                <c:pt idx="51">
                  <c:v>13</c:v>
                </c:pt>
                <c:pt idx="52">
                  <c:v>32</c:v>
                </c:pt>
                <c:pt idx="53">
                  <c:v>35</c:v>
                </c:pt>
                <c:pt idx="54">
                  <c:v>13</c:v>
                </c:pt>
                <c:pt idx="55">
                  <c:v>24</c:v>
                </c:pt>
                <c:pt idx="56">
                  <c:v>18</c:v>
                </c:pt>
                <c:pt idx="57">
                  <c:v>40</c:v>
                </c:pt>
                <c:pt idx="58">
                  <c:v>134</c:v>
                </c:pt>
                <c:pt idx="59">
                  <c:v>74</c:v>
                </c:pt>
                <c:pt idx="60">
                  <c:v>19</c:v>
                </c:pt>
                <c:pt idx="61">
                  <c:v>22</c:v>
                </c:pt>
                <c:pt idx="62">
                  <c:v>63</c:v>
                </c:pt>
                <c:pt idx="63">
                  <c:v>71</c:v>
                </c:pt>
                <c:pt idx="64">
                  <c:v>16</c:v>
                </c:pt>
                <c:pt idx="65">
                  <c:v>79</c:v>
                </c:pt>
                <c:pt idx="66">
                  <c:v>47</c:v>
                </c:pt>
                <c:pt idx="67">
                  <c:v>39</c:v>
                </c:pt>
                <c:pt idx="68">
                  <c:v>36</c:v>
                </c:pt>
                <c:pt idx="69">
                  <c:v>118</c:v>
                </c:pt>
                <c:pt idx="70">
                  <c:v>64</c:v>
                </c:pt>
                <c:pt idx="71">
                  <c:v>48</c:v>
                </c:pt>
                <c:pt idx="72">
                  <c:v>76</c:v>
                </c:pt>
                <c:pt idx="73">
                  <c:v>41</c:v>
                </c:pt>
                <c:pt idx="74">
                  <c:v>27</c:v>
                </c:pt>
                <c:pt idx="7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A5-4147-9038-56B03C4B1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248251136"/>
        <c:axId val="248252672"/>
      </c:barChart>
      <c:catAx>
        <c:axId val="24825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600"/>
            </a:pPr>
            <a:endParaRPr lang="en-US"/>
          </a:p>
        </c:txPr>
        <c:crossAx val="248252672"/>
        <c:crosses val="autoZero"/>
        <c:auto val="1"/>
        <c:lblAlgn val="ctr"/>
        <c:lblOffset val="100"/>
        <c:noMultiLvlLbl val="0"/>
      </c:catAx>
      <c:valAx>
        <c:axId val="24825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8251136"/>
        <c:crosses val="autoZero"/>
        <c:crossBetween val="between"/>
      </c:valAx>
    </c:plotArea>
    <c:legend>
      <c:legendPos val="tr"/>
      <c:layout>
        <c:manualLayout>
          <c:xMode val="edge"/>
          <c:yMode val="edge"/>
          <c:x val="0.93500298853823982"/>
          <c:y val="3.6992988847281E-2"/>
          <c:w val="4.5931800356407433E-2"/>
          <c:h val="7.3028494891729079E-2"/>
        </c:manualLayout>
      </c:layout>
      <c:overlay val="0"/>
    </c:legend>
    <c:plotVisOnly val="1"/>
    <c:dispBlanksAs val="gap"/>
    <c:showDLblsOverMax val="0"/>
  </c:chart>
  <c:spPr>
    <a:noFill/>
  </c:sp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Weekly Calls by Customer Number</a:t>
            </a:r>
          </a:p>
          <a:p>
            <a:pPr>
              <a:defRPr/>
            </a:pPr>
            <a:r>
              <a:rPr lang="en-US" sz="900" baseline="0"/>
              <a:t>(Customers with 5 or more calls)</a:t>
            </a:r>
          </a:p>
        </c:rich>
      </c:tx>
      <c:layout>
        <c:manualLayout>
          <c:xMode val="edge"/>
          <c:yMode val="edge"/>
          <c:x val="0.34027383232221892"/>
          <c:y val="1.817341155161185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5442409898112553E-2"/>
          <c:y val="0.11328601992429176"/>
          <c:w val="0.9287680524800247"/>
          <c:h val="0.7944601463285574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'Customer Info'!$D$2</c:f>
              <c:strCache>
                <c:ptCount val="1"/>
                <c:pt idx="0">
                  <c:v>AM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29"/>
              <c:spPr/>
              <c:txPr>
                <a:bodyPr rot="-5400000" vert="horz"/>
                <a:lstStyle/>
                <a:p>
                  <a:pPr>
                    <a:defRPr sz="800"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36A2-415E-A9D8-B34FBCF706B4}"/>
                </c:ext>
              </c:extLst>
            </c:dLbl>
            <c:dLbl>
              <c:idx val="37"/>
              <c:layout>
                <c:manualLayout>
                  <c:x val="4.3935925506811283E-3"/>
                  <c:y val="-2.82352956122699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A2-415E-A9D8-B34FBCF706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'Customer Info'!$M$3:$M$26</c:f>
              <c:strCache>
                <c:ptCount val="24"/>
                <c:pt idx="0">
                  <c:v>21200</c:v>
                </c:pt>
                <c:pt idx="1">
                  <c:v>22000</c:v>
                </c:pt>
                <c:pt idx="2">
                  <c:v>24100</c:v>
                </c:pt>
                <c:pt idx="3">
                  <c:v>47100</c:v>
                </c:pt>
                <c:pt idx="4">
                  <c:v>50100</c:v>
                </c:pt>
                <c:pt idx="5">
                  <c:v>50200</c:v>
                </c:pt>
                <c:pt idx="6">
                  <c:v>50400</c:v>
                </c:pt>
                <c:pt idx="7">
                  <c:v>53700</c:v>
                </c:pt>
                <c:pt idx="8">
                  <c:v>53900</c:v>
                </c:pt>
                <c:pt idx="9">
                  <c:v>55000</c:v>
                </c:pt>
                <c:pt idx="10">
                  <c:v>55100</c:v>
                </c:pt>
                <c:pt idx="11">
                  <c:v>56700</c:v>
                </c:pt>
                <c:pt idx="12">
                  <c:v>60700</c:v>
                </c:pt>
                <c:pt idx="13">
                  <c:v>66400</c:v>
                </c:pt>
                <c:pt idx="14">
                  <c:v>66500</c:v>
                </c:pt>
                <c:pt idx="15">
                  <c:v>66600</c:v>
                </c:pt>
                <c:pt idx="16">
                  <c:v>66800</c:v>
                </c:pt>
                <c:pt idx="17">
                  <c:v>67600</c:v>
                </c:pt>
                <c:pt idx="18">
                  <c:v>68200</c:v>
                </c:pt>
                <c:pt idx="19">
                  <c:v>68500</c:v>
                </c:pt>
                <c:pt idx="20">
                  <c:v>68900</c:v>
                </c:pt>
                <c:pt idx="21">
                  <c:v>69000</c:v>
                </c:pt>
                <c:pt idx="22">
                  <c:v>69500</c:v>
                </c:pt>
                <c:pt idx="23">
                  <c:v>Othrs(97)</c:v>
                </c:pt>
              </c:strCache>
            </c:strRef>
          </c:cat>
          <c:val>
            <c:numRef>
              <c:f>'Customer Info'!$O$3:$O$26</c:f>
              <c:numCache>
                <c:formatCode>General</c:formatCode>
                <c:ptCount val="24"/>
                <c:pt idx="0">
                  <c:v>9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6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A2-415E-A9D8-B34FBCF706B4}"/>
            </c:ext>
          </c:extLst>
        </c:ser>
        <c:ser>
          <c:idx val="1"/>
          <c:order val="1"/>
          <c:tx>
            <c:strRef>
              <c:f>'Customer Info'!$E$2</c:f>
              <c:strCache>
                <c:ptCount val="1"/>
                <c:pt idx="0">
                  <c:v>PM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37"/>
              <c:layout>
                <c:manualLayout>
                  <c:x val="5.8581234009081702E-3"/>
                  <c:y val="-9.4789920984049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A2-415E-A9D8-B34FBCF706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'Customer Info'!$M$3:$M$26</c:f>
              <c:strCache>
                <c:ptCount val="24"/>
                <c:pt idx="0">
                  <c:v>21200</c:v>
                </c:pt>
                <c:pt idx="1">
                  <c:v>22000</c:v>
                </c:pt>
                <c:pt idx="2">
                  <c:v>24100</c:v>
                </c:pt>
                <c:pt idx="3">
                  <c:v>47100</c:v>
                </c:pt>
                <c:pt idx="4">
                  <c:v>50100</c:v>
                </c:pt>
                <c:pt idx="5">
                  <c:v>50200</c:v>
                </c:pt>
                <c:pt idx="6">
                  <c:v>50400</c:v>
                </c:pt>
                <c:pt idx="7">
                  <c:v>53700</c:v>
                </c:pt>
                <c:pt idx="8">
                  <c:v>53900</c:v>
                </c:pt>
                <c:pt idx="9">
                  <c:v>55000</c:v>
                </c:pt>
                <c:pt idx="10">
                  <c:v>55100</c:v>
                </c:pt>
                <c:pt idx="11">
                  <c:v>56700</c:v>
                </c:pt>
                <c:pt idx="12">
                  <c:v>60700</c:v>
                </c:pt>
                <c:pt idx="13">
                  <c:v>66400</c:v>
                </c:pt>
                <c:pt idx="14">
                  <c:v>66500</c:v>
                </c:pt>
                <c:pt idx="15">
                  <c:v>66600</c:v>
                </c:pt>
                <c:pt idx="16">
                  <c:v>66800</c:v>
                </c:pt>
                <c:pt idx="17">
                  <c:v>67600</c:v>
                </c:pt>
                <c:pt idx="18">
                  <c:v>68200</c:v>
                </c:pt>
                <c:pt idx="19">
                  <c:v>68500</c:v>
                </c:pt>
                <c:pt idx="20">
                  <c:v>68900</c:v>
                </c:pt>
                <c:pt idx="21">
                  <c:v>69000</c:v>
                </c:pt>
                <c:pt idx="22">
                  <c:v>69500</c:v>
                </c:pt>
                <c:pt idx="23">
                  <c:v>Othrs(97)</c:v>
                </c:pt>
              </c:strCache>
            </c:strRef>
          </c:cat>
          <c:val>
            <c:numRef>
              <c:f>'Customer Info'!$P$3:$P$26</c:f>
              <c:numCache>
                <c:formatCode>General</c:formatCode>
                <c:ptCount val="24"/>
                <c:pt idx="0">
                  <c:v>13</c:v>
                </c:pt>
                <c:pt idx="1">
                  <c:v>3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3</c:v>
                </c:pt>
                <c:pt idx="10">
                  <c:v>8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9</c:v>
                </c:pt>
                <c:pt idx="18">
                  <c:v>2</c:v>
                </c:pt>
                <c:pt idx="19">
                  <c:v>4</c:v>
                </c:pt>
                <c:pt idx="20">
                  <c:v>7</c:v>
                </c:pt>
                <c:pt idx="21">
                  <c:v>3</c:v>
                </c:pt>
                <c:pt idx="22">
                  <c:v>5</c:v>
                </c:pt>
                <c:pt idx="23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A2-415E-A9D8-B34FBCF70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248338304"/>
        <c:axId val="248339840"/>
      </c:barChart>
      <c:catAx>
        <c:axId val="248338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500" baseline="0"/>
            </a:pPr>
            <a:endParaRPr lang="en-US"/>
          </a:p>
        </c:txPr>
        <c:crossAx val="248339840"/>
        <c:crosses val="autoZero"/>
        <c:auto val="1"/>
        <c:lblAlgn val="ctr"/>
        <c:lblOffset val="110"/>
        <c:noMultiLvlLbl val="0"/>
      </c:catAx>
      <c:valAx>
        <c:axId val="24833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8338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</c:spPr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Historical Software Support Calls</a:t>
            </a:r>
          </a:p>
          <a:p>
            <a:pPr>
              <a:defRPr/>
            </a:pPr>
            <a:r>
              <a:rPr lang="en-US" baseline="0"/>
              <a:t>Daily Count</a:t>
            </a:r>
          </a:p>
        </c:rich>
      </c:tx>
      <c:layout>
        <c:manualLayout>
          <c:xMode val="edge"/>
          <c:yMode val="edge"/>
          <c:x val="0.27427887080369046"/>
          <c:y val="2.019267950179094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5442409898112553E-2"/>
          <c:y val="0.15165211097769457"/>
          <c:w val="0.91263595077549553"/>
          <c:h val="0.75609405527515472"/>
        </c:manualLayout>
      </c:layout>
      <c:lineChart>
        <c:grouping val="standard"/>
        <c:varyColors val="0"/>
        <c:ser>
          <c:idx val="1"/>
          <c:order val="0"/>
          <c:tx>
            <c:strRef>
              <c:f>DATA!#REF!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49</c:v>
                </c:pt>
                <c:pt idx="1">
                  <c:v>52</c:v>
                </c:pt>
                <c:pt idx="2">
                  <c:v>40</c:v>
                </c:pt>
                <c:pt idx="3">
                  <c:v>43</c:v>
                </c:pt>
                <c:pt idx="4">
                  <c:v>65</c:v>
                </c:pt>
                <c:pt idx="5">
                  <c:v>56</c:v>
                </c:pt>
                <c:pt idx="6">
                  <c:v>53</c:v>
                </c:pt>
                <c:pt idx="7">
                  <c:v>44</c:v>
                </c:pt>
                <c:pt idx="8">
                  <c:v>42</c:v>
                </c:pt>
                <c:pt idx="9">
                  <c:v>47</c:v>
                </c:pt>
                <c:pt idx="10">
                  <c:v>52</c:v>
                </c:pt>
                <c:pt idx="11">
                  <c:v>37</c:v>
                </c:pt>
                <c:pt idx="12">
                  <c:v>42</c:v>
                </c:pt>
                <c:pt idx="13">
                  <c:v>45</c:v>
                </c:pt>
                <c:pt idx="14">
                  <c:v>48</c:v>
                </c:pt>
                <c:pt idx="15">
                  <c:v>46</c:v>
                </c:pt>
                <c:pt idx="16">
                  <c:v>55</c:v>
                </c:pt>
                <c:pt idx="17">
                  <c:v>36</c:v>
                </c:pt>
                <c:pt idx="18">
                  <c:v>50</c:v>
                </c:pt>
                <c:pt idx="19">
                  <c:v>53</c:v>
                </c:pt>
                <c:pt idx="20">
                  <c:v>47</c:v>
                </c:pt>
                <c:pt idx="21">
                  <c:v>44</c:v>
                </c:pt>
                <c:pt idx="22">
                  <c:v>38</c:v>
                </c:pt>
                <c:pt idx="23">
                  <c:v>61</c:v>
                </c:pt>
                <c:pt idx="24">
                  <c:v>52</c:v>
                </c:pt>
                <c:pt idx="25">
                  <c:v>39</c:v>
                </c:pt>
                <c:pt idx="26">
                  <c:v>47</c:v>
                </c:pt>
                <c:pt idx="27">
                  <c:v>36</c:v>
                </c:pt>
                <c:pt idx="28">
                  <c:v>49</c:v>
                </c:pt>
                <c:pt idx="29">
                  <c:v>50</c:v>
                </c:pt>
                <c:pt idx="30">
                  <c:v>32</c:v>
                </c:pt>
                <c:pt idx="31">
                  <c:v>57</c:v>
                </c:pt>
                <c:pt idx="32">
                  <c:v>46</c:v>
                </c:pt>
                <c:pt idx="33">
                  <c:v>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56-4C63-819E-6CEE60CDB18E}"/>
            </c:ext>
          </c:extLst>
        </c:ser>
        <c:ser>
          <c:idx val="0"/>
          <c:order val="1"/>
          <c:tx>
            <c:strRef>
              <c:f>DATA!#REF!</c:f>
              <c:strCache>
                <c:ptCount val="1"/>
                <c:pt idx="0">
                  <c:v>2014</c:v>
                </c:pt>
              </c:strCache>
            </c:strRef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FF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56</c:v>
                </c:pt>
                <c:pt idx="1">
                  <c:v>46</c:v>
                </c:pt>
                <c:pt idx="2">
                  <c:v>55</c:v>
                </c:pt>
                <c:pt idx="3">
                  <c:v>53</c:v>
                </c:pt>
                <c:pt idx="4">
                  <c:v>45</c:v>
                </c:pt>
                <c:pt idx="5">
                  <c:v>56</c:v>
                </c:pt>
                <c:pt idx="6">
                  <c:v>45</c:v>
                </c:pt>
                <c:pt idx="7">
                  <c:v>54</c:v>
                </c:pt>
                <c:pt idx="8">
                  <c:v>64</c:v>
                </c:pt>
                <c:pt idx="9">
                  <c:v>55</c:v>
                </c:pt>
                <c:pt idx="10">
                  <c:v>46</c:v>
                </c:pt>
                <c:pt idx="11">
                  <c:v>42</c:v>
                </c:pt>
                <c:pt idx="12">
                  <c:v>42</c:v>
                </c:pt>
                <c:pt idx="13">
                  <c:v>56</c:v>
                </c:pt>
                <c:pt idx="14">
                  <c:v>44</c:v>
                </c:pt>
                <c:pt idx="15">
                  <c:v>54</c:v>
                </c:pt>
                <c:pt idx="16">
                  <c:v>47</c:v>
                </c:pt>
                <c:pt idx="17">
                  <c:v>47</c:v>
                </c:pt>
                <c:pt idx="18">
                  <c:v>54</c:v>
                </c:pt>
                <c:pt idx="19">
                  <c:v>65</c:v>
                </c:pt>
                <c:pt idx="20">
                  <c:v>72</c:v>
                </c:pt>
                <c:pt idx="21">
                  <c:v>44</c:v>
                </c:pt>
                <c:pt idx="22">
                  <c:v>53</c:v>
                </c:pt>
                <c:pt idx="23">
                  <c:v>63</c:v>
                </c:pt>
                <c:pt idx="24">
                  <c:v>48</c:v>
                </c:pt>
                <c:pt idx="25">
                  <c:v>48</c:v>
                </c:pt>
                <c:pt idx="26">
                  <c:v>58</c:v>
                </c:pt>
                <c:pt idx="27">
                  <c:v>44</c:v>
                </c:pt>
                <c:pt idx="28">
                  <c:v>39</c:v>
                </c:pt>
                <c:pt idx="29">
                  <c:v>43</c:v>
                </c:pt>
                <c:pt idx="30">
                  <c:v>56</c:v>
                </c:pt>
                <c:pt idx="31">
                  <c:v>45</c:v>
                </c:pt>
                <c:pt idx="32">
                  <c:v>50</c:v>
                </c:pt>
                <c:pt idx="33">
                  <c:v>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56-4C63-819E-6CEE60CDB18E}"/>
            </c:ext>
          </c:extLst>
        </c:ser>
        <c:ser>
          <c:idx val="2"/>
          <c:order val="2"/>
          <c:tx>
            <c:strRef>
              <c:f>DATA!#REF!</c:f>
              <c:strCache>
                <c:ptCount val="1"/>
                <c:pt idx="0">
                  <c:v>2015</c:v>
                </c:pt>
              </c:strCache>
            </c:strRef>
          </c:tx>
          <c:spPr>
            <a:ln>
              <a:solidFill>
                <a:schemeClr val="tx1"/>
              </a:solidFill>
            </a:ln>
            <a:effectLst/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50</c:v>
                </c:pt>
                <c:pt idx="1">
                  <c:v>48</c:v>
                </c:pt>
                <c:pt idx="2">
                  <c:v>44</c:v>
                </c:pt>
                <c:pt idx="3">
                  <c:v>65</c:v>
                </c:pt>
                <c:pt idx="4">
                  <c:v>45</c:v>
                </c:pt>
                <c:pt idx="5">
                  <c:v>38</c:v>
                </c:pt>
                <c:pt idx="6">
                  <c:v>42</c:v>
                </c:pt>
                <c:pt idx="7">
                  <c:v>58</c:v>
                </c:pt>
                <c:pt idx="8">
                  <c:v>51</c:v>
                </c:pt>
                <c:pt idx="9">
                  <c:v>54</c:v>
                </c:pt>
                <c:pt idx="10">
                  <c:v>33</c:v>
                </c:pt>
                <c:pt idx="11">
                  <c:v>39</c:v>
                </c:pt>
                <c:pt idx="12">
                  <c:v>48</c:v>
                </c:pt>
                <c:pt idx="13">
                  <c:v>49</c:v>
                </c:pt>
                <c:pt idx="14">
                  <c:v>46</c:v>
                </c:pt>
                <c:pt idx="15">
                  <c:v>32</c:v>
                </c:pt>
                <c:pt idx="16">
                  <c:v>35</c:v>
                </c:pt>
                <c:pt idx="17">
                  <c:v>44</c:v>
                </c:pt>
                <c:pt idx="18">
                  <c:v>52</c:v>
                </c:pt>
                <c:pt idx="19">
                  <c:v>56</c:v>
                </c:pt>
                <c:pt idx="20">
                  <c:v>46</c:v>
                </c:pt>
                <c:pt idx="21">
                  <c:v>42</c:v>
                </c:pt>
                <c:pt idx="22">
                  <c:v>44</c:v>
                </c:pt>
                <c:pt idx="23">
                  <c:v>40</c:v>
                </c:pt>
                <c:pt idx="24">
                  <c:v>58</c:v>
                </c:pt>
                <c:pt idx="25">
                  <c:v>36</c:v>
                </c:pt>
                <c:pt idx="26">
                  <c:v>43</c:v>
                </c:pt>
                <c:pt idx="27">
                  <c:v>66</c:v>
                </c:pt>
                <c:pt idx="28">
                  <c:v>50</c:v>
                </c:pt>
                <c:pt idx="29">
                  <c:v>42</c:v>
                </c:pt>
                <c:pt idx="30">
                  <c:v>40</c:v>
                </c:pt>
                <c:pt idx="31">
                  <c:v>62</c:v>
                </c:pt>
                <c:pt idx="32">
                  <c:v>53</c:v>
                </c:pt>
                <c:pt idx="33">
                  <c:v>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F56-4C63-819E-6CEE60CDB18E}"/>
            </c:ext>
          </c:extLst>
        </c:ser>
        <c:ser>
          <c:idx val="3"/>
          <c:order val="3"/>
          <c:tx>
            <c:strRef>
              <c:f>DATA!#REF!</c:f>
              <c:strCache>
                <c:ptCount val="1"/>
                <c:pt idx="0">
                  <c:v>2016</c:v>
                </c:pt>
              </c:strCache>
            </c:strRef>
          </c:tx>
          <c:spPr>
            <a:effectLst>
              <a:glow>
                <a:schemeClr val="accent1">
                  <a:alpha val="40000"/>
                </a:schemeClr>
              </a:glow>
            </a:effectLst>
          </c:spPr>
          <c:marker>
            <c:spPr>
              <a:solidFill>
                <a:srgbClr val="7030A0"/>
              </a:solidFill>
              <a:effectLst>
                <a:glow>
                  <a:schemeClr val="accent1">
                    <a:alpha val="40000"/>
                  </a:schemeClr>
                </a:glow>
              </a:effectLst>
            </c:spPr>
          </c:marker>
          <c:dPt>
            <c:idx val="45"/>
            <c:marker>
              <c:spPr>
                <a:solidFill>
                  <a:srgbClr val="7030A0"/>
                </a:solidFill>
                <a:ln w="6350"/>
                <a:effectLst>
                  <a:glow>
                    <a:schemeClr val="accent1">
                      <a:alpha val="40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F56-4C63-819E-6CEE60CDB18E}"/>
              </c:ext>
            </c:extLst>
          </c:dPt>
          <c:dLbls>
            <c:spPr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39</c:v>
                </c:pt>
                <c:pt idx="1">
                  <c:v>45</c:v>
                </c:pt>
                <c:pt idx="2">
                  <c:v>50</c:v>
                </c:pt>
                <c:pt idx="3">
                  <c:v>42</c:v>
                </c:pt>
                <c:pt idx="4">
                  <c:v>59</c:v>
                </c:pt>
                <c:pt idx="5">
                  <c:v>49</c:v>
                </c:pt>
                <c:pt idx="6">
                  <c:v>38</c:v>
                </c:pt>
                <c:pt idx="7">
                  <c:v>44</c:v>
                </c:pt>
                <c:pt idx="8">
                  <c:v>52</c:v>
                </c:pt>
                <c:pt idx="9">
                  <c:v>35</c:v>
                </c:pt>
                <c:pt idx="10">
                  <c:v>43</c:v>
                </c:pt>
                <c:pt idx="11">
                  <c:v>37</c:v>
                </c:pt>
                <c:pt idx="12">
                  <c:v>47</c:v>
                </c:pt>
                <c:pt idx="13">
                  <c:v>67</c:v>
                </c:pt>
                <c:pt idx="14">
                  <c:v>48</c:v>
                </c:pt>
                <c:pt idx="15">
                  <c:v>60</c:v>
                </c:pt>
                <c:pt idx="16">
                  <c:v>58</c:v>
                </c:pt>
                <c:pt idx="17">
                  <c:v>66</c:v>
                </c:pt>
                <c:pt idx="18">
                  <c:v>44</c:v>
                </c:pt>
                <c:pt idx="19">
                  <c:v>51</c:v>
                </c:pt>
                <c:pt idx="20">
                  <c:v>59</c:v>
                </c:pt>
                <c:pt idx="21">
                  <c:v>41</c:v>
                </c:pt>
                <c:pt idx="22">
                  <c:v>40</c:v>
                </c:pt>
                <c:pt idx="23">
                  <c:v>41</c:v>
                </c:pt>
                <c:pt idx="24">
                  <c:v>34</c:v>
                </c:pt>
                <c:pt idx="25">
                  <c:v>44</c:v>
                </c:pt>
                <c:pt idx="26">
                  <c:v>33</c:v>
                </c:pt>
                <c:pt idx="27">
                  <c:v>40</c:v>
                </c:pt>
                <c:pt idx="28">
                  <c:v>53</c:v>
                </c:pt>
                <c:pt idx="29">
                  <c:v>35</c:v>
                </c:pt>
                <c:pt idx="30">
                  <c:v>52</c:v>
                </c:pt>
                <c:pt idx="31">
                  <c:v>45</c:v>
                </c:pt>
                <c:pt idx="32">
                  <c:v>45</c:v>
                </c:pt>
                <c:pt idx="33">
                  <c:v>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F56-4C63-819E-6CEE60CDB18E}"/>
            </c:ext>
          </c:extLst>
        </c:ser>
        <c:ser>
          <c:idx val="4"/>
          <c:order val="4"/>
          <c:tx>
            <c:strRef>
              <c:f>DATA!$F$549</c:f>
              <c:strCache>
                <c:ptCount val="1"/>
              </c:strCache>
            </c:strRef>
          </c:tx>
          <c:spPr>
            <a:effectLst>
              <a:glow rad="25400">
                <a:schemeClr val="accent1"/>
              </a:glow>
            </a:effectLst>
          </c:spPr>
          <c:marker>
            <c:spPr>
              <a:effectLst>
                <a:glow rad="25400">
                  <a:schemeClr val="accent1"/>
                </a:glow>
              </a:effectLst>
            </c:spPr>
          </c:marker>
          <c:dLbls>
            <c:spPr>
              <a:ln>
                <a:solidFill>
                  <a:srgbClr val="00B0F0"/>
                </a:solidFill>
              </a:ln>
              <a:effectLst>
                <a:innerShdw blurRad="63500" dist="50800" dir="16200000">
                  <a:srgbClr val="00B0F0">
                    <a:alpha val="50000"/>
                  </a:srgbClr>
                </a:innerShdw>
              </a:effectLst>
            </c:spPr>
            <c:txPr>
              <a:bodyPr rot="-5400000" vert="horz"/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55</c:v>
                </c:pt>
                <c:pt idx="1">
                  <c:v>47</c:v>
                </c:pt>
                <c:pt idx="2">
                  <c:v>57</c:v>
                </c:pt>
                <c:pt idx="3">
                  <c:v>55</c:v>
                </c:pt>
                <c:pt idx="4">
                  <c:v>53</c:v>
                </c:pt>
                <c:pt idx="5">
                  <c:v>50</c:v>
                </c:pt>
                <c:pt idx="6">
                  <c:v>61</c:v>
                </c:pt>
                <c:pt idx="7">
                  <c:v>58</c:v>
                </c:pt>
                <c:pt idx="8">
                  <c:v>58</c:v>
                </c:pt>
                <c:pt idx="9">
                  <c:v>43</c:v>
                </c:pt>
                <c:pt idx="10">
                  <c:v>54</c:v>
                </c:pt>
                <c:pt idx="11">
                  <c:v>60</c:v>
                </c:pt>
                <c:pt idx="12">
                  <c:v>68</c:v>
                </c:pt>
                <c:pt idx="13">
                  <c:v>56</c:v>
                </c:pt>
                <c:pt idx="14">
                  <c:v>48</c:v>
                </c:pt>
                <c:pt idx="15">
                  <c:v>63</c:v>
                </c:pt>
                <c:pt idx="16">
                  <c:v>52</c:v>
                </c:pt>
                <c:pt idx="17">
                  <c:v>70</c:v>
                </c:pt>
                <c:pt idx="18">
                  <c:v>65</c:v>
                </c:pt>
                <c:pt idx="19">
                  <c:v>53</c:v>
                </c:pt>
                <c:pt idx="20">
                  <c:v>53</c:v>
                </c:pt>
                <c:pt idx="21">
                  <c:v>67</c:v>
                </c:pt>
                <c:pt idx="22">
                  <c:v>61</c:v>
                </c:pt>
                <c:pt idx="23">
                  <c:v>57</c:v>
                </c:pt>
                <c:pt idx="24">
                  <c:v>45</c:v>
                </c:pt>
                <c:pt idx="25">
                  <c:v>47</c:v>
                </c:pt>
                <c:pt idx="26">
                  <c:v>53</c:v>
                </c:pt>
                <c:pt idx="27">
                  <c:v>52</c:v>
                </c:pt>
                <c:pt idx="28">
                  <c:v>53</c:v>
                </c:pt>
                <c:pt idx="29">
                  <c:v>41</c:v>
                </c:pt>
                <c:pt idx="30">
                  <c:v>47</c:v>
                </c:pt>
                <c:pt idx="31">
                  <c:v>63</c:v>
                </c:pt>
                <c:pt idx="32">
                  <c:v>50</c:v>
                </c:pt>
                <c:pt idx="33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F56-4C63-819E-6CEE60CD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381440"/>
        <c:axId val="248382976"/>
      </c:lineChart>
      <c:catAx>
        <c:axId val="248381440"/>
        <c:scaling>
          <c:orientation val="minMax"/>
        </c:scaling>
        <c:delete val="0"/>
        <c:axPos val="b"/>
        <c:numFmt formatCode="m/d/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600" baseline="0"/>
            </a:pPr>
            <a:endParaRPr lang="en-US"/>
          </a:p>
        </c:txPr>
        <c:crossAx val="248382976"/>
        <c:crosses val="autoZero"/>
        <c:auto val="0"/>
        <c:lblAlgn val="ctr"/>
        <c:lblOffset val="100"/>
        <c:noMultiLvlLbl val="0"/>
      </c:catAx>
      <c:valAx>
        <c:axId val="248382976"/>
        <c:scaling>
          <c:orientation val="minMax"/>
          <c:min val="10"/>
        </c:scaling>
        <c:delete val="0"/>
        <c:axPos val="l"/>
        <c:majorGridlines/>
        <c:numFmt formatCode="0.00" sourceLinked="1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8381440"/>
        <c:crosses val="autoZero"/>
        <c:crossBetween val="between"/>
      </c:valAx>
    </c:plotArea>
    <c:legend>
      <c:legendPos val="tr"/>
      <c:overlay val="0"/>
    </c:legend>
    <c:plotVisOnly val="1"/>
    <c:dispBlanksAs val="span"/>
    <c:showDLblsOverMax val="0"/>
  </c:chart>
  <c:spPr>
    <a:noFill/>
  </c:sp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Historical Software Support Calls </a:t>
            </a:r>
          </a:p>
          <a:p>
            <a:pPr>
              <a:defRPr/>
            </a:pPr>
            <a:r>
              <a:rPr lang="en-US" sz="1100" baseline="0">
                <a:solidFill>
                  <a:srgbClr val="FF0000"/>
                </a:solidFill>
                <a:latin typeface="+mj-lt"/>
                <a:cs typeface="Andalus" panose="02020603050405020304" pitchFamily="18" charset="-78"/>
              </a:rPr>
              <a:t>2013 - 2016</a:t>
            </a:r>
          </a:p>
          <a:p>
            <a:pPr>
              <a:defRPr/>
            </a:pPr>
            <a:r>
              <a:rPr lang="en-US" sz="800" baseline="0">
                <a:solidFill>
                  <a:srgbClr val="00B050"/>
                </a:solidFill>
                <a:latin typeface="+mj-lt"/>
                <a:cs typeface="Andalus" panose="02020603050405020304" pitchFamily="18" charset="-78"/>
              </a:rPr>
              <a:t>(Running Daily Average)</a:t>
            </a:r>
          </a:p>
        </c:rich>
      </c:tx>
      <c:layout>
        <c:manualLayout>
          <c:xMode val="edge"/>
          <c:yMode val="edge"/>
          <c:x val="0.34027383232221892"/>
          <c:y val="1.817341155161185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5442409898112553E-2"/>
          <c:y val="0.15165211097769457"/>
          <c:w val="0.89797040377137816"/>
          <c:h val="0.75609405527515472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chemeClr val="accent6">
                    <a:lumMod val="40000"/>
                    <a:lumOff val="6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6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45.933566433566433</c:v>
                </c:pt>
                <c:pt idx="1">
                  <c:v>45.940663176265268</c:v>
                </c:pt>
                <c:pt idx="2">
                  <c:v>45.944250871080136</c:v>
                </c:pt>
                <c:pt idx="3">
                  <c:v>45.94086956521739</c:v>
                </c:pt>
                <c:pt idx="4">
                  <c:v>45.973958333333336</c:v>
                </c:pt>
                <c:pt idx="5">
                  <c:v>45.972270363951473</c:v>
                </c:pt>
                <c:pt idx="6">
                  <c:v>45.958477508650518</c:v>
                </c:pt>
                <c:pt idx="7">
                  <c:v>45.951640759930918</c:v>
                </c:pt>
                <c:pt idx="8">
                  <c:v>45.972413793103449</c:v>
                </c:pt>
                <c:pt idx="9">
                  <c:v>45.981067125645438</c:v>
                </c:pt>
                <c:pt idx="10">
                  <c:v>45.994845360824741</c:v>
                </c:pt>
                <c:pt idx="11">
                  <c:v>45.97255574614065</c:v>
                </c:pt>
                <c:pt idx="12">
                  <c:v>45.960616438356162</c:v>
                </c:pt>
                <c:pt idx="13">
                  <c:v>45.964102564102561</c:v>
                </c:pt>
                <c:pt idx="14">
                  <c:v>45.969283276450511</c:v>
                </c:pt>
                <c:pt idx="15">
                  <c:v>45.969335604770016</c:v>
                </c:pt>
                <c:pt idx="16">
                  <c:v>45.945578231292515</c:v>
                </c:pt>
                <c:pt idx="17">
                  <c:v>45.926994906621395</c:v>
                </c:pt>
                <c:pt idx="18">
                  <c:v>45.923728813559322</c:v>
                </c:pt>
                <c:pt idx="19">
                  <c:v>45.934010152284266</c:v>
                </c:pt>
                <c:pt idx="20">
                  <c:v>45.951013513513516</c:v>
                </c:pt>
                <c:pt idx="21">
                  <c:v>45.951096121416526</c:v>
                </c:pt>
                <c:pt idx="22">
                  <c:v>45.944444444444443</c:v>
                </c:pt>
                <c:pt idx="23">
                  <c:v>45.941176470588232</c:v>
                </c:pt>
                <c:pt idx="24">
                  <c:v>45.931208053691272</c:v>
                </c:pt>
                <c:pt idx="25">
                  <c:v>45.951423785594642</c:v>
                </c:pt>
                <c:pt idx="26">
                  <c:v>45.934782608695649</c:v>
                </c:pt>
                <c:pt idx="27">
                  <c:v>45.929883138564271</c:v>
                </c:pt>
                <c:pt idx="28">
                  <c:v>45.963333333333331</c:v>
                </c:pt>
                <c:pt idx="29">
                  <c:v>45.970049916805323</c:v>
                </c:pt>
                <c:pt idx="30">
                  <c:v>45.963455149501662</c:v>
                </c:pt>
                <c:pt idx="31">
                  <c:v>45.953565505804313</c:v>
                </c:pt>
                <c:pt idx="32">
                  <c:v>45.980132450331126</c:v>
                </c:pt>
                <c:pt idx="33">
                  <c:v>45.991735537190081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7CA-4D74-ADD1-902B74CBA320}"/>
            </c:ext>
          </c:extLst>
        </c:ser>
        <c:ser>
          <c:idx val="0"/>
          <c:order val="1"/>
          <c:spPr>
            <a:ln cap="flat" cmpd="sng">
              <a:solidFill>
                <a:srgbClr val="FF000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600" b="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46.031446540880502</c:v>
                </c:pt>
                <c:pt idx="1">
                  <c:v>46.043887147335425</c:v>
                </c:pt>
                <c:pt idx="2">
                  <c:v>46.05</c:v>
                </c:pt>
                <c:pt idx="3">
                  <c:v>46.043613707165107</c:v>
                </c:pt>
                <c:pt idx="4">
                  <c:v>46.102484472049689</c:v>
                </c:pt>
                <c:pt idx="5">
                  <c:v>46.099071207430342</c:v>
                </c:pt>
                <c:pt idx="6">
                  <c:v>46.074074074074076</c:v>
                </c:pt>
                <c:pt idx="7">
                  <c:v>46.061538461538461</c:v>
                </c:pt>
                <c:pt idx="8">
                  <c:v>46.098159509202453</c:v>
                </c:pt>
                <c:pt idx="9">
                  <c:v>46.113149847094803</c:v>
                </c:pt>
                <c:pt idx="10">
                  <c:v>46.137195121951223</c:v>
                </c:pt>
                <c:pt idx="11">
                  <c:v>46.097264437689972</c:v>
                </c:pt>
                <c:pt idx="12">
                  <c:v>46.075757575757578</c:v>
                </c:pt>
                <c:pt idx="13">
                  <c:v>46.081570996978854</c:v>
                </c:pt>
                <c:pt idx="14">
                  <c:v>46.090361445783131</c:v>
                </c:pt>
                <c:pt idx="15">
                  <c:v>46.090090090090094</c:v>
                </c:pt>
                <c:pt idx="16">
                  <c:v>46.047904191616766</c:v>
                </c:pt>
                <c:pt idx="17">
                  <c:v>46.014925373134325</c:v>
                </c:pt>
                <c:pt idx="18">
                  <c:v>46.008928571428569</c:v>
                </c:pt>
                <c:pt idx="19">
                  <c:v>46.026706231454007</c:v>
                </c:pt>
                <c:pt idx="20">
                  <c:v>46.056213017751482</c:v>
                </c:pt>
                <c:pt idx="21">
                  <c:v>46.056047197640119</c:v>
                </c:pt>
                <c:pt idx="22">
                  <c:v>46.044117647058826</c:v>
                </c:pt>
                <c:pt idx="23">
                  <c:v>46.038123167155426</c:v>
                </c:pt>
                <c:pt idx="24">
                  <c:v>46.020467836257311</c:v>
                </c:pt>
                <c:pt idx="25">
                  <c:v>46.055393586005827</c:v>
                </c:pt>
                <c:pt idx="26">
                  <c:v>46.026162790697676</c:v>
                </c:pt>
                <c:pt idx="27">
                  <c:v>46.017391304347825</c:v>
                </c:pt>
                <c:pt idx="28">
                  <c:v>46.075144508670519</c:v>
                </c:pt>
                <c:pt idx="29">
                  <c:v>46.086455331412104</c:v>
                </c:pt>
                <c:pt idx="30">
                  <c:v>46.074712643678161</c:v>
                </c:pt>
                <c:pt idx="31">
                  <c:v>46.05730659025788</c:v>
                </c:pt>
                <c:pt idx="32">
                  <c:v>46.10285714285714</c:v>
                </c:pt>
                <c:pt idx="33">
                  <c:v>46.122507122507123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2014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7CA-4D74-ADD1-902B74CBA320}"/>
            </c:ext>
          </c:extLst>
        </c:ser>
        <c:ser>
          <c:idx val="2"/>
          <c:order val="2"/>
          <c:spPr>
            <a:ln cap="sq">
              <a:solidFill>
                <a:schemeClr val="tx1"/>
              </a:solidFill>
            </a:ln>
            <a:effectLst/>
          </c:spPr>
          <c:marker>
            <c:symbol val="triangle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6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46.100313479623821</c:v>
                </c:pt>
                <c:pt idx="1">
                  <c:v>46.078125</c:v>
                </c:pt>
                <c:pt idx="2">
                  <c:v>46.074766355140184</c:v>
                </c:pt>
                <c:pt idx="3">
                  <c:v>46.086956521739133</c:v>
                </c:pt>
                <c:pt idx="4">
                  <c:v>46.074303405572756</c:v>
                </c:pt>
                <c:pt idx="5">
                  <c:v>46.114197530864196</c:v>
                </c:pt>
                <c:pt idx="6">
                  <c:v>46.123076923076923</c:v>
                </c:pt>
                <c:pt idx="7">
                  <c:v>46.098159509202453</c:v>
                </c:pt>
                <c:pt idx="8">
                  <c:v>46.091743119266056</c:v>
                </c:pt>
                <c:pt idx="9">
                  <c:v>46.109756097560975</c:v>
                </c:pt>
                <c:pt idx="10">
                  <c:v>46.075987841945292</c:v>
                </c:pt>
                <c:pt idx="11">
                  <c:v>46.06666666666667</c:v>
                </c:pt>
                <c:pt idx="12">
                  <c:v>46.0392749244713</c:v>
                </c:pt>
                <c:pt idx="13">
                  <c:v>46.042168674698793</c:v>
                </c:pt>
                <c:pt idx="14">
                  <c:v>46.105105105105103</c:v>
                </c:pt>
                <c:pt idx="15">
                  <c:v>46.110778443113773</c:v>
                </c:pt>
                <c:pt idx="16">
                  <c:v>46.15223880597015</c:v>
                </c:pt>
                <c:pt idx="17">
                  <c:v>46.1875</c:v>
                </c:pt>
                <c:pt idx="18">
                  <c:v>46.246290801186944</c:v>
                </c:pt>
                <c:pt idx="19">
                  <c:v>46.239644970414204</c:v>
                </c:pt>
                <c:pt idx="20">
                  <c:v>46.253687315634217</c:v>
                </c:pt>
                <c:pt idx="21">
                  <c:v>46.291176470588233</c:v>
                </c:pt>
                <c:pt idx="22">
                  <c:v>46.275659824046919</c:v>
                </c:pt>
                <c:pt idx="23">
                  <c:v>46.257309941520468</c:v>
                </c:pt>
                <c:pt idx="24">
                  <c:v>46.241982507288633</c:v>
                </c:pt>
                <c:pt idx="25">
                  <c:v>46.206395348837212</c:v>
                </c:pt>
                <c:pt idx="26">
                  <c:v>46.2</c:v>
                </c:pt>
                <c:pt idx="27">
                  <c:v>46.161849710982658</c:v>
                </c:pt>
                <c:pt idx="28">
                  <c:v>46.144092219020173</c:v>
                </c:pt>
                <c:pt idx="29">
                  <c:v>46.163793103448278</c:v>
                </c:pt>
                <c:pt idx="30">
                  <c:v>46.131805157593121</c:v>
                </c:pt>
                <c:pt idx="31">
                  <c:v>46.148571428571429</c:v>
                </c:pt>
                <c:pt idx="32">
                  <c:v>46.145299145299148</c:v>
                </c:pt>
                <c:pt idx="33">
                  <c:v>46.142045454545453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2015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87CA-4D74-ADD1-902B74CBA320}"/>
            </c:ext>
          </c:extLst>
        </c:ser>
        <c:ser>
          <c:idx val="3"/>
          <c:order val="3"/>
          <c:marker>
            <c:spPr>
              <a:solidFill>
                <a:srgbClr val="7030A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700" b="1">
                    <a:latin typeface="+mn-lt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47.38699690402477</c:v>
                </c:pt>
                <c:pt idx="1">
                  <c:v>47.385802469135804</c:v>
                </c:pt>
                <c:pt idx="2">
                  <c:v>47.415384615384617</c:v>
                </c:pt>
                <c:pt idx="3">
                  <c:v>47.438650306748464</c:v>
                </c:pt>
                <c:pt idx="4">
                  <c:v>47.455657492354739</c:v>
                </c:pt>
                <c:pt idx="5">
                  <c:v>47.463414634146339</c:v>
                </c:pt>
                <c:pt idx="6">
                  <c:v>47.504559270516715</c:v>
                </c:pt>
                <c:pt idx="7">
                  <c:v>47.536363636363639</c:v>
                </c:pt>
                <c:pt idx="8">
                  <c:v>47.567975830815712</c:v>
                </c:pt>
                <c:pt idx="9">
                  <c:v>47.554216867469883</c:v>
                </c:pt>
                <c:pt idx="10">
                  <c:v>47.573573573573576</c:v>
                </c:pt>
                <c:pt idx="11">
                  <c:v>47.610778443113773</c:v>
                </c:pt>
                <c:pt idx="12">
                  <c:v>47.671641791044777</c:v>
                </c:pt>
                <c:pt idx="13">
                  <c:v>47.696428571428569</c:v>
                </c:pt>
                <c:pt idx="14">
                  <c:v>47.697329376854597</c:v>
                </c:pt>
                <c:pt idx="15">
                  <c:v>47.742603550295861</c:v>
                </c:pt>
                <c:pt idx="16">
                  <c:v>47.755162241887909</c:v>
                </c:pt>
                <c:pt idx="17">
                  <c:v>47.820588235294117</c:v>
                </c:pt>
                <c:pt idx="18">
                  <c:v>47.87096774193548</c:v>
                </c:pt>
                <c:pt idx="19">
                  <c:v>47.885964912280699</c:v>
                </c:pt>
                <c:pt idx="20">
                  <c:v>47.900874635568513</c:v>
                </c:pt>
                <c:pt idx="21">
                  <c:v>47.956395348837212</c:v>
                </c:pt>
                <c:pt idx="22">
                  <c:v>47.994202898550725</c:v>
                </c:pt>
                <c:pt idx="23">
                  <c:v>48.020231213872833</c:v>
                </c:pt>
                <c:pt idx="24">
                  <c:v>48.011527377521617</c:v>
                </c:pt>
                <c:pt idx="25">
                  <c:v>48.008620689655174</c:v>
                </c:pt>
                <c:pt idx="26">
                  <c:v>48.022922636103154</c:v>
                </c:pt>
                <c:pt idx="27">
                  <c:v>48.034285714285716</c:v>
                </c:pt>
                <c:pt idx="28">
                  <c:v>48.048433048433047</c:v>
                </c:pt>
                <c:pt idx="29">
                  <c:v>48.028409090909093</c:v>
                </c:pt>
                <c:pt idx="30">
                  <c:v>48.025495750708217</c:v>
                </c:pt>
                <c:pt idx="31">
                  <c:v>48.067796610169495</c:v>
                </c:pt>
                <c:pt idx="32">
                  <c:v>48.073239436619716</c:v>
                </c:pt>
                <c:pt idx="33">
                  <c:v>48.106741573033709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2016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87CA-4D74-ADD1-902B74CBA320}"/>
            </c:ext>
          </c:extLst>
        </c:ser>
        <c:ser>
          <c:idx val="4"/>
          <c:order val="4"/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52.378787878787875</c:v>
                </c:pt>
                <c:pt idx="1">
                  <c:v>52.298507462686565</c:v>
                </c:pt>
                <c:pt idx="2">
                  <c:v>52.367647058823529</c:v>
                </c:pt>
                <c:pt idx="3">
                  <c:v>52.405797101449274</c:v>
                </c:pt>
                <c:pt idx="4">
                  <c:v>52.414285714285711</c:v>
                </c:pt>
                <c:pt idx="5">
                  <c:v>52.380281690140848</c:v>
                </c:pt>
                <c:pt idx="6">
                  <c:v>52.5</c:v>
                </c:pt>
                <c:pt idx="7">
                  <c:v>52.575342465753423</c:v>
                </c:pt>
                <c:pt idx="8">
                  <c:v>52.648648648648646</c:v>
                </c:pt>
                <c:pt idx="9">
                  <c:v>52.52</c:v>
                </c:pt>
                <c:pt idx="10">
                  <c:v>52.539473684210527</c:v>
                </c:pt>
                <c:pt idx="11">
                  <c:v>52.636363636363633</c:v>
                </c:pt>
                <c:pt idx="12">
                  <c:v>52.833333333333336</c:v>
                </c:pt>
                <c:pt idx="13">
                  <c:v>52.87341772151899</c:v>
                </c:pt>
                <c:pt idx="14">
                  <c:v>52.8125</c:v>
                </c:pt>
                <c:pt idx="15">
                  <c:v>52.938271604938272</c:v>
                </c:pt>
                <c:pt idx="16">
                  <c:v>52.926829268292686</c:v>
                </c:pt>
                <c:pt idx="17">
                  <c:v>53.132530120481931</c:v>
                </c:pt>
                <c:pt idx="18">
                  <c:v>53.273809523809526</c:v>
                </c:pt>
                <c:pt idx="19">
                  <c:v>53.27058823529412</c:v>
                </c:pt>
                <c:pt idx="20">
                  <c:v>53.267441860465119</c:v>
                </c:pt>
                <c:pt idx="21">
                  <c:v>53.425287356321839</c:v>
                </c:pt>
                <c:pt idx="22">
                  <c:v>53.511363636363633</c:v>
                </c:pt>
                <c:pt idx="23">
                  <c:v>53.550561797752806</c:v>
                </c:pt>
                <c:pt idx="24">
                  <c:v>53.455555555555556</c:v>
                </c:pt>
                <c:pt idx="25">
                  <c:v>53.384615384615387</c:v>
                </c:pt>
                <c:pt idx="26">
                  <c:v>53.380434782608695</c:v>
                </c:pt>
                <c:pt idx="27">
                  <c:v>53.365591397849464</c:v>
                </c:pt>
                <c:pt idx="28">
                  <c:v>53.361702127659576</c:v>
                </c:pt>
                <c:pt idx="29">
                  <c:v>53.231578947368419</c:v>
                </c:pt>
                <c:pt idx="30">
                  <c:v>53.166666666666664</c:v>
                </c:pt>
                <c:pt idx="31">
                  <c:v>53.268041237113401</c:v>
                </c:pt>
                <c:pt idx="32">
                  <c:v>53.234693877551024</c:v>
                </c:pt>
                <c:pt idx="33">
                  <c:v>53.303030303030305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87CA-4D74-ADD1-902B74CBA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890496"/>
        <c:axId val="248892032"/>
      </c:lineChart>
      <c:catAx>
        <c:axId val="248890496"/>
        <c:scaling>
          <c:orientation val="minMax"/>
        </c:scaling>
        <c:delete val="0"/>
        <c:axPos val="b"/>
        <c:numFmt formatCode="m/d/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en-US"/>
          </a:p>
        </c:txPr>
        <c:crossAx val="248892032"/>
        <c:crosses val="autoZero"/>
        <c:auto val="0"/>
        <c:lblAlgn val="ctr"/>
        <c:lblOffset val="100"/>
        <c:noMultiLvlLbl val="0"/>
      </c:catAx>
      <c:valAx>
        <c:axId val="248892032"/>
        <c:scaling>
          <c:orientation val="minMax"/>
          <c:min val="42"/>
        </c:scaling>
        <c:delete val="0"/>
        <c:axPos val="l"/>
        <c:majorGridlines/>
        <c:minorGridlines/>
        <c:numFmt formatCode="0.0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8890496"/>
        <c:crosses val="autoZero"/>
        <c:crossBetween val="between"/>
      </c:valAx>
    </c:plotArea>
    <c:legend>
      <c:legendPos val="tr"/>
      <c:overlay val="0"/>
    </c:legend>
    <c:plotVisOnly val="1"/>
    <c:dispBlanksAs val="span"/>
    <c:showDLblsOverMax val="0"/>
  </c:chart>
  <c:spPr>
    <a:noFill/>
  </c:sp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Historical Hardware Support Calls</a:t>
            </a:r>
          </a:p>
          <a:p>
            <a:pPr>
              <a:defRPr/>
            </a:pPr>
            <a:r>
              <a:rPr lang="en-US" baseline="0"/>
              <a:t>Daily Counts</a:t>
            </a:r>
          </a:p>
        </c:rich>
      </c:tx>
      <c:layout>
        <c:manualLayout>
          <c:xMode val="edge"/>
          <c:yMode val="edge"/>
          <c:x val="0.34027383232221892"/>
          <c:y val="1.817341155161185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5442409898112553E-2"/>
          <c:y val="0.15165211097769457"/>
          <c:w val="0.89797040377137816"/>
          <c:h val="0.75609405527515472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FFC000"/>
              </a:solidFill>
              <a:prstDash val="solid"/>
            </a:ln>
          </c:spPr>
          <c:marker>
            <c:symbol val="x"/>
            <c:size val="7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27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  <c:pt idx="4">
                  <c:v>24</c:v>
                </c:pt>
                <c:pt idx="5">
                  <c:v>22</c:v>
                </c:pt>
                <c:pt idx="6">
                  <c:v>12</c:v>
                </c:pt>
                <c:pt idx="7">
                  <c:v>14</c:v>
                </c:pt>
                <c:pt idx="8">
                  <c:v>30</c:v>
                </c:pt>
                <c:pt idx="9">
                  <c:v>15</c:v>
                </c:pt>
                <c:pt idx="10">
                  <c:v>21</c:v>
                </c:pt>
                <c:pt idx="11">
                  <c:v>20</c:v>
                </c:pt>
                <c:pt idx="12">
                  <c:v>17</c:v>
                </c:pt>
                <c:pt idx="13">
                  <c:v>26</c:v>
                </c:pt>
                <c:pt idx="14">
                  <c:v>18</c:v>
                </c:pt>
                <c:pt idx="15">
                  <c:v>24</c:v>
                </c:pt>
                <c:pt idx="16">
                  <c:v>16</c:v>
                </c:pt>
                <c:pt idx="17">
                  <c:v>20</c:v>
                </c:pt>
                <c:pt idx="18">
                  <c:v>23</c:v>
                </c:pt>
                <c:pt idx="19">
                  <c:v>22</c:v>
                </c:pt>
                <c:pt idx="20">
                  <c:v>20</c:v>
                </c:pt>
                <c:pt idx="21">
                  <c:v>20</c:v>
                </c:pt>
                <c:pt idx="22">
                  <c:v>25</c:v>
                </c:pt>
                <c:pt idx="23">
                  <c:v>34</c:v>
                </c:pt>
                <c:pt idx="24">
                  <c:v>22</c:v>
                </c:pt>
                <c:pt idx="25">
                  <c:v>17</c:v>
                </c:pt>
                <c:pt idx="26">
                  <c:v>14</c:v>
                </c:pt>
                <c:pt idx="27">
                  <c:v>13</c:v>
                </c:pt>
                <c:pt idx="28">
                  <c:v>20</c:v>
                </c:pt>
                <c:pt idx="29">
                  <c:v>11</c:v>
                </c:pt>
                <c:pt idx="30">
                  <c:v>18</c:v>
                </c:pt>
                <c:pt idx="31">
                  <c:v>10</c:v>
                </c:pt>
                <c:pt idx="32">
                  <c:v>23</c:v>
                </c:pt>
                <c:pt idx="33">
                  <c:v>18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82C-4537-BCF5-AC57F3724DD5}"/>
            </c:ext>
          </c:extLst>
        </c:ser>
        <c:ser>
          <c:idx val="3"/>
          <c:order val="1"/>
          <c:spPr>
            <a:ln cap="sq">
              <a:solidFill>
                <a:schemeClr val="accent2">
                  <a:lumMod val="75000"/>
                </a:schemeClr>
              </a:solidFill>
            </a:ln>
            <a:effectLst/>
          </c:spPr>
          <c:marker>
            <c:symbol val="diamond"/>
            <c:size val="7"/>
            <c:spPr>
              <a:solidFill>
                <a:srgbClr val="FFFF00"/>
              </a:solidFill>
              <a:ln>
                <a:solidFill>
                  <a:schemeClr val="accent2"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36</c:v>
                </c:pt>
                <c:pt idx="1">
                  <c:v>20</c:v>
                </c:pt>
                <c:pt idx="2">
                  <c:v>32</c:v>
                </c:pt>
                <c:pt idx="3">
                  <c:v>33</c:v>
                </c:pt>
                <c:pt idx="4">
                  <c:v>47</c:v>
                </c:pt>
                <c:pt idx="5">
                  <c:v>32</c:v>
                </c:pt>
                <c:pt idx="6">
                  <c:v>21</c:v>
                </c:pt>
                <c:pt idx="7">
                  <c:v>16</c:v>
                </c:pt>
                <c:pt idx="8">
                  <c:v>29</c:v>
                </c:pt>
                <c:pt idx="9">
                  <c:v>16</c:v>
                </c:pt>
                <c:pt idx="10">
                  <c:v>18</c:v>
                </c:pt>
                <c:pt idx="11">
                  <c:v>24</c:v>
                </c:pt>
                <c:pt idx="12">
                  <c:v>16</c:v>
                </c:pt>
                <c:pt idx="13">
                  <c:v>28</c:v>
                </c:pt>
                <c:pt idx="14">
                  <c:v>15</c:v>
                </c:pt>
                <c:pt idx="15">
                  <c:v>27</c:v>
                </c:pt>
                <c:pt idx="16">
                  <c:v>27</c:v>
                </c:pt>
                <c:pt idx="17">
                  <c:v>28</c:v>
                </c:pt>
                <c:pt idx="18">
                  <c:v>21</c:v>
                </c:pt>
                <c:pt idx="19">
                  <c:v>21</c:v>
                </c:pt>
                <c:pt idx="20">
                  <c:v>19</c:v>
                </c:pt>
                <c:pt idx="21">
                  <c:v>15</c:v>
                </c:pt>
                <c:pt idx="22">
                  <c:v>30</c:v>
                </c:pt>
                <c:pt idx="23">
                  <c:v>23</c:v>
                </c:pt>
                <c:pt idx="24">
                  <c:v>21</c:v>
                </c:pt>
                <c:pt idx="25">
                  <c:v>21</c:v>
                </c:pt>
                <c:pt idx="26">
                  <c:v>19</c:v>
                </c:pt>
                <c:pt idx="27">
                  <c:v>24</c:v>
                </c:pt>
                <c:pt idx="28">
                  <c:v>22</c:v>
                </c:pt>
                <c:pt idx="29">
                  <c:v>19</c:v>
                </c:pt>
                <c:pt idx="30">
                  <c:v>20</c:v>
                </c:pt>
                <c:pt idx="31">
                  <c:v>13</c:v>
                </c:pt>
                <c:pt idx="32">
                  <c:v>23</c:v>
                </c:pt>
                <c:pt idx="33">
                  <c:v>25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2014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82C-4537-BCF5-AC57F3724DD5}"/>
            </c:ext>
          </c:extLst>
        </c:ser>
        <c:ser>
          <c:idx val="0"/>
          <c:order val="2"/>
          <c:spPr>
            <a:ln>
              <a:solidFill>
                <a:srgbClr val="002060"/>
              </a:solidFill>
            </a:ln>
          </c:spPr>
          <c:marker>
            <c:symbol val="triangle"/>
            <c:size val="7"/>
            <c:spPr>
              <a:noFill/>
              <a:ln w="12700">
                <a:solidFill>
                  <a:srgbClr val="00206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15</c:v>
                </c:pt>
                <c:pt idx="1">
                  <c:v>26</c:v>
                </c:pt>
                <c:pt idx="2">
                  <c:v>24</c:v>
                </c:pt>
                <c:pt idx="3">
                  <c:v>17</c:v>
                </c:pt>
                <c:pt idx="4">
                  <c:v>21</c:v>
                </c:pt>
                <c:pt idx="5">
                  <c:v>10</c:v>
                </c:pt>
                <c:pt idx="6">
                  <c:v>18</c:v>
                </c:pt>
                <c:pt idx="7">
                  <c:v>18</c:v>
                </c:pt>
                <c:pt idx="8">
                  <c:v>22</c:v>
                </c:pt>
                <c:pt idx="9">
                  <c:v>22</c:v>
                </c:pt>
                <c:pt idx="10">
                  <c:v>23</c:v>
                </c:pt>
                <c:pt idx="11">
                  <c:v>17</c:v>
                </c:pt>
                <c:pt idx="12">
                  <c:v>18</c:v>
                </c:pt>
                <c:pt idx="13">
                  <c:v>15</c:v>
                </c:pt>
                <c:pt idx="14">
                  <c:v>26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18</c:v>
                </c:pt>
                <c:pt idx="19">
                  <c:v>23</c:v>
                </c:pt>
                <c:pt idx="20">
                  <c:v>13</c:v>
                </c:pt>
                <c:pt idx="21">
                  <c:v>13</c:v>
                </c:pt>
                <c:pt idx="22">
                  <c:v>20</c:v>
                </c:pt>
                <c:pt idx="23">
                  <c:v>22</c:v>
                </c:pt>
                <c:pt idx="24">
                  <c:v>13</c:v>
                </c:pt>
                <c:pt idx="25">
                  <c:v>8</c:v>
                </c:pt>
                <c:pt idx="26">
                  <c:v>16</c:v>
                </c:pt>
                <c:pt idx="27">
                  <c:v>25</c:v>
                </c:pt>
                <c:pt idx="28">
                  <c:v>21</c:v>
                </c:pt>
                <c:pt idx="29">
                  <c:v>14</c:v>
                </c:pt>
                <c:pt idx="30">
                  <c:v>12</c:v>
                </c:pt>
                <c:pt idx="31">
                  <c:v>19</c:v>
                </c:pt>
                <c:pt idx="32">
                  <c:v>12</c:v>
                </c:pt>
                <c:pt idx="33">
                  <c:v>19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2015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82C-4537-BCF5-AC57F3724DD5}"/>
            </c:ext>
          </c:extLst>
        </c:ser>
        <c:ser>
          <c:idx val="2"/>
          <c:order val="3"/>
          <c:spPr>
            <a:ln>
              <a:solidFill>
                <a:srgbClr val="7030A0"/>
              </a:solidFill>
            </a:ln>
            <a:effectLst>
              <a:glow>
                <a:schemeClr val="tx2">
                  <a:lumMod val="20000"/>
                  <a:lumOff val="80000"/>
                </a:schemeClr>
              </a:glow>
              <a:softEdge rad="0"/>
            </a:effectLst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  <a:effectLst>
                <a:glow>
                  <a:schemeClr val="tx2">
                    <a:lumMod val="20000"/>
                    <a:lumOff val="80000"/>
                  </a:schemeClr>
                </a:glow>
                <a:softEdge rad="0"/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27</c:v>
                </c:pt>
                <c:pt idx="1">
                  <c:v>10</c:v>
                </c:pt>
                <c:pt idx="2">
                  <c:v>18</c:v>
                </c:pt>
                <c:pt idx="3">
                  <c:v>26</c:v>
                </c:pt>
                <c:pt idx="4">
                  <c:v>24</c:v>
                </c:pt>
                <c:pt idx="5">
                  <c:v>22</c:v>
                </c:pt>
                <c:pt idx="6">
                  <c:v>12</c:v>
                </c:pt>
                <c:pt idx="7">
                  <c:v>14</c:v>
                </c:pt>
                <c:pt idx="8">
                  <c:v>30</c:v>
                </c:pt>
                <c:pt idx="9">
                  <c:v>15</c:v>
                </c:pt>
                <c:pt idx="10">
                  <c:v>21</c:v>
                </c:pt>
                <c:pt idx="11">
                  <c:v>20</c:v>
                </c:pt>
                <c:pt idx="12">
                  <c:v>17</c:v>
                </c:pt>
                <c:pt idx="13">
                  <c:v>26</c:v>
                </c:pt>
                <c:pt idx="14">
                  <c:v>18</c:v>
                </c:pt>
                <c:pt idx="15">
                  <c:v>24</c:v>
                </c:pt>
                <c:pt idx="16">
                  <c:v>16</c:v>
                </c:pt>
                <c:pt idx="17">
                  <c:v>20</c:v>
                </c:pt>
                <c:pt idx="18">
                  <c:v>23</c:v>
                </c:pt>
                <c:pt idx="19">
                  <c:v>22</c:v>
                </c:pt>
                <c:pt idx="20">
                  <c:v>20</c:v>
                </c:pt>
                <c:pt idx="21">
                  <c:v>20</c:v>
                </c:pt>
                <c:pt idx="22">
                  <c:v>25</c:v>
                </c:pt>
                <c:pt idx="23">
                  <c:v>34</c:v>
                </c:pt>
                <c:pt idx="24">
                  <c:v>22</c:v>
                </c:pt>
                <c:pt idx="25">
                  <c:v>17</c:v>
                </c:pt>
                <c:pt idx="26">
                  <c:v>14</c:v>
                </c:pt>
                <c:pt idx="27">
                  <c:v>13</c:v>
                </c:pt>
                <c:pt idx="28">
                  <c:v>20</c:v>
                </c:pt>
                <c:pt idx="29">
                  <c:v>11</c:v>
                </c:pt>
                <c:pt idx="30">
                  <c:v>18</c:v>
                </c:pt>
                <c:pt idx="31">
                  <c:v>10</c:v>
                </c:pt>
                <c:pt idx="32">
                  <c:v>23</c:v>
                </c:pt>
                <c:pt idx="33">
                  <c:v>18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2016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82C-4537-BCF5-AC57F3724DD5}"/>
            </c:ext>
          </c:extLst>
        </c:ser>
        <c:ser>
          <c:idx val="4"/>
          <c:order val="4"/>
          <c:spPr>
            <a:effectLst>
              <a:glow rad="38100">
                <a:schemeClr val="accent1">
                  <a:alpha val="40000"/>
                </a:schemeClr>
              </a:glow>
            </a:effectLst>
          </c:spPr>
          <c:marker>
            <c:spPr>
              <a:effectLst>
                <a:glow rad="38100">
                  <a:schemeClr val="accent1">
                    <a:alpha val="40000"/>
                  </a:schemeClr>
                </a:glow>
              </a:effectLst>
            </c:spPr>
          </c:marker>
          <c:dPt>
            <c:idx val="28"/>
            <c:marker>
              <c:spPr>
                <a:effectLst>
                  <a:glow rad="38100">
                    <a:schemeClr val="accent1"/>
                  </a:glow>
                </a:effectLst>
              </c:spPr>
            </c:marker>
            <c:bubble3D val="0"/>
            <c:spPr>
              <a:effectLst>
                <a:glow rad="38100">
                  <a:schemeClr val="accent1"/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482C-4537-BCF5-AC57F3724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700"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20</c:v>
                </c:pt>
                <c:pt idx="1">
                  <c:v>13</c:v>
                </c:pt>
                <c:pt idx="2">
                  <c:v>17</c:v>
                </c:pt>
                <c:pt idx="3">
                  <c:v>14</c:v>
                </c:pt>
                <c:pt idx="4">
                  <c:v>13</c:v>
                </c:pt>
                <c:pt idx="5">
                  <c:v>19</c:v>
                </c:pt>
                <c:pt idx="6">
                  <c:v>16</c:v>
                </c:pt>
                <c:pt idx="7">
                  <c:v>20</c:v>
                </c:pt>
                <c:pt idx="8">
                  <c:v>21</c:v>
                </c:pt>
                <c:pt idx="9">
                  <c:v>13</c:v>
                </c:pt>
                <c:pt idx="10">
                  <c:v>25</c:v>
                </c:pt>
                <c:pt idx="11">
                  <c:v>17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19</c:v>
                </c:pt>
                <c:pt idx="16">
                  <c:v>23</c:v>
                </c:pt>
                <c:pt idx="17">
                  <c:v>21</c:v>
                </c:pt>
                <c:pt idx="18">
                  <c:v>19</c:v>
                </c:pt>
                <c:pt idx="19">
                  <c:v>14</c:v>
                </c:pt>
                <c:pt idx="20">
                  <c:v>23</c:v>
                </c:pt>
                <c:pt idx="21">
                  <c:v>10</c:v>
                </c:pt>
                <c:pt idx="22">
                  <c:v>19</c:v>
                </c:pt>
                <c:pt idx="23">
                  <c:v>20</c:v>
                </c:pt>
                <c:pt idx="24">
                  <c:v>13</c:v>
                </c:pt>
                <c:pt idx="25">
                  <c:v>28</c:v>
                </c:pt>
                <c:pt idx="26">
                  <c:v>20</c:v>
                </c:pt>
                <c:pt idx="27">
                  <c:v>29</c:v>
                </c:pt>
                <c:pt idx="28">
                  <c:v>19</c:v>
                </c:pt>
                <c:pt idx="29">
                  <c:v>15</c:v>
                </c:pt>
                <c:pt idx="30">
                  <c:v>21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6-482C-4537-BCF5-AC57F372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905664"/>
        <c:axId val="248652928"/>
      </c:lineChart>
      <c:catAx>
        <c:axId val="247905664"/>
        <c:scaling>
          <c:orientation val="minMax"/>
        </c:scaling>
        <c:delete val="0"/>
        <c:axPos val="b"/>
        <c:numFmt formatCode="m/d/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600"/>
            </a:pPr>
            <a:endParaRPr lang="en-US"/>
          </a:p>
        </c:txPr>
        <c:crossAx val="248652928"/>
        <c:crosses val="autoZero"/>
        <c:auto val="0"/>
        <c:lblAlgn val="ctr"/>
        <c:lblOffset val="100"/>
        <c:noMultiLvlLbl val="0"/>
      </c:catAx>
      <c:valAx>
        <c:axId val="248652928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7905664"/>
        <c:crosses val="autoZero"/>
        <c:crossBetween val="between"/>
      </c:valAx>
    </c:plotArea>
    <c:legend>
      <c:legendPos val="tr"/>
      <c:layout>
        <c:manualLayout>
          <c:xMode val="edge"/>
          <c:yMode val="edge"/>
          <c:x val="0.74275117809378377"/>
          <c:y val="1.2115607701074569E-2"/>
          <c:w val="7.3738370336702483E-2"/>
          <c:h val="0.1825712372293227"/>
        </c:manualLayout>
      </c:layout>
      <c:overlay val="0"/>
    </c:legend>
    <c:plotVisOnly val="1"/>
    <c:dispBlanksAs val="span"/>
    <c:showDLblsOverMax val="0"/>
  </c:chart>
  <c:spPr>
    <a:noFill/>
  </c:sp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Historical Hardware Support Calls </a:t>
            </a:r>
          </a:p>
          <a:p>
            <a:pPr>
              <a:defRPr/>
            </a:pPr>
            <a:r>
              <a:rPr lang="en-US" sz="1100" baseline="0">
                <a:solidFill>
                  <a:srgbClr val="FF0000"/>
                </a:solidFill>
                <a:latin typeface="+mj-lt"/>
                <a:cs typeface="Andalus" panose="02020603050405020304" pitchFamily="18" charset="-78"/>
              </a:rPr>
              <a:t>Running Average</a:t>
            </a:r>
          </a:p>
        </c:rich>
      </c:tx>
      <c:layout>
        <c:manualLayout>
          <c:xMode val="edge"/>
          <c:yMode val="edge"/>
          <c:x val="0.34027383232221892"/>
          <c:y val="1.817341155161185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5442409898112553E-2"/>
          <c:y val="0.15165211097769457"/>
          <c:w val="0.89797040377137816"/>
          <c:h val="0.75609405527515472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FFC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C00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6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18.878787878787879</c:v>
                </c:pt>
                <c:pt idx="1">
                  <c:v>18.746268656716417</c:v>
                </c:pt>
                <c:pt idx="2">
                  <c:v>18.735294117647058</c:v>
                </c:pt>
                <c:pt idx="3">
                  <c:v>18.840579710144926</c:v>
                </c:pt>
                <c:pt idx="4">
                  <c:v>18.914285714285715</c:v>
                </c:pt>
                <c:pt idx="5">
                  <c:v>18.95774647887324</c:v>
                </c:pt>
                <c:pt idx="6">
                  <c:v>18.861111111111111</c:v>
                </c:pt>
                <c:pt idx="7">
                  <c:v>18.794520547945204</c:v>
                </c:pt>
                <c:pt idx="8">
                  <c:v>18.945945945945947</c:v>
                </c:pt>
                <c:pt idx="9">
                  <c:v>18.893333333333334</c:v>
                </c:pt>
                <c:pt idx="10">
                  <c:v>18.921052631578949</c:v>
                </c:pt>
                <c:pt idx="11">
                  <c:v>18.935064935064936</c:v>
                </c:pt>
                <c:pt idx="12">
                  <c:v>18.910256410256409</c:v>
                </c:pt>
                <c:pt idx="13">
                  <c:v>19</c:v>
                </c:pt>
                <c:pt idx="14">
                  <c:v>18.987500000000001</c:v>
                </c:pt>
                <c:pt idx="15">
                  <c:v>19.049382716049383</c:v>
                </c:pt>
                <c:pt idx="16">
                  <c:v>19.012195121951219</c:v>
                </c:pt>
                <c:pt idx="17">
                  <c:v>19.024096385542169</c:v>
                </c:pt>
                <c:pt idx="18">
                  <c:v>19.071428571428573</c:v>
                </c:pt>
                <c:pt idx="19">
                  <c:v>19.105882352941176</c:v>
                </c:pt>
                <c:pt idx="20">
                  <c:v>19.11627906976744</c:v>
                </c:pt>
                <c:pt idx="21">
                  <c:v>19.126436781609197</c:v>
                </c:pt>
                <c:pt idx="22">
                  <c:v>19.193181818181817</c:v>
                </c:pt>
                <c:pt idx="23">
                  <c:v>19.359550561797754</c:v>
                </c:pt>
                <c:pt idx="24">
                  <c:v>19.388888888888889</c:v>
                </c:pt>
                <c:pt idx="25">
                  <c:v>19.362637362637361</c:v>
                </c:pt>
                <c:pt idx="26">
                  <c:v>19.304347826086957</c:v>
                </c:pt>
                <c:pt idx="27">
                  <c:v>19.236559139784948</c:v>
                </c:pt>
                <c:pt idx="28">
                  <c:v>19.24468085106383</c:v>
                </c:pt>
                <c:pt idx="29">
                  <c:v>19.157894736842106</c:v>
                </c:pt>
                <c:pt idx="30">
                  <c:v>19.145833333333332</c:v>
                </c:pt>
                <c:pt idx="31">
                  <c:v>19.051546391752577</c:v>
                </c:pt>
                <c:pt idx="32">
                  <c:v>19.091836734693878</c:v>
                </c:pt>
                <c:pt idx="33">
                  <c:v>19.08080808080808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75B-4A7D-A7E0-094BEB0D1953}"/>
            </c:ext>
          </c:extLst>
        </c:ser>
        <c:ser>
          <c:idx val="0"/>
          <c:order val="1"/>
          <c:spPr>
            <a:ln>
              <a:solidFill>
                <a:srgbClr val="FF000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FF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6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21.90909090909091</c:v>
                </c:pt>
                <c:pt idx="1">
                  <c:v>21.880597014925375</c:v>
                </c:pt>
                <c:pt idx="2">
                  <c:v>22.029411764705884</c:v>
                </c:pt>
                <c:pt idx="3">
                  <c:v>22.188405797101449</c:v>
                </c:pt>
                <c:pt idx="4">
                  <c:v>22.542857142857144</c:v>
                </c:pt>
                <c:pt idx="5">
                  <c:v>22.676056338028168</c:v>
                </c:pt>
                <c:pt idx="6">
                  <c:v>22.652777777777779</c:v>
                </c:pt>
                <c:pt idx="7">
                  <c:v>22.561643835616437</c:v>
                </c:pt>
                <c:pt idx="8">
                  <c:v>22.648648648648649</c:v>
                </c:pt>
                <c:pt idx="9">
                  <c:v>22.56</c:v>
                </c:pt>
                <c:pt idx="10">
                  <c:v>22.5</c:v>
                </c:pt>
                <c:pt idx="11">
                  <c:v>22.519480519480521</c:v>
                </c:pt>
                <c:pt idx="12">
                  <c:v>22.435897435897434</c:v>
                </c:pt>
                <c:pt idx="13">
                  <c:v>22.50632911392405</c:v>
                </c:pt>
                <c:pt idx="14">
                  <c:v>22.412500000000001</c:v>
                </c:pt>
                <c:pt idx="15">
                  <c:v>22.469135802469136</c:v>
                </c:pt>
                <c:pt idx="16">
                  <c:v>22.524390243902438</c:v>
                </c:pt>
                <c:pt idx="17">
                  <c:v>22.590361445783131</c:v>
                </c:pt>
                <c:pt idx="18">
                  <c:v>22.571428571428573</c:v>
                </c:pt>
                <c:pt idx="19">
                  <c:v>22.55294117647059</c:v>
                </c:pt>
                <c:pt idx="20">
                  <c:v>22.511627906976745</c:v>
                </c:pt>
                <c:pt idx="21">
                  <c:v>22.425287356321839</c:v>
                </c:pt>
                <c:pt idx="22">
                  <c:v>22.511363636363637</c:v>
                </c:pt>
                <c:pt idx="23">
                  <c:v>22.516853932584269</c:v>
                </c:pt>
                <c:pt idx="24">
                  <c:v>22.5</c:v>
                </c:pt>
                <c:pt idx="25">
                  <c:v>22.483516483516482</c:v>
                </c:pt>
                <c:pt idx="26">
                  <c:v>22.445652173913043</c:v>
                </c:pt>
                <c:pt idx="27">
                  <c:v>22.462365591397848</c:v>
                </c:pt>
                <c:pt idx="28">
                  <c:v>22.457446808510639</c:v>
                </c:pt>
                <c:pt idx="29">
                  <c:v>22.421052631578949</c:v>
                </c:pt>
                <c:pt idx="30">
                  <c:v>22.395833333333332</c:v>
                </c:pt>
                <c:pt idx="31">
                  <c:v>22.298969072164947</c:v>
                </c:pt>
                <c:pt idx="32">
                  <c:v>22.306122448979593</c:v>
                </c:pt>
                <c:pt idx="33">
                  <c:v>22.333333333333332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2014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75B-4A7D-A7E0-094BEB0D1953}"/>
            </c:ext>
          </c:extLst>
        </c:ser>
        <c:ser>
          <c:idx val="2"/>
          <c:order val="2"/>
          <c:spPr>
            <a:ln cap="sq">
              <a:solidFill>
                <a:schemeClr val="tx1"/>
              </a:solidFill>
            </a:ln>
            <a:effectLst/>
          </c:spPr>
          <c:marker>
            <c:symbol val="triang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15.909090909090908</c:v>
                </c:pt>
                <c:pt idx="1">
                  <c:v>16.059701492537314</c:v>
                </c:pt>
                <c:pt idx="2">
                  <c:v>16.176470588235293</c:v>
                </c:pt>
                <c:pt idx="3">
                  <c:v>16.188405797101449</c:v>
                </c:pt>
                <c:pt idx="4">
                  <c:v>16.257142857142856</c:v>
                </c:pt>
                <c:pt idx="5">
                  <c:v>16.169014084507044</c:v>
                </c:pt>
                <c:pt idx="6">
                  <c:v>16.194444444444443</c:v>
                </c:pt>
                <c:pt idx="7">
                  <c:v>16.219178082191782</c:v>
                </c:pt>
                <c:pt idx="8">
                  <c:v>16.297297297297298</c:v>
                </c:pt>
                <c:pt idx="9">
                  <c:v>16.373333333333335</c:v>
                </c:pt>
                <c:pt idx="10">
                  <c:v>16.460526315789473</c:v>
                </c:pt>
                <c:pt idx="11">
                  <c:v>16.467532467532468</c:v>
                </c:pt>
                <c:pt idx="12">
                  <c:v>16.487179487179485</c:v>
                </c:pt>
                <c:pt idx="13">
                  <c:v>16.468354430379748</c:v>
                </c:pt>
                <c:pt idx="14">
                  <c:v>16.587499999999999</c:v>
                </c:pt>
                <c:pt idx="15">
                  <c:v>16.62962962962963</c:v>
                </c:pt>
                <c:pt idx="16">
                  <c:v>16.670731707317074</c:v>
                </c:pt>
                <c:pt idx="17">
                  <c:v>16.710843373493976</c:v>
                </c:pt>
                <c:pt idx="18">
                  <c:v>16.726190476190474</c:v>
                </c:pt>
                <c:pt idx="19">
                  <c:v>16.8</c:v>
                </c:pt>
                <c:pt idx="20">
                  <c:v>16.755813953488371</c:v>
                </c:pt>
                <c:pt idx="21">
                  <c:v>16.712643678160919</c:v>
                </c:pt>
                <c:pt idx="22">
                  <c:v>16.75</c:v>
                </c:pt>
                <c:pt idx="23">
                  <c:v>16.808988764044944</c:v>
                </c:pt>
                <c:pt idx="24">
                  <c:v>16.766666666666666</c:v>
                </c:pt>
                <c:pt idx="25">
                  <c:v>16.670329670329672</c:v>
                </c:pt>
                <c:pt idx="26">
                  <c:v>16.663043478260871</c:v>
                </c:pt>
                <c:pt idx="27">
                  <c:v>16.752688172043012</c:v>
                </c:pt>
                <c:pt idx="28">
                  <c:v>16.797872340425531</c:v>
                </c:pt>
                <c:pt idx="29">
                  <c:v>16.768421052631577</c:v>
                </c:pt>
                <c:pt idx="30">
                  <c:v>16.71875</c:v>
                </c:pt>
                <c:pt idx="31">
                  <c:v>16.742268041237114</c:v>
                </c:pt>
                <c:pt idx="32">
                  <c:v>16.693877551020407</c:v>
                </c:pt>
                <c:pt idx="33">
                  <c:v>16.717171717171716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2015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375B-4A7D-A7E0-094BEB0D1953}"/>
            </c:ext>
          </c:extLst>
        </c:ser>
        <c:ser>
          <c:idx val="3"/>
          <c:order val="3"/>
          <c:spPr>
            <a:effectLst>
              <a:glow>
                <a:schemeClr val="accent1">
                  <a:lumMod val="40000"/>
                  <a:lumOff val="60000"/>
                </a:schemeClr>
              </a:glow>
            </a:effectLst>
          </c:spPr>
          <c:marker>
            <c:spPr>
              <a:solidFill>
                <a:srgbClr val="7030A0"/>
              </a:solidFill>
              <a:effectLst>
                <a:glow>
                  <a:schemeClr val="accent1">
                    <a:lumMod val="40000"/>
                    <a:lumOff val="60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0.00_);[Red]\(0.00\)</c:formatCode>
                <c:ptCount val="40"/>
                <c:pt idx="0">
                  <c:v>17.712121212121211</c:v>
                </c:pt>
                <c:pt idx="1">
                  <c:v>17.701492537313431</c:v>
                </c:pt>
                <c:pt idx="2">
                  <c:v>17.676470588235293</c:v>
                </c:pt>
                <c:pt idx="3">
                  <c:v>17.608695652173914</c:v>
                </c:pt>
                <c:pt idx="4">
                  <c:v>17.585714285714285</c:v>
                </c:pt>
                <c:pt idx="5">
                  <c:v>17.549295774647888</c:v>
                </c:pt>
                <c:pt idx="6">
                  <c:v>17.597222222222221</c:v>
                </c:pt>
                <c:pt idx="7">
                  <c:v>17.657534246575342</c:v>
                </c:pt>
                <c:pt idx="8">
                  <c:v>17.783783783783782</c:v>
                </c:pt>
                <c:pt idx="9">
                  <c:v>17.853333333333332</c:v>
                </c:pt>
                <c:pt idx="10">
                  <c:v>17.80263157894737</c:v>
                </c:pt>
                <c:pt idx="11">
                  <c:v>17.792207792207794</c:v>
                </c:pt>
                <c:pt idx="12">
                  <c:v>17.717948717948719</c:v>
                </c:pt>
                <c:pt idx="13">
                  <c:v>17.696202531645568</c:v>
                </c:pt>
                <c:pt idx="14">
                  <c:v>17.725000000000001</c:v>
                </c:pt>
                <c:pt idx="15">
                  <c:v>17.716049382716051</c:v>
                </c:pt>
                <c:pt idx="16">
                  <c:v>17.939024390243901</c:v>
                </c:pt>
                <c:pt idx="17">
                  <c:v>18.024096385542169</c:v>
                </c:pt>
                <c:pt idx="18">
                  <c:v>18.011904761904763</c:v>
                </c:pt>
                <c:pt idx="19">
                  <c:v>17.964705882352941</c:v>
                </c:pt>
                <c:pt idx="20">
                  <c:v>17.988372093023255</c:v>
                </c:pt>
                <c:pt idx="21">
                  <c:v>17.931034482758619</c:v>
                </c:pt>
                <c:pt idx="22">
                  <c:v>17.943181818181817</c:v>
                </c:pt>
                <c:pt idx="23">
                  <c:v>17.898876404494381</c:v>
                </c:pt>
                <c:pt idx="24">
                  <c:v>17.822222222222223</c:v>
                </c:pt>
                <c:pt idx="25">
                  <c:v>17.846153846153847</c:v>
                </c:pt>
                <c:pt idx="26">
                  <c:v>17.913043478260871</c:v>
                </c:pt>
                <c:pt idx="27">
                  <c:v>17.93548387096774</c:v>
                </c:pt>
                <c:pt idx="28">
                  <c:v>17.978723404255319</c:v>
                </c:pt>
                <c:pt idx="29">
                  <c:v>17.905263157894737</c:v>
                </c:pt>
                <c:pt idx="30">
                  <c:v>17.958333333333332</c:v>
                </c:pt>
                <c:pt idx="31">
                  <c:v>17.855670103092784</c:v>
                </c:pt>
                <c:pt idx="32">
                  <c:v>17.887755102040817</c:v>
                </c:pt>
                <c:pt idx="33">
                  <c:v>17.979797979797979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2016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375B-4A7D-A7E0-094BEB0D1953}"/>
            </c:ext>
          </c:extLst>
        </c:ser>
        <c:ser>
          <c:idx val="4"/>
          <c:order val="4"/>
          <c:spPr>
            <a:effectLst>
              <a:outerShdw blurRad="38100" algn="ctr" rotWithShape="0">
                <a:srgbClr val="000000"/>
              </a:outerShdw>
            </a:effectLst>
          </c:spPr>
          <c:marker>
            <c:spPr>
              <a:effectLst>
                <a:outerShdw blurRad="38100" algn="ctr" rotWithShape="0">
                  <a:srgbClr val="000000"/>
                </a:outerShdw>
              </a:effectLst>
            </c:spPr>
          </c:marker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16.863636363636363</c:v>
                </c:pt>
                <c:pt idx="1">
                  <c:v>16.805970149253731</c:v>
                </c:pt>
                <c:pt idx="2">
                  <c:v>16.808823529411764</c:v>
                </c:pt>
                <c:pt idx="3">
                  <c:v>16.768115942028984</c:v>
                </c:pt>
                <c:pt idx="4">
                  <c:v>16.714285714285715</c:v>
                </c:pt>
                <c:pt idx="5">
                  <c:v>16.746478873239436</c:v>
                </c:pt>
                <c:pt idx="6">
                  <c:v>16.736111111111111</c:v>
                </c:pt>
                <c:pt idx="7">
                  <c:v>16.780821917808218</c:v>
                </c:pt>
                <c:pt idx="8">
                  <c:v>16.837837837837839</c:v>
                </c:pt>
                <c:pt idx="9">
                  <c:v>16.786666666666665</c:v>
                </c:pt>
                <c:pt idx="10">
                  <c:v>16.894736842105264</c:v>
                </c:pt>
                <c:pt idx="11">
                  <c:v>16.896103896103895</c:v>
                </c:pt>
                <c:pt idx="12">
                  <c:v>16.935897435897434</c:v>
                </c:pt>
                <c:pt idx="13">
                  <c:v>16.974683544303797</c:v>
                </c:pt>
                <c:pt idx="14">
                  <c:v>17.012499999999999</c:v>
                </c:pt>
                <c:pt idx="15">
                  <c:v>17.037037037037038</c:v>
                </c:pt>
                <c:pt idx="16">
                  <c:v>17.109756097560975</c:v>
                </c:pt>
                <c:pt idx="17">
                  <c:v>17.156626506024097</c:v>
                </c:pt>
                <c:pt idx="18">
                  <c:v>17.178571428571427</c:v>
                </c:pt>
                <c:pt idx="19">
                  <c:v>17.141176470588235</c:v>
                </c:pt>
                <c:pt idx="20">
                  <c:v>17.209302325581394</c:v>
                </c:pt>
                <c:pt idx="21">
                  <c:v>17.126436781609197</c:v>
                </c:pt>
                <c:pt idx="22">
                  <c:v>17.147727272727273</c:v>
                </c:pt>
                <c:pt idx="23">
                  <c:v>17.179775280898877</c:v>
                </c:pt>
                <c:pt idx="24">
                  <c:v>17.133333333333333</c:v>
                </c:pt>
                <c:pt idx="25">
                  <c:v>17.252747252747252</c:v>
                </c:pt>
                <c:pt idx="26">
                  <c:v>17.282608695652176</c:v>
                </c:pt>
                <c:pt idx="27">
                  <c:v>17.408602150537636</c:v>
                </c:pt>
                <c:pt idx="28">
                  <c:v>17.425531914893618</c:v>
                </c:pt>
                <c:pt idx="29">
                  <c:v>17.399999999999999</c:v>
                </c:pt>
                <c:pt idx="30">
                  <c:v>17.4375</c:v>
                </c:pt>
                <c:pt idx="31">
                  <c:v>17.422680412371133</c:v>
                </c:pt>
                <c:pt idx="32">
                  <c:v>17.408163265306122</c:v>
                </c:pt>
                <c:pt idx="33">
                  <c:v>17.404040404040405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375B-4A7D-A7E0-094BEB0D1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770944"/>
        <c:axId val="248773248"/>
      </c:lineChart>
      <c:catAx>
        <c:axId val="248770944"/>
        <c:scaling>
          <c:orientation val="minMax"/>
        </c:scaling>
        <c:delete val="0"/>
        <c:axPos val="b"/>
        <c:numFmt formatCode="m/d/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en-US"/>
          </a:p>
        </c:txPr>
        <c:crossAx val="248773248"/>
        <c:crosses val="autoZero"/>
        <c:auto val="0"/>
        <c:lblAlgn val="ctr"/>
        <c:lblOffset val="100"/>
        <c:noMultiLvlLbl val="0"/>
      </c:catAx>
      <c:valAx>
        <c:axId val="248773248"/>
        <c:scaling>
          <c:orientation val="minMax"/>
          <c:max val="24"/>
          <c:min val="12"/>
        </c:scaling>
        <c:delete val="0"/>
        <c:axPos val="l"/>
        <c:majorGridlines/>
        <c:numFmt formatCode="0.00_);[Red]\(0.00\)" sourceLinked="1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87709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35294567327101284"/>
          <c:y val="9.4905593658417456E-2"/>
          <c:w val="0.3896342528053921"/>
          <c:h val="3.6514247445864539E-2"/>
        </c:manualLayout>
      </c:layout>
      <c:overlay val="0"/>
    </c:legend>
    <c:plotVisOnly val="1"/>
    <c:dispBlanksAs val="span"/>
    <c:showDLblsOverMax val="0"/>
  </c:chart>
  <c:spPr>
    <a:noFill/>
  </c:sp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cap="all" spc="0">
                <a:ln w="9000" cmpd="sng">
                  <a:solidFill>
                    <a:schemeClr val="accent6">
                      <a:lumMod val="75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  <a:latin typeface="+mn-lt"/>
                <a:ea typeface="+mn-ea"/>
                <a:cs typeface="+mn-cs"/>
              </a:rPr>
              <a:t>Average Daily Calls Taken</a:t>
            </a:r>
          </a:p>
          <a:p>
            <a:pPr>
              <a:defRPr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cap="all" spc="0" baseline="0">
                <a:ln w="9000" cmpd="sng">
                  <a:solidFill>
                    <a:schemeClr val="accent6">
                      <a:lumMod val="75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4">
                        <a:shade val="20000"/>
                        <a:satMod val="245000"/>
                      </a:schemeClr>
                    </a:gs>
                    <a:gs pos="43000">
                      <a:schemeClr val="accent4">
                        <a:satMod val="255000"/>
                      </a:schemeClr>
                    </a:gs>
                    <a:gs pos="48000">
                      <a:schemeClr val="accent4">
                        <a:shade val="85000"/>
                        <a:satMod val="255000"/>
                      </a:schemeClr>
                    </a:gs>
                    <a:gs pos="100000">
                      <a:schemeClr val="accent4">
                        <a:shade val="20000"/>
                        <a:satMod val="245000"/>
                      </a:schemeClr>
                    </a:gs>
                  </a:gsLst>
                  <a:lin ang="5400000"/>
                </a:gradFill>
                <a:effectLst>
                  <a:reflection blurRad="12700" stA="28000" endPos="45000" dist="1000" dir="5400000" sy="-100000" algn="bl" rotWithShape="0"/>
                </a:effectLst>
                <a:latin typeface="+mn-lt"/>
                <a:ea typeface="+mn-ea"/>
                <a:cs typeface="+mn-cs"/>
              </a:rPr>
              <a:t>Per Support Personnel</a:t>
            </a:r>
            <a:endParaRPr lang="en-US" sz="1600" b="1" cap="all" spc="0" baseline="0">
              <a:ln w="9000" cmpd="sng">
                <a:solidFill>
                  <a:schemeClr val="accent6">
                    <a:lumMod val="75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endParaRPr>
          </a:p>
        </c:rich>
      </c:tx>
      <c:layout>
        <c:manualLayout>
          <c:xMode val="edge"/>
          <c:yMode val="edge"/>
          <c:x val="0.29498619511321522"/>
          <c:y val="2.4213544297087112E-2"/>
        </c:manualLayout>
      </c:layout>
      <c:overlay val="1"/>
      <c:spPr>
        <a:solidFill>
          <a:schemeClr val="lt1"/>
        </a:solidFill>
        <a:ln w="42500" cap="flat" cmpd="sng" algn="ctr">
          <a:solidFill>
            <a:schemeClr val="accent6"/>
          </a:solidFill>
          <a:prstDash val="solid"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08964598524297E-2"/>
          <c:y val="2.0399694216053404E-2"/>
          <c:w val="0.89940000591240954"/>
          <c:h val="0.87853260593047866"/>
        </c:manualLayout>
      </c:layout>
      <c:lineChart>
        <c:grouping val="standard"/>
        <c:varyColors val="0"/>
        <c:ser>
          <c:idx val="0"/>
          <c:order val="1"/>
          <c:spPr>
            <a:ln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2060"/>
                </a:solidFill>
              </a:ln>
            </c:spPr>
          </c:marker>
          <c:dLbls>
            <c:dLbl>
              <c:idx val="7"/>
              <c:layout>
                <c:manualLayout>
                  <c:x val="-1.7426365096829564E-2"/>
                  <c:y val="-7.18706752686421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F8-4D7C-820D-74BA61A985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anchor="ctr" anchorCtr="0"/>
              <a:lstStyle/>
              <a:p>
                <a:pPr>
                  <a:defRPr sz="8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10</c:v>
                </c:pt>
                <c:pt idx="1">
                  <c:v>6.5</c:v>
                </c:pt>
                <c:pt idx="2">
                  <c:v>8.5</c:v>
                </c:pt>
                <c:pt idx="3">
                  <c:v>7</c:v>
                </c:pt>
                <c:pt idx="4">
                  <c:v>6.5</c:v>
                </c:pt>
                <c:pt idx="5">
                  <c:v>19</c:v>
                </c:pt>
                <c:pt idx="6">
                  <c:v>16</c:v>
                </c:pt>
                <c:pt idx="7">
                  <c:v>10</c:v>
                </c:pt>
                <c:pt idx="8">
                  <c:v>10.5</c:v>
                </c:pt>
                <c:pt idx="9">
                  <c:v>6.5</c:v>
                </c:pt>
                <c:pt idx="10">
                  <c:v>12.5</c:v>
                </c:pt>
                <c:pt idx="11">
                  <c:v>8.5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9.5</c:v>
                </c:pt>
                <c:pt idx="16">
                  <c:v>11.5</c:v>
                </c:pt>
                <c:pt idx="17">
                  <c:v>10.5</c:v>
                </c:pt>
                <c:pt idx="18">
                  <c:v>9.5</c:v>
                </c:pt>
                <c:pt idx="19">
                  <c:v>7</c:v>
                </c:pt>
                <c:pt idx="20">
                  <c:v>11.5</c:v>
                </c:pt>
                <c:pt idx="21">
                  <c:v>5</c:v>
                </c:pt>
                <c:pt idx="22">
                  <c:v>9.5</c:v>
                </c:pt>
                <c:pt idx="23">
                  <c:v>10</c:v>
                </c:pt>
                <c:pt idx="24">
                  <c:v>6.5</c:v>
                </c:pt>
                <c:pt idx="25">
                  <c:v>14</c:v>
                </c:pt>
                <c:pt idx="26">
                  <c:v>10</c:v>
                </c:pt>
                <c:pt idx="27">
                  <c:v>14.5</c:v>
                </c:pt>
                <c:pt idx="28">
                  <c:v>9.5</c:v>
                </c:pt>
                <c:pt idx="29">
                  <c:v>7.5</c:v>
                </c:pt>
                <c:pt idx="30">
                  <c:v>10.5</c:v>
                </c:pt>
                <c:pt idx="31">
                  <c:v>8</c:v>
                </c:pt>
                <c:pt idx="32">
                  <c:v>8</c:v>
                </c:pt>
                <c:pt idx="33">
                  <c:v>8.5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Hardware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F8-4D7C-820D-74BA61A9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830976"/>
        <c:axId val="248832768"/>
      </c:lineChart>
      <c:lineChart>
        <c:grouping val="standard"/>
        <c:varyColors val="0"/>
        <c:ser>
          <c:idx val="2"/>
          <c:order val="0"/>
          <c:spPr>
            <a:ln cmpd="sng">
              <a:solidFill>
                <a:srgbClr val="00206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 cmpd="sng">
                <a:solidFill>
                  <a:srgbClr val="002060"/>
                </a:solidFill>
              </a:ln>
            </c:spPr>
          </c:marker>
          <c:dPt>
            <c:idx val="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B1F8-4D7C-820D-74BA61A9859A}"/>
              </c:ext>
            </c:extLst>
          </c:dPt>
          <c:dLbls>
            <c:dLbl>
              <c:idx val="7"/>
              <c:layout>
                <c:manualLayout>
                  <c:x val="-1.8892919797241305E-2"/>
                  <c:y val="7.18708342661185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F8-4D7C-820D-74BA61A9859A}"/>
                </c:ext>
              </c:extLst>
            </c:dLbl>
            <c:spPr>
              <a:noFill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11</c:v>
                </c:pt>
                <c:pt idx="1">
                  <c:v>9.4</c:v>
                </c:pt>
                <c:pt idx="2">
                  <c:v>11.4</c:v>
                </c:pt>
                <c:pt idx="3">
                  <c:v>11</c:v>
                </c:pt>
                <c:pt idx="4">
                  <c:v>17.670000000000002</c:v>
                </c:pt>
                <c:pt idx="5">
                  <c:v>12.5</c:v>
                </c:pt>
                <c:pt idx="6">
                  <c:v>12.2</c:v>
                </c:pt>
                <c:pt idx="7">
                  <c:v>14.5</c:v>
                </c:pt>
                <c:pt idx="8">
                  <c:v>12.89</c:v>
                </c:pt>
                <c:pt idx="9">
                  <c:v>8.6</c:v>
                </c:pt>
                <c:pt idx="10">
                  <c:v>13.5</c:v>
                </c:pt>
                <c:pt idx="11">
                  <c:v>12</c:v>
                </c:pt>
                <c:pt idx="12">
                  <c:v>13.6</c:v>
                </c:pt>
                <c:pt idx="13">
                  <c:v>11.2</c:v>
                </c:pt>
                <c:pt idx="14">
                  <c:v>16</c:v>
                </c:pt>
                <c:pt idx="15">
                  <c:v>12.6</c:v>
                </c:pt>
                <c:pt idx="16">
                  <c:v>10.4</c:v>
                </c:pt>
                <c:pt idx="17">
                  <c:v>14</c:v>
                </c:pt>
                <c:pt idx="18">
                  <c:v>13</c:v>
                </c:pt>
                <c:pt idx="19">
                  <c:v>10.6</c:v>
                </c:pt>
                <c:pt idx="20">
                  <c:v>10.6</c:v>
                </c:pt>
                <c:pt idx="21">
                  <c:v>13.4</c:v>
                </c:pt>
                <c:pt idx="22">
                  <c:v>12.2</c:v>
                </c:pt>
                <c:pt idx="23">
                  <c:v>12.67</c:v>
                </c:pt>
                <c:pt idx="24">
                  <c:v>9</c:v>
                </c:pt>
                <c:pt idx="25">
                  <c:v>9.4</c:v>
                </c:pt>
                <c:pt idx="26">
                  <c:v>10.6</c:v>
                </c:pt>
                <c:pt idx="27">
                  <c:v>10.4</c:v>
                </c:pt>
                <c:pt idx="28">
                  <c:v>15.14</c:v>
                </c:pt>
                <c:pt idx="29">
                  <c:v>10.25</c:v>
                </c:pt>
                <c:pt idx="30">
                  <c:v>11.75</c:v>
                </c:pt>
                <c:pt idx="31">
                  <c:v>21</c:v>
                </c:pt>
                <c:pt idx="32">
                  <c:v>16.670000000000002</c:v>
                </c:pt>
                <c:pt idx="33">
                  <c:v>13.33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Software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B1F8-4D7C-820D-74BA61A9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971264"/>
        <c:axId val="248834304"/>
      </c:lineChart>
      <c:catAx>
        <c:axId val="24883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500" baseline="0"/>
            </a:pPr>
            <a:endParaRPr lang="en-US"/>
          </a:p>
        </c:txPr>
        <c:crossAx val="248832768"/>
        <c:crosses val="autoZero"/>
        <c:auto val="1"/>
        <c:lblAlgn val="ctr"/>
        <c:lblOffset val="100"/>
        <c:noMultiLvlLbl val="1"/>
      </c:catAx>
      <c:valAx>
        <c:axId val="24883276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8830976"/>
        <c:crosses val="autoZero"/>
        <c:crossBetween val="between"/>
      </c:valAx>
      <c:valAx>
        <c:axId val="248834304"/>
        <c:scaling>
          <c:orientation val="minMax"/>
        </c:scaling>
        <c:delete val="1"/>
        <c:axPos val="r"/>
        <c:minorGridlines/>
        <c:numFmt formatCode="0.00" sourceLinked="1"/>
        <c:majorTickMark val="out"/>
        <c:minorTickMark val="none"/>
        <c:tickLblPos val="nextTo"/>
        <c:crossAx val="248971264"/>
        <c:crosses val="max"/>
        <c:crossBetween val="between"/>
      </c:valAx>
      <c:catAx>
        <c:axId val="24897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8834304"/>
        <c:crosses val="autoZero"/>
        <c:auto val="1"/>
        <c:lblAlgn val="ctr"/>
        <c:lblOffset val="100"/>
        <c:noMultiLvlLbl val="1"/>
      </c:catAx>
    </c:plotArea>
    <c:legend>
      <c:legendPos val="t"/>
      <c:layout>
        <c:manualLayout>
          <c:xMode val="edge"/>
          <c:yMode val="edge"/>
          <c:x val="0.72925321648934061"/>
          <c:y val="4.6443162854119181E-2"/>
          <c:w val="0.19264385400413314"/>
          <c:h val="3.1636522865109082E-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ALL SUPPORT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0.12112157455836861"/>
          <c:w val="0.87883532923344676"/>
          <c:h val="0.82362473542819925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dLbls>
            <c:dLbl>
              <c:idx val="26"/>
              <c:layout>
                <c:manualLayout>
                  <c:x val="-5.2136596983377815E-3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8F-4921-8171-F5DD3ED71DF6}"/>
                </c:ext>
              </c:extLst>
            </c:dLbl>
            <c:spPr>
              <a:solidFill>
                <a:schemeClr val="bg1"/>
              </a:solidFill>
              <a:ln>
                <a:solidFill>
                  <a:srgbClr val="002060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55</c:v>
                </c:pt>
                <c:pt idx="1">
                  <c:v>47</c:v>
                </c:pt>
                <c:pt idx="2">
                  <c:v>57</c:v>
                </c:pt>
                <c:pt idx="3">
                  <c:v>55</c:v>
                </c:pt>
                <c:pt idx="4">
                  <c:v>53</c:v>
                </c:pt>
                <c:pt idx="5">
                  <c:v>50</c:v>
                </c:pt>
                <c:pt idx="6">
                  <c:v>61</c:v>
                </c:pt>
                <c:pt idx="7">
                  <c:v>58</c:v>
                </c:pt>
                <c:pt idx="8">
                  <c:v>58</c:v>
                </c:pt>
                <c:pt idx="9">
                  <c:v>43</c:v>
                </c:pt>
                <c:pt idx="10">
                  <c:v>54</c:v>
                </c:pt>
                <c:pt idx="11">
                  <c:v>60</c:v>
                </c:pt>
                <c:pt idx="12">
                  <c:v>68</c:v>
                </c:pt>
                <c:pt idx="13">
                  <c:v>56</c:v>
                </c:pt>
                <c:pt idx="14">
                  <c:v>48</c:v>
                </c:pt>
                <c:pt idx="15">
                  <c:v>63</c:v>
                </c:pt>
                <c:pt idx="16">
                  <c:v>52</c:v>
                </c:pt>
                <c:pt idx="17">
                  <c:v>70</c:v>
                </c:pt>
                <c:pt idx="18">
                  <c:v>65</c:v>
                </c:pt>
                <c:pt idx="19">
                  <c:v>53</c:v>
                </c:pt>
                <c:pt idx="20">
                  <c:v>53</c:v>
                </c:pt>
                <c:pt idx="21">
                  <c:v>67</c:v>
                </c:pt>
                <c:pt idx="22">
                  <c:v>61</c:v>
                </c:pt>
                <c:pt idx="23">
                  <c:v>57</c:v>
                </c:pt>
                <c:pt idx="24">
                  <c:v>45</c:v>
                </c:pt>
                <c:pt idx="25">
                  <c:v>47</c:v>
                </c:pt>
                <c:pt idx="26">
                  <c:v>53</c:v>
                </c:pt>
                <c:pt idx="27">
                  <c:v>52</c:v>
                </c:pt>
                <c:pt idx="28">
                  <c:v>53</c:v>
                </c:pt>
                <c:pt idx="29">
                  <c:v>41</c:v>
                </c:pt>
                <c:pt idx="30">
                  <c:v>47</c:v>
                </c:pt>
                <c:pt idx="31">
                  <c:v>63</c:v>
                </c:pt>
                <c:pt idx="32">
                  <c:v>50</c:v>
                </c:pt>
                <c:pt idx="33">
                  <c:v>60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4.5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Software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F8F-4921-8171-F5DD3ED71DF6}"/>
            </c:ext>
          </c:extLst>
        </c:ser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dLbls>
            <c:dLbl>
              <c:idx val="46"/>
              <c:layout>
                <c:manualLayout>
                  <c:x val="-2.1345761402866963E-2"/>
                  <c:y val="6.057803850537358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8F-4921-8171-F5DD3ED71DF6}"/>
                </c:ext>
              </c:extLst>
            </c:dLbl>
            <c:dLbl>
              <c:idx val="47"/>
              <c:layout>
                <c:manualLayout>
                  <c:x val="-1.8412652002043478E-2"/>
                  <c:y val="-8.077071800716378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8F-4921-8171-F5DD3ED71DF6}"/>
                </c:ext>
              </c:extLst>
            </c:dLbl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20</c:v>
                </c:pt>
                <c:pt idx="1">
                  <c:v>13</c:v>
                </c:pt>
                <c:pt idx="2">
                  <c:v>17</c:v>
                </c:pt>
                <c:pt idx="3">
                  <c:v>14</c:v>
                </c:pt>
                <c:pt idx="4">
                  <c:v>13</c:v>
                </c:pt>
                <c:pt idx="5">
                  <c:v>19</c:v>
                </c:pt>
                <c:pt idx="6">
                  <c:v>16</c:v>
                </c:pt>
                <c:pt idx="7">
                  <c:v>20</c:v>
                </c:pt>
                <c:pt idx="8">
                  <c:v>21</c:v>
                </c:pt>
                <c:pt idx="9">
                  <c:v>13</c:v>
                </c:pt>
                <c:pt idx="10">
                  <c:v>25</c:v>
                </c:pt>
                <c:pt idx="11">
                  <c:v>17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19</c:v>
                </c:pt>
                <c:pt idx="16">
                  <c:v>23</c:v>
                </c:pt>
                <c:pt idx="17">
                  <c:v>21</c:v>
                </c:pt>
                <c:pt idx="18">
                  <c:v>19</c:v>
                </c:pt>
                <c:pt idx="19">
                  <c:v>14</c:v>
                </c:pt>
                <c:pt idx="20">
                  <c:v>23</c:v>
                </c:pt>
                <c:pt idx="21">
                  <c:v>10</c:v>
                </c:pt>
                <c:pt idx="22">
                  <c:v>19</c:v>
                </c:pt>
                <c:pt idx="23">
                  <c:v>20</c:v>
                </c:pt>
                <c:pt idx="24">
                  <c:v>13</c:v>
                </c:pt>
                <c:pt idx="25">
                  <c:v>28</c:v>
                </c:pt>
                <c:pt idx="26">
                  <c:v>20</c:v>
                </c:pt>
                <c:pt idx="27">
                  <c:v>29</c:v>
                </c:pt>
                <c:pt idx="28">
                  <c:v>19</c:v>
                </c:pt>
                <c:pt idx="29">
                  <c:v>15</c:v>
                </c:pt>
                <c:pt idx="30">
                  <c:v>21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Hardware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3F8F-4921-8171-F5DD3ED71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798400"/>
        <c:axId val="247820672"/>
      </c:lineChart>
      <c:dateAx>
        <c:axId val="247798400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500" baseline="0"/>
            </a:pPr>
            <a:endParaRPr lang="en-US"/>
          </a:p>
        </c:txPr>
        <c:crossAx val="247820672"/>
        <c:crosses val="autoZero"/>
        <c:auto val="0"/>
        <c:lblOffset val="100"/>
        <c:baseTimeUnit val="days"/>
      </c:dateAx>
      <c:valAx>
        <c:axId val="24782067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7798400"/>
        <c:crossesAt val="41276"/>
        <c:crossBetween val="midCat"/>
        <c:majorUnit val="5"/>
        <c:minorUnit val="2.5"/>
      </c:valAx>
      <c:spPr>
        <a:gradFill>
          <a:gsLst>
            <a:gs pos="0">
              <a:schemeClr val="accent1">
                <a:tint val="66000"/>
                <a:satMod val="160000"/>
                <a:lumMod val="89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legend>
      <c:legendPos val="t"/>
      <c:overlay val="1"/>
    </c:legend>
    <c:plotVisOnly val="1"/>
    <c:dispBlanksAs val="span"/>
    <c:showDLblsOverMax val="0"/>
  </c:chart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Maddenco, Inc.</a:t>
            </a:r>
          </a:p>
          <a:p>
            <a:pPr>
              <a:defRPr/>
            </a:pPr>
            <a:r>
              <a:rPr lang="en-US"/>
              <a:t>Daily Support Call Volume Analysis</a:t>
            </a:r>
          </a:p>
        </c:rich>
      </c:tx>
      <c:overlay val="0"/>
    </c:title>
    <c:autoTitleDeleted val="0"/>
    <c:view3D>
      <c:rotX val="15"/>
      <c:rotY val="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/>
      <c:area3DChart>
        <c:grouping val="stacked"/>
        <c:varyColors val="0"/>
        <c:ser>
          <c:idx val="2"/>
          <c:order val="0"/>
          <c:spPr>
            <a:solidFill>
              <a:srgbClr val="FFFF00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DATA!$GB$12:$GB$270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Other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96E-43D7-97C6-1DBF2AA463AE}"/>
            </c:ext>
          </c:extLst>
        </c:ser>
        <c:ser>
          <c:idx val="1"/>
          <c:order val="1"/>
          <c:dLbls>
            <c:spPr>
              <a:solidFill>
                <a:schemeClr val="accent1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20</c:v>
                </c:pt>
                <c:pt idx="1">
                  <c:v>13</c:v>
                </c:pt>
                <c:pt idx="2">
                  <c:v>17</c:v>
                </c:pt>
                <c:pt idx="3">
                  <c:v>14</c:v>
                </c:pt>
                <c:pt idx="4">
                  <c:v>13</c:v>
                </c:pt>
                <c:pt idx="5">
                  <c:v>19</c:v>
                </c:pt>
                <c:pt idx="6">
                  <c:v>16</c:v>
                </c:pt>
                <c:pt idx="7">
                  <c:v>20</c:v>
                </c:pt>
                <c:pt idx="8">
                  <c:v>21</c:v>
                </c:pt>
                <c:pt idx="9">
                  <c:v>13</c:v>
                </c:pt>
                <c:pt idx="10">
                  <c:v>25</c:v>
                </c:pt>
                <c:pt idx="11">
                  <c:v>17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19</c:v>
                </c:pt>
                <c:pt idx="16">
                  <c:v>23</c:v>
                </c:pt>
                <c:pt idx="17">
                  <c:v>21</c:v>
                </c:pt>
                <c:pt idx="18">
                  <c:v>19</c:v>
                </c:pt>
                <c:pt idx="19">
                  <c:v>14</c:v>
                </c:pt>
                <c:pt idx="20">
                  <c:v>23</c:v>
                </c:pt>
                <c:pt idx="21">
                  <c:v>10</c:v>
                </c:pt>
                <c:pt idx="22">
                  <c:v>19</c:v>
                </c:pt>
                <c:pt idx="23">
                  <c:v>20</c:v>
                </c:pt>
                <c:pt idx="24">
                  <c:v>13</c:v>
                </c:pt>
                <c:pt idx="25">
                  <c:v>28</c:v>
                </c:pt>
                <c:pt idx="26">
                  <c:v>20</c:v>
                </c:pt>
                <c:pt idx="27">
                  <c:v>29</c:v>
                </c:pt>
                <c:pt idx="28">
                  <c:v>19</c:v>
                </c:pt>
                <c:pt idx="29">
                  <c:v>15</c:v>
                </c:pt>
                <c:pt idx="30">
                  <c:v>21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Hardware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96E-43D7-97C6-1DBF2AA463AE}"/>
            </c:ext>
          </c:extLst>
        </c:ser>
        <c:ser>
          <c:idx val="0"/>
          <c:order val="2"/>
          <c:dLbls>
            <c:spPr>
              <a:solidFill>
                <a:schemeClr val="accent1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0.00</c:formatCode>
                <c:ptCount val="40"/>
                <c:pt idx="0">
                  <c:v>55</c:v>
                </c:pt>
                <c:pt idx="1">
                  <c:v>47</c:v>
                </c:pt>
                <c:pt idx="2">
                  <c:v>57</c:v>
                </c:pt>
                <c:pt idx="3">
                  <c:v>55</c:v>
                </c:pt>
                <c:pt idx="4">
                  <c:v>53</c:v>
                </c:pt>
                <c:pt idx="5">
                  <c:v>50</c:v>
                </c:pt>
                <c:pt idx="6">
                  <c:v>61</c:v>
                </c:pt>
                <c:pt idx="7">
                  <c:v>58</c:v>
                </c:pt>
                <c:pt idx="8">
                  <c:v>58</c:v>
                </c:pt>
                <c:pt idx="9">
                  <c:v>43</c:v>
                </c:pt>
                <c:pt idx="10">
                  <c:v>54</c:v>
                </c:pt>
                <c:pt idx="11">
                  <c:v>60</c:v>
                </c:pt>
                <c:pt idx="12">
                  <c:v>68</c:v>
                </c:pt>
                <c:pt idx="13">
                  <c:v>56</c:v>
                </c:pt>
                <c:pt idx="14">
                  <c:v>48</c:v>
                </c:pt>
                <c:pt idx="15">
                  <c:v>63</c:v>
                </c:pt>
                <c:pt idx="16">
                  <c:v>52</c:v>
                </c:pt>
                <c:pt idx="17">
                  <c:v>70</c:v>
                </c:pt>
                <c:pt idx="18">
                  <c:v>65</c:v>
                </c:pt>
                <c:pt idx="19">
                  <c:v>53</c:v>
                </c:pt>
                <c:pt idx="20">
                  <c:v>53</c:v>
                </c:pt>
                <c:pt idx="21">
                  <c:v>67</c:v>
                </c:pt>
                <c:pt idx="22">
                  <c:v>61</c:v>
                </c:pt>
                <c:pt idx="23">
                  <c:v>57</c:v>
                </c:pt>
                <c:pt idx="24">
                  <c:v>45</c:v>
                </c:pt>
                <c:pt idx="25">
                  <c:v>47</c:v>
                </c:pt>
                <c:pt idx="26">
                  <c:v>53</c:v>
                </c:pt>
                <c:pt idx="27">
                  <c:v>52</c:v>
                </c:pt>
                <c:pt idx="28">
                  <c:v>53</c:v>
                </c:pt>
                <c:pt idx="29">
                  <c:v>41</c:v>
                </c:pt>
                <c:pt idx="30">
                  <c:v>47</c:v>
                </c:pt>
                <c:pt idx="31">
                  <c:v>63</c:v>
                </c:pt>
                <c:pt idx="32">
                  <c:v>50</c:v>
                </c:pt>
                <c:pt idx="33">
                  <c:v>60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Software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396E-43D7-97C6-1DBF2AA46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95"/>
        <c:axId val="249456512"/>
        <c:axId val="249458048"/>
        <c:axId val="0"/>
      </c:area3DChart>
      <c:catAx>
        <c:axId val="2494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700" baseline="0"/>
            </a:pPr>
            <a:endParaRPr lang="en-US"/>
          </a:p>
        </c:txPr>
        <c:crossAx val="249458048"/>
        <c:crosses val="autoZero"/>
        <c:auto val="0"/>
        <c:lblAlgn val="ctr"/>
        <c:lblOffset val="100"/>
        <c:noMultiLvlLbl val="0"/>
      </c:catAx>
      <c:valAx>
        <c:axId val="249458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Received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8766352662293328E-2"/>
              <c:y val="0.3449691926489743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crossAx val="249456512"/>
        <c:crosses val="autoZero"/>
        <c:crossBetween val="midCat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500" baseline="0"/>
            </a:pPr>
            <a:endParaRPr lang="en-US"/>
          </a:p>
        </c:txPr>
      </c:dTable>
    </c:plotArea>
    <c:plotVisOnly val="1"/>
    <c:dispBlanksAs val="gap"/>
    <c:showDLblsOverMax val="0"/>
  </c:chart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Maddenco, Inc.</a:t>
            </a:r>
          </a:p>
          <a:p>
            <a:pPr>
              <a:defRPr/>
            </a:pPr>
            <a:r>
              <a:rPr lang="en-US"/>
              <a:t>Daily Running Average for Calls YTD</a:t>
            </a:r>
          </a:p>
          <a:p>
            <a:pPr>
              <a:defRPr/>
            </a:pPr>
            <a:r>
              <a:rPr lang="en-US"/>
              <a:t>SOFTWARE SUPPORT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4907808690584641E-2"/>
          <c:y val="9.2826270649573814E-2"/>
          <c:w val="0.85072693557489087"/>
          <c:h val="0.74088081350024781"/>
        </c:manualLayout>
      </c:layout>
      <c:lineChart>
        <c:grouping val="standard"/>
        <c:varyColors val="0"/>
        <c:ser>
          <c:idx val="3"/>
          <c:order val="0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DATA!$EK$12:$EK$270</c:f>
            </c:numRef>
          </c:val>
          <c:smooth val="0"/>
          <c:extLst>
            <c:ext xmlns:c16="http://schemas.microsoft.com/office/drawing/2014/chart" uri="{C3380CC4-5D6E-409C-BE32-E72D297353CC}">
              <c16:uniqueId val="{00000000-24F9-48B6-83CA-5F2AEE18EE1E}"/>
            </c:ext>
          </c:extLst>
        </c:ser>
        <c:ser>
          <c:idx val="2"/>
          <c:order val="1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</c:numRef>
          </c:val>
          <c:smooth val="0"/>
          <c:extLst>
            <c:ext xmlns:c16="http://schemas.microsoft.com/office/drawing/2014/chart" uri="{C3380CC4-5D6E-409C-BE32-E72D297353CC}">
              <c16:uniqueId val="{00000001-24F9-48B6-83CA-5F2AEE18EE1E}"/>
            </c:ext>
          </c:extLst>
        </c:ser>
        <c:ser>
          <c:idx val="4"/>
          <c:order val="2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DATA!$EZ$12:$EZ$270</c:f>
            </c:numRef>
          </c:val>
          <c:smooth val="0"/>
          <c:extLst>
            <c:ext xmlns:c16="http://schemas.microsoft.com/office/drawing/2014/chart" uri="{C3380CC4-5D6E-409C-BE32-E72D297353CC}">
              <c16:uniqueId val="{00000002-24F9-48B6-83CA-5F2AEE18EE1E}"/>
            </c:ext>
          </c:extLst>
        </c:ser>
        <c:ser>
          <c:idx val="5"/>
          <c:order val="3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ln>
              <a:solidFill>
                <a:schemeClr val="accent3">
                  <a:lumMod val="50000"/>
                </a:schemeClr>
              </a:solidFill>
              <a:prstDash val="solid"/>
            </a:ln>
          </c:spPr>
          <c:marker>
            <c:symbol val="none"/>
          </c:marker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03-24F9-48B6-83CA-5F2AEE18EE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DATA!$CF$12:$CF$270</c:f>
            </c:numRef>
          </c:val>
          <c:smooth val="0"/>
          <c:extLst>
            <c:ext xmlns:c16="http://schemas.microsoft.com/office/drawing/2014/chart" uri="{C3380CC4-5D6E-409C-BE32-E72D297353CC}">
              <c16:uniqueId val="{00000004-24F9-48B6-83CA-5F2AEE18EE1E}"/>
            </c:ext>
          </c:extLst>
        </c:ser>
        <c:ser>
          <c:idx val="7"/>
          <c:order val="4"/>
          <c:tx>
            <c:strRef>
              <c:f>DATA!$FJ$3</c:f>
              <c:strCache>
                <c:ptCount val="1"/>
                <c:pt idx="0">
                  <c:v>Dustin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multiLvlStrRef>
              <c:f>DATA!$A$12:$A$270</c:f>
            </c:multiLvlStrRef>
          </c:cat>
          <c:val>
            <c:numRef>
              <c:f>DATA!#REF!</c:f>
            </c:numRef>
          </c:val>
          <c:smooth val="0"/>
          <c:extLst>
            <c:ext xmlns:c16="http://schemas.microsoft.com/office/drawing/2014/chart" uri="{C3380CC4-5D6E-409C-BE32-E72D297353CC}">
              <c16:uniqueId val="{00000005-24F9-48B6-83CA-5F2AEE18EE1E}"/>
            </c:ext>
          </c:extLst>
        </c:ser>
        <c:ser>
          <c:idx val="0"/>
          <c:order val="5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DATA!$CU$12:$CU$270</c:f>
            </c:numRef>
          </c:val>
          <c:smooth val="0"/>
          <c:extLst>
            <c:ext xmlns:c16="http://schemas.microsoft.com/office/drawing/2014/chart" uri="{C3380CC4-5D6E-409C-BE32-E72D297353CC}">
              <c16:uniqueId val="{00000006-24F9-48B6-83CA-5F2AEE18EE1E}"/>
            </c:ext>
          </c:extLst>
        </c:ser>
        <c:ser>
          <c:idx val="1"/>
          <c:order val="6"/>
          <c:tx>
            <c:strRef>
              <c:f>DATA!$DQ$3</c:f>
              <c:strCache>
                <c:ptCount val="1"/>
                <c:pt idx="0">
                  <c:v>Maggie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DATA!$DV$12:$DV$270</c:f>
            </c:numRef>
          </c:val>
          <c:smooth val="0"/>
          <c:extLst>
            <c:ext xmlns:c16="http://schemas.microsoft.com/office/drawing/2014/chart" uri="{C3380CC4-5D6E-409C-BE32-E72D297353CC}">
              <c16:uniqueId val="{00000007-24F9-48B6-83CA-5F2AEE18E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197696"/>
        <c:axId val="249199232"/>
      </c:lineChart>
      <c:catAx>
        <c:axId val="24919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49199232"/>
        <c:crossesAt val="0"/>
        <c:auto val="0"/>
        <c:lblAlgn val="ctr"/>
        <c:lblOffset val="100"/>
        <c:noMultiLvlLbl val="1"/>
      </c:catAx>
      <c:valAx>
        <c:axId val="249199232"/>
        <c:scaling>
          <c:orientation val="minMax"/>
          <c:max val="15"/>
          <c:min val="3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Calls Taken</a:t>
                </a:r>
              </a:p>
            </c:rich>
          </c:tx>
          <c:layout>
            <c:manualLayout>
              <c:xMode val="edge"/>
              <c:yMode val="edge"/>
              <c:x val="1.534789910842712E-2"/>
              <c:y val="0.33285883186462062"/>
            </c:manualLayout>
          </c:layout>
          <c:overlay val="0"/>
        </c:title>
        <c:numFmt formatCode="#,##0.00" sourceLinked="0"/>
        <c:majorTickMark val="none"/>
        <c:minorTickMark val="none"/>
        <c:tickLblPos val="low"/>
        <c:crossAx val="249197696"/>
        <c:crossesAt val="41276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500"/>
            </a:pPr>
            <a:endParaRPr lang="en-US"/>
          </a:p>
        </c:txPr>
      </c:dTable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span"/>
    <c:showDLblsOverMax val="0"/>
  </c:chart>
  <c:spPr>
    <a:noFill/>
    <a:ln>
      <a:solidFill>
        <a:srgbClr val="FFFF00"/>
      </a:solidFill>
    </a:ln>
  </c:spPr>
  <c:txPr>
    <a:bodyPr/>
    <a:lstStyle/>
    <a:p>
      <a:pPr>
        <a:defRPr sz="700" baseline="0"/>
      </a:pPr>
      <a:endParaRPr lang="en-US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8804626275671632E-2"/>
          <c:y val="9.1074072472321715E-2"/>
          <c:w val="0.83021615399609594"/>
          <c:h val="0.81593529947492671"/>
        </c:manualLayout>
      </c:layout>
      <c:bar3DChart>
        <c:barDir val="col"/>
        <c:grouping val="clustered"/>
        <c:varyColors val="0"/>
        <c:ser>
          <c:idx val="6"/>
          <c:order val="0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layout>
                <c:manualLayout>
                  <c:x val="1.3198961937716263E-2"/>
                  <c:y val="-4.237746031746032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D0-4839-9343-6396532BB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DATA!$EX$6</c:f>
              <c:numCache>
                <c:formatCode>0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0-4839-9343-6396532BBFA1}"/>
            </c:ext>
          </c:extLst>
        </c:ser>
        <c:ser>
          <c:idx val="5"/>
          <c:order val="1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dLbl>
              <c:idx val="0"/>
              <c:layout>
                <c:manualLayout>
                  <c:x val="1.4674163783160324E-2"/>
                  <c:y val="-4.038777777777777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D0-4839-9343-6396532BBFA1}"/>
                </c:ext>
              </c:extLst>
            </c:dLbl>
            <c:spPr>
              <a:noFill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DATA!$EI$6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0-4839-9343-6396532BBFA1}"/>
            </c:ext>
          </c:extLst>
        </c:ser>
        <c:ser>
          <c:idx val="3"/>
          <c:order val="2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1.1732437603293951E-2"/>
                  <c:y val="-5.048169875447736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D0-4839-9343-6396532BB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DATA!$CD$6</c:f>
            </c:numRef>
          </c:val>
          <c:extLst>
            <c:ext xmlns:c16="http://schemas.microsoft.com/office/drawing/2014/chart" uri="{C3380CC4-5D6E-409C-BE32-E72D297353CC}">
              <c16:uniqueId val="{00000005-7ED0-4839-9343-6396532BBFA1}"/>
            </c:ext>
          </c:extLst>
        </c:ser>
        <c:ser>
          <c:idx val="4"/>
          <c:order val="3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0"/>
              <c:layout>
                <c:manualLayout>
                  <c:x val="1.6134256055363321E-2"/>
                  <c:y val="-4.240365079365079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D0-4839-9343-6396532BBFA1}"/>
                </c:ext>
              </c:extLst>
            </c:dLbl>
            <c:spPr>
              <a:noFill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DATA!$CS$6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D0-4839-9343-6396532BBFA1}"/>
            </c:ext>
          </c:extLst>
        </c:ser>
        <c:ser>
          <c:idx val="7"/>
          <c:order val="4"/>
          <c:tx>
            <c:strRef>
              <c:f>DATA!$DQ$3</c:f>
              <c:strCache>
                <c:ptCount val="1"/>
                <c:pt idx="0">
                  <c:v>Maggie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0"/>
              <c:layout>
                <c:manualLayout>
                  <c:x val="1.7628258885556278E-2"/>
                  <c:y val="-2.019267950179094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D0-4839-9343-6396532BB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DATA!$DT$6</c:f>
            </c:numRef>
          </c:val>
          <c:extLst>
            <c:ext xmlns:c16="http://schemas.microsoft.com/office/drawing/2014/chart" uri="{C3380CC4-5D6E-409C-BE32-E72D297353CC}">
              <c16:uniqueId val="{00000009-7ED0-4839-9343-6396532BBFA1}"/>
            </c:ext>
          </c:extLst>
        </c:ser>
        <c:ser>
          <c:idx val="1"/>
          <c:order val="5"/>
          <c:tx>
            <c:strRef>
              <c:f>DATA!$FY$3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1.906521110535267E-2"/>
                  <c:y val="-3.432755515304460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D0-4839-9343-6396532BB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DATA!$GB$6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D0-4839-9343-6396532BBFA1}"/>
            </c:ext>
          </c:extLst>
        </c:ser>
        <c:ser>
          <c:idx val="2"/>
          <c:order val="6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dLbl>
              <c:idx val="0"/>
              <c:layout>
                <c:manualLayout>
                  <c:x val="1.7603806228373702E-2"/>
                  <c:y val="-4.441412698412698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D0-4839-9343-6396532BBF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DATA!$BP$6</c:f>
              <c:numCache>
                <c:formatCode>0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D0-4839-9343-6396532BB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9758464"/>
        <c:axId val="249760000"/>
        <c:axId val="0"/>
      </c:bar3DChart>
      <c:catAx>
        <c:axId val="24975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760000"/>
        <c:crosses val="autoZero"/>
        <c:auto val="1"/>
        <c:lblAlgn val="ctr"/>
        <c:lblOffset val="100"/>
        <c:noMultiLvlLbl val="0"/>
      </c:catAx>
      <c:valAx>
        <c:axId val="249760000"/>
        <c:scaling>
          <c:orientation val="minMax"/>
          <c:max val="1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49758464"/>
        <c:crosses val="autoZero"/>
        <c:crossBetween val="between"/>
        <c:minorUnit val="5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Maddenco, Inc.</a:t>
            </a:r>
          </a:p>
          <a:p>
            <a:pPr>
              <a:defRPr/>
            </a:pPr>
            <a:r>
              <a:rPr lang="en-US"/>
              <a:t>This</a:t>
            </a:r>
            <a:r>
              <a:rPr lang="en-US" baseline="0"/>
              <a:t> Week's</a:t>
            </a:r>
            <a:r>
              <a:rPr lang="en-US"/>
              <a:t> Support Calls Handled</a:t>
            </a:r>
          </a:p>
        </c:rich>
      </c:tx>
      <c:layout>
        <c:manualLayout>
          <c:xMode val="edge"/>
          <c:yMode val="edge"/>
          <c:x val="0.28674828101312833"/>
          <c:y val="1.2115607701074569E-2"/>
        </c:manualLayout>
      </c:layout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6.9109369413812308E-2"/>
          <c:y val="0.12933925120567727"/>
          <c:w val="0.88836458596042933"/>
          <c:h val="0.77003702097240312"/>
        </c:manualLayout>
      </c:layout>
      <c:bar3DChart>
        <c:barDir val="col"/>
        <c:grouping val="clustered"/>
        <c:varyColors val="0"/>
        <c:ser>
          <c:idx val="6"/>
          <c:order val="0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2.0192679501790946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4D-4717-B3EA-9A1CC7342C18}"/>
                </c:ext>
              </c:extLst>
            </c:dLbl>
            <c:dLbl>
              <c:idx val="4"/>
              <c:layout>
                <c:manualLayout>
                  <c:x val="8.7993282024704626E-3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4D-4717-B3EA-9A1CC7342C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DATA!$EX$106:$EX$110</c:f>
            </c:numRef>
          </c:val>
          <c:extLst>
            <c:ext xmlns:c16="http://schemas.microsoft.com/office/drawing/2014/chart" uri="{C3380CC4-5D6E-409C-BE32-E72D297353CC}">
              <c16:uniqueId val="{00000002-9E4D-4717-B3EA-9A1CC7342C18}"/>
            </c:ext>
          </c:extLst>
        </c:ser>
        <c:ser>
          <c:idx val="5"/>
          <c:order val="1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dLbl>
              <c:idx val="0"/>
              <c:layout>
                <c:manualLayout>
                  <c:x val="-1.4665547004117439E-3"/>
                  <c:y val="-6.0578038505372843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4D-4717-B3EA-9A1CC7342C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DATA!$EI$106:$EI$110</c:f>
            </c:numRef>
          </c:val>
          <c:extLst>
            <c:ext xmlns:c16="http://schemas.microsoft.com/office/drawing/2014/chart" uri="{C3380CC4-5D6E-409C-BE32-E72D297353CC}">
              <c16:uniqueId val="{00000004-9E4D-4717-B3EA-9A1CC7342C18}"/>
            </c:ext>
          </c:extLst>
        </c:ser>
        <c:ser>
          <c:idx val="4"/>
          <c:order val="2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4"/>
              <c:layout>
                <c:manualLayout>
                  <c:x val="5.8581234009081702E-3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4D-4717-B3EA-9A1CC7342C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DATA!$CD$106:$CD$110</c:f>
            </c:numRef>
          </c:val>
          <c:extLst>
            <c:ext xmlns:c16="http://schemas.microsoft.com/office/drawing/2014/chart" uri="{C3380CC4-5D6E-409C-BE32-E72D297353CC}">
              <c16:uniqueId val="{00000006-9E4D-4717-B3EA-9A1CC7342C18}"/>
            </c:ext>
          </c:extLst>
        </c:ser>
        <c:ser>
          <c:idx val="7"/>
          <c:order val="3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dLbl>
              <c:idx val="2"/>
              <c:layout>
                <c:manualLayout>
                  <c:x val="5.8662188016469757E-3"/>
                  <c:y val="-2.0192679501790946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4D-4717-B3EA-9A1CC7342C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DATA!$CS$106:$CS$110</c:f>
            </c:numRef>
          </c:val>
          <c:extLst>
            <c:ext xmlns:c16="http://schemas.microsoft.com/office/drawing/2014/chart" uri="{C3380CC4-5D6E-409C-BE32-E72D297353CC}">
              <c16:uniqueId val="{00000008-9E4D-4717-B3EA-9A1CC7342C18}"/>
            </c:ext>
          </c:extLst>
        </c:ser>
        <c:ser>
          <c:idx val="8"/>
          <c:order val="4"/>
          <c:tx>
            <c:strRef>
              <c:f>DATA!$DQ$3</c:f>
              <c:strCache>
                <c:ptCount val="1"/>
                <c:pt idx="0">
                  <c:v>Maggie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7030A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DATA!$DT$106:$DT$110</c:f>
            </c:numRef>
          </c:val>
          <c:extLst>
            <c:ext xmlns:c16="http://schemas.microsoft.com/office/drawing/2014/chart" uri="{C3380CC4-5D6E-409C-BE32-E72D297353CC}">
              <c16:uniqueId val="{00000009-9E4D-4717-B3EA-9A1CC7342C18}"/>
            </c:ext>
          </c:extLst>
        </c:ser>
        <c:ser>
          <c:idx val="3"/>
          <c:order val="5"/>
          <c:tx>
            <c:strRef>
              <c:f>DATA!$FY$3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dLbls>
            <c:dLbl>
              <c:idx val="2"/>
              <c:layout>
                <c:manualLayout>
                  <c:x val="2.9331094008234878E-3"/>
                  <c:y val="2.0192679501791688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4D-4717-B3EA-9A1CC7342C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DATA!$GB$106:$GB$110</c:f>
            </c:numRef>
          </c:val>
          <c:extLst>
            <c:ext xmlns:c16="http://schemas.microsoft.com/office/drawing/2014/chart" uri="{C3380CC4-5D6E-409C-BE32-E72D297353CC}">
              <c16:uniqueId val="{0000000B-9E4D-4717-B3EA-9A1CC7342C18}"/>
            </c:ext>
          </c:extLst>
        </c:ser>
        <c:ser>
          <c:idx val="1"/>
          <c:order val="6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</c:spPr>
          <c:invertIfNegative val="0"/>
          <c:dLbls>
            <c:dLbl>
              <c:idx val="0"/>
              <c:layout>
                <c:manualLayout>
                  <c:x val="1.4665547004117439E-3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4D-4717-B3EA-9A1CC7342C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DATA!#REF!</c:f>
            </c:numRef>
          </c:val>
          <c:extLst>
            <c:ext xmlns:c16="http://schemas.microsoft.com/office/drawing/2014/chart" uri="{C3380CC4-5D6E-409C-BE32-E72D297353CC}">
              <c16:uniqueId val="{0000000D-9E4D-4717-B3EA-9A1CC7342C18}"/>
            </c:ext>
          </c:extLst>
        </c:ser>
        <c:ser>
          <c:idx val="0"/>
          <c:order val="7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DATA!$A$106:$A$110</c:f>
            </c:multiLvlStrRef>
          </c:cat>
          <c:val>
            <c:numRef>
              <c:f>DATA!#REF!</c:f>
            </c:numRef>
          </c:val>
          <c:extLst>
            <c:ext xmlns:c16="http://schemas.microsoft.com/office/drawing/2014/chart" uri="{C3380CC4-5D6E-409C-BE32-E72D297353CC}">
              <c16:uniqueId val="{0000000E-9E4D-4717-B3EA-9A1CC7342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1"/>
        <c:shape val="cylinder"/>
        <c:axId val="249873920"/>
        <c:axId val="249875456"/>
        <c:axId val="0"/>
      </c:bar3DChart>
      <c:catAx>
        <c:axId val="249873920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 baseline="0"/>
            </a:pPr>
            <a:endParaRPr lang="en-US"/>
          </a:p>
        </c:txPr>
        <c:crossAx val="249875456"/>
        <c:crosses val="autoZero"/>
        <c:auto val="0"/>
        <c:lblAlgn val="ctr"/>
        <c:lblOffset val="100"/>
        <c:noMultiLvlLbl val="0"/>
      </c:catAx>
      <c:valAx>
        <c:axId val="249875456"/>
        <c:scaling>
          <c:orientation val="minMax"/>
          <c:max val="3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0232907362705073E-2"/>
              <c:y val="0.3469884605991533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49873920"/>
        <c:crosses val="autoZero"/>
        <c:crossBetween val="between"/>
        <c:majorUnit val="1"/>
      </c:valAx>
    </c:plotArea>
    <c:plotVisOnly val="1"/>
    <c:dispBlanksAs val="gap"/>
    <c:showDLblsOverMax val="0"/>
  </c:chart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Maddenco, Inc.</a:t>
            </a:r>
          </a:p>
          <a:p>
            <a:pPr>
              <a:defRPr/>
            </a:pPr>
            <a:r>
              <a:rPr lang="en-US"/>
              <a:t>Daily Software Support Call Analysis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9.6855247981545545E-2"/>
          <c:y val="0.12912174603174603"/>
          <c:w val="0.83722779700115335"/>
          <c:h val="0.60205682539682537"/>
        </c:manualLayout>
      </c:layout>
      <c:bar3DChart>
        <c:barDir val="col"/>
        <c:grouping val="stacked"/>
        <c:varyColors val="0"/>
        <c:ser>
          <c:idx val="2"/>
          <c:order val="0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5B4-4114-B069-E420D6D3910B}"/>
            </c:ext>
          </c:extLst>
        </c:ser>
        <c:ser>
          <c:idx val="1"/>
          <c:order val="1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5B4-4114-B069-E420D6D3910B}"/>
            </c:ext>
          </c:extLst>
        </c:ser>
        <c:ser>
          <c:idx val="0"/>
          <c:order val="2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5B4-4114-B069-E420D6D3910B}"/>
            </c:ext>
          </c:extLst>
        </c:ser>
        <c:ser>
          <c:idx val="3"/>
          <c:order val="3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5B4-4114-B069-E420D6D3910B}"/>
            </c:ext>
          </c:extLst>
        </c:ser>
        <c:ser>
          <c:idx val="4"/>
          <c:order val="4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5B4-4114-B069-E420D6D3910B}"/>
            </c:ext>
          </c:extLst>
        </c:ser>
        <c:ser>
          <c:idx val="5"/>
          <c:order val="5"/>
          <c:tx>
            <c:strRef>
              <c:f>DATA!#REF!</c:f>
              <c:strCache>
                <c:ptCount val="1"/>
                <c:pt idx="0">
                  <c:v>Dana</c:v>
                </c:pt>
              </c:strCache>
            </c:strRef>
          </c:tx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5B4-4114-B069-E420D6D3910B}"/>
            </c:ext>
          </c:extLst>
        </c:ser>
        <c:ser>
          <c:idx val="6"/>
          <c:order val="6"/>
          <c:tx>
            <c:strRef>
              <c:f>DATA!$FJ$3</c:f>
              <c:strCache>
                <c:ptCount val="1"/>
                <c:pt idx="0">
                  <c:v>Dustin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5B4-4114-B069-E420D6D39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249558144"/>
        <c:axId val="249559680"/>
        <c:axId val="0"/>
      </c:bar3DChart>
      <c:dateAx>
        <c:axId val="249558144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700" baseline="0"/>
            </a:pPr>
            <a:endParaRPr lang="en-US"/>
          </a:p>
        </c:txPr>
        <c:crossAx val="249559680"/>
        <c:crossesAt val="0"/>
        <c:auto val="0"/>
        <c:lblOffset val="100"/>
        <c:baseTimeUnit val="days"/>
      </c:dateAx>
      <c:valAx>
        <c:axId val="249559680"/>
        <c:scaling>
          <c:orientation val="minMax"/>
          <c:max val="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Received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5696090589324259E-2"/>
              <c:y val="0.3409306756211932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49558144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>
            <a:solidFill>
              <a:schemeClr val="accent1"/>
            </a:solidFill>
          </a:ln>
        </c:spPr>
        <c:txPr>
          <a:bodyPr/>
          <a:lstStyle/>
          <a:p>
            <a:pPr rtl="0">
              <a:defRPr sz="500"/>
            </a:pPr>
            <a:endParaRPr lang="en-US"/>
          </a:p>
        </c:txPr>
      </c:dTable>
    </c:plotArea>
    <c:plotVisOnly val="1"/>
    <c:dispBlanksAs val="gap"/>
    <c:showDLblsOverMax val="0"/>
  </c:chart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Maddenco, Inc.</a:t>
            </a:r>
          </a:p>
          <a:p>
            <a:pPr>
              <a:defRPr/>
            </a:pPr>
            <a:r>
              <a:rPr lang="en-US"/>
              <a:t>Daily Software Support Calls Analysis</a:t>
            </a:r>
          </a:p>
          <a:p>
            <a:pPr>
              <a:defRPr/>
            </a:pPr>
            <a:r>
              <a:rPr lang="en-US"/>
              <a:t>Barb</a:t>
            </a:r>
          </a:p>
        </c:rich>
      </c:tx>
      <c:layout>
        <c:manualLayout>
          <c:xMode val="edge"/>
          <c:yMode val="edge"/>
          <c:x val="0.29444890426758941"/>
          <c:y val="1.0079365079365079E-2"/>
        </c:manualLayout>
      </c:layout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  <c:spPr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8100000" scaled="1"/>
          <a:tileRect/>
        </a:gradFill>
      </c:spPr>
    </c:backWall>
    <c:plotArea>
      <c:layout>
        <c:manualLayout>
          <c:layoutTarget val="inner"/>
          <c:xMode val="edge"/>
          <c:yMode val="edge"/>
          <c:x val="0.13015928489042675"/>
          <c:y val="0.11511650793650793"/>
          <c:w val="0.77181656010472355"/>
          <c:h val="0.746878879538423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DB5-4D79-8AA3-51C4527EF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9649024"/>
        <c:axId val="249650560"/>
        <c:axId val="0"/>
      </c:bar3DChart>
      <c:catAx>
        <c:axId val="249649024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600"/>
            </a:pPr>
            <a:endParaRPr lang="en-US"/>
          </a:p>
        </c:txPr>
        <c:crossAx val="249650560"/>
        <c:crosses val="autoZero"/>
        <c:auto val="0"/>
        <c:lblAlgn val="ctr"/>
        <c:lblOffset val="100"/>
        <c:noMultiLvlLbl val="0"/>
      </c:catAx>
      <c:valAx>
        <c:axId val="249650560"/>
        <c:scaling>
          <c:orientation val="minMax"/>
          <c:max val="2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Calls Taken</a:t>
                </a:r>
              </a:p>
            </c:rich>
          </c:tx>
          <c:layout>
            <c:manualLayout>
              <c:xMode val="edge"/>
              <c:yMode val="edge"/>
              <c:x val="7.7926758938869661E-2"/>
              <c:y val="0.3394166666666666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9649024"/>
        <c:crosses val="autoZero"/>
        <c:crossBetween val="between"/>
        <c:majorUnit val="1"/>
      </c:valAx>
      <c:spPr>
        <a:noFill/>
      </c:spPr>
    </c:plotArea>
    <c:plotVisOnly val="1"/>
    <c:dispBlanksAs val="gap"/>
    <c:showDLblsOverMax val="0"/>
  </c:chart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BARB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495042352252119"/>
          <c:h val="0.86401009443178123"/>
        </c:manualLayout>
      </c:layout>
      <c:lineChart>
        <c:grouping val="standard"/>
        <c:varyColors val="0"/>
        <c:ser>
          <c:idx val="0"/>
          <c:order val="0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2F3-44E5-BEFF-2E22A60AB550}"/>
            </c:ext>
          </c:extLst>
        </c:ser>
        <c:ser>
          <c:idx val="1"/>
          <c:order val="1"/>
          <c:tx>
            <c:strRef>
              <c:f>DATA!$BS$3</c:f>
              <c:strCache>
                <c:ptCount val="1"/>
                <c:pt idx="0">
                  <c:v>U002SUZANN (ALL)</c:v>
                </c:pt>
              </c:strCache>
            </c:strRef>
          </c:tx>
          <c:spPr>
            <a:ln w="6350">
              <a:solidFill>
                <a:schemeClr val="bg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2F3-44E5-BEFF-2E22A60AB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694080"/>
        <c:axId val="249695616"/>
      </c:lineChart>
      <c:dateAx>
        <c:axId val="249694080"/>
        <c:scaling>
          <c:orientation val="minMax"/>
        </c:scaling>
        <c:delete val="0"/>
        <c:axPos val="b"/>
        <c:majorGridlines/>
        <c:minorGridlines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500" baseline="0"/>
            </a:pPr>
            <a:endParaRPr lang="en-US"/>
          </a:p>
        </c:txPr>
        <c:crossAx val="249695616"/>
        <c:crosses val="autoZero"/>
        <c:auto val="0"/>
        <c:lblOffset val="100"/>
        <c:baseTimeUnit val="days"/>
      </c:dateAx>
      <c:valAx>
        <c:axId val="249695616"/>
        <c:scaling>
          <c:orientation val="minMax"/>
          <c:max val="30"/>
        </c:scaling>
        <c:delete val="0"/>
        <c:axPos val="l"/>
        <c:majorGridlines>
          <c:spPr>
            <a:ln>
              <a:noFill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9694080"/>
        <c:crossesAt val="41276"/>
        <c:crossBetween val="between"/>
        <c:majorUnit val="1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79930121145171329"/>
          <c:y val="8.6745436953444999E-2"/>
          <c:w val="0.10464216161787543"/>
          <c:h val="7.2925230466439117E-2"/>
        </c:manualLayout>
      </c:layout>
      <c:overlay val="0"/>
    </c:legend>
    <c:plotVisOnly val="1"/>
    <c:dispBlanksAs val="span"/>
    <c:showDLblsOverMax val="0"/>
  </c:chart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Software Support Calls Analysis</a:t>
            </a:r>
          </a:p>
          <a:p>
            <a:pPr>
              <a:defRPr/>
            </a:pPr>
            <a:r>
              <a:rPr lang="en-US"/>
              <a:t>Carol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6.7084484636511524E-2"/>
          <c:y val="0.15140455190695212"/>
          <c:w val="0.87007930481150042"/>
          <c:h val="0.6944142857142857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B24-4EC1-8486-8FDC174D9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0103296"/>
        <c:axId val="250104832"/>
        <c:axId val="0"/>
      </c:bar3DChart>
      <c:catAx>
        <c:axId val="250103296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0104832"/>
        <c:crosses val="autoZero"/>
        <c:auto val="0"/>
        <c:lblAlgn val="ctr"/>
        <c:lblOffset val="100"/>
        <c:noMultiLvlLbl val="0"/>
      </c:catAx>
      <c:valAx>
        <c:axId val="250104832"/>
        <c:scaling>
          <c:orientation val="minMax"/>
          <c:max val="2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103296"/>
        <c:crosses val="autoZero"/>
        <c:crossBetween val="between"/>
        <c:majorUnit val="1"/>
      </c:valAx>
    </c:plotArea>
    <c:plotVisOnly val="1"/>
    <c:dispBlanksAs val="gap"/>
    <c:showDLblsOverMax val="0"/>
  </c:chart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Carol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495042352252119"/>
          <c:h val="0.86401009443178123"/>
        </c:manualLayout>
      </c:layout>
      <c:lineChart>
        <c:grouping val="standard"/>
        <c:varyColors val="0"/>
        <c:ser>
          <c:idx val="0"/>
          <c:order val="0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dLbls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trendline>
            <c:spPr>
              <a:ln w="25400" cmpd="sng">
                <a:solidFill>
                  <a:srgbClr val="002060"/>
                </a:solidFill>
                <a:prstDash val="solid"/>
                <a:headEnd type="oval"/>
                <a:tailEnd type="arrow"/>
              </a:ln>
            </c:spPr>
            <c:trendlineType val="linear"/>
            <c:dispRSqr val="0"/>
            <c:dispEq val="0"/>
          </c:trendline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005-4EB0-975F-B29D958B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419072"/>
        <c:axId val="250420608"/>
      </c:lineChart>
      <c:dateAx>
        <c:axId val="250419072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0420608"/>
        <c:crosses val="autoZero"/>
        <c:auto val="0"/>
        <c:lblOffset val="100"/>
        <c:baseTimeUnit val="days"/>
      </c:dateAx>
      <c:valAx>
        <c:axId val="250420608"/>
        <c:scaling>
          <c:orientation val="minMax"/>
          <c:max val="26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419072"/>
        <c:crossesAt val="41276"/>
        <c:crossBetween val="midCat"/>
        <c:majorUnit val="1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span"/>
    <c:showDLblsOverMax val="0"/>
  </c:chart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Software Support Calls Analysis</a:t>
            </a:r>
          </a:p>
          <a:p>
            <a:pPr>
              <a:defRPr/>
            </a:pPr>
            <a:r>
              <a:rPr lang="en-US"/>
              <a:t>Jon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7.1476527272374524E-2"/>
          <c:y val="8.6791475445701732E-2"/>
          <c:w val="0.85546918664645355"/>
          <c:h val="0.8357403431292738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4"/>
              <c:layout>
                <c:manualLayout>
                  <c:x val="0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2E-4304-AD23-963050A086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92E-4304-AD23-963050A08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0492416"/>
        <c:axId val="250493952"/>
        <c:axId val="0"/>
      </c:bar3DChart>
      <c:catAx>
        <c:axId val="250492416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0493952"/>
        <c:crosses val="autoZero"/>
        <c:auto val="0"/>
        <c:lblAlgn val="ctr"/>
        <c:lblOffset val="100"/>
        <c:noMultiLvlLbl val="0"/>
      </c:catAx>
      <c:valAx>
        <c:axId val="250493952"/>
        <c:scaling>
          <c:orientation val="minMax"/>
          <c:max val="2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9462208891793527E-2"/>
              <c:y val="0.3268699156201960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492416"/>
        <c:crosses val="autoZero"/>
        <c:crossBetween val="between"/>
        <c:majorUnit val="1"/>
      </c:valAx>
    </c:plotArea>
    <c:plotVisOnly val="1"/>
    <c:dispBlanksAs val="gap"/>
    <c:showDLblsOverMax val="0"/>
  </c:chart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JON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495042352252119"/>
          <c:h val="0.86401009443178123"/>
        </c:manualLayout>
      </c:layout>
      <c:lineChart>
        <c:grouping val="standard"/>
        <c:varyColors val="0"/>
        <c:ser>
          <c:idx val="0"/>
          <c:order val="0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dLbls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EAB-4429-9843-A57C45171470}"/>
            </c:ext>
          </c:extLst>
        </c:ser>
        <c:ser>
          <c:idx val="1"/>
          <c:order val="1"/>
          <c:tx>
            <c:strRef>
              <c:f>DATA!$CW$3</c:f>
              <c:strCache>
                <c:ptCount val="1"/>
                <c:pt idx="0">
                  <c:v>U002RYLAN (ALL)</c:v>
                </c:pt>
              </c:strCache>
            </c:strRef>
          </c:tx>
          <c:spPr>
            <a:ln w="6350">
              <a:solidFill>
                <a:schemeClr val="bg1"/>
              </a:solidFill>
            </a:ln>
          </c:spPr>
          <c:marker>
            <c:spPr>
              <a:solidFill>
                <a:schemeClr val="accent1"/>
              </a:solidFill>
            </c:spPr>
          </c:marker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EAB-4429-9843-A57C45171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549376"/>
        <c:axId val="250551296"/>
      </c:lineChart>
      <c:dateAx>
        <c:axId val="25054937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0551296"/>
        <c:crosses val="autoZero"/>
        <c:auto val="0"/>
        <c:lblOffset val="100"/>
        <c:baseTimeUnit val="days"/>
      </c:dateAx>
      <c:valAx>
        <c:axId val="25055129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549376"/>
        <c:crossesAt val="41276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2545996529224963"/>
          <c:y val="8.2712611660834934E-2"/>
          <c:w val="9.6957055152496502E-2"/>
          <c:h val="7.2925230466439117E-2"/>
        </c:manualLayout>
      </c:layout>
      <c:overlay val="0"/>
    </c:legend>
    <c:plotVisOnly val="1"/>
    <c:dispBlanksAs val="span"/>
    <c:showDLblsOverMax val="0"/>
  </c:chart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Software Support Calls Analysis</a:t>
            </a:r>
          </a:p>
          <a:p>
            <a:pPr>
              <a:defRPr/>
            </a:pPr>
            <a:r>
              <a:rPr lang="en-US"/>
              <a:t>Michelle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8.4699307786181399E-2"/>
          <c:y val="8.6816915041924458E-2"/>
          <c:w val="0.85239531108974009"/>
          <c:h val="0.8297327824812764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67D-44F6-B83D-0D3ED0B7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9128064"/>
        <c:axId val="249129600"/>
        <c:axId val="0"/>
      </c:bar3DChart>
      <c:catAx>
        <c:axId val="249128064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49129600"/>
        <c:crosses val="autoZero"/>
        <c:auto val="0"/>
        <c:lblAlgn val="ctr"/>
        <c:lblOffset val="100"/>
        <c:noMultiLvlLbl val="0"/>
      </c:catAx>
      <c:valAx>
        <c:axId val="249129600"/>
        <c:scaling>
          <c:orientation val="minMax"/>
          <c:max val="2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9130908901004737E-2"/>
              <c:y val="0.2868945091278467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9128064"/>
        <c:crosses val="autoZero"/>
        <c:crossBetween val="between"/>
        <c:majorUnit val="1"/>
      </c:valAx>
    </c:plotArea>
    <c:plotVisOnly val="1"/>
    <c:dispBlanksAs val="gap"/>
    <c:showDLblsOverMax val="0"/>
  </c:chart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Software Support Calls Analysis</a:t>
            </a:r>
          </a:p>
          <a:p>
            <a:pPr>
              <a:defRPr/>
            </a:pPr>
            <a:r>
              <a:rPr lang="en-US"/>
              <a:t>Ryan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9.7888773089375505E-2"/>
          <c:y val="0.13526614905568218"/>
          <c:w val="0.81148300619649494"/>
          <c:h val="0.7266720634920634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4FA-457B-8C85-A11E9A58C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0605952"/>
        <c:axId val="250607488"/>
        <c:axId val="0"/>
      </c:bar3DChart>
      <c:catAx>
        <c:axId val="250605952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0607488"/>
        <c:crosses val="autoZero"/>
        <c:auto val="0"/>
        <c:lblAlgn val="ctr"/>
        <c:lblOffset val="100"/>
        <c:noMultiLvlLbl val="0"/>
      </c:catAx>
      <c:valAx>
        <c:axId val="250607488"/>
        <c:scaling>
          <c:orientation val="minMax"/>
          <c:max val="2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5.0659984185327037E-2"/>
              <c:y val="0.3520504725850193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605952"/>
        <c:crosses val="autoZero"/>
        <c:crossBetween val="between"/>
        <c:majorUnit val="1"/>
      </c:valAx>
    </c:plotArea>
    <c:plotVisOnly val="1"/>
    <c:dispBlanksAs val="gap"/>
    <c:showDLblsOverMax val="0"/>
  </c:chart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DUSTIN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7881612758378791"/>
          <c:h val="0.85189448673070656"/>
        </c:manualLayout>
      </c:layout>
      <c:lineChart>
        <c:grouping val="standard"/>
        <c:varyColors val="0"/>
        <c:ser>
          <c:idx val="0"/>
          <c:order val="0"/>
          <c:tx>
            <c:strRef>
              <c:f>DATA!$FJ$3</c:f>
              <c:strCache>
                <c:ptCount val="1"/>
                <c:pt idx="0">
                  <c:v>Dustin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000-33F4-495B-8DB6-FB4CB956A914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33F4-495B-8DB6-FB4CB956A914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2-33F4-495B-8DB6-FB4CB956A914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003-33F4-495B-8DB6-FB4CB956A914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004-33F4-495B-8DB6-FB4CB956A914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005-33F4-495B-8DB6-FB4CB956A914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006-33F4-495B-8DB6-FB4CB956A914}"/>
              </c:ext>
            </c:extLst>
          </c:dPt>
          <c:dLbls>
            <c:dLbl>
              <c:idx val="22"/>
              <c:layout>
                <c:manualLayout>
                  <c:x val="-9.6133237995730137E-3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F4-495B-8DB6-FB4CB956A914}"/>
                </c:ext>
              </c:extLst>
            </c:dLbl>
            <c:dLbl>
              <c:idx val="41"/>
              <c:layout>
                <c:manualLayout>
                  <c:x val="-2.7211980204513941E-2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F4-495B-8DB6-FB4CB956A914}"/>
                </c:ext>
              </c:extLst>
            </c:dLbl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33F4-495B-8DB6-FB4CB956A914}"/>
            </c:ext>
          </c:extLst>
        </c:ser>
        <c:ser>
          <c:idx val="1"/>
          <c:order val="1"/>
          <c:tx>
            <c:strRef>
              <c:f>DATA!$FQ$3</c:f>
              <c:strCache>
                <c:ptCount val="1"/>
                <c:pt idx="0">
                  <c:v>Dustin (ALL)</c:v>
                </c:pt>
              </c:strCache>
            </c:strRef>
          </c:tx>
          <c:spPr>
            <a:ln w="3175">
              <a:solidFill>
                <a:schemeClr val="bg1"/>
              </a:solidFill>
            </a:ln>
          </c:spPr>
          <c:marker>
            <c:symbol val="square"/>
            <c:size val="3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bg1"/>
                </a:solidFill>
              </a:ln>
            </c:spPr>
          </c:marker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00A-33F4-495B-8DB6-FB4CB956A91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33F4-495B-8DB6-FB4CB956A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831232"/>
        <c:axId val="250832768"/>
      </c:lineChart>
      <c:catAx>
        <c:axId val="250831232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500" baseline="0"/>
            </a:pPr>
            <a:endParaRPr lang="en-US"/>
          </a:p>
        </c:txPr>
        <c:crossAx val="250832768"/>
        <c:crosses val="autoZero"/>
        <c:auto val="1"/>
        <c:lblAlgn val="ctr"/>
        <c:lblOffset val="100"/>
        <c:noMultiLvlLbl val="1"/>
      </c:catAx>
      <c:valAx>
        <c:axId val="250832768"/>
        <c:scaling>
          <c:orientation val="minMax"/>
          <c:max val="3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831232"/>
        <c:crossesAt val="41276"/>
        <c:crossBetween val="between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legend>
      <c:legendPos val="t"/>
      <c:layout>
        <c:manualLayout>
          <c:xMode val="edge"/>
          <c:yMode val="edge"/>
          <c:x val="0.69445918519775307"/>
          <c:y val="2.8784369912328928E-2"/>
          <c:w val="0.23467301039019481"/>
          <c:h val="3.6462615233219559E-2"/>
        </c:manualLayout>
      </c:layout>
      <c:overlay val="0"/>
    </c:legend>
    <c:plotVisOnly val="1"/>
    <c:dispBlanksAs val="span"/>
    <c:showDLblsOverMax val="0"/>
  </c:chart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DANA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495042352252119"/>
          <c:h val="0.86401009443178123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FFC000"/>
              </a:solidFill>
            </a:ln>
          </c:spPr>
          <c:marker>
            <c:symbol val="none"/>
          </c:marker>
          <c:dLbls>
            <c:spPr>
              <a:solidFill>
                <a:schemeClr val="bg1"/>
              </a:solidFill>
              <a:ln>
                <a:solidFill>
                  <a:srgbClr val="FFC000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General</c:formatCode>
                <c:ptCount val="40"/>
                <c:pt idx="0">
                  <c:v>2</c:v>
                </c:pt>
                <c:pt idx="4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6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Dana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29C-4C13-B94C-2D06CB4FD19A}"/>
            </c:ext>
          </c:extLst>
        </c:ser>
        <c:ser>
          <c:idx val="1"/>
          <c:order val="1"/>
          <c:spPr>
            <a:ln w="6350">
              <a:solidFill>
                <a:schemeClr val="bg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DATA!$A$12:$A$270</c:f>
            </c:multiLvlStrRef>
          </c:cat>
          <c:val>
            <c:numRef>
              <c:f>DATA!#REF!</c:f>
              <c:numCache>
                <c:formatCode>General</c:formatCode>
                <c:ptCount val="40"/>
                <c:pt idx="0">
                  <c:v>4</c:v>
                </c:pt>
                <c:pt idx="4">
                  <c:v>5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4">
                  <c:v>1</c:v>
                </c:pt>
                <c:pt idx="16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Dana (All)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29C-4C13-B94C-2D06CB4FD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299328"/>
        <c:axId val="251300864"/>
      </c:lineChart>
      <c:dateAx>
        <c:axId val="251299328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500" baseline="0"/>
            </a:pPr>
            <a:endParaRPr lang="en-US"/>
          </a:p>
        </c:txPr>
        <c:crossAx val="251300864"/>
        <c:crosses val="autoZero"/>
        <c:auto val="0"/>
        <c:lblOffset val="100"/>
        <c:baseTimeUnit val="days"/>
      </c:dateAx>
      <c:valAx>
        <c:axId val="251300864"/>
        <c:scaling>
          <c:orientation val="minMax"/>
          <c:max val="30"/>
        </c:scaling>
        <c:delete val="0"/>
        <c:axPos val="l"/>
        <c:majorGridlines>
          <c:spPr>
            <a:ln>
              <a:noFill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1299328"/>
        <c:crossesAt val="41276"/>
        <c:crossBetween val="between"/>
        <c:majorUnit val="1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79930121145171329"/>
          <c:y val="8.6745436953444999E-2"/>
          <c:w val="0.10464216161787543"/>
          <c:h val="7.2925230466439117E-2"/>
        </c:manualLayout>
      </c:layout>
      <c:overlay val="0"/>
    </c:legend>
    <c:plotVisOnly val="1"/>
    <c:dispBlanksAs val="span"/>
    <c:showDLblsOverMax val="0"/>
  </c:chart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Hardware Support Calls Analysis</a:t>
            </a:r>
          </a:p>
          <a:p>
            <a:pPr>
              <a:defRPr/>
            </a:pPr>
            <a:r>
              <a:rPr lang="en-US"/>
              <a:t>Andrew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0.1096603229527105"/>
          <c:y val="0.13123809523809526"/>
          <c:w val="0.73513494809688584"/>
          <c:h val="0.68637005511784888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solidFill>
                <a:schemeClr val="bg2">
                  <a:lumMod val="5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Andrew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AE1-456E-82B0-4009DC6CFDAE}"/>
            </c:ext>
          </c:extLst>
        </c:ser>
        <c:ser>
          <c:idx val="1"/>
          <c:order val="1"/>
          <c:invertIfNegative val="0"/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AE1-456E-82B0-4009DC6CF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1250560"/>
        <c:axId val="251252096"/>
        <c:axId val="0"/>
      </c:bar3DChart>
      <c:catAx>
        <c:axId val="251250560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600"/>
            </a:pPr>
            <a:endParaRPr lang="en-US"/>
          </a:p>
        </c:txPr>
        <c:crossAx val="251252096"/>
        <c:crosses val="autoZero"/>
        <c:auto val="0"/>
        <c:lblAlgn val="ctr"/>
        <c:lblOffset val="100"/>
        <c:noMultiLvlLbl val="0"/>
      </c:catAx>
      <c:valAx>
        <c:axId val="2512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4114268217453019E-2"/>
              <c:y val="0.3462009398187911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1250560"/>
        <c:crosses val="autoZero"/>
        <c:crossBetween val="between"/>
        <c:majorUnit val="1"/>
      </c:valAx>
    </c:plotArea>
    <c:plotVisOnly val="1"/>
    <c:dispBlanksAs val="gap"/>
    <c:showDLblsOverMax val="0"/>
  </c:chart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ANDREW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7883532923344676"/>
          <c:h val="0.86401009443178123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FFC000"/>
              </a:solidFill>
            </a:ln>
            <a:effectLst>
              <a:glow rad="114300">
                <a:schemeClr val="accent1">
                  <a:alpha val="40000"/>
                </a:schemeClr>
              </a:glow>
              <a:outerShdw dist="50800" sx="1000" sy="1000" algn="ctr" rotWithShape="0">
                <a:srgbClr val="000000"/>
              </a:outerShdw>
            </a:effectLst>
          </c:spPr>
          <c:marker>
            <c:spPr>
              <a:effectLst>
                <a:glow rad="114300">
                  <a:schemeClr val="accent1">
                    <a:alpha val="40000"/>
                  </a:schemeClr>
                </a:glow>
                <a:outerShdw dist="50800" sx="1000" sy="1000" algn="ctr" rotWithShape="0">
                  <a:srgbClr val="000000"/>
                </a:outerShdw>
              </a:effectLst>
            </c:spPr>
          </c:marker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47F-4402-BF8E-9D46A53D3804}"/>
              </c:ext>
            </c:extLst>
          </c:dPt>
          <c:dLbls>
            <c:dLbl>
              <c:idx val="26"/>
              <c:layout>
                <c:manualLayout>
                  <c:x val="-5.2136596983377815E-3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7F-4402-BF8E-9D46A53D3804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accent1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Andrew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47F-4402-BF8E-9D46A53D3804}"/>
            </c:ext>
          </c:extLst>
        </c:ser>
        <c:ser>
          <c:idx val="1"/>
          <c:order val="1"/>
          <c:spPr>
            <a:ln w="3175">
              <a:solidFill>
                <a:schemeClr val="bg1"/>
              </a:solidFill>
            </a:ln>
          </c:spPr>
          <c:marker>
            <c:spPr>
              <a:solidFill>
                <a:schemeClr val="accent1"/>
              </a:solidFill>
              <a:ln w="3175">
                <a:solidFill>
                  <a:schemeClr val="bg1"/>
                </a:solidFill>
              </a:ln>
            </c:spPr>
          </c:marker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Andrew (ALL)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47F-4402-BF8E-9D46A53D3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918592"/>
        <c:axId val="249920512"/>
      </c:lineChart>
      <c:dateAx>
        <c:axId val="249918592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700" baseline="0"/>
            </a:pPr>
            <a:endParaRPr lang="en-US"/>
          </a:p>
        </c:txPr>
        <c:crossAx val="249920512"/>
        <c:crosses val="autoZero"/>
        <c:auto val="0"/>
        <c:lblOffset val="100"/>
        <c:baseTimeUnit val="days"/>
        <c:majorUnit val="1"/>
        <c:majorTimeUnit val="days"/>
      </c:dateAx>
      <c:valAx>
        <c:axId val="249920512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9918592"/>
        <c:crossesAt val="41276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span"/>
    <c:showDLblsOverMax val="0"/>
  </c:chart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Hardware Support Calls Analysis</a:t>
            </a:r>
          </a:p>
          <a:p>
            <a:pPr>
              <a:defRPr/>
            </a:pPr>
            <a:r>
              <a:rPr lang="en-US"/>
              <a:t>Jordan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8.2809888739149337E-2"/>
          <c:y val="9.2916694226229238E-2"/>
          <c:w val="0.82728374236828883"/>
          <c:h val="0.8115226425126180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159-49E8-8017-EA795B5770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59-49E8-8017-EA795B577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0802944"/>
        <c:axId val="250804480"/>
        <c:axId val="0"/>
      </c:bar3DChart>
      <c:catAx>
        <c:axId val="250802944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50804480"/>
        <c:crosses val="autoZero"/>
        <c:auto val="0"/>
        <c:lblAlgn val="ctr"/>
        <c:lblOffset val="100"/>
        <c:noMultiLvlLbl val="0"/>
      </c:catAx>
      <c:valAx>
        <c:axId val="250804480"/>
        <c:scaling>
          <c:orientation val="minMax"/>
          <c:max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802944"/>
        <c:crosses val="autoZero"/>
        <c:crossBetween val="between"/>
        <c:majorUnit val="1"/>
        <c:minorUnit val="1"/>
      </c:valAx>
      <c:spPr>
        <a:noFill/>
      </c:spPr>
    </c:plotArea>
    <c:plotVisOnly val="1"/>
    <c:dispBlanksAs val="gap"/>
    <c:showDLblsOverMax val="0"/>
  </c:chart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JORDAN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7883532923344676"/>
          <c:h val="0.86401009443178123"/>
        </c:manualLayout>
      </c:layout>
      <c:lineChart>
        <c:grouping val="standard"/>
        <c:varyColors val="0"/>
        <c:ser>
          <c:idx val="0"/>
          <c:order val="0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dLbls>
            <c:dLbl>
              <c:idx val="26"/>
              <c:layout>
                <c:manualLayout>
                  <c:x val="-5.2136596983377815E-3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21-4E1E-8274-9EB4483CAF31}"/>
                </c:ext>
              </c:extLst>
            </c:dLbl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trendline>
            <c:spPr>
              <a:ln w="25400">
                <a:solidFill>
                  <a:srgbClr val="002060"/>
                </a:solidFill>
                <a:prstDash val="solid"/>
                <a:headEnd type="oval"/>
                <a:tailEnd type="arrow"/>
              </a:ln>
            </c:spPr>
            <c:trendlineType val="linear"/>
            <c:dispRSqr val="0"/>
            <c:dispEq val="0"/>
          </c:trendline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021-4E1E-8274-9EB4483CA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368576"/>
        <c:axId val="251370112"/>
      </c:lineChart>
      <c:dateAx>
        <c:axId val="25136857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600" baseline="0"/>
            </a:pPr>
            <a:endParaRPr lang="en-US"/>
          </a:p>
        </c:txPr>
        <c:crossAx val="251370112"/>
        <c:crosses val="autoZero"/>
        <c:auto val="0"/>
        <c:lblOffset val="100"/>
        <c:baseTimeUnit val="days"/>
        <c:majorUnit val="1"/>
        <c:majorTimeUnit val="days"/>
      </c:dateAx>
      <c:valAx>
        <c:axId val="251370112"/>
        <c:scaling>
          <c:orientation val="minMax"/>
          <c:max val="25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1368576"/>
        <c:crossesAt val="41276"/>
        <c:crossBetween val="midCat"/>
        <c:majorUnit val="1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span"/>
    <c:showDLblsOverMax val="0"/>
  </c:chart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Hardware Support Calls Analysis</a:t>
            </a:r>
          </a:p>
          <a:p>
            <a:pPr>
              <a:defRPr/>
            </a:pPr>
            <a:r>
              <a:rPr lang="en-US"/>
              <a:t>Jeremy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0.1096603229527105"/>
          <c:y val="0.13123809523809526"/>
          <c:w val="0.73513494809688584"/>
          <c:h val="0.6863700551178488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DATA!$AQ$3</c:f>
              <c:strCache>
                <c:ptCount val="1"/>
                <c:pt idx="0">
                  <c:v>U002JEREMY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7030A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B74-4CEF-9491-512290D19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1457920"/>
        <c:axId val="251459456"/>
        <c:axId val="0"/>
      </c:bar3DChart>
      <c:catAx>
        <c:axId val="251457920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600"/>
            </a:pPr>
            <a:endParaRPr lang="en-US"/>
          </a:p>
        </c:txPr>
        <c:crossAx val="251459456"/>
        <c:crosses val="autoZero"/>
        <c:auto val="0"/>
        <c:lblAlgn val="ctr"/>
        <c:lblOffset val="100"/>
        <c:noMultiLvlLbl val="0"/>
      </c:catAx>
      <c:valAx>
        <c:axId val="251459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4114268217453019E-2"/>
              <c:y val="0.3462009398187911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1457920"/>
        <c:crosses val="autoZero"/>
        <c:crossBetween val="between"/>
        <c:majorUnit val="1"/>
      </c:valAx>
    </c:plotArea>
    <c:plotVisOnly val="1"/>
    <c:dispBlanksAs val="gap"/>
    <c:showDLblsOverMax val="0"/>
  </c:chart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JASON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444048744121083E-2"/>
          <c:y val="8.0736215554786731E-2"/>
          <c:w val="0.87883532923344676"/>
          <c:h val="0.86401009443178123"/>
        </c:manualLayout>
      </c:layout>
      <c:lineChart>
        <c:grouping val="standard"/>
        <c:varyColors val="0"/>
        <c:ser>
          <c:idx val="0"/>
          <c:order val="0"/>
          <c:tx>
            <c:strRef>
              <c:f>DATA!$Q$3</c:f>
              <c:strCache>
                <c:ptCount val="1"/>
                <c:pt idx="0">
                  <c:v>U002RYANW</c:v>
                </c:pt>
              </c:strCache>
            </c:strRef>
          </c:tx>
          <c:spPr>
            <a:ln>
              <a:solidFill>
                <a:srgbClr val="FFFF00"/>
              </a:solidFill>
            </a:ln>
            <a:effectLst>
              <a:glow rad="114300">
                <a:schemeClr val="accent1">
                  <a:alpha val="40000"/>
                </a:schemeClr>
              </a:glow>
              <a:outerShdw dist="50800" sx="1000" sy="1000" algn="ctr" rotWithShape="0">
                <a:srgbClr val="000000"/>
              </a:outerShdw>
            </a:effectLst>
          </c:spPr>
          <c:marker>
            <c:spPr>
              <a:effectLst>
                <a:glow rad="114300">
                  <a:schemeClr val="accent1">
                    <a:alpha val="40000"/>
                  </a:schemeClr>
                </a:glow>
                <a:outerShdw dist="50800" sx="1000" sy="1000" algn="ctr" rotWithShape="0">
                  <a:srgbClr val="000000"/>
                </a:outerShdw>
              </a:effectLst>
            </c:spPr>
          </c:marker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FEBA-4F49-A0DF-1E78AA5FCABB}"/>
              </c:ext>
            </c:extLst>
          </c:dPt>
          <c:dLbls>
            <c:dLbl>
              <c:idx val="26"/>
              <c:layout>
                <c:manualLayout>
                  <c:x val="-5.2136596983377815E-3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BA-4F49-A0DF-1E78AA5FCABB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accent1"/>
                </a:solidFill>
              </a:ln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EBA-4F49-A0DF-1E78AA5FCABB}"/>
            </c:ext>
          </c:extLst>
        </c:ser>
        <c:ser>
          <c:idx val="1"/>
          <c:order val="1"/>
          <c:tx>
            <c:strRef>
              <c:f>DATA!$W$3</c:f>
              <c:strCache>
                <c:ptCount val="1"/>
                <c:pt idx="0">
                  <c:v>U002RYANW (ALL)</c:v>
                </c:pt>
              </c:strCache>
            </c:strRef>
          </c:tx>
          <c:spPr>
            <a:ln w="31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60000"/>
                  <a:lumOff val="40000"/>
                </a:schemeClr>
              </a:solidFill>
              <a:ln w="3175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val>
            <c:numRef>
              <c:f>DATA!#REF!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EBA-4F49-A0DF-1E78AA5FC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477376"/>
        <c:axId val="251495936"/>
      </c:lineChart>
      <c:dateAx>
        <c:axId val="25147737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numFmt formatCode="m/d/yyyy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500" baseline="0"/>
            </a:pPr>
            <a:endParaRPr lang="en-US"/>
          </a:p>
        </c:txPr>
        <c:crossAx val="251495936"/>
        <c:crosses val="autoZero"/>
        <c:auto val="0"/>
        <c:lblOffset val="100"/>
        <c:baseTimeUnit val="days"/>
        <c:majorUnit val="1"/>
        <c:majorTimeUnit val="days"/>
      </c:dateAx>
      <c:valAx>
        <c:axId val="251495936"/>
        <c:scaling>
          <c:orientation val="minMax"/>
          <c:max val="3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1477376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span"/>
    <c:showDLblsOverMax val="0"/>
  </c:chart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/>
              <a:t>Daily</a:t>
            </a:r>
            <a:r>
              <a:rPr lang="en-US" sz="1200" baseline="0"/>
              <a:t> Hardware Support Calls Analysis</a:t>
            </a:r>
          </a:p>
          <a:p>
            <a:pPr>
              <a:defRPr/>
            </a:pPr>
            <a:r>
              <a:rPr lang="en-US"/>
              <a:t>JON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sideWall>
    <c:backWall>
      <c:thickness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0.1096603229527105"/>
          <c:y val="0.13123809523809526"/>
          <c:w val="0.73513494809688584"/>
          <c:h val="0.6863700551178488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DATA!$BF$3</c:f>
              <c:strCache>
                <c:ptCount val="1"/>
                <c:pt idx="0">
                  <c:v>Dana (Hdwe)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chemeClr val="bg2">
                  <a:lumMod val="5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DATA!#REF!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9B4-4C1B-AA81-6C3372A20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0678272"/>
        <c:axId val="250688256"/>
        <c:axId val="0"/>
      </c:bar3DChart>
      <c:catAx>
        <c:axId val="250678272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600"/>
            </a:pPr>
            <a:endParaRPr lang="en-US"/>
          </a:p>
        </c:txPr>
        <c:crossAx val="250688256"/>
        <c:crosses val="autoZero"/>
        <c:auto val="0"/>
        <c:lblAlgn val="ctr"/>
        <c:lblOffset val="100"/>
        <c:noMultiLvlLbl val="0"/>
      </c:catAx>
      <c:valAx>
        <c:axId val="250688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4114268217453019E-2"/>
              <c:y val="0.3462009398187911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50678272"/>
        <c:crosses val="autoZero"/>
        <c:crossBetween val="between"/>
      </c:valAx>
    </c:plotArea>
    <c:plotVisOnly val="1"/>
    <c:dispBlanksAs val="gap"/>
    <c:showDLblsOverMax val="0"/>
  </c:chart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Maddenco, Inc.</a:t>
            </a:r>
          </a:p>
          <a:p>
            <a:pPr>
              <a:defRPr/>
            </a:pPr>
            <a:r>
              <a:rPr lang="en-US" sz="1200" baseline="0"/>
              <a:t>Software Support Trend Analysis</a:t>
            </a:r>
          </a:p>
          <a:p>
            <a:pPr>
              <a:defRPr/>
            </a:pPr>
            <a:r>
              <a:rPr lang="en-US"/>
              <a:t>JON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644720541650617E-2"/>
          <c:y val="8.275548350496581E-2"/>
          <c:w val="0.83190557882027094"/>
          <c:h val="0.83775961107945296"/>
        </c:manualLayout>
      </c:layout>
      <c:lineChart>
        <c:grouping val="standard"/>
        <c:varyColors val="0"/>
        <c:ser>
          <c:idx val="0"/>
          <c:order val="0"/>
          <c:tx>
            <c:strRef>
              <c:f>DATA!$BF$3</c:f>
              <c:strCache>
                <c:ptCount val="1"/>
                <c:pt idx="0">
                  <c:v>Dana (Hdwe)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ln>
                <a:solidFill>
                  <a:srgbClr val="002060"/>
                </a:solidFill>
              </a:ln>
            </c:spPr>
          </c:marker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FF68-40EB-9B5B-44B3C86D26E9}"/>
              </c:ext>
            </c:extLst>
          </c:dPt>
          <c:dLbls>
            <c:spPr>
              <a:solidFill>
                <a:schemeClr val="bg1"/>
              </a:solidFill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DATA!$A$12:$A$415</c:f>
            </c:multiLvlStrRef>
          </c:cat>
          <c:val>
            <c:numRef>
              <c:f>DATA!#REF!</c:f>
            </c:numRef>
          </c:val>
          <c:smooth val="0"/>
          <c:extLst>
            <c:ext xmlns:c16="http://schemas.microsoft.com/office/drawing/2014/chart" uri="{C3380CC4-5D6E-409C-BE32-E72D297353CC}">
              <c16:uniqueId val="{00000001-FF68-40EB-9B5B-44B3C86D2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160448"/>
        <c:axId val="251161984"/>
      </c:lineChart>
      <c:catAx>
        <c:axId val="251160448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numFmt formatCode="m/d;@" sourceLinked="1"/>
        <c:majorTickMark val="none"/>
        <c:minorTickMark val="none"/>
        <c:tickLblPos val="low"/>
        <c:txPr>
          <a:bodyPr rot="-5400000" vert="horz"/>
          <a:lstStyle/>
          <a:p>
            <a:pPr>
              <a:defRPr sz="700" baseline="0"/>
            </a:pPr>
            <a:endParaRPr lang="en-US"/>
          </a:p>
        </c:txPr>
        <c:crossAx val="251161984"/>
        <c:crosses val="autoZero"/>
        <c:auto val="1"/>
        <c:lblAlgn val="ctr"/>
        <c:lblOffset val="100"/>
        <c:noMultiLvlLbl val="0"/>
      </c:catAx>
      <c:valAx>
        <c:axId val="251161984"/>
        <c:scaling>
          <c:orientation val="minMax"/>
          <c:min val="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Taken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863559141185568E-2"/>
              <c:y val="0.32888914187154022"/>
            </c:manualLayout>
          </c:layout>
          <c:overlay val="0"/>
        </c:title>
        <c:numFmt formatCode="General" sourceLinked="0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251160448"/>
        <c:crosses val="autoZero"/>
        <c:crossBetween val="between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span"/>
    <c:showDLblsOverMax val="0"/>
  </c:chart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rgbClr val="FF0000"/>
                </a:solidFill>
              </a:rPr>
              <a:t>YTD Total Support Calls Taken</a:t>
            </a:r>
          </a:p>
          <a:p>
            <a:pPr>
              <a:defRPr/>
            </a:pPr>
            <a:r>
              <a:rPr lang="en-US">
                <a:solidFill>
                  <a:srgbClr val="FF0000"/>
                </a:solidFill>
              </a:rPr>
              <a:t>By:</a:t>
            </a:r>
            <a:r>
              <a:rPr lang="en-US" baseline="0">
                <a:solidFill>
                  <a:srgbClr val="FF0000"/>
                </a:solidFill>
              </a:rPr>
              <a:t> </a:t>
            </a:r>
            <a:r>
              <a:rPr lang="en-US">
                <a:solidFill>
                  <a:srgbClr val="FF0000"/>
                </a:solidFill>
              </a:rPr>
              <a:t>Day</a:t>
            </a:r>
            <a:r>
              <a:rPr lang="en-US" baseline="0">
                <a:solidFill>
                  <a:srgbClr val="FF0000"/>
                </a:solidFill>
              </a:rPr>
              <a:t> of the Week</a:t>
            </a:r>
          </a:p>
          <a:p>
            <a:pPr>
              <a:defRPr/>
            </a:pPr>
            <a:r>
              <a:rPr lang="en-US" sz="800" b="0" baseline="0"/>
              <a:t>(Based on ACTUAL YTD Support Calls)</a:t>
            </a:r>
            <a:endParaRPr lang="en-US" sz="800" b="0"/>
          </a:p>
        </c:rich>
      </c:tx>
      <c:layout>
        <c:manualLayout>
          <c:xMode val="edge"/>
          <c:yMode val="edge"/>
          <c:x val="0.31240929301439579"/>
          <c:y val="1.2115607701074569E-2"/>
        </c:manualLayout>
      </c:layout>
      <c:overlay val="1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5"/>
          <c:order val="0"/>
          <c:tx>
            <c:strRef>
              <c:f>DATA!$A$408</c:f>
              <c:strCache>
                <c:ptCount val="1"/>
                <c:pt idx="0">
                  <c:v>7/11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spPr>
              <a:solidFill>
                <a:schemeClr val="accent3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DATA!$A$400:$A$404</c:f>
            </c:multiLvlStrRef>
          </c:cat>
          <c:val>
            <c:numRef>
              <c:f>DATA!#REF!</c:f>
            </c:numRef>
          </c:val>
          <c:extLst>
            <c:ext xmlns:c16="http://schemas.microsoft.com/office/drawing/2014/chart" uri="{C3380CC4-5D6E-409C-BE32-E72D297353CC}">
              <c16:uniqueId val="{00000000-6F77-441A-8281-B238A1B27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1196544"/>
        <c:axId val="251198080"/>
        <c:axId val="0"/>
      </c:bar3DChart>
      <c:catAx>
        <c:axId val="251196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51198080"/>
        <c:crossesAt val="0"/>
        <c:auto val="1"/>
        <c:lblAlgn val="ctr"/>
        <c:lblOffset val="100"/>
        <c:noMultiLvlLbl val="0"/>
      </c:catAx>
      <c:valAx>
        <c:axId val="251198080"/>
        <c:scaling>
          <c:orientation val="minMax"/>
        </c:scaling>
        <c:delete val="0"/>
        <c:axPos val="l"/>
        <c:majorGridlines/>
        <c:numFmt formatCode="0" sourceLinked="1"/>
        <c:majorTickMark val="in"/>
        <c:minorTickMark val="none"/>
        <c:tickLblPos val="nextTo"/>
        <c:crossAx val="251196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6371230954419949"/>
          <c:y val="0.91790467401701403"/>
          <c:w val="7.0746136840870263E-2"/>
          <c:h val="3.6514247445864539E-2"/>
        </c:manualLayout>
      </c:layout>
      <c:overlay val="0"/>
    </c:legend>
    <c:plotVisOnly val="1"/>
    <c:dispBlanksAs val="gap"/>
    <c:showDLblsOverMax val="0"/>
  </c:chart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Maddenco, Inc.</a:t>
            </a:r>
          </a:p>
          <a:p>
            <a:pPr>
              <a:defRPr/>
            </a:pPr>
            <a:r>
              <a:rPr lang="en-US"/>
              <a:t>YTD "ALL" Calls Touched</a:t>
            </a:r>
          </a:p>
        </c:rich>
      </c:tx>
      <c:overlay val="1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8804626275671632E-2"/>
          <c:y val="9.1074072472321715E-2"/>
          <c:w val="0.89034489671297745"/>
          <c:h val="0.81593529947492671"/>
        </c:manualLayout>
      </c:layout>
      <c:bar3DChart>
        <c:barDir val="col"/>
        <c:grouping val="clustered"/>
        <c:varyColors val="0"/>
        <c:ser>
          <c:idx val="4"/>
          <c:order val="0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0"/>
              <c:layout>
                <c:manualLayout>
                  <c:x val="1.3204632642614365E-2"/>
                  <c:y val="-2.627659530446321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B8-4CA5-BC7D-55BA8F543E58}"/>
                </c:ext>
              </c:extLst>
            </c:dLbl>
            <c:spPr>
              <a:noFill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DATA!$CZ$415</c:f>
            </c:numRef>
          </c:val>
          <c:extLst>
            <c:ext xmlns:c16="http://schemas.microsoft.com/office/drawing/2014/chart" uri="{C3380CC4-5D6E-409C-BE32-E72D297353CC}">
              <c16:uniqueId val="{00000001-F0B8-4CA5-BC7D-55BA8F543E58}"/>
            </c:ext>
          </c:extLst>
        </c:ser>
        <c:ser>
          <c:idx val="2"/>
          <c:order val="1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dLbl>
              <c:idx val="0"/>
              <c:layout>
                <c:manualLayout>
                  <c:x val="1.6138995452084168E-2"/>
                  <c:y val="-2.42553187425813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B8-4CA5-BC7D-55BA8F543E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DATA!$BV$415</c:f>
            </c:numRef>
          </c:val>
          <c:extLst>
            <c:ext xmlns:c16="http://schemas.microsoft.com/office/drawing/2014/chart" uri="{C3380CC4-5D6E-409C-BE32-E72D297353CC}">
              <c16:uniqueId val="{00000003-F0B8-4CA5-BC7D-55BA8F543E58}"/>
            </c:ext>
          </c:extLst>
        </c:ser>
        <c:ser>
          <c:idx val="5"/>
          <c:order val="2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dLbl>
              <c:idx val="0"/>
              <c:layout>
                <c:manualLayout>
                  <c:x val="1.6138995452084224E-2"/>
                  <c:y val="-2.627659530446313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B8-4CA5-BC7D-55BA8F543E58}"/>
                </c:ext>
              </c:extLst>
            </c:dLbl>
            <c:spPr>
              <a:noFill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DATA!$EP$415</c:f>
            </c:numRef>
          </c:val>
          <c:extLst>
            <c:ext xmlns:c16="http://schemas.microsoft.com/office/drawing/2014/chart" uri="{C3380CC4-5D6E-409C-BE32-E72D297353CC}">
              <c16:uniqueId val="{00000005-F0B8-4CA5-BC7D-55BA8F543E58}"/>
            </c:ext>
          </c:extLst>
        </c:ser>
        <c:ser>
          <c:idx val="6"/>
          <c:order val="3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layout>
                <c:manualLayout>
                  <c:x val="1.3198992303705696E-2"/>
                  <c:y val="-2.625048335232823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B8-4CA5-BC7D-55BA8F543E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DATA!$FE$415</c:f>
            </c:numRef>
          </c:val>
          <c:extLst>
            <c:ext xmlns:c16="http://schemas.microsoft.com/office/drawing/2014/chart" uri="{C3380CC4-5D6E-409C-BE32-E72D297353CC}">
              <c16:uniqueId val="{00000007-F0B8-4CA5-BC7D-55BA8F543E58}"/>
            </c:ext>
          </c:extLst>
        </c:ser>
        <c:ser>
          <c:idx val="3"/>
          <c:order val="4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7606176856819152E-2"/>
                  <c:y val="-2.42553187425813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B8-4CA5-BC7D-55BA8F543E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DATA!$CK$415</c:f>
            </c:numRef>
          </c:val>
          <c:extLst>
            <c:ext xmlns:c16="http://schemas.microsoft.com/office/drawing/2014/chart" uri="{C3380CC4-5D6E-409C-BE32-E72D297353CC}">
              <c16:uniqueId val="{00000009-F0B8-4CA5-BC7D-55BA8F543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1892864"/>
        <c:axId val="251894400"/>
        <c:axId val="0"/>
      </c:bar3DChart>
      <c:catAx>
        <c:axId val="251892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1894400"/>
        <c:crosses val="autoZero"/>
        <c:auto val="1"/>
        <c:lblAlgn val="ctr"/>
        <c:lblOffset val="100"/>
        <c:noMultiLvlLbl val="0"/>
      </c:catAx>
      <c:valAx>
        <c:axId val="251894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Calls</a:t>
                </a:r>
                <a:r>
                  <a:rPr lang="en-US" baseline="0"/>
                  <a:t> Taken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1892864"/>
        <c:crosses val="autoZero"/>
        <c:crossBetween val="between"/>
      </c:valAx>
    </c:plotArea>
    <c:plotVisOnly val="1"/>
    <c:dispBlanksAs val="gap"/>
    <c:showDLblsOverMax val="0"/>
  </c:chart>
  <c:userShapes r:id="rId1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Hardware Support ALL Calls Touched</a:t>
            </a:r>
          </a:p>
          <a:p>
            <a:pPr>
              <a:defRPr/>
            </a:pPr>
            <a:r>
              <a:rPr lang="en-US" baseline="0"/>
              <a:t>YTD </a:t>
            </a:r>
            <a:endParaRPr lang="en-US"/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DATA!#REF!</c:f>
              <c:strCache>
                <c:ptCount val="1"/>
                <c:pt idx="0">
                  <c:v>Andrew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1.3198992303705696E-2"/>
                  <c:y val="-1.817341155161185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3F-44F6-A216-026A903E20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DATA!#REF!</c:f>
            </c:numRef>
          </c:val>
          <c:extLst>
            <c:ext xmlns:c16="http://schemas.microsoft.com/office/drawing/2014/chart" uri="{C3380CC4-5D6E-409C-BE32-E72D297353CC}">
              <c16:uniqueId val="{00000001-AA3F-44F6-A216-026A903E207C}"/>
            </c:ext>
          </c:extLst>
        </c:ser>
        <c:ser>
          <c:idx val="1"/>
          <c:order val="1"/>
          <c:tx>
            <c:strRef>
              <c:f>DATA!$AC$3</c:f>
              <c:strCache>
                <c:ptCount val="1"/>
                <c:pt idx="0">
                  <c:v>U002SEAN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dLbl>
              <c:idx val="0"/>
              <c:layout>
                <c:manualLayout>
                  <c:x val="4.3996641012352313E-3"/>
                  <c:y val="-1.817341155161185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F-44F6-A216-026A903E20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DATA!$AM$415</c:f>
            </c:numRef>
          </c:val>
          <c:extLst>
            <c:ext xmlns:c16="http://schemas.microsoft.com/office/drawing/2014/chart" uri="{C3380CC4-5D6E-409C-BE32-E72D297353CC}">
              <c16:uniqueId val="{00000003-AA3F-44F6-A216-026A903E2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1948032"/>
        <c:axId val="251953920"/>
        <c:axId val="0"/>
      </c:bar3DChart>
      <c:catAx>
        <c:axId val="25194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1953920"/>
        <c:crosses val="autoZero"/>
        <c:auto val="1"/>
        <c:lblAlgn val="ctr"/>
        <c:lblOffset val="100"/>
        <c:noMultiLvlLbl val="0"/>
      </c:catAx>
      <c:valAx>
        <c:axId val="251953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Calls Touched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1948032"/>
        <c:crosses val="autoZero"/>
        <c:crossBetween val="between"/>
      </c:valAx>
    </c:plotArea>
    <c:plotVisOnly val="1"/>
    <c:dispBlanksAs val="gap"/>
    <c:showDLblsOverMax val="0"/>
  </c:chart>
  <c:userShapes r:id="rId1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Software Support ALL</a:t>
            </a:r>
            <a:r>
              <a:rPr lang="en-US" baseline="0"/>
              <a:t> </a:t>
            </a:r>
            <a:r>
              <a:rPr lang="en-US"/>
              <a:t>Calls Touched</a:t>
            </a:r>
          </a:p>
          <a:p>
            <a:pPr>
              <a:defRPr/>
            </a:pPr>
            <a:r>
              <a:rPr lang="en-US" baseline="0"/>
              <a:t>YTD </a:t>
            </a:r>
            <a:endParaRPr lang="en-US"/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4"/>
          <c:order val="0"/>
          <c:tx>
            <c:strRef>
              <c:f>DATA!$CP$3</c:f>
              <c:strCache>
                <c:ptCount val="1"/>
                <c:pt idx="0">
                  <c:v>U002RYLAN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dLbl>
              <c:idx val="0"/>
              <c:layout>
                <c:manualLayout>
                  <c:x val="5.8662188016469757E-3"/>
                  <c:y val="-2.019267950179094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10-4214-ABEA-D21E89F0D3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DATA!$CZ$415</c:f>
            </c:numRef>
          </c:val>
          <c:extLst>
            <c:ext xmlns:c16="http://schemas.microsoft.com/office/drawing/2014/chart" uri="{C3380CC4-5D6E-409C-BE32-E72D297353CC}">
              <c16:uniqueId val="{00000001-A510-4214-ABEA-D21E89F0D341}"/>
            </c:ext>
          </c:extLst>
        </c:ser>
        <c:ser>
          <c:idx val="2"/>
          <c:order val="1"/>
          <c:tx>
            <c:strRef>
              <c:f>DATA!$BM$3</c:f>
              <c:strCache>
                <c:ptCount val="1"/>
                <c:pt idx="0">
                  <c:v>U002SUZANN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dLbl>
              <c:idx val="0"/>
              <c:layout>
                <c:manualLayout>
                  <c:x val="4.3996641012352313E-3"/>
                  <c:y val="-1.413487565125366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10-4214-ABEA-D21E89F0D3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DATA!$BV$415</c:f>
            </c:numRef>
          </c:val>
          <c:extLst>
            <c:ext xmlns:c16="http://schemas.microsoft.com/office/drawing/2014/chart" uri="{C3380CC4-5D6E-409C-BE32-E72D297353CC}">
              <c16:uniqueId val="{00000003-A510-4214-ABEA-D21E89F0D341}"/>
            </c:ext>
          </c:extLst>
        </c:ser>
        <c:ser>
          <c:idx val="5"/>
          <c:order val="2"/>
          <c:tx>
            <c:strRef>
              <c:f>DATA!$EF$3</c:f>
              <c:strCache>
                <c:ptCount val="1"/>
                <c:pt idx="0">
                  <c:v>U002MICHELLE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dLbls>
            <c:dLbl>
              <c:idx val="0"/>
              <c:layout>
                <c:manualLayout>
                  <c:x val="5.8662188016469757E-3"/>
                  <c:y val="-2.019267950179094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10-4214-ABEA-D21E89F0D3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anchor="b" anchorCtr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DATA!$EP$415</c:f>
            </c:numRef>
          </c:val>
          <c:extLst>
            <c:ext xmlns:c16="http://schemas.microsoft.com/office/drawing/2014/chart" uri="{C3380CC4-5D6E-409C-BE32-E72D297353CC}">
              <c16:uniqueId val="{00000005-A510-4214-ABEA-D21E89F0D341}"/>
            </c:ext>
          </c:extLst>
        </c:ser>
        <c:ser>
          <c:idx val="6"/>
          <c:order val="3"/>
          <c:tx>
            <c:strRef>
              <c:f>DATA!$EU$3</c:f>
              <c:strCache>
                <c:ptCount val="1"/>
                <c:pt idx="0">
                  <c:v>U002RYAN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layout>
                <c:manualLayout>
                  <c:x val="5.8662188016469757E-3"/>
                  <c:y val="-2.625048335232823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10-4214-ABEA-D21E89F0D3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anchor="ctr" anchorCtr="1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DATA!$FE$415</c:f>
            </c:numRef>
          </c:val>
          <c:extLst>
            <c:ext xmlns:c16="http://schemas.microsoft.com/office/drawing/2014/chart" uri="{C3380CC4-5D6E-409C-BE32-E72D297353CC}">
              <c16:uniqueId val="{00000007-A510-4214-ABEA-D21E89F0D341}"/>
            </c:ext>
          </c:extLst>
        </c:ser>
        <c:ser>
          <c:idx val="3"/>
          <c:order val="4"/>
          <c:tx>
            <c:strRef>
              <c:f>DATA!$CA$3</c:f>
              <c:strCache>
                <c:ptCount val="1"/>
                <c:pt idx="0">
                  <c:v>Martha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4665547004117439E-3"/>
                  <c:y val="-2.826975130250732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10-4214-ABEA-D21E89F0D3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DATA!$A$6</c:f>
              <c:strCache>
                <c:ptCount val="1"/>
                <c:pt idx="0">
                  <c:v>Weekly</c:v>
                </c:pt>
              </c:strCache>
            </c:strRef>
          </c:cat>
          <c:val>
            <c:numRef>
              <c:f>DATA!$CK$415</c:f>
            </c:numRef>
          </c:val>
          <c:extLst>
            <c:ext xmlns:c16="http://schemas.microsoft.com/office/drawing/2014/chart" uri="{C3380CC4-5D6E-409C-BE32-E72D297353CC}">
              <c16:uniqueId val="{00000009-A510-4214-ABEA-D21E89F0D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1007744"/>
        <c:axId val="251009280"/>
        <c:axId val="0"/>
      </c:bar3DChart>
      <c:catAx>
        <c:axId val="2510077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51009280"/>
        <c:crosses val="autoZero"/>
        <c:auto val="1"/>
        <c:lblAlgn val="ctr"/>
        <c:lblOffset val="100"/>
        <c:noMultiLvlLbl val="0"/>
      </c:catAx>
      <c:valAx>
        <c:axId val="25100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Calls Touched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1007744"/>
        <c:crosses val="autoZero"/>
        <c:crossBetween val="between"/>
      </c:valAx>
    </c:plotArea>
    <c:plotVisOnly val="1"/>
    <c:dispBlanksAs val="gap"/>
    <c:showDLblsOverMax val="0"/>
  </c:chart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chart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chart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chart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chart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chart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chart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chart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chart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chart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chart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chart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chart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chart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chart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/Relationships>
</file>

<file path=xl/chart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/Relationships>
</file>

<file path=xl/chart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/Relationships>
</file>

<file path=xl/chart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/Relationships>
</file>

<file path=xl/chart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/Relationships>
</file>

<file path=xl/chart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/Relationships>
</file>

<file path=xl/chart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chart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/Relationships>
</file>

<file path=xl/chart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/Relationships>
</file>

<file path=xl/chart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/Relationships>
</file>

<file path=xl/chart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chart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/Relationships>
</file>

<file path=xl/chart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/Relationships>
</file>

<file path=xl/chart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2.bin"/></Relationships>
</file>

<file path=xl/chart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3.bin"/></Relationships>
</file>

<file path=xl/chart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4.bin"/></Relationships>
</file>

<file path=xl/chart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5.bin"/></Relationships>
</file>

<file path=xl/chart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6.bin"/></Relationships>
</file>

<file path=xl/chart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7.bin"/></Relationships>
</file>

<file path=xl/chart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8.bin"/></Relationships>
</file>

<file path=xl/chart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9.bin"/></Relationships>
</file>

<file path=xl/chart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0.bin"/></Relationships>
</file>

<file path=xl/chart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1.bin"/></Relationships>
</file>

<file path=xl/chart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1"/>
  <sheetViews>
    <sheetView zoomScale="125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2"/>
  <sheetViews>
    <sheetView zoomScale="125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3"/>
  <sheetViews>
    <sheetView zoomScale="125" workbookViewId="0" zoomToFit="1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4"/>
  <sheetViews>
    <sheetView zoomScale="125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43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&amp;L&amp;8Filename: &amp;F
Tab: &amp;A&amp;C&amp;8Page &amp;P of &amp;N&amp;R&amp;8&amp;D   &amp;T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Chart45"/>
  <sheetViews>
    <sheetView zoomScale="131" workbookViewId="0" zoomToFit="1"/>
  </sheetViews>
  <pageMargins left="0.7" right="0.7" top="0.75" bottom="0.75" header="0.3" footer="0.3"/>
  <pageSetup orientation="landscape" r:id="rId1"/>
  <headerFooter>
    <oddHeader>&amp;CDaily Support Call Analysis
&amp;"-,Bold"&amp;12Total Vacation Days Taken by Employee</oddHeader>
    <oddFooter>&amp;L&amp;9Filename: &amp;F
Tab: &amp;A&amp;C&amp;9Page &amp;P of &amp;N&amp;R&amp;9&amp;D   &amp;T</oddFooter>
  </headerFooter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Chart52"/>
  <sheetViews>
    <sheetView zoomScale="136" workbookViewId="0" zoomToFit="1"/>
  </sheetViews>
  <pageMargins left="0.7" right="0.7" top="0.97" bottom="0.75" header="0.3" footer="0.3"/>
  <pageSetup orientation="landscape" r:id="rId1"/>
  <headerFooter>
    <oddHeader>&amp;CDaily Support Call Analysis
Vacation Taken by EMPLOYEE
&amp;"-,Bold"&amp;12&amp;KFF0000By Day of the Week</oddHeader>
    <oddFooter>&amp;L&amp;9Filename: &amp;F
Tab: &amp;A&amp;C&amp;9Page &amp;P of &amp;N&amp;R&amp;9&amp;D  &amp;T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400-000000000000}">
  <sheetPr codeName="Chart53"/>
  <sheetViews>
    <sheetView zoomScale="135" workbookViewId="0" zoomToFit="1"/>
  </sheetViews>
  <pageMargins left="0.7" right="0.7" top="0.93" bottom="0.75" header="0.3" footer="0.3"/>
  <pageSetup orientation="landscape" r:id="rId1"/>
  <headerFooter>
    <oddHeader>&amp;CDaily Support Call Analysis
&amp;"-,Bold"&amp;12&amp;KFF0000Total Days Missed by Employee&amp;K01+000
&amp;"Aharoni,Bold"&amp;10(Personal/Sick Days)</oddHeader>
    <oddFooter>&amp;L&amp;9Filename: &amp;F
Tab: &amp;A&amp;C&amp;9Page &amp;P of &amp;N&amp;R&amp;9&amp;D   &amp;T</oddFooter>
  </headerFooter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Chart54"/>
  <sheetViews>
    <sheetView zoomScale="136" workbookViewId="0" zoomToFit="1"/>
  </sheetViews>
  <pageMargins left="0.7" right="0.7" top="0.97" bottom="0.75" header="0.3" footer="0.3"/>
  <pageSetup orientation="landscape" r:id="rId1"/>
  <headerFooter>
    <oddHeader>&amp;CDaily Support Call Analysis
&amp;"-,Bold"&amp;12Days Missed by Day of Week&amp;"-,Regular"&amp;11
(Personal and Sick Days)</oddHeader>
    <oddFooter>&amp;L&amp;9Filename: &amp;F
Tab: &amp;A&amp;C&amp;9Page &amp;P of &amp;N&amp;R&amp;9&amp;D   &amp;T</oddFooter>
  </headerFooter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600-000000000000}">
  <sheetPr codeName="Chart55"/>
  <sheetViews>
    <sheetView zoomScale="131" workbookViewId="0" zoomToFit="1"/>
  </sheetViews>
  <pageMargins left="0.7" right="0.7" top="0.75" bottom="0.75" header="0.3" footer="0.3"/>
  <pageSetup orientation="landscape" r:id="rId1"/>
  <headerFooter>
    <oddHeader>&amp;CDaily Suport Call Analysis
Days Worked by:  &amp;"-,Bold"&amp;12&amp;KFF0000Day of the Week</oddHeader>
    <oddFooter>&amp;L&amp;9Filename: &amp;F
Tab: &amp;A&amp;C&amp;9Page &amp;P of &amp;N&amp;R&amp;9&amp;D   &amp;T</oddFooter>
  </headerFooter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Chart17"/>
  <sheetViews>
    <sheetView zoomScale="125" workbookViewId="0" zoomToFit="1"/>
  </sheetViews>
  <pageMargins left="0.7" right="0.7" top="0.75" bottom="0.75" header="0.3" footer="0.3"/>
  <pageSetup orientation="landscape" r:id="rId1"/>
  <headerFooter>
    <oddHeader>&amp;CTotal Weekly Support Calls Taken
&amp;"-,Bold"&amp;14By Support Personnel</oddHeader>
    <oddFooter>&amp;LFilename: &amp;F
Tab: &amp;A&amp;CPage &amp;P of &amp;N&amp;R&amp;D   &amp;T</oddFooter>
  </headerFooter>
  <drawing r:id="rId2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800-000000000000}">
  <sheetPr codeName="Chart31"/>
  <sheetViews>
    <sheetView zoomScale="125" workbookViewId="0" zoomToFit="1"/>
  </sheetViews>
  <pageMargins left="0.7" right="0.7" top="0.75" bottom="0.75" header="0.3" footer="0.3"/>
  <pageSetup orientation="landscape" r:id="rId1"/>
  <headerFooter>
    <oddHeader>&amp;CYTD Average Software Support Calls Taken by DAY OF THE WEEK</oddHeader>
    <oddFooter>&amp;L&amp;8Filename: &amp;F
Tab: &amp;A&amp;C&amp;8Page &amp;P of &amp;N&amp;R&amp;8&amp;D   &amp;T</oddFooter>
  </headerFooter>
  <drawing r:id="rId2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900-000000000000}">
  <sheetPr codeName="Chart32"/>
  <sheetViews>
    <sheetView zoomScale="125" workbookViewId="0" zoomToFit="1"/>
  </sheetViews>
  <pageMargins left="0.7" right="0.7" top="0.75" bottom="0.75" header="0.3" footer="0.3"/>
  <pageSetup orientation="landscape" r:id="rId1"/>
  <headerFooter>
    <oddHeader>&amp;CTotal Weekly Support Calls Taken
&amp;"-,Bold"&amp;14By Support Personnel</oddHeader>
    <oddFooter>&amp;LFilename: &amp;F
Tab: &amp;A&amp;CPage &amp;P of &amp;N&amp;R&amp;D   &amp;T</oddFooter>
  </headerFooter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Chart33"/>
  <sheetViews>
    <sheetView zoomScale="125" workbookViewId="0" zoomToFit="1"/>
  </sheetViews>
  <pageMargins left="0.7" right="0.7" top="0.75" bottom="0.75" header="0.3" footer="0.3"/>
  <pageSetup orientation="landscape" r:id="rId1"/>
  <headerFooter>
    <oddHeader>&amp;CYTD Total Support Call Volume by DAY OF THE WEEK</oddHeader>
    <oddFooter>&amp;L&amp;8Filename: &amp;F
Tab: &amp;A&amp;C&amp;8Page &amp;P of &amp;N&amp;R&amp;8&amp;D   &amp;T</oddFooter>
  </headerFooter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Chart35"/>
  <sheetViews>
    <sheetView zoomScale="125" workbookViewId="0" zoomToFit="1"/>
  </sheetViews>
  <pageMargins left="0.7" right="0.7" top="0.75" bottom="0.75" header="0.3" footer="0.3"/>
  <pageSetup orientation="landscape" horizontalDpi="4294967292" r:id="rId1"/>
  <headerFooter>
    <oddHeader>&amp;CYTD Average Hardware Support Calls Taken</oddHeader>
    <oddFooter>&amp;L&amp;8Filename: &amp;F
Tab: &amp;A&amp;C&amp;8Page &amp;P of &amp;N&amp;R&amp;8&amp;D   &amp;T</oddFooter>
  </headerFooter>
  <drawing r:id="rId2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Chart67"/>
  <sheetViews>
    <sheetView zoomScale="125" workbookViewId="0" zoomToFit="1"/>
  </sheetViews>
  <pageMargins left="0.7" right="0.7" top="0.75" bottom="0.75" header="0.3" footer="0.3"/>
  <pageSetup orientation="landscape" r:id="rId1"/>
  <headerFooter>
    <oddHeader>&amp;CYTD Average Software Support Calls Taken by DAY OF THE WEEK</oddHeader>
    <oddFooter>&amp;L&amp;8Filename: &amp;F
Tab: &amp;A&amp;C&amp;8Page &amp;P of &amp;N&amp;R&amp;8&amp;D   &amp;T</oddFooter>
  </headerFooter>
  <drawing r:id="rId2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D00-000000000000}">
  <sheetPr codeName="Chart44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&amp;L&amp;8Filename: &amp;F
Tab: &amp;A&amp;C&amp;8Page &amp;P of &amp;N&amp;R&amp;8&amp;D   &amp;T</oddFooter>
  </headerFooter>
  <drawing r:id="rId2"/>
</chartsheet>
</file>

<file path=xl/chartsheets/sheet1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E00-000000000000}">
  <sheetPr codeName="Chart47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&amp;L&amp;8Filename: &amp;F
Tab: &amp;A&amp;C&amp;8Page &amp;P of &amp;N&amp;R&amp;8&amp;D   &amp;T</oddFooter>
  </headerFooter>
  <drawing r:id="rId2"/>
</chartsheet>
</file>

<file path=xl/chartsheets/sheet1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F00-000000000000}">
  <sheetPr codeName="Chart56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&amp;L&amp;8Filename: &amp;F
Tab: &amp;A&amp;C&amp;8Page &amp;P of &amp;N&amp;R&amp;8&amp;D   &amp;T</oddFooter>
  </headerFooter>
  <drawing r:id="rId2"/>
</chartsheet>
</file>

<file path=xl/chartsheets/sheet2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Chart57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&amp;L&amp;8Filename: &amp;F
Tab: &amp;A&amp;C&amp;8Page &amp;P of &amp;N&amp;R&amp;8&amp;D   &amp;T</oddFooter>
  </headerFooter>
  <drawing r:id="rId2"/>
</chartsheet>
</file>

<file path=xl/chartsheets/sheet2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100-000000000000}">
  <sheetPr codeName="Chart46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&amp;L&amp;8Filename: &amp;F
Tab: &amp;A&amp;C&amp;8Page &amp;P of &amp;N&amp;R&amp;8&amp;D   &amp;T</oddFooter>
  </headerFooter>
  <drawing r:id="rId2"/>
</chartsheet>
</file>

<file path=xl/chartsheets/sheet2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200-000000000000}">
  <sheetPr codeName="Chart58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&amp;L&amp;8Filename: &amp;F
Tab: &amp;A&amp;C&amp;8Page &amp;P of &amp;N&amp;R&amp;8&amp;D   &amp;T</oddFooter>
  </headerFooter>
  <drawing r:id="rId2"/>
</chartsheet>
</file>

<file path=xl/chartsheets/sheet2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300-000000000000}">
  <sheetPr codeName="Chart42"/>
  <sheetViews>
    <sheetView zoomScale="125" workbookViewId="0" zoomToFit="1"/>
  </sheetViews>
  <pageMargins left="0.7" right="0.7" top="0.75" bottom="0.75" header="0.3" footer="0.3"/>
  <pageSetup orientation="landscape" r:id="rId1"/>
  <headerFooter>
    <oddHeader>&amp;CYTD Total Support Call Volume by DAY OF THE WEEK</oddHeader>
    <oddFooter>&amp;L&amp;8Filename: &amp;F
Tab: &amp;A&amp;C&amp;8Page &amp;P of &amp;N&amp;R&amp;8&amp;D   &amp;T</oddFooter>
  </headerFooter>
  <drawing r:id="rId2"/>
</chartsheet>
</file>

<file path=xl/chartsheets/sheet2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Chart27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2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500-000000000000}">
  <sheetPr codeName="Chart7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&amp;LFilename: &amp;F
Tab: &amp;A&amp;R&amp;D   &amp;T</oddFooter>
  </headerFooter>
  <drawing r:id="rId2"/>
</chartsheet>
</file>

<file path=xl/chartsheets/sheet2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600-000000000000}">
  <sheetPr codeName="Chart6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2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700-000000000000}">
  <sheetPr codeName="Chart36"/>
  <sheetViews>
    <sheetView zoomScale="125" workbookViewId="0" zoomToFit="1"/>
  </sheetViews>
  <pageMargins left="0.7" right="0.7" top="0.75" bottom="0.75" header="0.3" footer="0.3"/>
  <pageSetup orientation="landscape" r:id="rId1"/>
  <headerFooter>
    <oddHeader>&amp;CTotal Weekly Support Calls Taken
&amp;"-,Bold"&amp;14By Support Personnel</oddHeader>
    <oddFooter>&amp;LFilename: &amp;F
Tab: &amp;A&amp;CPage &amp;P of &amp;N&amp;R&amp;D   &amp;T</oddFooter>
  </headerFooter>
  <drawing r:id="rId2"/>
</chartsheet>
</file>

<file path=xl/chartsheets/sheet2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800-000000000000}">
  <sheetPr codeName="Chart18"/>
  <sheetViews>
    <sheetView zoomScale="125" workbookViewId="0" zoomToFit="1"/>
  </sheetViews>
  <pageMargins left="0.7" right="0.7" top="0.75" bottom="0.75" header="0.3" footer="0.3"/>
  <pageSetup orientation="landscape" r:id="rId1"/>
  <headerFooter>
    <oddFooter>&amp;LFilename: &amp;F
Tab: &amp;A&amp;R&amp;D   &amp;T</oddFooter>
  </headerFooter>
  <drawing r:id="rId2"/>
</chartsheet>
</file>

<file path=xl/chartsheets/sheet2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900-000000000000}">
  <sheetPr codeName="Chart8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A00-000000000000}">
  <sheetPr codeName="Chart9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B00-000000000000}">
  <sheetPr codeName="Chart22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C00-000000000000}">
  <sheetPr codeName="Chart10"/>
  <sheetViews>
    <sheetView zoomScale="127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D00-000000000000}">
  <sheetPr codeName="Chart24"/>
  <sheetViews>
    <sheetView zoomScale="127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E00-000000000000}">
  <sheetPr codeName="Chart11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F00-000000000000}">
  <sheetPr codeName="Chart20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000-000000000000}">
  <sheetPr codeName="Chart13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100-000000000000}">
  <sheetPr codeName="Chart12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200-000000000000}">
  <sheetPr codeName="Chart60"/>
  <sheetViews>
    <sheetView zoomScale="144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3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300-000000000000}">
  <sheetPr codeName="Chart59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400-000000000000}">
  <sheetPr codeName="Chart15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500-000000000000}">
  <sheetPr codeName="Chart26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600-000000000000}">
  <sheetPr codeName="Chart16"/>
  <sheetViews>
    <sheetView zoomScale="127" workbookViewId="0" zoomToFit="1"/>
  </sheetViews>
  <pageMargins left="0.82" right="0.8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700-000000000000}">
  <sheetPr codeName="Chart25"/>
  <sheetViews>
    <sheetView zoomScale="127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800-000000000000}">
  <sheetPr codeName="Chart48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900-000000000000}">
  <sheetPr codeName="Chart61"/>
  <sheetViews>
    <sheetView zoomScale="144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A00-000000000000}">
  <sheetPr codeName="Chart50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B00-000000000000}">
  <sheetPr codeName="Chart51"/>
  <sheetViews>
    <sheetView zoomScale="131" workbookViewId="0" zoomToFit="1"/>
  </sheetViews>
  <pageMargins left="0.7" right="0.7" top="0.75" bottom="0.75" header="0.3" footer="0.3"/>
  <pageSetup orientation="landscape" r:id="rId1"/>
  <headerFooter>
    <oddFooter>&amp;L&amp;9Filename: &amp;F
Tab: &amp;A&amp;R&amp;9&amp;D   &amp;T</oddFooter>
  </headerFooter>
  <drawing r:id="rId2"/>
</chartsheet>
</file>

<file path=xl/chartsheets/sheet4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C00-000000000000}">
  <sheetPr codeName="Chart38"/>
  <sheetViews>
    <sheetView zoomScale="131" workbookViewId="0" zoomToFit="1"/>
  </sheetViews>
  <pageMargins left="0.7" right="0.7" top="0.75" bottom="0.75" header="0.3" footer="0.3"/>
  <pageSetup orientation="landscape" r:id="rId1"/>
  <drawing r:id="rId2"/>
</chartsheet>
</file>

<file path=xl/chartsheets/sheet4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D00-000000000000}">
  <sheetPr codeName="Chart39"/>
  <sheetViews>
    <sheetView zoomScale="131" workbookViewId="0" zoomToFit="1"/>
  </sheetViews>
  <pageMargins left="0.7" right="0.7" top="0.75" bottom="0.75" header="0.3" footer="0.3"/>
  <pageSetup orientation="landscape" r:id="rId1"/>
  <headerFooter>
    <oddHeader>&amp;CTotal Weekly Support Calls Taken
&amp;"-,Bold"&amp;14By Support Personnel</oddHeader>
    <oddFooter>&amp;LFilename: &amp;F
Tab: &amp;A&amp;CPage &amp;P of &amp;N&amp;R&amp;D   &amp;T</oddFooter>
  </headerFooter>
  <drawing r:id="rId2"/>
</chartsheet>
</file>

<file path=xl/chartsheets/sheet5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E00-000000000000}">
  <sheetPr codeName="Chart40"/>
  <sheetViews>
    <sheetView zoomScale="131" workbookViewId="0" zoomToFit="1"/>
  </sheetViews>
  <pageMargins left="0.7" right="0.7" top="0.75" bottom="0.75" header="0.3" footer="0.3"/>
  <pageSetup orientation="landscape" r:id="rId1"/>
  <headerFooter>
    <oddHeader>&amp;CTOTAL YTD SUPPORT CALL TOUCHED
&amp;"-,Bold"&amp;14By Support Personnel</oddHeader>
    <oddFooter>&amp;LFilename: &amp;F
Tab: &amp;A&amp;CPage &amp;P of &amp;N&amp;R&amp;D   &amp;T</oddFooter>
  </headerFooter>
  <drawing r:id="rId2"/>
</chartsheet>
</file>

<file path=xl/chartsheets/sheet5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F00-000000000000}">
  <sheetPr codeName="Chart41"/>
  <sheetViews>
    <sheetView zoomScale="131" workbookViewId="0" zoomToFit="1"/>
  </sheetViews>
  <pageMargins left="0.7" right="0.7" top="0.75" bottom="0.75" header="0.3" footer="0.3"/>
  <pageSetup orientation="landscape" r:id="rId1"/>
  <headerFooter>
    <oddHeader>&amp;CTOTAL YTD SUPPORT CALL TOUCHED
&amp;"-,Bold"&amp;14By Support Personnel</oddHeader>
    <oddFooter>&amp;LFilename: &amp;F
Tab: &amp;A&amp;CPage &amp;P of &amp;N&amp;R&amp;D   &amp;T</oddFooter>
  </headerFooter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3" Type="http://schemas.openxmlformats.org/officeDocument/2006/relationships/chart" Target="../charts/chart9.xml"/><Relationship Id="rId21" Type="http://schemas.openxmlformats.org/officeDocument/2006/relationships/chart" Target="../charts/chart27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17" Type="http://schemas.openxmlformats.org/officeDocument/2006/relationships/chart" Target="../charts/chart23.xml"/><Relationship Id="rId2" Type="http://schemas.openxmlformats.org/officeDocument/2006/relationships/chart" Target="../charts/chart8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5" Type="http://schemas.openxmlformats.org/officeDocument/2006/relationships/chart" Target="../charts/chart21.xml"/><Relationship Id="rId10" Type="http://schemas.openxmlformats.org/officeDocument/2006/relationships/chart" Target="../charts/chart16.xml"/><Relationship Id="rId19" Type="http://schemas.openxmlformats.org/officeDocument/2006/relationships/chart" Target="../charts/chart25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0</xdr:col>
          <xdr:colOff>1371600</xdr:colOff>
          <xdr:row>4</xdr:row>
          <xdr:rowOff>12700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DAILY 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17</xdr:row>
      <xdr:rowOff>161925</xdr:rowOff>
    </xdr:from>
    <xdr:to>
      <xdr:col>12</xdr:col>
      <xdr:colOff>276225</xdr:colOff>
      <xdr:row>32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285750</xdr:colOff>
      <xdr:row>18</xdr:row>
      <xdr:rowOff>0</xdr:rowOff>
    </xdr:from>
    <xdr:to>
      <xdr:col>20</xdr:col>
      <xdr:colOff>371475</xdr:colOff>
      <xdr:row>32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304800</xdr:colOff>
      <xdr:row>1</xdr:row>
      <xdr:rowOff>19050</xdr:rowOff>
    </xdr:from>
    <xdr:to>
      <xdr:col>10</xdr:col>
      <xdr:colOff>390525</xdr:colOff>
      <xdr:row>15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409575</xdr:colOff>
      <xdr:row>1</xdr:row>
      <xdr:rowOff>19050</xdr:rowOff>
    </xdr:from>
    <xdr:to>
      <xdr:col>25</xdr:col>
      <xdr:colOff>495300</xdr:colOff>
      <xdr:row>15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18</xdr:col>
      <xdr:colOff>85725</xdr:colOff>
      <xdr:row>15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0.09409</cdr:x>
      <cdr:y>0.05387</cdr:y>
    </cdr:from>
    <cdr:to>
      <cdr:x>0.89941</cdr:x>
      <cdr:y>0.18102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75677D5-8A64-474D-892A-256938295E1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09575" y="152400"/>
          <a:ext cx="3505504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0.09847</cdr:x>
      <cdr:y>0.05387</cdr:y>
    </cdr:from>
    <cdr:to>
      <cdr:x>0.90379</cdr:x>
      <cdr:y>0.18102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DAD81295-48AC-4FB1-A88B-DDE7E88C5D3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8625" y="152400"/>
          <a:ext cx="3505504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0.12035</cdr:x>
      <cdr:y>0.04377</cdr:y>
    </cdr:from>
    <cdr:to>
      <cdr:x>0.92567</cdr:x>
      <cdr:y>0.17092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DD232304-522A-421F-9B9C-A8353630E13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23875" y="123825"/>
          <a:ext cx="3505504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0.14442</cdr:x>
      <cdr:y>0.04377</cdr:y>
    </cdr:from>
    <cdr:to>
      <cdr:x>0.94974</cdr:x>
      <cdr:y>0.17092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3B874A3-8BEF-4197-BCD8-458026640DA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28650" y="123825"/>
          <a:ext cx="3505504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2</xdr:row>
      <xdr:rowOff>19050</xdr:rowOff>
    </xdr:from>
    <xdr:to>
      <xdr:col>8</xdr:col>
      <xdr:colOff>328612</xdr:colOff>
      <xdr:row>16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14</xdr:col>
      <xdr:colOff>466725</xdr:colOff>
      <xdr:row>7</xdr:row>
      <xdr:rowOff>1652588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13</xdr:row>
      <xdr:rowOff>0</xdr:rowOff>
    </xdr:from>
    <xdr:to>
      <xdr:col>14</xdr:col>
      <xdr:colOff>466725</xdr:colOff>
      <xdr:row>14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1</xdr:rowOff>
    </xdr:from>
    <xdr:to>
      <xdr:col>14</xdr:col>
      <xdr:colOff>466725</xdr:colOff>
      <xdr:row>25</xdr:row>
      <xdr:rowOff>2238375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31</xdr:row>
      <xdr:rowOff>1</xdr:rowOff>
    </xdr:from>
    <xdr:to>
      <xdr:col>14</xdr:col>
      <xdr:colOff>466725</xdr:colOff>
      <xdr:row>31</xdr:row>
      <xdr:rowOff>2209800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38100</xdr:rowOff>
    </xdr:from>
    <xdr:to>
      <xdr:col>14</xdr:col>
      <xdr:colOff>466725</xdr:colOff>
      <xdr:row>51</xdr:row>
      <xdr:rowOff>2314575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57</xdr:row>
      <xdr:rowOff>38100</xdr:rowOff>
    </xdr:from>
    <xdr:to>
      <xdr:col>14</xdr:col>
      <xdr:colOff>466725</xdr:colOff>
      <xdr:row>57</xdr:row>
      <xdr:rowOff>2314575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828675</xdr:colOff>
      <xdr:row>96</xdr:row>
      <xdr:rowOff>42862</xdr:rowOff>
    </xdr:from>
    <xdr:to>
      <xdr:col>5</xdr:col>
      <xdr:colOff>342900</xdr:colOff>
      <xdr:row>97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87</xdr:row>
      <xdr:rowOff>28575</xdr:rowOff>
    </xdr:from>
    <xdr:to>
      <xdr:col>14</xdr:col>
      <xdr:colOff>485775</xdr:colOff>
      <xdr:row>87</xdr:row>
      <xdr:rowOff>2762250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9525</xdr:colOff>
      <xdr:row>87</xdr:row>
      <xdr:rowOff>19050</xdr:rowOff>
    </xdr:from>
    <xdr:to>
      <xdr:col>5</xdr:col>
      <xdr:colOff>161925</xdr:colOff>
      <xdr:row>87</xdr:row>
      <xdr:rowOff>2752725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171450</xdr:colOff>
      <xdr:row>87</xdr:row>
      <xdr:rowOff>19050</xdr:rowOff>
    </xdr:from>
    <xdr:to>
      <xdr:col>9</xdr:col>
      <xdr:colOff>390525</xdr:colOff>
      <xdr:row>87</xdr:row>
      <xdr:rowOff>2752725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152400</xdr:colOff>
      <xdr:row>96</xdr:row>
      <xdr:rowOff>38101</xdr:rowOff>
    </xdr:from>
    <xdr:to>
      <xdr:col>14</xdr:col>
      <xdr:colOff>466726</xdr:colOff>
      <xdr:row>97</xdr:row>
      <xdr:rowOff>9525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342900</xdr:colOff>
      <xdr:row>96</xdr:row>
      <xdr:rowOff>38100</xdr:rowOff>
    </xdr:from>
    <xdr:to>
      <xdr:col>10</xdr:col>
      <xdr:colOff>180976</xdr:colOff>
      <xdr:row>97</xdr:row>
      <xdr:rowOff>9524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63</xdr:row>
      <xdr:rowOff>38100</xdr:rowOff>
    </xdr:from>
    <xdr:to>
      <xdr:col>14</xdr:col>
      <xdr:colOff>466725</xdr:colOff>
      <xdr:row>63</xdr:row>
      <xdr:rowOff>2314575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75</xdr:row>
      <xdr:rowOff>38100</xdr:rowOff>
    </xdr:from>
    <xdr:to>
      <xdr:col>14</xdr:col>
      <xdr:colOff>466725</xdr:colOff>
      <xdr:row>75</xdr:row>
      <xdr:rowOff>2314575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37</xdr:row>
      <xdr:rowOff>47624</xdr:rowOff>
    </xdr:from>
    <xdr:to>
      <xdr:col>14</xdr:col>
      <xdr:colOff>466725</xdr:colOff>
      <xdr:row>37</xdr:row>
      <xdr:rowOff>2114549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14</xdr:col>
      <xdr:colOff>466725</xdr:colOff>
      <xdr:row>81</xdr:row>
      <xdr:rowOff>2085975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14</xdr:col>
      <xdr:colOff>466725</xdr:colOff>
      <xdr:row>69</xdr:row>
      <xdr:rowOff>2019300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19</xdr:row>
      <xdr:rowOff>1</xdr:rowOff>
    </xdr:from>
    <xdr:to>
      <xdr:col>14</xdr:col>
      <xdr:colOff>466725</xdr:colOff>
      <xdr:row>19</xdr:row>
      <xdr:rowOff>2238375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9525</xdr:colOff>
      <xdr:row>43</xdr:row>
      <xdr:rowOff>28576</xdr:rowOff>
    </xdr:from>
    <xdr:to>
      <xdr:col>5</xdr:col>
      <xdr:colOff>209550</xdr:colOff>
      <xdr:row>44</xdr:row>
      <xdr:rowOff>1819276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228600</xdr:colOff>
      <xdr:row>43</xdr:row>
      <xdr:rowOff>28576</xdr:rowOff>
    </xdr:from>
    <xdr:to>
      <xdr:col>10</xdr:col>
      <xdr:colOff>28575</xdr:colOff>
      <xdr:row>44</xdr:row>
      <xdr:rowOff>1838326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38101</xdr:colOff>
      <xdr:row>43</xdr:row>
      <xdr:rowOff>38100</xdr:rowOff>
    </xdr:from>
    <xdr:to>
      <xdr:col>14</xdr:col>
      <xdr:colOff>476251</xdr:colOff>
      <xdr:row>44</xdr:row>
      <xdr:rowOff>1828800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0861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12422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0861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0.27204</cdr:x>
      <cdr:y>0.04393</cdr:y>
    </cdr:from>
    <cdr:to>
      <cdr:x>0.37763</cdr:x>
      <cdr:y>0.18932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55802" y="27629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0.27204</cdr:x>
      <cdr:y>0.04393</cdr:y>
    </cdr:from>
    <cdr:to>
      <cdr:x>0.37763</cdr:x>
      <cdr:y>0.18932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55802" y="27629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0.14274</cdr:x>
      <cdr:y>0.05087</cdr:y>
    </cdr:from>
    <cdr:to>
      <cdr:x>0.33585</cdr:x>
      <cdr:y>0.19625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36069" y="319924"/>
          <a:ext cx="1672328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7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8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0.27204</cdr:x>
      <cdr:y>0.04393</cdr:y>
    </cdr:from>
    <cdr:to>
      <cdr:x>0.37763</cdr:x>
      <cdr:y>0.18932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55802" y="27629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0.05246</cdr:x>
      <cdr:y>0.01952</cdr:y>
    </cdr:from>
    <cdr:to>
      <cdr:x>0.30626</cdr:x>
      <cdr:y>0.09643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54835" y="122964"/>
          <a:ext cx="2200446" cy="4845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Software Support</a:t>
          </a:r>
        </a:p>
        <a:p xmlns:a="http://schemas.openxmlformats.org/drawingml/2006/main">
          <a:r>
            <a:rPr lang="en-US" sz="1100"/>
            <a:t>As</a:t>
          </a:r>
          <a:r>
            <a:rPr lang="en-US" sz="1100" baseline="0"/>
            <a:t> of Date</a:t>
          </a:r>
          <a:r>
            <a:rPr lang="en-US" sz="1100"/>
            <a:t>: </a:t>
          </a:r>
          <a:r>
            <a:rPr lang="en-US" sz="1100" b="1" i="0" u="none" strike="noStrike">
              <a:solidFill>
                <a:srgbClr val="FF0000"/>
              </a:solidFill>
              <a:effectLst/>
              <a:latin typeface="+mn-lt"/>
            </a:rPr>
            <a:t>May 18, 2017</a:t>
          </a:r>
          <a:endParaRPr lang="en-US" sz="1100"/>
        </a:p>
      </cdr:txBody>
    </cdr:sp>
  </cdr:relSizeAnchor>
  <cdr:relSizeAnchor xmlns:cdr="http://schemas.openxmlformats.org/drawingml/2006/chartDrawing">
    <cdr:from>
      <cdr:x>0.59194</cdr:x>
      <cdr:y>0.28324</cdr:y>
    </cdr:from>
    <cdr:to>
      <cdr:x>0.69753</cdr:x>
      <cdr:y>0.42862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126050" y="178139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0.35768</cdr:x>
      <cdr:y>0.19653</cdr:y>
    </cdr:from>
    <cdr:to>
      <cdr:x>0.69018</cdr:x>
      <cdr:y>0.24162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097442" y="1236069"/>
          <a:ext cx="2879313" cy="2835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1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0"/>
    <xdr:ext cx="8645210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4.xml><?xml version="1.0" encoding="utf-8"?>
<xdr:wsDr xmlns:xdr="http://schemas.openxmlformats.org/drawingml/2006/spreadsheetDrawing" xmlns:a="http://schemas.openxmlformats.org/drawingml/2006/main">
  <xdr:absoluteAnchor>
    <xdr:pos x="0" y="0"/>
    <xdr:ext cx="8670000" cy="63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5.xml><?xml version="1.0" encoding="utf-8"?>
<xdr:wsDr xmlns:xdr="http://schemas.openxmlformats.org/drawingml/2006/spreadsheetDrawing" xmlns:a="http://schemas.openxmlformats.org/drawingml/2006/main">
  <xdr:absoluteAnchor>
    <xdr:pos x="0" y="0"/>
    <xdr:ext cx="8670000" cy="63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6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7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8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9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0.xml><?xml version="1.0" encoding="utf-8"?>
<xdr:wsDr xmlns:xdr="http://schemas.openxmlformats.org/drawingml/2006/spreadsheetDrawing" xmlns:a="http://schemas.openxmlformats.org/drawingml/2006/main">
  <xdr:absoluteAnchor>
    <xdr:pos x="0" y="0"/>
    <xdr:ext cx="8671719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1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2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3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4.xml><?xml version="1.0" encoding="utf-8"?>
<xdr:wsDr xmlns:xdr="http://schemas.openxmlformats.org/drawingml/2006/spreadsheetDrawing" xmlns:a="http://schemas.openxmlformats.org/drawingml/2006/main">
  <xdr:absoluteAnchor>
    <xdr:pos x="0" y="0"/>
    <xdr:ext cx="8482500" cy="63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5.xml><?xml version="1.0" encoding="utf-8"?>
<xdr:wsDr xmlns:xdr="http://schemas.openxmlformats.org/drawingml/2006/spreadsheetDrawing" xmlns:a="http://schemas.openxmlformats.org/drawingml/2006/main">
  <xdr:absoluteAnchor>
    <xdr:pos x="0" y="0"/>
    <xdr:ext cx="8670000" cy="63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6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7.xml><?xml version="1.0" encoding="utf-8"?>
<xdr:wsDr xmlns:xdr="http://schemas.openxmlformats.org/drawingml/2006/spreadsheetDrawing" xmlns:a="http://schemas.openxmlformats.org/drawingml/2006/main">
  <xdr:absoluteAnchor>
    <xdr:pos x="0" y="0"/>
    <xdr:ext cx="8671719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8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9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0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1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0.27204</cdr:x>
      <cdr:y>0.04393</cdr:y>
    </cdr:from>
    <cdr:to>
      <cdr:x>0.37763</cdr:x>
      <cdr:y>0.18932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55802" y="27629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0.27204</cdr:x>
      <cdr:y>0.04393</cdr:y>
    </cdr:from>
    <cdr:to>
      <cdr:x>0.37763</cdr:x>
      <cdr:y>0.18932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55802" y="27629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0.03862</cdr:x>
      <cdr:y>0.02428</cdr:y>
    </cdr:from>
    <cdr:to>
      <cdr:x>0.26364</cdr:x>
      <cdr:y>0.0659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34466" y="152691"/>
          <a:ext cx="1948626" cy="261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Current Date: </a:t>
          </a:r>
          <a:r>
            <a:rPr lang="en-US" sz="1100" b="1" i="0" u="none" strike="noStrike">
              <a:solidFill>
                <a:srgbClr val="FF0000"/>
              </a:solidFill>
              <a:effectLst/>
              <a:latin typeface="+mn-lt"/>
            </a:rPr>
            <a:t>January 20, 2014</a:t>
          </a: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0.27204</cdr:x>
      <cdr:y>0.04393</cdr:y>
    </cdr:from>
    <cdr:to>
      <cdr:x>0.37763</cdr:x>
      <cdr:y>0.18932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55802" y="27629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0.03862</cdr:x>
      <cdr:y>0.02428</cdr:y>
    </cdr:from>
    <cdr:to>
      <cdr:x>0.26364</cdr:x>
      <cdr:y>0.0659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34466" y="152691"/>
          <a:ext cx="1948626" cy="261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Current Date: </a:t>
          </a:r>
          <a:r>
            <a:rPr lang="en-US" sz="1100" b="1" i="0" u="none" strike="noStrike">
              <a:solidFill>
                <a:srgbClr val="FF0000"/>
              </a:solidFill>
              <a:effectLst/>
              <a:latin typeface="+mn-lt"/>
            </a:rPr>
            <a:t>January 20, 2014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atMod val="150000"/>
            </a:schemeClr>
          </a:solidFill>
          <a:prstDash val="solid"/>
        </a:ln>
        <a:ln w="425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C1380"/>
  <sheetViews>
    <sheetView tabSelected="1" zoomScale="70" zoomScaleNormal="70" workbookViewId="0">
      <pane xSplit="1" ySplit="11" topLeftCell="AX12" activePane="bottomRight" state="frozenSplit"/>
      <selection pane="topRight" activeCell="CO967" sqref="CO967"/>
      <selection pane="bottomLeft" activeCell="A10" sqref="A10"/>
      <selection pane="bottomRight" activeCell="BM1328" sqref="BM1328"/>
    </sheetView>
  </sheetViews>
  <sheetFormatPr defaultColWidth="9.1796875" defaultRowHeight="16" x14ac:dyDescent="0.35"/>
  <cols>
    <col min="1" max="1" width="42.81640625" style="1225" customWidth="1"/>
    <col min="2" max="2" width="13.54296875" style="1062" hidden="1" customWidth="1"/>
    <col min="3" max="3" width="14" style="1062" hidden="1" customWidth="1"/>
    <col min="4" max="5" width="10.453125" style="1062" hidden="1" customWidth="1"/>
    <col min="6" max="6" width="12.26953125" style="1076" hidden="1" customWidth="1"/>
    <col min="7" max="7" width="8" style="1124" hidden="1" customWidth="1"/>
    <col min="8" max="8" width="4.7265625" style="590" hidden="1" customWidth="1"/>
    <col min="9" max="9" width="10.81640625" style="1062" hidden="1" customWidth="1"/>
    <col min="10" max="10" width="14.1796875" style="1062" hidden="1" customWidth="1"/>
    <col min="11" max="11" width="9.54296875" style="1062" hidden="1" customWidth="1"/>
    <col min="12" max="12" width="10" style="1062" hidden="1" customWidth="1"/>
    <col min="13" max="13" width="13.453125" style="1076" hidden="1" customWidth="1"/>
    <col min="14" max="14" width="9.54296875" style="1076" hidden="1" customWidth="1"/>
    <col min="15" max="15" width="10.1796875" style="590" hidden="1" customWidth="1"/>
    <col min="16" max="16" width="8" style="590" hidden="1" customWidth="1"/>
    <col min="17" max="17" width="9.7265625" style="1062" customWidth="1"/>
    <col min="18" max="18" width="8.54296875" style="1062" customWidth="1"/>
    <col min="19" max="19" width="9.7265625" style="1062" customWidth="1"/>
    <col min="20" max="20" width="8.1796875" style="1062" customWidth="1"/>
    <col min="21" max="21" width="9.1796875" style="1076" customWidth="1"/>
    <col min="22" max="22" width="9.1796875" style="1124" customWidth="1"/>
    <col min="23" max="23" width="10.81640625" style="1062" customWidth="1"/>
    <col min="24" max="24" width="8.54296875" style="1062" customWidth="1"/>
    <col min="25" max="25" width="9.54296875" style="1062" customWidth="1"/>
    <col min="26" max="26" width="8.1796875" style="1062" customWidth="1"/>
    <col min="27" max="27" width="8.1796875" style="1076" customWidth="1"/>
    <col min="28" max="28" width="6.81640625" style="1076" customWidth="1"/>
    <col min="29" max="29" width="10.54296875" style="1062" customWidth="1"/>
    <col min="30" max="30" width="9.1796875" style="1062" bestFit="1" customWidth="1"/>
    <col min="31" max="31" width="10.54296875" style="1062" bestFit="1" customWidth="1"/>
    <col min="32" max="32" width="11.7265625" style="1062" bestFit="1" customWidth="1"/>
    <col min="33" max="33" width="9.1796875" style="1076" customWidth="1"/>
    <col min="34" max="34" width="6.7265625" style="1081" customWidth="1"/>
    <col min="35" max="35" width="2.81640625" style="590" hidden="1" customWidth="1"/>
    <col min="36" max="36" width="10.81640625" style="1062" customWidth="1"/>
    <col min="37" max="37" width="8.54296875" style="1062" customWidth="1"/>
    <col min="38" max="38" width="9.54296875" style="1062" customWidth="1"/>
    <col min="39" max="39" width="8.1796875" style="1062" customWidth="1"/>
    <col min="40" max="40" width="7.54296875" style="1076" customWidth="1"/>
    <col min="41" max="41" width="6.54296875" style="1082" customWidth="1"/>
    <col min="42" max="42" width="2" style="1062" hidden="1" customWidth="1"/>
    <col min="43" max="43" width="9.81640625" style="1062" bestFit="1" customWidth="1"/>
    <col min="44" max="44" width="9.7265625" style="1062" bestFit="1" customWidth="1"/>
    <col min="45" max="45" width="9.81640625" style="1062" bestFit="1" customWidth="1"/>
    <col min="46" max="46" width="10.54296875" style="1062" bestFit="1" customWidth="1"/>
    <col min="47" max="47" width="9.7265625" style="1082" bestFit="1" customWidth="1"/>
    <col min="48" max="48" width="9.26953125" style="1124" bestFit="1" customWidth="1"/>
    <col min="49" max="49" width="3.7265625" style="590" hidden="1" customWidth="1"/>
    <col min="50" max="50" width="9" style="1062" customWidth="1"/>
    <col min="51" max="51" width="8.453125" style="1062" customWidth="1"/>
    <col min="52" max="52" width="7.7265625" style="1062" customWidth="1"/>
    <col min="53" max="53" width="8.453125" style="1062" customWidth="1"/>
    <col min="54" max="54" width="9.7265625" style="1082" bestFit="1" customWidth="1"/>
    <col min="55" max="55" width="8.54296875" style="1082" bestFit="1" customWidth="1"/>
    <col min="56" max="56" width="7.453125" style="590" hidden="1" customWidth="1"/>
    <col min="57" max="57" width="8.54296875" style="590" hidden="1" customWidth="1"/>
    <col min="58" max="58" width="9.26953125" style="587" hidden="1" customWidth="1"/>
    <col min="59" max="59" width="10.453125" style="587" hidden="1" customWidth="1"/>
    <col min="60" max="60" width="9.1796875" style="587" hidden="1" customWidth="1"/>
    <col min="61" max="61" width="10.453125" style="587" hidden="1" customWidth="1"/>
    <col min="62" max="62" width="9.54296875" style="1126" hidden="1" customWidth="1"/>
    <col min="63" max="63" width="8.1796875" style="1127" hidden="1" customWidth="1"/>
    <col min="64" max="64" width="4.54296875" style="588" hidden="1" customWidth="1"/>
    <col min="65" max="65" width="10.453125" style="1062" customWidth="1"/>
    <col min="66" max="66" width="9.1796875" style="1062" customWidth="1"/>
    <col min="67" max="68" width="10.453125" style="1062" customWidth="1"/>
    <col min="69" max="69" width="10.26953125" style="1128" customWidth="1"/>
    <col min="70" max="70" width="7" style="1081" customWidth="1"/>
    <col min="71" max="71" width="10.81640625" style="1062" customWidth="1"/>
    <col min="72" max="72" width="9.453125" style="1062" customWidth="1"/>
    <col min="73" max="73" width="11.54296875" style="1062" customWidth="1"/>
    <col min="74" max="74" width="10.26953125" style="1062" customWidth="1"/>
    <col min="75" max="75" width="10" style="1076" customWidth="1"/>
    <col min="76" max="76" width="7.7265625" style="1082" customWidth="1"/>
    <col min="77" max="77" width="7.1796875" style="590" hidden="1" customWidth="1"/>
    <col min="78" max="78" width="9.1796875" style="590" hidden="1" customWidth="1"/>
    <col min="79" max="79" width="11.54296875" style="1062" hidden="1" customWidth="1"/>
    <col min="80" max="80" width="11.26953125" style="1062" hidden="1" customWidth="1"/>
    <col min="81" max="81" width="12" style="1062" hidden="1" customWidth="1"/>
    <col min="82" max="82" width="10.54296875" style="1062" hidden="1" customWidth="1"/>
    <col min="83" max="83" width="9.81640625" style="1082" hidden="1" customWidth="1"/>
    <col min="84" max="84" width="8.1796875" style="1082" hidden="1" customWidth="1"/>
    <col min="85" max="85" width="4.1796875" style="590" hidden="1" customWidth="1"/>
    <col min="86" max="86" width="10" style="1062" hidden="1" customWidth="1"/>
    <col min="87" max="87" width="12.26953125" style="1062" hidden="1" customWidth="1"/>
    <col min="88" max="88" width="11.7265625" style="1062" hidden="1" customWidth="1"/>
    <col min="89" max="89" width="10.54296875" style="1062" hidden="1" customWidth="1"/>
    <col min="90" max="90" width="9.26953125" style="1082" hidden="1" customWidth="1"/>
    <col min="91" max="91" width="8.1796875" style="1082" hidden="1" customWidth="1"/>
    <col min="92" max="92" width="7.453125" style="590" hidden="1" customWidth="1"/>
    <col min="93" max="93" width="7.7265625" style="590" hidden="1" customWidth="1"/>
    <col min="94" max="94" width="10.1796875" style="1062" customWidth="1"/>
    <col min="95" max="96" width="9.54296875" style="1062" customWidth="1"/>
    <col min="97" max="97" width="10.453125" style="1062" customWidth="1"/>
    <col min="98" max="98" width="9.81640625" style="1082" customWidth="1"/>
    <col min="99" max="99" width="8.26953125" style="1082" customWidth="1"/>
    <col min="100" max="100" width="4.54296875" style="590" hidden="1" customWidth="1"/>
    <col min="101" max="101" width="11.453125" style="1062" customWidth="1"/>
    <col min="102" max="102" width="10.54296875" style="1062" customWidth="1"/>
    <col min="103" max="103" width="10.1796875" style="1062" customWidth="1"/>
    <col min="104" max="104" width="10.453125" style="1062" customWidth="1"/>
    <col min="105" max="116" width="10.453125" style="1681" customWidth="1"/>
    <col min="117" max="117" width="9.1796875" style="1082" customWidth="1"/>
    <col min="118" max="118" width="7.54296875" style="1082" hidden="1" customWidth="1"/>
    <col min="119" max="119" width="6.453125" style="590" hidden="1" customWidth="1"/>
    <col min="120" max="120" width="6.26953125" style="590" hidden="1" customWidth="1"/>
    <col min="121" max="121" width="9.7265625" style="1062" hidden="1" customWidth="1"/>
    <col min="122" max="122" width="8.81640625" style="1062" hidden="1" customWidth="1"/>
    <col min="123" max="123" width="9.7265625" style="1062" hidden="1" customWidth="1"/>
    <col min="124" max="124" width="9.1796875" style="1062" hidden="1" customWidth="1"/>
    <col min="125" max="125" width="8.81640625" style="1082" hidden="1" customWidth="1"/>
    <col min="126" max="126" width="8.54296875" style="1082" hidden="1" customWidth="1"/>
    <col min="127" max="127" width="4" style="590" hidden="1" customWidth="1"/>
    <col min="128" max="131" width="8.26953125" style="1062" hidden="1" customWidth="1"/>
    <col min="132" max="132" width="8.26953125" style="1082" hidden="1" customWidth="1"/>
    <col min="133" max="133" width="8.453125" style="1082" hidden="1" customWidth="1"/>
    <col min="134" max="134" width="6.453125" style="590" hidden="1" customWidth="1"/>
    <col min="135" max="135" width="7" style="590" hidden="1" customWidth="1"/>
    <col min="136" max="136" width="11.54296875" style="1062" customWidth="1"/>
    <col min="137" max="137" width="10.54296875" style="1062" customWidth="1"/>
    <col min="138" max="138" width="11.1796875" style="1062" customWidth="1"/>
    <col min="139" max="139" width="11.453125" style="1062" customWidth="1"/>
    <col min="140" max="140" width="12.1796875" style="1082" customWidth="1"/>
    <col min="141" max="141" width="8.7265625" style="1082" customWidth="1"/>
    <col min="142" max="142" width="3.453125" style="590" hidden="1" customWidth="1"/>
    <col min="143" max="144" width="10.54296875" style="1062" customWidth="1"/>
    <col min="145" max="145" width="10.453125" style="1062" customWidth="1"/>
    <col min="146" max="146" width="10.54296875" style="1062" customWidth="1"/>
    <col min="147" max="147" width="8.54296875" style="1082" customWidth="1"/>
    <col min="148" max="148" width="8.7265625" style="1082" customWidth="1"/>
    <col min="149" max="149" width="7.1796875" style="590" hidden="1" customWidth="1"/>
    <col min="150" max="150" width="8.453125" style="1062" hidden="1" customWidth="1"/>
    <col min="151" max="152" width="10.1796875" style="1062" bestFit="1" customWidth="1"/>
    <col min="153" max="153" width="10.453125" style="1062" bestFit="1" customWidth="1"/>
    <col min="154" max="154" width="10.1796875" style="1062" bestFit="1" customWidth="1"/>
    <col min="155" max="155" width="11.7265625" style="1081" bestFit="1" customWidth="1"/>
    <col min="156" max="156" width="9.81640625" style="1129" bestFit="1" customWidth="1"/>
    <col min="157" max="157" width="3.453125" style="590" hidden="1" customWidth="1"/>
    <col min="158" max="158" width="10.1796875" style="1062" customWidth="1"/>
    <col min="159" max="159" width="10.7265625" style="1062" bestFit="1" customWidth="1"/>
    <col min="160" max="161" width="10.453125" style="1062" bestFit="1" customWidth="1"/>
    <col min="162" max="162" width="10.1796875" style="1082" bestFit="1" customWidth="1"/>
    <col min="163" max="163" width="8.7265625" style="1082" bestFit="1" customWidth="1"/>
    <col min="164" max="164" width="7.453125" style="1130" hidden="1" customWidth="1"/>
    <col min="165" max="165" width="7.81640625" style="990" hidden="1" customWidth="1"/>
    <col min="166" max="166" width="9.7265625" style="1062" hidden="1" customWidth="1"/>
    <col min="167" max="167" width="8.453125" style="1062" hidden="1" customWidth="1"/>
    <col min="168" max="168" width="9.54296875" style="1062" hidden="1" customWidth="1"/>
    <col min="169" max="169" width="11.7265625" style="1062" hidden="1" customWidth="1"/>
    <col min="170" max="170" width="8" style="1124" hidden="1" customWidth="1"/>
    <col min="171" max="171" width="9" style="1082" hidden="1" customWidth="1"/>
    <col min="172" max="172" width="3.453125" style="590" hidden="1" customWidth="1"/>
    <col min="173" max="173" width="10.7265625" style="1062" hidden="1" customWidth="1"/>
    <col min="174" max="174" width="10.26953125" style="1062" hidden="1" customWidth="1"/>
    <col min="175" max="175" width="9.453125" style="1062" hidden="1" customWidth="1"/>
    <col min="176" max="176" width="9" style="1062" hidden="1" customWidth="1"/>
    <col min="177" max="177" width="9.1796875" style="1076" hidden="1" customWidth="1"/>
    <col min="178" max="178" width="7.7265625" style="1082" hidden="1" customWidth="1"/>
    <col min="179" max="179" width="2.7265625" style="1131" hidden="1" customWidth="1"/>
    <col min="180" max="180" width="6.54296875" style="990" hidden="1" customWidth="1"/>
    <col min="181" max="181" width="10.26953125" style="1062" bestFit="1" customWidth="1"/>
    <col min="182" max="182" width="10.453125" style="1062" bestFit="1" customWidth="1"/>
    <col min="183" max="183" width="10.81640625" style="1062" bestFit="1" customWidth="1"/>
    <col min="184" max="184" width="12.54296875" style="590" bestFit="1" customWidth="1"/>
    <col min="185" max="185" width="9" style="1139" bestFit="1" customWidth="1"/>
    <col min="186" max="186" width="8.1796875" style="1081" customWidth="1"/>
    <col min="187" max="187" width="10.453125" style="589" customWidth="1"/>
    <col min="188" max="188" width="10.54296875" style="589" bestFit="1" customWidth="1"/>
    <col min="189" max="189" width="11.54296875" style="589" bestFit="1" customWidth="1"/>
    <col min="190" max="190" width="11.54296875" style="586" customWidth="1"/>
    <col min="191" max="191" width="13.81640625" style="586" customWidth="1"/>
    <col min="192" max="192" width="13.7265625" style="586" customWidth="1"/>
    <col min="193" max="193" width="16.453125" style="586" customWidth="1"/>
    <col min="194" max="194" width="13.453125" style="586" customWidth="1"/>
    <col min="195" max="195" width="14.54296875" style="586" customWidth="1"/>
    <col min="196" max="16384" width="9.1796875" style="586"/>
  </cols>
  <sheetData>
    <row r="1" spans="1:193" ht="15.5" x14ac:dyDescent="0.35">
      <c r="A1" s="1084" t="s">
        <v>396</v>
      </c>
      <c r="B1" s="1671"/>
      <c r="C1" s="1671"/>
      <c r="D1" s="1671"/>
      <c r="E1" s="1671"/>
      <c r="H1" s="1670"/>
      <c r="I1" s="1671"/>
      <c r="J1" s="1671"/>
      <c r="K1" s="1671"/>
      <c r="L1" s="1671"/>
      <c r="O1" s="1670"/>
      <c r="P1" s="1670"/>
      <c r="Q1" s="1691" t="s">
        <v>11</v>
      </c>
      <c r="R1" s="1692"/>
      <c r="S1" s="1692"/>
      <c r="T1" s="1692"/>
      <c r="U1" s="1692"/>
      <c r="V1" s="1692"/>
      <c r="W1" s="1692"/>
      <c r="X1" s="1692"/>
      <c r="Y1" s="1692"/>
      <c r="Z1" s="1692"/>
      <c r="AA1" s="1692"/>
      <c r="AB1" s="1672"/>
      <c r="AC1" s="1691" t="s">
        <v>11</v>
      </c>
      <c r="AD1" s="1692"/>
      <c r="AE1" s="1692"/>
      <c r="AF1" s="1692"/>
      <c r="AG1" s="1692"/>
      <c r="AH1" s="1692"/>
      <c r="AI1" s="1692"/>
      <c r="AJ1" s="1692"/>
      <c r="AK1" s="1692"/>
      <c r="AL1" s="1692"/>
      <c r="AM1" s="1692"/>
      <c r="AN1" s="1692"/>
      <c r="AO1" s="1692"/>
      <c r="AP1" s="1677"/>
      <c r="AQ1" s="1691" t="s">
        <v>11</v>
      </c>
      <c r="AR1" s="1692"/>
      <c r="AS1" s="1692"/>
      <c r="AT1" s="1692"/>
      <c r="AU1" s="1692"/>
      <c r="AV1" s="1692"/>
      <c r="AW1" s="1692"/>
      <c r="AX1" s="1692"/>
      <c r="AY1" s="1692"/>
      <c r="AZ1" s="1692"/>
      <c r="BA1" s="1692"/>
      <c r="BB1" s="1692"/>
      <c r="BC1" s="1692"/>
      <c r="BD1" s="1675"/>
      <c r="BE1" s="1670"/>
      <c r="BM1" s="1691" t="s">
        <v>0</v>
      </c>
      <c r="BN1" s="1692"/>
      <c r="BO1" s="1692"/>
      <c r="BP1" s="1692"/>
      <c r="BQ1" s="1692"/>
      <c r="BR1" s="1692"/>
      <c r="BS1" s="1692"/>
      <c r="BT1" s="1692"/>
      <c r="BU1" s="1692"/>
      <c r="BV1" s="1692"/>
      <c r="BW1" s="1692"/>
      <c r="BX1" s="1693"/>
      <c r="BY1" s="1675"/>
      <c r="BZ1" s="1670"/>
      <c r="CA1" s="1671"/>
      <c r="CB1" s="1671"/>
      <c r="CC1" s="1671"/>
      <c r="CD1" s="1671"/>
      <c r="CG1" s="1670"/>
      <c r="CH1" s="1671"/>
      <c r="CI1" s="1671"/>
      <c r="CJ1" s="1671"/>
      <c r="CK1" s="1671"/>
      <c r="CN1" s="1670"/>
      <c r="CO1" s="1670"/>
      <c r="CP1" s="1691" t="s">
        <v>0</v>
      </c>
      <c r="CQ1" s="1692"/>
      <c r="CR1" s="1692"/>
      <c r="CS1" s="1692"/>
      <c r="CT1" s="1692"/>
      <c r="CU1" s="1692"/>
      <c r="CV1" s="1692"/>
      <c r="CW1" s="1692"/>
      <c r="CX1" s="1692"/>
      <c r="CY1" s="1692"/>
      <c r="CZ1" s="1692"/>
      <c r="DA1" s="1693"/>
      <c r="DB1" s="1691" t="s">
        <v>0</v>
      </c>
      <c r="DC1" s="1692"/>
      <c r="DD1" s="1692"/>
      <c r="DE1" s="1692"/>
      <c r="DF1" s="1692"/>
      <c r="DG1" s="1692"/>
      <c r="DH1" s="1692"/>
      <c r="DI1" s="1692"/>
      <c r="DJ1" s="1692"/>
      <c r="DK1" s="1692"/>
      <c r="DL1" s="1692"/>
      <c r="DM1" s="1693"/>
      <c r="DO1" s="1670"/>
      <c r="DP1" s="1670"/>
      <c r="DQ1" s="1671"/>
      <c r="DR1" s="1671"/>
      <c r="DS1" s="1671"/>
      <c r="DT1" s="1671"/>
      <c r="DW1" s="1670"/>
      <c r="DX1" s="1671"/>
      <c r="DY1" s="1671"/>
      <c r="DZ1" s="1671"/>
      <c r="EA1" s="1671"/>
      <c r="ED1" s="1670"/>
      <c r="EE1" s="1670"/>
      <c r="EF1" s="1691" t="s">
        <v>0</v>
      </c>
      <c r="EG1" s="1692"/>
      <c r="EH1" s="1692"/>
      <c r="EI1" s="1692"/>
      <c r="EJ1" s="1692"/>
      <c r="EK1" s="1692"/>
      <c r="EL1" s="1692"/>
      <c r="EM1" s="1692"/>
      <c r="EN1" s="1692"/>
      <c r="EO1" s="1692"/>
      <c r="EP1" s="1692"/>
      <c r="EQ1" s="1692"/>
      <c r="ER1" s="1693"/>
      <c r="ES1" s="1670"/>
      <c r="ET1" s="1671"/>
      <c r="EU1" s="1691" t="s">
        <v>0</v>
      </c>
      <c r="EV1" s="1692"/>
      <c r="EW1" s="1692"/>
      <c r="EX1" s="1692"/>
      <c r="EY1" s="1692"/>
      <c r="EZ1" s="1692"/>
      <c r="FA1" s="1692"/>
      <c r="FB1" s="1692"/>
      <c r="FC1" s="1692"/>
      <c r="FD1" s="1692"/>
      <c r="FE1" s="1692"/>
      <c r="FF1" s="1692"/>
      <c r="FG1" s="1693"/>
      <c r="FJ1" s="1671"/>
      <c r="FK1" s="1671"/>
      <c r="FL1" s="1671"/>
      <c r="FM1" s="1671"/>
      <c r="FP1" s="1670"/>
      <c r="FQ1" s="1671"/>
      <c r="FR1" s="1671"/>
      <c r="FS1" s="1671"/>
      <c r="FT1" s="1671"/>
      <c r="FY1" s="1691"/>
      <c r="FZ1" s="1692"/>
      <c r="GA1" s="1692"/>
      <c r="GB1" s="1692"/>
      <c r="GC1" s="1692"/>
      <c r="GD1" s="1693"/>
    </row>
    <row r="2" spans="1:193" ht="15.5" x14ac:dyDescent="0.35">
      <c r="A2" s="1084" t="s">
        <v>395</v>
      </c>
      <c r="B2" s="1671"/>
      <c r="C2" s="1671"/>
      <c r="D2" s="1671"/>
      <c r="E2" s="1671"/>
      <c r="H2" s="1670"/>
      <c r="I2" s="1671"/>
      <c r="J2" s="1671"/>
      <c r="K2" s="1671"/>
      <c r="L2" s="1671"/>
      <c r="O2" s="1670"/>
      <c r="P2" s="1670"/>
      <c r="Q2" s="1694">
        <v>161</v>
      </c>
      <c r="R2" s="1695"/>
      <c r="S2" s="1695"/>
      <c r="T2" s="1695"/>
      <c r="U2" s="1695"/>
      <c r="V2" s="1695"/>
      <c r="W2" s="1695"/>
      <c r="X2" s="1695"/>
      <c r="Y2" s="1695"/>
      <c r="Z2" s="1695"/>
      <c r="AA2" s="1695"/>
      <c r="AB2" s="1673"/>
      <c r="AC2" s="1694">
        <v>154</v>
      </c>
      <c r="AD2" s="1695"/>
      <c r="AE2" s="1695"/>
      <c r="AF2" s="1695"/>
      <c r="AG2" s="1695"/>
      <c r="AH2" s="1695"/>
      <c r="AI2" s="1695"/>
      <c r="AJ2" s="1695"/>
      <c r="AK2" s="1695"/>
      <c r="AL2" s="1695"/>
      <c r="AM2" s="1695"/>
      <c r="AN2" s="1695"/>
      <c r="AO2" s="1695"/>
      <c r="AP2" s="1678"/>
      <c r="AQ2" s="1694">
        <v>142</v>
      </c>
      <c r="AR2" s="1695"/>
      <c r="AS2" s="1695"/>
      <c r="AT2" s="1695"/>
      <c r="AU2" s="1695"/>
      <c r="AV2" s="1695"/>
      <c r="AW2" s="1695"/>
      <c r="AX2" s="1695"/>
      <c r="AY2" s="1695"/>
      <c r="AZ2" s="1695"/>
      <c r="BA2" s="1695"/>
      <c r="BB2" s="1695"/>
      <c r="BC2" s="1695"/>
      <c r="BD2" s="1676"/>
      <c r="BE2" s="1670"/>
      <c r="BM2" s="1694">
        <v>169</v>
      </c>
      <c r="BN2" s="1695"/>
      <c r="BO2" s="1695"/>
      <c r="BP2" s="1695"/>
      <c r="BQ2" s="1695"/>
      <c r="BR2" s="1695"/>
      <c r="BS2" s="1695"/>
      <c r="BT2" s="1695"/>
      <c r="BU2" s="1695"/>
      <c r="BV2" s="1695"/>
      <c r="BW2" s="1695"/>
      <c r="BX2" s="1696"/>
      <c r="BY2" s="1676"/>
      <c r="BZ2" s="1670"/>
      <c r="CA2" s="1671"/>
      <c r="CB2" s="1671"/>
      <c r="CC2" s="1671"/>
      <c r="CD2" s="1671"/>
      <c r="CG2" s="1670"/>
      <c r="CH2" s="1671"/>
      <c r="CI2" s="1671"/>
      <c r="CJ2" s="1671"/>
      <c r="CK2" s="1671"/>
      <c r="CN2" s="1670"/>
      <c r="CO2" s="1670"/>
      <c r="CP2" s="1694">
        <v>158</v>
      </c>
      <c r="CQ2" s="1695"/>
      <c r="CR2" s="1695"/>
      <c r="CS2" s="1695"/>
      <c r="CT2" s="1695"/>
      <c r="CU2" s="1695"/>
      <c r="CV2" s="1695"/>
      <c r="CW2" s="1695"/>
      <c r="CX2" s="1695"/>
      <c r="CY2" s="1695"/>
      <c r="CZ2" s="1695"/>
      <c r="DA2" s="1696"/>
      <c r="DB2" s="1694">
        <v>155</v>
      </c>
      <c r="DC2" s="1695"/>
      <c r="DD2" s="1695"/>
      <c r="DE2" s="1695"/>
      <c r="DF2" s="1695"/>
      <c r="DG2" s="1695"/>
      <c r="DH2" s="1695"/>
      <c r="DI2" s="1695"/>
      <c r="DJ2" s="1695"/>
      <c r="DK2" s="1695"/>
      <c r="DL2" s="1695"/>
      <c r="DM2" s="1696"/>
      <c r="DO2" s="1670"/>
      <c r="DP2" s="1670"/>
      <c r="DQ2" s="1671"/>
      <c r="DR2" s="1671"/>
      <c r="DS2" s="1671"/>
      <c r="DT2" s="1671"/>
      <c r="DW2" s="1670"/>
      <c r="DX2" s="1671"/>
      <c r="DY2" s="1671"/>
      <c r="DZ2" s="1671"/>
      <c r="EA2" s="1671"/>
      <c r="ED2" s="1670"/>
      <c r="EE2" s="1670"/>
      <c r="EF2" s="1694">
        <v>138</v>
      </c>
      <c r="EG2" s="1695"/>
      <c r="EH2" s="1695"/>
      <c r="EI2" s="1695"/>
      <c r="EJ2" s="1695"/>
      <c r="EK2" s="1695"/>
      <c r="EL2" s="1695"/>
      <c r="EM2" s="1695"/>
      <c r="EN2" s="1695"/>
      <c r="EO2" s="1695"/>
      <c r="EP2" s="1695"/>
      <c r="EQ2" s="1695"/>
      <c r="ER2" s="1696"/>
      <c r="ES2" s="1670"/>
      <c r="ET2" s="1671"/>
      <c r="EU2" s="1694">
        <v>124</v>
      </c>
      <c r="EV2" s="1695"/>
      <c r="EW2" s="1695"/>
      <c r="EX2" s="1695"/>
      <c r="EY2" s="1695"/>
      <c r="EZ2" s="1695"/>
      <c r="FA2" s="1695"/>
      <c r="FB2" s="1695"/>
      <c r="FC2" s="1695"/>
      <c r="FD2" s="1695"/>
      <c r="FE2" s="1695"/>
      <c r="FF2" s="1695"/>
      <c r="FG2" s="1696"/>
      <c r="FJ2" s="1671"/>
      <c r="FK2" s="1671"/>
      <c r="FL2" s="1671"/>
      <c r="FM2" s="1671"/>
      <c r="FP2" s="1670"/>
      <c r="FQ2" s="1671"/>
      <c r="FR2" s="1671"/>
      <c r="FS2" s="1671"/>
      <c r="FT2" s="1671"/>
      <c r="FY2" s="1694"/>
      <c r="FZ2" s="1695"/>
      <c r="GA2" s="1695"/>
      <c r="GB2" s="1695"/>
      <c r="GC2" s="1695"/>
      <c r="GD2" s="1696"/>
    </row>
    <row r="3" spans="1:193" s="1092" customFormat="1" ht="18.75" customHeight="1" thickBot="1" x14ac:dyDescent="0.4">
      <c r="A3" s="1221"/>
      <c r="B3" s="1713" t="s">
        <v>196</v>
      </c>
      <c r="C3" s="1713"/>
      <c r="D3" s="1713"/>
      <c r="E3" s="1713"/>
      <c r="F3" s="1713"/>
      <c r="G3" s="1713"/>
      <c r="H3" s="1085"/>
      <c r="I3" s="1713" t="s">
        <v>197</v>
      </c>
      <c r="J3" s="1713"/>
      <c r="K3" s="1713"/>
      <c r="L3" s="1713"/>
      <c r="M3" s="1713"/>
      <c r="N3" s="1713"/>
      <c r="O3" s="1713"/>
      <c r="P3" s="1085"/>
      <c r="Q3" s="1719" t="s">
        <v>397</v>
      </c>
      <c r="R3" s="1720"/>
      <c r="S3" s="1720"/>
      <c r="T3" s="1720"/>
      <c r="U3" s="1720"/>
      <c r="V3" s="1720"/>
      <c r="W3" s="1720" t="s">
        <v>399</v>
      </c>
      <c r="X3" s="1720"/>
      <c r="Y3" s="1720"/>
      <c r="Z3" s="1720"/>
      <c r="AA3" s="1720"/>
      <c r="AB3" s="1721"/>
      <c r="AC3" s="1707" t="s">
        <v>398</v>
      </c>
      <c r="AD3" s="1708"/>
      <c r="AE3" s="1708"/>
      <c r="AF3" s="1708"/>
      <c r="AG3" s="1708"/>
      <c r="AH3" s="1708"/>
      <c r="AI3" s="1674"/>
      <c r="AJ3" s="1708" t="s">
        <v>400</v>
      </c>
      <c r="AK3" s="1708"/>
      <c r="AL3" s="1708"/>
      <c r="AM3" s="1708"/>
      <c r="AN3" s="1708"/>
      <c r="AO3" s="1708"/>
      <c r="AP3" s="1708"/>
      <c r="AQ3" s="1707" t="s">
        <v>401</v>
      </c>
      <c r="AR3" s="1708"/>
      <c r="AS3" s="1708"/>
      <c r="AT3" s="1708"/>
      <c r="AU3" s="1708"/>
      <c r="AV3" s="1708"/>
      <c r="AW3" s="1679"/>
      <c r="AX3" s="1708" t="s">
        <v>402</v>
      </c>
      <c r="AY3" s="1708"/>
      <c r="AZ3" s="1708"/>
      <c r="BA3" s="1708"/>
      <c r="BB3" s="1708"/>
      <c r="BC3" s="1708"/>
      <c r="BD3" s="1715"/>
      <c r="BE3" s="1085"/>
      <c r="BF3" s="1714" t="s">
        <v>262</v>
      </c>
      <c r="BG3" s="1714"/>
      <c r="BH3" s="1714"/>
      <c r="BI3" s="1714"/>
      <c r="BJ3" s="1714"/>
      <c r="BK3" s="1714"/>
      <c r="BL3" s="1086"/>
      <c r="BM3" s="1709" t="s">
        <v>412</v>
      </c>
      <c r="BN3" s="1710"/>
      <c r="BO3" s="1710"/>
      <c r="BP3" s="1710"/>
      <c r="BQ3" s="1710"/>
      <c r="BR3" s="1710"/>
      <c r="BS3" s="1710" t="s">
        <v>413</v>
      </c>
      <c r="BT3" s="1710"/>
      <c r="BU3" s="1710"/>
      <c r="BV3" s="1710"/>
      <c r="BW3" s="1710"/>
      <c r="BX3" s="1710"/>
      <c r="BY3" s="1712"/>
      <c r="BZ3" s="1075"/>
      <c r="CA3" s="1702" t="s">
        <v>356</v>
      </c>
      <c r="CB3" s="1702"/>
      <c r="CC3" s="1702"/>
      <c r="CD3" s="1702"/>
      <c r="CE3" s="1087"/>
      <c r="CF3" s="1088"/>
      <c r="CG3" s="1075"/>
      <c r="CH3" s="1702" t="s">
        <v>357</v>
      </c>
      <c r="CI3" s="1711"/>
      <c r="CJ3" s="1711"/>
      <c r="CK3" s="1711"/>
      <c r="CL3" s="1711"/>
      <c r="CM3" s="1711"/>
      <c r="CN3" s="1711"/>
      <c r="CO3" s="1075"/>
      <c r="CP3" s="1698" t="s">
        <v>411</v>
      </c>
      <c r="CQ3" s="1697"/>
      <c r="CR3" s="1697"/>
      <c r="CS3" s="1697"/>
      <c r="CT3" s="1699"/>
      <c r="CU3" s="1699"/>
      <c r="CV3" s="1682"/>
      <c r="CW3" s="1697" t="s">
        <v>410</v>
      </c>
      <c r="CX3" s="1697"/>
      <c r="CY3" s="1697"/>
      <c r="CZ3" s="1697"/>
      <c r="DA3" s="1697"/>
      <c r="DB3" s="1698" t="s">
        <v>409</v>
      </c>
      <c r="DC3" s="1697"/>
      <c r="DD3" s="1697"/>
      <c r="DE3" s="1697"/>
      <c r="DF3" s="1699"/>
      <c r="DG3" s="1699"/>
      <c r="DH3" s="1697" t="s">
        <v>408</v>
      </c>
      <c r="DI3" s="1697"/>
      <c r="DJ3" s="1697"/>
      <c r="DK3" s="1697"/>
      <c r="DL3" s="1699"/>
      <c r="DM3" s="1700"/>
      <c r="DN3" s="1449"/>
      <c r="DO3" s="1449"/>
      <c r="DP3" s="1075"/>
      <c r="DQ3" s="1702" t="s">
        <v>276</v>
      </c>
      <c r="DR3" s="1703"/>
      <c r="DS3" s="1703"/>
      <c r="DT3" s="1703"/>
      <c r="DU3" s="1703"/>
      <c r="DV3" s="1703"/>
      <c r="DW3" s="1703"/>
      <c r="DX3" s="1702" t="s">
        <v>277</v>
      </c>
      <c r="DY3" s="1704"/>
      <c r="DZ3" s="1704"/>
      <c r="EA3" s="1704"/>
      <c r="EB3" s="1704"/>
      <c r="EC3" s="1704"/>
      <c r="ED3" s="1704"/>
      <c r="EE3" s="1704"/>
      <c r="EF3" s="1698" t="s">
        <v>403</v>
      </c>
      <c r="EG3" s="1697"/>
      <c r="EH3" s="1697"/>
      <c r="EI3" s="1697"/>
      <c r="EJ3" s="1699"/>
      <c r="EK3" s="1699"/>
      <c r="EL3" s="1682"/>
      <c r="EM3" s="1697" t="s">
        <v>404</v>
      </c>
      <c r="EN3" s="1697"/>
      <c r="EO3" s="1697"/>
      <c r="EP3" s="1697"/>
      <c r="EQ3" s="1697"/>
      <c r="ER3" s="1705"/>
      <c r="ES3" s="1449"/>
      <c r="ET3" s="582"/>
      <c r="EU3" s="1698" t="s">
        <v>405</v>
      </c>
      <c r="EV3" s="1697"/>
      <c r="EW3" s="1697"/>
      <c r="EX3" s="1697"/>
      <c r="EY3" s="1699"/>
      <c r="EZ3" s="1699"/>
      <c r="FA3" s="1682"/>
      <c r="FB3" s="1697" t="s">
        <v>406</v>
      </c>
      <c r="FC3" s="1697"/>
      <c r="FD3" s="1697"/>
      <c r="FE3" s="1697"/>
      <c r="FF3" s="1699"/>
      <c r="FG3" s="1700"/>
      <c r="FH3" s="1089"/>
      <c r="FI3" s="1090"/>
      <c r="FJ3" s="1702" t="s">
        <v>186</v>
      </c>
      <c r="FK3" s="1702"/>
      <c r="FL3" s="1702"/>
      <c r="FM3" s="1702"/>
      <c r="FN3" s="1711"/>
      <c r="FO3" s="1711"/>
      <c r="FP3" s="1075"/>
      <c r="FQ3" s="1702" t="s">
        <v>187</v>
      </c>
      <c r="FR3" s="1702"/>
      <c r="FS3" s="1702"/>
      <c r="FT3" s="1702"/>
      <c r="FU3" s="1711"/>
      <c r="FV3" s="1711"/>
      <c r="FW3" s="1091"/>
      <c r="FX3" s="1090"/>
      <c r="FY3" s="1725" t="s">
        <v>407</v>
      </c>
      <c r="FZ3" s="1699"/>
      <c r="GA3" s="1699"/>
      <c r="GB3" s="1699"/>
      <c r="GC3" s="1699"/>
      <c r="GD3" s="1700"/>
      <c r="GE3" s="1723" t="s">
        <v>15</v>
      </c>
      <c r="GF3" s="1724"/>
      <c r="GG3" s="1724"/>
      <c r="GH3" s="1726" t="s">
        <v>382</v>
      </c>
      <c r="GI3" s="1726"/>
      <c r="GJ3" s="1716" t="s">
        <v>383</v>
      </c>
      <c r="GK3" s="1716"/>
    </row>
    <row r="4" spans="1:193" ht="16.5" thickBot="1" x14ac:dyDescent="0.4">
      <c r="A4" s="1084" t="s">
        <v>43</v>
      </c>
      <c r="B4" s="1085" t="s">
        <v>14</v>
      </c>
      <c r="C4" s="1085" t="s">
        <v>2</v>
      </c>
      <c r="D4" s="1085" t="s">
        <v>16</v>
      </c>
      <c r="E4" s="1085" t="s">
        <v>10</v>
      </c>
      <c r="F4" s="1093"/>
      <c r="G4" s="1094" t="s">
        <v>46</v>
      </c>
      <c r="H4" s="1085"/>
      <c r="I4" s="1085" t="s">
        <v>14</v>
      </c>
      <c r="J4" s="1085" t="s">
        <v>2</v>
      </c>
      <c r="K4" s="1085" t="s">
        <v>16</v>
      </c>
      <c r="L4" s="1085" t="s">
        <v>10</v>
      </c>
      <c r="M4" s="1093"/>
      <c r="N4" s="1093" t="s">
        <v>46</v>
      </c>
      <c r="O4" s="1095" t="s">
        <v>270</v>
      </c>
      <c r="P4" s="1096" t="s">
        <v>44</v>
      </c>
      <c r="Q4" s="1555" t="s">
        <v>14</v>
      </c>
      <c r="R4" s="1555" t="s">
        <v>2</v>
      </c>
      <c r="S4" s="1555" t="s">
        <v>16</v>
      </c>
      <c r="T4" s="1555" t="s">
        <v>10</v>
      </c>
      <c r="U4" s="1556" t="s">
        <v>45</v>
      </c>
      <c r="V4" s="1557" t="s">
        <v>46</v>
      </c>
      <c r="W4" s="1555" t="s">
        <v>14</v>
      </c>
      <c r="X4" s="1555" t="s">
        <v>2</v>
      </c>
      <c r="Y4" s="1555" t="s">
        <v>16</v>
      </c>
      <c r="Z4" s="1555" t="s">
        <v>10</v>
      </c>
      <c r="AA4" s="1556" t="s">
        <v>45</v>
      </c>
      <c r="AB4" s="1556" t="s">
        <v>46</v>
      </c>
      <c r="AC4" s="1206" t="s">
        <v>14</v>
      </c>
      <c r="AD4" s="1206" t="s">
        <v>2</v>
      </c>
      <c r="AE4" s="1206" t="s">
        <v>16</v>
      </c>
      <c r="AF4" s="1206" t="s">
        <v>10</v>
      </c>
      <c r="AG4" s="1207" t="s">
        <v>45</v>
      </c>
      <c r="AH4" s="1208" t="s">
        <v>46</v>
      </c>
      <c r="AI4" s="1206"/>
      <c r="AJ4" s="1206" t="s">
        <v>14</v>
      </c>
      <c r="AK4" s="1206" t="s">
        <v>2</v>
      </c>
      <c r="AL4" s="1206" t="s">
        <v>16</v>
      </c>
      <c r="AM4" s="1206" t="s">
        <v>10</v>
      </c>
      <c r="AN4" s="1207" t="s">
        <v>45</v>
      </c>
      <c r="AO4" s="1209" t="s">
        <v>46</v>
      </c>
      <c r="AP4" s="1206"/>
      <c r="AQ4" s="1206" t="s">
        <v>14</v>
      </c>
      <c r="AR4" s="1206" t="s">
        <v>2</v>
      </c>
      <c r="AS4" s="1206" t="s">
        <v>16</v>
      </c>
      <c r="AT4" s="1206" t="s">
        <v>10</v>
      </c>
      <c r="AU4" s="1209" t="s">
        <v>45</v>
      </c>
      <c r="AV4" s="1210" t="s">
        <v>46</v>
      </c>
      <c r="AW4" s="1206"/>
      <c r="AX4" s="1206" t="s">
        <v>14</v>
      </c>
      <c r="AY4" s="1206" t="s">
        <v>2</v>
      </c>
      <c r="AZ4" s="1206" t="s">
        <v>16</v>
      </c>
      <c r="BA4" s="1206" t="s">
        <v>10</v>
      </c>
      <c r="BB4" s="1209" t="s">
        <v>45</v>
      </c>
      <c r="BC4" s="1209" t="s">
        <v>46</v>
      </c>
      <c r="BD4" s="1211" t="s">
        <v>270</v>
      </c>
      <c r="BE4" s="1096" t="s">
        <v>44</v>
      </c>
      <c r="BF4" s="581" t="s">
        <v>14</v>
      </c>
      <c r="BG4" s="581" t="s">
        <v>2</v>
      </c>
      <c r="BH4" s="581" t="s">
        <v>16</v>
      </c>
      <c r="BI4" s="581" t="s">
        <v>10</v>
      </c>
      <c r="BJ4" s="1097" t="s">
        <v>45</v>
      </c>
      <c r="BK4" s="1098" t="s">
        <v>46</v>
      </c>
      <c r="BL4" s="1086"/>
      <c r="BM4" s="1632" t="s">
        <v>14</v>
      </c>
      <c r="BN4" s="1632" t="s">
        <v>2</v>
      </c>
      <c r="BO4" s="1632" t="s">
        <v>16</v>
      </c>
      <c r="BP4" s="1632" t="s">
        <v>10</v>
      </c>
      <c r="BQ4" s="1633" t="s">
        <v>45</v>
      </c>
      <c r="BR4" s="1634" t="s">
        <v>46</v>
      </c>
      <c r="BS4" s="1632" t="s">
        <v>14</v>
      </c>
      <c r="BT4" s="1632" t="s">
        <v>2</v>
      </c>
      <c r="BU4" s="1632" t="s">
        <v>16</v>
      </c>
      <c r="BV4" s="1632" t="s">
        <v>10</v>
      </c>
      <c r="BW4" s="1635" t="s">
        <v>45</v>
      </c>
      <c r="BX4" s="1636" t="s">
        <v>46</v>
      </c>
      <c r="BY4" s="1632" t="s">
        <v>270</v>
      </c>
      <c r="BZ4" s="1075"/>
      <c r="CA4" s="582" t="s">
        <v>14</v>
      </c>
      <c r="CB4" s="582" t="s">
        <v>2</v>
      </c>
      <c r="CC4" s="582" t="s">
        <v>16</v>
      </c>
      <c r="CD4" s="582" t="s">
        <v>10</v>
      </c>
      <c r="CE4" s="1088" t="s">
        <v>45</v>
      </c>
      <c r="CF4" s="1088" t="s">
        <v>46</v>
      </c>
      <c r="CG4" s="1075"/>
      <c r="CH4" s="582" t="s">
        <v>14</v>
      </c>
      <c r="CI4" s="582" t="s">
        <v>2</v>
      </c>
      <c r="CJ4" s="582" t="s">
        <v>16</v>
      </c>
      <c r="CK4" s="582" t="s">
        <v>10</v>
      </c>
      <c r="CL4" s="1088" t="s">
        <v>45</v>
      </c>
      <c r="CM4" s="1088" t="s">
        <v>46</v>
      </c>
      <c r="CN4" s="1095" t="s">
        <v>270</v>
      </c>
      <c r="CO4" s="1096" t="s">
        <v>44</v>
      </c>
      <c r="CP4" s="1689" t="s">
        <v>14</v>
      </c>
      <c r="CQ4" s="1689" t="s">
        <v>2</v>
      </c>
      <c r="CR4" s="1689" t="s">
        <v>16</v>
      </c>
      <c r="CS4" s="1689" t="s">
        <v>10</v>
      </c>
      <c r="CT4" s="1690" t="s">
        <v>45</v>
      </c>
      <c r="CU4" s="1690" t="s">
        <v>46</v>
      </c>
      <c r="CV4" s="1688"/>
      <c r="CW4" s="1689" t="s">
        <v>14</v>
      </c>
      <c r="CX4" s="1689" t="s">
        <v>2</v>
      </c>
      <c r="CY4" s="1689" t="s">
        <v>16</v>
      </c>
      <c r="CZ4" s="1689" t="s">
        <v>10</v>
      </c>
      <c r="DA4" s="1690" t="s">
        <v>45</v>
      </c>
      <c r="DB4" s="1689" t="s">
        <v>14</v>
      </c>
      <c r="DC4" s="1689" t="s">
        <v>2</v>
      </c>
      <c r="DD4" s="1689" t="s">
        <v>16</v>
      </c>
      <c r="DE4" s="1689" t="s">
        <v>10</v>
      </c>
      <c r="DF4" s="1690" t="s">
        <v>45</v>
      </c>
      <c r="DG4" s="1690" t="s">
        <v>46</v>
      </c>
      <c r="DH4" s="1688"/>
      <c r="DI4" s="1689" t="s">
        <v>14</v>
      </c>
      <c r="DJ4" s="1689" t="s">
        <v>2</v>
      </c>
      <c r="DK4" s="1689" t="s">
        <v>16</v>
      </c>
      <c r="DL4" s="1689" t="s">
        <v>10</v>
      </c>
      <c r="DM4" s="1690" t="s">
        <v>45</v>
      </c>
      <c r="DN4" s="1088" t="s">
        <v>46</v>
      </c>
      <c r="DO4" s="1095" t="s">
        <v>270</v>
      </c>
      <c r="DP4" s="1096" t="s">
        <v>44</v>
      </c>
      <c r="DQ4" s="582" t="s">
        <v>14</v>
      </c>
      <c r="DR4" s="582" t="s">
        <v>2</v>
      </c>
      <c r="DS4" s="582" t="s">
        <v>16</v>
      </c>
      <c r="DT4" s="582" t="s">
        <v>10</v>
      </c>
      <c r="DU4" s="1088" t="s">
        <v>45</v>
      </c>
      <c r="DV4" s="1088" t="s">
        <v>46</v>
      </c>
      <c r="DW4" s="1075"/>
      <c r="DX4" s="582" t="s">
        <v>14</v>
      </c>
      <c r="DY4" s="582" t="s">
        <v>2</v>
      </c>
      <c r="DZ4" s="582" t="s">
        <v>16</v>
      </c>
      <c r="EA4" s="582" t="s">
        <v>10</v>
      </c>
      <c r="EB4" s="1088" t="s">
        <v>45</v>
      </c>
      <c r="EC4" s="1088" t="s">
        <v>46</v>
      </c>
      <c r="ED4" s="1075" t="s">
        <v>270</v>
      </c>
      <c r="EE4" s="1075" t="s">
        <v>44</v>
      </c>
      <c r="EF4" s="582" t="s">
        <v>14</v>
      </c>
      <c r="EG4" s="582" t="s">
        <v>2</v>
      </c>
      <c r="EH4" s="582" t="s">
        <v>16</v>
      </c>
      <c r="EI4" s="582" t="s">
        <v>10</v>
      </c>
      <c r="EJ4" s="1088" t="s">
        <v>45</v>
      </c>
      <c r="EK4" s="1088" t="s">
        <v>46</v>
      </c>
      <c r="EL4" s="1075"/>
      <c r="EM4" s="582" t="s">
        <v>14</v>
      </c>
      <c r="EN4" s="582" t="s">
        <v>2</v>
      </c>
      <c r="EO4" s="582" t="s">
        <v>16</v>
      </c>
      <c r="EP4" s="582" t="s">
        <v>10</v>
      </c>
      <c r="EQ4" s="1088" t="s">
        <v>45</v>
      </c>
      <c r="ER4" s="1088" t="s">
        <v>46</v>
      </c>
      <c r="ES4" s="1095"/>
      <c r="ET4" s="1096"/>
      <c r="EU4" s="582" t="s">
        <v>14</v>
      </c>
      <c r="EV4" s="582" t="s">
        <v>2</v>
      </c>
      <c r="EW4" s="582" t="s">
        <v>16</v>
      </c>
      <c r="EX4" s="582" t="s">
        <v>10</v>
      </c>
      <c r="EY4" s="1088" t="s">
        <v>45</v>
      </c>
      <c r="EZ4" s="1099" t="s">
        <v>46</v>
      </c>
      <c r="FA4" s="582"/>
      <c r="FB4" s="582" t="s">
        <v>14</v>
      </c>
      <c r="FC4" s="582" t="s">
        <v>2</v>
      </c>
      <c r="FD4" s="582" t="s">
        <v>16</v>
      </c>
      <c r="FE4" s="582" t="s">
        <v>10</v>
      </c>
      <c r="FF4" s="1088" t="s">
        <v>45</v>
      </c>
      <c r="FG4" s="1088" t="s">
        <v>46</v>
      </c>
      <c r="FH4" s="1095"/>
      <c r="FI4" s="1096" t="s">
        <v>44</v>
      </c>
      <c r="FJ4" s="582" t="s">
        <v>14</v>
      </c>
      <c r="FK4" s="582" t="s">
        <v>2</v>
      </c>
      <c r="FL4" s="582" t="s">
        <v>16</v>
      </c>
      <c r="FM4" s="582" t="s">
        <v>10</v>
      </c>
      <c r="FN4" s="1100" t="s">
        <v>45</v>
      </c>
      <c r="FO4" s="1088" t="s">
        <v>46</v>
      </c>
      <c r="FP4" s="582"/>
      <c r="FQ4" s="582" t="s">
        <v>14</v>
      </c>
      <c r="FR4" s="582" t="s">
        <v>2</v>
      </c>
      <c r="FS4" s="582" t="s">
        <v>16</v>
      </c>
      <c r="FT4" s="582" t="s">
        <v>10</v>
      </c>
      <c r="FU4" s="1100" t="s">
        <v>45</v>
      </c>
      <c r="FV4" s="1088" t="s">
        <v>46</v>
      </c>
      <c r="FW4" s="1091"/>
      <c r="FX4" s="1090"/>
      <c r="FY4" s="583" t="s">
        <v>14</v>
      </c>
      <c r="FZ4" s="583" t="s">
        <v>2</v>
      </c>
      <c r="GA4" s="583" t="s">
        <v>16</v>
      </c>
      <c r="GB4" s="583" t="s">
        <v>10</v>
      </c>
      <c r="GC4" s="1101" t="s">
        <v>45</v>
      </c>
      <c r="GD4" s="1102"/>
      <c r="GE4" s="584" t="s">
        <v>14</v>
      </c>
      <c r="GF4" s="584" t="s">
        <v>2</v>
      </c>
      <c r="GG4" s="584" t="s">
        <v>16</v>
      </c>
      <c r="GH4" s="1020" t="s">
        <v>18</v>
      </c>
      <c r="GI4" s="1020" t="s">
        <v>16</v>
      </c>
      <c r="GJ4" s="1624" t="s">
        <v>18</v>
      </c>
      <c r="GK4" s="1624" t="s">
        <v>16</v>
      </c>
    </row>
    <row r="5" spans="1:193" s="594" customFormat="1" ht="16.5" customHeight="1" thickBot="1" x14ac:dyDescent="0.4">
      <c r="A5" s="1069">
        <v>44573</v>
      </c>
      <c r="B5" s="1054"/>
      <c r="C5" s="1055"/>
      <c r="D5" s="1056"/>
      <c r="E5" s="1103"/>
      <c r="F5" s="1104"/>
      <c r="G5" s="1105"/>
      <c r="H5" s="1106"/>
      <c r="I5" s="1072"/>
      <c r="J5" s="1072"/>
      <c r="K5" s="1072"/>
      <c r="L5" s="1072"/>
      <c r="M5" s="1072"/>
      <c r="N5" s="1072"/>
      <c r="O5" s="1072"/>
      <c r="P5" s="1072"/>
      <c r="Q5" s="1072">
        <v>1</v>
      </c>
      <c r="R5" s="1072">
        <v>0</v>
      </c>
      <c r="S5" s="1072">
        <v>6</v>
      </c>
      <c r="T5" s="1072">
        <f>SUM(Q5:S5)</f>
        <v>7</v>
      </c>
      <c r="U5" s="1338">
        <v>1</v>
      </c>
      <c r="V5" s="1063"/>
      <c r="W5" s="1079">
        <v>1</v>
      </c>
      <c r="X5" s="1079">
        <v>0</v>
      </c>
      <c r="Y5" s="1079">
        <v>7</v>
      </c>
      <c r="Z5" s="1079">
        <f>SUM(W5:Y5)</f>
        <v>8</v>
      </c>
      <c r="AA5" s="1338">
        <v>1</v>
      </c>
      <c r="AB5" s="1063"/>
      <c r="AC5" s="1072">
        <v>2</v>
      </c>
      <c r="AD5" s="1072">
        <v>0</v>
      </c>
      <c r="AE5" s="1072">
        <v>5</v>
      </c>
      <c r="AF5" s="1072">
        <f>SUM(AC5:AE5)</f>
        <v>7</v>
      </c>
      <c r="AG5" s="1338">
        <v>1</v>
      </c>
      <c r="AH5" s="1077"/>
      <c r="AI5" s="1078"/>
      <c r="AJ5" s="1079">
        <v>3</v>
      </c>
      <c r="AK5" s="1079">
        <v>0</v>
      </c>
      <c r="AL5" s="1079">
        <v>5</v>
      </c>
      <c r="AM5" s="1079">
        <f>SUM(AJ5:AL5)</f>
        <v>8</v>
      </c>
      <c r="AN5" s="1338">
        <v>1</v>
      </c>
      <c r="AO5" s="1063"/>
      <c r="AP5" s="1107"/>
      <c r="AQ5" s="1064">
        <v>1</v>
      </c>
      <c r="AR5" s="1064">
        <v>1</v>
      </c>
      <c r="AS5" s="1064">
        <v>3</v>
      </c>
      <c r="AT5" s="1064">
        <f>SUM(AQ5:AS5)</f>
        <v>5</v>
      </c>
      <c r="AU5" s="1338">
        <v>0</v>
      </c>
      <c r="AV5" s="1338"/>
      <c r="AW5" s="1109"/>
      <c r="AX5" s="1110">
        <v>1</v>
      </c>
      <c r="AY5" s="1110">
        <v>1</v>
      </c>
      <c r="AZ5" s="1110">
        <v>5</v>
      </c>
      <c r="BA5" s="1110">
        <f>SUM(AX5:AZ5)</f>
        <v>7</v>
      </c>
      <c r="BB5" s="1338">
        <v>0</v>
      </c>
      <c r="BC5" s="1108" t="s">
        <v>323</v>
      </c>
      <c r="BD5" s="1111"/>
      <c r="BE5" s="1112"/>
      <c r="BF5" s="1065"/>
      <c r="BG5" s="1065"/>
      <c r="BH5" s="1065"/>
      <c r="BI5" s="1065"/>
      <c r="BJ5" s="1113"/>
      <c r="BK5" s="1114"/>
      <c r="BL5" s="1115"/>
      <c r="BM5" s="1064">
        <v>0</v>
      </c>
      <c r="BN5" s="1064">
        <v>0</v>
      </c>
      <c r="BO5" s="1064">
        <v>0</v>
      </c>
      <c r="BP5" s="1064">
        <f>SUM(BM5:BO5)</f>
        <v>0</v>
      </c>
      <c r="BQ5" s="1412">
        <v>1</v>
      </c>
      <c r="BR5" s="1116">
        <v>0</v>
      </c>
      <c r="BS5" s="1110">
        <v>0</v>
      </c>
      <c r="BT5" s="1110">
        <v>0</v>
      </c>
      <c r="BU5" s="1110">
        <v>0</v>
      </c>
      <c r="BV5" s="1110">
        <f>SUM(BS5:BU5)</f>
        <v>0</v>
      </c>
      <c r="BW5" s="1413">
        <v>1</v>
      </c>
      <c r="BX5" s="1108"/>
      <c r="BY5" s="1111"/>
      <c r="BZ5" s="1115"/>
      <c r="CA5" s="1064"/>
      <c r="CB5" s="1064"/>
      <c r="CC5" s="1064"/>
      <c r="CD5" s="1064">
        <f>SUM(CA5:CC5)</f>
        <v>0</v>
      </c>
      <c r="CE5" s="1338">
        <v>0</v>
      </c>
      <c r="CF5" s="1108" t="s">
        <v>323</v>
      </c>
      <c r="CG5" s="1109"/>
      <c r="CH5" s="1110"/>
      <c r="CI5" s="1110"/>
      <c r="CJ5" s="1110"/>
      <c r="CK5" s="1110">
        <f>SUM(CH5:CJ5)</f>
        <v>0</v>
      </c>
      <c r="CL5" s="1338">
        <v>0</v>
      </c>
      <c r="CM5" s="1108"/>
      <c r="CN5" s="1111"/>
      <c r="CO5" s="1112"/>
      <c r="CP5" s="1683">
        <v>0</v>
      </c>
      <c r="CQ5" s="1683">
        <v>0</v>
      </c>
      <c r="CR5" s="1683">
        <v>0</v>
      </c>
      <c r="CS5" s="1683">
        <f>SUM(CP5:CR5)</f>
        <v>0</v>
      </c>
      <c r="CT5" s="1684">
        <v>1</v>
      </c>
      <c r="CU5" s="1685" t="s">
        <v>323</v>
      </c>
      <c r="CV5" s="1686"/>
      <c r="CW5" s="1687">
        <v>0</v>
      </c>
      <c r="CX5" s="1687">
        <v>0</v>
      </c>
      <c r="CY5" s="1687">
        <v>0</v>
      </c>
      <c r="CZ5" s="1687">
        <f>SUM(CW5:CY5)</f>
        <v>0</v>
      </c>
      <c r="DA5" s="1684">
        <v>1</v>
      </c>
      <c r="DB5" s="1683">
        <v>0</v>
      </c>
      <c r="DC5" s="1683">
        <v>0</v>
      </c>
      <c r="DD5" s="1683">
        <v>0</v>
      </c>
      <c r="DE5" s="1683">
        <f>SUM(DB5:DD5)</f>
        <v>0</v>
      </c>
      <c r="DF5" s="1684">
        <v>1</v>
      </c>
      <c r="DG5" s="1685" t="s">
        <v>323</v>
      </c>
      <c r="DH5" s="1686"/>
      <c r="DI5" s="1687">
        <v>0</v>
      </c>
      <c r="DJ5" s="1687">
        <v>0</v>
      </c>
      <c r="DK5" s="1687">
        <v>0</v>
      </c>
      <c r="DL5" s="1687">
        <f>SUM(DI5:DK5)</f>
        <v>0</v>
      </c>
      <c r="DM5" s="1684">
        <v>1</v>
      </c>
      <c r="DN5" s="1108"/>
      <c r="DO5" s="1111"/>
      <c r="DP5" s="1112"/>
      <c r="DQ5" s="1065"/>
      <c r="DR5" s="1065"/>
      <c r="DS5" s="1065"/>
      <c r="DT5" s="1065"/>
      <c r="DU5" s="1114"/>
      <c r="DV5" s="1114"/>
      <c r="DW5" s="1115"/>
      <c r="DX5" s="1065"/>
      <c r="DY5" s="1065"/>
      <c r="DZ5" s="1065"/>
      <c r="EA5" s="1065"/>
      <c r="EB5" s="1114"/>
      <c r="EC5" s="1114"/>
      <c r="ED5" s="1111"/>
      <c r="EE5" s="1112"/>
      <c r="EF5" s="1064">
        <v>1</v>
      </c>
      <c r="EG5" s="1064">
        <v>2</v>
      </c>
      <c r="EH5" s="1064">
        <v>4</v>
      </c>
      <c r="EI5" s="1064">
        <f>SUM(EF5:EH5)</f>
        <v>7</v>
      </c>
      <c r="EJ5" s="1338">
        <v>1</v>
      </c>
      <c r="EK5" s="1108"/>
      <c r="EL5" s="1109"/>
      <c r="EM5" s="1110">
        <v>4</v>
      </c>
      <c r="EN5" s="1110">
        <v>7</v>
      </c>
      <c r="EO5" s="1110">
        <v>6</v>
      </c>
      <c r="EP5" s="1110">
        <f>SUM(EM5:EO5)</f>
        <v>17</v>
      </c>
      <c r="EQ5" s="1338">
        <v>1</v>
      </c>
      <c r="ER5" s="1108" t="s">
        <v>323</v>
      </c>
      <c r="ES5" s="1111"/>
      <c r="ET5" s="1117"/>
      <c r="EU5" s="1064">
        <v>3</v>
      </c>
      <c r="EV5" s="1064">
        <v>7</v>
      </c>
      <c r="EW5" s="1064">
        <v>5</v>
      </c>
      <c r="EX5" s="1515">
        <f>SUM(EU5:EW5)</f>
        <v>15</v>
      </c>
      <c r="EY5" s="1338">
        <v>1</v>
      </c>
      <c r="EZ5" s="1118"/>
      <c r="FA5" s="1109"/>
      <c r="FB5" s="1110">
        <v>3</v>
      </c>
      <c r="FC5" s="1110">
        <v>8</v>
      </c>
      <c r="FD5" s="1110">
        <v>6</v>
      </c>
      <c r="FE5" s="1110">
        <f>SUM(FB5:FD5)</f>
        <v>17</v>
      </c>
      <c r="FF5" s="1338">
        <v>1</v>
      </c>
      <c r="FG5" s="1108"/>
      <c r="FH5" s="1119"/>
      <c r="FI5" s="1120"/>
      <c r="FJ5" s="1064"/>
      <c r="FK5" s="1064"/>
      <c r="FL5" s="1064"/>
      <c r="FM5" s="1064">
        <f>SUM(FJ5:FL5)</f>
        <v>0</v>
      </c>
      <c r="FN5" s="1338">
        <v>1</v>
      </c>
      <c r="FO5" s="1108"/>
      <c r="FP5" s="1109"/>
      <c r="FQ5" s="1110"/>
      <c r="FR5" s="1110"/>
      <c r="FS5" s="1110"/>
      <c r="FT5" s="1110">
        <f>SUM(FQ5:FS5)</f>
        <v>0</v>
      </c>
      <c r="FU5" s="1338">
        <v>1</v>
      </c>
      <c r="FV5" s="1108"/>
      <c r="FW5" s="1121"/>
      <c r="FX5" s="1120"/>
      <c r="FY5" s="1066">
        <v>1</v>
      </c>
      <c r="FZ5" s="1066">
        <v>0</v>
      </c>
      <c r="GA5" s="1066">
        <v>2</v>
      </c>
      <c r="GB5" s="1565">
        <f>SUM(FY5:GA5)</f>
        <v>3</v>
      </c>
      <c r="GC5" s="1338">
        <v>1</v>
      </c>
      <c r="GD5" s="1116"/>
      <c r="GE5" s="1212">
        <f t="shared" ref="GE5:GG9" si="0">AQ5+BM5+CA5+EF5+EU5+FY5+FJ5+AC5+CP5+Q5</f>
        <v>9</v>
      </c>
      <c r="GF5" s="1212">
        <f t="shared" si="0"/>
        <v>10</v>
      </c>
      <c r="GG5" s="1212">
        <f t="shared" si="0"/>
        <v>25</v>
      </c>
      <c r="GH5" s="1083">
        <v>0</v>
      </c>
      <c r="GI5" s="1083">
        <v>0</v>
      </c>
      <c r="GJ5" s="1083">
        <v>0</v>
      </c>
      <c r="GK5" s="1083">
        <v>0</v>
      </c>
    </row>
    <row r="6" spans="1:193" s="1571" customFormat="1" ht="18" customHeight="1" thickBot="1" x14ac:dyDescent="0.4">
      <c r="A6" s="1568" t="s">
        <v>374</v>
      </c>
      <c r="B6" s="1569"/>
      <c r="C6" s="1569"/>
      <c r="D6" s="1569"/>
      <c r="E6" s="1569"/>
      <c r="F6" s="1569"/>
      <c r="G6" s="1569"/>
      <c r="H6" s="1569"/>
      <c r="I6" s="1569"/>
      <c r="J6" s="1569"/>
      <c r="K6" s="1569">
        <f t="shared" ref="K6:P6" si="1">SUM(K1021:K1025)</f>
        <v>0</v>
      </c>
      <c r="L6" s="1569">
        <f t="shared" si="1"/>
        <v>0</v>
      </c>
      <c r="M6" s="1569">
        <f t="shared" si="1"/>
        <v>0</v>
      </c>
      <c r="N6" s="1569">
        <f t="shared" si="1"/>
        <v>0</v>
      </c>
      <c r="O6" s="1569">
        <f t="shared" si="1"/>
        <v>0</v>
      </c>
      <c r="P6" s="1569">
        <f t="shared" si="1"/>
        <v>0</v>
      </c>
      <c r="Q6" s="1569">
        <f>SUM(Q1321:Q1325)</f>
        <v>6</v>
      </c>
      <c r="R6" s="1569">
        <f t="shared" ref="R6:CC6" si="2">SUM(R1321:R1325)</f>
        <v>2</v>
      </c>
      <c r="S6" s="1569">
        <f t="shared" si="2"/>
        <v>14</v>
      </c>
      <c r="T6" s="1569">
        <f t="shared" si="2"/>
        <v>22</v>
      </c>
      <c r="U6" s="1569">
        <f t="shared" si="2"/>
        <v>3</v>
      </c>
      <c r="V6" s="1569">
        <f t="shared" si="2"/>
        <v>0</v>
      </c>
      <c r="W6" s="1569">
        <f t="shared" si="2"/>
        <v>6</v>
      </c>
      <c r="X6" s="1569">
        <f t="shared" si="2"/>
        <v>2</v>
      </c>
      <c r="Y6" s="1569">
        <f t="shared" si="2"/>
        <v>18</v>
      </c>
      <c r="Z6" s="1569">
        <f t="shared" si="2"/>
        <v>26</v>
      </c>
      <c r="AA6" s="1569">
        <f t="shared" si="2"/>
        <v>3</v>
      </c>
      <c r="AB6" s="1569">
        <f t="shared" si="2"/>
        <v>0</v>
      </c>
      <c r="AC6" s="1569">
        <f t="shared" si="2"/>
        <v>7</v>
      </c>
      <c r="AD6" s="1569">
        <f t="shared" si="2"/>
        <v>0</v>
      </c>
      <c r="AE6" s="1569">
        <f t="shared" si="2"/>
        <v>13</v>
      </c>
      <c r="AF6" s="1569">
        <f t="shared" si="2"/>
        <v>20</v>
      </c>
      <c r="AG6" s="1569">
        <f t="shared" si="2"/>
        <v>3</v>
      </c>
      <c r="AH6" s="1569">
        <f t="shared" si="2"/>
        <v>0</v>
      </c>
      <c r="AI6" s="1569">
        <f t="shared" si="2"/>
        <v>0</v>
      </c>
      <c r="AJ6" s="1569">
        <f t="shared" si="2"/>
        <v>8</v>
      </c>
      <c r="AK6" s="1569">
        <f t="shared" si="2"/>
        <v>1</v>
      </c>
      <c r="AL6" s="1569">
        <f t="shared" si="2"/>
        <v>14</v>
      </c>
      <c r="AM6" s="1569">
        <f t="shared" si="2"/>
        <v>23</v>
      </c>
      <c r="AN6" s="1569">
        <f t="shared" si="2"/>
        <v>3</v>
      </c>
      <c r="AO6" s="1569">
        <f t="shared" si="2"/>
        <v>0</v>
      </c>
      <c r="AP6" s="1569">
        <f t="shared" si="2"/>
        <v>0</v>
      </c>
      <c r="AQ6" s="1569">
        <f t="shared" si="2"/>
        <v>2</v>
      </c>
      <c r="AR6" s="1569">
        <f t="shared" si="2"/>
        <v>1</v>
      </c>
      <c r="AS6" s="1569">
        <f t="shared" si="2"/>
        <v>14</v>
      </c>
      <c r="AT6" s="1569">
        <f t="shared" si="2"/>
        <v>17</v>
      </c>
      <c r="AU6" s="1569">
        <f t="shared" si="2"/>
        <v>0</v>
      </c>
      <c r="AV6" s="1569">
        <f t="shared" si="2"/>
        <v>0</v>
      </c>
      <c r="AW6" s="1569">
        <f t="shared" si="2"/>
        <v>0</v>
      </c>
      <c r="AX6" s="1569">
        <f t="shared" si="2"/>
        <v>3</v>
      </c>
      <c r="AY6" s="1569">
        <f t="shared" si="2"/>
        <v>1</v>
      </c>
      <c r="AZ6" s="1569">
        <f t="shared" si="2"/>
        <v>18</v>
      </c>
      <c r="BA6" s="1569">
        <f t="shared" si="2"/>
        <v>22</v>
      </c>
      <c r="BB6" s="1569">
        <f t="shared" si="2"/>
        <v>0</v>
      </c>
      <c r="BC6" s="1569">
        <f t="shared" si="2"/>
        <v>0</v>
      </c>
      <c r="BD6" s="1569">
        <f t="shared" si="2"/>
        <v>0</v>
      </c>
      <c r="BE6" s="1569">
        <f t="shared" si="2"/>
        <v>0</v>
      </c>
      <c r="BF6" s="1569">
        <f t="shared" si="2"/>
        <v>0</v>
      </c>
      <c r="BG6" s="1569">
        <f t="shared" si="2"/>
        <v>0</v>
      </c>
      <c r="BH6" s="1569">
        <f t="shared" si="2"/>
        <v>0</v>
      </c>
      <c r="BI6" s="1569">
        <f t="shared" si="2"/>
        <v>0</v>
      </c>
      <c r="BJ6" s="1569">
        <f t="shared" si="2"/>
        <v>0</v>
      </c>
      <c r="BK6" s="1569">
        <f t="shared" si="2"/>
        <v>0</v>
      </c>
      <c r="BL6" s="1569">
        <f t="shared" si="2"/>
        <v>0</v>
      </c>
      <c r="BM6" s="1569">
        <f t="shared" si="2"/>
        <v>0</v>
      </c>
      <c r="BN6" s="1569">
        <f t="shared" si="2"/>
        <v>0</v>
      </c>
      <c r="BO6" s="1569">
        <f t="shared" si="2"/>
        <v>8</v>
      </c>
      <c r="BP6" s="1569">
        <f t="shared" si="2"/>
        <v>8</v>
      </c>
      <c r="BQ6" s="1569">
        <f t="shared" si="2"/>
        <v>3</v>
      </c>
      <c r="BR6" s="1569">
        <f t="shared" si="2"/>
        <v>0</v>
      </c>
      <c r="BS6" s="1569">
        <f t="shared" si="2"/>
        <v>0</v>
      </c>
      <c r="BT6" s="1569">
        <f t="shared" si="2"/>
        <v>0</v>
      </c>
      <c r="BU6" s="1569">
        <f t="shared" si="2"/>
        <v>9</v>
      </c>
      <c r="BV6" s="1569">
        <f t="shared" si="2"/>
        <v>9</v>
      </c>
      <c r="BW6" s="1569">
        <f t="shared" si="2"/>
        <v>3</v>
      </c>
      <c r="BX6" s="1569">
        <f t="shared" si="2"/>
        <v>0</v>
      </c>
      <c r="BY6" s="1569">
        <f t="shared" si="2"/>
        <v>0</v>
      </c>
      <c r="BZ6" s="1569">
        <f t="shared" si="2"/>
        <v>0</v>
      </c>
      <c r="CA6" s="1569">
        <f t="shared" si="2"/>
        <v>0</v>
      </c>
      <c r="CB6" s="1569">
        <f t="shared" si="2"/>
        <v>0</v>
      </c>
      <c r="CC6" s="1569">
        <f t="shared" si="2"/>
        <v>0</v>
      </c>
      <c r="CD6" s="1569">
        <f t="shared" ref="CD6:FA6" si="3">SUM(CD1321:CD1325)</f>
        <v>0</v>
      </c>
      <c r="CE6" s="1569">
        <f t="shared" si="3"/>
        <v>0</v>
      </c>
      <c r="CF6" s="1569">
        <f t="shared" si="3"/>
        <v>0</v>
      </c>
      <c r="CG6" s="1569">
        <f t="shared" si="3"/>
        <v>0</v>
      </c>
      <c r="CH6" s="1569">
        <f t="shared" si="3"/>
        <v>0</v>
      </c>
      <c r="CI6" s="1569">
        <f t="shared" si="3"/>
        <v>0</v>
      </c>
      <c r="CJ6" s="1569">
        <f t="shared" si="3"/>
        <v>0</v>
      </c>
      <c r="CK6" s="1569">
        <f t="shared" si="3"/>
        <v>0</v>
      </c>
      <c r="CL6" s="1569">
        <f t="shared" si="3"/>
        <v>0</v>
      </c>
      <c r="CM6" s="1569">
        <f t="shared" si="3"/>
        <v>0</v>
      </c>
      <c r="CN6" s="1569">
        <f t="shared" si="3"/>
        <v>0</v>
      </c>
      <c r="CO6" s="1569">
        <f t="shared" si="3"/>
        <v>0</v>
      </c>
      <c r="CP6" s="1569">
        <f t="shared" si="3"/>
        <v>0</v>
      </c>
      <c r="CQ6" s="1569">
        <f t="shared" si="3"/>
        <v>0</v>
      </c>
      <c r="CR6" s="1569">
        <f t="shared" si="3"/>
        <v>0</v>
      </c>
      <c r="CS6" s="1569">
        <f t="shared" si="3"/>
        <v>0</v>
      </c>
      <c r="CT6" s="1569">
        <f t="shared" si="3"/>
        <v>3</v>
      </c>
      <c r="CU6" s="1569">
        <f t="shared" si="3"/>
        <v>0</v>
      </c>
      <c r="CV6" s="1569">
        <f t="shared" si="3"/>
        <v>0</v>
      </c>
      <c r="CW6" s="1569">
        <f t="shared" si="3"/>
        <v>0</v>
      </c>
      <c r="CX6" s="1569">
        <f t="shared" si="3"/>
        <v>0</v>
      </c>
      <c r="CY6" s="1569">
        <f t="shared" si="3"/>
        <v>1</v>
      </c>
      <c r="CZ6" s="1569">
        <f t="shared" si="3"/>
        <v>1</v>
      </c>
      <c r="DA6" s="1569">
        <f t="shared" ref="DA6:DL6" si="4">SUM(DA1321:DA1325)</f>
        <v>3</v>
      </c>
      <c r="DB6" s="1569">
        <f t="shared" si="4"/>
        <v>0</v>
      </c>
      <c r="DC6" s="1569">
        <f t="shared" si="4"/>
        <v>0</v>
      </c>
      <c r="DD6" s="1569">
        <f t="shared" si="4"/>
        <v>0</v>
      </c>
      <c r="DE6" s="1569">
        <f t="shared" si="4"/>
        <v>0</v>
      </c>
      <c r="DF6" s="1569">
        <f t="shared" si="4"/>
        <v>0</v>
      </c>
      <c r="DG6" s="1569">
        <f t="shared" si="4"/>
        <v>0</v>
      </c>
      <c r="DH6" s="1569">
        <f t="shared" si="4"/>
        <v>0</v>
      </c>
      <c r="DI6" s="1569">
        <f t="shared" si="4"/>
        <v>0</v>
      </c>
      <c r="DJ6" s="1569">
        <f t="shared" si="4"/>
        <v>0</v>
      </c>
      <c r="DK6" s="1569">
        <f t="shared" si="4"/>
        <v>0</v>
      </c>
      <c r="DL6" s="1569">
        <f t="shared" si="4"/>
        <v>0</v>
      </c>
      <c r="DM6" s="1569">
        <f t="shared" ref="DM6" si="5">SUM(DM1321:DM1325)</f>
        <v>0</v>
      </c>
      <c r="DN6" s="1569">
        <f t="shared" si="3"/>
        <v>0</v>
      </c>
      <c r="DO6" s="1569">
        <f t="shared" si="3"/>
        <v>0</v>
      </c>
      <c r="DP6" s="1569">
        <f t="shared" si="3"/>
        <v>0</v>
      </c>
      <c r="DQ6" s="1569">
        <f t="shared" si="3"/>
        <v>0</v>
      </c>
      <c r="DR6" s="1569">
        <f t="shared" si="3"/>
        <v>0</v>
      </c>
      <c r="DS6" s="1569">
        <f t="shared" si="3"/>
        <v>0</v>
      </c>
      <c r="DT6" s="1569">
        <f t="shared" si="3"/>
        <v>0</v>
      </c>
      <c r="DU6" s="1569">
        <f t="shared" si="3"/>
        <v>0</v>
      </c>
      <c r="DV6" s="1569">
        <f t="shared" si="3"/>
        <v>0</v>
      </c>
      <c r="DW6" s="1569">
        <f t="shared" si="3"/>
        <v>0</v>
      </c>
      <c r="DX6" s="1569">
        <f t="shared" si="3"/>
        <v>0</v>
      </c>
      <c r="DY6" s="1569">
        <f t="shared" si="3"/>
        <v>0</v>
      </c>
      <c r="DZ6" s="1569">
        <f t="shared" si="3"/>
        <v>0</v>
      </c>
      <c r="EA6" s="1569">
        <f t="shared" si="3"/>
        <v>0</v>
      </c>
      <c r="EB6" s="1569">
        <f t="shared" si="3"/>
        <v>0</v>
      </c>
      <c r="EC6" s="1569">
        <f t="shared" si="3"/>
        <v>0</v>
      </c>
      <c r="ED6" s="1569">
        <f t="shared" si="3"/>
        <v>0</v>
      </c>
      <c r="EE6" s="1569">
        <f t="shared" si="3"/>
        <v>0</v>
      </c>
      <c r="EF6" s="1569">
        <f t="shared" si="3"/>
        <v>13</v>
      </c>
      <c r="EG6" s="1569">
        <f t="shared" si="3"/>
        <v>16</v>
      </c>
      <c r="EH6" s="1569">
        <f t="shared" si="3"/>
        <v>15</v>
      </c>
      <c r="EI6" s="1569">
        <f t="shared" si="3"/>
        <v>44</v>
      </c>
      <c r="EJ6" s="1569">
        <f t="shared" si="3"/>
        <v>3</v>
      </c>
      <c r="EK6" s="1569">
        <f t="shared" si="3"/>
        <v>0</v>
      </c>
      <c r="EL6" s="1569">
        <f t="shared" si="3"/>
        <v>0</v>
      </c>
      <c r="EM6" s="1569">
        <f t="shared" si="3"/>
        <v>18</v>
      </c>
      <c r="EN6" s="1569">
        <f t="shared" si="3"/>
        <v>23</v>
      </c>
      <c r="EO6" s="1569">
        <f t="shared" si="3"/>
        <v>22</v>
      </c>
      <c r="EP6" s="1569">
        <f t="shared" si="3"/>
        <v>63</v>
      </c>
      <c r="EQ6" s="1569">
        <f t="shared" si="3"/>
        <v>3</v>
      </c>
      <c r="ER6" s="1569">
        <f t="shared" si="3"/>
        <v>0</v>
      </c>
      <c r="ES6" s="1569">
        <f t="shared" si="3"/>
        <v>0</v>
      </c>
      <c r="ET6" s="1569">
        <f t="shared" si="3"/>
        <v>0</v>
      </c>
      <c r="EU6" s="1569">
        <f t="shared" si="3"/>
        <v>7</v>
      </c>
      <c r="EV6" s="1569">
        <f t="shared" si="3"/>
        <v>13</v>
      </c>
      <c r="EW6" s="1569">
        <f t="shared" si="3"/>
        <v>13</v>
      </c>
      <c r="EX6" s="1569">
        <f t="shared" si="3"/>
        <v>33</v>
      </c>
      <c r="EY6" s="1569">
        <f t="shared" si="3"/>
        <v>3</v>
      </c>
      <c r="EZ6" s="1569">
        <f t="shared" si="3"/>
        <v>0</v>
      </c>
      <c r="FA6" s="1569">
        <f t="shared" si="3"/>
        <v>0</v>
      </c>
      <c r="FB6" s="1569">
        <f t="shared" ref="FB6:GC6" si="6">SUM(FB1321:FB1325)</f>
        <v>7</v>
      </c>
      <c r="FC6" s="1569">
        <f t="shared" si="6"/>
        <v>14</v>
      </c>
      <c r="FD6" s="1569">
        <f t="shared" si="6"/>
        <v>14</v>
      </c>
      <c r="FE6" s="1569">
        <f t="shared" si="6"/>
        <v>35</v>
      </c>
      <c r="FF6" s="1569">
        <f t="shared" si="6"/>
        <v>3</v>
      </c>
      <c r="FG6" s="1569">
        <f t="shared" si="6"/>
        <v>0</v>
      </c>
      <c r="FH6" s="1569">
        <f t="shared" si="6"/>
        <v>0</v>
      </c>
      <c r="FI6" s="1569">
        <f t="shared" si="6"/>
        <v>0</v>
      </c>
      <c r="FJ6" s="1569">
        <f t="shared" si="6"/>
        <v>0</v>
      </c>
      <c r="FK6" s="1569">
        <f t="shared" si="6"/>
        <v>0</v>
      </c>
      <c r="FL6" s="1569">
        <f t="shared" si="6"/>
        <v>0</v>
      </c>
      <c r="FM6" s="1569">
        <f t="shared" si="6"/>
        <v>0</v>
      </c>
      <c r="FN6" s="1569">
        <f t="shared" si="6"/>
        <v>3</v>
      </c>
      <c r="FO6" s="1569">
        <f t="shared" si="6"/>
        <v>0</v>
      </c>
      <c r="FP6" s="1569">
        <f t="shared" si="6"/>
        <v>0</v>
      </c>
      <c r="FQ6" s="1569">
        <f t="shared" si="6"/>
        <v>0</v>
      </c>
      <c r="FR6" s="1569">
        <f t="shared" si="6"/>
        <v>0</v>
      </c>
      <c r="FS6" s="1569">
        <f t="shared" si="6"/>
        <v>0</v>
      </c>
      <c r="FT6" s="1569">
        <f t="shared" si="6"/>
        <v>0</v>
      </c>
      <c r="FU6" s="1569">
        <f t="shared" si="6"/>
        <v>3</v>
      </c>
      <c r="FV6" s="1569">
        <f t="shared" si="6"/>
        <v>0</v>
      </c>
      <c r="FW6" s="1569">
        <f t="shared" si="6"/>
        <v>0</v>
      </c>
      <c r="FX6" s="1569">
        <f t="shared" si="6"/>
        <v>0</v>
      </c>
      <c r="FY6" s="1569">
        <f t="shared" si="6"/>
        <v>4</v>
      </c>
      <c r="FZ6" s="1569">
        <f t="shared" si="6"/>
        <v>4</v>
      </c>
      <c r="GA6" s="1569">
        <f t="shared" si="6"/>
        <v>2</v>
      </c>
      <c r="GB6" s="1569">
        <f t="shared" si="6"/>
        <v>10</v>
      </c>
      <c r="GC6" s="1569">
        <f t="shared" si="6"/>
        <v>3</v>
      </c>
      <c r="GD6" s="1569"/>
      <c r="GE6" s="1212">
        <f t="shared" si="0"/>
        <v>39</v>
      </c>
      <c r="GF6" s="1212">
        <f t="shared" si="0"/>
        <v>36</v>
      </c>
      <c r="GG6" s="1212">
        <f t="shared" si="0"/>
        <v>79</v>
      </c>
      <c r="GH6" s="1570"/>
      <c r="GI6" s="1570"/>
      <c r="GJ6" s="1570"/>
      <c r="GK6" s="1570"/>
    </row>
    <row r="7" spans="1:193" s="585" customFormat="1" ht="15.75" customHeight="1" thickBot="1" x14ac:dyDescent="0.4">
      <c r="A7" s="1071" t="s">
        <v>20</v>
      </c>
      <c r="B7" s="697"/>
      <c r="C7" s="697"/>
      <c r="D7" s="697"/>
      <c r="E7" s="697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1067">
        <f>SUM(Q1316:Q1336)</f>
        <v>20</v>
      </c>
      <c r="R7" s="1067">
        <f t="shared" ref="R7:CC7" si="7">SUM(R1316:R1336)</f>
        <v>2</v>
      </c>
      <c r="S7" s="1067">
        <f t="shared" si="7"/>
        <v>35</v>
      </c>
      <c r="T7" s="1067">
        <f t="shared" si="7"/>
        <v>57</v>
      </c>
      <c r="U7" s="1067">
        <f t="shared" si="7"/>
        <v>8</v>
      </c>
      <c r="V7" s="1067">
        <f t="shared" si="7"/>
        <v>0</v>
      </c>
      <c r="W7" s="1067">
        <f t="shared" si="7"/>
        <v>20</v>
      </c>
      <c r="X7" s="1067">
        <f t="shared" si="7"/>
        <v>5</v>
      </c>
      <c r="Y7" s="1067">
        <f t="shared" si="7"/>
        <v>42</v>
      </c>
      <c r="Z7" s="1067">
        <f t="shared" si="7"/>
        <v>67</v>
      </c>
      <c r="AA7" s="1067">
        <f t="shared" si="7"/>
        <v>8</v>
      </c>
      <c r="AB7" s="1067">
        <f t="shared" si="7"/>
        <v>0</v>
      </c>
      <c r="AC7" s="1067">
        <f t="shared" si="7"/>
        <v>21</v>
      </c>
      <c r="AD7" s="1067">
        <f t="shared" si="7"/>
        <v>0</v>
      </c>
      <c r="AE7" s="1067">
        <f t="shared" si="7"/>
        <v>36</v>
      </c>
      <c r="AF7" s="1067">
        <f t="shared" si="7"/>
        <v>57</v>
      </c>
      <c r="AG7" s="1067">
        <f t="shared" si="7"/>
        <v>8</v>
      </c>
      <c r="AH7" s="1067">
        <f t="shared" si="7"/>
        <v>0</v>
      </c>
      <c r="AI7" s="1067">
        <f t="shared" si="7"/>
        <v>0</v>
      </c>
      <c r="AJ7" s="1067">
        <f t="shared" si="7"/>
        <v>25</v>
      </c>
      <c r="AK7" s="1067">
        <f t="shared" si="7"/>
        <v>2</v>
      </c>
      <c r="AL7" s="1067">
        <f t="shared" si="7"/>
        <v>38</v>
      </c>
      <c r="AM7" s="1067">
        <f t="shared" si="7"/>
        <v>65</v>
      </c>
      <c r="AN7" s="1067">
        <f t="shared" si="7"/>
        <v>8</v>
      </c>
      <c r="AO7" s="1067">
        <f t="shared" si="7"/>
        <v>0</v>
      </c>
      <c r="AP7" s="1067">
        <f t="shared" si="7"/>
        <v>0</v>
      </c>
      <c r="AQ7" s="1067">
        <f t="shared" si="7"/>
        <v>11</v>
      </c>
      <c r="AR7" s="1067">
        <f t="shared" si="7"/>
        <v>6</v>
      </c>
      <c r="AS7" s="1067">
        <f t="shared" si="7"/>
        <v>24</v>
      </c>
      <c r="AT7" s="1067">
        <f t="shared" si="7"/>
        <v>41</v>
      </c>
      <c r="AU7" s="1067">
        <f t="shared" si="7"/>
        <v>0</v>
      </c>
      <c r="AV7" s="1067">
        <f t="shared" si="7"/>
        <v>0</v>
      </c>
      <c r="AW7" s="1067">
        <f t="shared" si="7"/>
        <v>0</v>
      </c>
      <c r="AX7" s="1067">
        <f t="shared" si="7"/>
        <v>13</v>
      </c>
      <c r="AY7" s="1067">
        <f t="shared" si="7"/>
        <v>7</v>
      </c>
      <c r="AZ7" s="1067">
        <f t="shared" si="7"/>
        <v>31</v>
      </c>
      <c r="BA7" s="1067">
        <f t="shared" si="7"/>
        <v>51</v>
      </c>
      <c r="BB7" s="1067">
        <f t="shared" si="7"/>
        <v>0</v>
      </c>
      <c r="BC7" s="1067">
        <f t="shared" si="7"/>
        <v>0</v>
      </c>
      <c r="BD7" s="1067">
        <f t="shared" si="7"/>
        <v>0</v>
      </c>
      <c r="BE7" s="1067">
        <f t="shared" si="7"/>
        <v>0</v>
      </c>
      <c r="BF7" s="1067">
        <f t="shared" si="7"/>
        <v>0</v>
      </c>
      <c r="BG7" s="1067">
        <f t="shared" si="7"/>
        <v>0</v>
      </c>
      <c r="BH7" s="1067">
        <f t="shared" si="7"/>
        <v>0</v>
      </c>
      <c r="BI7" s="1067">
        <f t="shared" si="7"/>
        <v>0</v>
      </c>
      <c r="BJ7" s="1067">
        <f t="shared" si="7"/>
        <v>0</v>
      </c>
      <c r="BK7" s="1067">
        <f t="shared" si="7"/>
        <v>0</v>
      </c>
      <c r="BL7" s="1067">
        <f t="shared" si="7"/>
        <v>0</v>
      </c>
      <c r="BM7" s="1067">
        <f t="shared" si="7"/>
        <v>0</v>
      </c>
      <c r="BN7" s="1067">
        <f t="shared" si="7"/>
        <v>0</v>
      </c>
      <c r="BO7" s="1067">
        <f t="shared" si="7"/>
        <v>37</v>
      </c>
      <c r="BP7" s="1067">
        <f t="shared" si="7"/>
        <v>37</v>
      </c>
      <c r="BQ7" s="1067">
        <f t="shared" si="7"/>
        <v>8</v>
      </c>
      <c r="BR7" s="1067">
        <f t="shared" si="7"/>
        <v>0</v>
      </c>
      <c r="BS7" s="1067">
        <f t="shared" si="7"/>
        <v>0</v>
      </c>
      <c r="BT7" s="1067">
        <f t="shared" si="7"/>
        <v>0</v>
      </c>
      <c r="BU7" s="1067">
        <f t="shared" si="7"/>
        <v>59</v>
      </c>
      <c r="BV7" s="1067">
        <f t="shared" si="7"/>
        <v>59</v>
      </c>
      <c r="BW7" s="1067">
        <f t="shared" si="7"/>
        <v>8</v>
      </c>
      <c r="BX7" s="1067">
        <f t="shared" si="7"/>
        <v>0</v>
      </c>
      <c r="BY7" s="1067">
        <f t="shared" si="7"/>
        <v>0</v>
      </c>
      <c r="BZ7" s="1067">
        <f t="shared" si="7"/>
        <v>0</v>
      </c>
      <c r="CA7" s="1067">
        <f t="shared" si="7"/>
        <v>0</v>
      </c>
      <c r="CB7" s="1067">
        <f t="shared" si="7"/>
        <v>0</v>
      </c>
      <c r="CC7" s="1067">
        <f t="shared" si="7"/>
        <v>0</v>
      </c>
      <c r="CD7" s="1067">
        <f t="shared" ref="CD7:FA7" si="8">SUM(CD1316:CD1336)</f>
        <v>0</v>
      </c>
      <c r="CE7" s="1067">
        <f t="shared" si="8"/>
        <v>0</v>
      </c>
      <c r="CF7" s="1067">
        <f t="shared" si="8"/>
        <v>0</v>
      </c>
      <c r="CG7" s="1067">
        <f t="shared" si="8"/>
        <v>0</v>
      </c>
      <c r="CH7" s="1067">
        <f t="shared" si="8"/>
        <v>0</v>
      </c>
      <c r="CI7" s="1067">
        <f t="shared" si="8"/>
        <v>0</v>
      </c>
      <c r="CJ7" s="1067">
        <f t="shared" si="8"/>
        <v>0</v>
      </c>
      <c r="CK7" s="1067">
        <f t="shared" si="8"/>
        <v>0</v>
      </c>
      <c r="CL7" s="1067">
        <f t="shared" si="8"/>
        <v>0</v>
      </c>
      <c r="CM7" s="1067">
        <f t="shared" si="8"/>
        <v>0</v>
      </c>
      <c r="CN7" s="1067">
        <f t="shared" si="8"/>
        <v>0</v>
      </c>
      <c r="CO7" s="1067">
        <f t="shared" si="8"/>
        <v>0</v>
      </c>
      <c r="CP7" s="1067">
        <f t="shared" si="8"/>
        <v>0</v>
      </c>
      <c r="CQ7" s="1067">
        <f t="shared" si="8"/>
        <v>1</v>
      </c>
      <c r="CR7" s="1067">
        <f t="shared" si="8"/>
        <v>1</v>
      </c>
      <c r="CS7" s="1067">
        <f t="shared" si="8"/>
        <v>2</v>
      </c>
      <c r="CT7" s="1067">
        <f t="shared" si="8"/>
        <v>8</v>
      </c>
      <c r="CU7" s="1067">
        <f t="shared" si="8"/>
        <v>0</v>
      </c>
      <c r="CV7" s="1067">
        <f t="shared" si="8"/>
        <v>0</v>
      </c>
      <c r="CW7" s="1067">
        <f t="shared" si="8"/>
        <v>0</v>
      </c>
      <c r="CX7" s="1067">
        <f t="shared" si="8"/>
        <v>2</v>
      </c>
      <c r="CY7" s="1067">
        <f t="shared" si="8"/>
        <v>4</v>
      </c>
      <c r="CZ7" s="1067">
        <f t="shared" si="8"/>
        <v>6</v>
      </c>
      <c r="DA7" s="1067">
        <f t="shared" ref="DA7:DL7" si="9">SUM(DA1316:DA1336)</f>
        <v>8</v>
      </c>
      <c r="DB7" s="1067">
        <f t="shared" si="9"/>
        <v>0</v>
      </c>
      <c r="DC7" s="1067">
        <f t="shared" si="9"/>
        <v>0</v>
      </c>
      <c r="DD7" s="1067">
        <f t="shared" si="9"/>
        <v>0</v>
      </c>
      <c r="DE7" s="1067">
        <f t="shared" si="9"/>
        <v>0</v>
      </c>
      <c r="DF7" s="1067">
        <f t="shared" si="9"/>
        <v>0</v>
      </c>
      <c r="DG7" s="1067">
        <f t="shared" si="9"/>
        <v>0</v>
      </c>
      <c r="DH7" s="1067">
        <f t="shared" si="9"/>
        <v>0</v>
      </c>
      <c r="DI7" s="1067">
        <f t="shared" si="9"/>
        <v>0</v>
      </c>
      <c r="DJ7" s="1067">
        <f t="shared" si="9"/>
        <v>0</v>
      </c>
      <c r="DK7" s="1067">
        <f t="shared" si="9"/>
        <v>0</v>
      </c>
      <c r="DL7" s="1067">
        <f t="shared" si="9"/>
        <v>0</v>
      </c>
      <c r="DM7" s="1067">
        <f t="shared" ref="DM7" si="10">SUM(DM1316:DM1336)</f>
        <v>0</v>
      </c>
      <c r="DN7" s="1067">
        <f t="shared" si="8"/>
        <v>0</v>
      </c>
      <c r="DO7" s="1067">
        <f t="shared" si="8"/>
        <v>0</v>
      </c>
      <c r="DP7" s="1067">
        <f t="shared" si="8"/>
        <v>0</v>
      </c>
      <c r="DQ7" s="1067">
        <f t="shared" si="8"/>
        <v>0</v>
      </c>
      <c r="DR7" s="1067">
        <f t="shared" si="8"/>
        <v>0</v>
      </c>
      <c r="DS7" s="1067">
        <f t="shared" si="8"/>
        <v>0</v>
      </c>
      <c r="DT7" s="1067">
        <f t="shared" si="8"/>
        <v>0</v>
      </c>
      <c r="DU7" s="1067">
        <f t="shared" si="8"/>
        <v>0</v>
      </c>
      <c r="DV7" s="1067">
        <f t="shared" si="8"/>
        <v>0</v>
      </c>
      <c r="DW7" s="1067">
        <f t="shared" si="8"/>
        <v>0</v>
      </c>
      <c r="DX7" s="1067">
        <f t="shared" si="8"/>
        <v>0</v>
      </c>
      <c r="DY7" s="1067">
        <f t="shared" si="8"/>
        <v>0</v>
      </c>
      <c r="DZ7" s="1067">
        <f t="shared" si="8"/>
        <v>0</v>
      </c>
      <c r="EA7" s="1067">
        <f t="shared" si="8"/>
        <v>0</v>
      </c>
      <c r="EB7" s="1067">
        <f t="shared" si="8"/>
        <v>0</v>
      </c>
      <c r="EC7" s="1067">
        <f t="shared" si="8"/>
        <v>0</v>
      </c>
      <c r="ED7" s="1067">
        <f t="shared" si="8"/>
        <v>0</v>
      </c>
      <c r="EE7" s="1067">
        <f t="shared" si="8"/>
        <v>0</v>
      </c>
      <c r="EF7" s="1067">
        <f t="shared" si="8"/>
        <v>56</v>
      </c>
      <c r="EG7" s="1067">
        <f t="shared" si="8"/>
        <v>37</v>
      </c>
      <c r="EH7" s="1067">
        <f t="shared" si="8"/>
        <v>33</v>
      </c>
      <c r="EI7" s="1067">
        <f t="shared" si="8"/>
        <v>126</v>
      </c>
      <c r="EJ7" s="1067">
        <f t="shared" si="8"/>
        <v>8</v>
      </c>
      <c r="EK7" s="1067">
        <f t="shared" si="8"/>
        <v>0</v>
      </c>
      <c r="EL7" s="1067">
        <f t="shared" si="8"/>
        <v>0</v>
      </c>
      <c r="EM7" s="1067">
        <f t="shared" si="8"/>
        <v>70</v>
      </c>
      <c r="EN7" s="1067">
        <f t="shared" si="8"/>
        <v>52</v>
      </c>
      <c r="EO7" s="1067">
        <f t="shared" si="8"/>
        <v>53</v>
      </c>
      <c r="EP7" s="1067">
        <f t="shared" si="8"/>
        <v>175</v>
      </c>
      <c r="EQ7" s="1067">
        <f t="shared" si="8"/>
        <v>8</v>
      </c>
      <c r="ER7" s="1067">
        <f t="shared" si="8"/>
        <v>0</v>
      </c>
      <c r="ES7" s="1067">
        <f t="shared" si="8"/>
        <v>0</v>
      </c>
      <c r="ET7" s="1067">
        <f t="shared" si="8"/>
        <v>0</v>
      </c>
      <c r="EU7" s="1067">
        <f t="shared" si="8"/>
        <v>25</v>
      </c>
      <c r="EV7" s="1067">
        <f t="shared" si="8"/>
        <v>39</v>
      </c>
      <c r="EW7" s="1067">
        <f t="shared" si="8"/>
        <v>40</v>
      </c>
      <c r="EX7" s="1067">
        <f t="shared" si="8"/>
        <v>104</v>
      </c>
      <c r="EY7" s="1067">
        <f t="shared" si="8"/>
        <v>8</v>
      </c>
      <c r="EZ7" s="1067">
        <f t="shared" si="8"/>
        <v>0</v>
      </c>
      <c r="FA7" s="1067">
        <f t="shared" si="8"/>
        <v>0</v>
      </c>
      <c r="FB7" s="1067">
        <f t="shared" ref="FB7:GC7" si="11">SUM(FB1316:FB1336)</f>
        <v>27</v>
      </c>
      <c r="FC7" s="1067">
        <f t="shared" si="11"/>
        <v>50</v>
      </c>
      <c r="FD7" s="1067">
        <f t="shared" si="11"/>
        <v>58</v>
      </c>
      <c r="FE7" s="1067">
        <f t="shared" si="11"/>
        <v>135</v>
      </c>
      <c r="FF7" s="1067">
        <f t="shared" si="11"/>
        <v>8</v>
      </c>
      <c r="FG7" s="1067">
        <f t="shared" si="11"/>
        <v>0</v>
      </c>
      <c r="FH7" s="1067">
        <f t="shared" si="11"/>
        <v>0</v>
      </c>
      <c r="FI7" s="1067">
        <f t="shared" si="11"/>
        <v>0</v>
      </c>
      <c r="FJ7" s="1067">
        <f t="shared" si="11"/>
        <v>0</v>
      </c>
      <c r="FK7" s="1067">
        <f t="shared" si="11"/>
        <v>0</v>
      </c>
      <c r="FL7" s="1067">
        <f t="shared" si="11"/>
        <v>0</v>
      </c>
      <c r="FM7" s="1067">
        <f t="shared" si="11"/>
        <v>0</v>
      </c>
      <c r="FN7" s="1067">
        <f t="shared" si="11"/>
        <v>8</v>
      </c>
      <c r="FO7" s="1067">
        <f t="shared" si="11"/>
        <v>0</v>
      </c>
      <c r="FP7" s="1067">
        <f t="shared" si="11"/>
        <v>0</v>
      </c>
      <c r="FQ7" s="1067">
        <f t="shared" si="11"/>
        <v>0</v>
      </c>
      <c r="FR7" s="1067">
        <f t="shared" si="11"/>
        <v>0</v>
      </c>
      <c r="FS7" s="1067">
        <f t="shared" si="11"/>
        <v>0</v>
      </c>
      <c r="FT7" s="1067">
        <f t="shared" si="11"/>
        <v>0</v>
      </c>
      <c r="FU7" s="1067">
        <f t="shared" si="11"/>
        <v>8</v>
      </c>
      <c r="FV7" s="1067">
        <f t="shared" si="11"/>
        <v>0</v>
      </c>
      <c r="FW7" s="1067">
        <f t="shared" si="11"/>
        <v>0</v>
      </c>
      <c r="FX7" s="1067">
        <f t="shared" si="11"/>
        <v>0</v>
      </c>
      <c r="FY7" s="1067">
        <f t="shared" si="11"/>
        <v>7</v>
      </c>
      <c r="FZ7" s="1067">
        <f t="shared" si="11"/>
        <v>7</v>
      </c>
      <c r="GA7" s="1067">
        <f t="shared" si="11"/>
        <v>8</v>
      </c>
      <c r="GB7" s="1067">
        <f t="shared" si="11"/>
        <v>22</v>
      </c>
      <c r="GC7" s="1067">
        <f t="shared" si="11"/>
        <v>8</v>
      </c>
      <c r="GD7" s="1067"/>
      <c r="GE7" s="1212">
        <f t="shared" si="0"/>
        <v>140</v>
      </c>
      <c r="GF7" s="1212">
        <f t="shared" si="0"/>
        <v>92</v>
      </c>
      <c r="GG7" s="1212">
        <f t="shared" si="0"/>
        <v>214</v>
      </c>
      <c r="GH7" s="1122"/>
      <c r="GI7" s="1122">
        <f>SUM(GH1316:GI1336)</f>
        <v>2</v>
      </c>
      <c r="GJ7" s="1122"/>
      <c r="GK7" s="1122">
        <f>SUM(GJ1316:GK1336)</f>
        <v>1</v>
      </c>
    </row>
    <row r="8" spans="1:193" ht="15.75" customHeight="1" thickBot="1" x14ac:dyDescent="0.4">
      <c r="A8" s="1070" t="s">
        <v>33</v>
      </c>
      <c r="B8" s="589"/>
      <c r="C8" s="589"/>
      <c r="D8" s="589"/>
      <c r="E8" s="589"/>
      <c r="F8" s="589"/>
      <c r="G8" s="589"/>
      <c r="H8" s="589"/>
      <c r="I8" s="589"/>
      <c r="J8" s="589"/>
      <c r="K8" s="589"/>
      <c r="L8" s="589"/>
      <c r="M8" s="589"/>
      <c r="N8" s="589"/>
      <c r="O8" s="589"/>
      <c r="P8" s="589"/>
      <c r="Q8" s="589">
        <f>SUM(Q1316:Q1379)</f>
        <v>20</v>
      </c>
      <c r="R8" s="589">
        <f t="shared" ref="R8:CC8" si="12">SUM(R1316:R1379)</f>
        <v>2</v>
      </c>
      <c r="S8" s="589">
        <f t="shared" si="12"/>
        <v>35</v>
      </c>
      <c r="T8" s="589">
        <f t="shared" si="12"/>
        <v>57</v>
      </c>
      <c r="U8" s="589">
        <f t="shared" si="12"/>
        <v>8</v>
      </c>
      <c r="V8" s="589">
        <f t="shared" si="12"/>
        <v>0</v>
      </c>
      <c r="W8" s="589">
        <f t="shared" si="12"/>
        <v>20</v>
      </c>
      <c r="X8" s="589">
        <f t="shared" si="12"/>
        <v>5</v>
      </c>
      <c r="Y8" s="589">
        <f t="shared" si="12"/>
        <v>42</v>
      </c>
      <c r="Z8" s="589">
        <f t="shared" si="12"/>
        <v>67</v>
      </c>
      <c r="AA8" s="589">
        <f t="shared" si="12"/>
        <v>8</v>
      </c>
      <c r="AB8" s="589">
        <f t="shared" si="12"/>
        <v>0</v>
      </c>
      <c r="AC8" s="589">
        <f t="shared" si="12"/>
        <v>21</v>
      </c>
      <c r="AD8" s="589">
        <f t="shared" si="12"/>
        <v>0</v>
      </c>
      <c r="AE8" s="589">
        <f t="shared" si="12"/>
        <v>36</v>
      </c>
      <c r="AF8" s="589">
        <f t="shared" si="12"/>
        <v>57</v>
      </c>
      <c r="AG8" s="589">
        <f t="shared" si="12"/>
        <v>8</v>
      </c>
      <c r="AH8" s="589">
        <f t="shared" si="12"/>
        <v>0</v>
      </c>
      <c r="AI8" s="589">
        <f t="shared" si="12"/>
        <v>0</v>
      </c>
      <c r="AJ8" s="589">
        <f t="shared" si="12"/>
        <v>25</v>
      </c>
      <c r="AK8" s="589">
        <f t="shared" si="12"/>
        <v>2</v>
      </c>
      <c r="AL8" s="589">
        <f t="shared" si="12"/>
        <v>38</v>
      </c>
      <c r="AM8" s="589">
        <f t="shared" si="12"/>
        <v>65</v>
      </c>
      <c r="AN8" s="589">
        <f t="shared" si="12"/>
        <v>8</v>
      </c>
      <c r="AO8" s="589">
        <f t="shared" si="12"/>
        <v>0</v>
      </c>
      <c r="AP8" s="589">
        <f t="shared" si="12"/>
        <v>0</v>
      </c>
      <c r="AQ8" s="589">
        <f t="shared" si="12"/>
        <v>11</v>
      </c>
      <c r="AR8" s="589">
        <f t="shared" si="12"/>
        <v>6</v>
      </c>
      <c r="AS8" s="589">
        <f t="shared" si="12"/>
        <v>24</v>
      </c>
      <c r="AT8" s="589">
        <f t="shared" si="12"/>
        <v>41</v>
      </c>
      <c r="AU8" s="589">
        <f t="shared" si="12"/>
        <v>0</v>
      </c>
      <c r="AV8" s="589">
        <f t="shared" si="12"/>
        <v>0</v>
      </c>
      <c r="AW8" s="589">
        <f t="shared" si="12"/>
        <v>0</v>
      </c>
      <c r="AX8" s="589">
        <f t="shared" si="12"/>
        <v>13</v>
      </c>
      <c r="AY8" s="589">
        <f t="shared" si="12"/>
        <v>7</v>
      </c>
      <c r="AZ8" s="589">
        <f t="shared" si="12"/>
        <v>31</v>
      </c>
      <c r="BA8" s="589">
        <f t="shared" si="12"/>
        <v>51</v>
      </c>
      <c r="BB8" s="589">
        <f t="shared" si="12"/>
        <v>0</v>
      </c>
      <c r="BC8" s="589">
        <f t="shared" si="12"/>
        <v>0</v>
      </c>
      <c r="BD8" s="589">
        <f t="shared" si="12"/>
        <v>0</v>
      </c>
      <c r="BE8" s="589">
        <f t="shared" si="12"/>
        <v>0</v>
      </c>
      <c r="BF8" s="589">
        <f t="shared" si="12"/>
        <v>0</v>
      </c>
      <c r="BG8" s="589">
        <f t="shared" si="12"/>
        <v>0</v>
      </c>
      <c r="BH8" s="589">
        <f t="shared" si="12"/>
        <v>0</v>
      </c>
      <c r="BI8" s="589">
        <f t="shared" si="12"/>
        <v>0</v>
      </c>
      <c r="BJ8" s="589">
        <f t="shared" si="12"/>
        <v>0</v>
      </c>
      <c r="BK8" s="589">
        <f t="shared" si="12"/>
        <v>0</v>
      </c>
      <c r="BL8" s="589">
        <f t="shared" si="12"/>
        <v>0</v>
      </c>
      <c r="BM8" s="589">
        <f t="shared" si="12"/>
        <v>0</v>
      </c>
      <c r="BN8" s="589">
        <f t="shared" si="12"/>
        <v>0</v>
      </c>
      <c r="BO8" s="589">
        <f t="shared" si="12"/>
        <v>37</v>
      </c>
      <c r="BP8" s="589">
        <f t="shared" si="12"/>
        <v>37</v>
      </c>
      <c r="BQ8" s="589">
        <f t="shared" si="12"/>
        <v>8</v>
      </c>
      <c r="BR8" s="589">
        <f t="shared" si="12"/>
        <v>0</v>
      </c>
      <c r="BS8" s="589">
        <f t="shared" si="12"/>
        <v>0</v>
      </c>
      <c r="BT8" s="589">
        <f t="shared" si="12"/>
        <v>0</v>
      </c>
      <c r="BU8" s="589">
        <f t="shared" si="12"/>
        <v>59</v>
      </c>
      <c r="BV8" s="589">
        <f t="shared" si="12"/>
        <v>59</v>
      </c>
      <c r="BW8" s="589">
        <f t="shared" si="12"/>
        <v>8</v>
      </c>
      <c r="BX8" s="589">
        <f t="shared" si="12"/>
        <v>0</v>
      </c>
      <c r="BY8" s="589">
        <f t="shared" si="12"/>
        <v>0</v>
      </c>
      <c r="BZ8" s="589">
        <f t="shared" si="12"/>
        <v>0</v>
      </c>
      <c r="CA8" s="589">
        <f t="shared" si="12"/>
        <v>0</v>
      </c>
      <c r="CB8" s="589">
        <f t="shared" si="12"/>
        <v>0</v>
      </c>
      <c r="CC8" s="589">
        <f t="shared" si="12"/>
        <v>0</v>
      </c>
      <c r="CD8" s="589">
        <f t="shared" ref="CD8:FA8" si="13">SUM(CD1316:CD1379)</f>
        <v>0</v>
      </c>
      <c r="CE8" s="589">
        <f t="shared" si="13"/>
        <v>0</v>
      </c>
      <c r="CF8" s="589">
        <f t="shared" si="13"/>
        <v>0</v>
      </c>
      <c r="CG8" s="589">
        <f t="shared" si="13"/>
        <v>0</v>
      </c>
      <c r="CH8" s="589">
        <f t="shared" si="13"/>
        <v>0</v>
      </c>
      <c r="CI8" s="589">
        <f t="shared" si="13"/>
        <v>0</v>
      </c>
      <c r="CJ8" s="589">
        <f t="shared" si="13"/>
        <v>0</v>
      </c>
      <c r="CK8" s="589">
        <f t="shared" si="13"/>
        <v>0</v>
      </c>
      <c r="CL8" s="589">
        <f t="shared" si="13"/>
        <v>0</v>
      </c>
      <c r="CM8" s="589">
        <f t="shared" si="13"/>
        <v>0</v>
      </c>
      <c r="CN8" s="589">
        <f t="shared" si="13"/>
        <v>0</v>
      </c>
      <c r="CO8" s="589">
        <f t="shared" si="13"/>
        <v>0</v>
      </c>
      <c r="CP8" s="589">
        <f t="shared" si="13"/>
        <v>0</v>
      </c>
      <c r="CQ8" s="589">
        <f t="shared" si="13"/>
        <v>1</v>
      </c>
      <c r="CR8" s="589">
        <f t="shared" si="13"/>
        <v>1</v>
      </c>
      <c r="CS8" s="589">
        <f t="shared" si="13"/>
        <v>2</v>
      </c>
      <c r="CT8" s="589">
        <f t="shared" si="13"/>
        <v>8</v>
      </c>
      <c r="CU8" s="589">
        <f t="shared" si="13"/>
        <v>0</v>
      </c>
      <c r="CV8" s="589">
        <f t="shared" si="13"/>
        <v>0</v>
      </c>
      <c r="CW8" s="589">
        <f t="shared" si="13"/>
        <v>0</v>
      </c>
      <c r="CX8" s="589">
        <f t="shared" si="13"/>
        <v>2</v>
      </c>
      <c r="CY8" s="589">
        <f t="shared" si="13"/>
        <v>4</v>
      </c>
      <c r="CZ8" s="589">
        <f t="shared" si="13"/>
        <v>6</v>
      </c>
      <c r="DA8" s="589">
        <f t="shared" ref="DA8:DL8" si="14">SUM(DA1316:DA1379)</f>
        <v>8</v>
      </c>
      <c r="DB8" s="589">
        <f t="shared" si="14"/>
        <v>0</v>
      </c>
      <c r="DC8" s="589">
        <f t="shared" si="14"/>
        <v>0</v>
      </c>
      <c r="DD8" s="589">
        <f t="shared" si="14"/>
        <v>0</v>
      </c>
      <c r="DE8" s="589">
        <f t="shared" si="14"/>
        <v>0</v>
      </c>
      <c r="DF8" s="589">
        <f t="shared" si="14"/>
        <v>0</v>
      </c>
      <c r="DG8" s="589">
        <f t="shared" si="14"/>
        <v>0</v>
      </c>
      <c r="DH8" s="589">
        <f t="shared" si="14"/>
        <v>0</v>
      </c>
      <c r="DI8" s="589">
        <f t="shared" si="14"/>
        <v>0</v>
      </c>
      <c r="DJ8" s="589">
        <f t="shared" si="14"/>
        <v>0</v>
      </c>
      <c r="DK8" s="589">
        <f t="shared" si="14"/>
        <v>0</v>
      </c>
      <c r="DL8" s="589">
        <f t="shared" si="14"/>
        <v>0</v>
      </c>
      <c r="DM8" s="589">
        <f t="shared" ref="DM8" si="15">SUM(DM1316:DM1379)</f>
        <v>0</v>
      </c>
      <c r="DN8" s="589">
        <f t="shared" si="13"/>
        <v>0</v>
      </c>
      <c r="DO8" s="589">
        <f t="shared" si="13"/>
        <v>0</v>
      </c>
      <c r="DP8" s="589">
        <f t="shared" si="13"/>
        <v>0</v>
      </c>
      <c r="DQ8" s="589">
        <f t="shared" si="13"/>
        <v>0</v>
      </c>
      <c r="DR8" s="589">
        <f t="shared" si="13"/>
        <v>0</v>
      </c>
      <c r="DS8" s="589">
        <f t="shared" si="13"/>
        <v>0</v>
      </c>
      <c r="DT8" s="589">
        <f t="shared" si="13"/>
        <v>0</v>
      </c>
      <c r="DU8" s="589">
        <f t="shared" si="13"/>
        <v>0</v>
      </c>
      <c r="DV8" s="589">
        <f t="shared" si="13"/>
        <v>0</v>
      </c>
      <c r="DW8" s="589">
        <f t="shared" si="13"/>
        <v>0</v>
      </c>
      <c r="DX8" s="589">
        <f t="shared" si="13"/>
        <v>0</v>
      </c>
      <c r="DY8" s="589">
        <f t="shared" si="13"/>
        <v>0</v>
      </c>
      <c r="DZ8" s="589">
        <f t="shared" si="13"/>
        <v>0</v>
      </c>
      <c r="EA8" s="589">
        <f t="shared" si="13"/>
        <v>0</v>
      </c>
      <c r="EB8" s="589">
        <f t="shared" si="13"/>
        <v>0</v>
      </c>
      <c r="EC8" s="589">
        <f t="shared" si="13"/>
        <v>0</v>
      </c>
      <c r="ED8" s="589">
        <f t="shared" si="13"/>
        <v>0</v>
      </c>
      <c r="EE8" s="589">
        <f t="shared" si="13"/>
        <v>0</v>
      </c>
      <c r="EF8" s="589">
        <f t="shared" si="13"/>
        <v>56</v>
      </c>
      <c r="EG8" s="589">
        <f t="shared" si="13"/>
        <v>37</v>
      </c>
      <c r="EH8" s="589">
        <f t="shared" si="13"/>
        <v>33</v>
      </c>
      <c r="EI8" s="589">
        <f t="shared" si="13"/>
        <v>126</v>
      </c>
      <c r="EJ8" s="589">
        <f t="shared" si="13"/>
        <v>8</v>
      </c>
      <c r="EK8" s="589">
        <f t="shared" si="13"/>
        <v>0</v>
      </c>
      <c r="EL8" s="589">
        <f t="shared" si="13"/>
        <v>0</v>
      </c>
      <c r="EM8" s="589">
        <f t="shared" si="13"/>
        <v>70</v>
      </c>
      <c r="EN8" s="589">
        <f t="shared" si="13"/>
        <v>52</v>
      </c>
      <c r="EO8" s="589">
        <f t="shared" si="13"/>
        <v>53</v>
      </c>
      <c r="EP8" s="589">
        <f t="shared" si="13"/>
        <v>175</v>
      </c>
      <c r="EQ8" s="589">
        <f t="shared" si="13"/>
        <v>8</v>
      </c>
      <c r="ER8" s="589">
        <f t="shared" si="13"/>
        <v>0</v>
      </c>
      <c r="ES8" s="589">
        <f t="shared" si="13"/>
        <v>0</v>
      </c>
      <c r="ET8" s="589">
        <f t="shared" si="13"/>
        <v>0</v>
      </c>
      <c r="EU8" s="589">
        <f t="shared" si="13"/>
        <v>25</v>
      </c>
      <c r="EV8" s="589">
        <f t="shared" si="13"/>
        <v>39</v>
      </c>
      <c r="EW8" s="589">
        <f t="shared" si="13"/>
        <v>40</v>
      </c>
      <c r="EX8" s="589">
        <f t="shared" si="13"/>
        <v>104</v>
      </c>
      <c r="EY8" s="589">
        <f t="shared" si="13"/>
        <v>8</v>
      </c>
      <c r="EZ8" s="589">
        <f t="shared" si="13"/>
        <v>0</v>
      </c>
      <c r="FA8" s="589">
        <f t="shared" si="13"/>
        <v>0</v>
      </c>
      <c r="FB8" s="589">
        <f t="shared" ref="FB8:GC8" si="16">SUM(FB1316:FB1379)</f>
        <v>27</v>
      </c>
      <c r="FC8" s="589">
        <f t="shared" si="16"/>
        <v>50</v>
      </c>
      <c r="FD8" s="589">
        <f t="shared" si="16"/>
        <v>58</v>
      </c>
      <c r="FE8" s="589">
        <f t="shared" si="16"/>
        <v>135</v>
      </c>
      <c r="FF8" s="589">
        <f t="shared" si="16"/>
        <v>8</v>
      </c>
      <c r="FG8" s="589">
        <f t="shared" si="16"/>
        <v>0</v>
      </c>
      <c r="FH8" s="589">
        <f t="shared" si="16"/>
        <v>0</v>
      </c>
      <c r="FI8" s="589">
        <f t="shared" si="16"/>
        <v>0</v>
      </c>
      <c r="FJ8" s="589">
        <f t="shared" si="16"/>
        <v>0</v>
      </c>
      <c r="FK8" s="589">
        <f t="shared" si="16"/>
        <v>0</v>
      </c>
      <c r="FL8" s="589">
        <f t="shared" si="16"/>
        <v>0</v>
      </c>
      <c r="FM8" s="589">
        <f t="shared" si="16"/>
        <v>0</v>
      </c>
      <c r="FN8" s="589">
        <f t="shared" si="16"/>
        <v>8</v>
      </c>
      <c r="FO8" s="589">
        <f t="shared" si="16"/>
        <v>0</v>
      </c>
      <c r="FP8" s="589">
        <f t="shared" si="16"/>
        <v>0</v>
      </c>
      <c r="FQ8" s="589">
        <f t="shared" si="16"/>
        <v>0</v>
      </c>
      <c r="FR8" s="589">
        <f t="shared" si="16"/>
        <v>0</v>
      </c>
      <c r="FS8" s="589">
        <f t="shared" si="16"/>
        <v>0</v>
      </c>
      <c r="FT8" s="589">
        <f t="shared" si="16"/>
        <v>0</v>
      </c>
      <c r="FU8" s="589">
        <f t="shared" si="16"/>
        <v>8</v>
      </c>
      <c r="FV8" s="589">
        <f t="shared" si="16"/>
        <v>0</v>
      </c>
      <c r="FW8" s="589">
        <f t="shared" si="16"/>
        <v>0</v>
      </c>
      <c r="FX8" s="589">
        <f t="shared" si="16"/>
        <v>0</v>
      </c>
      <c r="FY8" s="589">
        <f t="shared" si="16"/>
        <v>7</v>
      </c>
      <c r="FZ8" s="589">
        <f t="shared" si="16"/>
        <v>7</v>
      </c>
      <c r="GA8" s="589">
        <f t="shared" si="16"/>
        <v>8</v>
      </c>
      <c r="GB8" s="589">
        <f t="shared" si="16"/>
        <v>22</v>
      </c>
      <c r="GC8" s="589">
        <f t="shared" si="16"/>
        <v>8</v>
      </c>
      <c r="GD8" s="589"/>
      <c r="GE8" s="1212">
        <f t="shared" si="0"/>
        <v>140</v>
      </c>
      <c r="GF8" s="1212">
        <f t="shared" si="0"/>
        <v>92</v>
      </c>
      <c r="GG8" s="1212">
        <f t="shared" si="0"/>
        <v>214</v>
      </c>
      <c r="GH8" s="1123"/>
      <c r="GI8" s="1123"/>
      <c r="GJ8" s="1123"/>
      <c r="GK8" s="1123"/>
    </row>
    <row r="9" spans="1:193" ht="15.75" customHeight="1" thickBot="1" x14ac:dyDescent="0.4">
      <c r="A9" s="1070" t="s">
        <v>42</v>
      </c>
      <c r="B9" s="589"/>
      <c r="C9" s="589"/>
      <c r="D9" s="589"/>
      <c r="E9" s="697"/>
      <c r="F9" s="589"/>
      <c r="G9" s="1080"/>
      <c r="H9" s="990"/>
      <c r="I9" s="589"/>
      <c r="J9" s="589"/>
      <c r="K9" s="589"/>
      <c r="L9" s="697"/>
      <c r="N9" s="589"/>
      <c r="O9" s="990"/>
      <c r="P9" s="990"/>
      <c r="Q9" s="589">
        <f>SUM(Q1316:Q1382)</f>
        <v>20</v>
      </c>
      <c r="R9" s="589">
        <f t="shared" ref="R9:CC9" si="17">SUM(R1316:R1382)</f>
        <v>2</v>
      </c>
      <c r="S9" s="589">
        <f t="shared" si="17"/>
        <v>35</v>
      </c>
      <c r="T9" s="589">
        <f t="shared" si="17"/>
        <v>57</v>
      </c>
      <c r="U9" s="589">
        <f t="shared" si="17"/>
        <v>8</v>
      </c>
      <c r="V9" s="589">
        <f t="shared" si="17"/>
        <v>0</v>
      </c>
      <c r="W9" s="589">
        <f t="shared" si="17"/>
        <v>20</v>
      </c>
      <c r="X9" s="589">
        <f t="shared" si="17"/>
        <v>5</v>
      </c>
      <c r="Y9" s="589">
        <f t="shared" si="17"/>
        <v>42</v>
      </c>
      <c r="Z9" s="589">
        <f t="shared" si="17"/>
        <v>67</v>
      </c>
      <c r="AA9" s="589">
        <f t="shared" si="17"/>
        <v>8</v>
      </c>
      <c r="AB9" s="589">
        <f t="shared" si="17"/>
        <v>0</v>
      </c>
      <c r="AC9" s="589">
        <f t="shared" si="17"/>
        <v>21</v>
      </c>
      <c r="AD9" s="589">
        <f t="shared" si="17"/>
        <v>0</v>
      </c>
      <c r="AE9" s="589">
        <f t="shared" si="17"/>
        <v>36</v>
      </c>
      <c r="AF9" s="589">
        <f t="shared" si="17"/>
        <v>57</v>
      </c>
      <c r="AG9" s="589">
        <f t="shared" si="17"/>
        <v>8</v>
      </c>
      <c r="AH9" s="589">
        <f t="shared" si="17"/>
        <v>0</v>
      </c>
      <c r="AI9" s="589">
        <f t="shared" si="17"/>
        <v>0</v>
      </c>
      <c r="AJ9" s="589">
        <f t="shared" si="17"/>
        <v>25</v>
      </c>
      <c r="AK9" s="589">
        <f t="shared" si="17"/>
        <v>2</v>
      </c>
      <c r="AL9" s="589">
        <f t="shared" si="17"/>
        <v>38</v>
      </c>
      <c r="AM9" s="589">
        <f t="shared" si="17"/>
        <v>65</v>
      </c>
      <c r="AN9" s="589">
        <f t="shared" si="17"/>
        <v>8</v>
      </c>
      <c r="AO9" s="589">
        <f t="shared" si="17"/>
        <v>0</v>
      </c>
      <c r="AP9" s="589">
        <f t="shared" si="17"/>
        <v>0</v>
      </c>
      <c r="AQ9" s="589">
        <f t="shared" si="17"/>
        <v>11</v>
      </c>
      <c r="AR9" s="589">
        <f t="shared" si="17"/>
        <v>6</v>
      </c>
      <c r="AS9" s="589">
        <f t="shared" si="17"/>
        <v>24</v>
      </c>
      <c r="AT9" s="589">
        <f t="shared" si="17"/>
        <v>41</v>
      </c>
      <c r="AU9" s="589">
        <f t="shared" si="17"/>
        <v>0</v>
      </c>
      <c r="AV9" s="589">
        <f t="shared" si="17"/>
        <v>0</v>
      </c>
      <c r="AW9" s="589">
        <f t="shared" si="17"/>
        <v>0</v>
      </c>
      <c r="AX9" s="589">
        <f t="shared" si="17"/>
        <v>13</v>
      </c>
      <c r="AY9" s="589">
        <f t="shared" si="17"/>
        <v>7</v>
      </c>
      <c r="AZ9" s="589">
        <f t="shared" si="17"/>
        <v>31</v>
      </c>
      <c r="BA9" s="589">
        <f t="shared" si="17"/>
        <v>51</v>
      </c>
      <c r="BB9" s="589">
        <f t="shared" si="17"/>
        <v>0</v>
      </c>
      <c r="BC9" s="589">
        <f t="shared" si="17"/>
        <v>0</v>
      </c>
      <c r="BD9" s="589">
        <f t="shared" si="17"/>
        <v>0</v>
      </c>
      <c r="BE9" s="589">
        <f t="shared" si="17"/>
        <v>0</v>
      </c>
      <c r="BF9" s="589">
        <f t="shared" si="17"/>
        <v>0</v>
      </c>
      <c r="BG9" s="589">
        <f t="shared" si="17"/>
        <v>0</v>
      </c>
      <c r="BH9" s="589">
        <f t="shared" si="17"/>
        <v>0</v>
      </c>
      <c r="BI9" s="589">
        <f t="shared" si="17"/>
        <v>0</v>
      </c>
      <c r="BJ9" s="589">
        <f t="shared" si="17"/>
        <v>0</v>
      </c>
      <c r="BK9" s="589">
        <f t="shared" si="17"/>
        <v>0</v>
      </c>
      <c r="BL9" s="589">
        <f t="shared" si="17"/>
        <v>0</v>
      </c>
      <c r="BM9" s="589">
        <f t="shared" si="17"/>
        <v>0</v>
      </c>
      <c r="BN9" s="589">
        <f t="shared" si="17"/>
        <v>0</v>
      </c>
      <c r="BO9" s="589">
        <f t="shared" si="17"/>
        <v>37</v>
      </c>
      <c r="BP9" s="589">
        <f t="shared" si="17"/>
        <v>37</v>
      </c>
      <c r="BQ9" s="589">
        <f t="shared" si="17"/>
        <v>8</v>
      </c>
      <c r="BR9" s="589">
        <f t="shared" si="17"/>
        <v>0</v>
      </c>
      <c r="BS9" s="589">
        <f t="shared" si="17"/>
        <v>0</v>
      </c>
      <c r="BT9" s="589">
        <f t="shared" si="17"/>
        <v>0</v>
      </c>
      <c r="BU9" s="589">
        <f t="shared" si="17"/>
        <v>59</v>
      </c>
      <c r="BV9" s="589">
        <f t="shared" si="17"/>
        <v>59</v>
      </c>
      <c r="BW9" s="589">
        <f t="shared" si="17"/>
        <v>8</v>
      </c>
      <c r="BX9" s="589">
        <f t="shared" si="17"/>
        <v>0</v>
      </c>
      <c r="BY9" s="589">
        <f t="shared" si="17"/>
        <v>0</v>
      </c>
      <c r="BZ9" s="589">
        <f t="shared" si="17"/>
        <v>0</v>
      </c>
      <c r="CA9" s="589">
        <f t="shared" si="17"/>
        <v>0</v>
      </c>
      <c r="CB9" s="589">
        <f t="shared" si="17"/>
        <v>0</v>
      </c>
      <c r="CC9" s="589">
        <f t="shared" si="17"/>
        <v>0</v>
      </c>
      <c r="CD9" s="589">
        <f t="shared" ref="CD9:FA9" si="18">SUM(CD1316:CD1382)</f>
        <v>0</v>
      </c>
      <c r="CE9" s="589">
        <f t="shared" si="18"/>
        <v>0</v>
      </c>
      <c r="CF9" s="589">
        <f t="shared" si="18"/>
        <v>0</v>
      </c>
      <c r="CG9" s="589">
        <f t="shared" si="18"/>
        <v>0</v>
      </c>
      <c r="CH9" s="589">
        <f t="shared" si="18"/>
        <v>0</v>
      </c>
      <c r="CI9" s="589">
        <f t="shared" si="18"/>
        <v>0</v>
      </c>
      <c r="CJ9" s="589">
        <f t="shared" si="18"/>
        <v>0</v>
      </c>
      <c r="CK9" s="589">
        <f t="shared" si="18"/>
        <v>0</v>
      </c>
      <c r="CL9" s="589">
        <f t="shared" si="18"/>
        <v>0</v>
      </c>
      <c r="CM9" s="589">
        <f t="shared" si="18"/>
        <v>0</v>
      </c>
      <c r="CN9" s="589">
        <f t="shared" si="18"/>
        <v>0</v>
      </c>
      <c r="CO9" s="589">
        <f t="shared" si="18"/>
        <v>0</v>
      </c>
      <c r="CP9" s="589">
        <f t="shared" si="18"/>
        <v>0</v>
      </c>
      <c r="CQ9" s="589">
        <f t="shared" si="18"/>
        <v>1</v>
      </c>
      <c r="CR9" s="589">
        <f t="shared" si="18"/>
        <v>1</v>
      </c>
      <c r="CS9" s="589">
        <f t="shared" si="18"/>
        <v>2</v>
      </c>
      <c r="CT9" s="589">
        <f t="shared" si="18"/>
        <v>8</v>
      </c>
      <c r="CU9" s="589">
        <f t="shared" si="18"/>
        <v>0</v>
      </c>
      <c r="CV9" s="589">
        <f t="shared" si="18"/>
        <v>0</v>
      </c>
      <c r="CW9" s="589">
        <f t="shared" si="18"/>
        <v>0</v>
      </c>
      <c r="CX9" s="589">
        <f t="shared" si="18"/>
        <v>2</v>
      </c>
      <c r="CY9" s="589">
        <f t="shared" si="18"/>
        <v>4</v>
      </c>
      <c r="CZ9" s="589">
        <f t="shared" si="18"/>
        <v>6</v>
      </c>
      <c r="DA9" s="589">
        <f t="shared" ref="DA9:DL9" si="19">SUM(DA1316:DA1382)</f>
        <v>8</v>
      </c>
      <c r="DB9" s="589">
        <f t="shared" si="19"/>
        <v>0</v>
      </c>
      <c r="DC9" s="589">
        <f t="shared" si="19"/>
        <v>0</v>
      </c>
      <c r="DD9" s="589">
        <f t="shared" si="19"/>
        <v>0</v>
      </c>
      <c r="DE9" s="589">
        <f t="shared" si="19"/>
        <v>0</v>
      </c>
      <c r="DF9" s="589">
        <f t="shared" si="19"/>
        <v>0</v>
      </c>
      <c r="DG9" s="589">
        <f t="shared" si="19"/>
        <v>0</v>
      </c>
      <c r="DH9" s="589">
        <f t="shared" si="19"/>
        <v>0</v>
      </c>
      <c r="DI9" s="589">
        <f t="shared" si="19"/>
        <v>0</v>
      </c>
      <c r="DJ9" s="589">
        <f t="shared" si="19"/>
        <v>0</v>
      </c>
      <c r="DK9" s="589">
        <f t="shared" si="19"/>
        <v>0</v>
      </c>
      <c r="DL9" s="589">
        <f t="shared" si="19"/>
        <v>0</v>
      </c>
      <c r="DM9" s="589">
        <f t="shared" ref="DM9" si="20">SUM(DM1316:DM1382)</f>
        <v>0</v>
      </c>
      <c r="DN9" s="589">
        <f t="shared" si="18"/>
        <v>0</v>
      </c>
      <c r="DO9" s="589">
        <f t="shared" si="18"/>
        <v>0</v>
      </c>
      <c r="DP9" s="589">
        <f t="shared" si="18"/>
        <v>0</v>
      </c>
      <c r="DQ9" s="589">
        <f t="shared" si="18"/>
        <v>0</v>
      </c>
      <c r="DR9" s="589">
        <f t="shared" si="18"/>
        <v>0</v>
      </c>
      <c r="DS9" s="589">
        <f t="shared" si="18"/>
        <v>0</v>
      </c>
      <c r="DT9" s="589">
        <f t="shared" si="18"/>
        <v>0</v>
      </c>
      <c r="DU9" s="589">
        <f t="shared" si="18"/>
        <v>0</v>
      </c>
      <c r="DV9" s="589">
        <f t="shared" si="18"/>
        <v>0</v>
      </c>
      <c r="DW9" s="589">
        <f t="shared" si="18"/>
        <v>0</v>
      </c>
      <c r="DX9" s="589">
        <f t="shared" si="18"/>
        <v>0</v>
      </c>
      <c r="DY9" s="589">
        <f t="shared" si="18"/>
        <v>0</v>
      </c>
      <c r="DZ9" s="589">
        <f t="shared" si="18"/>
        <v>0</v>
      </c>
      <c r="EA9" s="589">
        <f t="shared" si="18"/>
        <v>0</v>
      </c>
      <c r="EB9" s="589">
        <f t="shared" si="18"/>
        <v>0</v>
      </c>
      <c r="EC9" s="589">
        <f t="shared" si="18"/>
        <v>0</v>
      </c>
      <c r="ED9" s="589">
        <f t="shared" si="18"/>
        <v>0</v>
      </c>
      <c r="EE9" s="589">
        <f t="shared" si="18"/>
        <v>0</v>
      </c>
      <c r="EF9" s="589">
        <f t="shared" si="18"/>
        <v>56</v>
      </c>
      <c r="EG9" s="589">
        <f t="shared" si="18"/>
        <v>37</v>
      </c>
      <c r="EH9" s="589">
        <f t="shared" si="18"/>
        <v>33</v>
      </c>
      <c r="EI9" s="589">
        <f t="shared" si="18"/>
        <v>126</v>
      </c>
      <c r="EJ9" s="589">
        <f t="shared" si="18"/>
        <v>8</v>
      </c>
      <c r="EK9" s="589">
        <f t="shared" si="18"/>
        <v>0</v>
      </c>
      <c r="EL9" s="589">
        <f t="shared" si="18"/>
        <v>0</v>
      </c>
      <c r="EM9" s="589">
        <f t="shared" si="18"/>
        <v>70</v>
      </c>
      <c r="EN9" s="589">
        <f t="shared" si="18"/>
        <v>52</v>
      </c>
      <c r="EO9" s="589">
        <f t="shared" si="18"/>
        <v>53</v>
      </c>
      <c r="EP9" s="589">
        <f t="shared" si="18"/>
        <v>175</v>
      </c>
      <c r="EQ9" s="589">
        <f t="shared" si="18"/>
        <v>8</v>
      </c>
      <c r="ER9" s="589">
        <f t="shared" si="18"/>
        <v>0</v>
      </c>
      <c r="ES9" s="589">
        <f t="shared" si="18"/>
        <v>0</v>
      </c>
      <c r="ET9" s="589">
        <f t="shared" si="18"/>
        <v>0</v>
      </c>
      <c r="EU9" s="589">
        <f t="shared" si="18"/>
        <v>25</v>
      </c>
      <c r="EV9" s="589">
        <f t="shared" si="18"/>
        <v>39</v>
      </c>
      <c r="EW9" s="589">
        <f t="shared" si="18"/>
        <v>40</v>
      </c>
      <c r="EX9" s="589">
        <f t="shared" si="18"/>
        <v>104</v>
      </c>
      <c r="EY9" s="589">
        <f t="shared" si="18"/>
        <v>8</v>
      </c>
      <c r="EZ9" s="589">
        <f t="shared" si="18"/>
        <v>0</v>
      </c>
      <c r="FA9" s="589">
        <f t="shared" si="18"/>
        <v>0</v>
      </c>
      <c r="FB9" s="589">
        <f t="shared" ref="FB9:GC9" si="21">SUM(FB1316:FB1382)</f>
        <v>27</v>
      </c>
      <c r="FC9" s="589">
        <f t="shared" si="21"/>
        <v>50</v>
      </c>
      <c r="FD9" s="589">
        <f t="shared" si="21"/>
        <v>58</v>
      </c>
      <c r="FE9" s="589">
        <f t="shared" si="21"/>
        <v>135</v>
      </c>
      <c r="FF9" s="589">
        <f t="shared" si="21"/>
        <v>8</v>
      </c>
      <c r="FG9" s="589">
        <f t="shared" si="21"/>
        <v>0</v>
      </c>
      <c r="FH9" s="589">
        <f t="shared" si="21"/>
        <v>0</v>
      </c>
      <c r="FI9" s="589">
        <f t="shared" si="21"/>
        <v>0</v>
      </c>
      <c r="FJ9" s="589">
        <f t="shared" si="21"/>
        <v>0</v>
      </c>
      <c r="FK9" s="589">
        <f t="shared" si="21"/>
        <v>0</v>
      </c>
      <c r="FL9" s="589">
        <f t="shared" si="21"/>
        <v>0</v>
      </c>
      <c r="FM9" s="589">
        <f t="shared" si="21"/>
        <v>0</v>
      </c>
      <c r="FN9" s="589">
        <f t="shared" si="21"/>
        <v>8</v>
      </c>
      <c r="FO9" s="589">
        <f t="shared" si="21"/>
        <v>0</v>
      </c>
      <c r="FP9" s="589">
        <f t="shared" si="21"/>
        <v>0</v>
      </c>
      <c r="FQ9" s="589">
        <f t="shared" si="21"/>
        <v>0</v>
      </c>
      <c r="FR9" s="589">
        <f t="shared" si="21"/>
        <v>0</v>
      </c>
      <c r="FS9" s="589">
        <f t="shared" si="21"/>
        <v>0</v>
      </c>
      <c r="FT9" s="589">
        <f t="shared" si="21"/>
        <v>0</v>
      </c>
      <c r="FU9" s="589">
        <f t="shared" si="21"/>
        <v>8</v>
      </c>
      <c r="FV9" s="589">
        <f t="shared" si="21"/>
        <v>0</v>
      </c>
      <c r="FW9" s="589">
        <f t="shared" si="21"/>
        <v>0</v>
      </c>
      <c r="FX9" s="589">
        <f t="shared" si="21"/>
        <v>0</v>
      </c>
      <c r="FY9" s="589">
        <f t="shared" si="21"/>
        <v>7</v>
      </c>
      <c r="FZ9" s="589">
        <f t="shared" si="21"/>
        <v>7</v>
      </c>
      <c r="GA9" s="589">
        <f t="shared" si="21"/>
        <v>8</v>
      </c>
      <c r="GB9" s="589">
        <f t="shared" si="21"/>
        <v>22</v>
      </c>
      <c r="GC9" s="589">
        <f t="shared" si="21"/>
        <v>8</v>
      </c>
      <c r="GD9" s="589"/>
      <c r="GE9" s="1212">
        <f t="shared" si="0"/>
        <v>140</v>
      </c>
      <c r="GF9" s="1212">
        <f t="shared" si="0"/>
        <v>92</v>
      </c>
      <c r="GG9" s="1212">
        <f t="shared" si="0"/>
        <v>214</v>
      </c>
      <c r="GH9" s="1123"/>
      <c r="GI9" s="1123"/>
      <c r="GJ9" s="1123"/>
      <c r="GK9" s="1123"/>
    </row>
    <row r="10" spans="1:193" ht="18" customHeight="1" x14ac:dyDescent="0.35">
      <c r="A10" s="1222"/>
      <c r="BD10" s="1125"/>
      <c r="BE10" s="1125"/>
      <c r="DA10" s="1082"/>
      <c r="DB10" s="1082"/>
      <c r="DC10" s="1082"/>
      <c r="DD10" s="1082"/>
      <c r="DE10" s="1082"/>
      <c r="DF10" s="1082"/>
      <c r="DG10" s="1082"/>
      <c r="DH10" s="1082"/>
      <c r="DI10" s="1082"/>
      <c r="DJ10" s="1082"/>
      <c r="DK10" s="1082"/>
      <c r="DL10" s="1082"/>
      <c r="EX10" s="589"/>
      <c r="GB10" s="1062"/>
      <c r="GC10" s="1082"/>
      <c r="GE10" s="1062"/>
      <c r="GF10" s="1062"/>
      <c r="GG10" s="1062"/>
    </row>
    <row r="11" spans="1:193" ht="30" hidden="1" customHeight="1" x14ac:dyDescent="0.35">
      <c r="A11" s="1223" t="s">
        <v>323</v>
      </c>
      <c r="AA11" s="1076" t="s">
        <v>323</v>
      </c>
      <c r="AF11" s="593"/>
      <c r="AG11" s="1132"/>
      <c r="AH11" s="1133"/>
      <c r="AI11" s="1068"/>
      <c r="AJ11" s="1134"/>
      <c r="BD11" s="1125"/>
      <c r="BE11" s="1125"/>
      <c r="DA11" s="1082"/>
      <c r="DB11" s="1082"/>
      <c r="DC11" s="1082"/>
      <c r="DD11" s="1082"/>
      <c r="DE11" s="1082"/>
      <c r="DF11" s="1082"/>
      <c r="DG11" s="1082"/>
      <c r="DH11" s="1082"/>
      <c r="DI11" s="1082"/>
      <c r="DJ11" s="1082"/>
      <c r="DK11" s="1082"/>
      <c r="DL11" s="1082"/>
      <c r="GB11" s="1062"/>
      <c r="GC11" s="1082"/>
      <c r="GE11" s="1062"/>
      <c r="GF11" s="1062"/>
      <c r="GG11" s="1062"/>
    </row>
    <row r="12" spans="1:193" s="585" customFormat="1" hidden="1" x14ac:dyDescent="0.35">
      <c r="A12" s="1229">
        <v>42738</v>
      </c>
      <c r="B12" s="587"/>
      <c r="C12" s="587"/>
      <c r="D12" s="587"/>
      <c r="E12" s="587"/>
      <c r="F12" s="1126"/>
      <c r="G12" s="1414"/>
      <c r="H12" s="588"/>
      <c r="I12" s="587"/>
      <c r="J12" s="587"/>
      <c r="K12" s="587"/>
      <c r="L12" s="587"/>
      <c r="M12" s="1126"/>
      <c r="N12" s="1126"/>
      <c r="O12" s="588"/>
      <c r="P12" s="588"/>
      <c r="Q12" s="587"/>
      <c r="R12" s="587"/>
      <c r="S12" s="587"/>
      <c r="T12" s="587"/>
      <c r="U12" s="1126"/>
      <c r="V12" s="1414"/>
      <c r="W12" s="587"/>
      <c r="X12" s="587"/>
      <c r="Y12" s="587"/>
      <c r="Z12" s="587"/>
      <c r="AA12" s="1126"/>
      <c r="AB12" s="1126"/>
      <c r="AC12" s="587"/>
      <c r="AD12" s="587"/>
      <c r="AE12" s="587"/>
      <c r="AF12" s="587"/>
      <c r="AG12" s="1126"/>
      <c r="AH12" s="1199"/>
      <c r="AI12" s="588"/>
      <c r="AJ12" s="587"/>
      <c r="AK12" s="587"/>
      <c r="AL12" s="587"/>
      <c r="AM12" s="587"/>
      <c r="AN12" s="1126"/>
      <c r="AO12" s="1127"/>
      <c r="AP12" s="587"/>
      <c r="AQ12" s="587">
        <v>5</v>
      </c>
      <c r="AR12" s="587">
        <v>2</v>
      </c>
      <c r="AS12" s="587">
        <v>4</v>
      </c>
      <c r="AT12" s="587">
        <f t="shared" ref="AT12:AT17" si="22">IF(SUM(AQ12:AS12)&gt;0,SUM(AQ12:AS12),0)</f>
        <v>11</v>
      </c>
      <c r="AU12" s="1127">
        <v>1</v>
      </c>
      <c r="AV12" s="1414">
        <f>IF( SUM(AU12:AU12)&lt;=0,0,SUM(AT12:AT12)/SUM(AU12:AU12))</f>
        <v>11</v>
      </c>
      <c r="AW12" s="588"/>
      <c r="AX12" s="587">
        <v>6</v>
      </c>
      <c r="AY12" s="587">
        <v>3</v>
      </c>
      <c r="AZ12" s="587">
        <v>4</v>
      </c>
      <c r="BA12" s="587">
        <f t="shared" ref="BA12:BA17" si="23">IF(SUM(AX12:AZ12)&gt;0,SUM(AX12:AZ12),0)</f>
        <v>13</v>
      </c>
      <c r="BB12" s="1127">
        <f t="shared" ref="BB12:BB17" si="24">AU12</f>
        <v>1</v>
      </c>
      <c r="BC12" s="1127">
        <f>IF( SUM(BB12:BB12)&lt;=0,0,SUM(BA12:BA12)/SUM(BB12:BB12))</f>
        <v>13</v>
      </c>
      <c r="BD12" s="588"/>
      <c r="BE12" s="588"/>
      <c r="BF12" s="587"/>
      <c r="BG12" s="587"/>
      <c r="BH12" s="587"/>
      <c r="BI12" s="587"/>
      <c r="BJ12" s="1126"/>
      <c r="BK12" s="1127"/>
      <c r="BL12" s="588"/>
      <c r="BM12" s="587"/>
      <c r="BN12" s="587"/>
      <c r="BO12" s="587"/>
      <c r="BP12" s="587"/>
      <c r="BQ12" s="1419"/>
      <c r="BR12" s="1199"/>
      <c r="BS12" s="587"/>
      <c r="BT12" s="587"/>
      <c r="BU12" s="587"/>
      <c r="BV12" s="587"/>
      <c r="BW12" s="1126"/>
      <c r="BX12" s="1127"/>
      <c r="BY12" s="588"/>
      <c r="BZ12" s="588"/>
      <c r="CA12" s="587"/>
      <c r="CB12" s="587"/>
      <c r="CC12" s="587"/>
      <c r="CD12" s="587"/>
      <c r="CE12" s="1127"/>
      <c r="CF12" s="1127"/>
      <c r="CG12" s="588"/>
      <c r="CH12" s="587"/>
      <c r="CI12" s="587"/>
      <c r="CJ12" s="587"/>
      <c r="CK12" s="587"/>
      <c r="CL12" s="1127"/>
      <c r="CM12" s="1127"/>
      <c r="CN12" s="588"/>
      <c r="CO12" s="588"/>
      <c r="CP12" s="587"/>
      <c r="CQ12" s="587"/>
      <c r="CR12" s="587"/>
      <c r="CS12" s="587"/>
      <c r="CT12" s="1127"/>
      <c r="CU12" s="1127"/>
      <c r="CV12" s="588"/>
      <c r="CW12" s="587"/>
      <c r="CX12" s="587"/>
      <c r="CY12" s="587"/>
      <c r="CZ12" s="587"/>
      <c r="DA12" s="1127"/>
      <c r="DB12" s="1127"/>
      <c r="DC12" s="1127"/>
      <c r="DD12" s="1127"/>
      <c r="DE12" s="1127"/>
      <c r="DF12" s="1127"/>
      <c r="DG12" s="1127"/>
      <c r="DH12" s="1127"/>
      <c r="DI12" s="1127"/>
      <c r="DJ12" s="1127"/>
      <c r="DK12" s="1127"/>
      <c r="DL12" s="1127"/>
      <c r="DM12" s="1127"/>
      <c r="DN12" s="1127"/>
      <c r="DO12" s="588"/>
      <c r="DP12" s="588"/>
      <c r="DQ12" s="587"/>
      <c r="DR12" s="587"/>
      <c r="DS12" s="587"/>
      <c r="DT12" s="587"/>
      <c r="DU12" s="1127"/>
      <c r="DV12" s="1127"/>
      <c r="DW12" s="588"/>
      <c r="DX12" s="587"/>
      <c r="DY12" s="587"/>
      <c r="DZ12" s="587"/>
      <c r="EA12" s="587"/>
      <c r="EB12" s="1127"/>
      <c r="EC12" s="1127"/>
      <c r="ED12" s="588"/>
      <c r="EE12" s="588"/>
      <c r="EF12" s="587">
        <v>11</v>
      </c>
      <c r="EG12" s="587">
        <v>0</v>
      </c>
      <c r="EH12" s="587">
        <v>0</v>
      </c>
      <c r="EI12" s="587">
        <f t="shared" ref="EI12:EI17" si="25">SUM(EF12:EH12)</f>
        <v>11</v>
      </c>
      <c r="EJ12" s="1127">
        <v>1</v>
      </c>
      <c r="EK12" s="1127">
        <f>IF( SUM(EJ12:EJ12)&lt;=0,0,SUM(EI12:EI12)/SUM(EJ12:EJ12))</f>
        <v>11</v>
      </c>
      <c r="EL12" s="588"/>
      <c r="EM12" s="587">
        <v>14</v>
      </c>
      <c r="EN12" s="587">
        <v>3</v>
      </c>
      <c r="EO12" s="587">
        <v>2</v>
      </c>
      <c r="EP12" s="587">
        <f t="shared" ref="EP12:EP17" si="26">SUM(EM12:EO12)</f>
        <v>19</v>
      </c>
      <c r="EQ12" s="1127">
        <f t="shared" ref="EQ12:EQ17" si="27">EJ12</f>
        <v>1</v>
      </c>
      <c r="ER12" s="1127">
        <f>IF( SUM(EQ12:EQ12)&lt;=0,0,SUM(EP12:EP12)/SUM(EQ12:EQ12))</f>
        <v>19</v>
      </c>
      <c r="ES12" s="588"/>
      <c r="ET12" s="587"/>
      <c r="EU12" s="587">
        <v>7</v>
      </c>
      <c r="EV12" s="587">
        <v>3</v>
      </c>
      <c r="EW12" s="587">
        <v>6</v>
      </c>
      <c r="EX12" s="587">
        <f t="shared" ref="EX12:EX15" si="28">SUM(EU12:EW12)</f>
        <v>16</v>
      </c>
      <c r="EY12" s="1199">
        <v>1</v>
      </c>
      <c r="EZ12" s="1196">
        <f>IF( SUM(EY12:EY12)&lt;=0,0,SUM(EX12:EX12)/SUM(EY12:EY12))</f>
        <v>16</v>
      </c>
      <c r="FA12" s="588"/>
      <c r="FB12" s="587">
        <v>9</v>
      </c>
      <c r="FC12" s="587">
        <v>3</v>
      </c>
      <c r="FD12" s="587">
        <v>6</v>
      </c>
      <c r="FE12" s="587">
        <f t="shared" ref="FE12:FE15" si="29">SUM(FB12:FD12)</f>
        <v>18</v>
      </c>
      <c r="FF12" s="1127">
        <f t="shared" ref="FF12:FF15" si="30">EY12</f>
        <v>1</v>
      </c>
      <c r="FG12" s="1127">
        <f>IF( SUM(FF12:FF12)&lt;=0,0,SUM(FE12:FE12)/SUM(FF12:FF12))</f>
        <v>18</v>
      </c>
      <c r="FH12" s="1197"/>
      <c r="FI12" s="1198"/>
      <c r="FJ12" s="587"/>
      <c r="FK12" s="587"/>
      <c r="FL12" s="587"/>
      <c r="FM12" s="587"/>
      <c r="FN12" s="1414"/>
      <c r="FO12" s="1127"/>
      <c r="FP12" s="588"/>
      <c r="FQ12" s="587"/>
      <c r="FR12" s="587"/>
      <c r="FS12" s="587"/>
      <c r="FT12" s="587"/>
      <c r="FU12" s="1126"/>
      <c r="FV12" s="1127"/>
      <c r="FW12" s="1203"/>
      <c r="FX12" s="1198"/>
      <c r="FY12" s="587">
        <v>1</v>
      </c>
      <c r="FZ12" s="587">
        <v>1</v>
      </c>
      <c r="GA12" s="587">
        <v>0</v>
      </c>
      <c r="GB12" s="588">
        <f t="shared" ref="GB12:GB15" si="31">SUM(FY12:GA12)</f>
        <v>2</v>
      </c>
      <c r="GC12" s="1195">
        <v>0</v>
      </c>
      <c r="GD12" s="1199">
        <f>SUM(GB12:GB12)/COUNT(GC12:GC12)</f>
        <v>2</v>
      </c>
      <c r="GE12" s="697"/>
      <c r="GF12" s="697"/>
      <c r="GG12" s="697"/>
    </row>
    <row r="13" spans="1:193" s="585" customFormat="1" hidden="1" x14ac:dyDescent="0.35">
      <c r="A13" s="1229">
        <v>42739</v>
      </c>
      <c r="B13" s="587"/>
      <c r="C13" s="587"/>
      <c r="D13" s="587"/>
      <c r="E13" s="587"/>
      <c r="F13" s="1126"/>
      <c r="G13" s="1414"/>
      <c r="H13" s="588"/>
      <c r="I13" s="587"/>
      <c r="J13" s="587"/>
      <c r="K13" s="587"/>
      <c r="L13" s="587"/>
      <c r="M13" s="1126"/>
      <c r="N13" s="1126"/>
      <c r="O13" s="588"/>
      <c r="P13" s="588"/>
      <c r="Q13" s="587"/>
      <c r="R13" s="587"/>
      <c r="S13" s="587"/>
      <c r="T13" s="587"/>
      <c r="U13" s="1126"/>
      <c r="V13" s="1414"/>
      <c r="W13" s="587"/>
      <c r="X13" s="587"/>
      <c r="Y13" s="587"/>
      <c r="Z13" s="587"/>
      <c r="AA13" s="1126"/>
      <c r="AB13" s="1126"/>
      <c r="AC13" s="587"/>
      <c r="AD13" s="587"/>
      <c r="AE13" s="587"/>
      <c r="AF13" s="587"/>
      <c r="AG13" s="1126"/>
      <c r="AH13" s="1199"/>
      <c r="AI13" s="588"/>
      <c r="AJ13" s="587"/>
      <c r="AK13" s="587"/>
      <c r="AL13" s="587"/>
      <c r="AM13" s="587"/>
      <c r="AN13" s="1126"/>
      <c r="AO13" s="1127"/>
      <c r="AP13" s="587"/>
      <c r="AQ13" s="587">
        <v>4</v>
      </c>
      <c r="AR13" s="587">
        <v>0</v>
      </c>
      <c r="AS13" s="587">
        <v>2</v>
      </c>
      <c r="AT13" s="587">
        <f t="shared" si="22"/>
        <v>6</v>
      </c>
      <c r="AU13" s="1127">
        <v>1</v>
      </c>
      <c r="AV13" s="1414">
        <f>IF( SUM(AU12:AU13)&lt;=0,0,SUM(AT12:AT13)/SUM(AU12:AU13))</f>
        <v>8.5</v>
      </c>
      <c r="AW13" s="588"/>
      <c r="AX13" s="587">
        <v>4</v>
      </c>
      <c r="AY13" s="587">
        <v>1</v>
      </c>
      <c r="AZ13" s="587">
        <v>3</v>
      </c>
      <c r="BA13" s="587">
        <f t="shared" si="23"/>
        <v>8</v>
      </c>
      <c r="BB13" s="1127">
        <f t="shared" si="24"/>
        <v>1</v>
      </c>
      <c r="BC13" s="1127">
        <f>IF( SUM(BB12:BB13)&lt;=0,0,SUM(BA12:BA13)/SUM(BB12:BB13))</f>
        <v>10.5</v>
      </c>
      <c r="BD13" s="588"/>
      <c r="BE13" s="588"/>
      <c r="BF13" s="587"/>
      <c r="BG13" s="587"/>
      <c r="BH13" s="587"/>
      <c r="BI13" s="587"/>
      <c r="BJ13" s="1126"/>
      <c r="BK13" s="1127"/>
      <c r="BL13" s="588"/>
      <c r="BM13" s="587"/>
      <c r="BN13" s="587"/>
      <c r="BO13" s="587"/>
      <c r="BP13" s="587"/>
      <c r="BQ13" s="1419"/>
      <c r="BR13" s="1199"/>
      <c r="BS13" s="587"/>
      <c r="BT13" s="587"/>
      <c r="BU13" s="587"/>
      <c r="BV13" s="587"/>
      <c r="BW13" s="1126"/>
      <c r="BX13" s="1127"/>
      <c r="BY13" s="588"/>
      <c r="BZ13" s="588"/>
      <c r="CA13" s="587"/>
      <c r="CB13" s="587"/>
      <c r="CC13" s="587"/>
      <c r="CD13" s="587"/>
      <c r="CE13" s="1127"/>
      <c r="CF13" s="1127"/>
      <c r="CG13" s="588"/>
      <c r="CH13" s="587"/>
      <c r="CI13" s="587"/>
      <c r="CJ13" s="587"/>
      <c r="CK13" s="587"/>
      <c r="CL13" s="1127"/>
      <c r="CM13" s="1127"/>
      <c r="CN13" s="588"/>
      <c r="CO13" s="588"/>
      <c r="CP13" s="587"/>
      <c r="CQ13" s="587"/>
      <c r="CR13" s="587"/>
      <c r="CS13" s="587"/>
      <c r="CT13" s="1127"/>
      <c r="CU13" s="1127"/>
      <c r="CV13" s="588"/>
      <c r="CW13" s="587"/>
      <c r="CX13" s="587"/>
      <c r="CY13" s="587"/>
      <c r="CZ13" s="587"/>
      <c r="DA13" s="1127"/>
      <c r="DB13" s="1127"/>
      <c r="DC13" s="1127"/>
      <c r="DD13" s="1127"/>
      <c r="DE13" s="1127"/>
      <c r="DF13" s="1127"/>
      <c r="DG13" s="1127"/>
      <c r="DH13" s="1127"/>
      <c r="DI13" s="1127"/>
      <c r="DJ13" s="1127"/>
      <c r="DK13" s="1127"/>
      <c r="DL13" s="1127"/>
      <c r="DM13" s="1127"/>
      <c r="DN13" s="1127"/>
      <c r="DO13" s="588"/>
      <c r="DP13" s="588"/>
      <c r="DQ13" s="587"/>
      <c r="DR13" s="587"/>
      <c r="DS13" s="587"/>
      <c r="DT13" s="587"/>
      <c r="DU13" s="1127"/>
      <c r="DV13" s="1127"/>
      <c r="DW13" s="588"/>
      <c r="DX13" s="587"/>
      <c r="DY13" s="587"/>
      <c r="DZ13" s="587"/>
      <c r="EA13" s="587"/>
      <c r="EB13" s="1127"/>
      <c r="EC13" s="1127"/>
      <c r="ED13" s="588"/>
      <c r="EE13" s="588"/>
      <c r="EF13" s="587">
        <v>5</v>
      </c>
      <c r="EG13" s="587">
        <v>2</v>
      </c>
      <c r="EH13" s="587">
        <v>1</v>
      </c>
      <c r="EI13" s="587">
        <f t="shared" si="25"/>
        <v>8</v>
      </c>
      <c r="EJ13" s="1127">
        <v>1</v>
      </c>
      <c r="EK13" s="1127">
        <f>IF( SUM(EJ12:EJ13)&lt;=0,0,SUM(EI12:EI13)/SUM(EJ12:EJ13))</f>
        <v>9.5</v>
      </c>
      <c r="EL13" s="588"/>
      <c r="EM13" s="587">
        <v>7</v>
      </c>
      <c r="EN13" s="587">
        <v>3</v>
      </c>
      <c r="EO13" s="587">
        <v>2</v>
      </c>
      <c r="EP13" s="587">
        <f t="shared" si="26"/>
        <v>12</v>
      </c>
      <c r="EQ13" s="1127">
        <f t="shared" si="27"/>
        <v>1</v>
      </c>
      <c r="ER13" s="1127">
        <f>IF( SUM(EQ12:EQ13)&lt;=0,0,SUM(EP12:EP13)/SUM(EQ12:EQ13))</f>
        <v>15.5</v>
      </c>
      <c r="ES13" s="588"/>
      <c r="ET13" s="587"/>
      <c r="EU13" s="587">
        <v>5</v>
      </c>
      <c r="EV13" s="587">
        <v>2</v>
      </c>
      <c r="EW13" s="587">
        <v>4</v>
      </c>
      <c r="EX13" s="587">
        <f t="shared" si="28"/>
        <v>11</v>
      </c>
      <c r="EY13" s="1199">
        <v>1</v>
      </c>
      <c r="EZ13" s="1196">
        <f>IF( SUM(EY12:EY13)&lt;=0,0,SUM(EX12:EX13)/SUM(EY12:EY13))</f>
        <v>13.5</v>
      </c>
      <c r="FA13" s="588"/>
      <c r="FB13" s="587">
        <v>5</v>
      </c>
      <c r="FC13" s="587">
        <v>3</v>
      </c>
      <c r="FD13" s="587">
        <v>5</v>
      </c>
      <c r="FE13" s="587">
        <f t="shared" si="29"/>
        <v>13</v>
      </c>
      <c r="FF13" s="1127">
        <f t="shared" si="30"/>
        <v>1</v>
      </c>
      <c r="FG13" s="1127">
        <f>IF( SUM(FF12:FF13)&lt;=0,0,SUM(FE12:FE13)/SUM(FF12:FF13))</f>
        <v>15.5</v>
      </c>
      <c r="FH13" s="1197"/>
      <c r="FI13" s="1198"/>
      <c r="FJ13" s="587"/>
      <c r="FK13" s="587"/>
      <c r="FL13" s="587"/>
      <c r="FM13" s="587"/>
      <c r="FN13" s="1414"/>
      <c r="FO13" s="1127"/>
      <c r="FP13" s="588"/>
      <c r="FQ13" s="587"/>
      <c r="FR13" s="587"/>
      <c r="FS13" s="587"/>
      <c r="FT13" s="587"/>
      <c r="FU13" s="1126"/>
      <c r="FV13" s="1127"/>
      <c r="FW13" s="1203"/>
      <c r="FX13" s="1198"/>
      <c r="FY13" s="587">
        <v>1</v>
      </c>
      <c r="FZ13" s="587">
        <v>1</v>
      </c>
      <c r="GA13" s="587">
        <v>4</v>
      </c>
      <c r="GB13" s="588">
        <f t="shared" si="31"/>
        <v>6</v>
      </c>
      <c r="GC13" s="1195">
        <v>0</v>
      </c>
      <c r="GD13" s="1199">
        <f>SUM(GB12:GB13)/COUNT(GC12:GC13)</f>
        <v>4</v>
      </c>
      <c r="GE13" s="697"/>
      <c r="GF13" s="697"/>
      <c r="GG13" s="697"/>
    </row>
    <row r="14" spans="1:193" s="585" customFormat="1" hidden="1" x14ac:dyDescent="0.35">
      <c r="A14" s="1229">
        <v>42740</v>
      </c>
      <c r="B14" s="587"/>
      <c r="C14" s="587"/>
      <c r="D14" s="587"/>
      <c r="E14" s="587"/>
      <c r="F14" s="1126"/>
      <c r="G14" s="1414"/>
      <c r="H14" s="588"/>
      <c r="I14" s="587"/>
      <c r="J14" s="587"/>
      <c r="K14" s="587"/>
      <c r="L14" s="587"/>
      <c r="M14" s="1126"/>
      <c r="N14" s="1126"/>
      <c r="O14" s="588"/>
      <c r="P14" s="588"/>
      <c r="Q14" s="587"/>
      <c r="R14" s="587"/>
      <c r="S14" s="587"/>
      <c r="T14" s="587"/>
      <c r="U14" s="1126"/>
      <c r="V14" s="1414"/>
      <c r="W14" s="587"/>
      <c r="X14" s="587"/>
      <c r="Y14" s="587"/>
      <c r="Z14" s="587"/>
      <c r="AA14" s="1126"/>
      <c r="AB14" s="1126"/>
      <c r="AC14" s="587"/>
      <c r="AD14" s="587"/>
      <c r="AE14" s="587"/>
      <c r="AF14" s="587"/>
      <c r="AG14" s="1126"/>
      <c r="AH14" s="1199"/>
      <c r="AI14" s="588"/>
      <c r="AJ14" s="587"/>
      <c r="AK14" s="587"/>
      <c r="AL14" s="587"/>
      <c r="AM14" s="587"/>
      <c r="AN14" s="1126"/>
      <c r="AO14" s="1127"/>
      <c r="AP14" s="587"/>
      <c r="AQ14" s="587">
        <v>6</v>
      </c>
      <c r="AR14" s="587">
        <v>2</v>
      </c>
      <c r="AS14" s="587">
        <v>6</v>
      </c>
      <c r="AT14" s="587">
        <f t="shared" si="22"/>
        <v>14</v>
      </c>
      <c r="AU14" s="1127">
        <v>1</v>
      </c>
      <c r="AV14" s="1414">
        <f>IF( SUM(AU12:AU14)&lt;=0,0,SUM(AT12:AT14)/SUM(AU12:AU14))</f>
        <v>10.333333333333334</v>
      </c>
      <c r="AW14" s="588"/>
      <c r="AX14" s="587">
        <v>6</v>
      </c>
      <c r="AY14" s="587">
        <v>3</v>
      </c>
      <c r="AZ14" s="587">
        <v>6</v>
      </c>
      <c r="BA14" s="587">
        <f t="shared" si="23"/>
        <v>15</v>
      </c>
      <c r="BB14" s="1127">
        <f t="shared" si="24"/>
        <v>1</v>
      </c>
      <c r="BC14" s="1127">
        <f>IF( SUM(BB12:BB14)&lt;=0,0,SUM(BA12:BA14)/SUM(BB12:BB14))</f>
        <v>12</v>
      </c>
      <c r="BD14" s="588"/>
      <c r="BE14" s="588"/>
      <c r="BF14" s="587"/>
      <c r="BG14" s="587"/>
      <c r="BH14" s="587"/>
      <c r="BI14" s="587"/>
      <c r="BJ14" s="1126"/>
      <c r="BK14" s="1127"/>
      <c r="BL14" s="588"/>
      <c r="BM14" s="587"/>
      <c r="BN14" s="587"/>
      <c r="BO14" s="587"/>
      <c r="BP14" s="587"/>
      <c r="BQ14" s="1419"/>
      <c r="BR14" s="1199"/>
      <c r="BS14" s="587"/>
      <c r="BT14" s="587"/>
      <c r="BU14" s="587"/>
      <c r="BV14" s="587"/>
      <c r="BW14" s="1126"/>
      <c r="BX14" s="1127"/>
      <c r="BY14" s="588"/>
      <c r="BZ14" s="588"/>
      <c r="CA14" s="587"/>
      <c r="CB14" s="587"/>
      <c r="CC14" s="587"/>
      <c r="CD14" s="587"/>
      <c r="CE14" s="1127"/>
      <c r="CF14" s="1127"/>
      <c r="CG14" s="588"/>
      <c r="CH14" s="587"/>
      <c r="CI14" s="587"/>
      <c r="CJ14" s="587"/>
      <c r="CK14" s="587"/>
      <c r="CL14" s="1127"/>
      <c r="CM14" s="1127"/>
      <c r="CN14" s="588"/>
      <c r="CO14" s="588"/>
      <c r="CP14" s="587"/>
      <c r="CQ14" s="587"/>
      <c r="CR14" s="587"/>
      <c r="CS14" s="587"/>
      <c r="CT14" s="1127"/>
      <c r="CU14" s="1127"/>
      <c r="CV14" s="588"/>
      <c r="CW14" s="587"/>
      <c r="CX14" s="587"/>
      <c r="CY14" s="587"/>
      <c r="CZ14" s="587"/>
      <c r="DA14" s="1127"/>
      <c r="DB14" s="1127"/>
      <c r="DC14" s="1127"/>
      <c r="DD14" s="1127"/>
      <c r="DE14" s="1127"/>
      <c r="DF14" s="1127"/>
      <c r="DG14" s="1127"/>
      <c r="DH14" s="1127"/>
      <c r="DI14" s="1127"/>
      <c r="DJ14" s="1127"/>
      <c r="DK14" s="1127"/>
      <c r="DL14" s="1127"/>
      <c r="DM14" s="1127"/>
      <c r="DN14" s="1127"/>
      <c r="DO14" s="588"/>
      <c r="DP14" s="588"/>
      <c r="DQ14" s="587"/>
      <c r="DR14" s="587"/>
      <c r="DS14" s="587"/>
      <c r="DT14" s="587"/>
      <c r="DU14" s="1127"/>
      <c r="DV14" s="1127"/>
      <c r="DW14" s="588"/>
      <c r="DX14" s="587"/>
      <c r="DY14" s="587"/>
      <c r="DZ14" s="587"/>
      <c r="EA14" s="587"/>
      <c r="EB14" s="1127"/>
      <c r="EC14" s="1127"/>
      <c r="ED14" s="588"/>
      <c r="EE14" s="588"/>
      <c r="EF14" s="587">
        <v>6</v>
      </c>
      <c r="EG14" s="587">
        <v>0</v>
      </c>
      <c r="EH14" s="587">
        <v>0</v>
      </c>
      <c r="EI14" s="587">
        <f t="shared" si="25"/>
        <v>6</v>
      </c>
      <c r="EJ14" s="1127">
        <v>1</v>
      </c>
      <c r="EK14" s="1127">
        <f>IF( SUM(EJ12:EJ14)&lt;=0,0,SUM(EI12:EI14)/SUM(EJ12:EJ14))</f>
        <v>8.3333333333333339</v>
      </c>
      <c r="EL14" s="588"/>
      <c r="EM14" s="587">
        <v>8</v>
      </c>
      <c r="EN14" s="587">
        <v>1</v>
      </c>
      <c r="EO14" s="587">
        <v>1</v>
      </c>
      <c r="EP14" s="587">
        <f t="shared" si="26"/>
        <v>10</v>
      </c>
      <c r="EQ14" s="1127">
        <f t="shared" si="27"/>
        <v>1</v>
      </c>
      <c r="ER14" s="1127">
        <f>IF( SUM(EQ12:EQ14)&lt;=0,0,SUM(EP12:EP14)/SUM(EQ12:EQ14))</f>
        <v>13.666666666666666</v>
      </c>
      <c r="ES14" s="588"/>
      <c r="ET14" s="587"/>
      <c r="EU14" s="587">
        <v>4</v>
      </c>
      <c r="EV14" s="587">
        <v>0</v>
      </c>
      <c r="EW14" s="587">
        <v>2</v>
      </c>
      <c r="EX14" s="587">
        <f t="shared" si="28"/>
        <v>6</v>
      </c>
      <c r="EY14" s="1199">
        <v>1</v>
      </c>
      <c r="EZ14" s="1196">
        <f>IF( SUM(EY12:EY14)&lt;=0,0,SUM(EX12:EX14)/SUM(EY12:EY14))</f>
        <v>11</v>
      </c>
      <c r="FA14" s="588"/>
      <c r="FB14" s="587">
        <v>5</v>
      </c>
      <c r="FC14" s="587">
        <v>2</v>
      </c>
      <c r="FD14" s="587">
        <v>5</v>
      </c>
      <c r="FE14" s="587">
        <f t="shared" si="29"/>
        <v>12</v>
      </c>
      <c r="FF14" s="1127">
        <f t="shared" si="30"/>
        <v>1</v>
      </c>
      <c r="FG14" s="1127">
        <f>IF( SUM(FF12:FF14)&lt;=0,0,SUM(FE12:FE14)/SUM(FF12:FF14))</f>
        <v>14.333333333333334</v>
      </c>
      <c r="FH14" s="1197"/>
      <c r="FI14" s="1198"/>
      <c r="FJ14" s="587"/>
      <c r="FK14" s="587"/>
      <c r="FL14" s="587"/>
      <c r="FM14" s="587"/>
      <c r="FN14" s="1414"/>
      <c r="FO14" s="1127"/>
      <c r="FP14" s="588"/>
      <c r="FQ14" s="587"/>
      <c r="FR14" s="587"/>
      <c r="FS14" s="587"/>
      <c r="FT14" s="587"/>
      <c r="FU14" s="1126"/>
      <c r="FV14" s="1127"/>
      <c r="FW14" s="1203"/>
      <c r="FX14" s="1198"/>
      <c r="FY14" s="587">
        <v>0</v>
      </c>
      <c r="FZ14" s="587">
        <v>1</v>
      </c>
      <c r="GA14" s="587">
        <v>1</v>
      </c>
      <c r="GB14" s="588">
        <f t="shared" si="31"/>
        <v>2</v>
      </c>
      <c r="GC14" s="1195">
        <v>0</v>
      </c>
      <c r="GD14" s="1199">
        <f>SUM(GB12:GB14)/COUNT(GC12:GC14)</f>
        <v>3.3333333333333335</v>
      </c>
      <c r="GE14" s="697"/>
      <c r="GF14" s="697"/>
      <c r="GG14" s="697"/>
    </row>
    <row r="15" spans="1:193" s="585" customFormat="1" hidden="1" x14ac:dyDescent="0.35">
      <c r="A15" s="1231">
        <v>42741</v>
      </c>
      <c r="B15" s="698"/>
      <c r="C15" s="698"/>
      <c r="D15" s="698"/>
      <c r="E15" s="698"/>
      <c r="F15" s="1140"/>
      <c r="G15" s="1415"/>
      <c r="H15" s="1142"/>
      <c r="I15" s="698"/>
      <c r="J15" s="698"/>
      <c r="K15" s="698"/>
      <c r="L15" s="698"/>
      <c r="M15" s="1140"/>
      <c r="N15" s="1140"/>
      <c r="O15" s="1142"/>
      <c r="P15" s="1142"/>
      <c r="Q15" s="698"/>
      <c r="R15" s="698"/>
      <c r="S15" s="698"/>
      <c r="T15" s="698"/>
      <c r="U15" s="1140"/>
      <c r="V15" s="1415"/>
      <c r="W15" s="698"/>
      <c r="X15" s="698"/>
      <c r="Y15" s="698"/>
      <c r="Z15" s="698"/>
      <c r="AA15" s="1140"/>
      <c r="AB15" s="1140"/>
      <c r="AC15" s="698"/>
      <c r="AD15" s="698"/>
      <c r="AE15" s="698"/>
      <c r="AF15" s="698"/>
      <c r="AG15" s="1140"/>
      <c r="AH15" s="1420"/>
      <c r="AI15" s="1142"/>
      <c r="AJ15" s="698"/>
      <c r="AK15" s="698"/>
      <c r="AL15" s="698"/>
      <c r="AM15" s="698"/>
      <c r="AN15" s="1140"/>
      <c r="AO15" s="1141"/>
      <c r="AP15" s="698"/>
      <c r="AQ15" s="698">
        <v>7</v>
      </c>
      <c r="AR15" s="698">
        <v>0</v>
      </c>
      <c r="AS15" s="698">
        <v>3</v>
      </c>
      <c r="AT15" s="698">
        <f t="shared" si="22"/>
        <v>10</v>
      </c>
      <c r="AU15" s="1141">
        <v>1</v>
      </c>
      <c r="AV15" s="1415">
        <f>IF( SUM(AU12:AU15)&lt;=0,0,SUM(AT12:AT15)/SUM(AU12:AU15))</f>
        <v>10.25</v>
      </c>
      <c r="AW15" s="1142"/>
      <c r="AX15" s="698">
        <v>7</v>
      </c>
      <c r="AY15" s="698">
        <v>2</v>
      </c>
      <c r="AZ15" s="698">
        <v>4</v>
      </c>
      <c r="BA15" s="698">
        <f t="shared" si="23"/>
        <v>13</v>
      </c>
      <c r="BB15" s="1141">
        <f t="shared" si="24"/>
        <v>1</v>
      </c>
      <c r="BC15" s="1141">
        <f>IF( SUM(BB12:BB15)&lt;=0,0,SUM(BA12:BA15)/SUM(BB12:BB15))</f>
        <v>12.25</v>
      </c>
      <c r="BD15" s="1142"/>
      <c r="BE15" s="1142"/>
      <c r="BF15" s="698"/>
      <c r="BG15" s="698"/>
      <c r="BH15" s="698"/>
      <c r="BI15" s="698"/>
      <c r="BJ15" s="1140"/>
      <c r="BK15" s="1141"/>
      <c r="BL15" s="1142"/>
      <c r="BM15" s="698"/>
      <c r="BN15" s="698"/>
      <c r="BO15" s="698"/>
      <c r="BP15" s="698"/>
      <c r="BQ15" s="1421"/>
      <c r="BR15" s="1420"/>
      <c r="BS15" s="698"/>
      <c r="BT15" s="698"/>
      <c r="BU15" s="698"/>
      <c r="BV15" s="698"/>
      <c r="BW15" s="1140"/>
      <c r="BX15" s="1141"/>
      <c r="BY15" s="1142"/>
      <c r="BZ15" s="1142"/>
      <c r="CA15" s="698"/>
      <c r="CB15" s="698"/>
      <c r="CC15" s="698"/>
      <c r="CD15" s="698"/>
      <c r="CE15" s="1141"/>
      <c r="CF15" s="1141"/>
      <c r="CG15" s="1142"/>
      <c r="CH15" s="698"/>
      <c r="CI15" s="698"/>
      <c r="CJ15" s="698"/>
      <c r="CK15" s="698"/>
      <c r="CL15" s="1141"/>
      <c r="CM15" s="1141"/>
      <c r="CN15" s="1142"/>
      <c r="CO15" s="1142"/>
      <c r="CP15" s="698"/>
      <c r="CQ15" s="698"/>
      <c r="CR15" s="698"/>
      <c r="CS15" s="698"/>
      <c r="CT15" s="1141"/>
      <c r="CU15" s="1141"/>
      <c r="CV15" s="1142"/>
      <c r="CW15" s="698"/>
      <c r="CX15" s="698"/>
      <c r="CY15" s="698"/>
      <c r="CZ15" s="698"/>
      <c r="DA15" s="1141"/>
      <c r="DB15" s="1141"/>
      <c r="DC15" s="1141"/>
      <c r="DD15" s="1141"/>
      <c r="DE15" s="1141"/>
      <c r="DF15" s="1141"/>
      <c r="DG15" s="1141"/>
      <c r="DH15" s="1141"/>
      <c r="DI15" s="1141"/>
      <c r="DJ15" s="1141"/>
      <c r="DK15" s="1141"/>
      <c r="DL15" s="1141"/>
      <c r="DM15" s="1141"/>
      <c r="DN15" s="1141"/>
      <c r="DO15" s="1142"/>
      <c r="DP15" s="1142"/>
      <c r="DQ15" s="698"/>
      <c r="DR15" s="698"/>
      <c r="DS15" s="698"/>
      <c r="DT15" s="698"/>
      <c r="DU15" s="1141"/>
      <c r="DV15" s="1141"/>
      <c r="DW15" s="1142"/>
      <c r="DX15" s="698"/>
      <c r="DY15" s="698"/>
      <c r="DZ15" s="698"/>
      <c r="EA15" s="698"/>
      <c r="EB15" s="1141"/>
      <c r="EC15" s="1141"/>
      <c r="ED15" s="1142"/>
      <c r="EE15" s="1142"/>
      <c r="EF15" s="698">
        <v>13</v>
      </c>
      <c r="EG15" s="698">
        <v>2</v>
      </c>
      <c r="EH15" s="698">
        <v>0</v>
      </c>
      <c r="EI15" s="698">
        <f t="shared" si="25"/>
        <v>15</v>
      </c>
      <c r="EJ15" s="1141">
        <v>1</v>
      </c>
      <c r="EK15" s="1141">
        <f>IF( SUM(EJ12:EJ15)&lt;=0,0,SUM(EI12:EI15)/SUM(EJ12:EJ15))</f>
        <v>10</v>
      </c>
      <c r="EL15" s="1142"/>
      <c r="EM15" s="698">
        <v>13</v>
      </c>
      <c r="EN15" s="698">
        <v>4</v>
      </c>
      <c r="EO15" s="698">
        <v>0</v>
      </c>
      <c r="EP15" s="698">
        <f t="shared" si="26"/>
        <v>17</v>
      </c>
      <c r="EQ15" s="1141">
        <f t="shared" si="27"/>
        <v>1</v>
      </c>
      <c r="ER15" s="1141">
        <f>IF( SUM(EQ12:EQ15)&lt;=0,0,SUM(EP12:EP15)/SUM(EQ12:EQ15))</f>
        <v>14.5</v>
      </c>
      <c r="ES15" s="1142"/>
      <c r="ET15" s="698"/>
      <c r="EU15" s="698">
        <v>0</v>
      </c>
      <c r="EV15" s="698">
        <v>2</v>
      </c>
      <c r="EW15" s="698">
        <v>3</v>
      </c>
      <c r="EX15" s="698">
        <f t="shared" si="28"/>
        <v>5</v>
      </c>
      <c r="EY15" s="1420">
        <v>1</v>
      </c>
      <c r="EZ15" s="1422">
        <f>IF( SUM(EY12:EY15)&lt;=0,0,SUM(EX12:EX15)/SUM(EY12:EY15))</f>
        <v>9.5</v>
      </c>
      <c r="FA15" s="1142"/>
      <c r="FB15" s="698">
        <v>0</v>
      </c>
      <c r="FC15" s="698">
        <v>4</v>
      </c>
      <c r="FD15" s="698">
        <v>5</v>
      </c>
      <c r="FE15" s="698">
        <f t="shared" si="29"/>
        <v>9</v>
      </c>
      <c r="FF15" s="1141">
        <f t="shared" si="30"/>
        <v>1</v>
      </c>
      <c r="FG15" s="1141">
        <f>IF( SUM(FF12:FF15)&lt;=0,0,SUM(FE12:FE15)/SUM(FF12:FF15))</f>
        <v>13</v>
      </c>
      <c r="FH15" s="1423"/>
      <c r="FI15" s="1424"/>
      <c r="FJ15" s="698"/>
      <c r="FK15" s="698"/>
      <c r="FL15" s="698"/>
      <c r="FM15" s="698"/>
      <c r="FN15" s="1415"/>
      <c r="FO15" s="1141"/>
      <c r="FP15" s="1142"/>
      <c r="FQ15" s="698"/>
      <c r="FR15" s="698"/>
      <c r="FS15" s="698"/>
      <c r="FT15" s="698"/>
      <c r="FU15" s="1140"/>
      <c r="FV15" s="1141"/>
      <c r="FW15" s="1425"/>
      <c r="FX15" s="1424"/>
      <c r="FY15" s="698">
        <v>0</v>
      </c>
      <c r="FZ15" s="698">
        <v>1</v>
      </c>
      <c r="GA15" s="698">
        <v>1</v>
      </c>
      <c r="GB15" s="1142">
        <f t="shared" si="31"/>
        <v>2</v>
      </c>
      <c r="GC15" s="1426">
        <v>0</v>
      </c>
      <c r="GD15" s="1420">
        <f>SUM(GB12:GB15)/COUNT(GC12:GC15)</f>
        <v>3</v>
      </c>
      <c r="GE15" s="1427"/>
      <c r="GF15" s="1427"/>
      <c r="GG15" s="1427"/>
    </row>
    <row r="16" spans="1:193" s="585" customFormat="1" hidden="1" x14ac:dyDescent="0.35">
      <c r="A16" s="1428">
        <v>42744</v>
      </c>
      <c r="B16" s="662"/>
      <c r="C16" s="662"/>
      <c r="D16" s="662"/>
      <c r="E16" s="662"/>
      <c r="F16" s="1135"/>
      <c r="G16" s="1416"/>
      <c r="H16" s="1137"/>
      <c r="I16" s="662"/>
      <c r="J16" s="662"/>
      <c r="K16" s="662"/>
      <c r="L16" s="662"/>
      <c r="M16" s="1135"/>
      <c r="N16" s="1135"/>
      <c r="O16" s="1137"/>
      <c r="P16" s="1137"/>
      <c r="Q16" s="662"/>
      <c r="R16" s="662"/>
      <c r="S16" s="662"/>
      <c r="T16" s="662"/>
      <c r="U16" s="1135"/>
      <c r="V16" s="1416"/>
      <c r="W16" s="662"/>
      <c r="X16" s="662"/>
      <c r="Y16" s="662"/>
      <c r="Z16" s="662"/>
      <c r="AA16" s="1135"/>
      <c r="AB16" s="1135"/>
      <c r="AC16" s="662"/>
      <c r="AD16" s="662"/>
      <c r="AE16" s="662"/>
      <c r="AF16" s="662"/>
      <c r="AG16" s="1135"/>
      <c r="AH16" s="1429"/>
      <c r="AI16" s="1137"/>
      <c r="AJ16" s="662"/>
      <c r="AK16" s="662"/>
      <c r="AL16" s="662"/>
      <c r="AM16" s="662"/>
      <c r="AN16" s="1135"/>
      <c r="AO16" s="1136"/>
      <c r="AP16" s="662"/>
      <c r="AQ16" s="662">
        <v>6</v>
      </c>
      <c r="AR16" s="662">
        <v>0</v>
      </c>
      <c r="AS16" s="662">
        <v>1</v>
      </c>
      <c r="AT16" s="662">
        <f t="shared" si="22"/>
        <v>7</v>
      </c>
      <c r="AU16" s="1136">
        <v>1</v>
      </c>
      <c r="AV16" s="1416">
        <f>IF( SUM(AU12:AU16)&lt;=0,0,SUM(AT12:AT16)/SUM(AU12:AU16))</f>
        <v>9.6</v>
      </c>
      <c r="AW16" s="1137"/>
      <c r="AX16" s="662">
        <v>6</v>
      </c>
      <c r="AY16" s="662">
        <v>0</v>
      </c>
      <c r="AZ16" s="662">
        <v>2</v>
      </c>
      <c r="BA16" s="662">
        <f t="shared" si="23"/>
        <v>8</v>
      </c>
      <c r="BB16" s="1136">
        <f t="shared" si="24"/>
        <v>1</v>
      </c>
      <c r="BC16" s="1136">
        <f>IF( SUM(BB12:BB16)&lt;=0,0,SUM(BA12:BA16)/SUM(BB12:BB16))</f>
        <v>11.4</v>
      </c>
      <c r="BD16" s="1137"/>
      <c r="BE16" s="1137"/>
      <c r="BF16" s="662"/>
      <c r="BG16" s="662"/>
      <c r="BH16" s="662"/>
      <c r="BI16" s="662"/>
      <c r="BJ16" s="1135"/>
      <c r="BK16" s="1136"/>
      <c r="BL16" s="1137"/>
      <c r="BM16" s="662"/>
      <c r="BN16" s="662"/>
      <c r="BO16" s="662"/>
      <c r="BP16" s="662"/>
      <c r="BQ16" s="1430"/>
      <c r="BR16" s="1429"/>
      <c r="BS16" s="662"/>
      <c r="BT16" s="662"/>
      <c r="BU16" s="662"/>
      <c r="BV16" s="662"/>
      <c r="BW16" s="1135"/>
      <c r="BX16" s="1136"/>
      <c r="BY16" s="1137"/>
      <c r="BZ16" s="1137"/>
      <c r="CA16" s="662"/>
      <c r="CB16" s="662"/>
      <c r="CC16" s="662"/>
      <c r="CD16" s="662"/>
      <c r="CE16" s="1136"/>
      <c r="CF16" s="1136"/>
      <c r="CG16" s="1137"/>
      <c r="CH16" s="662"/>
      <c r="CI16" s="662"/>
      <c r="CJ16" s="662"/>
      <c r="CK16" s="662"/>
      <c r="CL16" s="1136"/>
      <c r="CM16" s="1136"/>
      <c r="CN16" s="1137"/>
      <c r="CO16" s="1137"/>
      <c r="CP16" s="662"/>
      <c r="CQ16" s="662"/>
      <c r="CR16" s="662"/>
      <c r="CS16" s="662"/>
      <c r="CT16" s="1136"/>
      <c r="CU16" s="1136"/>
      <c r="CV16" s="1137"/>
      <c r="CW16" s="662"/>
      <c r="CX16" s="662"/>
      <c r="CY16" s="662"/>
      <c r="CZ16" s="662"/>
      <c r="DA16" s="1136"/>
      <c r="DB16" s="1448"/>
      <c r="DC16" s="1448"/>
      <c r="DD16" s="1448"/>
      <c r="DE16" s="1448"/>
      <c r="DF16" s="1448"/>
      <c r="DG16" s="1448"/>
      <c r="DH16" s="1448"/>
      <c r="DI16" s="1448"/>
      <c r="DJ16" s="1448"/>
      <c r="DK16" s="1448"/>
      <c r="DL16" s="1448"/>
      <c r="DM16" s="1136"/>
      <c r="DN16" s="1136"/>
      <c r="DO16" s="1137"/>
      <c r="DP16" s="1137"/>
      <c r="DQ16" s="1151"/>
      <c r="DR16" s="1151"/>
      <c r="DS16" s="1151"/>
      <c r="DT16" s="1151"/>
      <c r="DU16" s="1152"/>
      <c r="DV16" s="1152"/>
      <c r="DW16" s="1153"/>
      <c r="DX16" s="1151"/>
      <c r="DY16" s="1151"/>
      <c r="DZ16" s="1151"/>
      <c r="EA16" s="1151"/>
      <c r="EB16" s="1152"/>
      <c r="EC16" s="1152"/>
      <c r="ED16" s="1153"/>
      <c r="EE16" s="1153"/>
      <c r="EF16" s="662">
        <v>8</v>
      </c>
      <c r="EG16" s="662">
        <v>1</v>
      </c>
      <c r="EH16" s="662">
        <v>0</v>
      </c>
      <c r="EI16" s="662">
        <f t="shared" si="25"/>
        <v>9</v>
      </c>
      <c r="EJ16" s="1136">
        <v>1</v>
      </c>
      <c r="EK16" s="1136">
        <f>IF( SUM(EJ12:EJ16)&lt;=0,0,SUM(EI12:EI16)/SUM(EJ12:EJ16))</f>
        <v>9.8000000000000007</v>
      </c>
      <c r="EL16" s="1137"/>
      <c r="EM16" s="662">
        <v>10</v>
      </c>
      <c r="EN16" s="662">
        <v>2</v>
      </c>
      <c r="EO16" s="662">
        <v>1</v>
      </c>
      <c r="EP16" s="662">
        <f t="shared" si="26"/>
        <v>13</v>
      </c>
      <c r="EQ16" s="1136">
        <f t="shared" si="27"/>
        <v>1</v>
      </c>
      <c r="ER16" s="1136">
        <f>IF( SUM(EQ12:EQ16)&lt;=0,0,SUM(EP12:EP16)/SUM(EQ12:EQ16))</f>
        <v>14.2</v>
      </c>
      <c r="ES16" s="1137"/>
      <c r="ET16" s="662"/>
      <c r="EU16" s="662">
        <v>1</v>
      </c>
      <c r="EV16" s="662">
        <v>0</v>
      </c>
      <c r="EW16" s="662">
        <v>4</v>
      </c>
      <c r="EX16" s="662">
        <f t="shared" ref="EX16:EX21" si="32">SUM(EU16:EW16)</f>
        <v>5</v>
      </c>
      <c r="EY16" s="1429">
        <v>1</v>
      </c>
      <c r="EZ16" s="1431">
        <f>IF( SUM(EY12:EY16)&lt;=0,0,SUM(EX12:EX16)/SUM(EY12:EY16))</f>
        <v>8.6</v>
      </c>
      <c r="FA16" s="1137"/>
      <c r="FB16" s="662">
        <v>2</v>
      </c>
      <c r="FC16" s="662">
        <v>1</v>
      </c>
      <c r="FD16" s="662">
        <v>6</v>
      </c>
      <c r="FE16" s="662">
        <f t="shared" ref="FE16:FE21" si="33">SUM(FB16:FD16)</f>
        <v>9</v>
      </c>
      <c r="FF16" s="1136">
        <f t="shared" ref="FF16:FF21" si="34">EY16</f>
        <v>1</v>
      </c>
      <c r="FG16" s="1136">
        <f>IF( SUM(FF12:FF16)&lt;=0,0,SUM(FE12:FE16)/SUM(FF12:FF16))</f>
        <v>12.2</v>
      </c>
      <c r="FH16" s="1432"/>
      <c r="FI16" s="1433"/>
      <c r="FJ16" s="662"/>
      <c r="FK16" s="662"/>
      <c r="FL16" s="662"/>
      <c r="FM16" s="662"/>
      <c r="FN16" s="1416"/>
      <c r="FO16" s="1136"/>
      <c r="FP16" s="1137"/>
      <c r="FQ16" s="662"/>
      <c r="FR16" s="662"/>
      <c r="FS16" s="662"/>
      <c r="FT16" s="662"/>
      <c r="FU16" s="1135"/>
      <c r="FV16" s="1136"/>
      <c r="FW16" s="1434"/>
      <c r="FX16" s="1433"/>
      <c r="FY16" s="662">
        <v>1</v>
      </c>
      <c r="FZ16" s="662">
        <v>0</v>
      </c>
      <c r="GA16" s="662">
        <v>0</v>
      </c>
      <c r="GB16" s="1137">
        <f t="shared" ref="GB16:GB21" si="35">SUM(FY16:GA16)</f>
        <v>1</v>
      </c>
      <c r="GC16" s="1435">
        <v>0</v>
      </c>
      <c r="GD16" s="1429">
        <f>SUM(GB12:GB16)/COUNT(GC12:GC16)</f>
        <v>2.6</v>
      </c>
      <c r="GE16" s="1436"/>
      <c r="GF16" s="1436"/>
      <c r="GG16" s="1436"/>
    </row>
    <row r="17" spans="1:189" s="585" customFormat="1" hidden="1" x14ac:dyDescent="0.35">
      <c r="A17" s="1229">
        <v>42745</v>
      </c>
      <c r="B17" s="587"/>
      <c r="C17" s="587"/>
      <c r="D17" s="587"/>
      <c r="E17" s="587"/>
      <c r="F17" s="1126"/>
      <c r="G17" s="1414"/>
      <c r="H17" s="588"/>
      <c r="I17" s="587"/>
      <c r="J17" s="587"/>
      <c r="K17" s="587"/>
      <c r="L17" s="587"/>
      <c r="M17" s="1126"/>
      <c r="N17" s="1126"/>
      <c r="O17" s="588"/>
      <c r="P17" s="588"/>
      <c r="Q17" s="587"/>
      <c r="R17" s="587"/>
      <c r="S17" s="587"/>
      <c r="T17" s="587"/>
      <c r="U17" s="1126"/>
      <c r="V17" s="1414"/>
      <c r="W17" s="587"/>
      <c r="X17" s="587"/>
      <c r="Y17" s="587"/>
      <c r="Z17" s="587"/>
      <c r="AA17" s="1126"/>
      <c r="AB17" s="1126"/>
      <c r="AC17" s="587"/>
      <c r="AD17" s="587"/>
      <c r="AE17" s="587"/>
      <c r="AF17" s="587"/>
      <c r="AG17" s="1126"/>
      <c r="AH17" s="1199"/>
      <c r="AI17" s="588"/>
      <c r="AJ17" s="587"/>
      <c r="AK17" s="587"/>
      <c r="AL17" s="587"/>
      <c r="AM17" s="587"/>
      <c r="AN17" s="1126"/>
      <c r="AO17" s="1127"/>
      <c r="AP17" s="587"/>
      <c r="AQ17" s="587">
        <v>4</v>
      </c>
      <c r="AR17" s="587">
        <v>1</v>
      </c>
      <c r="AS17" s="587">
        <v>3</v>
      </c>
      <c r="AT17" s="587">
        <f t="shared" si="22"/>
        <v>8</v>
      </c>
      <c r="AU17" s="1127">
        <v>1</v>
      </c>
      <c r="AV17" s="1414">
        <f>IF( SUM(AU12:AU17)&lt;=0,0,SUM(AT12:AT17)/SUM(AU12:AU17))</f>
        <v>9.3333333333333339</v>
      </c>
      <c r="AW17" s="588"/>
      <c r="AX17" s="587">
        <v>4</v>
      </c>
      <c r="AY17" s="587">
        <v>3</v>
      </c>
      <c r="AZ17" s="587">
        <v>4</v>
      </c>
      <c r="BA17" s="587">
        <f t="shared" si="23"/>
        <v>11</v>
      </c>
      <c r="BB17" s="1127">
        <f t="shared" si="24"/>
        <v>1</v>
      </c>
      <c r="BC17" s="1127">
        <f>IF( SUM(BB12:BB17)&lt;=0,0,SUM(BA12:BA17)/SUM(BB12:BB17))</f>
        <v>11.333333333333334</v>
      </c>
      <c r="BD17" s="588"/>
      <c r="BE17" s="588"/>
      <c r="BF17" s="587"/>
      <c r="BG17" s="587"/>
      <c r="BH17" s="587"/>
      <c r="BI17" s="587"/>
      <c r="BJ17" s="1126"/>
      <c r="BK17" s="1127"/>
      <c r="BL17" s="588"/>
      <c r="BM17" s="587"/>
      <c r="BN17" s="587"/>
      <c r="BO17" s="587"/>
      <c r="BP17" s="587"/>
      <c r="BQ17" s="1419"/>
      <c r="BR17" s="1199"/>
      <c r="BS17" s="587"/>
      <c r="BT17" s="587"/>
      <c r="BU17" s="587"/>
      <c r="BV17" s="587"/>
      <c r="BW17" s="1126"/>
      <c r="BX17" s="1127"/>
      <c r="BY17" s="588"/>
      <c r="BZ17" s="588"/>
      <c r="CA17" s="587"/>
      <c r="CB17" s="587"/>
      <c r="CC17" s="587"/>
      <c r="CD17" s="587"/>
      <c r="CE17" s="1127"/>
      <c r="CF17" s="1127"/>
      <c r="CG17" s="588"/>
      <c r="CH17" s="587"/>
      <c r="CI17" s="587"/>
      <c r="CJ17" s="587"/>
      <c r="CK17" s="587"/>
      <c r="CL17" s="1127"/>
      <c r="CM17" s="1127"/>
      <c r="CN17" s="588"/>
      <c r="CO17" s="588"/>
      <c r="CP17" s="587"/>
      <c r="CQ17" s="587"/>
      <c r="CR17" s="587"/>
      <c r="CS17" s="587"/>
      <c r="CT17" s="1127"/>
      <c r="CU17" s="1127"/>
      <c r="CV17" s="588"/>
      <c r="CW17" s="587"/>
      <c r="CX17" s="587"/>
      <c r="CY17" s="587"/>
      <c r="CZ17" s="587"/>
      <c r="DA17" s="1127"/>
      <c r="DB17" s="1127"/>
      <c r="DC17" s="1127"/>
      <c r="DD17" s="1127"/>
      <c r="DE17" s="1127"/>
      <c r="DF17" s="1127"/>
      <c r="DG17" s="1127"/>
      <c r="DH17" s="1127"/>
      <c r="DI17" s="1127"/>
      <c r="DJ17" s="1127"/>
      <c r="DK17" s="1127"/>
      <c r="DL17" s="1127"/>
      <c r="DM17" s="1127"/>
      <c r="DN17" s="1127"/>
      <c r="DO17" s="588"/>
      <c r="DP17" s="588"/>
      <c r="DQ17" s="587"/>
      <c r="DR17" s="587"/>
      <c r="DS17" s="587"/>
      <c r="DT17" s="587"/>
      <c r="DU17" s="1127"/>
      <c r="DV17" s="1127"/>
      <c r="DW17" s="588"/>
      <c r="DX17" s="587"/>
      <c r="DY17" s="587"/>
      <c r="DZ17" s="587"/>
      <c r="EA17" s="587"/>
      <c r="EB17" s="1127"/>
      <c r="EC17" s="1127"/>
      <c r="ED17" s="588"/>
      <c r="EE17" s="588"/>
      <c r="EF17" s="587">
        <v>14</v>
      </c>
      <c r="EG17" s="587">
        <v>0</v>
      </c>
      <c r="EH17" s="587">
        <v>2</v>
      </c>
      <c r="EI17" s="587">
        <f t="shared" si="25"/>
        <v>16</v>
      </c>
      <c r="EJ17" s="1127">
        <v>1</v>
      </c>
      <c r="EK17" s="1127">
        <f>IF( SUM(EJ12:EJ17)&lt;=0,0,SUM(EI12:EI17)/SUM(EJ12:EJ17))</f>
        <v>10.833333333333334</v>
      </c>
      <c r="EL17" s="588"/>
      <c r="EM17" s="587">
        <v>15</v>
      </c>
      <c r="EN17" s="587">
        <v>3</v>
      </c>
      <c r="EO17" s="587">
        <v>3</v>
      </c>
      <c r="EP17" s="587">
        <f t="shared" si="26"/>
        <v>21</v>
      </c>
      <c r="EQ17" s="1127">
        <f t="shared" si="27"/>
        <v>1</v>
      </c>
      <c r="ER17" s="1127">
        <f>IF( SUM(EQ12:EQ17)&lt;=0,0,SUM(EP12:EP17)/SUM(EQ12:EQ17))</f>
        <v>15.333333333333334</v>
      </c>
      <c r="ES17" s="588"/>
      <c r="ET17" s="587"/>
      <c r="EU17" s="587">
        <v>0</v>
      </c>
      <c r="EV17" s="587">
        <v>1</v>
      </c>
      <c r="EW17" s="587">
        <v>5</v>
      </c>
      <c r="EX17" s="587">
        <f t="shared" si="32"/>
        <v>6</v>
      </c>
      <c r="EY17" s="1199">
        <v>0.75</v>
      </c>
      <c r="EZ17" s="1196">
        <f>IF( SUM(EY12:EY17)&lt;=0,0,SUM(EX12:EX17)/SUM(EY12:EY17))</f>
        <v>8.5217391304347831</v>
      </c>
      <c r="FA17" s="588"/>
      <c r="FB17" s="587">
        <v>0</v>
      </c>
      <c r="FC17" s="587">
        <v>2</v>
      </c>
      <c r="FD17" s="587">
        <v>9</v>
      </c>
      <c r="FE17" s="587">
        <f t="shared" si="33"/>
        <v>11</v>
      </c>
      <c r="FF17" s="1127">
        <f t="shared" si="34"/>
        <v>0.75</v>
      </c>
      <c r="FG17" s="1127">
        <f>IF( SUM(FF12:FF17)&lt;=0,0,SUM(FE12:FE17)/SUM(FF12:FF17))</f>
        <v>12.521739130434783</v>
      </c>
      <c r="FH17" s="1197"/>
      <c r="FI17" s="1198"/>
      <c r="FJ17" s="587"/>
      <c r="FK17" s="587"/>
      <c r="FL17" s="587"/>
      <c r="FM17" s="587"/>
      <c r="FN17" s="1414"/>
      <c r="FO17" s="1127"/>
      <c r="FP17" s="588"/>
      <c r="FQ17" s="587"/>
      <c r="FR17" s="587"/>
      <c r="FS17" s="587"/>
      <c r="FT17" s="587"/>
      <c r="FU17" s="1126"/>
      <c r="FV17" s="1127"/>
      <c r="FW17" s="1203"/>
      <c r="FX17" s="1198"/>
      <c r="FY17" s="587">
        <v>2</v>
      </c>
      <c r="FZ17" s="587">
        <v>1</v>
      </c>
      <c r="GA17" s="587">
        <v>0</v>
      </c>
      <c r="GB17" s="588">
        <f t="shared" si="35"/>
        <v>3</v>
      </c>
      <c r="GC17" s="1195">
        <v>0</v>
      </c>
      <c r="GD17" s="1199">
        <f>SUM(GB12:GB17)/COUNT(GC12:GC17)</f>
        <v>2.6666666666666665</v>
      </c>
      <c r="GE17" s="697"/>
      <c r="GF17" s="697"/>
      <c r="GG17" s="697"/>
    </row>
    <row r="18" spans="1:189" s="585" customFormat="1" hidden="1" x14ac:dyDescent="0.35">
      <c r="A18" s="1229">
        <v>42746</v>
      </c>
      <c r="B18" s="587"/>
      <c r="C18" s="587"/>
      <c r="D18" s="587"/>
      <c r="E18" s="587"/>
      <c r="F18" s="1126"/>
      <c r="G18" s="1414"/>
      <c r="H18" s="588"/>
      <c r="I18" s="587"/>
      <c r="J18" s="587"/>
      <c r="K18" s="587"/>
      <c r="L18" s="587"/>
      <c r="M18" s="1126"/>
      <c r="N18" s="1126"/>
      <c r="O18" s="588"/>
      <c r="P18" s="588"/>
      <c r="Q18" s="587"/>
      <c r="R18" s="587"/>
      <c r="S18" s="587"/>
      <c r="T18" s="587"/>
      <c r="U18" s="1126"/>
      <c r="V18" s="1414"/>
      <c r="W18" s="587"/>
      <c r="X18" s="587"/>
      <c r="Y18" s="587"/>
      <c r="Z18" s="587"/>
      <c r="AA18" s="1126"/>
      <c r="AB18" s="1126"/>
      <c r="AC18" s="587"/>
      <c r="AD18" s="587"/>
      <c r="AE18" s="587"/>
      <c r="AF18" s="587"/>
      <c r="AG18" s="1126"/>
      <c r="AH18" s="1199"/>
      <c r="AI18" s="588"/>
      <c r="AJ18" s="587"/>
      <c r="AK18" s="587"/>
      <c r="AL18" s="587"/>
      <c r="AM18" s="587"/>
      <c r="AN18" s="1126"/>
      <c r="AO18" s="1127"/>
      <c r="AP18" s="587"/>
      <c r="AQ18" s="587">
        <v>5</v>
      </c>
      <c r="AR18" s="587">
        <v>1</v>
      </c>
      <c r="AS18" s="587">
        <v>3</v>
      </c>
      <c r="AT18" s="587">
        <f t="shared" ref="AT18:AT23" si="36">IF(SUM(AQ18:AS18)&gt;0,SUM(AQ18:AS18),0)</f>
        <v>9</v>
      </c>
      <c r="AU18" s="1127">
        <v>1</v>
      </c>
      <c r="AV18" s="1414">
        <f>IF( SUM(AU12:AU18)&lt;=0,0,SUM(AT12:AT18)/SUM(AU12:AU18))</f>
        <v>9.2857142857142865</v>
      </c>
      <c r="AW18" s="588"/>
      <c r="AX18" s="587">
        <v>6</v>
      </c>
      <c r="AY18" s="587">
        <v>2</v>
      </c>
      <c r="AZ18" s="587">
        <v>3</v>
      </c>
      <c r="BA18" s="587">
        <f t="shared" ref="BA18:BA23" si="37">IF(SUM(AX18:AZ18)&gt;0,SUM(AX18:AZ18),0)</f>
        <v>11</v>
      </c>
      <c r="BB18" s="1127">
        <f t="shared" ref="BB18:BB23" si="38">AU18</f>
        <v>1</v>
      </c>
      <c r="BC18" s="1127">
        <f>IF( SUM(BB12:BB18)&lt;=0,0,SUM(BA12:BA18)/SUM(BB12:BB18))</f>
        <v>11.285714285714286</v>
      </c>
      <c r="BD18" s="588"/>
      <c r="BE18" s="588"/>
      <c r="BF18" s="587"/>
      <c r="BG18" s="587"/>
      <c r="BH18" s="587"/>
      <c r="BI18" s="587"/>
      <c r="BJ18" s="1126"/>
      <c r="BK18" s="1127"/>
      <c r="BL18" s="588"/>
      <c r="BM18" s="587"/>
      <c r="BN18" s="587"/>
      <c r="BO18" s="587"/>
      <c r="BP18" s="587"/>
      <c r="BQ18" s="1419"/>
      <c r="BR18" s="1199"/>
      <c r="BS18" s="587"/>
      <c r="BT18" s="587"/>
      <c r="BU18" s="587"/>
      <c r="BV18" s="587"/>
      <c r="BW18" s="1126"/>
      <c r="BX18" s="1127"/>
      <c r="BY18" s="588"/>
      <c r="BZ18" s="588"/>
      <c r="CA18" s="587"/>
      <c r="CB18" s="587"/>
      <c r="CC18" s="587"/>
      <c r="CD18" s="587"/>
      <c r="CE18" s="1127"/>
      <c r="CF18" s="1127"/>
      <c r="CG18" s="588"/>
      <c r="CH18" s="587"/>
      <c r="CI18" s="587"/>
      <c r="CJ18" s="587"/>
      <c r="CK18" s="587"/>
      <c r="CL18" s="1127"/>
      <c r="CM18" s="1127"/>
      <c r="CN18" s="588"/>
      <c r="CO18" s="588"/>
      <c r="CP18" s="587"/>
      <c r="CQ18" s="587"/>
      <c r="CR18" s="587"/>
      <c r="CS18" s="587"/>
      <c r="CT18" s="1127"/>
      <c r="CU18" s="1127"/>
      <c r="CV18" s="588"/>
      <c r="CW18" s="587"/>
      <c r="CX18" s="587"/>
      <c r="CY18" s="587"/>
      <c r="CZ18" s="587"/>
      <c r="DA18" s="1127"/>
      <c r="DB18" s="1127"/>
      <c r="DC18" s="1127"/>
      <c r="DD18" s="1127"/>
      <c r="DE18" s="1127"/>
      <c r="DF18" s="1127"/>
      <c r="DG18" s="1127"/>
      <c r="DH18" s="1127"/>
      <c r="DI18" s="1127"/>
      <c r="DJ18" s="1127"/>
      <c r="DK18" s="1127"/>
      <c r="DL18" s="1127"/>
      <c r="DM18" s="1127"/>
      <c r="DN18" s="1127"/>
      <c r="DO18" s="588"/>
      <c r="DP18" s="588"/>
      <c r="DQ18" s="587"/>
      <c r="DR18" s="587"/>
      <c r="DS18" s="587"/>
      <c r="DT18" s="587"/>
      <c r="DU18" s="1127"/>
      <c r="DV18" s="1127"/>
      <c r="DW18" s="588"/>
      <c r="DX18" s="587"/>
      <c r="DY18" s="587"/>
      <c r="DZ18" s="587"/>
      <c r="EA18" s="587"/>
      <c r="EB18" s="1127"/>
      <c r="EC18" s="1127"/>
      <c r="ED18" s="588"/>
      <c r="EE18" s="588"/>
      <c r="EF18" s="587">
        <v>11</v>
      </c>
      <c r="EG18" s="587">
        <v>1</v>
      </c>
      <c r="EH18" s="587">
        <v>4</v>
      </c>
      <c r="EI18" s="587">
        <f>SUM(EF18:EH18)</f>
        <v>16</v>
      </c>
      <c r="EJ18" s="1127">
        <v>1</v>
      </c>
      <c r="EK18" s="1127">
        <f>IF( SUM(EJ12:EJ18)&lt;=0,0,SUM(EI12:EI18)/SUM(EJ12:EJ18))</f>
        <v>11.571428571428571</v>
      </c>
      <c r="EL18" s="588"/>
      <c r="EM18" s="587">
        <v>12</v>
      </c>
      <c r="EN18" s="587">
        <v>3</v>
      </c>
      <c r="EO18" s="587">
        <v>4</v>
      </c>
      <c r="EP18" s="587">
        <f t="shared" ref="EP18:EP23" si="39">SUM(EM18:EO18)</f>
        <v>19</v>
      </c>
      <c r="EQ18" s="1127">
        <f t="shared" ref="EQ18:EQ23" si="40">EJ18</f>
        <v>1</v>
      </c>
      <c r="ER18" s="1127">
        <f>IF( SUM(EQ12:EQ18)&lt;=0,0,SUM(EP12:EP18)/SUM(EQ12:EQ18))</f>
        <v>15.857142857142858</v>
      </c>
      <c r="ES18" s="588"/>
      <c r="ET18" s="587"/>
      <c r="EU18" s="587">
        <v>9</v>
      </c>
      <c r="EV18" s="587">
        <v>0</v>
      </c>
      <c r="EW18" s="587">
        <v>4</v>
      </c>
      <c r="EX18" s="587">
        <f t="shared" si="32"/>
        <v>13</v>
      </c>
      <c r="EY18" s="1199">
        <v>1</v>
      </c>
      <c r="EZ18" s="1196">
        <f>IF( SUM(EY12:EY18)&lt;=0,0,SUM(EX12:EX18)/SUM(EY12:EY18))</f>
        <v>9.1851851851851851</v>
      </c>
      <c r="FA18" s="588"/>
      <c r="FB18" s="587">
        <v>10</v>
      </c>
      <c r="FC18" s="587">
        <v>2</v>
      </c>
      <c r="FD18" s="587">
        <v>10</v>
      </c>
      <c r="FE18" s="587">
        <f t="shared" si="33"/>
        <v>22</v>
      </c>
      <c r="FF18" s="1127">
        <f t="shared" si="34"/>
        <v>1</v>
      </c>
      <c r="FG18" s="1127">
        <f>IF( SUM(FF12:FF18)&lt;=0,0,SUM(FE12:FE18)/SUM(FF12:FF18))</f>
        <v>13.925925925925926</v>
      </c>
      <c r="FH18" s="1197"/>
      <c r="FI18" s="1198"/>
      <c r="FJ18" s="587"/>
      <c r="FK18" s="587"/>
      <c r="FL18" s="587"/>
      <c r="FM18" s="587"/>
      <c r="FN18" s="1414"/>
      <c r="FO18" s="1127"/>
      <c r="FP18" s="588"/>
      <c r="FQ18" s="587"/>
      <c r="FR18" s="587"/>
      <c r="FS18" s="587"/>
      <c r="FT18" s="587"/>
      <c r="FU18" s="1126"/>
      <c r="FV18" s="1127"/>
      <c r="FW18" s="1203"/>
      <c r="FX18" s="1198"/>
      <c r="FY18" s="587">
        <v>3</v>
      </c>
      <c r="FZ18" s="587">
        <v>1</v>
      </c>
      <c r="GA18" s="587">
        <v>2</v>
      </c>
      <c r="GB18" s="588">
        <f t="shared" si="35"/>
        <v>6</v>
      </c>
      <c r="GC18" s="1195">
        <v>0</v>
      </c>
      <c r="GD18" s="1199">
        <f>SUM(GB12:GB18)/COUNT(GC12:GC18)</f>
        <v>3.1428571428571428</v>
      </c>
      <c r="GE18" s="697"/>
      <c r="GF18" s="697"/>
      <c r="GG18" s="697"/>
    </row>
    <row r="19" spans="1:189" s="585" customFormat="1" hidden="1" x14ac:dyDescent="0.35">
      <c r="A19" s="1229">
        <v>42747</v>
      </c>
      <c r="B19" s="587"/>
      <c r="C19" s="587"/>
      <c r="D19" s="587"/>
      <c r="E19" s="587"/>
      <c r="F19" s="1126"/>
      <c r="G19" s="1414"/>
      <c r="H19" s="588"/>
      <c r="I19" s="587"/>
      <c r="J19" s="587"/>
      <c r="K19" s="587"/>
      <c r="L19" s="587"/>
      <c r="M19" s="1126"/>
      <c r="N19" s="1126"/>
      <c r="O19" s="588"/>
      <c r="P19" s="588"/>
      <c r="Q19" s="587"/>
      <c r="R19" s="587"/>
      <c r="S19" s="587"/>
      <c r="T19" s="587"/>
      <c r="U19" s="1126"/>
      <c r="V19" s="1414"/>
      <c r="W19" s="587"/>
      <c r="X19" s="587"/>
      <c r="Y19" s="587"/>
      <c r="Z19" s="587"/>
      <c r="AA19" s="1126"/>
      <c r="AB19" s="1126"/>
      <c r="AC19" s="587"/>
      <c r="AD19" s="587"/>
      <c r="AE19" s="587"/>
      <c r="AF19" s="587"/>
      <c r="AG19" s="1126"/>
      <c r="AH19" s="1199"/>
      <c r="AI19" s="588"/>
      <c r="AJ19" s="587"/>
      <c r="AK19" s="587"/>
      <c r="AL19" s="587"/>
      <c r="AM19" s="587"/>
      <c r="AN19" s="1126"/>
      <c r="AO19" s="1127"/>
      <c r="AP19" s="587"/>
      <c r="AQ19" s="587">
        <v>10</v>
      </c>
      <c r="AR19" s="587">
        <v>5</v>
      </c>
      <c r="AS19" s="587">
        <v>0</v>
      </c>
      <c r="AT19" s="587">
        <f t="shared" si="36"/>
        <v>15</v>
      </c>
      <c r="AU19" s="1127">
        <v>1</v>
      </c>
      <c r="AV19" s="1414">
        <f>IF( SUM(AU12:AU19)&lt;=0,0,SUM(AT12:AT19)/SUM(AU12:AU19))</f>
        <v>10</v>
      </c>
      <c r="AW19" s="588"/>
      <c r="AX19" s="587">
        <v>10</v>
      </c>
      <c r="AY19" s="587">
        <v>5</v>
      </c>
      <c r="AZ19" s="587">
        <v>0</v>
      </c>
      <c r="BA19" s="587">
        <f t="shared" si="37"/>
        <v>15</v>
      </c>
      <c r="BB19" s="1127">
        <f t="shared" si="38"/>
        <v>1</v>
      </c>
      <c r="BC19" s="1127">
        <f>IF( SUM(BB12:BB19)&lt;=0,0,SUM(BA12:BA19)/SUM(BB12:BB19))</f>
        <v>11.75</v>
      </c>
      <c r="BD19" s="588"/>
      <c r="BE19" s="588"/>
      <c r="BF19" s="587"/>
      <c r="BG19" s="587"/>
      <c r="BH19" s="587"/>
      <c r="BI19" s="587"/>
      <c r="BJ19" s="1126"/>
      <c r="BK19" s="1127"/>
      <c r="BL19" s="588"/>
      <c r="BM19" s="587"/>
      <c r="BN19" s="587"/>
      <c r="BO19" s="587"/>
      <c r="BP19" s="587"/>
      <c r="BQ19" s="1419"/>
      <c r="BR19" s="1199"/>
      <c r="BS19" s="587"/>
      <c r="BT19" s="587"/>
      <c r="BU19" s="587"/>
      <c r="BV19" s="587"/>
      <c r="BW19" s="1126"/>
      <c r="BX19" s="1127"/>
      <c r="BY19" s="588"/>
      <c r="BZ19" s="588"/>
      <c r="CA19" s="587"/>
      <c r="CB19" s="587"/>
      <c r="CC19" s="587"/>
      <c r="CD19" s="587"/>
      <c r="CE19" s="1127"/>
      <c r="CF19" s="1127"/>
      <c r="CG19" s="588"/>
      <c r="CH19" s="587"/>
      <c r="CI19" s="587"/>
      <c r="CJ19" s="587"/>
      <c r="CK19" s="587"/>
      <c r="CL19" s="1127"/>
      <c r="CM19" s="1127"/>
      <c r="CN19" s="588"/>
      <c r="CO19" s="588"/>
      <c r="CP19" s="587"/>
      <c r="CQ19" s="587"/>
      <c r="CR19" s="587"/>
      <c r="CS19" s="587"/>
      <c r="CT19" s="1127"/>
      <c r="CU19" s="1127"/>
      <c r="CV19" s="588"/>
      <c r="CW19" s="587"/>
      <c r="CX19" s="587"/>
      <c r="CY19" s="587"/>
      <c r="CZ19" s="587"/>
      <c r="DA19" s="1127"/>
      <c r="DB19" s="1127"/>
      <c r="DC19" s="1127"/>
      <c r="DD19" s="1127"/>
      <c r="DE19" s="1127"/>
      <c r="DF19" s="1127"/>
      <c r="DG19" s="1127"/>
      <c r="DH19" s="1127"/>
      <c r="DI19" s="1127"/>
      <c r="DJ19" s="1127"/>
      <c r="DK19" s="1127"/>
      <c r="DL19" s="1127"/>
      <c r="DM19" s="1127"/>
      <c r="DN19" s="1127"/>
      <c r="DO19" s="588"/>
      <c r="DP19" s="588"/>
      <c r="DQ19" s="587"/>
      <c r="DR19" s="587"/>
      <c r="DS19" s="587"/>
      <c r="DT19" s="587"/>
      <c r="DU19" s="1127"/>
      <c r="DV19" s="1127"/>
      <c r="DW19" s="588"/>
      <c r="DX19" s="587"/>
      <c r="DY19" s="587"/>
      <c r="DZ19" s="587"/>
      <c r="EA19" s="587"/>
      <c r="EB19" s="1127"/>
      <c r="EC19" s="1127"/>
      <c r="ED19" s="588"/>
      <c r="EE19" s="588"/>
      <c r="EF19" s="587">
        <v>10</v>
      </c>
      <c r="EG19" s="587">
        <v>1</v>
      </c>
      <c r="EH19" s="587">
        <v>2</v>
      </c>
      <c r="EI19" s="587">
        <f>SUM(EF19:EH19)</f>
        <v>13</v>
      </c>
      <c r="EJ19" s="1127">
        <v>1</v>
      </c>
      <c r="EK19" s="1127">
        <f>IF( SUM(EJ12:EJ19)&lt;=0,0,SUM(EI12:EI19)/SUM(EJ12:EJ19))</f>
        <v>11.75</v>
      </c>
      <c r="EL19" s="588"/>
      <c r="EM19" s="587">
        <v>16</v>
      </c>
      <c r="EN19" s="587">
        <v>3</v>
      </c>
      <c r="EO19" s="587">
        <v>2</v>
      </c>
      <c r="EP19" s="587">
        <f t="shared" si="39"/>
        <v>21</v>
      </c>
      <c r="EQ19" s="1127">
        <f t="shared" si="40"/>
        <v>1</v>
      </c>
      <c r="ER19" s="1127">
        <f>IF( SUM(EQ12:EQ19)&lt;=0,0,SUM(EP12:EP19)/SUM(EQ12:EQ19))</f>
        <v>16.5</v>
      </c>
      <c r="ES19" s="588"/>
      <c r="ET19" s="587"/>
      <c r="EU19" s="587">
        <v>5</v>
      </c>
      <c r="EV19" s="587">
        <v>0</v>
      </c>
      <c r="EW19" s="587">
        <v>4</v>
      </c>
      <c r="EX19" s="587">
        <f t="shared" si="32"/>
        <v>9</v>
      </c>
      <c r="EY19" s="1199">
        <v>1</v>
      </c>
      <c r="EZ19" s="1196">
        <f>IF( SUM(EY12:EY19)&lt;=0,0,SUM(EX12:EX19)/SUM(EY12:EY19))</f>
        <v>9.1612903225806459</v>
      </c>
      <c r="FA19" s="588"/>
      <c r="FB19" s="587">
        <v>5</v>
      </c>
      <c r="FC19" s="587">
        <v>1</v>
      </c>
      <c r="FD19" s="587">
        <v>8</v>
      </c>
      <c r="FE19" s="587">
        <f t="shared" si="33"/>
        <v>14</v>
      </c>
      <c r="FF19" s="1127">
        <f t="shared" si="34"/>
        <v>1</v>
      </c>
      <c r="FG19" s="1127">
        <f>IF( SUM(FF12:FF19)&lt;=0,0,SUM(FE12:FE19)/SUM(FF12:FF19))</f>
        <v>13.935483870967742</v>
      </c>
      <c r="FH19" s="1197"/>
      <c r="FI19" s="1198"/>
      <c r="FJ19" s="587"/>
      <c r="FK19" s="587"/>
      <c r="FL19" s="587"/>
      <c r="FM19" s="587"/>
      <c r="FN19" s="1414"/>
      <c r="FO19" s="1127"/>
      <c r="FP19" s="588"/>
      <c r="FQ19" s="587"/>
      <c r="FR19" s="587"/>
      <c r="FS19" s="587"/>
      <c r="FT19" s="587"/>
      <c r="FU19" s="1126"/>
      <c r="FV19" s="1127"/>
      <c r="FW19" s="1203"/>
      <c r="FX19" s="1198"/>
      <c r="FY19" s="587">
        <v>1</v>
      </c>
      <c r="FZ19" s="587">
        <v>0</v>
      </c>
      <c r="GA19" s="587">
        <v>0</v>
      </c>
      <c r="GB19" s="588">
        <f t="shared" si="35"/>
        <v>1</v>
      </c>
      <c r="GC19" s="1195">
        <v>0</v>
      </c>
      <c r="GD19" s="1199">
        <f>SUM(GB12:GB19)/COUNT(GC12:GC19)</f>
        <v>2.875</v>
      </c>
      <c r="GE19" s="697"/>
      <c r="GF19" s="697"/>
      <c r="GG19" s="697"/>
    </row>
    <row r="20" spans="1:189" s="585" customFormat="1" hidden="1" x14ac:dyDescent="0.35">
      <c r="A20" s="1231">
        <v>42748</v>
      </c>
      <c r="B20" s="698"/>
      <c r="C20" s="698"/>
      <c r="D20" s="698"/>
      <c r="E20" s="698"/>
      <c r="F20" s="1140"/>
      <c r="G20" s="1415"/>
      <c r="H20" s="1142"/>
      <c r="I20" s="698"/>
      <c r="J20" s="698"/>
      <c r="K20" s="698"/>
      <c r="L20" s="698"/>
      <c r="M20" s="1140"/>
      <c r="N20" s="1140"/>
      <c r="O20" s="1142"/>
      <c r="P20" s="1142"/>
      <c r="Q20" s="698"/>
      <c r="R20" s="698"/>
      <c r="S20" s="698"/>
      <c r="T20" s="698"/>
      <c r="U20" s="1140"/>
      <c r="V20" s="1415"/>
      <c r="W20" s="698"/>
      <c r="X20" s="698"/>
      <c r="Y20" s="698"/>
      <c r="Z20" s="698"/>
      <c r="AA20" s="1140"/>
      <c r="AB20" s="1140"/>
      <c r="AC20" s="698"/>
      <c r="AD20" s="698"/>
      <c r="AE20" s="698"/>
      <c r="AF20" s="698"/>
      <c r="AG20" s="1140"/>
      <c r="AH20" s="1420"/>
      <c r="AI20" s="1142"/>
      <c r="AJ20" s="698"/>
      <c r="AK20" s="698"/>
      <c r="AL20" s="698"/>
      <c r="AM20" s="698"/>
      <c r="AN20" s="1140"/>
      <c r="AO20" s="1141"/>
      <c r="AP20" s="698"/>
      <c r="AQ20" s="698">
        <v>5</v>
      </c>
      <c r="AR20" s="698">
        <v>3</v>
      </c>
      <c r="AS20" s="698">
        <v>1</v>
      </c>
      <c r="AT20" s="698">
        <f t="shared" si="36"/>
        <v>9</v>
      </c>
      <c r="AU20" s="1141">
        <v>1</v>
      </c>
      <c r="AV20" s="1415">
        <f>IF( SUM(AU12:AU20)&lt;=0,0,SUM(AT12:AT20)/SUM(AU12:AU20))</f>
        <v>9.8888888888888893</v>
      </c>
      <c r="AW20" s="1142"/>
      <c r="AX20" s="698">
        <v>5</v>
      </c>
      <c r="AY20" s="698">
        <v>4</v>
      </c>
      <c r="AZ20" s="698">
        <v>1</v>
      </c>
      <c r="BA20" s="698">
        <f t="shared" si="37"/>
        <v>10</v>
      </c>
      <c r="BB20" s="1141">
        <f t="shared" si="38"/>
        <v>1</v>
      </c>
      <c r="BC20" s="1141">
        <f>IF( SUM(BB12:BB20)&lt;=0,0,SUM(BA12:BA20)/SUM(BB12:BB20))</f>
        <v>11.555555555555555</v>
      </c>
      <c r="BD20" s="1142"/>
      <c r="BE20" s="1142"/>
      <c r="BF20" s="698"/>
      <c r="BG20" s="698"/>
      <c r="BH20" s="698"/>
      <c r="BI20" s="698"/>
      <c r="BJ20" s="1140"/>
      <c r="BK20" s="1141"/>
      <c r="BL20" s="1142"/>
      <c r="BM20" s="698"/>
      <c r="BN20" s="698"/>
      <c r="BO20" s="698"/>
      <c r="BP20" s="698"/>
      <c r="BQ20" s="1421"/>
      <c r="BR20" s="1420"/>
      <c r="BS20" s="698"/>
      <c r="BT20" s="698"/>
      <c r="BU20" s="698"/>
      <c r="BV20" s="698"/>
      <c r="BW20" s="1140"/>
      <c r="BX20" s="1141"/>
      <c r="BY20" s="1142"/>
      <c r="BZ20" s="1142"/>
      <c r="CA20" s="698"/>
      <c r="CB20" s="698"/>
      <c r="CC20" s="698"/>
      <c r="CD20" s="698"/>
      <c r="CE20" s="1141"/>
      <c r="CF20" s="1141"/>
      <c r="CG20" s="1142"/>
      <c r="CH20" s="698"/>
      <c r="CI20" s="698"/>
      <c r="CJ20" s="698"/>
      <c r="CK20" s="698"/>
      <c r="CL20" s="1141"/>
      <c r="CM20" s="1141"/>
      <c r="CN20" s="1142"/>
      <c r="CO20" s="1142"/>
      <c r="CP20" s="698"/>
      <c r="CQ20" s="698"/>
      <c r="CR20" s="698"/>
      <c r="CS20" s="698"/>
      <c r="CT20" s="1141"/>
      <c r="CU20" s="1141"/>
      <c r="CV20" s="1142"/>
      <c r="CW20" s="698"/>
      <c r="CX20" s="698"/>
      <c r="CY20" s="698"/>
      <c r="CZ20" s="698"/>
      <c r="DA20" s="1141"/>
      <c r="DB20" s="1141"/>
      <c r="DC20" s="1141"/>
      <c r="DD20" s="1141"/>
      <c r="DE20" s="1141"/>
      <c r="DF20" s="1141"/>
      <c r="DG20" s="1141"/>
      <c r="DH20" s="1141"/>
      <c r="DI20" s="1141"/>
      <c r="DJ20" s="1141"/>
      <c r="DK20" s="1141"/>
      <c r="DL20" s="1141"/>
      <c r="DM20" s="1141"/>
      <c r="DN20" s="1141"/>
      <c r="DO20" s="1142"/>
      <c r="DP20" s="1142"/>
      <c r="DQ20" s="698"/>
      <c r="DR20" s="698"/>
      <c r="DS20" s="698"/>
      <c r="DT20" s="698"/>
      <c r="DU20" s="1141"/>
      <c r="DV20" s="1141"/>
      <c r="DW20" s="1142"/>
      <c r="DX20" s="698"/>
      <c r="DY20" s="698"/>
      <c r="DZ20" s="698"/>
      <c r="EA20" s="698"/>
      <c r="EB20" s="1141"/>
      <c r="EC20" s="1141"/>
      <c r="ED20" s="1142"/>
      <c r="EE20" s="1142"/>
      <c r="EF20" s="698">
        <v>13</v>
      </c>
      <c r="EG20" s="698">
        <v>3</v>
      </c>
      <c r="EH20" s="698">
        <v>2</v>
      </c>
      <c r="EI20" s="698">
        <f>SUM(EF20:EH20)</f>
        <v>18</v>
      </c>
      <c r="EJ20" s="1141">
        <v>1</v>
      </c>
      <c r="EK20" s="1141">
        <f>IF( SUM(EJ12:EJ20)&lt;=0,0,SUM(EI12:EI20)/SUM(EJ12:EJ20))</f>
        <v>12.444444444444445</v>
      </c>
      <c r="EL20" s="1142"/>
      <c r="EM20" s="698">
        <v>17</v>
      </c>
      <c r="EN20" s="698">
        <v>7</v>
      </c>
      <c r="EO20" s="698">
        <v>3</v>
      </c>
      <c r="EP20" s="698">
        <f t="shared" si="39"/>
        <v>27</v>
      </c>
      <c r="EQ20" s="1141">
        <f t="shared" si="40"/>
        <v>1</v>
      </c>
      <c r="ER20" s="1141">
        <f>IF( SUM(EQ12:EQ20)&lt;=0,0,SUM(EP12:EP20)/SUM(EQ12:EQ20))</f>
        <v>17.666666666666668</v>
      </c>
      <c r="ES20" s="1142"/>
      <c r="ET20" s="698"/>
      <c r="EU20" s="698">
        <v>8</v>
      </c>
      <c r="EV20" s="698">
        <v>3</v>
      </c>
      <c r="EW20" s="698">
        <v>1</v>
      </c>
      <c r="EX20" s="698">
        <f t="shared" si="32"/>
        <v>12</v>
      </c>
      <c r="EY20" s="1420">
        <v>1</v>
      </c>
      <c r="EZ20" s="1422">
        <f>IF( SUM(EY12:EY20)&lt;=0,0,SUM(EX12:EX20)/SUM(EY12:EY20))</f>
        <v>9.4857142857142858</v>
      </c>
      <c r="FA20" s="1142"/>
      <c r="FB20" s="698">
        <v>9</v>
      </c>
      <c r="FC20" s="698">
        <v>3</v>
      </c>
      <c r="FD20" s="698">
        <v>4</v>
      </c>
      <c r="FE20" s="698">
        <f t="shared" si="33"/>
        <v>16</v>
      </c>
      <c r="FF20" s="1141">
        <f t="shared" si="34"/>
        <v>1</v>
      </c>
      <c r="FG20" s="1141">
        <f>IF( SUM(FF12:FF20)&lt;=0,0,SUM(FE12:FE20)/SUM(FF12:FF20))</f>
        <v>14.171428571428571</v>
      </c>
      <c r="FH20" s="1423"/>
      <c r="FI20" s="1424"/>
      <c r="FJ20" s="698"/>
      <c r="FK20" s="698"/>
      <c r="FL20" s="698"/>
      <c r="FM20" s="698"/>
      <c r="FN20" s="1415"/>
      <c r="FO20" s="1141"/>
      <c r="FP20" s="1142"/>
      <c r="FQ20" s="698"/>
      <c r="FR20" s="698"/>
      <c r="FS20" s="698"/>
      <c r="FT20" s="698"/>
      <c r="FU20" s="1140"/>
      <c r="FV20" s="1141"/>
      <c r="FW20" s="1425"/>
      <c r="FX20" s="1424"/>
      <c r="FY20" s="698">
        <v>0</v>
      </c>
      <c r="FZ20" s="698">
        <v>0</v>
      </c>
      <c r="GA20" s="698">
        <v>2</v>
      </c>
      <c r="GB20" s="1142">
        <f t="shared" si="35"/>
        <v>2</v>
      </c>
      <c r="GC20" s="1426">
        <v>0</v>
      </c>
      <c r="GD20" s="1420">
        <f>SUM(GB12:GB20)/COUNT(GC12:GC20)</f>
        <v>2.7777777777777777</v>
      </c>
      <c r="GE20" s="1427"/>
      <c r="GF20" s="1427"/>
      <c r="GG20" s="1427"/>
    </row>
    <row r="21" spans="1:189" s="585" customFormat="1" hidden="1" x14ac:dyDescent="0.35">
      <c r="A21" s="1428">
        <v>42751</v>
      </c>
      <c r="B21" s="587"/>
      <c r="C21" s="587"/>
      <c r="D21" s="587"/>
      <c r="E21" s="587"/>
      <c r="F21" s="1126"/>
      <c r="G21" s="1414"/>
      <c r="H21" s="588"/>
      <c r="I21" s="587"/>
      <c r="J21" s="587"/>
      <c r="K21" s="587"/>
      <c r="L21" s="587"/>
      <c r="M21" s="1126"/>
      <c r="N21" s="1126"/>
      <c r="O21" s="588"/>
      <c r="P21" s="588"/>
      <c r="Q21" s="587"/>
      <c r="R21" s="587"/>
      <c r="S21" s="587"/>
      <c r="T21" s="587"/>
      <c r="U21" s="1126"/>
      <c r="V21" s="1414"/>
      <c r="W21" s="587"/>
      <c r="X21" s="587"/>
      <c r="Y21" s="587"/>
      <c r="Z21" s="587"/>
      <c r="AA21" s="1126"/>
      <c r="AB21" s="1126"/>
      <c r="AC21" s="587"/>
      <c r="AD21" s="587"/>
      <c r="AE21" s="587"/>
      <c r="AF21" s="587"/>
      <c r="AG21" s="1126"/>
      <c r="AH21" s="1199"/>
      <c r="AI21" s="588"/>
      <c r="AJ21" s="587"/>
      <c r="AK21" s="587"/>
      <c r="AL21" s="587"/>
      <c r="AM21" s="587"/>
      <c r="AN21" s="1126"/>
      <c r="AO21" s="1127"/>
      <c r="AP21" s="587"/>
      <c r="AQ21" s="587">
        <v>6</v>
      </c>
      <c r="AR21" s="587">
        <v>5</v>
      </c>
      <c r="AS21" s="587">
        <v>0</v>
      </c>
      <c r="AT21" s="587">
        <f t="shared" si="36"/>
        <v>11</v>
      </c>
      <c r="AU21" s="1127">
        <v>1</v>
      </c>
      <c r="AV21" s="1414">
        <f>IF( SUM(AU12:AU21)&lt;=0,0,SUM(AT12:AT21)/SUM(AU12:AU21))</f>
        <v>10</v>
      </c>
      <c r="AW21" s="588"/>
      <c r="AX21" s="587">
        <v>7</v>
      </c>
      <c r="AY21" s="587">
        <v>6</v>
      </c>
      <c r="AZ21" s="587">
        <v>0</v>
      </c>
      <c r="BA21" s="587">
        <f t="shared" si="37"/>
        <v>13</v>
      </c>
      <c r="BB21" s="1127">
        <f t="shared" si="38"/>
        <v>1</v>
      </c>
      <c r="BC21" s="1127">
        <f>IF( SUM(BB12:BB21)&lt;=0,0,SUM(BA12:BA21)/SUM(BB12:BB21))</f>
        <v>11.7</v>
      </c>
      <c r="BD21" s="588"/>
      <c r="BE21" s="588"/>
      <c r="BF21" s="587"/>
      <c r="BG21" s="587"/>
      <c r="BH21" s="587"/>
      <c r="BI21" s="587"/>
      <c r="BJ21" s="1126"/>
      <c r="BK21" s="1127"/>
      <c r="BL21" s="588"/>
      <c r="BM21" s="587"/>
      <c r="BN21" s="587"/>
      <c r="BO21" s="587"/>
      <c r="BP21" s="587"/>
      <c r="BQ21" s="1419"/>
      <c r="BR21" s="1199"/>
      <c r="BS21" s="587"/>
      <c r="BT21" s="587"/>
      <c r="BU21" s="587"/>
      <c r="BV21" s="587"/>
      <c r="BW21" s="1126"/>
      <c r="BX21" s="1127"/>
      <c r="BY21" s="588"/>
      <c r="BZ21" s="588"/>
      <c r="CA21" s="587"/>
      <c r="CB21" s="587"/>
      <c r="CC21" s="587"/>
      <c r="CD21" s="587"/>
      <c r="CE21" s="1127"/>
      <c r="CF21" s="1127"/>
      <c r="CG21" s="588"/>
      <c r="CH21" s="587"/>
      <c r="CI21" s="587"/>
      <c r="CJ21" s="587"/>
      <c r="CK21" s="587"/>
      <c r="CL21" s="1127"/>
      <c r="CM21" s="1127"/>
      <c r="CN21" s="588"/>
      <c r="CO21" s="588"/>
      <c r="CP21" s="587"/>
      <c r="CQ21" s="587"/>
      <c r="CR21" s="587"/>
      <c r="CS21" s="587"/>
      <c r="CT21" s="1127"/>
      <c r="CU21" s="1127"/>
      <c r="CV21" s="588"/>
      <c r="CW21" s="587"/>
      <c r="CX21" s="587"/>
      <c r="CY21" s="587"/>
      <c r="CZ21" s="587"/>
      <c r="DA21" s="1127"/>
      <c r="DB21" s="1127"/>
      <c r="DC21" s="1127"/>
      <c r="DD21" s="1127"/>
      <c r="DE21" s="1127"/>
      <c r="DF21" s="1127"/>
      <c r="DG21" s="1127"/>
      <c r="DH21" s="1127"/>
      <c r="DI21" s="1127"/>
      <c r="DJ21" s="1127"/>
      <c r="DK21" s="1127"/>
      <c r="DL21" s="1127"/>
      <c r="DM21" s="1127"/>
      <c r="DN21" s="1127"/>
      <c r="DO21" s="588"/>
      <c r="DP21" s="588"/>
      <c r="DQ21" s="587"/>
      <c r="DR21" s="587"/>
      <c r="DS21" s="587"/>
      <c r="DT21" s="587"/>
      <c r="DU21" s="1127"/>
      <c r="DV21" s="1127"/>
      <c r="DW21" s="588"/>
      <c r="DX21" s="587"/>
      <c r="DY21" s="587"/>
      <c r="DZ21" s="587"/>
      <c r="EA21" s="587"/>
      <c r="EB21" s="1127"/>
      <c r="EC21" s="1127"/>
      <c r="ED21" s="588"/>
      <c r="EE21" s="588"/>
      <c r="EF21" s="587"/>
      <c r="EG21" s="587"/>
      <c r="EH21" s="587"/>
      <c r="EI21" s="587"/>
      <c r="EJ21" s="1127">
        <v>0</v>
      </c>
      <c r="EK21" s="1127">
        <f>IF( SUM(EJ12:EJ21)&lt;=0,0,SUM(EI12:EI21)/SUM(EJ12:EJ21))</f>
        <v>12.444444444444445</v>
      </c>
      <c r="EL21" s="588"/>
      <c r="EM21" s="587">
        <v>1</v>
      </c>
      <c r="EN21" s="587">
        <v>1</v>
      </c>
      <c r="EO21" s="587">
        <v>2</v>
      </c>
      <c r="EP21" s="587">
        <f t="shared" si="39"/>
        <v>4</v>
      </c>
      <c r="EQ21" s="1127">
        <f t="shared" si="40"/>
        <v>0</v>
      </c>
      <c r="ER21" s="1127">
        <f>IF( SUM(EQ12:EQ21)&lt;=0,0,SUM(EP12:EP21)/SUM(EQ12:EQ21))</f>
        <v>18.111111111111111</v>
      </c>
      <c r="ES21" s="588"/>
      <c r="ET21" s="587"/>
      <c r="EU21" s="587">
        <v>8</v>
      </c>
      <c r="EV21" s="587">
        <v>1</v>
      </c>
      <c r="EW21" s="587">
        <v>4</v>
      </c>
      <c r="EX21" s="587">
        <f t="shared" si="32"/>
        <v>13</v>
      </c>
      <c r="EY21" s="1199">
        <v>1</v>
      </c>
      <c r="EZ21" s="1196">
        <f>IF( SUM(EY12:EY21)&lt;=0,0,SUM(EX12:EX21)/SUM(EY12:EY21))</f>
        <v>9.8461538461538467</v>
      </c>
      <c r="FA21" s="588"/>
      <c r="FB21" s="587">
        <v>8</v>
      </c>
      <c r="FC21" s="587">
        <v>1</v>
      </c>
      <c r="FD21" s="587">
        <v>9</v>
      </c>
      <c r="FE21" s="587">
        <f t="shared" si="33"/>
        <v>18</v>
      </c>
      <c r="FF21" s="1127">
        <f t="shared" si="34"/>
        <v>1</v>
      </c>
      <c r="FG21" s="1127">
        <f>IF( SUM(FF12:FF21)&lt;=0,0,SUM(FE12:FE21)/SUM(FF12:FF21))</f>
        <v>14.564102564102564</v>
      </c>
      <c r="FH21" s="1197"/>
      <c r="FI21" s="1198"/>
      <c r="FJ21" s="587"/>
      <c r="FK21" s="587"/>
      <c r="FL21" s="587"/>
      <c r="FM21" s="587"/>
      <c r="FN21" s="1414"/>
      <c r="FO21" s="1127"/>
      <c r="FP21" s="588"/>
      <c r="FQ21" s="587"/>
      <c r="FR21" s="587"/>
      <c r="FS21" s="587"/>
      <c r="FT21" s="587"/>
      <c r="FU21" s="1126"/>
      <c r="FV21" s="1127"/>
      <c r="FW21" s="1203"/>
      <c r="FX21" s="1198"/>
      <c r="FY21" s="587">
        <v>0</v>
      </c>
      <c r="FZ21" s="587">
        <v>0</v>
      </c>
      <c r="GA21" s="587">
        <v>1</v>
      </c>
      <c r="GB21" s="588">
        <f t="shared" si="35"/>
        <v>1</v>
      </c>
      <c r="GC21" s="1195">
        <v>0</v>
      </c>
      <c r="GD21" s="1199">
        <f>SUM(GB12:GB21)/COUNT(GC12:GC21)</f>
        <v>2.6</v>
      </c>
      <c r="GE21" s="697"/>
      <c r="GF21" s="697"/>
      <c r="GG21" s="697"/>
    </row>
    <row r="22" spans="1:189" s="585" customFormat="1" hidden="1" x14ac:dyDescent="0.35">
      <c r="A22" s="1229">
        <v>42752</v>
      </c>
      <c r="B22" s="587"/>
      <c r="C22" s="587"/>
      <c r="D22" s="587"/>
      <c r="E22" s="587"/>
      <c r="F22" s="1126"/>
      <c r="G22" s="1414"/>
      <c r="H22" s="588"/>
      <c r="I22" s="587"/>
      <c r="J22" s="587"/>
      <c r="K22" s="587"/>
      <c r="L22" s="587"/>
      <c r="M22" s="1126"/>
      <c r="N22" s="1126"/>
      <c r="O22" s="588"/>
      <c r="P22" s="588"/>
      <c r="Q22" s="587"/>
      <c r="R22" s="587"/>
      <c r="S22" s="587"/>
      <c r="T22" s="587"/>
      <c r="U22" s="1126"/>
      <c r="V22" s="1414"/>
      <c r="W22" s="587"/>
      <c r="X22" s="587"/>
      <c r="Y22" s="587"/>
      <c r="Z22" s="587"/>
      <c r="AA22" s="1126"/>
      <c r="AB22" s="1126"/>
      <c r="AC22" s="587"/>
      <c r="AD22" s="587"/>
      <c r="AE22" s="587"/>
      <c r="AF22" s="587"/>
      <c r="AG22" s="1126"/>
      <c r="AH22" s="1199"/>
      <c r="AI22" s="588"/>
      <c r="AJ22" s="587"/>
      <c r="AK22" s="587"/>
      <c r="AL22" s="587"/>
      <c r="AM22" s="587"/>
      <c r="AN22" s="1126"/>
      <c r="AO22" s="1127"/>
      <c r="AP22" s="587"/>
      <c r="AQ22" s="587">
        <v>3</v>
      </c>
      <c r="AR22" s="587">
        <v>2</v>
      </c>
      <c r="AS22" s="587">
        <v>0</v>
      </c>
      <c r="AT22" s="587">
        <f t="shared" si="36"/>
        <v>5</v>
      </c>
      <c r="AU22" s="1127">
        <v>1</v>
      </c>
      <c r="AV22" s="1414">
        <f>IF( SUM(AU12:AU22)&lt;=0,0,SUM(AT12:AT22)/SUM(AU12:AU22))</f>
        <v>9.545454545454545</v>
      </c>
      <c r="AW22" s="588"/>
      <c r="AX22" s="587">
        <v>3</v>
      </c>
      <c r="AY22" s="587">
        <v>2</v>
      </c>
      <c r="AZ22" s="587">
        <v>1</v>
      </c>
      <c r="BA22" s="587">
        <f t="shared" si="37"/>
        <v>6</v>
      </c>
      <c r="BB22" s="1127">
        <f t="shared" si="38"/>
        <v>1</v>
      </c>
      <c r="BC22" s="1127">
        <f>IF( SUM(BB12:BB22)&lt;=0,0,SUM(BA12:BA22)/SUM(BB12:BB22))</f>
        <v>11.181818181818182</v>
      </c>
      <c r="BD22" s="588"/>
      <c r="BE22" s="588"/>
      <c r="BF22" s="587"/>
      <c r="BG22" s="587"/>
      <c r="BH22" s="587"/>
      <c r="BI22" s="587"/>
      <c r="BJ22" s="1126"/>
      <c r="BK22" s="1127"/>
      <c r="BL22" s="588"/>
      <c r="BM22" s="587"/>
      <c r="BN22" s="587"/>
      <c r="BO22" s="587"/>
      <c r="BP22" s="587"/>
      <c r="BQ22" s="1419"/>
      <c r="BR22" s="1199"/>
      <c r="BS22" s="587"/>
      <c r="BT22" s="587"/>
      <c r="BU22" s="587"/>
      <c r="BV22" s="587"/>
      <c r="BW22" s="1126"/>
      <c r="BX22" s="1127"/>
      <c r="BY22" s="588"/>
      <c r="BZ22" s="588"/>
      <c r="CA22" s="587"/>
      <c r="CB22" s="587"/>
      <c r="CC22" s="587"/>
      <c r="CD22" s="587"/>
      <c r="CE22" s="1127"/>
      <c r="CF22" s="1127"/>
      <c r="CG22" s="588"/>
      <c r="CH22" s="587"/>
      <c r="CI22" s="587"/>
      <c r="CJ22" s="587"/>
      <c r="CK22" s="587"/>
      <c r="CL22" s="1127"/>
      <c r="CM22" s="1127"/>
      <c r="CN22" s="588"/>
      <c r="CO22" s="588"/>
      <c r="CP22" s="587"/>
      <c r="CQ22" s="587"/>
      <c r="CR22" s="587"/>
      <c r="CS22" s="587"/>
      <c r="CT22" s="1127"/>
      <c r="CU22" s="1127"/>
      <c r="CV22" s="588"/>
      <c r="CW22" s="587"/>
      <c r="CX22" s="587"/>
      <c r="CY22" s="587"/>
      <c r="CZ22" s="587"/>
      <c r="DA22" s="1127"/>
      <c r="DB22" s="1127"/>
      <c r="DC22" s="1127"/>
      <c r="DD22" s="1127"/>
      <c r="DE22" s="1127"/>
      <c r="DF22" s="1127"/>
      <c r="DG22" s="1127"/>
      <c r="DH22" s="1127"/>
      <c r="DI22" s="1127"/>
      <c r="DJ22" s="1127"/>
      <c r="DK22" s="1127"/>
      <c r="DL22" s="1127"/>
      <c r="DM22" s="1127"/>
      <c r="DN22" s="1127"/>
      <c r="DO22" s="588"/>
      <c r="DP22" s="588"/>
      <c r="DQ22" s="587"/>
      <c r="DR22" s="587"/>
      <c r="DS22" s="587"/>
      <c r="DT22" s="587"/>
      <c r="DU22" s="1127"/>
      <c r="DV22" s="1127"/>
      <c r="DW22" s="588"/>
      <c r="DX22" s="587"/>
      <c r="DY22" s="587"/>
      <c r="DZ22" s="587"/>
      <c r="EA22" s="587"/>
      <c r="EB22" s="1127"/>
      <c r="EC22" s="1127"/>
      <c r="ED22" s="588"/>
      <c r="EE22" s="588"/>
      <c r="EF22" s="587"/>
      <c r="EG22" s="587"/>
      <c r="EH22" s="587"/>
      <c r="EI22" s="587"/>
      <c r="EJ22" s="1127">
        <v>0</v>
      </c>
      <c r="EK22" s="1127">
        <f>IF( SUM(EJ12:EJ22)&lt;=0,0,SUM(EI12:EI22)/SUM(EJ12:EJ22))</f>
        <v>12.444444444444445</v>
      </c>
      <c r="EL22" s="588"/>
      <c r="EM22" s="587">
        <v>0</v>
      </c>
      <c r="EN22" s="587">
        <v>3</v>
      </c>
      <c r="EO22" s="587">
        <v>0</v>
      </c>
      <c r="EP22" s="587">
        <f t="shared" si="39"/>
        <v>3</v>
      </c>
      <c r="EQ22" s="1127">
        <f t="shared" si="40"/>
        <v>0</v>
      </c>
      <c r="ER22" s="1127">
        <f>IF( SUM(EQ12:EQ22)&lt;=0,0,SUM(EP12:EP22)/SUM(EQ12:EQ22))</f>
        <v>18.444444444444443</v>
      </c>
      <c r="ES22" s="588"/>
      <c r="ET22" s="587"/>
      <c r="EU22" s="587">
        <v>5</v>
      </c>
      <c r="EV22" s="587">
        <v>0</v>
      </c>
      <c r="EW22" s="587">
        <v>3</v>
      </c>
      <c r="EX22" s="587">
        <f t="shared" ref="EX22:EX27" si="41">SUM(EU22:EW22)</f>
        <v>8</v>
      </c>
      <c r="EY22" s="1199">
        <v>1</v>
      </c>
      <c r="EZ22" s="1196">
        <f>IF( SUM(EY12:EY22)&lt;=0,0,SUM(EX12:EX22)/SUM(EY12:EY22))</f>
        <v>9.6744186046511622</v>
      </c>
      <c r="FA22" s="588"/>
      <c r="FB22" s="587">
        <v>5</v>
      </c>
      <c r="FC22" s="587">
        <v>0</v>
      </c>
      <c r="FD22" s="587">
        <v>6</v>
      </c>
      <c r="FE22" s="587">
        <f t="shared" ref="FE22:FE27" si="42">SUM(FB22:FD22)</f>
        <v>11</v>
      </c>
      <c r="FF22" s="1127">
        <f t="shared" ref="FF22:FF27" si="43">EY22</f>
        <v>1</v>
      </c>
      <c r="FG22" s="1127">
        <f>IF( SUM(FF12:FF22)&lt;=0,0,SUM(FE12:FE22)/SUM(FF12:FF22))</f>
        <v>14.232558139534884</v>
      </c>
      <c r="FH22" s="1197"/>
      <c r="FI22" s="1198"/>
      <c r="FJ22" s="587"/>
      <c r="FK22" s="587"/>
      <c r="FL22" s="587"/>
      <c r="FM22" s="587"/>
      <c r="FN22" s="1414"/>
      <c r="FO22" s="1127"/>
      <c r="FP22" s="588"/>
      <c r="FQ22" s="587"/>
      <c r="FR22" s="587"/>
      <c r="FS22" s="587"/>
      <c r="FT22" s="587"/>
      <c r="FU22" s="1126"/>
      <c r="FV22" s="1127"/>
      <c r="FW22" s="1203"/>
      <c r="FX22" s="1198"/>
      <c r="FY22" s="587">
        <v>0</v>
      </c>
      <c r="FZ22" s="587">
        <v>1</v>
      </c>
      <c r="GA22" s="587">
        <v>3</v>
      </c>
      <c r="GB22" s="588">
        <f t="shared" ref="GB22:GB27" si="44">SUM(FY22:GA22)</f>
        <v>4</v>
      </c>
      <c r="GC22" s="1195">
        <v>0</v>
      </c>
      <c r="GD22" s="1199">
        <f>SUM(GB12:GB22)/COUNT(GC12:GC22)</f>
        <v>2.7272727272727271</v>
      </c>
      <c r="GE22" s="697"/>
      <c r="GF22" s="697"/>
      <c r="GG22" s="697"/>
    </row>
    <row r="23" spans="1:189" s="585" customFormat="1" hidden="1" x14ac:dyDescent="0.35">
      <c r="A23" s="1229">
        <v>42753</v>
      </c>
      <c r="B23" s="587"/>
      <c r="C23" s="587"/>
      <c r="D23" s="587"/>
      <c r="E23" s="587"/>
      <c r="F23" s="1126"/>
      <c r="G23" s="1414"/>
      <c r="H23" s="588"/>
      <c r="I23" s="587"/>
      <c r="J23" s="587"/>
      <c r="K23" s="587"/>
      <c r="L23" s="587"/>
      <c r="M23" s="1126"/>
      <c r="N23" s="1126"/>
      <c r="O23" s="588"/>
      <c r="P23" s="588"/>
      <c r="Q23" s="587"/>
      <c r="R23" s="587"/>
      <c r="S23" s="587"/>
      <c r="T23" s="587"/>
      <c r="U23" s="1126"/>
      <c r="V23" s="1414"/>
      <c r="W23" s="587"/>
      <c r="X23" s="587"/>
      <c r="Y23" s="587"/>
      <c r="Z23" s="587"/>
      <c r="AA23" s="1126"/>
      <c r="AB23" s="1126"/>
      <c r="AC23" s="587"/>
      <c r="AD23" s="587"/>
      <c r="AE23" s="587"/>
      <c r="AF23" s="587"/>
      <c r="AG23" s="1126"/>
      <c r="AH23" s="1199"/>
      <c r="AI23" s="588"/>
      <c r="AJ23" s="587"/>
      <c r="AK23" s="587"/>
      <c r="AL23" s="587"/>
      <c r="AM23" s="587"/>
      <c r="AN23" s="1126"/>
      <c r="AO23" s="1127"/>
      <c r="AP23" s="587"/>
      <c r="AQ23" s="587">
        <v>5</v>
      </c>
      <c r="AR23" s="587">
        <v>5</v>
      </c>
      <c r="AS23" s="587">
        <v>4</v>
      </c>
      <c r="AT23" s="587">
        <f t="shared" si="36"/>
        <v>14</v>
      </c>
      <c r="AU23" s="1127">
        <v>1</v>
      </c>
      <c r="AV23" s="1414">
        <f>IF( SUM(AU12:AU23)&lt;=0,0,SUM(AT12:AT23)/SUM(AU12:AU23))</f>
        <v>9.9166666666666661</v>
      </c>
      <c r="AW23" s="588"/>
      <c r="AX23" s="587">
        <v>6</v>
      </c>
      <c r="AY23" s="587">
        <v>7</v>
      </c>
      <c r="AZ23" s="587">
        <v>4</v>
      </c>
      <c r="BA23" s="587">
        <f t="shared" si="37"/>
        <v>17</v>
      </c>
      <c r="BB23" s="1127">
        <f t="shared" si="38"/>
        <v>1</v>
      </c>
      <c r="BC23" s="1127">
        <f>IF( SUM(BB12:BB23)&lt;=0,0,SUM(BA12:BA23)/SUM(BB12:BB23))</f>
        <v>11.666666666666666</v>
      </c>
      <c r="BD23" s="588"/>
      <c r="BE23" s="588"/>
      <c r="BF23" s="587"/>
      <c r="BG23" s="587"/>
      <c r="BH23" s="587"/>
      <c r="BI23" s="587"/>
      <c r="BJ23" s="1126"/>
      <c r="BK23" s="1127"/>
      <c r="BL23" s="588"/>
      <c r="BM23" s="587"/>
      <c r="BN23" s="587"/>
      <c r="BO23" s="587"/>
      <c r="BP23" s="587"/>
      <c r="BQ23" s="1419"/>
      <c r="BR23" s="1199"/>
      <c r="BS23" s="587"/>
      <c r="BT23" s="587"/>
      <c r="BU23" s="587"/>
      <c r="BV23" s="587"/>
      <c r="BW23" s="1126"/>
      <c r="BX23" s="1127"/>
      <c r="BY23" s="588"/>
      <c r="BZ23" s="588"/>
      <c r="CA23" s="587"/>
      <c r="CB23" s="587"/>
      <c r="CC23" s="587"/>
      <c r="CD23" s="587"/>
      <c r="CE23" s="1127"/>
      <c r="CF23" s="1127"/>
      <c r="CG23" s="588"/>
      <c r="CH23" s="587"/>
      <c r="CI23" s="587"/>
      <c r="CJ23" s="587"/>
      <c r="CK23" s="587"/>
      <c r="CL23" s="1127"/>
      <c r="CM23" s="1127"/>
      <c r="CN23" s="588"/>
      <c r="CO23" s="588"/>
      <c r="CP23" s="587"/>
      <c r="CQ23" s="587"/>
      <c r="CR23" s="587"/>
      <c r="CS23" s="587"/>
      <c r="CT23" s="1127"/>
      <c r="CU23" s="1127"/>
      <c r="CV23" s="588"/>
      <c r="CW23" s="587"/>
      <c r="CX23" s="587"/>
      <c r="CY23" s="587"/>
      <c r="CZ23" s="587"/>
      <c r="DA23" s="1127"/>
      <c r="DB23" s="1127"/>
      <c r="DC23" s="1127"/>
      <c r="DD23" s="1127"/>
      <c r="DE23" s="1127"/>
      <c r="DF23" s="1127"/>
      <c r="DG23" s="1127"/>
      <c r="DH23" s="1127"/>
      <c r="DI23" s="1127"/>
      <c r="DJ23" s="1127"/>
      <c r="DK23" s="1127"/>
      <c r="DL23" s="1127"/>
      <c r="DM23" s="1127"/>
      <c r="DN23" s="1127"/>
      <c r="DO23" s="588"/>
      <c r="DP23" s="588"/>
      <c r="DQ23" s="587"/>
      <c r="DR23" s="587"/>
      <c r="DS23" s="587"/>
      <c r="DT23" s="587"/>
      <c r="DU23" s="1127"/>
      <c r="DV23" s="1127"/>
      <c r="DW23" s="588"/>
      <c r="DX23" s="587"/>
      <c r="DY23" s="587"/>
      <c r="DZ23" s="587"/>
      <c r="EA23" s="587"/>
      <c r="EB23" s="1127"/>
      <c r="EC23" s="1127"/>
      <c r="ED23" s="588"/>
      <c r="EE23" s="588"/>
      <c r="EF23" s="587"/>
      <c r="EG23" s="587"/>
      <c r="EH23" s="587"/>
      <c r="EI23" s="587"/>
      <c r="EJ23" s="1127">
        <v>0</v>
      </c>
      <c r="EK23" s="1127">
        <f>IF( SUM(EJ12:EJ23)&lt;=0,0,SUM(EI12:EI23)/SUM(EJ12:EJ23))</f>
        <v>12.444444444444445</v>
      </c>
      <c r="EL23" s="588"/>
      <c r="EM23" s="587">
        <v>0</v>
      </c>
      <c r="EN23" s="587">
        <v>1</v>
      </c>
      <c r="EO23" s="587">
        <v>0</v>
      </c>
      <c r="EP23" s="587">
        <f t="shared" si="39"/>
        <v>1</v>
      </c>
      <c r="EQ23" s="1127">
        <f t="shared" si="40"/>
        <v>0</v>
      </c>
      <c r="ER23" s="1127">
        <f>IF( SUM(EQ12:EQ23)&lt;=0,0,SUM(EP12:EP23)/SUM(EQ12:EQ23))</f>
        <v>18.555555555555557</v>
      </c>
      <c r="ES23" s="588"/>
      <c r="ET23" s="587"/>
      <c r="EU23" s="587">
        <v>5</v>
      </c>
      <c r="EV23" s="587">
        <v>1</v>
      </c>
      <c r="EW23" s="587">
        <v>1</v>
      </c>
      <c r="EX23" s="587">
        <f t="shared" si="41"/>
        <v>7</v>
      </c>
      <c r="EY23" s="1199">
        <v>1</v>
      </c>
      <c r="EZ23" s="1196">
        <f>IF( SUM(EY12:EY23)&lt;=0,0,SUM(EX12:EX23)/SUM(EY12:EY23))</f>
        <v>9.4468085106382986</v>
      </c>
      <c r="FA23" s="588"/>
      <c r="FB23" s="587">
        <v>5</v>
      </c>
      <c r="FC23" s="587">
        <v>4</v>
      </c>
      <c r="FD23" s="587">
        <v>2</v>
      </c>
      <c r="FE23" s="587">
        <f t="shared" si="42"/>
        <v>11</v>
      </c>
      <c r="FF23" s="1127">
        <f t="shared" si="43"/>
        <v>1</v>
      </c>
      <c r="FG23" s="1127">
        <f>IF( SUM(FF12:FF23)&lt;=0,0,SUM(FE12:FE23)/SUM(FF12:FF23))</f>
        <v>13.957446808510639</v>
      </c>
      <c r="FH23" s="1197"/>
      <c r="FI23" s="1198"/>
      <c r="FJ23" s="587"/>
      <c r="FK23" s="587"/>
      <c r="FL23" s="587"/>
      <c r="FM23" s="587"/>
      <c r="FN23" s="1414"/>
      <c r="FO23" s="1127"/>
      <c r="FP23" s="588"/>
      <c r="FQ23" s="587"/>
      <c r="FR23" s="587"/>
      <c r="FS23" s="587"/>
      <c r="FT23" s="587"/>
      <c r="FU23" s="1126"/>
      <c r="FV23" s="1127"/>
      <c r="FW23" s="1203"/>
      <c r="FX23" s="1198"/>
      <c r="FY23" s="587">
        <v>2</v>
      </c>
      <c r="FZ23" s="587">
        <v>1</v>
      </c>
      <c r="GA23" s="587">
        <v>1</v>
      </c>
      <c r="GB23" s="588">
        <f t="shared" si="44"/>
        <v>4</v>
      </c>
      <c r="GC23" s="1195">
        <v>0</v>
      </c>
      <c r="GD23" s="1199">
        <f>SUM(GB12:GB23)/COUNT(GC12:GC23)</f>
        <v>2.8333333333333335</v>
      </c>
      <c r="GE23" s="697"/>
      <c r="GF23" s="697"/>
      <c r="GG23" s="697"/>
    </row>
    <row r="24" spans="1:189" s="585" customFormat="1" hidden="1" x14ac:dyDescent="0.35">
      <c r="A24" s="1229">
        <v>42754</v>
      </c>
      <c r="B24" s="587"/>
      <c r="C24" s="587"/>
      <c r="D24" s="587"/>
      <c r="E24" s="587"/>
      <c r="F24" s="1126"/>
      <c r="G24" s="1414"/>
      <c r="H24" s="588"/>
      <c r="I24" s="587"/>
      <c r="J24" s="587"/>
      <c r="K24" s="587"/>
      <c r="L24" s="587"/>
      <c r="M24" s="1126"/>
      <c r="N24" s="1126"/>
      <c r="O24" s="588"/>
      <c r="P24" s="588"/>
      <c r="Q24" s="587"/>
      <c r="R24" s="587"/>
      <c r="S24" s="587"/>
      <c r="T24" s="587"/>
      <c r="U24" s="1126"/>
      <c r="V24" s="1414"/>
      <c r="W24" s="587"/>
      <c r="X24" s="587"/>
      <c r="Y24" s="587"/>
      <c r="Z24" s="587"/>
      <c r="AA24" s="1126"/>
      <c r="AB24" s="1126"/>
      <c r="AC24" s="587"/>
      <c r="AD24" s="587"/>
      <c r="AE24" s="587"/>
      <c r="AF24" s="587"/>
      <c r="AG24" s="1126"/>
      <c r="AH24" s="1199"/>
      <c r="AI24" s="588"/>
      <c r="AJ24" s="587"/>
      <c r="AK24" s="587"/>
      <c r="AL24" s="587"/>
      <c r="AM24" s="587"/>
      <c r="AN24" s="1126"/>
      <c r="AO24" s="1127"/>
      <c r="AP24" s="587"/>
      <c r="AQ24" s="587">
        <v>4</v>
      </c>
      <c r="AR24" s="587">
        <v>2</v>
      </c>
      <c r="AS24" s="587">
        <v>4</v>
      </c>
      <c r="AT24" s="587">
        <f t="shared" ref="AT24:AT29" si="45">IF(SUM(AQ24:AS24)&gt;0,SUM(AQ24:AS24),0)</f>
        <v>10</v>
      </c>
      <c r="AU24" s="1127">
        <v>1</v>
      </c>
      <c r="AV24" s="1414">
        <f>IF( SUM(AU12:AU24)&lt;=0,0,SUM(AT12:AT24)/SUM(AU12:AU24))</f>
        <v>9.9230769230769234</v>
      </c>
      <c r="AW24" s="588"/>
      <c r="AX24" s="587">
        <v>5</v>
      </c>
      <c r="AY24" s="587">
        <v>5</v>
      </c>
      <c r="AZ24" s="587">
        <v>5</v>
      </c>
      <c r="BA24" s="587">
        <f t="shared" ref="BA24:BA29" si="46">IF(SUM(AX24:AZ24)&gt;0,SUM(AX24:AZ24),0)</f>
        <v>15</v>
      </c>
      <c r="BB24" s="1127">
        <f t="shared" ref="BB24:BB29" si="47">AU24</f>
        <v>1</v>
      </c>
      <c r="BC24" s="1127">
        <f>IF( SUM(BB12:BB24)&lt;=0,0,SUM(BA12:BA24)/SUM(BB12:BB24))</f>
        <v>11.923076923076923</v>
      </c>
      <c r="BD24" s="588"/>
      <c r="BE24" s="588"/>
      <c r="BF24" s="587"/>
      <c r="BG24" s="587"/>
      <c r="BH24" s="587"/>
      <c r="BI24" s="587"/>
      <c r="BJ24" s="1126"/>
      <c r="BK24" s="1127"/>
      <c r="BL24" s="588"/>
      <c r="BM24" s="587"/>
      <c r="BN24" s="587"/>
      <c r="BO24" s="587"/>
      <c r="BP24" s="587"/>
      <c r="BQ24" s="1419"/>
      <c r="BR24" s="1199"/>
      <c r="BS24" s="587"/>
      <c r="BT24" s="587"/>
      <c r="BU24" s="587"/>
      <c r="BV24" s="587"/>
      <c r="BW24" s="1126"/>
      <c r="BX24" s="1127"/>
      <c r="BY24" s="588"/>
      <c r="BZ24" s="588"/>
      <c r="CA24" s="587"/>
      <c r="CB24" s="587"/>
      <c r="CC24" s="587"/>
      <c r="CD24" s="587"/>
      <c r="CE24" s="1127"/>
      <c r="CF24" s="1127"/>
      <c r="CG24" s="588"/>
      <c r="CH24" s="587"/>
      <c r="CI24" s="587"/>
      <c r="CJ24" s="587"/>
      <c r="CK24" s="587"/>
      <c r="CL24" s="1127"/>
      <c r="CM24" s="1127"/>
      <c r="CN24" s="588"/>
      <c r="CO24" s="588"/>
      <c r="CP24" s="587"/>
      <c r="CQ24" s="587"/>
      <c r="CR24" s="587"/>
      <c r="CS24" s="587"/>
      <c r="CT24" s="1127"/>
      <c r="CU24" s="1127"/>
      <c r="CV24" s="588"/>
      <c r="CW24" s="587"/>
      <c r="CX24" s="587"/>
      <c r="CY24" s="587"/>
      <c r="CZ24" s="587"/>
      <c r="DA24" s="1127"/>
      <c r="DB24" s="1127"/>
      <c r="DC24" s="1127"/>
      <c r="DD24" s="1127"/>
      <c r="DE24" s="1127"/>
      <c r="DF24" s="1127"/>
      <c r="DG24" s="1127"/>
      <c r="DH24" s="1127"/>
      <c r="DI24" s="1127"/>
      <c r="DJ24" s="1127"/>
      <c r="DK24" s="1127"/>
      <c r="DL24" s="1127"/>
      <c r="DM24" s="1127"/>
      <c r="DN24" s="1127"/>
      <c r="DO24" s="588"/>
      <c r="DP24" s="588"/>
      <c r="DQ24" s="587"/>
      <c r="DR24" s="587"/>
      <c r="DS24" s="587"/>
      <c r="DT24" s="587"/>
      <c r="DU24" s="1127"/>
      <c r="DV24" s="1127"/>
      <c r="DW24" s="588"/>
      <c r="DX24" s="587"/>
      <c r="DY24" s="587"/>
      <c r="DZ24" s="587"/>
      <c r="EA24" s="587"/>
      <c r="EB24" s="1127"/>
      <c r="EC24" s="1127"/>
      <c r="ED24" s="588"/>
      <c r="EE24" s="588"/>
      <c r="EF24" s="587"/>
      <c r="EG24" s="587"/>
      <c r="EH24" s="587"/>
      <c r="EI24" s="587"/>
      <c r="EJ24" s="1127">
        <v>0</v>
      </c>
      <c r="EK24" s="1127">
        <f>IF( SUM(EJ12:EJ24)&lt;=0,0,SUM(EI12:EI24)/SUM(EJ12:EJ24))</f>
        <v>12.444444444444445</v>
      </c>
      <c r="EL24" s="588"/>
      <c r="EM24" s="587"/>
      <c r="EN24" s="587"/>
      <c r="EO24" s="587"/>
      <c r="EP24" s="587"/>
      <c r="EQ24" s="1127">
        <f t="shared" ref="EQ24:EQ29" si="48">EJ24</f>
        <v>0</v>
      </c>
      <c r="ER24" s="1127">
        <f>IF( SUM(EQ12:EQ24)&lt;=0,0,SUM(EP12:EP24)/SUM(EQ12:EQ24))</f>
        <v>18.555555555555557</v>
      </c>
      <c r="ES24" s="588"/>
      <c r="ET24" s="587"/>
      <c r="EU24" s="587">
        <v>8</v>
      </c>
      <c r="EV24" s="587">
        <v>0</v>
      </c>
      <c r="EW24" s="587">
        <v>1</v>
      </c>
      <c r="EX24" s="587">
        <f t="shared" si="41"/>
        <v>9</v>
      </c>
      <c r="EY24" s="1199">
        <v>1</v>
      </c>
      <c r="EZ24" s="1196">
        <f>IF( SUM(EY12:EY24)&lt;=0,0,SUM(EX12:EX24)/SUM(EY12:EY24))</f>
        <v>9.4117647058823533</v>
      </c>
      <c r="FA24" s="588"/>
      <c r="FB24" s="587">
        <v>10</v>
      </c>
      <c r="FC24" s="587">
        <v>0</v>
      </c>
      <c r="FD24" s="587">
        <v>1</v>
      </c>
      <c r="FE24" s="587">
        <f t="shared" si="42"/>
        <v>11</v>
      </c>
      <c r="FF24" s="1127">
        <f t="shared" si="43"/>
        <v>1</v>
      </c>
      <c r="FG24" s="1127">
        <f>IF( SUM(FF12:FF24)&lt;=0,0,SUM(FE12:FE24)/SUM(FF12:FF24))</f>
        <v>13.725490196078431</v>
      </c>
      <c r="FH24" s="1197"/>
      <c r="FI24" s="1198"/>
      <c r="FJ24" s="587"/>
      <c r="FK24" s="587"/>
      <c r="FL24" s="587"/>
      <c r="FM24" s="587"/>
      <c r="FN24" s="1414"/>
      <c r="FO24" s="1127"/>
      <c r="FP24" s="588"/>
      <c r="FQ24" s="587"/>
      <c r="FR24" s="587"/>
      <c r="FS24" s="587"/>
      <c r="FT24" s="587"/>
      <c r="FU24" s="1126"/>
      <c r="FV24" s="1127"/>
      <c r="FW24" s="1203"/>
      <c r="FX24" s="1198"/>
      <c r="FY24" s="587">
        <v>1</v>
      </c>
      <c r="FZ24" s="587">
        <v>1</v>
      </c>
      <c r="GA24" s="587">
        <v>0</v>
      </c>
      <c r="GB24" s="588">
        <f t="shared" si="44"/>
        <v>2</v>
      </c>
      <c r="GC24" s="1195">
        <v>0</v>
      </c>
      <c r="GD24" s="1199">
        <f>SUM(GB12:GB24)/COUNT(GC12:GC24)</f>
        <v>2.7692307692307692</v>
      </c>
      <c r="GE24" s="697"/>
      <c r="GF24" s="697"/>
      <c r="GG24" s="697"/>
    </row>
    <row r="25" spans="1:189" s="585" customFormat="1" hidden="1" x14ac:dyDescent="0.35">
      <c r="A25" s="1231">
        <v>42755</v>
      </c>
      <c r="B25" s="698"/>
      <c r="C25" s="698"/>
      <c r="D25" s="698"/>
      <c r="E25" s="698"/>
      <c r="F25" s="1140"/>
      <c r="G25" s="1415"/>
      <c r="H25" s="1142"/>
      <c r="I25" s="698"/>
      <c r="J25" s="698"/>
      <c r="K25" s="698"/>
      <c r="L25" s="698"/>
      <c r="M25" s="1140"/>
      <c r="N25" s="1140"/>
      <c r="O25" s="1142"/>
      <c r="P25" s="1142"/>
      <c r="Q25" s="698"/>
      <c r="R25" s="698"/>
      <c r="S25" s="698"/>
      <c r="T25" s="698"/>
      <c r="U25" s="1140"/>
      <c r="V25" s="1415"/>
      <c r="W25" s="698"/>
      <c r="X25" s="698"/>
      <c r="Y25" s="698"/>
      <c r="Z25" s="698"/>
      <c r="AA25" s="1140"/>
      <c r="AB25" s="1140"/>
      <c r="AC25" s="698"/>
      <c r="AD25" s="698"/>
      <c r="AE25" s="698"/>
      <c r="AF25" s="698"/>
      <c r="AG25" s="1140"/>
      <c r="AH25" s="1420"/>
      <c r="AI25" s="1142"/>
      <c r="AJ25" s="698"/>
      <c r="AK25" s="698"/>
      <c r="AL25" s="698"/>
      <c r="AM25" s="698"/>
      <c r="AN25" s="1140"/>
      <c r="AO25" s="1141"/>
      <c r="AP25" s="698"/>
      <c r="AQ25" s="698">
        <v>2</v>
      </c>
      <c r="AR25" s="698">
        <v>1</v>
      </c>
      <c r="AS25" s="698">
        <v>2</v>
      </c>
      <c r="AT25" s="698">
        <f t="shared" si="45"/>
        <v>5</v>
      </c>
      <c r="AU25" s="1141">
        <v>1</v>
      </c>
      <c r="AV25" s="1415">
        <f>IF( SUM(AU12:AU25)&lt;=0,0,SUM(AT12:AT25)/SUM(AU12:AU25))</f>
        <v>9.5714285714285712</v>
      </c>
      <c r="AW25" s="1142"/>
      <c r="AX25" s="698">
        <v>2</v>
      </c>
      <c r="AY25" s="698">
        <v>2</v>
      </c>
      <c r="AZ25" s="698">
        <v>3</v>
      </c>
      <c r="BA25" s="698">
        <f t="shared" si="46"/>
        <v>7</v>
      </c>
      <c r="BB25" s="1141">
        <f t="shared" si="47"/>
        <v>1</v>
      </c>
      <c r="BC25" s="1141">
        <f>IF( SUM(BB12:BB25)&lt;=0,0,SUM(BA12:BA25)/SUM(BB12:BB25))</f>
        <v>11.571428571428571</v>
      </c>
      <c r="BD25" s="1142"/>
      <c r="BE25" s="1142"/>
      <c r="BF25" s="698"/>
      <c r="BG25" s="698"/>
      <c r="BH25" s="698"/>
      <c r="BI25" s="698"/>
      <c r="BJ25" s="1140"/>
      <c r="BK25" s="1141"/>
      <c r="BL25" s="1142"/>
      <c r="BM25" s="698"/>
      <c r="BN25" s="698"/>
      <c r="BO25" s="698"/>
      <c r="BP25" s="698"/>
      <c r="BQ25" s="1421"/>
      <c r="BR25" s="1420"/>
      <c r="BS25" s="698"/>
      <c r="BT25" s="698"/>
      <c r="BU25" s="698"/>
      <c r="BV25" s="698"/>
      <c r="BW25" s="1140"/>
      <c r="BX25" s="1141"/>
      <c r="BY25" s="1142"/>
      <c r="BZ25" s="1142"/>
      <c r="CA25" s="698"/>
      <c r="CB25" s="698"/>
      <c r="CC25" s="698"/>
      <c r="CD25" s="698"/>
      <c r="CE25" s="1141"/>
      <c r="CF25" s="1141"/>
      <c r="CG25" s="1142"/>
      <c r="CH25" s="698"/>
      <c r="CI25" s="698"/>
      <c r="CJ25" s="698"/>
      <c r="CK25" s="698"/>
      <c r="CL25" s="1141"/>
      <c r="CM25" s="1141"/>
      <c r="CN25" s="1142"/>
      <c r="CO25" s="1142"/>
      <c r="CP25" s="698"/>
      <c r="CQ25" s="698"/>
      <c r="CR25" s="698"/>
      <c r="CS25" s="698"/>
      <c r="CT25" s="1141"/>
      <c r="CU25" s="1141"/>
      <c r="CV25" s="1142"/>
      <c r="CW25" s="698"/>
      <c r="CX25" s="698"/>
      <c r="CY25" s="698"/>
      <c r="CZ25" s="698"/>
      <c r="DA25" s="1141"/>
      <c r="DB25" s="1141"/>
      <c r="DC25" s="1141"/>
      <c r="DD25" s="1141"/>
      <c r="DE25" s="1141"/>
      <c r="DF25" s="1141"/>
      <c r="DG25" s="1141"/>
      <c r="DH25" s="1141"/>
      <c r="DI25" s="1141"/>
      <c r="DJ25" s="1141"/>
      <c r="DK25" s="1141"/>
      <c r="DL25" s="1141"/>
      <c r="DM25" s="1141"/>
      <c r="DN25" s="1141"/>
      <c r="DO25" s="1142"/>
      <c r="DP25" s="1142"/>
      <c r="DQ25" s="698"/>
      <c r="DR25" s="698"/>
      <c r="DS25" s="698"/>
      <c r="DT25" s="698"/>
      <c r="DU25" s="1141"/>
      <c r="DV25" s="1141"/>
      <c r="DW25" s="1142"/>
      <c r="DX25" s="698"/>
      <c r="DY25" s="698"/>
      <c r="DZ25" s="698"/>
      <c r="EA25" s="698"/>
      <c r="EB25" s="1141"/>
      <c r="EC25" s="1141"/>
      <c r="ED25" s="1142"/>
      <c r="EE25" s="1142"/>
      <c r="EF25" s="698"/>
      <c r="EG25" s="698"/>
      <c r="EH25" s="698"/>
      <c r="EI25" s="698"/>
      <c r="EJ25" s="1141">
        <v>0</v>
      </c>
      <c r="EK25" s="1141">
        <f>IF( SUM(EJ12:EJ25)&lt;=0,0,SUM(EI12:EI25)/SUM(EJ12:EJ25))</f>
        <v>12.444444444444445</v>
      </c>
      <c r="EL25" s="1142"/>
      <c r="EM25" s="698"/>
      <c r="EN25" s="698"/>
      <c r="EO25" s="698"/>
      <c r="EP25" s="698"/>
      <c r="EQ25" s="1141">
        <f t="shared" si="48"/>
        <v>0</v>
      </c>
      <c r="ER25" s="1141">
        <f>IF( SUM(EQ12:EQ25)&lt;=0,0,SUM(EP12:EP25)/SUM(EQ12:EQ25))</f>
        <v>18.555555555555557</v>
      </c>
      <c r="ES25" s="1142"/>
      <c r="ET25" s="698"/>
      <c r="EU25" s="698">
        <v>6</v>
      </c>
      <c r="EV25" s="698">
        <v>1</v>
      </c>
      <c r="EW25" s="698">
        <v>1</v>
      </c>
      <c r="EX25" s="698">
        <f t="shared" si="41"/>
        <v>8</v>
      </c>
      <c r="EY25" s="1420">
        <v>1</v>
      </c>
      <c r="EZ25" s="1422">
        <f>IF( SUM(EY12:EY25)&lt;=0,0,SUM(EX12:EX25)/SUM(EY12:EY25))</f>
        <v>9.3090909090909086</v>
      </c>
      <c r="FA25" s="1142"/>
      <c r="FB25" s="698">
        <v>8</v>
      </c>
      <c r="FC25" s="698">
        <v>2</v>
      </c>
      <c r="FD25" s="698">
        <v>3</v>
      </c>
      <c r="FE25" s="698">
        <f t="shared" si="42"/>
        <v>13</v>
      </c>
      <c r="FF25" s="1141">
        <f t="shared" si="43"/>
        <v>1</v>
      </c>
      <c r="FG25" s="1141">
        <f>IF( SUM(FF12:FF25)&lt;=0,0,SUM(FE12:FE25)/SUM(FF12:FF25))</f>
        <v>13.672727272727272</v>
      </c>
      <c r="FH25" s="1423"/>
      <c r="FI25" s="1424"/>
      <c r="FJ25" s="698"/>
      <c r="FK25" s="698"/>
      <c r="FL25" s="698"/>
      <c r="FM25" s="698"/>
      <c r="FN25" s="1415"/>
      <c r="FO25" s="1141"/>
      <c r="FP25" s="1142"/>
      <c r="FQ25" s="698"/>
      <c r="FR25" s="698"/>
      <c r="FS25" s="698"/>
      <c r="FT25" s="698"/>
      <c r="FU25" s="1140"/>
      <c r="FV25" s="1141"/>
      <c r="FW25" s="1425"/>
      <c r="FX25" s="1424"/>
      <c r="FY25" s="698">
        <v>0</v>
      </c>
      <c r="FZ25" s="698">
        <v>0</v>
      </c>
      <c r="GA25" s="698">
        <v>1</v>
      </c>
      <c r="GB25" s="1142">
        <f t="shared" si="44"/>
        <v>1</v>
      </c>
      <c r="GC25" s="1426">
        <v>0</v>
      </c>
      <c r="GD25" s="1420">
        <f>SUM(GB12:GB25)/COUNT(GC12:GC25)</f>
        <v>2.6428571428571428</v>
      </c>
      <c r="GE25" s="1427"/>
      <c r="GF25" s="1427"/>
      <c r="GG25" s="1427"/>
    </row>
    <row r="26" spans="1:189" s="585" customFormat="1" hidden="1" x14ac:dyDescent="0.35">
      <c r="A26" s="1428">
        <v>42758</v>
      </c>
      <c r="B26" s="587"/>
      <c r="C26" s="587"/>
      <c r="D26" s="587"/>
      <c r="E26" s="587"/>
      <c r="F26" s="1126"/>
      <c r="G26" s="1414"/>
      <c r="H26" s="588"/>
      <c r="I26" s="587"/>
      <c r="J26" s="587"/>
      <c r="K26" s="587"/>
      <c r="L26" s="587"/>
      <c r="M26" s="1126"/>
      <c r="N26" s="1126"/>
      <c r="O26" s="588"/>
      <c r="P26" s="588"/>
      <c r="Q26" s="587"/>
      <c r="R26" s="587"/>
      <c r="S26" s="587"/>
      <c r="T26" s="587"/>
      <c r="U26" s="1126"/>
      <c r="V26" s="1414"/>
      <c r="W26" s="587"/>
      <c r="X26" s="587"/>
      <c r="Y26" s="587"/>
      <c r="Z26" s="587"/>
      <c r="AA26" s="1126"/>
      <c r="AB26" s="1126"/>
      <c r="AC26" s="587"/>
      <c r="AD26" s="587"/>
      <c r="AE26" s="587"/>
      <c r="AF26" s="587"/>
      <c r="AG26" s="1126"/>
      <c r="AH26" s="1199"/>
      <c r="AI26" s="588"/>
      <c r="AJ26" s="587"/>
      <c r="AK26" s="587"/>
      <c r="AL26" s="587"/>
      <c r="AM26" s="587"/>
      <c r="AN26" s="1126"/>
      <c r="AO26" s="1127"/>
      <c r="AP26" s="587"/>
      <c r="AQ26" s="587">
        <v>3</v>
      </c>
      <c r="AR26" s="587">
        <v>0</v>
      </c>
      <c r="AS26" s="587">
        <v>0</v>
      </c>
      <c r="AT26" s="587">
        <f t="shared" si="45"/>
        <v>3</v>
      </c>
      <c r="AU26" s="1127">
        <v>1</v>
      </c>
      <c r="AV26" s="1414">
        <f>IF( SUM(AU12:AU26)&lt;=0,0,SUM(AT12:AT26)/SUM(AU12:AU26))</f>
        <v>9.1333333333333329</v>
      </c>
      <c r="AW26" s="588"/>
      <c r="AX26" s="587">
        <v>3</v>
      </c>
      <c r="AY26" s="587">
        <v>0</v>
      </c>
      <c r="AZ26" s="587">
        <v>0</v>
      </c>
      <c r="BA26" s="587">
        <f t="shared" si="46"/>
        <v>3</v>
      </c>
      <c r="BB26" s="1127">
        <f t="shared" si="47"/>
        <v>1</v>
      </c>
      <c r="BC26" s="1127">
        <f>IF( SUM(BB12:BB26)&lt;=0,0,SUM(BA12:BA26)/SUM(BB12:BB26))</f>
        <v>11</v>
      </c>
      <c r="BD26" s="588"/>
      <c r="BE26" s="588"/>
      <c r="BF26" s="587"/>
      <c r="BG26" s="587"/>
      <c r="BH26" s="587"/>
      <c r="BI26" s="587"/>
      <c r="BJ26" s="1126"/>
      <c r="BK26" s="1127"/>
      <c r="BL26" s="588"/>
      <c r="BM26" s="587"/>
      <c r="BN26" s="587"/>
      <c r="BO26" s="587"/>
      <c r="BP26" s="587"/>
      <c r="BQ26" s="1419"/>
      <c r="BR26" s="1199"/>
      <c r="BS26" s="587"/>
      <c r="BT26" s="587"/>
      <c r="BU26" s="587"/>
      <c r="BV26" s="587"/>
      <c r="BW26" s="1126"/>
      <c r="BX26" s="1127"/>
      <c r="BY26" s="588"/>
      <c r="BZ26" s="588"/>
      <c r="CA26" s="587"/>
      <c r="CB26" s="587"/>
      <c r="CC26" s="587"/>
      <c r="CD26" s="587"/>
      <c r="CE26" s="1127"/>
      <c r="CF26" s="1127"/>
      <c r="CG26" s="588"/>
      <c r="CH26" s="587"/>
      <c r="CI26" s="587"/>
      <c r="CJ26" s="587"/>
      <c r="CK26" s="587"/>
      <c r="CL26" s="1127"/>
      <c r="CM26" s="1127"/>
      <c r="CN26" s="588"/>
      <c r="CO26" s="588"/>
      <c r="CP26" s="587"/>
      <c r="CQ26" s="587"/>
      <c r="CR26" s="587"/>
      <c r="CS26" s="587"/>
      <c r="CT26" s="1127"/>
      <c r="CU26" s="1127"/>
      <c r="CV26" s="588"/>
      <c r="CW26" s="587"/>
      <c r="CX26" s="587"/>
      <c r="CY26" s="587"/>
      <c r="CZ26" s="587"/>
      <c r="DA26" s="1127"/>
      <c r="DB26" s="1127"/>
      <c r="DC26" s="1127"/>
      <c r="DD26" s="1127"/>
      <c r="DE26" s="1127"/>
      <c r="DF26" s="1127"/>
      <c r="DG26" s="1127"/>
      <c r="DH26" s="1127"/>
      <c r="DI26" s="1127"/>
      <c r="DJ26" s="1127"/>
      <c r="DK26" s="1127"/>
      <c r="DL26" s="1127"/>
      <c r="DM26" s="1127"/>
      <c r="DN26" s="1127"/>
      <c r="DO26" s="588"/>
      <c r="DP26" s="588"/>
      <c r="DQ26" s="587"/>
      <c r="DR26" s="587"/>
      <c r="DS26" s="587"/>
      <c r="DT26" s="587"/>
      <c r="DU26" s="1127"/>
      <c r="DV26" s="1127"/>
      <c r="DW26" s="588"/>
      <c r="DX26" s="587"/>
      <c r="DY26" s="587"/>
      <c r="DZ26" s="587"/>
      <c r="EA26" s="587"/>
      <c r="EB26" s="1127"/>
      <c r="EC26" s="1127"/>
      <c r="ED26" s="588"/>
      <c r="EE26" s="588"/>
      <c r="EF26" s="587">
        <v>6</v>
      </c>
      <c r="EG26" s="587">
        <v>1</v>
      </c>
      <c r="EH26" s="587">
        <v>0</v>
      </c>
      <c r="EI26" s="587">
        <f t="shared" ref="EI26:EI31" si="49">SUM(EF26:EH26)</f>
        <v>7</v>
      </c>
      <c r="EJ26" s="1127">
        <v>1</v>
      </c>
      <c r="EK26" s="1127">
        <f>IF( SUM(EJ12:EJ26)&lt;=0,0,SUM(EI12:EI26)/SUM(EJ12:EJ26))</f>
        <v>11.9</v>
      </c>
      <c r="EL26" s="588"/>
      <c r="EM26" s="587">
        <v>6</v>
      </c>
      <c r="EN26" s="587">
        <v>3</v>
      </c>
      <c r="EO26" s="587">
        <v>2</v>
      </c>
      <c r="EP26" s="587">
        <f t="shared" ref="EP26:EP31" si="50">SUM(EM26:EO26)</f>
        <v>11</v>
      </c>
      <c r="EQ26" s="1127">
        <f t="shared" si="48"/>
        <v>1</v>
      </c>
      <c r="ER26" s="1127">
        <f>IF( SUM(EQ12:EQ26)&lt;=0,0,SUM(EP12:EP26)/SUM(EQ12:EQ26))</f>
        <v>17.8</v>
      </c>
      <c r="ES26" s="588"/>
      <c r="ET26" s="587"/>
      <c r="EU26" s="587">
        <v>9</v>
      </c>
      <c r="EV26" s="587">
        <v>0</v>
      </c>
      <c r="EW26" s="587">
        <v>1</v>
      </c>
      <c r="EX26" s="587">
        <f t="shared" si="41"/>
        <v>10</v>
      </c>
      <c r="EY26" s="1199">
        <v>1</v>
      </c>
      <c r="EZ26" s="1196">
        <f>IF( SUM(EY12:EY26)&lt;=0,0,SUM(EX12:EX26)/SUM(EY12:EY26))</f>
        <v>9.3559322033898304</v>
      </c>
      <c r="FA26" s="588"/>
      <c r="FB26" s="587">
        <v>10</v>
      </c>
      <c r="FC26" s="587">
        <v>0</v>
      </c>
      <c r="FD26" s="587">
        <v>2</v>
      </c>
      <c r="FE26" s="587">
        <f t="shared" si="42"/>
        <v>12</v>
      </c>
      <c r="FF26" s="1127">
        <f t="shared" si="43"/>
        <v>1</v>
      </c>
      <c r="FG26" s="1127">
        <f>IF( SUM(FF12:FF26)&lt;=0,0,SUM(FE12:FE26)/SUM(FF12:FF26))</f>
        <v>13.559322033898304</v>
      </c>
      <c r="FH26" s="1197"/>
      <c r="FI26" s="1198"/>
      <c r="FJ26" s="587"/>
      <c r="FK26" s="587"/>
      <c r="FL26" s="587"/>
      <c r="FM26" s="587"/>
      <c r="FN26" s="1414"/>
      <c r="FO26" s="1127"/>
      <c r="FP26" s="588"/>
      <c r="FQ26" s="587"/>
      <c r="FR26" s="587"/>
      <c r="FS26" s="587"/>
      <c r="FT26" s="587"/>
      <c r="FU26" s="1126"/>
      <c r="FV26" s="1127"/>
      <c r="FW26" s="1203"/>
      <c r="FX26" s="1198"/>
      <c r="FY26" s="587">
        <v>0</v>
      </c>
      <c r="FZ26" s="587">
        <v>1</v>
      </c>
      <c r="GA26" s="587">
        <v>1</v>
      </c>
      <c r="GB26" s="588">
        <f t="shared" si="44"/>
        <v>2</v>
      </c>
      <c r="GC26" s="1195">
        <v>0</v>
      </c>
      <c r="GD26" s="1199">
        <f>SUM(GB12:GB26)/COUNT(GC12:GC26)</f>
        <v>2.6</v>
      </c>
      <c r="GE26" s="697"/>
      <c r="GF26" s="697"/>
      <c r="GG26" s="697"/>
    </row>
    <row r="27" spans="1:189" s="585" customFormat="1" hidden="1" x14ac:dyDescent="0.35">
      <c r="A27" s="1229">
        <v>42759</v>
      </c>
      <c r="B27" s="587"/>
      <c r="C27" s="587"/>
      <c r="D27" s="587"/>
      <c r="E27" s="587"/>
      <c r="F27" s="1126"/>
      <c r="G27" s="1414"/>
      <c r="H27" s="588"/>
      <c r="I27" s="587"/>
      <c r="J27" s="587"/>
      <c r="K27" s="587"/>
      <c r="L27" s="587"/>
      <c r="M27" s="1126"/>
      <c r="N27" s="1126"/>
      <c r="O27" s="588"/>
      <c r="P27" s="588"/>
      <c r="Q27" s="587"/>
      <c r="R27" s="587"/>
      <c r="S27" s="587"/>
      <c r="T27" s="587"/>
      <c r="U27" s="1126"/>
      <c r="V27" s="1414"/>
      <c r="W27" s="587"/>
      <c r="X27" s="587"/>
      <c r="Y27" s="587"/>
      <c r="Z27" s="587"/>
      <c r="AA27" s="1126"/>
      <c r="AB27" s="1126"/>
      <c r="AC27" s="587"/>
      <c r="AD27" s="587"/>
      <c r="AE27" s="587"/>
      <c r="AF27" s="587"/>
      <c r="AG27" s="1126"/>
      <c r="AH27" s="1199"/>
      <c r="AI27" s="588"/>
      <c r="AJ27" s="587"/>
      <c r="AK27" s="587"/>
      <c r="AL27" s="587"/>
      <c r="AM27" s="587"/>
      <c r="AN27" s="1126"/>
      <c r="AO27" s="1127"/>
      <c r="AP27" s="587"/>
      <c r="AQ27" s="587">
        <v>4</v>
      </c>
      <c r="AR27" s="587">
        <v>1</v>
      </c>
      <c r="AS27" s="587">
        <v>1</v>
      </c>
      <c r="AT27" s="587">
        <f t="shared" si="45"/>
        <v>6</v>
      </c>
      <c r="AU27" s="1127">
        <v>1</v>
      </c>
      <c r="AV27" s="1414">
        <f>IF( SUM(AU12:AU27)&lt;=0,0,SUM(AT12:AT27)/SUM(AU12:AU27))</f>
        <v>8.9375</v>
      </c>
      <c r="AW27" s="588"/>
      <c r="AX27" s="587">
        <v>4</v>
      </c>
      <c r="AY27" s="587">
        <v>2</v>
      </c>
      <c r="AZ27" s="587">
        <v>1</v>
      </c>
      <c r="BA27" s="587">
        <f t="shared" si="46"/>
        <v>7</v>
      </c>
      <c r="BB27" s="1127">
        <f t="shared" si="47"/>
        <v>1</v>
      </c>
      <c r="BC27" s="1127">
        <f>IF( SUM(BB12:BB27)&lt;=0,0,SUM(BA12:BA27)/SUM(BB12:BB27))</f>
        <v>10.75</v>
      </c>
      <c r="BD27" s="588"/>
      <c r="BE27" s="588"/>
      <c r="BF27" s="587"/>
      <c r="BG27" s="587"/>
      <c r="BH27" s="587"/>
      <c r="BI27" s="587"/>
      <c r="BJ27" s="1126"/>
      <c r="BK27" s="1127"/>
      <c r="BL27" s="588"/>
      <c r="BM27" s="587"/>
      <c r="BN27" s="587"/>
      <c r="BO27" s="587"/>
      <c r="BP27" s="587"/>
      <c r="BQ27" s="1419"/>
      <c r="BR27" s="1199"/>
      <c r="BS27" s="587"/>
      <c r="BT27" s="587"/>
      <c r="BU27" s="587"/>
      <c r="BV27" s="587"/>
      <c r="BW27" s="1126"/>
      <c r="BX27" s="1127"/>
      <c r="BY27" s="588"/>
      <c r="BZ27" s="588"/>
      <c r="CA27" s="587"/>
      <c r="CB27" s="587"/>
      <c r="CC27" s="587"/>
      <c r="CD27" s="587"/>
      <c r="CE27" s="1127"/>
      <c r="CF27" s="1127"/>
      <c r="CG27" s="588"/>
      <c r="CH27" s="587"/>
      <c r="CI27" s="587"/>
      <c r="CJ27" s="587"/>
      <c r="CK27" s="587"/>
      <c r="CL27" s="1127"/>
      <c r="CM27" s="1127"/>
      <c r="CN27" s="588"/>
      <c r="CO27" s="588"/>
      <c r="CP27" s="587"/>
      <c r="CQ27" s="587"/>
      <c r="CR27" s="587"/>
      <c r="CS27" s="587"/>
      <c r="CT27" s="1127"/>
      <c r="CU27" s="1127"/>
      <c r="CV27" s="588"/>
      <c r="CW27" s="587"/>
      <c r="CX27" s="587"/>
      <c r="CY27" s="587"/>
      <c r="CZ27" s="587"/>
      <c r="DA27" s="1127"/>
      <c r="DB27" s="1127"/>
      <c r="DC27" s="1127"/>
      <c r="DD27" s="1127"/>
      <c r="DE27" s="1127"/>
      <c r="DF27" s="1127"/>
      <c r="DG27" s="1127"/>
      <c r="DH27" s="1127"/>
      <c r="DI27" s="1127"/>
      <c r="DJ27" s="1127"/>
      <c r="DK27" s="1127"/>
      <c r="DL27" s="1127"/>
      <c r="DM27" s="1127"/>
      <c r="DN27" s="1127"/>
      <c r="DO27" s="588"/>
      <c r="DP27" s="588"/>
      <c r="DQ27" s="587"/>
      <c r="DR27" s="587"/>
      <c r="DS27" s="587"/>
      <c r="DT27" s="587"/>
      <c r="DU27" s="1127"/>
      <c r="DV27" s="1127"/>
      <c r="DW27" s="588"/>
      <c r="DX27" s="587"/>
      <c r="DY27" s="587"/>
      <c r="DZ27" s="587"/>
      <c r="EA27" s="587"/>
      <c r="EB27" s="1127"/>
      <c r="EC27" s="1127"/>
      <c r="ED27" s="588"/>
      <c r="EE27" s="588"/>
      <c r="EF27" s="587">
        <v>8</v>
      </c>
      <c r="EG27" s="587">
        <v>0</v>
      </c>
      <c r="EH27" s="587">
        <v>1</v>
      </c>
      <c r="EI27" s="587">
        <f t="shared" si="49"/>
        <v>9</v>
      </c>
      <c r="EJ27" s="1127">
        <v>1</v>
      </c>
      <c r="EK27" s="1127">
        <f>IF( SUM(EJ12:EJ27)&lt;=0,0,SUM(EI12:EI27)/SUM(EJ12:EJ27))</f>
        <v>11.636363636363637</v>
      </c>
      <c r="EL27" s="588"/>
      <c r="EM27" s="587">
        <v>10</v>
      </c>
      <c r="EN27" s="587">
        <v>2</v>
      </c>
      <c r="EO27" s="587">
        <v>5</v>
      </c>
      <c r="EP27" s="587">
        <f t="shared" si="50"/>
        <v>17</v>
      </c>
      <c r="EQ27" s="1127">
        <f t="shared" si="48"/>
        <v>1</v>
      </c>
      <c r="ER27" s="1127">
        <f>IF( SUM(EQ12:EQ27)&lt;=0,0,SUM(EP12:EP27)/SUM(EQ12:EQ27))</f>
        <v>17.727272727272727</v>
      </c>
      <c r="ES27" s="588"/>
      <c r="ET27" s="587"/>
      <c r="EU27" s="587">
        <v>10</v>
      </c>
      <c r="EV27" s="587">
        <v>0</v>
      </c>
      <c r="EW27" s="587">
        <v>2</v>
      </c>
      <c r="EX27" s="587">
        <f t="shared" si="41"/>
        <v>12</v>
      </c>
      <c r="EY27" s="1199">
        <v>1</v>
      </c>
      <c r="EZ27" s="1196">
        <f>IF( SUM(EY12:EY27)&lt;=0,0,SUM(EX12:EX27)/SUM(EY12:EY27))</f>
        <v>9.5238095238095237</v>
      </c>
      <c r="FA27" s="588"/>
      <c r="FB27" s="587">
        <v>11</v>
      </c>
      <c r="FC27" s="587">
        <v>1</v>
      </c>
      <c r="FD27" s="587">
        <v>4</v>
      </c>
      <c r="FE27" s="587">
        <f t="shared" si="42"/>
        <v>16</v>
      </c>
      <c r="FF27" s="1127">
        <f t="shared" si="43"/>
        <v>1</v>
      </c>
      <c r="FG27" s="1127">
        <f>IF( SUM(FF12:FF27)&lt;=0,0,SUM(FE12:FE27)/SUM(FF12:FF27))</f>
        <v>13.714285714285714</v>
      </c>
      <c r="FH27" s="1197"/>
      <c r="FI27" s="1198"/>
      <c r="FJ27" s="587"/>
      <c r="FK27" s="587"/>
      <c r="FL27" s="587"/>
      <c r="FM27" s="587"/>
      <c r="FN27" s="1414"/>
      <c r="FO27" s="1127"/>
      <c r="FP27" s="588"/>
      <c r="FQ27" s="587"/>
      <c r="FR27" s="587"/>
      <c r="FS27" s="587"/>
      <c r="FT27" s="587"/>
      <c r="FU27" s="1126"/>
      <c r="FV27" s="1127"/>
      <c r="FW27" s="1203"/>
      <c r="FX27" s="1198"/>
      <c r="FY27" s="587">
        <v>1</v>
      </c>
      <c r="FZ27" s="587">
        <v>3</v>
      </c>
      <c r="GA27" s="587">
        <v>1</v>
      </c>
      <c r="GB27" s="588">
        <f t="shared" si="44"/>
        <v>5</v>
      </c>
      <c r="GC27" s="1195">
        <v>0</v>
      </c>
      <c r="GD27" s="1199">
        <f>SUM(GB12:GB27)/COUNT(GC12:GC27)</f>
        <v>2.75</v>
      </c>
      <c r="GE27" s="697"/>
      <c r="GF27" s="697"/>
      <c r="GG27" s="697"/>
    </row>
    <row r="28" spans="1:189" s="585" customFormat="1" hidden="1" x14ac:dyDescent="0.35">
      <c r="A28" s="1229">
        <v>42760</v>
      </c>
      <c r="B28" s="587"/>
      <c r="C28" s="587"/>
      <c r="D28" s="587"/>
      <c r="E28" s="587"/>
      <c r="F28" s="1126"/>
      <c r="G28" s="1414"/>
      <c r="H28" s="588"/>
      <c r="I28" s="587"/>
      <c r="J28" s="587"/>
      <c r="K28" s="587"/>
      <c r="L28" s="587"/>
      <c r="M28" s="1126"/>
      <c r="N28" s="1126"/>
      <c r="O28" s="588"/>
      <c r="P28" s="588"/>
      <c r="Q28" s="587"/>
      <c r="R28" s="587"/>
      <c r="S28" s="587"/>
      <c r="T28" s="587"/>
      <c r="U28" s="1126"/>
      <c r="V28" s="1414"/>
      <c r="W28" s="587"/>
      <c r="X28" s="587"/>
      <c r="Y28" s="587"/>
      <c r="Z28" s="587"/>
      <c r="AA28" s="1126"/>
      <c r="AB28" s="1126"/>
      <c r="AC28" s="587"/>
      <c r="AD28" s="587"/>
      <c r="AE28" s="587"/>
      <c r="AF28" s="587"/>
      <c r="AG28" s="1126"/>
      <c r="AH28" s="1199"/>
      <c r="AI28" s="588"/>
      <c r="AJ28" s="587"/>
      <c r="AK28" s="587"/>
      <c r="AL28" s="587"/>
      <c r="AM28" s="587"/>
      <c r="AN28" s="1126"/>
      <c r="AO28" s="1127"/>
      <c r="AP28" s="587"/>
      <c r="AQ28" s="587">
        <v>3</v>
      </c>
      <c r="AR28" s="587">
        <v>2</v>
      </c>
      <c r="AS28" s="587">
        <v>1</v>
      </c>
      <c r="AT28" s="587">
        <f t="shared" si="45"/>
        <v>6</v>
      </c>
      <c r="AU28" s="1127">
        <v>1</v>
      </c>
      <c r="AV28" s="1414">
        <f>IF( SUM(AU12:AU28)&lt;=0,0,SUM(AT12:AT28)/SUM(AU12:AU28))</f>
        <v>8.764705882352942</v>
      </c>
      <c r="AW28" s="588"/>
      <c r="AX28" s="587">
        <v>3</v>
      </c>
      <c r="AY28" s="587">
        <v>3</v>
      </c>
      <c r="AZ28" s="587">
        <v>1</v>
      </c>
      <c r="BA28" s="587">
        <f t="shared" si="46"/>
        <v>7</v>
      </c>
      <c r="BB28" s="1127">
        <f t="shared" si="47"/>
        <v>1</v>
      </c>
      <c r="BC28" s="1127">
        <f>IF( SUM(BB12:BB28)&lt;=0,0,SUM(BA12:BA28)/SUM(BB12:BB28))</f>
        <v>10.529411764705882</v>
      </c>
      <c r="BD28" s="588"/>
      <c r="BE28" s="588"/>
      <c r="BF28" s="587"/>
      <c r="BG28" s="587"/>
      <c r="BH28" s="587"/>
      <c r="BI28" s="587"/>
      <c r="BJ28" s="1126"/>
      <c r="BK28" s="1127"/>
      <c r="BL28" s="588"/>
      <c r="BM28" s="587"/>
      <c r="BN28" s="587"/>
      <c r="BO28" s="587"/>
      <c r="BP28" s="587"/>
      <c r="BQ28" s="1419"/>
      <c r="BR28" s="1199"/>
      <c r="BS28" s="587"/>
      <c r="BT28" s="587"/>
      <c r="BU28" s="587"/>
      <c r="BV28" s="587"/>
      <c r="BW28" s="1126"/>
      <c r="BX28" s="1127"/>
      <c r="BY28" s="588"/>
      <c r="BZ28" s="588"/>
      <c r="CA28" s="587"/>
      <c r="CB28" s="587"/>
      <c r="CC28" s="587"/>
      <c r="CD28" s="587"/>
      <c r="CE28" s="1127"/>
      <c r="CF28" s="1127"/>
      <c r="CG28" s="588"/>
      <c r="CH28" s="587"/>
      <c r="CI28" s="587"/>
      <c r="CJ28" s="587"/>
      <c r="CK28" s="587"/>
      <c r="CL28" s="1127"/>
      <c r="CM28" s="1127"/>
      <c r="CN28" s="588"/>
      <c r="CO28" s="588"/>
      <c r="CP28" s="587"/>
      <c r="CQ28" s="587"/>
      <c r="CR28" s="587"/>
      <c r="CS28" s="587"/>
      <c r="CT28" s="1127"/>
      <c r="CU28" s="1127"/>
      <c r="CV28" s="588"/>
      <c r="CW28" s="587"/>
      <c r="CX28" s="587"/>
      <c r="CY28" s="587"/>
      <c r="CZ28" s="587"/>
      <c r="DA28" s="1127"/>
      <c r="DB28" s="1127"/>
      <c r="DC28" s="1127"/>
      <c r="DD28" s="1127"/>
      <c r="DE28" s="1127"/>
      <c r="DF28" s="1127"/>
      <c r="DG28" s="1127"/>
      <c r="DH28" s="1127"/>
      <c r="DI28" s="1127"/>
      <c r="DJ28" s="1127"/>
      <c r="DK28" s="1127"/>
      <c r="DL28" s="1127"/>
      <c r="DM28" s="1127"/>
      <c r="DN28" s="1127"/>
      <c r="DO28" s="588"/>
      <c r="DP28" s="588"/>
      <c r="DQ28" s="587"/>
      <c r="DR28" s="587"/>
      <c r="DS28" s="587"/>
      <c r="DT28" s="587"/>
      <c r="DU28" s="1127"/>
      <c r="DV28" s="1127"/>
      <c r="DW28" s="588"/>
      <c r="DX28" s="587"/>
      <c r="DY28" s="587"/>
      <c r="DZ28" s="587"/>
      <c r="EA28" s="587"/>
      <c r="EB28" s="1127"/>
      <c r="EC28" s="1127"/>
      <c r="ED28" s="588"/>
      <c r="EE28" s="588"/>
      <c r="EF28" s="587">
        <v>10</v>
      </c>
      <c r="EG28" s="587">
        <v>4</v>
      </c>
      <c r="EH28" s="587">
        <v>4</v>
      </c>
      <c r="EI28" s="587">
        <f t="shared" si="49"/>
        <v>18</v>
      </c>
      <c r="EJ28" s="1127">
        <v>1</v>
      </c>
      <c r="EK28" s="1127">
        <f>IF( SUM(EJ12:EJ28)&lt;=0,0,SUM(EI12:EI28)/SUM(EJ12:EJ28))</f>
        <v>12.166666666666666</v>
      </c>
      <c r="EL28" s="588"/>
      <c r="EM28" s="587">
        <v>11</v>
      </c>
      <c r="EN28" s="587">
        <v>4</v>
      </c>
      <c r="EO28" s="587">
        <v>5</v>
      </c>
      <c r="EP28" s="587">
        <f t="shared" si="50"/>
        <v>20</v>
      </c>
      <c r="EQ28" s="1127">
        <f t="shared" si="48"/>
        <v>1</v>
      </c>
      <c r="ER28" s="1127">
        <f>IF( SUM(EQ12:EQ28)&lt;=0,0,SUM(EP12:EP28)/SUM(EQ12:EQ28))</f>
        <v>17.916666666666668</v>
      </c>
      <c r="ES28" s="588"/>
      <c r="ET28" s="587"/>
      <c r="EU28" s="587">
        <v>5</v>
      </c>
      <c r="EV28" s="587">
        <v>2</v>
      </c>
      <c r="EW28" s="587">
        <v>2</v>
      </c>
      <c r="EX28" s="587">
        <f t="shared" ref="EX28:EX33" si="51">SUM(EU28:EW28)</f>
        <v>9</v>
      </c>
      <c r="EY28" s="1199">
        <v>1</v>
      </c>
      <c r="EZ28" s="1196">
        <f>IF( SUM(EY12:EY28)&lt;=0,0,SUM(EX12:EX28)/SUM(EY12:EY28))</f>
        <v>9.4925373134328357</v>
      </c>
      <c r="FA28" s="588"/>
      <c r="FB28" s="587">
        <v>6</v>
      </c>
      <c r="FC28" s="587">
        <v>4</v>
      </c>
      <c r="FD28" s="587">
        <v>4</v>
      </c>
      <c r="FE28" s="587">
        <f t="shared" ref="FE28:FE33" si="52">SUM(FB28:FD28)</f>
        <v>14</v>
      </c>
      <c r="FF28" s="1127">
        <f t="shared" ref="FF28:FF33" si="53">EY28</f>
        <v>1</v>
      </c>
      <c r="FG28" s="1127">
        <f>IF( SUM(FF12:FF28)&lt;=0,0,SUM(FE12:FE28)/SUM(FF12:FF28))</f>
        <v>13.73134328358209</v>
      </c>
      <c r="FH28" s="1197"/>
      <c r="FI28" s="1198"/>
      <c r="FJ28" s="587"/>
      <c r="FK28" s="587"/>
      <c r="FL28" s="587"/>
      <c r="FM28" s="587"/>
      <c r="FN28" s="1414"/>
      <c r="FO28" s="1127"/>
      <c r="FP28" s="588"/>
      <c r="FQ28" s="587"/>
      <c r="FR28" s="587"/>
      <c r="FS28" s="587"/>
      <c r="FT28" s="587"/>
      <c r="FU28" s="1126"/>
      <c r="FV28" s="1127"/>
      <c r="FW28" s="1203"/>
      <c r="FX28" s="1198"/>
      <c r="FY28" s="587">
        <v>4</v>
      </c>
      <c r="FZ28" s="587">
        <v>0</v>
      </c>
      <c r="GA28" s="587">
        <v>2</v>
      </c>
      <c r="GB28" s="588">
        <f t="shared" ref="GB28:GB33" si="54">SUM(FY28:GA28)</f>
        <v>6</v>
      </c>
      <c r="GC28" s="1195">
        <v>0</v>
      </c>
      <c r="GD28" s="1199">
        <f>SUM(GB12:GB28)/COUNT(GC12:GC28)</f>
        <v>2.9411764705882355</v>
      </c>
      <c r="GE28" s="697"/>
      <c r="GF28" s="697"/>
      <c r="GG28" s="697"/>
    </row>
    <row r="29" spans="1:189" s="585" customFormat="1" hidden="1" x14ac:dyDescent="0.35">
      <c r="A29" s="1229">
        <v>42761</v>
      </c>
      <c r="B29" s="587"/>
      <c r="C29" s="587"/>
      <c r="D29" s="587"/>
      <c r="E29" s="587"/>
      <c r="F29" s="1126"/>
      <c r="G29" s="1414"/>
      <c r="H29" s="588"/>
      <c r="I29" s="587"/>
      <c r="J29" s="587"/>
      <c r="K29" s="587"/>
      <c r="L29" s="587"/>
      <c r="M29" s="1126"/>
      <c r="N29" s="1126"/>
      <c r="O29" s="588"/>
      <c r="P29" s="588"/>
      <c r="Q29" s="587"/>
      <c r="R29" s="587"/>
      <c r="S29" s="587"/>
      <c r="T29" s="587"/>
      <c r="U29" s="1126"/>
      <c r="V29" s="1414"/>
      <c r="W29" s="587"/>
      <c r="X29" s="587"/>
      <c r="Y29" s="587"/>
      <c r="Z29" s="587"/>
      <c r="AA29" s="1126"/>
      <c r="AB29" s="1126"/>
      <c r="AC29" s="587"/>
      <c r="AD29" s="587"/>
      <c r="AE29" s="587"/>
      <c r="AF29" s="587"/>
      <c r="AG29" s="1126"/>
      <c r="AH29" s="1199"/>
      <c r="AI29" s="588"/>
      <c r="AJ29" s="587"/>
      <c r="AK29" s="587"/>
      <c r="AL29" s="587"/>
      <c r="AM29" s="587"/>
      <c r="AN29" s="1126"/>
      <c r="AO29" s="1127"/>
      <c r="AP29" s="587"/>
      <c r="AQ29" s="587">
        <v>9</v>
      </c>
      <c r="AR29" s="587">
        <v>5</v>
      </c>
      <c r="AS29" s="587">
        <v>0</v>
      </c>
      <c r="AT29" s="587">
        <f t="shared" si="45"/>
        <v>14</v>
      </c>
      <c r="AU29" s="1127">
        <v>1</v>
      </c>
      <c r="AV29" s="1414">
        <f>IF( SUM(AU12:AU29)&lt;=0,0,SUM(AT12:AT29)/SUM(AU12:AU29))</f>
        <v>9.0555555555555554</v>
      </c>
      <c r="AW29" s="588"/>
      <c r="AX29" s="587">
        <v>10</v>
      </c>
      <c r="AY29" s="587">
        <v>5</v>
      </c>
      <c r="AZ29" s="587">
        <v>0</v>
      </c>
      <c r="BA29" s="587">
        <f t="shared" si="46"/>
        <v>15</v>
      </c>
      <c r="BB29" s="1127">
        <f t="shared" si="47"/>
        <v>1</v>
      </c>
      <c r="BC29" s="1127">
        <f>IF( SUM(BB12:BB29)&lt;=0,0,SUM(BA12:BA29)/SUM(BB12:BB29))</f>
        <v>10.777777777777779</v>
      </c>
      <c r="BD29" s="588"/>
      <c r="BE29" s="588"/>
      <c r="BF29" s="587"/>
      <c r="BG29" s="587"/>
      <c r="BH29" s="587"/>
      <c r="BI29" s="587"/>
      <c r="BJ29" s="1126"/>
      <c r="BK29" s="1127"/>
      <c r="BL29" s="588"/>
      <c r="BM29" s="587"/>
      <c r="BN29" s="587"/>
      <c r="BO29" s="587"/>
      <c r="BP29" s="587"/>
      <c r="BQ29" s="1419"/>
      <c r="BR29" s="1199"/>
      <c r="BS29" s="587"/>
      <c r="BT29" s="587"/>
      <c r="BU29" s="587"/>
      <c r="BV29" s="587"/>
      <c r="BW29" s="1126"/>
      <c r="BX29" s="1127"/>
      <c r="BY29" s="588"/>
      <c r="BZ29" s="588"/>
      <c r="CA29" s="587"/>
      <c r="CB29" s="587"/>
      <c r="CC29" s="587"/>
      <c r="CD29" s="587"/>
      <c r="CE29" s="1127"/>
      <c r="CF29" s="1127"/>
      <c r="CG29" s="588"/>
      <c r="CH29" s="587"/>
      <c r="CI29" s="587"/>
      <c r="CJ29" s="587"/>
      <c r="CK29" s="587"/>
      <c r="CL29" s="1127"/>
      <c r="CM29" s="1127"/>
      <c r="CN29" s="588"/>
      <c r="CO29" s="588"/>
      <c r="CP29" s="587"/>
      <c r="CQ29" s="587"/>
      <c r="CR29" s="587"/>
      <c r="CS29" s="587"/>
      <c r="CT29" s="1127"/>
      <c r="CU29" s="1127"/>
      <c r="CV29" s="588"/>
      <c r="CW29" s="587"/>
      <c r="CX29" s="587"/>
      <c r="CY29" s="587"/>
      <c r="CZ29" s="587"/>
      <c r="DA29" s="1127"/>
      <c r="DB29" s="1127"/>
      <c r="DC29" s="1127"/>
      <c r="DD29" s="1127"/>
      <c r="DE29" s="1127"/>
      <c r="DF29" s="1127"/>
      <c r="DG29" s="1127"/>
      <c r="DH29" s="1127"/>
      <c r="DI29" s="1127"/>
      <c r="DJ29" s="1127"/>
      <c r="DK29" s="1127"/>
      <c r="DL29" s="1127"/>
      <c r="DM29" s="1127"/>
      <c r="DN29" s="1127"/>
      <c r="DO29" s="588"/>
      <c r="DP29" s="588"/>
      <c r="DQ29" s="587"/>
      <c r="DR29" s="587"/>
      <c r="DS29" s="587"/>
      <c r="DT29" s="587"/>
      <c r="DU29" s="1127"/>
      <c r="DV29" s="1127"/>
      <c r="DW29" s="588"/>
      <c r="DX29" s="587"/>
      <c r="DY29" s="587"/>
      <c r="DZ29" s="587"/>
      <c r="EA29" s="587"/>
      <c r="EB29" s="1127"/>
      <c r="EC29" s="1127"/>
      <c r="ED29" s="588"/>
      <c r="EE29" s="588"/>
      <c r="EF29" s="587">
        <v>7</v>
      </c>
      <c r="EG29" s="587">
        <v>1</v>
      </c>
      <c r="EH29" s="587">
        <v>5</v>
      </c>
      <c r="EI29" s="587">
        <f t="shared" si="49"/>
        <v>13</v>
      </c>
      <c r="EJ29" s="1127">
        <v>1</v>
      </c>
      <c r="EK29" s="1127">
        <f>IF( SUM(EJ12:EJ29)&lt;=0,0,SUM(EI12:EI29)/SUM(EJ12:EJ29))</f>
        <v>12.23076923076923</v>
      </c>
      <c r="EL29" s="588"/>
      <c r="EM29" s="587">
        <v>9</v>
      </c>
      <c r="EN29" s="587">
        <v>2</v>
      </c>
      <c r="EO29" s="587">
        <v>6</v>
      </c>
      <c r="EP29" s="587">
        <f t="shared" si="50"/>
        <v>17</v>
      </c>
      <c r="EQ29" s="1127">
        <f t="shared" si="48"/>
        <v>1</v>
      </c>
      <c r="ER29" s="1127">
        <f>IF( SUM(EQ12:EQ29)&lt;=0,0,SUM(EP12:EP29)/SUM(EQ12:EQ29))</f>
        <v>17.846153846153847</v>
      </c>
      <c r="ES29" s="588"/>
      <c r="ET29" s="587"/>
      <c r="EU29" s="587">
        <v>9</v>
      </c>
      <c r="EV29" s="587">
        <v>1</v>
      </c>
      <c r="EW29" s="587">
        <v>2</v>
      </c>
      <c r="EX29" s="587">
        <f t="shared" si="51"/>
        <v>12</v>
      </c>
      <c r="EY29" s="1199">
        <v>1</v>
      </c>
      <c r="EZ29" s="1196">
        <f>IF( SUM(EY12:EY29)&lt;=0,0,SUM(EX12:EX29)/SUM(EY12:EY29))</f>
        <v>9.6338028169014081</v>
      </c>
      <c r="FA29" s="588"/>
      <c r="FB29" s="587">
        <v>11</v>
      </c>
      <c r="FC29" s="587">
        <v>1</v>
      </c>
      <c r="FD29" s="587">
        <v>3</v>
      </c>
      <c r="FE29" s="587">
        <f t="shared" si="52"/>
        <v>15</v>
      </c>
      <c r="FF29" s="1127">
        <f t="shared" si="53"/>
        <v>1</v>
      </c>
      <c r="FG29" s="1127">
        <f>IF( SUM(FF12:FF29)&lt;=0,0,SUM(FE12:FE29)/SUM(FF12:FF29))</f>
        <v>13.80281690140845</v>
      </c>
      <c r="FH29" s="1197"/>
      <c r="FI29" s="1198"/>
      <c r="FJ29" s="587"/>
      <c r="FK29" s="587"/>
      <c r="FL29" s="587"/>
      <c r="FM29" s="587"/>
      <c r="FN29" s="1414"/>
      <c r="FO29" s="1127"/>
      <c r="FP29" s="588"/>
      <c r="FQ29" s="587"/>
      <c r="FR29" s="587"/>
      <c r="FS29" s="587"/>
      <c r="FT29" s="587"/>
      <c r="FU29" s="1126"/>
      <c r="FV29" s="1127"/>
      <c r="FW29" s="1203"/>
      <c r="FX29" s="1198"/>
      <c r="FY29" s="587">
        <v>1</v>
      </c>
      <c r="FZ29" s="587">
        <v>2</v>
      </c>
      <c r="GA29" s="587">
        <v>0</v>
      </c>
      <c r="GB29" s="588">
        <f t="shared" si="54"/>
        <v>3</v>
      </c>
      <c r="GC29" s="1195">
        <v>0</v>
      </c>
      <c r="GD29" s="1199">
        <f>SUM(GB12:GB29)/COUNT(GC12:GC29)</f>
        <v>2.9444444444444446</v>
      </c>
      <c r="GE29" s="697"/>
      <c r="GF29" s="697"/>
      <c r="GG29" s="697"/>
    </row>
    <row r="30" spans="1:189" s="585" customFormat="1" hidden="1" x14ac:dyDescent="0.35">
      <c r="A30" s="1231">
        <v>42762</v>
      </c>
      <c r="B30" s="698"/>
      <c r="C30" s="698"/>
      <c r="D30" s="698"/>
      <c r="E30" s="698"/>
      <c r="F30" s="1140"/>
      <c r="G30" s="1415"/>
      <c r="H30" s="1142"/>
      <c r="I30" s="698"/>
      <c r="J30" s="698"/>
      <c r="K30" s="698"/>
      <c r="L30" s="698"/>
      <c r="M30" s="1140"/>
      <c r="N30" s="1140"/>
      <c r="O30" s="1142"/>
      <c r="P30" s="1142"/>
      <c r="Q30" s="698"/>
      <c r="R30" s="698"/>
      <c r="S30" s="698"/>
      <c r="T30" s="698"/>
      <c r="U30" s="1140"/>
      <c r="V30" s="1415"/>
      <c r="W30" s="698"/>
      <c r="X30" s="698"/>
      <c r="Y30" s="698"/>
      <c r="Z30" s="698"/>
      <c r="AA30" s="1140"/>
      <c r="AB30" s="1140"/>
      <c r="AC30" s="698"/>
      <c r="AD30" s="698"/>
      <c r="AE30" s="698"/>
      <c r="AF30" s="698"/>
      <c r="AG30" s="1140"/>
      <c r="AH30" s="1420"/>
      <c r="AI30" s="1142"/>
      <c r="AJ30" s="698"/>
      <c r="AK30" s="698"/>
      <c r="AL30" s="698"/>
      <c r="AM30" s="698"/>
      <c r="AN30" s="1140"/>
      <c r="AO30" s="1141"/>
      <c r="AP30" s="698"/>
      <c r="AQ30" s="698">
        <v>5</v>
      </c>
      <c r="AR30" s="698">
        <v>3</v>
      </c>
      <c r="AS30" s="698">
        <v>3</v>
      </c>
      <c r="AT30" s="698">
        <f t="shared" ref="AT30:AT35" si="55">IF(SUM(AQ30:AS30)&gt;0,SUM(AQ30:AS30),0)</f>
        <v>11</v>
      </c>
      <c r="AU30" s="1141">
        <v>1</v>
      </c>
      <c r="AV30" s="1415">
        <f>IF( SUM(AU12:AU30)&lt;=0,0,SUM(AT12:AT30)/SUM(AU12:AU30))</f>
        <v>9.1578947368421044</v>
      </c>
      <c r="AW30" s="1142"/>
      <c r="AX30" s="698">
        <v>8</v>
      </c>
      <c r="AY30" s="698">
        <v>4</v>
      </c>
      <c r="AZ30" s="698">
        <v>3</v>
      </c>
      <c r="BA30" s="698">
        <f t="shared" ref="BA30:BA35" si="56">IF(SUM(AX30:AZ30)&gt;0,SUM(AX30:AZ30),0)</f>
        <v>15</v>
      </c>
      <c r="BB30" s="1141">
        <f t="shared" ref="BB30:BB35" si="57">AU30</f>
        <v>1</v>
      </c>
      <c r="BC30" s="1141">
        <f>IF( SUM(BB12:BB30)&lt;=0,0,SUM(BA12:BA30)/SUM(BB12:BB30))</f>
        <v>11</v>
      </c>
      <c r="BD30" s="1142"/>
      <c r="BE30" s="1142"/>
      <c r="BF30" s="698"/>
      <c r="BG30" s="698"/>
      <c r="BH30" s="698"/>
      <c r="BI30" s="698"/>
      <c r="BJ30" s="1140"/>
      <c r="BK30" s="1141"/>
      <c r="BL30" s="1142"/>
      <c r="BM30" s="698"/>
      <c r="BN30" s="698"/>
      <c r="BO30" s="698"/>
      <c r="BP30" s="698"/>
      <c r="BQ30" s="1421"/>
      <c r="BR30" s="1420"/>
      <c r="BS30" s="698"/>
      <c r="BT30" s="698"/>
      <c r="BU30" s="698"/>
      <c r="BV30" s="698"/>
      <c r="BW30" s="1140"/>
      <c r="BX30" s="1141"/>
      <c r="BY30" s="1142"/>
      <c r="BZ30" s="1142"/>
      <c r="CA30" s="698"/>
      <c r="CB30" s="698"/>
      <c r="CC30" s="698"/>
      <c r="CD30" s="698"/>
      <c r="CE30" s="1141"/>
      <c r="CF30" s="1141"/>
      <c r="CG30" s="1142"/>
      <c r="CH30" s="698"/>
      <c r="CI30" s="698"/>
      <c r="CJ30" s="698"/>
      <c r="CK30" s="698"/>
      <c r="CL30" s="1141"/>
      <c r="CM30" s="1141"/>
      <c r="CN30" s="1142"/>
      <c r="CO30" s="1142"/>
      <c r="CP30" s="698"/>
      <c r="CQ30" s="698"/>
      <c r="CR30" s="698"/>
      <c r="CS30" s="698"/>
      <c r="CT30" s="1141"/>
      <c r="CU30" s="1141"/>
      <c r="CV30" s="1142"/>
      <c r="CW30" s="698"/>
      <c r="CX30" s="698"/>
      <c r="CY30" s="698"/>
      <c r="CZ30" s="698"/>
      <c r="DA30" s="1141"/>
      <c r="DB30" s="1141"/>
      <c r="DC30" s="1141"/>
      <c r="DD30" s="1141"/>
      <c r="DE30" s="1141"/>
      <c r="DF30" s="1141"/>
      <c r="DG30" s="1141"/>
      <c r="DH30" s="1141"/>
      <c r="DI30" s="1141"/>
      <c r="DJ30" s="1141"/>
      <c r="DK30" s="1141"/>
      <c r="DL30" s="1141"/>
      <c r="DM30" s="1141"/>
      <c r="DN30" s="1141"/>
      <c r="DO30" s="1142"/>
      <c r="DP30" s="1142"/>
      <c r="DQ30" s="698"/>
      <c r="DR30" s="698"/>
      <c r="DS30" s="698"/>
      <c r="DT30" s="698"/>
      <c r="DU30" s="1141"/>
      <c r="DV30" s="1141"/>
      <c r="DW30" s="1142"/>
      <c r="DX30" s="698"/>
      <c r="DY30" s="698"/>
      <c r="DZ30" s="698"/>
      <c r="EA30" s="698"/>
      <c r="EB30" s="1141"/>
      <c r="EC30" s="1141"/>
      <c r="ED30" s="1142"/>
      <c r="EE30" s="1142"/>
      <c r="EF30" s="698">
        <v>7</v>
      </c>
      <c r="EG30" s="698">
        <v>0</v>
      </c>
      <c r="EH30" s="698">
        <v>2</v>
      </c>
      <c r="EI30" s="698">
        <f t="shared" si="49"/>
        <v>9</v>
      </c>
      <c r="EJ30" s="1141">
        <v>1</v>
      </c>
      <c r="EK30" s="1141">
        <f>IF( SUM(EJ12:EJ30)&lt;=0,0,SUM(EI12:EI30)/SUM(EJ12:EJ30))</f>
        <v>12</v>
      </c>
      <c r="EL30" s="1142"/>
      <c r="EM30" s="698">
        <v>9</v>
      </c>
      <c r="EN30" s="698">
        <v>2</v>
      </c>
      <c r="EO30" s="698">
        <v>7</v>
      </c>
      <c r="EP30" s="698">
        <f t="shared" si="50"/>
        <v>18</v>
      </c>
      <c r="EQ30" s="1141">
        <f t="shared" ref="EQ30:EQ35" si="58">EJ30</f>
        <v>1</v>
      </c>
      <c r="ER30" s="1141">
        <f>IF( SUM(EQ12:EQ30)&lt;=0,0,SUM(EP12:EP30)/SUM(EQ12:EQ30))</f>
        <v>17.857142857142858</v>
      </c>
      <c r="ES30" s="1142"/>
      <c r="ET30" s="698"/>
      <c r="EU30" s="698">
        <v>8</v>
      </c>
      <c r="EV30" s="698">
        <v>1</v>
      </c>
      <c r="EW30" s="698">
        <v>1</v>
      </c>
      <c r="EX30" s="698">
        <f t="shared" si="51"/>
        <v>10</v>
      </c>
      <c r="EY30" s="1420">
        <v>1</v>
      </c>
      <c r="EZ30" s="1422">
        <f>IF( SUM(EY12:EY30)&lt;=0,0,SUM(EX12:EX30)/SUM(EY12:EY30))</f>
        <v>9.6533333333333342</v>
      </c>
      <c r="FA30" s="1142"/>
      <c r="FB30" s="698">
        <v>10</v>
      </c>
      <c r="FC30" s="698">
        <v>2</v>
      </c>
      <c r="FD30" s="698">
        <v>3</v>
      </c>
      <c r="FE30" s="698">
        <f t="shared" si="52"/>
        <v>15</v>
      </c>
      <c r="FF30" s="1141">
        <f t="shared" si="53"/>
        <v>1</v>
      </c>
      <c r="FG30" s="1141">
        <f>IF( SUM(FF12:FF30)&lt;=0,0,SUM(FE12:FE30)/SUM(FF12:FF30))</f>
        <v>13.866666666666667</v>
      </c>
      <c r="FH30" s="1423"/>
      <c r="FI30" s="1424"/>
      <c r="FJ30" s="698"/>
      <c r="FK30" s="698"/>
      <c r="FL30" s="698"/>
      <c r="FM30" s="698"/>
      <c r="FN30" s="1415"/>
      <c r="FO30" s="1141"/>
      <c r="FP30" s="1142"/>
      <c r="FQ30" s="698"/>
      <c r="FR30" s="698"/>
      <c r="FS30" s="698"/>
      <c r="FT30" s="698"/>
      <c r="FU30" s="1140"/>
      <c r="FV30" s="1141"/>
      <c r="FW30" s="1425"/>
      <c r="FX30" s="1424"/>
      <c r="FY30" s="698">
        <v>1</v>
      </c>
      <c r="FZ30" s="698">
        <v>0</v>
      </c>
      <c r="GA30" s="698">
        <v>0</v>
      </c>
      <c r="GB30" s="1142">
        <f t="shared" si="54"/>
        <v>1</v>
      </c>
      <c r="GC30" s="1426">
        <v>0</v>
      </c>
      <c r="GD30" s="1420">
        <f>SUM(GB12:GB30)/COUNT(GC12:GC30)</f>
        <v>2.8421052631578947</v>
      </c>
      <c r="GE30" s="1427"/>
      <c r="GF30" s="1427"/>
      <c r="GG30" s="1427"/>
    </row>
    <row r="31" spans="1:189" s="585" customFormat="1" hidden="1" x14ac:dyDescent="0.35">
      <c r="A31" s="1428">
        <v>42765</v>
      </c>
      <c r="B31" s="587"/>
      <c r="C31" s="587"/>
      <c r="D31" s="587"/>
      <c r="E31" s="587"/>
      <c r="F31" s="1126"/>
      <c r="G31" s="1414"/>
      <c r="H31" s="588"/>
      <c r="I31" s="587"/>
      <c r="J31" s="587"/>
      <c r="K31" s="587"/>
      <c r="L31" s="587"/>
      <c r="M31" s="1126"/>
      <c r="N31" s="1126"/>
      <c r="O31" s="588"/>
      <c r="P31" s="588"/>
      <c r="Q31" s="587"/>
      <c r="R31" s="587"/>
      <c r="S31" s="587"/>
      <c r="T31" s="587"/>
      <c r="U31" s="1126"/>
      <c r="V31" s="1414"/>
      <c r="W31" s="587"/>
      <c r="X31" s="587"/>
      <c r="Y31" s="587"/>
      <c r="Z31" s="587"/>
      <c r="AA31" s="1126"/>
      <c r="AB31" s="1126"/>
      <c r="AC31" s="587"/>
      <c r="AD31" s="587"/>
      <c r="AE31" s="587"/>
      <c r="AF31" s="587"/>
      <c r="AG31" s="1126"/>
      <c r="AH31" s="1199"/>
      <c r="AI31" s="588"/>
      <c r="AJ31" s="587"/>
      <c r="AK31" s="587"/>
      <c r="AL31" s="587"/>
      <c r="AM31" s="587"/>
      <c r="AN31" s="1126"/>
      <c r="AO31" s="1127"/>
      <c r="AP31" s="587"/>
      <c r="AQ31" s="587">
        <v>3</v>
      </c>
      <c r="AR31" s="587">
        <v>0</v>
      </c>
      <c r="AS31" s="587">
        <v>4</v>
      </c>
      <c r="AT31" s="587">
        <f t="shared" si="55"/>
        <v>7</v>
      </c>
      <c r="AU31" s="1127">
        <v>1</v>
      </c>
      <c r="AV31" s="1414">
        <f>IF( SUM(AU12:AU31)&lt;=0,0,SUM(AT12:AT31)/SUM(AU12:AU31))</f>
        <v>9.0500000000000007</v>
      </c>
      <c r="AW31" s="588"/>
      <c r="AX31" s="587">
        <v>7</v>
      </c>
      <c r="AY31" s="587">
        <v>2</v>
      </c>
      <c r="AZ31" s="587">
        <v>4</v>
      </c>
      <c r="BA31" s="587">
        <f t="shared" si="56"/>
        <v>13</v>
      </c>
      <c r="BB31" s="1127">
        <f t="shared" si="57"/>
        <v>1</v>
      </c>
      <c r="BC31" s="1127">
        <f>IF( SUM(BB12:BB31)&lt;=0,0,SUM(BA12:BA31)/SUM(BB12:BB31))</f>
        <v>11.1</v>
      </c>
      <c r="BD31" s="588"/>
      <c r="BE31" s="588"/>
      <c r="BF31" s="587"/>
      <c r="BG31" s="587"/>
      <c r="BH31" s="587"/>
      <c r="BI31" s="587"/>
      <c r="BJ31" s="1126"/>
      <c r="BK31" s="1127"/>
      <c r="BL31" s="588"/>
      <c r="BM31" s="587"/>
      <c r="BN31" s="587"/>
      <c r="BO31" s="587"/>
      <c r="BP31" s="587"/>
      <c r="BQ31" s="1419"/>
      <c r="BR31" s="1199"/>
      <c r="BS31" s="587"/>
      <c r="BT31" s="587"/>
      <c r="BU31" s="587"/>
      <c r="BV31" s="587"/>
      <c r="BW31" s="1126"/>
      <c r="BX31" s="1127"/>
      <c r="BY31" s="588"/>
      <c r="BZ31" s="588"/>
      <c r="CA31" s="587"/>
      <c r="CB31" s="587"/>
      <c r="CC31" s="587"/>
      <c r="CD31" s="587"/>
      <c r="CE31" s="1127"/>
      <c r="CF31" s="1127"/>
      <c r="CG31" s="588"/>
      <c r="CH31" s="587"/>
      <c r="CI31" s="587"/>
      <c r="CJ31" s="587"/>
      <c r="CK31" s="587"/>
      <c r="CL31" s="1127"/>
      <c r="CM31" s="1127"/>
      <c r="CN31" s="588"/>
      <c r="CO31" s="588"/>
      <c r="CP31" s="587"/>
      <c r="CQ31" s="587"/>
      <c r="CR31" s="587"/>
      <c r="CS31" s="587"/>
      <c r="CT31" s="1127"/>
      <c r="CU31" s="1127"/>
      <c r="CV31" s="588"/>
      <c r="CW31" s="587"/>
      <c r="CX31" s="587"/>
      <c r="CY31" s="587"/>
      <c r="CZ31" s="587"/>
      <c r="DA31" s="1127"/>
      <c r="DB31" s="1127"/>
      <c r="DC31" s="1127"/>
      <c r="DD31" s="1127"/>
      <c r="DE31" s="1127"/>
      <c r="DF31" s="1127"/>
      <c r="DG31" s="1127"/>
      <c r="DH31" s="1127"/>
      <c r="DI31" s="1127"/>
      <c r="DJ31" s="1127"/>
      <c r="DK31" s="1127"/>
      <c r="DL31" s="1127"/>
      <c r="DM31" s="1127"/>
      <c r="DN31" s="1127"/>
      <c r="DO31" s="588"/>
      <c r="DP31" s="588"/>
      <c r="DQ31" s="587"/>
      <c r="DR31" s="587"/>
      <c r="DS31" s="587"/>
      <c r="DT31" s="587"/>
      <c r="DU31" s="1127"/>
      <c r="DV31" s="1127"/>
      <c r="DW31" s="588"/>
      <c r="DX31" s="587"/>
      <c r="DY31" s="587"/>
      <c r="DZ31" s="587"/>
      <c r="EA31" s="587"/>
      <c r="EB31" s="1127"/>
      <c r="EC31" s="1127"/>
      <c r="ED31" s="588"/>
      <c r="EE31" s="588"/>
      <c r="EF31" s="587">
        <v>11</v>
      </c>
      <c r="EG31" s="587">
        <v>2</v>
      </c>
      <c r="EH31" s="587">
        <v>2</v>
      </c>
      <c r="EI31" s="587">
        <f t="shared" si="49"/>
        <v>15</v>
      </c>
      <c r="EJ31" s="1127">
        <v>1</v>
      </c>
      <c r="EK31" s="1127">
        <f>IF( SUM(EJ12:EJ31)&lt;=0,0,SUM(EI12:EI31)/SUM(EJ12:EJ31))</f>
        <v>12.2</v>
      </c>
      <c r="EL31" s="588"/>
      <c r="EM31" s="587">
        <v>11</v>
      </c>
      <c r="EN31" s="587">
        <v>4</v>
      </c>
      <c r="EO31" s="587">
        <v>5</v>
      </c>
      <c r="EP31" s="587">
        <f t="shared" si="50"/>
        <v>20</v>
      </c>
      <c r="EQ31" s="1127">
        <f t="shared" si="58"/>
        <v>1</v>
      </c>
      <c r="ER31" s="1127">
        <f>IF( SUM(EQ12:EQ31)&lt;=0,0,SUM(EP12:EP31)/SUM(EQ12:EQ31))</f>
        <v>18</v>
      </c>
      <c r="ES31" s="588"/>
      <c r="ET31" s="587"/>
      <c r="EU31" s="587">
        <v>7</v>
      </c>
      <c r="EV31" s="587">
        <v>1</v>
      </c>
      <c r="EW31" s="587">
        <v>0</v>
      </c>
      <c r="EX31" s="587">
        <f t="shared" si="51"/>
        <v>8</v>
      </c>
      <c r="EY31" s="1199">
        <v>1</v>
      </c>
      <c r="EZ31" s="1196">
        <f>IF( SUM(EY12:EY31)&lt;=0,0,SUM(EX12:EX31)/SUM(EY12:EY31))</f>
        <v>9.5696202531645564</v>
      </c>
      <c r="FA31" s="588"/>
      <c r="FB31" s="587">
        <v>8</v>
      </c>
      <c r="FC31" s="587">
        <v>3</v>
      </c>
      <c r="FD31" s="587">
        <v>2</v>
      </c>
      <c r="FE31" s="587">
        <f t="shared" si="52"/>
        <v>13</v>
      </c>
      <c r="FF31" s="1127">
        <f t="shared" si="53"/>
        <v>1</v>
      </c>
      <c r="FG31" s="1127">
        <f>IF( SUM(FF12:FF31)&lt;=0,0,SUM(FE12:FE31)/SUM(FF12:FF31))</f>
        <v>13.822784810126583</v>
      </c>
      <c r="FH31" s="1197"/>
      <c r="FI31" s="1198"/>
      <c r="FJ31" s="587"/>
      <c r="FK31" s="587"/>
      <c r="FL31" s="587"/>
      <c r="FM31" s="587"/>
      <c r="FN31" s="1414"/>
      <c r="FO31" s="1127"/>
      <c r="FP31" s="588"/>
      <c r="FQ31" s="587"/>
      <c r="FR31" s="587"/>
      <c r="FS31" s="587"/>
      <c r="FT31" s="587"/>
      <c r="FU31" s="1126"/>
      <c r="FV31" s="1127"/>
      <c r="FW31" s="1203"/>
      <c r="FX31" s="1198"/>
      <c r="FY31" s="587">
        <v>2</v>
      </c>
      <c r="FZ31" s="587">
        <v>0</v>
      </c>
      <c r="GA31" s="587">
        <v>1</v>
      </c>
      <c r="GB31" s="588">
        <f t="shared" si="54"/>
        <v>3</v>
      </c>
      <c r="GC31" s="1195">
        <v>0</v>
      </c>
      <c r="GD31" s="1199">
        <f>SUM(GB12:GB31)/COUNT(GC12:GC31)</f>
        <v>2.85</v>
      </c>
      <c r="GE31" s="697"/>
      <c r="GF31" s="697"/>
      <c r="GG31" s="697"/>
    </row>
    <row r="32" spans="1:189" s="585" customFormat="1" hidden="1" x14ac:dyDescent="0.35">
      <c r="A32" s="1229">
        <v>42766</v>
      </c>
      <c r="B32" s="587"/>
      <c r="C32" s="587"/>
      <c r="D32" s="587"/>
      <c r="E32" s="587"/>
      <c r="F32" s="1126"/>
      <c r="G32" s="1414"/>
      <c r="H32" s="588"/>
      <c r="I32" s="587"/>
      <c r="J32" s="587"/>
      <c r="K32" s="587"/>
      <c r="L32" s="587"/>
      <c r="M32" s="1126"/>
      <c r="N32" s="1126"/>
      <c r="O32" s="588"/>
      <c r="P32" s="588"/>
      <c r="Q32" s="587"/>
      <c r="R32" s="587"/>
      <c r="S32" s="587"/>
      <c r="T32" s="587"/>
      <c r="U32" s="1126"/>
      <c r="V32" s="1414"/>
      <c r="W32" s="587"/>
      <c r="X32" s="587"/>
      <c r="Y32" s="587"/>
      <c r="Z32" s="587"/>
      <c r="AA32" s="1126"/>
      <c r="AB32" s="1126"/>
      <c r="AC32" s="587"/>
      <c r="AD32" s="587"/>
      <c r="AE32" s="587"/>
      <c r="AF32" s="587"/>
      <c r="AG32" s="1126"/>
      <c r="AH32" s="1199"/>
      <c r="AI32" s="588"/>
      <c r="AJ32" s="587"/>
      <c r="AK32" s="587"/>
      <c r="AL32" s="587"/>
      <c r="AM32" s="587"/>
      <c r="AN32" s="1126"/>
      <c r="AO32" s="1127"/>
      <c r="AP32" s="587"/>
      <c r="AQ32" s="587">
        <v>4</v>
      </c>
      <c r="AR32" s="587">
        <v>4</v>
      </c>
      <c r="AS32" s="587">
        <v>2</v>
      </c>
      <c r="AT32" s="587">
        <f t="shared" si="55"/>
        <v>10</v>
      </c>
      <c r="AU32" s="1127">
        <v>1</v>
      </c>
      <c r="AV32" s="1414">
        <f>IF( SUM(AU12:AU32)&lt;=0,0,SUM(AT12:AT32)/SUM(AU12:AU32))</f>
        <v>9.0952380952380949</v>
      </c>
      <c r="AW32" s="588"/>
      <c r="AX32" s="587">
        <v>5</v>
      </c>
      <c r="AY32" s="587">
        <v>4</v>
      </c>
      <c r="AZ32" s="587">
        <v>2</v>
      </c>
      <c r="BA32" s="587">
        <f t="shared" si="56"/>
        <v>11</v>
      </c>
      <c r="BB32" s="1127">
        <f t="shared" si="57"/>
        <v>1</v>
      </c>
      <c r="BC32" s="1127">
        <f>IF( SUM(BB12:BB32)&lt;=0,0,SUM(BA12:BA32)/SUM(BB12:BB32))</f>
        <v>11.095238095238095</v>
      </c>
      <c r="BD32" s="588"/>
      <c r="BE32" s="588"/>
      <c r="BF32" s="587"/>
      <c r="BG32" s="587"/>
      <c r="BH32" s="587"/>
      <c r="BI32" s="587"/>
      <c r="BJ32" s="1126"/>
      <c r="BK32" s="1127"/>
      <c r="BL32" s="588"/>
      <c r="BM32" s="587"/>
      <c r="BN32" s="587"/>
      <c r="BO32" s="587"/>
      <c r="BP32" s="587"/>
      <c r="BQ32" s="1419"/>
      <c r="BR32" s="1199"/>
      <c r="BS32" s="587"/>
      <c r="BT32" s="587"/>
      <c r="BU32" s="587"/>
      <c r="BV32" s="587"/>
      <c r="BW32" s="1126"/>
      <c r="BX32" s="1127"/>
      <c r="BY32" s="588"/>
      <c r="BZ32" s="588"/>
      <c r="CA32" s="587"/>
      <c r="CB32" s="587"/>
      <c r="CC32" s="587"/>
      <c r="CD32" s="587"/>
      <c r="CE32" s="1127"/>
      <c r="CF32" s="1127"/>
      <c r="CG32" s="588"/>
      <c r="CH32" s="587"/>
      <c r="CI32" s="587"/>
      <c r="CJ32" s="587"/>
      <c r="CK32" s="587"/>
      <c r="CL32" s="1127"/>
      <c r="CM32" s="1127"/>
      <c r="CN32" s="588"/>
      <c r="CO32" s="588"/>
      <c r="CP32" s="587"/>
      <c r="CQ32" s="587"/>
      <c r="CR32" s="587"/>
      <c r="CS32" s="587"/>
      <c r="CT32" s="1127"/>
      <c r="CU32" s="1127"/>
      <c r="CV32" s="588"/>
      <c r="CW32" s="587"/>
      <c r="CX32" s="587"/>
      <c r="CY32" s="587"/>
      <c r="CZ32" s="587"/>
      <c r="DA32" s="1127"/>
      <c r="DB32" s="1127"/>
      <c r="DC32" s="1127"/>
      <c r="DD32" s="1127"/>
      <c r="DE32" s="1127"/>
      <c r="DF32" s="1127"/>
      <c r="DG32" s="1127"/>
      <c r="DH32" s="1127"/>
      <c r="DI32" s="1127"/>
      <c r="DJ32" s="1127"/>
      <c r="DK32" s="1127"/>
      <c r="DL32" s="1127"/>
      <c r="DM32" s="1127"/>
      <c r="DN32" s="1127"/>
      <c r="DO32" s="588"/>
      <c r="DP32" s="588"/>
      <c r="DQ32" s="587"/>
      <c r="DR32" s="587"/>
      <c r="DS32" s="587"/>
      <c r="DT32" s="587"/>
      <c r="DU32" s="1127"/>
      <c r="DV32" s="1127"/>
      <c r="DW32" s="588"/>
      <c r="DX32" s="587"/>
      <c r="DY32" s="587"/>
      <c r="DZ32" s="587"/>
      <c r="EA32" s="587"/>
      <c r="EB32" s="1127"/>
      <c r="EC32" s="1127"/>
      <c r="ED32" s="588"/>
      <c r="EE32" s="588"/>
      <c r="EF32" s="587">
        <v>5</v>
      </c>
      <c r="EG32" s="587">
        <v>1</v>
      </c>
      <c r="EH32" s="587">
        <v>5</v>
      </c>
      <c r="EI32" s="587">
        <f t="shared" ref="EI32:EI37" si="59">SUM(EF32:EH32)</f>
        <v>11</v>
      </c>
      <c r="EJ32" s="1127">
        <v>1</v>
      </c>
      <c r="EK32" s="1127">
        <f>IF( SUM(EJ12:EJ32)&lt;=0,0,SUM(EI12:EI32)/SUM(EJ12:EJ32))</f>
        <v>12.125</v>
      </c>
      <c r="EL32" s="588"/>
      <c r="EM32" s="587">
        <v>5</v>
      </c>
      <c r="EN32" s="587">
        <v>2</v>
      </c>
      <c r="EO32" s="587">
        <v>5</v>
      </c>
      <c r="EP32" s="587">
        <f t="shared" ref="EP32:EP37" si="60">SUM(EM32:EO32)</f>
        <v>12</v>
      </c>
      <c r="EQ32" s="1127">
        <f t="shared" si="58"/>
        <v>1</v>
      </c>
      <c r="ER32" s="1127">
        <f>IF( SUM(EQ12:EQ32)&lt;=0,0,SUM(EP12:EP32)/SUM(EQ12:EQ32))</f>
        <v>17.625</v>
      </c>
      <c r="ES32" s="588"/>
      <c r="ET32" s="587"/>
      <c r="EU32" s="587">
        <v>4</v>
      </c>
      <c r="EV32" s="587">
        <v>1</v>
      </c>
      <c r="EW32" s="587">
        <v>1</v>
      </c>
      <c r="EX32" s="587">
        <f t="shared" si="51"/>
        <v>6</v>
      </c>
      <c r="EY32" s="1199">
        <v>1</v>
      </c>
      <c r="EZ32" s="1196">
        <f>IF( SUM(EY12:EY32)&lt;=0,0,SUM(EX12:EX32)/SUM(EY12:EY32))</f>
        <v>9.3975903614457827</v>
      </c>
      <c r="FA32" s="588"/>
      <c r="FB32" s="587">
        <v>4</v>
      </c>
      <c r="FC32" s="587">
        <v>2</v>
      </c>
      <c r="FD32" s="587">
        <v>3</v>
      </c>
      <c r="FE32" s="587">
        <f t="shared" si="52"/>
        <v>9</v>
      </c>
      <c r="FF32" s="1127">
        <f t="shared" si="53"/>
        <v>1</v>
      </c>
      <c r="FG32" s="1127">
        <f>IF( SUM(FF12:FF32)&lt;=0,0,SUM(FE12:FE32)/SUM(FF12:FF32))</f>
        <v>13.590361445783133</v>
      </c>
      <c r="FH32" s="1197"/>
      <c r="FI32" s="1198"/>
      <c r="FJ32" s="587"/>
      <c r="FK32" s="587"/>
      <c r="FL32" s="587"/>
      <c r="FM32" s="587"/>
      <c r="FN32" s="1414"/>
      <c r="FO32" s="1127"/>
      <c r="FP32" s="588"/>
      <c r="FQ32" s="587"/>
      <c r="FR32" s="587"/>
      <c r="FS32" s="587"/>
      <c r="FT32" s="587"/>
      <c r="FU32" s="1126"/>
      <c r="FV32" s="1127"/>
      <c r="FW32" s="1203"/>
      <c r="FX32" s="1198"/>
      <c r="FY32" s="587">
        <v>3</v>
      </c>
      <c r="FZ32" s="587">
        <v>0</v>
      </c>
      <c r="GA32" s="587">
        <v>0</v>
      </c>
      <c r="GB32" s="588">
        <f t="shared" si="54"/>
        <v>3</v>
      </c>
      <c r="GC32" s="1195">
        <v>0</v>
      </c>
      <c r="GD32" s="1199">
        <f>SUM(GB12:GB32)/COUNT(GC12:GC32)</f>
        <v>2.8571428571428572</v>
      </c>
      <c r="GE32" s="697"/>
      <c r="GF32" s="697"/>
      <c r="GG32" s="697"/>
    </row>
    <row r="33" spans="1:189" s="585" customFormat="1" hidden="1" x14ac:dyDescent="0.35">
      <c r="A33" s="1229">
        <v>42767</v>
      </c>
      <c r="B33" s="587"/>
      <c r="C33" s="587"/>
      <c r="D33" s="587"/>
      <c r="E33" s="587"/>
      <c r="F33" s="1126"/>
      <c r="G33" s="1414"/>
      <c r="H33" s="588"/>
      <c r="I33" s="587"/>
      <c r="J33" s="587"/>
      <c r="K33" s="587"/>
      <c r="L33" s="587"/>
      <c r="M33" s="1126"/>
      <c r="N33" s="1126"/>
      <c r="O33" s="588"/>
      <c r="P33" s="588"/>
      <c r="Q33" s="587"/>
      <c r="R33" s="587"/>
      <c r="S33" s="587"/>
      <c r="T33" s="587"/>
      <c r="U33" s="1126"/>
      <c r="V33" s="1414"/>
      <c r="W33" s="587"/>
      <c r="X33" s="587"/>
      <c r="Y33" s="587"/>
      <c r="Z33" s="587"/>
      <c r="AA33" s="1126"/>
      <c r="AB33" s="1126"/>
      <c r="AC33" s="587"/>
      <c r="AD33" s="587"/>
      <c r="AE33" s="587"/>
      <c r="AF33" s="587"/>
      <c r="AG33" s="1126"/>
      <c r="AH33" s="1199"/>
      <c r="AI33" s="588"/>
      <c r="AJ33" s="587"/>
      <c r="AK33" s="587"/>
      <c r="AL33" s="587"/>
      <c r="AM33" s="587"/>
      <c r="AN33" s="1126"/>
      <c r="AO33" s="1127"/>
      <c r="AP33" s="587"/>
      <c r="AQ33" s="587">
        <v>6</v>
      </c>
      <c r="AR33" s="587">
        <v>0</v>
      </c>
      <c r="AS33" s="587">
        <v>3</v>
      </c>
      <c r="AT33" s="587">
        <f t="shared" si="55"/>
        <v>9</v>
      </c>
      <c r="AU33" s="1127">
        <v>1</v>
      </c>
      <c r="AV33" s="1414">
        <f>IF( SUM(AU12:AU33)&lt;=0,0,SUM(AT12:AT33)/SUM(AU12:AU33))</f>
        <v>9.0909090909090917</v>
      </c>
      <c r="AW33" s="588"/>
      <c r="AX33" s="587">
        <v>6</v>
      </c>
      <c r="AY33" s="587">
        <v>0</v>
      </c>
      <c r="AZ33" s="587">
        <v>3</v>
      </c>
      <c r="BA33" s="587">
        <f t="shared" si="56"/>
        <v>9</v>
      </c>
      <c r="BB33" s="1127">
        <f t="shared" si="57"/>
        <v>1</v>
      </c>
      <c r="BC33" s="1127">
        <f>IF( SUM(BB12:BB33)&lt;=0,0,SUM(BA12:BA33)/SUM(BB12:BB33))</f>
        <v>11</v>
      </c>
      <c r="BD33" s="588"/>
      <c r="BE33" s="588"/>
      <c r="BF33" s="587"/>
      <c r="BG33" s="587"/>
      <c r="BH33" s="587"/>
      <c r="BI33" s="587"/>
      <c r="BJ33" s="1126"/>
      <c r="BK33" s="1127"/>
      <c r="BL33" s="588"/>
      <c r="BM33" s="587"/>
      <c r="BN33" s="587"/>
      <c r="BO33" s="587"/>
      <c r="BP33" s="587"/>
      <c r="BQ33" s="1419"/>
      <c r="BR33" s="1199"/>
      <c r="BS33" s="587"/>
      <c r="BT33" s="587"/>
      <c r="BU33" s="587"/>
      <c r="BV33" s="587"/>
      <c r="BW33" s="1126"/>
      <c r="BX33" s="1127"/>
      <c r="BY33" s="588"/>
      <c r="BZ33" s="588"/>
      <c r="CA33" s="587"/>
      <c r="CB33" s="587"/>
      <c r="CC33" s="587"/>
      <c r="CD33" s="587"/>
      <c r="CE33" s="1127"/>
      <c r="CF33" s="1127"/>
      <c r="CG33" s="588"/>
      <c r="CH33" s="587"/>
      <c r="CI33" s="587"/>
      <c r="CJ33" s="587"/>
      <c r="CK33" s="587"/>
      <c r="CL33" s="1127"/>
      <c r="CM33" s="1127"/>
      <c r="CN33" s="588"/>
      <c r="CO33" s="588"/>
      <c r="CP33" s="587"/>
      <c r="CQ33" s="587"/>
      <c r="CR33" s="587"/>
      <c r="CS33" s="587"/>
      <c r="CT33" s="1127"/>
      <c r="CU33" s="1127"/>
      <c r="CV33" s="588"/>
      <c r="CW33" s="587"/>
      <c r="CX33" s="587"/>
      <c r="CY33" s="587"/>
      <c r="CZ33" s="587"/>
      <c r="DA33" s="1127"/>
      <c r="DB33" s="1127"/>
      <c r="DC33" s="1127"/>
      <c r="DD33" s="1127"/>
      <c r="DE33" s="1127"/>
      <c r="DF33" s="1127"/>
      <c r="DG33" s="1127"/>
      <c r="DH33" s="1127"/>
      <c r="DI33" s="1127"/>
      <c r="DJ33" s="1127"/>
      <c r="DK33" s="1127"/>
      <c r="DL33" s="1127"/>
      <c r="DM33" s="1127"/>
      <c r="DN33" s="1127"/>
      <c r="DO33" s="588"/>
      <c r="DP33" s="588"/>
      <c r="DQ33" s="587"/>
      <c r="DR33" s="587"/>
      <c r="DS33" s="587"/>
      <c r="DT33" s="587"/>
      <c r="DU33" s="1127"/>
      <c r="DV33" s="1127"/>
      <c r="DW33" s="588"/>
      <c r="DX33" s="587"/>
      <c r="DY33" s="587"/>
      <c r="DZ33" s="587"/>
      <c r="EA33" s="587"/>
      <c r="EB33" s="1127"/>
      <c r="EC33" s="1127"/>
      <c r="ED33" s="588"/>
      <c r="EE33" s="588"/>
      <c r="EF33" s="587">
        <v>12</v>
      </c>
      <c r="EG33" s="587">
        <v>2</v>
      </c>
      <c r="EH33" s="587">
        <v>1</v>
      </c>
      <c r="EI33" s="587">
        <f t="shared" si="59"/>
        <v>15</v>
      </c>
      <c r="EJ33" s="1127">
        <v>1</v>
      </c>
      <c r="EK33" s="1127">
        <f>IF( SUM(EJ12:EJ33)&lt;=0,0,SUM(EI12:EI33)/SUM(EJ12:EJ33))</f>
        <v>12.294117647058824</v>
      </c>
      <c r="EL33" s="588"/>
      <c r="EM33" s="587">
        <v>14</v>
      </c>
      <c r="EN33" s="587">
        <v>4</v>
      </c>
      <c r="EO33" s="587">
        <v>3</v>
      </c>
      <c r="EP33" s="587">
        <f t="shared" si="60"/>
        <v>21</v>
      </c>
      <c r="EQ33" s="1127">
        <f t="shared" si="58"/>
        <v>1</v>
      </c>
      <c r="ER33" s="1127">
        <f>IF( SUM(EQ12:EQ33)&lt;=0,0,SUM(EP12:EP33)/SUM(EQ12:EQ33))</f>
        <v>17.823529411764707</v>
      </c>
      <c r="ES33" s="588"/>
      <c r="ET33" s="587"/>
      <c r="EU33" s="587">
        <v>4</v>
      </c>
      <c r="EV33" s="587">
        <v>1</v>
      </c>
      <c r="EW33" s="587">
        <v>2</v>
      </c>
      <c r="EX33" s="587">
        <f t="shared" si="51"/>
        <v>7</v>
      </c>
      <c r="EY33" s="1199">
        <v>1</v>
      </c>
      <c r="EZ33" s="1196">
        <f>IF( SUM(EY12:EY33)&lt;=0,0,SUM(EX12:EX33)/SUM(EY12:EY33))</f>
        <v>9.2873563218390807</v>
      </c>
      <c r="FA33" s="588"/>
      <c r="FB33" s="587">
        <v>4</v>
      </c>
      <c r="FC33" s="587">
        <v>4</v>
      </c>
      <c r="FD33" s="587">
        <v>6</v>
      </c>
      <c r="FE33" s="587">
        <f t="shared" si="52"/>
        <v>14</v>
      </c>
      <c r="FF33" s="1127">
        <f t="shared" si="53"/>
        <v>1</v>
      </c>
      <c r="FG33" s="1127">
        <f>IF( SUM(FF12:FF33)&lt;=0,0,SUM(FE12:FE33)/SUM(FF12:FF33))</f>
        <v>13.60919540229885</v>
      </c>
      <c r="FH33" s="1197"/>
      <c r="FI33" s="1198"/>
      <c r="FJ33" s="587"/>
      <c r="FK33" s="587"/>
      <c r="FL33" s="587"/>
      <c r="FM33" s="587"/>
      <c r="FN33" s="1414"/>
      <c r="FO33" s="1127"/>
      <c r="FP33" s="588"/>
      <c r="FQ33" s="587"/>
      <c r="FR33" s="587"/>
      <c r="FS33" s="587"/>
      <c r="FT33" s="587"/>
      <c r="FU33" s="1126"/>
      <c r="FV33" s="1127"/>
      <c r="FW33" s="1203"/>
      <c r="FX33" s="1198"/>
      <c r="FY33" s="587">
        <v>0</v>
      </c>
      <c r="FZ33" s="587">
        <v>1</v>
      </c>
      <c r="GA33" s="587">
        <v>0</v>
      </c>
      <c r="GB33" s="588">
        <f t="shared" si="54"/>
        <v>1</v>
      </c>
      <c r="GC33" s="1195">
        <v>0</v>
      </c>
      <c r="GD33" s="1199">
        <f>SUM(GB12:GB33)/COUNT(GC12:GC33)</f>
        <v>2.7727272727272729</v>
      </c>
      <c r="GE33" s="697"/>
      <c r="GF33" s="697"/>
      <c r="GG33" s="697"/>
    </row>
    <row r="34" spans="1:189" s="585" customFormat="1" hidden="1" x14ac:dyDescent="0.35">
      <c r="A34" s="1229">
        <v>42768</v>
      </c>
      <c r="B34" s="587"/>
      <c r="C34" s="587"/>
      <c r="D34" s="587"/>
      <c r="E34" s="587"/>
      <c r="F34" s="1126"/>
      <c r="G34" s="1414"/>
      <c r="H34" s="588"/>
      <c r="I34" s="587"/>
      <c r="J34" s="587"/>
      <c r="K34" s="587"/>
      <c r="L34" s="587"/>
      <c r="M34" s="1126"/>
      <c r="N34" s="1126"/>
      <c r="O34" s="588"/>
      <c r="P34" s="588"/>
      <c r="Q34" s="587"/>
      <c r="R34" s="587"/>
      <c r="S34" s="587"/>
      <c r="T34" s="587"/>
      <c r="U34" s="1126"/>
      <c r="V34" s="1414"/>
      <c r="W34" s="587"/>
      <c r="X34" s="587"/>
      <c r="Y34" s="587"/>
      <c r="Z34" s="587"/>
      <c r="AA34" s="1126"/>
      <c r="AB34" s="1126"/>
      <c r="AC34" s="587"/>
      <c r="AD34" s="587"/>
      <c r="AE34" s="587"/>
      <c r="AF34" s="587"/>
      <c r="AG34" s="1126"/>
      <c r="AH34" s="1199"/>
      <c r="AI34" s="588"/>
      <c r="AJ34" s="587"/>
      <c r="AK34" s="587"/>
      <c r="AL34" s="587"/>
      <c r="AM34" s="587"/>
      <c r="AN34" s="1126"/>
      <c r="AO34" s="1127"/>
      <c r="AP34" s="587"/>
      <c r="AQ34" s="587">
        <v>2</v>
      </c>
      <c r="AR34" s="587">
        <v>0</v>
      </c>
      <c r="AS34" s="587">
        <v>1</v>
      </c>
      <c r="AT34" s="587">
        <f t="shared" si="55"/>
        <v>3</v>
      </c>
      <c r="AU34" s="1127">
        <v>1</v>
      </c>
      <c r="AV34" s="1414">
        <f>IF( SUM(AU12:AU34)&lt;=0,0,SUM(AT12:AT34)/SUM(AU12:AU34))</f>
        <v>8.8260869565217384</v>
      </c>
      <c r="AW34" s="588"/>
      <c r="AX34" s="587">
        <v>2</v>
      </c>
      <c r="AY34" s="587">
        <v>0</v>
      </c>
      <c r="AZ34" s="587">
        <v>1</v>
      </c>
      <c r="BA34" s="587">
        <f t="shared" si="56"/>
        <v>3</v>
      </c>
      <c r="BB34" s="1127">
        <f t="shared" si="57"/>
        <v>1</v>
      </c>
      <c r="BC34" s="1127">
        <f>IF( SUM(BB12:BB34)&lt;=0,0,SUM(BA12:BA34)/SUM(BB12:BB34))</f>
        <v>10.652173913043478</v>
      </c>
      <c r="BD34" s="588"/>
      <c r="BE34" s="588"/>
      <c r="BF34" s="587"/>
      <c r="BG34" s="587"/>
      <c r="BH34" s="587"/>
      <c r="BI34" s="587"/>
      <c r="BJ34" s="1126"/>
      <c r="BK34" s="1127"/>
      <c r="BL34" s="588"/>
      <c r="BM34" s="587"/>
      <c r="BN34" s="587"/>
      <c r="BO34" s="587"/>
      <c r="BP34" s="587"/>
      <c r="BQ34" s="1419"/>
      <c r="BR34" s="1199"/>
      <c r="BS34" s="587"/>
      <c r="BT34" s="587"/>
      <c r="BU34" s="587"/>
      <c r="BV34" s="587"/>
      <c r="BW34" s="1126"/>
      <c r="BX34" s="1127"/>
      <c r="BY34" s="588"/>
      <c r="BZ34" s="588"/>
      <c r="CA34" s="587"/>
      <c r="CB34" s="587"/>
      <c r="CC34" s="587"/>
      <c r="CD34" s="587"/>
      <c r="CE34" s="1127"/>
      <c r="CF34" s="1127"/>
      <c r="CG34" s="588"/>
      <c r="CH34" s="587"/>
      <c r="CI34" s="587"/>
      <c r="CJ34" s="587"/>
      <c r="CK34" s="587"/>
      <c r="CL34" s="1127"/>
      <c r="CM34" s="1127"/>
      <c r="CN34" s="588"/>
      <c r="CO34" s="588"/>
      <c r="CP34" s="587"/>
      <c r="CQ34" s="587"/>
      <c r="CR34" s="587"/>
      <c r="CS34" s="587"/>
      <c r="CT34" s="1127"/>
      <c r="CU34" s="1127"/>
      <c r="CV34" s="588"/>
      <c r="CW34" s="587"/>
      <c r="CX34" s="587"/>
      <c r="CY34" s="587"/>
      <c r="CZ34" s="587"/>
      <c r="DA34" s="1127"/>
      <c r="DB34" s="1127"/>
      <c r="DC34" s="1127"/>
      <c r="DD34" s="1127"/>
      <c r="DE34" s="1127"/>
      <c r="DF34" s="1127"/>
      <c r="DG34" s="1127"/>
      <c r="DH34" s="1127"/>
      <c r="DI34" s="1127"/>
      <c r="DJ34" s="1127"/>
      <c r="DK34" s="1127"/>
      <c r="DL34" s="1127"/>
      <c r="DM34" s="1127"/>
      <c r="DN34" s="1127"/>
      <c r="DO34" s="588"/>
      <c r="DP34" s="588"/>
      <c r="DQ34" s="587"/>
      <c r="DR34" s="587"/>
      <c r="DS34" s="587"/>
      <c r="DT34" s="587"/>
      <c r="DU34" s="1127"/>
      <c r="DV34" s="1127"/>
      <c r="DW34" s="588"/>
      <c r="DX34" s="587"/>
      <c r="DY34" s="587"/>
      <c r="DZ34" s="587"/>
      <c r="EA34" s="587"/>
      <c r="EB34" s="1127"/>
      <c r="EC34" s="1127"/>
      <c r="ED34" s="588"/>
      <c r="EE34" s="588"/>
      <c r="EF34" s="587">
        <v>6</v>
      </c>
      <c r="EG34" s="587">
        <v>1</v>
      </c>
      <c r="EH34" s="587">
        <v>4</v>
      </c>
      <c r="EI34" s="587">
        <f t="shared" si="59"/>
        <v>11</v>
      </c>
      <c r="EJ34" s="1127">
        <v>1</v>
      </c>
      <c r="EK34" s="1127">
        <f>IF( SUM(EJ12:EJ34)&lt;=0,0,SUM(EI12:EI34)/SUM(EJ12:EJ34))</f>
        <v>12.222222222222221</v>
      </c>
      <c r="EL34" s="588"/>
      <c r="EM34" s="587">
        <v>6</v>
      </c>
      <c r="EN34" s="587">
        <v>1</v>
      </c>
      <c r="EO34" s="587">
        <v>5</v>
      </c>
      <c r="EP34" s="587">
        <f t="shared" si="60"/>
        <v>12</v>
      </c>
      <c r="EQ34" s="1127">
        <f t="shared" si="58"/>
        <v>1</v>
      </c>
      <c r="ER34" s="1127">
        <f>IF( SUM(EQ12:EQ34)&lt;=0,0,SUM(EP12:EP34)/SUM(EQ12:EQ34))</f>
        <v>17.5</v>
      </c>
      <c r="ES34" s="588"/>
      <c r="ET34" s="587"/>
      <c r="EU34" s="587">
        <v>5</v>
      </c>
      <c r="EV34" s="587">
        <v>1</v>
      </c>
      <c r="EW34" s="587">
        <v>1</v>
      </c>
      <c r="EX34" s="587">
        <f>SUM(EU34:EW34)</f>
        <v>7</v>
      </c>
      <c r="EY34" s="1199">
        <v>1</v>
      </c>
      <c r="EZ34" s="1196">
        <f>IF( SUM(EY12:EY34)&lt;=0,0,SUM(EX12:EX34)/SUM(EY12:EY34))</f>
        <v>9.1868131868131861</v>
      </c>
      <c r="FA34" s="588"/>
      <c r="FB34" s="587">
        <v>6</v>
      </c>
      <c r="FC34" s="587">
        <v>2</v>
      </c>
      <c r="FD34" s="587">
        <v>4</v>
      </c>
      <c r="FE34" s="587">
        <f t="shared" ref="FE34:FE40" si="61">SUM(FB34:FD34)</f>
        <v>12</v>
      </c>
      <c r="FF34" s="1127">
        <f t="shared" ref="FF34:FF40" si="62">EY34</f>
        <v>1</v>
      </c>
      <c r="FG34" s="1127">
        <f>IF( SUM(FF12:FF34)&lt;=0,0,SUM(FE12:FE34)/SUM(FF12:FF34))</f>
        <v>13.538461538461538</v>
      </c>
      <c r="FH34" s="1197"/>
      <c r="FI34" s="1198"/>
      <c r="FJ34" s="587"/>
      <c r="FK34" s="587"/>
      <c r="FL34" s="587"/>
      <c r="FM34" s="587"/>
      <c r="FN34" s="1414"/>
      <c r="FO34" s="1127"/>
      <c r="FP34" s="588"/>
      <c r="FQ34" s="587"/>
      <c r="FR34" s="587"/>
      <c r="FS34" s="587"/>
      <c r="FT34" s="587"/>
      <c r="FU34" s="1126"/>
      <c r="FV34" s="1127"/>
      <c r="FW34" s="1203"/>
      <c r="FX34" s="1198"/>
      <c r="FY34" s="587">
        <v>4</v>
      </c>
      <c r="FZ34" s="587">
        <v>0</v>
      </c>
      <c r="GA34" s="587">
        <v>0</v>
      </c>
      <c r="GB34" s="588">
        <f t="shared" ref="GB34:GB40" si="63">SUM(FY34:GA34)</f>
        <v>4</v>
      </c>
      <c r="GC34" s="1195">
        <v>0</v>
      </c>
      <c r="GD34" s="1199">
        <f>SUM(GB12:GB34)/COUNT(GC12:GC34)</f>
        <v>2.8260869565217392</v>
      </c>
      <c r="GE34" s="697"/>
      <c r="GF34" s="697"/>
      <c r="GG34" s="697"/>
    </row>
    <row r="35" spans="1:189" s="585" customFormat="1" hidden="1" x14ac:dyDescent="0.35">
      <c r="A35" s="1231">
        <v>42769</v>
      </c>
      <c r="B35" s="698"/>
      <c r="C35" s="698"/>
      <c r="D35" s="698"/>
      <c r="E35" s="698"/>
      <c r="F35" s="1140"/>
      <c r="G35" s="1415"/>
      <c r="H35" s="1142"/>
      <c r="I35" s="698"/>
      <c r="J35" s="698"/>
      <c r="K35" s="698"/>
      <c r="L35" s="698"/>
      <c r="M35" s="1140"/>
      <c r="N35" s="1140"/>
      <c r="O35" s="1142"/>
      <c r="P35" s="1142"/>
      <c r="Q35" s="698"/>
      <c r="R35" s="698"/>
      <c r="S35" s="698"/>
      <c r="T35" s="698"/>
      <c r="U35" s="1140"/>
      <c r="V35" s="1415"/>
      <c r="W35" s="698"/>
      <c r="X35" s="698"/>
      <c r="Y35" s="698"/>
      <c r="Z35" s="698"/>
      <c r="AA35" s="1140"/>
      <c r="AB35" s="1140"/>
      <c r="AC35" s="698"/>
      <c r="AD35" s="698"/>
      <c r="AE35" s="698"/>
      <c r="AF35" s="698"/>
      <c r="AG35" s="1140"/>
      <c r="AH35" s="1420"/>
      <c r="AI35" s="1142"/>
      <c r="AJ35" s="698"/>
      <c r="AK35" s="698"/>
      <c r="AL35" s="698"/>
      <c r="AM35" s="698"/>
      <c r="AN35" s="1140"/>
      <c r="AO35" s="1141"/>
      <c r="AP35" s="698"/>
      <c r="AQ35" s="698">
        <v>5</v>
      </c>
      <c r="AR35" s="698">
        <v>0</v>
      </c>
      <c r="AS35" s="698">
        <v>1</v>
      </c>
      <c r="AT35" s="698">
        <f t="shared" si="55"/>
        <v>6</v>
      </c>
      <c r="AU35" s="1141">
        <v>1</v>
      </c>
      <c r="AV35" s="1415">
        <f>IF( SUM(AU12:AU35)&lt;=0,0,SUM(AT12:AT35)/SUM(AU12:AU35))</f>
        <v>8.7083333333333339</v>
      </c>
      <c r="AW35" s="1142"/>
      <c r="AX35" s="698">
        <v>7</v>
      </c>
      <c r="AY35" s="698">
        <v>0</v>
      </c>
      <c r="AZ35" s="698">
        <v>1</v>
      </c>
      <c r="BA35" s="698">
        <f t="shared" si="56"/>
        <v>8</v>
      </c>
      <c r="BB35" s="1141">
        <f t="shared" si="57"/>
        <v>1</v>
      </c>
      <c r="BC35" s="1141">
        <f>IF( SUM(BB12:BB35)&lt;=0,0,SUM(BA12:BA35)/SUM(BB12:BB35))</f>
        <v>10.541666666666666</v>
      </c>
      <c r="BD35" s="1142"/>
      <c r="BE35" s="1142"/>
      <c r="BF35" s="698"/>
      <c r="BG35" s="698"/>
      <c r="BH35" s="698"/>
      <c r="BI35" s="698"/>
      <c r="BJ35" s="1140"/>
      <c r="BK35" s="1141"/>
      <c r="BL35" s="1142"/>
      <c r="BM35" s="698"/>
      <c r="BN35" s="698"/>
      <c r="BO35" s="698"/>
      <c r="BP35" s="698"/>
      <c r="BQ35" s="1421"/>
      <c r="BR35" s="1420"/>
      <c r="BS35" s="698"/>
      <c r="BT35" s="698"/>
      <c r="BU35" s="698"/>
      <c r="BV35" s="698"/>
      <c r="BW35" s="1140"/>
      <c r="BX35" s="1141"/>
      <c r="BY35" s="1142"/>
      <c r="BZ35" s="1142"/>
      <c r="CA35" s="698"/>
      <c r="CB35" s="698"/>
      <c r="CC35" s="698"/>
      <c r="CD35" s="698"/>
      <c r="CE35" s="1141"/>
      <c r="CF35" s="1141"/>
      <c r="CG35" s="1142"/>
      <c r="CH35" s="698"/>
      <c r="CI35" s="698"/>
      <c r="CJ35" s="698"/>
      <c r="CK35" s="698"/>
      <c r="CL35" s="1141"/>
      <c r="CM35" s="1141"/>
      <c r="CN35" s="1142"/>
      <c r="CO35" s="1142"/>
      <c r="CP35" s="698"/>
      <c r="CQ35" s="698"/>
      <c r="CR35" s="698"/>
      <c r="CS35" s="698"/>
      <c r="CT35" s="1141"/>
      <c r="CU35" s="1141"/>
      <c r="CV35" s="1142"/>
      <c r="CW35" s="698"/>
      <c r="CX35" s="698"/>
      <c r="CY35" s="698"/>
      <c r="CZ35" s="698"/>
      <c r="DA35" s="1141"/>
      <c r="DB35" s="1141"/>
      <c r="DC35" s="1141"/>
      <c r="DD35" s="1141"/>
      <c r="DE35" s="1141"/>
      <c r="DF35" s="1141"/>
      <c r="DG35" s="1141"/>
      <c r="DH35" s="1141"/>
      <c r="DI35" s="1141"/>
      <c r="DJ35" s="1141"/>
      <c r="DK35" s="1141"/>
      <c r="DL35" s="1141"/>
      <c r="DM35" s="1141"/>
      <c r="DN35" s="1141"/>
      <c r="DO35" s="1142"/>
      <c r="DP35" s="1142"/>
      <c r="DQ35" s="698"/>
      <c r="DR35" s="698"/>
      <c r="DS35" s="698"/>
      <c r="DT35" s="698"/>
      <c r="DU35" s="1141"/>
      <c r="DV35" s="1141"/>
      <c r="DW35" s="1142"/>
      <c r="DX35" s="698"/>
      <c r="DY35" s="698"/>
      <c r="DZ35" s="698"/>
      <c r="EA35" s="698"/>
      <c r="EB35" s="1141"/>
      <c r="EC35" s="1141"/>
      <c r="ED35" s="1142"/>
      <c r="EE35" s="1142"/>
      <c r="EF35" s="698">
        <v>6</v>
      </c>
      <c r="EG35" s="698">
        <v>0</v>
      </c>
      <c r="EH35" s="698">
        <v>2</v>
      </c>
      <c r="EI35" s="698">
        <f t="shared" si="59"/>
        <v>8</v>
      </c>
      <c r="EJ35" s="1141">
        <v>1</v>
      </c>
      <c r="EK35" s="1141">
        <f>IF( SUM(EJ12:EJ35)&lt;=0,0,SUM(EI12:EI35)/SUM(EJ12:EJ35))</f>
        <v>12</v>
      </c>
      <c r="EL35" s="1142"/>
      <c r="EM35" s="698">
        <v>9</v>
      </c>
      <c r="EN35" s="698">
        <v>3</v>
      </c>
      <c r="EO35" s="698">
        <v>3</v>
      </c>
      <c r="EP35" s="698">
        <f t="shared" si="60"/>
        <v>15</v>
      </c>
      <c r="EQ35" s="1141">
        <f t="shared" si="58"/>
        <v>1</v>
      </c>
      <c r="ER35" s="1141">
        <f>IF( SUM(EQ12:EQ35)&lt;=0,0,SUM(EP12:EP35)/SUM(EQ12:EQ35))</f>
        <v>17.368421052631579</v>
      </c>
      <c r="ES35" s="1142"/>
      <c r="ET35" s="698"/>
      <c r="EU35" s="698">
        <v>6</v>
      </c>
      <c r="EV35" s="698">
        <v>0</v>
      </c>
      <c r="EW35" s="698">
        <v>0</v>
      </c>
      <c r="EX35" s="698">
        <f>SUM(EU35:EW35)</f>
        <v>6</v>
      </c>
      <c r="EY35" s="1420">
        <v>1</v>
      </c>
      <c r="EZ35" s="1422">
        <f>IF( SUM(EY12:EY35)&lt;=0,0,SUM(EX12:EX35)/SUM(EY12:EY35))</f>
        <v>9.0526315789473681</v>
      </c>
      <c r="FA35" s="1142"/>
      <c r="FB35" s="698">
        <v>7</v>
      </c>
      <c r="FC35" s="698">
        <v>1</v>
      </c>
      <c r="FD35" s="698">
        <v>3</v>
      </c>
      <c r="FE35" s="698">
        <f t="shared" si="61"/>
        <v>11</v>
      </c>
      <c r="FF35" s="1141">
        <f t="shared" si="62"/>
        <v>1</v>
      </c>
      <c r="FG35" s="1141">
        <f>IF( SUM(FF12:FF35)&lt;=0,0,SUM(FE12:FE35)/SUM(FF12:FF35))</f>
        <v>13.43157894736842</v>
      </c>
      <c r="FH35" s="1423"/>
      <c r="FI35" s="1424"/>
      <c r="FJ35" s="698"/>
      <c r="FK35" s="698"/>
      <c r="FL35" s="698"/>
      <c r="FM35" s="698"/>
      <c r="FN35" s="1415"/>
      <c r="FO35" s="1141"/>
      <c r="FP35" s="1142"/>
      <c r="FQ35" s="698"/>
      <c r="FR35" s="698"/>
      <c r="FS35" s="698"/>
      <c r="FT35" s="698"/>
      <c r="FU35" s="1140"/>
      <c r="FV35" s="1141"/>
      <c r="FW35" s="1425"/>
      <c r="FX35" s="1424"/>
      <c r="FY35" s="698">
        <v>0</v>
      </c>
      <c r="FZ35" s="698">
        <v>0</v>
      </c>
      <c r="GA35" s="698">
        <v>0</v>
      </c>
      <c r="GB35" s="1142">
        <f t="shared" si="63"/>
        <v>0</v>
      </c>
      <c r="GC35" s="1426">
        <v>0</v>
      </c>
      <c r="GD35" s="1420">
        <f>SUM(GB12:GB35)/COUNT(GC12:GC35)</f>
        <v>2.7083333333333335</v>
      </c>
      <c r="GE35" s="1427"/>
      <c r="GF35" s="1427"/>
      <c r="GG35" s="1427"/>
    </row>
    <row r="36" spans="1:189" s="585" customFormat="1" hidden="1" x14ac:dyDescent="0.35">
      <c r="A36" s="1428">
        <v>42772</v>
      </c>
      <c r="B36" s="587"/>
      <c r="C36" s="587"/>
      <c r="D36" s="587"/>
      <c r="E36" s="587"/>
      <c r="F36" s="1126"/>
      <c r="G36" s="1414"/>
      <c r="H36" s="588"/>
      <c r="I36" s="587"/>
      <c r="J36" s="587"/>
      <c r="K36" s="587"/>
      <c r="L36" s="587"/>
      <c r="M36" s="1126"/>
      <c r="N36" s="1126"/>
      <c r="O36" s="588"/>
      <c r="P36" s="588"/>
      <c r="Q36" s="587"/>
      <c r="R36" s="587"/>
      <c r="S36" s="587"/>
      <c r="T36" s="587"/>
      <c r="U36" s="1126"/>
      <c r="V36" s="1414"/>
      <c r="W36" s="587"/>
      <c r="X36" s="587"/>
      <c r="Y36" s="587"/>
      <c r="Z36" s="587"/>
      <c r="AA36" s="1126"/>
      <c r="AB36" s="1126"/>
      <c r="AC36" s="587"/>
      <c r="AD36" s="587"/>
      <c r="AE36" s="587"/>
      <c r="AF36" s="587"/>
      <c r="AG36" s="1126"/>
      <c r="AH36" s="1199"/>
      <c r="AI36" s="588"/>
      <c r="AJ36" s="587"/>
      <c r="AK36" s="587"/>
      <c r="AL36" s="587"/>
      <c r="AM36" s="587"/>
      <c r="AN36" s="1126"/>
      <c r="AO36" s="1127"/>
      <c r="AP36" s="587"/>
      <c r="AQ36" s="587">
        <v>2</v>
      </c>
      <c r="AR36" s="587">
        <v>0</v>
      </c>
      <c r="AS36" s="587">
        <v>0</v>
      </c>
      <c r="AT36" s="587">
        <f t="shared" ref="AT36:AT41" si="64">IF(SUM(AQ36:AS36)&gt;0,SUM(AQ36:AS36),0)</f>
        <v>2</v>
      </c>
      <c r="AU36" s="1127">
        <v>1</v>
      </c>
      <c r="AV36" s="1414">
        <f>IF( SUM(AU12:AU36)&lt;=0,0,SUM(AT12:AT36)/SUM(AU12:AU36))</f>
        <v>8.44</v>
      </c>
      <c r="AW36" s="588"/>
      <c r="AX36" s="587">
        <v>2</v>
      </c>
      <c r="AY36" s="587">
        <v>1</v>
      </c>
      <c r="AZ36" s="587">
        <v>1</v>
      </c>
      <c r="BA36" s="587">
        <f t="shared" ref="BA36:BA41" si="65">IF(SUM(AX36:AZ36)&gt;0,SUM(AX36:AZ36),0)</f>
        <v>4</v>
      </c>
      <c r="BB36" s="1127">
        <f t="shared" ref="BB36:BB41" si="66">AU36</f>
        <v>1</v>
      </c>
      <c r="BC36" s="1127">
        <f>IF( SUM(BB12:BB36)&lt;=0,0,SUM(BA12:BA36)/SUM(BB12:BB36))</f>
        <v>10.28</v>
      </c>
      <c r="BD36" s="588"/>
      <c r="BE36" s="588"/>
      <c r="BF36" s="587"/>
      <c r="BG36" s="587"/>
      <c r="BH36" s="587"/>
      <c r="BI36" s="587"/>
      <c r="BJ36" s="1126"/>
      <c r="BK36" s="1127"/>
      <c r="BL36" s="588"/>
      <c r="BM36" s="587"/>
      <c r="BN36" s="587"/>
      <c r="BO36" s="587"/>
      <c r="BP36" s="587"/>
      <c r="BQ36" s="1419"/>
      <c r="BR36" s="1199"/>
      <c r="BS36" s="587"/>
      <c r="BT36" s="587"/>
      <c r="BU36" s="587"/>
      <c r="BV36" s="587"/>
      <c r="BW36" s="1126"/>
      <c r="BX36" s="1127"/>
      <c r="BY36" s="588"/>
      <c r="BZ36" s="588"/>
      <c r="CA36" s="587"/>
      <c r="CB36" s="587"/>
      <c r="CC36" s="587"/>
      <c r="CD36" s="587"/>
      <c r="CE36" s="1127"/>
      <c r="CF36" s="1127"/>
      <c r="CG36" s="588"/>
      <c r="CH36" s="587"/>
      <c r="CI36" s="587"/>
      <c r="CJ36" s="587"/>
      <c r="CK36" s="587"/>
      <c r="CL36" s="1127"/>
      <c r="CM36" s="1127"/>
      <c r="CN36" s="588"/>
      <c r="CO36" s="588"/>
      <c r="CP36" s="587"/>
      <c r="CQ36" s="587"/>
      <c r="CR36" s="587"/>
      <c r="CS36" s="587"/>
      <c r="CT36" s="1127"/>
      <c r="CU36" s="1127"/>
      <c r="CV36" s="588"/>
      <c r="CW36" s="587"/>
      <c r="CX36" s="587"/>
      <c r="CY36" s="587"/>
      <c r="CZ36" s="587"/>
      <c r="DA36" s="1127"/>
      <c r="DB36" s="1127"/>
      <c r="DC36" s="1127"/>
      <c r="DD36" s="1127"/>
      <c r="DE36" s="1127"/>
      <c r="DF36" s="1127"/>
      <c r="DG36" s="1127"/>
      <c r="DH36" s="1127"/>
      <c r="DI36" s="1127"/>
      <c r="DJ36" s="1127"/>
      <c r="DK36" s="1127"/>
      <c r="DL36" s="1127"/>
      <c r="DM36" s="1127"/>
      <c r="DN36" s="1127"/>
      <c r="DO36" s="588"/>
      <c r="DP36" s="588"/>
      <c r="DQ36" s="587"/>
      <c r="DR36" s="587"/>
      <c r="DS36" s="587"/>
      <c r="DT36" s="587"/>
      <c r="DU36" s="1127"/>
      <c r="DV36" s="1127"/>
      <c r="DW36" s="588"/>
      <c r="DX36" s="587"/>
      <c r="DY36" s="587"/>
      <c r="DZ36" s="587"/>
      <c r="EA36" s="587"/>
      <c r="EB36" s="1127"/>
      <c r="EC36" s="1127"/>
      <c r="ED36" s="588"/>
      <c r="EE36" s="588"/>
      <c r="EF36" s="587">
        <v>7</v>
      </c>
      <c r="EG36" s="587">
        <v>0</v>
      </c>
      <c r="EH36" s="587">
        <v>0</v>
      </c>
      <c r="EI36" s="587">
        <f t="shared" si="59"/>
        <v>7</v>
      </c>
      <c r="EJ36" s="1127">
        <v>1</v>
      </c>
      <c r="EK36" s="1127">
        <f>IF( SUM(EJ12:EJ36)&lt;=0,0,SUM(EI12:EI36)/SUM(EJ12:EJ36))</f>
        <v>11.75</v>
      </c>
      <c r="EL36" s="588"/>
      <c r="EM36" s="587">
        <v>9</v>
      </c>
      <c r="EN36" s="587">
        <v>3</v>
      </c>
      <c r="EO36" s="587">
        <v>2</v>
      </c>
      <c r="EP36" s="587">
        <f t="shared" si="60"/>
        <v>14</v>
      </c>
      <c r="EQ36" s="1127">
        <f t="shared" ref="EQ36:EQ41" si="67">EJ36</f>
        <v>1</v>
      </c>
      <c r="ER36" s="1127">
        <f>IF( SUM(EQ12:EQ36)&lt;=0,0,SUM(EP12:EP36)/SUM(EQ12:EQ36))</f>
        <v>17.2</v>
      </c>
      <c r="ES36" s="588"/>
      <c r="ET36" s="587"/>
      <c r="EU36" s="587"/>
      <c r="EV36" s="587"/>
      <c r="EW36" s="587"/>
      <c r="EX36" s="587"/>
      <c r="EY36" s="1199">
        <v>0</v>
      </c>
      <c r="EZ36" s="1196">
        <f>IF( SUM(EY12:EY36)&lt;=0,0,SUM(EX12:EX36)/SUM(EY12:EY36))</f>
        <v>9.0526315789473681</v>
      </c>
      <c r="FA36" s="588"/>
      <c r="FB36" s="587">
        <v>1</v>
      </c>
      <c r="FC36" s="587">
        <v>1</v>
      </c>
      <c r="FD36" s="587">
        <v>3</v>
      </c>
      <c r="FE36" s="587">
        <f t="shared" si="61"/>
        <v>5</v>
      </c>
      <c r="FF36" s="1127">
        <f t="shared" si="62"/>
        <v>0</v>
      </c>
      <c r="FG36" s="1127">
        <f>IF( SUM(FF12:FF36)&lt;=0,0,SUM(FE12:FE36)/SUM(FF12:FF36))</f>
        <v>13.642105263157895</v>
      </c>
      <c r="FH36" s="1197"/>
      <c r="FI36" s="1198"/>
      <c r="FJ36" s="587"/>
      <c r="FK36" s="587"/>
      <c r="FL36" s="587"/>
      <c r="FM36" s="587"/>
      <c r="FN36" s="1414"/>
      <c r="FO36" s="1127"/>
      <c r="FP36" s="588"/>
      <c r="FQ36" s="587"/>
      <c r="FR36" s="587"/>
      <c r="FS36" s="587"/>
      <c r="FT36" s="587"/>
      <c r="FU36" s="1126"/>
      <c r="FV36" s="1127"/>
      <c r="FW36" s="1203"/>
      <c r="FX36" s="1198"/>
      <c r="FY36" s="587">
        <v>2</v>
      </c>
      <c r="FZ36" s="587">
        <v>0</v>
      </c>
      <c r="GA36" s="587">
        <v>3</v>
      </c>
      <c r="GB36" s="588">
        <f t="shared" si="63"/>
        <v>5</v>
      </c>
      <c r="GC36" s="1195">
        <v>0</v>
      </c>
      <c r="GD36" s="1199">
        <f>SUM(GB12:GB36)/COUNT(GC12:GC36)</f>
        <v>2.8</v>
      </c>
      <c r="GE36" s="697"/>
      <c r="GF36" s="697"/>
      <c r="GG36" s="697"/>
    </row>
    <row r="37" spans="1:189" s="585" customFormat="1" hidden="1" x14ac:dyDescent="0.35">
      <c r="A37" s="1229">
        <v>42773</v>
      </c>
      <c r="B37" s="587"/>
      <c r="C37" s="587"/>
      <c r="D37" s="587"/>
      <c r="E37" s="587"/>
      <c r="F37" s="1126"/>
      <c r="G37" s="1414"/>
      <c r="H37" s="588"/>
      <c r="I37" s="587"/>
      <c r="J37" s="587"/>
      <c r="K37" s="587"/>
      <c r="L37" s="587"/>
      <c r="M37" s="1126"/>
      <c r="N37" s="1126"/>
      <c r="O37" s="588"/>
      <c r="P37" s="588"/>
      <c r="Q37" s="587"/>
      <c r="R37" s="587"/>
      <c r="S37" s="587"/>
      <c r="T37" s="587"/>
      <c r="U37" s="1126"/>
      <c r="V37" s="1414"/>
      <c r="W37" s="587"/>
      <c r="X37" s="587"/>
      <c r="Y37" s="587"/>
      <c r="Z37" s="587"/>
      <c r="AA37" s="1126"/>
      <c r="AB37" s="1126"/>
      <c r="AC37" s="587"/>
      <c r="AD37" s="587"/>
      <c r="AE37" s="587"/>
      <c r="AF37" s="587"/>
      <c r="AG37" s="1126"/>
      <c r="AH37" s="1199"/>
      <c r="AI37" s="588"/>
      <c r="AJ37" s="587"/>
      <c r="AK37" s="587"/>
      <c r="AL37" s="587"/>
      <c r="AM37" s="587"/>
      <c r="AN37" s="1126"/>
      <c r="AO37" s="1127"/>
      <c r="AP37" s="587"/>
      <c r="AQ37" s="587">
        <v>3</v>
      </c>
      <c r="AR37" s="587">
        <v>2</v>
      </c>
      <c r="AS37" s="587">
        <v>3</v>
      </c>
      <c r="AT37" s="587">
        <f t="shared" si="64"/>
        <v>8</v>
      </c>
      <c r="AU37" s="1127">
        <v>1</v>
      </c>
      <c r="AV37" s="1414">
        <f>IF( SUM(AU12:AU37)&lt;=0,0,SUM(AT12:AT37)/SUM(AU12:AU37))</f>
        <v>8.4230769230769234</v>
      </c>
      <c r="AW37" s="588"/>
      <c r="AX37" s="587">
        <v>3</v>
      </c>
      <c r="AY37" s="587">
        <v>4</v>
      </c>
      <c r="AZ37" s="587">
        <v>3</v>
      </c>
      <c r="BA37" s="587">
        <f t="shared" si="65"/>
        <v>10</v>
      </c>
      <c r="BB37" s="1127">
        <f t="shared" si="66"/>
        <v>1</v>
      </c>
      <c r="BC37" s="1127">
        <f>IF( SUM(BB12:BB37)&lt;=0,0,SUM(BA12:BA37)/SUM(BB12:BB37))</f>
        <v>10.26923076923077</v>
      </c>
      <c r="BD37" s="588"/>
      <c r="BE37" s="588"/>
      <c r="BF37" s="587"/>
      <c r="BG37" s="587"/>
      <c r="BH37" s="587"/>
      <c r="BI37" s="587"/>
      <c r="BJ37" s="1126"/>
      <c r="BK37" s="1127"/>
      <c r="BL37" s="588"/>
      <c r="BM37" s="587"/>
      <c r="BN37" s="587"/>
      <c r="BO37" s="587"/>
      <c r="BP37" s="587"/>
      <c r="BQ37" s="1419"/>
      <c r="BR37" s="1199"/>
      <c r="BS37" s="587"/>
      <c r="BT37" s="587"/>
      <c r="BU37" s="587"/>
      <c r="BV37" s="587"/>
      <c r="BW37" s="1126"/>
      <c r="BX37" s="1127"/>
      <c r="BY37" s="588"/>
      <c r="BZ37" s="588"/>
      <c r="CA37" s="587"/>
      <c r="CB37" s="587"/>
      <c r="CC37" s="587"/>
      <c r="CD37" s="587"/>
      <c r="CE37" s="1127"/>
      <c r="CF37" s="1127"/>
      <c r="CG37" s="588"/>
      <c r="CH37" s="587"/>
      <c r="CI37" s="587"/>
      <c r="CJ37" s="587"/>
      <c r="CK37" s="587"/>
      <c r="CL37" s="1127"/>
      <c r="CM37" s="1127"/>
      <c r="CN37" s="588"/>
      <c r="CO37" s="588"/>
      <c r="CP37" s="587"/>
      <c r="CQ37" s="587"/>
      <c r="CR37" s="587"/>
      <c r="CS37" s="587"/>
      <c r="CT37" s="1127"/>
      <c r="CU37" s="1127"/>
      <c r="CV37" s="588"/>
      <c r="CW37" s="587"/>
      <c r="CX37" s="587"/>
      <c r="CY37" s="587"/>
      <c r="CZ37" s="587"/>
      <c r="DA37" s="1127"/>
      <c r="DB37" s="1127"/>
      <c r="DC37" s="1127"/>
      <c r="DD37" s="1127"/>
      <c r="DE37" s="1127"/>
      <c r="DF37" s="1127"/>
      <c r="DG37" s="1127"/>
      <c r="DH37" s="1127"/>
      <c r="DI37" s="1127"/>
      <c r="DJ37" s="1127"/>
      <c r="DK37" s="1127"/>
      <c r="DL37" s="1127"/>
      <c r="DM37" s="1127"/>
      <c r="DN37" s="1127"/>
      <c r="DO37" s="588"/>
      <c r="DP37" s="588"/>
      <c r="DQ37" s="587"/>
      <c r="DR37" s="587"/>
      <c r="DS37" s="587"/>
      <c r="DT37" s="587"/>
      <c r="DU37" s="1127"/>
      <c r="DV37" s="1127"/>
      <c r="DW37" s="588"/>
      <c r="DX37" s="587"/>
      <c r="DY37" s="587"/>
      <c r="DZ37" s="587"/>
      <c r="EA37" s="587"/>
      <c r="EB37" s="1127"/>
      <c r="EC37" s="1127"/>
      <c r="ED37" s="588"/>
      <c r="EE37" s="588"/>
      <c r="EF37" s="587">
        <v>6</v>
      </c>
      <c r="EG37" s="587">
        <v>1</v>
      </c>
      <c r="EH37" s="587">
        <v>3</v>
      </c>
      <c r="EI37" s="587">
        <f t="shared" si="59"/>
        <v>10</v>
      </c>
      <c r="EJ37" s="1127">
        <v>1</v>
      </c>
      <c r="EK37" s="1127">
        <f>IF( SUM(EJ12:EJ37)&lt;=0,0,SUM(EI12:EI37)/SUM(EJ12:EJ37))</f>
        <v>11.666666666666666</v>
      </c>
      <c r="EL37" s="588"/>
      <c r="EM37" s="587">
        <v>8</v>
      </c>
      <c r="EN37" s="587">
        <v>2</v>
      </c>
      <c r="EO37" s="587">
        <v>4</v>
      </c>
      <c r="EP37" s="587">
        <f t="shared" si="60"/>
        <v>14</v>
      </c>
      <c r="EQ37" s="1127">
        <f t="shared" si="67"/>
        <v>1</v>
      </c>
      <c r="ER37" s="1127">
        <f>IF( SUM(EQ12:EQ37)&lt;=0,0,SUM(EP12:EP37)/SUM(EQ12:EQ37))</f>
        <v>17.047619047619047</v>
      </c>
      <c r="ES37" s="588"/>
      <c r="ET37" s="587"/>
      <c r="EU37" s="587">
        <v>4</v>
      </c>
      <c r="EV37" s="587">
        <v>0</v>
      </c>
      <c r="EW37" s="587">
        <v>1</v>
      </c>
      <c r="EX37" s="587">
        <f t="shared" ref="EX37:EX42" si="68">SUM(EU37:EW37)</f>
        <v>5</v>
      </c>
      <c r="EY37" s="1199">
        <v>1</v>
      </c>
      <c r="EZ37" s="1196">
        <f>IF( SUM(EY12:EY37)&lt;=0,0,SUM(EX12:EX37)/SUM(EY12:EY37))</f>
        <v>8.8888888888888893</v>
      </c>
      <c r="FA37" s="588"/>
      <c r="FB37" s="587">
        <v>5</v>
      </c>
      <c r="FC37" s="587">
        <v>1</v>
      </c>
      <c r="FD37" s="587">
        <v>4</v>
      </c>
      <c r="FE37" s="587">
        <f t="shared" si="61"/>
        <v>10</v>
      </c>
      <c r="FF37" s="1127">
        <f t="shared" si="62"/>
        <v>1</v>
      </c>
      <c r="FG37" s="1127">
        <f>IF( SUM(FF12:FF37)&lt;=0,0,SUM(FE12:FE37)/SUM(FF12:FF37))</f>
        <v>13.494949494949495</v>
      </c>
      <c r="FH37" s="1197"/>
      <c r="FI37" s="1198"/>
      <c r="FJ37" s="587"/>
      <c r="FK37" s="587"/>
      <c r="FL37" s="587"/>
      <c r="FM37" s="587"/>
      <c r="FN37" s="1414"/>
      <c r="FO37" s="1127"/>
      <c r="FP37" s="588"/>
      <c r="FQ37" s="587"/>
      <c r="FR37" s="587"/>
      <c r="FS37" s="587"/>
      <c r="FT37" s="587"/>
      <c r="FU37" s="1126"/>
      <c r="FV37" s="1127"/>
      <c r="FW37" s="1203"/>
      <c r="FX37" s="1198"/>
      <c r="FY37" s="587">
        <v>0</v>
      </c>
      <c r="FZ37" s="587">
        <v>0</v>
      </c>
      <c r="GA37" s="587">
        <v>2</v>
      </c>
      <c r="GB37" s="588">
        <f t="shared" si="63"/>
        <v>2</v>
      </c>
      <c r="GC37" s="1195">
        <v>0</v>
      </c>
      <c r="GD37" s="1199">
        <f>SUM(GB12:GB37)/COUNT(GC12:GC37)</f>
        <v>2.7692307692307692</v>
      </c>
      <c r="GE37" s="697"/>
      <c r="GF37" s="697"/>
      <c r="GG37" s="697"/>
    </row>
    <row r="38" spans="1:189" s="585" customFormat="1" hidden="1" x14ac:dyDescent="0.35">
      <c r="A38" s="1229">
        <v>42774</v>
      </c>
      <c r="B38" s="587"/>
      <c r="C38" s="587"/>
      <c r="D38" s="587"/>
      <c r="E38" s="587"/>
      <c r="F38" s="1126"/>
      <c r="G38" s="1414"/>
      <c r="H38" s="588"/>
      <c r="I38" s="587"/>
      <c r="J38" s="587"/>
      <c r="K38" s="587"/>
      <c r="L38" s="587"/>
      <c r="M38" s="1126"/>
      <c r="N38" s="1126"/>
      <c r="O38" s="588"/>
      <c r="P38" s="588"/>
      <c r="Q38" s="587"/>
      <c r="R38" s="587"/>
      <c r="S38" s="587"/>
      <c r="T38" s="587"/>
      <c r="U38" s="1126"/>
      <c r="V38" s="1414"/>
      <c r="W38" s="587"/>
      <c r="X38" s="587"/>
      <c r="Y38" s="587"/>
      <c r="Z38" s="587"/>
      <c r="AA38" s="1126"/>
      <c r="AB38" s="1126"/>
      <c r="AC38" s="587"/>
      <c r="AD38" s="587"/>
      <c r="AE38" s="587"/>
      <c r="AF38" s="587"/>
      <c r="AG38" s="1126"/>
      <c r="AH38" s="1199"/>
      <c r="AI38" s="588"/>
      <c r="AJ38" s="587"/>
      <c r="AK38" s="587"/>
      <c r="AL38" s="587"/>
      <c r="AM38" s="587"/>
      <c r="AN38" s="1126"/>
      <c r="AO38" s="1127"/>
      <c r="AP38" s="587"/>
      <c r="AQ38" s="587">
        <v>2</v>
      </c>
      <c r="AR38" s="587">
        <v>3</v>
      </c>
      <c r="AS38" s="587">
        <v>5</v>
      </c>
      <c r="AT38" s="587">
        <f t="shared" si="64"/>
        <v>10</v>
      </c>
      <c r="AU38" s="1127">
        <v>1</v>
      </c>
      <c r="AV38" s="1414">
        <f>IF( SUM(AU12:AU38)&lt;=0,0,SUM(AT12:AT38)/SUM(AU12:AU38))</f>
        <v>8.481481481481481</v>
      </c>
      <c r="AW38" s="588"/>
      <c r="AX38" s="587">
        <v>2</v>
      </c>
      <c r="AY38" s="587">
        <v>5</v>
      </c>
      <c r="AZ38" s="587">
        <v>6</v>
      </c>
      <c r="BA38" s="587">
        <f t="shared" si="65"/>
        <v>13</v>
      </c>
      <c r="BB38" s="1127">
        <f t="shared" si="66"/>
        <v>1</v>
      </c>
      <c r="BC38" s="1127">
        <f>IF( SUM(BB12:BB38)&lt;=0,0,SUM(BA12:BA38)/SUM(BB12:BB38))</f>
        <v>10.37037037037037</v>
      </c>
      <c r="BD38" s="588"/>
      <c r="BE38" s="588"/>
      <c r="BF38" s="587"/>
      <c r="BG38" s="587"/>
      <c r="BH38" s="587"/>
      <c r="BI38" s="587"/>
      <c r="BJ38" s="1126"/>
      <c r="BK38" s="1127"/>
      <c r="BL38" s="588"/>
      <c r="BM38" s="587"/>
      <c r="BN38" s="587"/>
      <c r="BO38" s="587"/>
      <c r="BP38" s="587"/>
      <c r="BQ38" s="1419"/>
      <c r="BR38" s="1199"/>
      <c r="BS38" s="587"/>
      <c r="BT38" s="587"/>
      <c r="BU38" s="587"/>
      <c r="BV38" s="587"/>
      <c r="BW38" s="1126"/>
      <c r="BX38" s="1127"/>
      <c r="BY38" s="588"/>
      <c r="BZ38" s="588"/>
      <c r="CA38" s="587"/>
      <c r="CB38" s="587"/>
      <c r="CC38" s="587"/>
      <c r="CD38" s="587"/>
      <c r="CE38" s="1127"/>
      <c r="CF38" s="1127"/>
      <c r="CG38" s="588"/>
      <c r="CH38" s="587"/>
      <c r="CI38" s="587"/>
      <c r="CJ38" s="587"/>
      <c r="CK38" s="587"/>
      <c r="CL38" s="1127"/>
      <c r="CM38" s="1127"/>
      <c r="CN38" s="588"/>
      <c r="CO38" s="588"/>
      <c r="CP38" s="587"/>
      <c r="CQ38" s="587"/>
      <c r="CR38" s="587"/>
      <c r="CS38" s="587"/>
      <c r="CT38" s="1127"/>
      <c r="CU38" s="1127"/>
      <c r="CV38" s="588"/>
      <c r="CW38" s="587"/>
      <c r="CX38" s="587"/>
      <c r="CY38" s="587"/>
      <c r="CZ38" s="587"/>
      <c r="DA38" s="1127"/>
      <c r="DB38" s="1127"/>
      <c r="DC38" s="1127"/>
      <c r="DD38" s="1127"/>
      <c r="DE38" s="1127"/>
      <c r="DF38" s="1127"/>
      <c r="DG38" s="1127"/>
      <c r="DH38" s="1127"/>
      <c r="DI38" s="1127"/>
      <c r="DJ38" s="1127"/>
      <c r="DK38" s="1127"/>
      <c r="DL38" s="1127"/>
      <c r="DM38" s="1127"/>
      <c r="DN38" s="1127"/>
      <c r="DO38" s="588"/>
      <c r="DP38" s="588"/>
      <c r="DQ38" s="587"/>
      <c r="DR38" s="587"/>
      <c r="DS38" s="587"/>
      <c r="DT38" s="587"/>
      <c r="DU38" s="1127"/>
      <c r="DV38" s="1127"/>
      <c r="DW38" s="588"/>
      <c r="DX38" s="587"/>
      <c r="DY38" s="587"/>
      <c r="DZ38" s="587"/>
      <c r="EA38" s="587"/>
      <c r="EB38" s="1127"/>
      <c r="EC38" s="1127"/>
      <c r="ED38" s="588"/>
      <c r="EE38" s="588"/>
      <c r="EF38" s="587">
        <v>7</v>
      </c>
      <c r="EG38" s="587">
        <v>1</v>
      </c>
      <c r="EH38" s="587">
        <v>0</v>
      </c>
      <c r="EI38" s="587">
        <f t="shared" ref="EI38:EI44" si="69">SUM(EF38:EH38)</f>
        <v>8</v>
      </c>
      <c r="EJ38" s="1127">
        <v>1</v>
      </c>
      <c r="EK38" s="1127">
        <f>IF( SUM(EJ12:EJ38)&lt;=0,0,SUM(EI12:EI38)/SUM(EJ12:EJ38))</f>
        <v>11.5</v>
      </c>
      <c r="EL38" s="588"/>
      <c r="EM38" s="587">
        <v>10</v>
      </c>
      <c r="EN38" s="587">
        <v>3</v>
      </c>
      <c r="EO38" s="587">
        <v>2</v>
      </c>
      <c r="EP38" s="587">
        <f t="shared" ref="EP38:EP44" si="70">SUM(EM38:EO38)</f>
        <v>15</v>
      </c>
      <c r="EQ38" s="1127">
        <f t="shared" si="67"/>
        <v>1</v>
      </c>
      <c r="ER38" s="1127">
        <f>IF( SUM(EQ12:EQ38)&lt;=0,0,SUM(EP12:EP38)/SUM(EQ12:EQ38))</f>
        <v>16.954545454545453</v>
      </c>
      <c r="ES38" s="588"/>
      <c r="ET38" s="587"/>
      <c r="EU38" s="587">
        <v>7</v>
      </c>
      <c r="EV38" s="587">
        <v>1</v>
      </c>
      <c r="EW38" s="587">
        <v>2</v>
      </c>
      <c r="EX38" s="587">
        <f t="shared" si="68"/>
        <v>10</v>
      </c>
      <c r="EY38" s="1199">
        <v>1</v>
      </c>
      <c r="EZ38" s="1196">
        <f>IF( SUM(EY12:EY38)&lt;=0,0,SUM(EX12:EX38)/SUM(EY12:EY38))</f>
        <v>8.9320388349514559</v>
      </c>
      <c r="FA38" s="588"/>
      <c r="FB38" s="587">
        <v>9</v>
      </c>
      <c r="FC38" s="587">
        <v>3</v>
      </c>
      <c r="FD38" s="587">
        <v>3</v>
      </c>
      <c r="FE38" s="587">
        <f t="shared" si="61"/>
        <v>15</v>
      </c>
      <c r="FF38" s="1127">
        <f t="shared" si="62"/>
        <v>1</v>
      </c>
      <c r="FG38" s="1127">
        <f>IF( SUM(FF12:FF38)&lt;=0,0,SUM(FE12:FE38)/SUM(FF12:FF38))</f>
        <v>13.553398058252426</v>
      </c>
      <c r="FH38" s="1197"/>
      <c r="FI38" s="1198"/>
      <c r="FJ38" s="587"/>
      <c r="FK38" s="587"/>
      <c r="FL38" s="587"/>
      <c r="FM38" s="587"/>
      <c r="FN38" s="1414"/>
      <c r="FO38" s="1127"/>
      <c r="FP38" s="588"/>
      <c r="FQ38" s="587"/>
      <c r="FR38" s="587"/>
      <c r="FS38" s="587"/>
      <c r="FT38" s="587"/>
      <c r="FU38" s="1126"/>
      <c r="FV38" s="1127"/>
      <c r="FW38" s="1203"/>
      <c r="FX38" s="1198"/>
      <c r="FY38" s="587">
        <v>0</v>
      </c>
      <c r="FZ38" s="587">
        <v>0</v>
      </c>
      <c r="GA38" s="587">
        <v>2</v>
      </c>
      <c r="GB38" s="588">
        <f t="shared" si="63"/>
        <v>2</v>
      </c>
      <c r="GC38" s="1195">
        <v>0</v>
      </c>
      <c r="GD38" s="1199">
        <f>SUM(GB12:GB38)/COUNT(GC12:GC38)</f>
        <v>2.7407407407407409</v>
      </c>
      <c r="GE38" s="697"/>
      <c r="GF38" s="697"/>
      <c r="GG38" s="697"/>
    </row>
    <row r="39" spans="1:189" s="585" customFormat="1" hidden="1" x14ac:dyDescent="0.35">
      <c r="A39" s="1229">
        <v>42775</v>
      </c>
      <c r="B39" s="587"/>
      <c r="C39" s="587"/>
      <c r="D39" s="587"/>
      <c r="E39" s="587"/>
      <c r="F39" s="1126"/>
      <c r="G39" s="1414"/>
      <c r="H39" s="588"/>
      <c r="I39" s="587"/>
      <c r="J39" s="587"/>
      <c r="K39" s="587"/>
      <c r="L39" s="587"/>
      <c r="M39" s="1126"/>
      <c r="N39" s="1126"/>
      <c r="O39" s="588"/>
      <c r="P39" s="588"/>
      <c r="Q39" s="587"/>
      <c r="R39" s="587"/>
      <c r="S39" s="587"/>
      <c r="T39" s="587"/>
      <c r="U39" s="1126"/>
      <c r="V39" s="1414"/>
      <c r="W39" s="587"/>
      <c r="X39" s="587"/>
      <c r="Y39" s="587"/>
      <c r="Z39" s="587"/>
      <c r="AA39" s="1126"/>
      <c r="AB39" s="1126"/>
      <c r="AC39" s="587"/>
      <c r="AD39" s="587"/>
      <c r="AE39" s="587"/>
      <c r="AF39" s="587"/>
      <c r="AG39" s="1126"/>
      <c r="AH39" s="1199"/>
      <c r="AI39" s="588"/>
      <c r="AJ39" s="587"/>
      <c r="AK39" s="587"/>
      <c r="AL39" s="587"/>
      <c r="AM39" s="587"/>
      <c r="AN39" s="1126"/>
      <c r="AO39" s="1127"/>
      <c r="AP39" s="587"/>
      <c r="AQ39" s="587">
        <v>4</v>
      </c>
      <c r="AR39" s="587">
        <v>3</v>
      </c>
      <c r="AS39" s="587">
        <v>0</v>
      </c>
      <c r="AT39" s="587">
        <f t="shared" si="64"/>
        <v>7</v>
      </c>
      <c r="AU39" s="1127">
        <v>1</v>
      </c>
      <c r="AV39" s="1414">
        <f>IF( SUM(AU12:AU39)&lt;=0,0,SUM(AT12:AT39)/SUM(AU12:AU39))</f>
        <v>8.4285714285714288</v>
      </c>
      <c r="AW39" s="588"/>
      <c r="AX39" s="587">
        <v>4</v>
      </c>
      <c r="AY39" s="587">
        <v>3</v>
      </c>
      <c r="AZ39" s="587">
        <v>1</v>
      </c>
      <c r="BA39" s="587">
        <f t="shared" si="65"/>
        <v>8</v>
      </c>
      <c r="BB39" s="1127">
        <f t="shared" si="66"/>
        <v>1</v>
      </c>
      <c r="BC39" s="1127">
        <f>IF( SUM(BB12:BB39)&lt;=0,0,SUM(BA12:BA39)/SUM(BB12:BB39))</f>
        <v>10.285714285714286</v>
      </c>
      <c r="BD39" s="588"/>
      <c r="BE39" s="588"/>
      <c r="BF39" s="587"/>
      <c r="BG39" s="587"/>
      <c r="BH39" s="587"/>
      <c r="BI39" s="587"/>
      <c r="BJ39" s="1126"/>
      <c r="BK39" s="1127"/>
      <c r="BL39" s="588"/>
      <c r="BM39" s="587"/>
      <c r="BN39" s="587"/>
      <c r="BO39" s="587"/>
      <c r="BP39" s="587"/>
      <c r="BQ39" s="1419"/>
      <c r="BR39" s="1199"/>
      <c r="BS39" s="587"/>
      <c r="BT39" s="587"/>
      <c r="BU39" s="587"/>
      <c r="BV39" s="587"/>
      <c r="BW39" s="1126"/>
      <c r="BX39" s="1127"/>
      <c r="BY39" s="588"/>
      <c r="BZ39" s="588"/>
      <c r="CA39" s="587"/>
      <c r="CB39" s="587"/>
      <c r="CC39" s="587"/>
      <c r="CD39" s="587"/>
      <c r="CE39" s="1127"/>
      <c r="CF39" s="1127"/>
      <c r="CG39" s="588"/>
      <c r="CH39" s="587"/>
      <c r="CI39" s="587"/>
      <c r="CJ39" s="587"/>
      <c r="CK39" s="587"/>
      <c r="CL39" s="1127"/>
      <c r="CM39" s="1127"/>
      <c r="CN39" s="588"/>
      <c r="CO39" s="588"/>
      <c r="CP39" s="587"/>
      <c r="CQ39" s="587"/>
      <c r="CR39" s="587"/>
      <c r="CS39" s="587"/>
      <c r="CT39" s="1127"/>
      <c r="CU39" s="1127"/>
      <c r="CV39" s="588"/>
      <c r="CW39" s="587"/>
      <c r="CX39" s="587"/>
      <c r="CY39" s="587"/>
      <c r="CZ39" s="587"/>
      <c r="DA39" s="1127"/>
      <c r="DB39" s="1127"/>
      <c r="DC39" s="1127"/>
      <c r="DD39" s="1127"/>
      <c r="DE39" s="1127"/>
      <c r="DF39" s="1127"/>
      <c r="DG39" s="1127"/>
      <c r="DH39" s="1127"/>
      <c r="DI39" s="1127"/>
      <c r="DJ39" s="1127"/>
      <c r="DK39" s="1127"/>
      <c r="DL39" s="1127"/>
      <c r="DM39" s="1127"/>
      <c r="DN39" s="1127"/>
      <c r="DO39" s="588"/>
      <c r="DP39" s="588"/>
      <c r="DQ39" s="587"/>
      <c r="DR39" s="587"/>
      <c r="DS39" s="587"/>
      <c r="DT39" s="587"/>
      <c r="DU39" s="1127"/>
      <c r="DV39" s="1127"/>
      <c r="DW39" s="588"/>
      <c r="DX39" s="587"/>
      <c r="DY39" s="587"/>
      <c r="DZ39" s="587"/>
      <c r="EA39" s="587"/>
      <c r="EB39" s="1127"/>
      <c r="EC39" s="1127"/>
      <c r="ED39" s="588"/>
      <c r="EE39" s="588"/>
      <c r="EF39" s="587">
        <v>4</v>
      </c>
      <c r="EG39" s="587">
        <v>1</v>
      </c>
      <c r="EH39" s="587">
        <v>6</v>
      </c>
      <c r="EI39" s="587">
        <f t="shared" si="69"/>
        <v>11</v>
      </c>
      <c r="EJ39" s="1127">
        <v>1</v>
      </c>
      <c r="EK39" s="1127">
        <f>IF( SUM(EJ12:EJ39)&lt;=0,0,SUM(EI12:EI39)/SUM(EJ12:EJ39))</f>
        <v>11.478260869565217</v>
      </c>
      <c r="EL39" s="588"/>
      <c r="EM39" s="587">
        <v>4</v>
      </c>
      <c r="EN39" s="587">
        <v>1</v>
      </c>
      <c r="EO39" s="587">
        <v>9</v>
      </c>
      <c r="EP39" s="587">
        <f t="shared" si="70"/>
        <v>14</v>
      </c>
      <c r="EQ39" s="1127">
        <f t="shared" si="67"/>
        <v>1</v>
      </c>
      <c r="ER39" s="1127">
        <f>IF( SUM(EQ12:EQ39)&lt;=0,0,SUM(EP12:EP39)/SUM(EQ12:EQ39))</f>
        <v>16.826086956521738</v>
      </c>
      <c r="ES39" s="588"/>
      <c r="ET39" s="587"/>
      <c r="EU39" s="587">
        <v>9</v>
      </c>
      <c r="EV39" s="587">
        <v>1</v>
      </c>
      <c r="EW39" s="587">
        <v>6</v>
      </c>
      <c r="EX39" s="587">
        <f t="shared" si="68"/>
        <v>16</v>
      </c>
      <c r="EY39" s="1199">
        <v>1</v>
      </c>
      <c r="EZ39" s="1196">
        <f>IF( SUM(EY12:EY39)&lt;=0,0,SUM(EX12:EX39)/SUM(EY12:EY39))</f>
        <v>9.1962616822429908</v>
      </c>
      <c r="FA39" s="588"/>
      <c r="FB39" s="587">
        <v>12</v>
      </c>
      <c r="FC39" s="587">
        <v>1</v>
      </c>
      <c r="FD39" s="587">
        <v>8</v>
      </c>
      <c r="FE39" s="587">
        <f t="shared" si="61"/>
        <v>21</v>
      </c>
      <c r="FF39" s="1127">
        <f t="shared" si="62"/>
        <v>1</v>
      </c>
      <c r="FG39" s="1127">
        <f>IF( SUM(FF12:FF39)&lt;=0,0,SUM(FE12:FE39)/SUM(FF12:FF39))</f>
        <v>13.83177570093458</v>
      </c>
      <c r="FH39" s="1197"/>
      <c r="FI39" s="1198"/>
      <c r="FJ39" s="587"/>
      <c r="FK39" s="587"/>
      <c r="FL39" s="587"/>
      <c r="FM39" s="587"/>
      <c r="FN39" s="1414"/>
      <c r="FO39" s="1127"/>
      <c r="FP39" s="588"/>
      <c r="FQ39" s="587"/>
      <c r="FR39" s="587"/>
      <c r="FS39" s="587"/>
      <c r="FT39" s="587"/>
      <c r="FU39" s="1126"/>
      <c r="FV39" s="1127"/>
      <c r="FW39" s="1203"/>
      <c r="FX39" s="1198"/>
      <c r="FY39" s="587">
        <v>1</v>
      </c>
      <c r="FZ39" s="587">
        <v>0</v>
      </c>
      <c r="GA39" s="587">
        <v>3</v>
      </c>
      <c r="GB39" s="588">
        <f t="shared" si="63"/>
        <v>4</v>
      </c>
      <c r="GC39" s="1195">
        <v>0</v>
      </c>
      <c r="GD39" s="1199">
        <f>SUM(GB12:GB39)/COUNT(GC12:GC39)</f>
        <v>2.7857142857142856</v>
      </c>
      <c r="GE39" s="697"/>
      <c r="GF39" s="697"/>
      <c r="GG39" s="697"/>
    </row>
    <row r="40" spans="1:189" s="585" customFormat="1" hidden="1" x14ac:dyDescent="0.35">
      <c r="A40" s="1231">
        <v>42776</v>
      </c>
      <c r="B40" s="698"/>
      <c r="C40" s="698"/>
      <c r="D40" s="698"/>
      <c r="E40" s="698"/>
      <c r="F40" s="1140"/>
      <c r="G40" s="1415"/>
      <c r="H40" s="1142"/>
      <c r="I40" s="698"/>
      <c r="J40" s="698"/>
      <c r="K40" s="698"/>
      <c r="L40" s="698"/>
      <c r="M40" s="1140"/>
      <c r="N40" s="1140"/>
      <c r="O40" s="1142"/>
      <c r="P40" s="1142"/>
      <c r="Q40" s="698"/>
      <c r="R40" s="698"/>
      <c r="S40" s="698"/>
      <c r="T40" s="698"/>
      <c r="U40" s="1140"/>
      <c r="V40" s="1415"/>
      <c r="W40" s="698"/>
      <c r="X40" s="698"/>
      <c r="Y40" s="698"/>
      <c r="Z40" s="698"/>
      <c r="AA40" s="1140"/>
      <c r="AB40" s="1140"/>
      <c r="AC40" s="698"/>
      <c r="AD40" s="698"/>
      <c r="AE40" s="698"/>
      <c r="AF40" s="698"/>
      <c r="AG40" s="1140"/>
      <c r="AH40" s="1420"/>
      <c r="AI40" s="1142"/>
      <c r="AJ40" s="698"/>
      <c r="AK40" s="698"/>
      <c r="AL40" s="698"/>
      <c r="AM40" s="698"/>
      <c r="AN40" s="1140"/>
      <c r="AO40" s="1141"/>
      <c r="AP40" s="698"/>
      <c r="AQ40" s="698">
        <v>3</v>
      </c>
      <c r="AR40" s="698">
        <v>1</v>
      </c>
      <c r="AS40" s="698">
        <v>0</v>
      </c>
      <c r="AT40" s="698">
        <f t="shared" si="64"/>
        <v>4</v>
      </c>
      <c r="AU40" s="1141">
        <v>1</v>
      </c>
      <c r="AV40" s="1415">
        <f>IF( SUM(AU12:AU40)&lt;=0,0,SUM(AT12:AT40)/SUM(AU12:AU40))</f>
        <v>8.2758620689655178</v>
      </c>
      <c r="AW40" s="1142"/>
      <c r="AX40" s="698">
        <v>3</v>
      </c>
      <c r="AY40" s="698">
        <v>1</v>
      </c>
      <c r="AZ40" s="698">
        <v>0</v>
      </c>
      <c r="BA40" s="698">
        <f t="shared" si="65"/>
        <v>4</v>
      </c>
      <c r="BB40" s="1141">
        <f t="shared" si="66"/>
        <v>1</v>
      </c>
      <c r="BC40" s="1141">
        <f>IF( SUM(BB12:BB40)&lt;=0,0,SUM(BA12:BA40)/SUM(BB12:BB40))</f>
        <v>10.068965517241379</v>
      </c>
      <c r="BD40" s="1142"/>
      <c r="BE40" s="1142"/>
      <c r="BF40" s="698"/>
      <c r="BG40" s="698"/>
      <c r="BH40" s="698"/>
      <c r="BI40" s="698"/>
      <c r="BJ40" s="1140"/>
      <c r="BK40" s="1141"/>
      <c r="BL40" s="1142"/>
      <c r="BM40" s="698"/>
      <c r="BN40" s="698"/>
      <c r="BO40" s="698"/>
      <c r="BP40" s="698"/>
      <c r="BQ40" s="1421"/>
      <c r="BR40" s="1420"/>
      <c r="BS40" s="698"/>
      <c r="BT40" s="698"/>
      <c r="BU40" s="698"/>
      <c r="BV40" s="698"/>
      <c r="BW40" s="1140"/>
      <c r="BX40" s="1141"/>
      <c r="BY40" s="1142"/>
      <c r="BZ40" s="1142"/>
      <c r="CA40" s="698"/>
      <c r="CB40" s="698"/>
      <c r="CC40" s="698"/>
      <c r="CD40" s="698"/>
      <c r="CE40" s="1141"/>
      <c r="CF40" s="1141"/>
      <c r="CG40" s="1142"/>
      <c r="CH40" s="698"/>
      <c r="CI40" s="698"/>
      <c r="CJ40" s="698"/>
      <c r="CK40" s="698"/>
      <c r="CL40" s="1141"/>
      <c r="CM40" s="1141"/>
      <c r="CN40" s="1142"/>
      <c r="CO40" s="1142"/>
      <c r="CP40" s="698"/>
      <c r="CQ40" s="698"/>
      <c r="CR40" s="698"/>
      <c r="CS40" s="698"/>
      <c r="CT40" s="1141"/>
      <c r="CU40" s="1141"/>
      <c r="CV40" s="1142"/>
      <c r="CW40" s="698"/>
      <c r="CX40" s="698"/>
      <c r="CY40" s="698"/>
      <c r="CZ40" s="698"/>
      <c r="DA40" s="1141"/>
      <c r="DB40" s="1141"/>
      <c r="DC40" s="1141"/>
      <c r="DD40" s="1141"/>
      <c r="DE40" s="1141"/>
      <c r="DF40" s="1141"/>
      <c r="DG40" s="1141"/>
      <c r="DH40" s="1141"/>
      <c r="DI40" s="1141"/>
      <c r="DJ40" s="1141"/>
      <c r="DK40" s="1141"/>
      <c r="DL40" s="1141"/>
      <c r="DM40" s="1141"/>
      <c r="DN40" s="1141"/>
      <c r="DO40" s="1142"/>
      <c r="DP40" s="1142"/>
      <c r="DQ40" s="698"/>
      <c r="DR40" s="698"/>
      <c r="DS40" s="698"/>
      <c r="DT40" s="698"/>
      <c r="DU40" s="1141"/>
      <c r="DV40" s="1141"/>
      <c r="DW40" s="1142"/>
      <c r="DX40" s="698"/>
      <c r="DY40" s="698"/>
      <c r="DZ40" s="698"/>
      <c r="EA40" s="698"/>
      <c r="EB40" s="1141"/>
      <c r="EC40" s="1141"/>
      <c r="ED40" s="1142"/>
      <c r="EE40" s="1142"/>
      <c r="EF40" s="698">
        <v>9</v>
      </c>
      <c r="EG40" s="698">
        <v>3</v>
      </c>
      <c r="EH40" s="698">
        <v>1</v>
      </c>
      <c r="EI40" s="698">
        <f t="shared" si="69"/>
        <v>13</v>
      </c>
      <c r="EJ40" s="1141">
        <v>1</v>
      </c>
      <c r="EK40" s="1141">
        <f>IF( SUM(EJ12:EJ40)&lt;=0,0,SUM(EI12:EI40)/SUM(EJ12:EJ40))</f>
        <v>11.541666666666666</v>
      </c>
      <c r="EL40" s="1142"/>
      <c r="EM40" s="698">
        <v>9</v>
      </c>
      <c r="EN40" s="698">
        <v>6</v>
      </c>
      <c r="EO40" s="698">
        <v>3</v>
      </c>
      <c r="EP40" s="698">
        <f t="shared" si="70"/>
        <v>18</v>
      </c>
      <c r="EQ40" s="1141">
        <f t="shared" si="67"/>
        <v>1</v>
      </c>
      <c r="ER40" s="1141">
        <f>IF( SUM(EQ12:EQ40)&lt;=0,0,SUM(EP12:EP40)/SUM(EQ12:EQ40))</f>
        <v>16.875</v>
      </c>
      <c r="ES40" s="1142"/>
      <c r="ET40" s="698"/>
      <c r="EU40" s="698">
        <v>2</v>
      </c>
      <c r="EV40" s="698">
        <v>0</v>
      </c>
      <c r="EW40" s="698">
        <v>1</v>
      </c>
      <c r="EX40" s="698">
        <f t="shared" si="68"/>
        <v>3</v>
      </c>
      <c r="EY40" s="1420">
        <v>1</v>
      </c>
      <c r="EZ40" s="1422">
        <f>IF( SUM(EY12:EY40)&lt;=0,0,SUM(EX12:EX40)/SUM(EY12:EY40))</f>
        <v>8.9729729729729737</v>
      </c>
      <c r="FA40" s="1142"/>
      <c r="FB40" s="698">
        <v>7</v>
      </c>
      <c r="FC40" s="698">
        <v>2</v>
      </c>
      <c r="FD40" s="698">
        <v>3</v>
      </c>
      <c r="FE40" s="698">
        <f t="shared" si="61"/>
        <v>12</v>
      </c>
      <c r="FF40" s="1141">
        <f t="shared" si="62"/>
        <v>1</v>
      </c>
      <c r="FG40" s="1141">
        <f>IF( SUM(FF12:FF40)&lt;=0,0,SUM(FE12:FE40)/SUM(FF12:FF40))</f>
        <v>13.765765765765765</v>
      </c>
      <c r="FH40" s="1423"/>
      <c r="FI40" s="1424"/>
      <c r="FJ40" s="698"/>
      <c r="FK40" s="698"/>
      <c r="FL40" s="698"/>
      <c r="FM40" s="698"/>
      <c r="FN40" s="1415"/>
      <c r="FO40" s="1141"/>
      <c r="FP40" s="1142"/>
      <c r="FQ40" s="698"/>
      <c r="FR40" s="698"/>
      <c r="FS40" s="698"/>
      <c r="FT40" s="698"/>
      <c r="FU40" s="1140"/>
      <c r="FV40" s="1141"/>
      <c r="FW40" s="1425"/>
      <c r="FX40" s="1424"/>
      <c r="FY40" s="698">
        <v>0</v>
      </c>
      <c r="FZ40" s="698">
        <v>0</v>
      </c>
      <c r="GA40" s="698">
        <v>1</v>
      </c>
      <c r="GB40" s="1142">
        <f t="shared" si="63"/>
        <v>1</v>
      </c>
      <c r="GC40" s="1426">
        <v>0</v>
      </c>
      <c r="GD40" s="1420">
        <f>SUM(GB12:GB40)/COUNT(GC12:GC40)</f>
        <v>2.7241379310344827</v>
      </c>
      <c r="GE40" s="1427"/>
      <c r="GF40" s="1427"/>
      <c r="GG40" s="1427"/>
    </row>
    <row r="41" spans="1:189" s="585" customFormat="1" hidden="1" x14ac:dyDescent="0.35">
      <c r="A41" s="1230">
        <v>42779</v>
      </c>
      <c r="B41" s="587"/>
      <c r="C41" s="587"/>
      <c r="D41" s="587"/>
      <c r="E41" s="587"/>
      <c r="F41" s="1126"/>
      <c r="G41" s="1414"/>
      <c r="H41" s="588"/>
      <c r="I41" s="587"/>
      <c r="J41" s="587"/>
      <c r="K41" s="587"/>
      <c r="L41" s="587"/>
      <c r="M41" s="1126"/>
      <c r="N41" s="1126"/>
      <c r="O41" s="588"/>
      <c r="P41" s="588"/>
      <c r="Q41" s="587"/>
      <c r="R41" s="587"/>
      <c r="S41" s="587"/>
      <c r="T41" s="587"/>
      <c r="U41" s="1126"/>
      <c r="V41" s="1414"/>
      <c r="W41" s="587"/>
      <c r="X41" s="587"/>
      <c r="Y41" s="587"/>
      <c r="Z41" s="587"/>
      <c r="AA41" s="1126"/>
      <c r="AB41" s="1126"/>
      <c r="AC41" s="587"/>
      <c r="AD41" s="587"/>
      <c r="AE41" s="587"/>
      <c r="AF41" s="587"/>
      <c r="AG41" s="1126"/>
      <c r="AH41" s="1199"/>
      <c r="AI41" s="588"/>
      <c r="AJ41" s="587"/>
      <c r="AK41" s="587"/>
      <c r="AL41" s="587"/>
      <c r="AM41" s="587"/>
      <c r="AN41" s="1126"/>
      <c r="AO41" s="1127"/>
      <c r="AP41" s="587"/>
      <c r="AQ41" s="587">
        <v>5</v>
      </c>
      <c r="AR41" s="587">
        <v>2</v>
      </c>
      <c r="AS41" s="587">
        <v>2</v>
      </c>
      <c r="AT41" s="587">
        <f t="shared" si="64"/>
        <v>9</v>
      </c>
      <c r="AU41" s="1127">
        <v>1</v>
      </c>
      <c r="AV41" s="1414">
        <f>IF( SUM(AU12:AU41)&lt;=0,0,SUM(AT12:AT41)/SUM(AU12:AU41))</f>
        <v>8.3000000000000007</v>
      </c>
      <c r="AW41" s="588"/>
      <c r="AX41" s="587">
        <v>5</v>
      </c>
      <c r="AY41" s="587">
        <v>2</v>
      </c>
      <c r="AZ41" s="587">
        <v>2</v>
      </c>
      <c r="BA41" s="587">
        <f t="shared" si="65"/>
        <v>9</v>
      </c>
      <c r="BB41" s="1127">
        <f t="shared" si="66"/>
        <v>1</v>
      </c>
      <c r="BC41" s="1127">
        <f>IF( SUM(BB12:BB41)&lt;=0,0,SUM(BA12:BA41)/SUM(BB12:BB41))</f>
        <v>10.033333333333333</v>
      </c>
      <c r="BD41" s="588"/>
      <c r="BE41" s="588"/>
      <c r="BF41" s="587"/>
      <c r="BG41" s="587"/>
      <c r="BH41" s="587"/>
      <c r="BI41" s="587"/>
      <c r="BJ41" s="1126"/>
      <c r="BK41" s="1127"/>
      <c r="BL41" s="588"/>
      <c r="BM41" s="587"/>
      <c r="BN41" s="587"/>
      <c r="BO41" s="587"/>
      <c r="BP41" s="587"/>
      <c r="BQ41" s="1419"/>
      <c r="BR41" s="1199"/>
      <c r="BS41" s="587"/>
      <c r="BT41" s="587"/>
      <c r="BU41" s="587"/>
      <c r="BV41" s="587"/>
      <c r="BW41" s="1126"/>
      <c r="BX41" s="1127"/>
      <c r="BY41" s="588"/>
      <c r="BZ41" s="588"/>
      <c r="CA41" s="587"/>
      <c r="CB41" s="587"/>
      <c r="CC41" s="587"/>
      <c r="CD41" s="587"/>
      <c r="CE41" s="1127"/>
      <c r="CF41" s="1127"/>
      <c r="CG41" s="588"/>
      <c r="CH41" s="587"/>
      <c r="CI41" s="587"/>
      <c r="CJ41" s="587"/>
      <c r="CK41" s="587"/>
      <c r="CL41" s="1127"/>
      <c r="CM41" s="1127"/>
      <c r="CN41" s="588"/>
      <c r="CO41" s="588"/>
      <c r="CP41" s="587"/>
      <c r="CQ41" s="587"/>
      <c r="CR41" s="587"/>
      <c r="CS41" s="587"/>
      <c r="CT41" s="1127"/>
      <c r="CU41" s="1127"/>
      <c r="CV41" s="588"/>
      <c r="CW41" s="587"/>
      <c r="CX41" s="587"/>
      <c r="CY41" s="587"/>
      <c r="CZ41" s="587"/>
      <c r="DA41" s="1127"/>
      <c r="DB41" s="1127"/>
      <c r="DC41" s="1127"/>
      <c r="DD41" s="1127"/>
      <c r="DE41" s="1127"/>
      <c r="DF41" s="1127"/>
      <c r="DG41" s="1127"/>
      <c r="DH41" s="1127"/>
      <c r="DI41" s="1127"/>
      <c r="DJ41" s="1127"/>
      <c r="DK41" s="1127"/>
      <c r="DL41" s="1127"/>
      <c r="DM41" s="1127"/>
      <c r="DN41" s="1127"/>
      <c r="DO41" s="588"/>
      <c r="DP41" s="588"/>
      <c r="DQ41" s="587"/>
      <c r="DR41" s="587"/>
      <c r="DS41" s="587"/>
      <c r="DT41" s="587"/>
      <c r="DU41" s="1127"/>
      <c r="DV41" s="1127"/>
      <c r="DW41" s="588"/>
      <c r="DX41" s="587"/>
      <c r="DY41" s="587"/>
      <c r="DZ41" s="587"/>
      <c r="EA41" s="587"/>
      <c r="EB41" s="1127"/>
      <c r="EC41" s="1127"/>
      <c r="ED41" s="588"/>
      <c r="EE41" s="588"/>
      <c r="EF41" s="587">
        <v>17</v>
      </c>
      <c r="EG41" s="587">
        <v>0</v>
      </c>
      <c r="EH41" s="587">
        <v>1</v>
      </c>
      <c r="EI41" s="587">
        <f t="shared" si="69"/>
        <v>18</v>
      </c>
      <c r="EJ41" s="1127">
        <v>1</v>
      </c>
      <c r="EK41" s="1127">
        <f>IF( SUM(EJ12:EJ41)&lt;=0,0,SUM(EI12:EI41)/SUM(EJ12:EJ41))</f>
        <v>11.8</v>
      </c>
      <c r="EL41" s="588"/>
      <c r="EM41" s="587">
        <v>18</v>
      </c>
      <c r="EN41" s="587">
        <v>2</v>
      </c>
      <c r="EO41" s="587">
        <v>2</v>
      </c>
      <c r="EP41" s="587">
        <f t="shared" si="70"/>
        <v>22</v>
      </c>
      <c r="EQ41" s="1127">
        <f t="shared" si="67"/>
        <v>1</v>
      </c>
      <c r="ER41" s="1127">
        <f>IF( SUM(EQ12:EQ41)&lt;=0,0,SUM(EP12:EP41)/SUM(EQ12:EQ41))</f>
        <v>17.079999999999998</v>
      </c>
      <c r="ES41" s="588"/>
      <c r="ET41" s="587"/>
      <c r="EU41" s="587">
        <v>6</v>
      </c>
      <c r="EV41" s="587">
        <v>1</v>
      </c>
      <c r="EW41" s="587">
        <v>0</v>
      </c>
      <c r="EX41" s="587">
        <f t="shared" si="68"/>
        <v>7</v>
      </c>
      <c r="EY41" s="1199">
        <v>1</v>
      </c>
      <c r="EZ41" s="1196">
        <f>IF( SUM(EY12:EY41)&lt;=0,0,SUM(EX12:EX41)/SUM(EY12:EY41))</f>
        <v>8.9043478260869566</v>
      </c>
      <c r="FA41" s="588"/>
      <c r="FB41" s="587">
        <v>8</v>
      </c>
      <c r="FC41" s="587">
        <v>2</v>
      </c>
      <c r="FD41" s="587">
        <v>5</v>
      </c>
      <c r="FE41" s="587">
        <f t="shared" ref="FE41:FE46" si="71">SUM(FB41:FD41)</f>
        <v>15</v>
      </c>
      <c r="FF41" s="1127">
        <f t="shared" ref="FF41:FF46" si="72">EY41</f>
        <v>1</v>
      </c>
      <c r="FG41" s="1127">
        <f>IF( SUM(FF12:FF41)&lt;=0,0,SUM(FE12:FE41)/SUM(FF12:FF41))</f>
        <v>13.808695652173913</v>
      </c>
      <c r="FH41" s="1197"/>
      <c r="FI41" s="1198"/>
      <c r="FJ41" s="587"/>
      <c r="FK41" s="587"/>
      <c r="FL41" s="587"/>
      <c r="FM41" s="587"/>
      <c r="FN41" s="1414"/>
      <c r="FO41" s="1127"/>
      <c r="FP41" s="588"/>
      <c r="FQ41" s="587"/>
      <c r="FR41" s="587"/>
      <c r="FS41" s="587"/>
      <c r="FT41" s="587"/>
      <c r="FU41" s="1126"/>
      <c r="FV41" s="1127"/>
      <c r="FW41" s="1203"/>
      <c r="FX41" s="1198"/>
      <c r="FY41" s="587">
        <v>2</v>
      </c>
      <c r="FZ41" s="587">
        <v>1</v>
      </c>
      <c r="GA41" s="587">
        <v>1</v>
      </c>
      <c r="GB41" s="588">
        <f t="shared" ref="GB41:GB46" si="73">SUM(FY41:GA41)</f>
        <v>4</v>
      </c>
      <c r="GC41" s="1195">
        <v>0</v>
      </c>
      <c r="GD41" s="1199">
        <f>SUM(GB12:GB41)/COUNT(GC12:GC41)</f>
        <v>2.7666666666666666</v>
      </c>
      <c r="GE41" s="697"/>
      <c r="GF41" s="697"/>
      <c r="GG41" s="697"/>
    </row>
    <row r="42" spans="1:189" s="585" customFormat="1" hidden="1" x14ac:dyDescent="0.35">
      <c r="A42" s="1229">
        <v>42780</v>
      </c>
      <c r="B42" s="587"/>
      <c r="C42" s="587"/>
      <c r="D42" s="587"/>
      <c r="E42" s="587"/>
      <c r="F42" s="1126"/>
      <c r="G42" s="1414"/>
      <c r="H42" s="588"/>
      <c r="I42" s="587"/>
      <c r="J42" s="587"/>
      <c r="K42" s="587"/>
      <c r="L42" s="587"/>
      <c r="M42" s="1126"/>
      <c r="N42" s="1126"/>
      <c r="O42" s="588"/>
      <c r="P42" s="588"/>
      <c r="Q42" s="587"/>
      <c r="R42" s="587"/>
      <c r="S42" s="587"/>
      <c r="T42" s="587"/>
      <c r="U42" s="1126"/>
      <c r="V42" s="1414"/>
      <c r="W42" s="587"/>
      <c r="X42" s="587"/>
      <c r="Y42" s="587"/>
      <c r="Z42" s="587"/>
      <c r="AA42" s="1126"/>
      <c r="AB42" s="1126"/>
      <c r="AC42" s="587"/>
      <c r="AD42" s="587"/>
      <c r="AE42" s="587"/>
      <c r="AF42" s="587"/>
      <c r="AG42" s="1126"/>
      <c r="AH42" s="1199"/>
      <c r="AI42" s="588"/>
      <c r="AJ42" s="587"/>
      <c r="AK42" s="587"/>
      <c r="AL42" s="587"/>
      <c r="AM42" s="587"/>
      <c r="AN42" s="1126"/>
      <c r="AO42" s="1127"/>
      <c r="AP42" s="587"/>
      <c r="AQ42" s="587">
        <v>7</v>
      </c>
      <c r="AR42" s="587">
        <v>2</v>
      </c>
      <c r="AS42" s="587">
        <v>1</v>
      </c>
      <c r="AT42" s="587">
        <f t="shared" ref="AT42:AT47" si="74">IF(SUM(AQ42:AS42)&gt;0,SUM(AQ42:AS42),0)</f>
        <v>10</v>
      </c>
      <c r="AU42" s="1127">
        <v>1</v>
      </c>
      <c r="AV42" s="1414">
        <f>IF( SUM(AU12:AU42)&lt;=0,0,SUM(AT12:AT42)/SUM(AU12:AU42))</f>
        <v>8.3548387096774199</v>
      </c>
      <c r="AW42" s="588"/>
      <c r="AX42" s="587">
        <v>7</v>
      </c>
      <c r="AY42" s="587">
        <v>4</v>
      </c>
      <c r="AZ42" s="587">
        <v>2</v>
      </c>
      <c r="BA42" s="587">
        <f t="shared" ref="BA42:BA47" si="75">IF(SUM(AX42:AZ42)&gt;0,SUM(AX42:AZ42),0)</f>
        <v>13</v>
      </c>
      <c r="BB42" s="1127">
        <f t="shared" ref="BB42:BB47" si="76">AU42</f>
        <v>1</v>
      </c>
      <c r="BC42" s="1127">
        <f>IF( SUM(BB12:BB42)&lt;=0,0,SUM(BA12:BA42)/SUM(BB12:BB42))</f>
        <v>10.129032258064516</v>
      </c>
      <c r="BD42" s="588"/>
      <c r="BE42" s="588"/>
      <c r="BF42" s="587"/>
      <c r="BG42" s="587"/>
      <c r="BH42" s="587"/>
      <c r="BI42" s="587"/>
      <c r="BJ42" s="1126"/>
      <c r="BK42" s="1127"/>
      <c r="BL42" s="588"/>
      <c r="BM42" s="587"/>
      <c r="BN42" s="587"/>
      <c r="BO42" s="587"/>
      <c r="BP42" s="587"/>
      <c r="BQ42" s="1419"/>
      <c r="BR42" s="1199"/>
      <c r="BS42" s="587"/>
      <c r="BT42" s="587"/>
      <c r="BU42" s="587"/>
      <c r="BV42" s="587"/>
      <c r="BW42" s="1126"/>
      <c r="BX42" s="1127"/>
      <c r="BY42" s="588"/>
      <c r="BZ42" s="588"/>
      <c r="CA42" s="587"/>
      <c r="CB42" s="587"/>
      <c r="CC42" s="587"/>
      <c r="CD42" s="587"/>
      <c r="CE42" s="1127"/>
      <c r="CF42" s="1127"/>
      <c r="CG42" s="588"/>
      <c r="CH42" s="587"/>
      <c r="CI42" s="587"/>
      <c r="CJ42" s="587"/>
      <c r="CK42" s="587"/>
      <c r="CL42" s="1127"/>
      <c r="CM42" s="1127"/>
      <c r="CN42" s="588"/>
      <c r="CO42" s="588"/>
      <c r="CP42" s="587"/>
      <c r="CQ42" s="587"/>
      <c r="CR42" s="587"/>
      <c r="CS42" s="587"/>
      <c r="CT42" s="1127"/>
      <c r="CU42" s="1127"/>
      <c r="CV42" s="588"/>
      <c r="CW42" s="587"/>
      <c r="CX42" s="587"/>
      <c r="CY42" s="587"/>
      <c r="CZ42" s="587"/>
      <c r="DA42" s="1127"/>
      <c r="DB42" s="1127"/>
      <c r="DC42" s="1127"/>
      <c r="DD42" s="1127"/>
      <c r="DE42" s="1127"/>
      <c r="DF42" s="1127"/>
      <c r="DG42" s="1127"/>
      <c r="DH42" s="1127"/>
      <c r="DI42" s="1127"/>
      <c r="DJ42" s="1127"/>
      <c r="DK42" s="1127"/>
      <c r="DL42" s="1127"/>
      <c r="DM42" s="1127"/>
      <c r="DN42" s="1127"/>
      <c r="DO42" s="588"/>
      <c r="DP42" s="588"/>
      <c r="DQ42" s="587"/>
      <c r="DR42" s="587"/>
      <c r="DS42" s="587"/>
      <c r="DT42" s="587"/>
      <c r="DU42" s="1127"/>
      <c r="DV42" s="1127"/>
      <c r="DW42" s="588"/>
      <c r="DX42" s="587"/>
      <c r="DY42" s="587"/>
      <c r="DZ42" s="587"/>
      <c r="EA42" s="587"/>
      <c r="EB42" s="1127"/>
      <c r="EC42" s="1127"/>
      <c r="ED42" s="588"/>
      <c r="EE42" s="588"/>
      <c r="EF42" s="587">
        <v>3</v>
      </c>
      <c r="EG42" s="587">
        <v>2</v>
      </c>
      <c r="EH42" s="587">
        <v>3</v>
      </c>
      <c r="EI42" s="587">
        <f t="shared" si="69"/>
        <v>8</v>
      </c>
      <c r="EJ42" s="1127">
        <v>1</v>
      </c>
      <c r="EK42" s="1127">
        <f>IF( SUM(EJ12:EJ42)&lt;=0,0,SUM(EI12:EI42)/SUM(EJ12:EJ42))</f>
        <v>11.653846153846153</v>
      </c>
      <c r="EL42" s="588"/>
      <c r="EM42" s="587">
        <v>8</v>
      </c>
      <c r="EN42" s="587">
        <v>2</v>
      </c>
      <c r="EO42" s="587">
        <v>5</v>
      </c>
      <c r="EP42" s="587">
        <f t="shared" si="70"/>
        <v>15</v>
      </c>
      <c r="EQ42" s="1127">
        <f t="shared" ref="EQ42:EQ47" si="77">EJ42</f>
        <v>1</v>
      </c>
      <c r="ER42" s="1127">
        <f>IF( SUM(EQ12:EQ42)&lt;=0,0,SUM(EP12:EP42)/SUM(EQ12:EQ42))</f>
        <v>17</v>
      </c>
      <c r="ES42" s="588"/>
      <c r="ET42" s="587"/>
      <c r="EU42" s="587">
        <v>9</v>
      </c>
      <c r="EV42" s="587">
        <v>2</v>
      </c>
      <c r="EW42" s="587">
        <v>1</v>
      </c>
      <c r="EX42" s="587">
        <f t="shared" si="68"/>
        <v>12</v>
      </c>
      <c r="EY42" s="1199">
        <v>1</v>
      </c>
      <c r="EZ42" s="1196">
        <f>IF( SUM(EY12:EY42)&lt;=0,0,SUM(EX12:EX42)/SUM(EY12:EY42))</f>
        <v>9.0084033613445378</v>
      </c>
      <c r="FA42" s="588"/>
      <c r="FB42" s="587">
        <v>10</v>
      </c>
      <c r="FC42" s="587">
        <v>3</v>
      </c>
      <c r="FD42" s="587">
        <v>1</v>
      </c>
      <c r="FE42" s="587">
        <f t="shared" si="71"/>
        <v>14</v>
      </c>
      <c r="FF42" s="1127">
        <f t="shared" si="72"/>
        <v>1</v>
      </c>
      <c r="FG42" s="1127">
        <f>IF( SUM(FF12:FF42)&lt;=0,0,SUM(FE12:FE42)/SUM(FF12:FF42))</f>
        <v>13.815126050420169</v>
      </c>
      <c r="FH42" s="1197"/>
      <c r="FI42" s="1198"/>
      <c r="FJ42" s="587"/>
      <c r="FK42" s="587"/>
      <c r="FL42" s="587"/>
      <c r="FM42" s="587"/>
      <c r="FN42" s="1414"/>
      <c r="FO42" s="1127"/>
      <c r="FP42" s="588"/>
      <c r="FQ42" s="587"/>
      <c r="FR42" s="587"/>
      <c r="FS42" s="587"/>
      <c r="FT42" s="587"/>
      <c r="FU42" s="1126"/>
      <c r="FV42" s="1127"/>
      <c r="FW42" s="1203"/>
      <c r="FX42" s="1198"/>
      <c r="FY42" s="587">
        <v>0</v>
      </c>
      <c r="FZ42" s="587">
        <v>1</v>
      </c>
      <c r="GA42" s="587">
        <v>1</v>
      </c>
      <c r="GB42" s="588">
        <f t="shared" si="73"/>
        <v>2</v>
      </c>
      <c r="GC42" s="1195">
        <v>0</v>
      </c>
      <c r="GD42" s="1199">
        <f>SUM(GB12:GB42)/COUNT(GC12:GC42)</f>
        <v>2.7419354838709675</v>
      </c>
      <c r="GE42" s="697"/>
      <c r="GF42" s="697"/>
      <c r="GG42" s="697"/>
    </row>
    <row r="43" spans="1:189" s="585" customFormat="1" hidden="1" x14ac:dyDescent="0.35">
      <c r="A43" s="1229">
        <v>42781</v>
      </c>
      <c r="B43" s="587"/>
      <c r="C43" s="587"/>
      <c r="D43" s="587"/>
      <c r="E43" s="587"/>
      <c r="F43" s="1126"/>
      <c r="G43" s="1414"/>
      <c r="H43" s="588"/>
      <c r="I43" s="587"/>
      <c r="J43" s="587"/>
      <c r="K43" s="587"/>
      <c r="L43" s="587"/>
      <c r="M43" s="1126"/>
      <c r="N43" s="1126"/>
      <c r="O43" s="588"/>
      <c r="P43" s="588"/>
      <c r="Q43" s="587"/>
      <c r="R43" s="587"/>
      <c r="S43" s="587"/>
      <c r="T43" s="587"/>
      <c r="U43" s="1126"/>
      <c r="V43" s="1414"/>
      <c r="W43" s="587"/>
      <c r="X43" s="587"/>
      <c r="Y43" s="587"/>
      <c r="Z43" s="587"/>
      <c r="AA43" s="1126"/>
      <c r="AB43" s="1126"/>
      <c r="AC43" s="587"/>
      <c r="AD43" s="587"/>
      <c r="AE43" s="587"/>
      <c r="AF43" s="587"/>
      <c r="AG43" s="1126"/>
      <c r="AH43" s="1199"/>
      <c r="AI43" s="588"/>
      <c r="AJ43" s="587"/>
      <c r="AK43" s="587"/>
      <c r="AL43" s="587"/>
      <c r="AM43" s="587"/>
      <c r="AN43" s="1126"/>
      <c r="AO43" s="1127"/>
      <c r="AP43" s="587"/>
      <c r="AQ43" s="587">
        <v>3</v>
      </c>
      <c r="AR43" s="587">
        <v>3</v>
      </c>
      <c r="AS43" s="587">
        <v>1</v>
      </c>
      <c r="AT43" s="587">
        <f t="shared" si="74"/>
        <v>7</v>
      </c>
      <c r="AU43" s="1127">
        <v>1</v>
      </c>
      <c r="AV43" s="1414">
        <f>IF( SUM(AU12:AU43)&lt;=0,0,SUM(AT12:AT43)/SUM(AU12:AU43))</f>
        <v>8.3125</v>
      </c>
      <c r="AW43" s="588"/>
      <c r="AX43" s="587">
        <v>4</v>
      </c>
      <c r="AY43" s="587">
        <v>5</v>
      </c>
      <c r="AZ43" s="587">
        <v>3</v>
      </c>
      <c r="BA43" s="587">
        <f t="shared" si="75"/>
        <v>12</v>
      </c>
      <c r="BB43" s="1127">
        <f t="shared" si="76"/>
        <v>1</v>
      </c>
      <c r="BC43" s="1127">
        <f>IF( SUM(BB12:BB43)&lt;=0,0,SUM(BA12:BA43)/SUM(BB12:BB43))</f>
        <v>10.1875</v>
      </c>
      <c r="BD43" s="588"/>
      <c r="BE43" s="588"/>
      <c r="BF43" s="587"/>
      <c r="BG43" s="587"/>
      <c r="BH43" s="587"/>
      <c r="BI43" s="587"/>
      <c r="BJ43" s="1126"/>
      <c r="BK43" s="1127"/>
      <c r="BL43" s="588"/>
      <c r="BM43" s="587"/>
      <c r="BN43" s="587"/>
      <c r="BO43" s="587"/>
      <c r="BP43" s="587"/>
      <c r="BQ43" s="1419"/>
      <c r="BR43" s="1199"/>
      <c r="BS43" s="587"/>
      <c r="BT43" s="587"/>
      <c r="BU43" s="587"/>
      <c r="BV43" s="587"/>
      <c r="BW43" s="1126"/>
      <c r="BX43" s="1127"/>
      <c r="BY43" s="588"/>
      <c r="BZ43" s="588"/>
      <c r="CA43" s="587"/>
      <c r="CB43" s="587"/>
      <c r="CC43" s="587"/>
      <c r="CD43" s="587"/>
      <c r="CE43" s="1127"/>
      <c r="CF43" s="1127"/>
      <c r="CG43" s="588"/>
      <c r="CH43" s="587"/>
      <c r="CI43" s="587"/>
      <c r="CJ43" s="587"/>
      <c r="CK43" s="587"/>
      <c r="CL43" s="1127"/>
      <c r="CM43" s="1127"/>
      <c r="CN43" s="588"/>
      <c r="CO43" s="588"/>
      <c r="CP43" s="587"/>
      <c r="CQ43" s="587"/>
      <c r="CR43" s="587"/>
      <c r="CS43" s="587"/>
      <c r="CT43" s="1127"/>
      <c r="CU43" s="1127"/>
      <c r="CV43" s="588"/>
      <c r="CW43" s="587"/>
      <c r="CX43" s="587"/>
      <c r="CY43" s="587"/>
      <c r="CZ43" s="587"/>
      <c r="DA43" s="1127"/>
      <c r="DB43" s="1127"/>
      <c r="DC43" s="1127"/>
      <c r="DD43" s="1127"/>
      <c r="DE43" s="1127"/>
      <c r="DF43" s="1127"/>
      <c r="DG43" s="1127"/>
      <c r="DH43" s="1127"/>
      <c r="DI43" s="1127"/>
      <c r="DJ43" s="1127"/>
      <c r="DK43" s="1127"/>
      <c r="DL43" s="1127"/>
      <c r="DM43" s="1127"/>
      <c r="DN43" s="1127"/>
      <c r="DO43" s="588"/>
      <c r="DP43" s="588"/>
      <c r="DQ43" s="587"/>
      <c r="DR43" s="587"/>
      <c r="DS43" s="587"/>
      <c r="DT43" s="587"/>
      <c r="DU43" s="1127"/>
      <c r="DV43" s="1127"/>
      <c r="DW43" s="588"/>
      <c r="DX43" s="587"/>
      <c r="DY43" s="587"/>
      <c r="DZ43" s="587"/>
      <c r="EA43" s="587"/>
      <c r="EB43" s="1127"/>
      <c r="EC43" s="1127"/>
      <c r="ED43" s="588"/>
      <c r="EE43" s="588"/>
      <c r="EF43" s="587">
        <v>7</v>
      </c>
      <c r="EG43" s="587">
        <v>1</v>
      </c>
      <c r="EH43" s="587">
        <v>0</v>
      </c>
      <c r="EI43" s="587">
        <f t="shared" si="69"/>
        <v>8</v>
      </c>
      <c r="EJ43" s="1127">
        <v>1</v>
      </c>
      <c r="EK43" s="1127">
        <f>IF( SUM(EJ12:EJ43)&lt;=0,0,SUM(EI12:EI43)/SUM(EJ12:EJ43))</f>
        <v>11.518518518518519</v>
      </c>
      <c r="EL43" s="588"/>
      <c r="EM43" s="587">
        <v>8</v>
      </c>
      <c r="EN43" s="587">
        <v>3</v>
      </c>
      <c r="EO43" s="587">
        <v>8</v>
      </c>
      <c r="EP43" s="587">
        <f t="shared" si="70"/>
        <v>19</v>
      </c>
      <c r="EQ43" s="1127">
        <f t="shared" si="77"/>
        <v>1</v>
      </c>
      <c r="ER43" s="1127">
        <f>IF( SUM(EQ12:EQ43)&lt;=0,0,SUM(EP12:EP43)/SUM(EQ12:EQ43))</f>
        <v>17.074074074074073</v>
      </c>
      <c r="ES43" s="588"/>
      <c r="ET43" s="587"/>
      <c r="EU43" s="587">
        <v>7</v>
      </c>
      <c r="EV43" s="587">
        <v>1</v>
      </c>
      <c r="EW43" s="587">
        <v>3</v>
      </c>
      <c r="EX43" s="587">
        <f t="shared" ref="EX43:EX48" si="78">SUM(EU43:EW43)</f>
        <v>11</v>
      </c>
      <c r="EY43" s="1199">
        <v>1</v>
      </c>
      <c r="EZ43" s="1196">
        <f>IF( SUM(EY12:EY43)&lt;=0,0,SUM(EX12:EX43)/SUM(EY12:EY43))</f>
        <v>9.0731707317073162</v>
      </c>
      <c r="FA43" s="588"/>
      <c r="FB43" s="587">
        <v>9</v>
      </c>
      <c r="FC43" s="587">
        <v>4</v>
      </c>
      <c r="FD43" s="587">
        <v>4</v>
      </c>
      <c r="FE43" s="587">
        <f t="shared" si="71"/>
        <v>17</v>
      </c>
      <c r="FF43" s="1127">
        <f t="shared" si="72"/>
        <v>1</v>
      </c>
      <c r="FG43" s="1127">
        <f>IF( SUM(FF12:FF43)&lt;=0,0,SUM(FE12:FE43)/SUM(FF12:FF43))</f>
        <v>13.918699186991869</v>
      </c>
      <c r="FH43" s="1197"/>
      <c r="FI43" s="1198"/>
      <c r="FJ43" s="587"/>
      <c r="FK43" s="587"/>
      <c r="FL43" s="587"/>
      <c r="FM43" s="587"/>
      <c r="FN43" s="1414"/>
      <c r="FO43" s="1127"/>
      <c r="FP43" s="588"/>
      <c r="FQ43" s="587"/>
      <c r="FR43" s="587"/>
      <c r="FS43" s="587"/>
      <c r="FT43" s="587"/>
      <c r="FU43" s="1126"/>
      <c r="FV43" s="1127"/>
      <c r="FW43" s="1203"/>
      <c r="FX43" s="1198"/>
      <c r="FY43" s="587">
        <v>1</v>
      </c>
      <c r="FZ43" s="587">
        <v>0</v>
      </c>
      <c r="GA43" s="587">
        <v>0</v>
      </c>
      <c r="GB43" s="588">
        <f t="shared" si="73"/>
        <v>1</v>
      </c>
      <c r="GC43" s="1195">
        <v>0</v>
      </c>
      <c r="GD43" s="1199">
        <f>SUM(GB12:GB43)/COUNT(GC12:GC43)</f>
        <v>2.6875</v>
      </c>
      <c r="GE43" s="697"/>
      <c r="GF43" s="697"/>
      <c r="GG43" s="697"/>
    </row>
    <row r="44" spans="1:189" s="585" customFormat="1" hidden="1" x14ac:dyDescent="0.35">
      <c r="A44" s="1229">
        <v>42782</v>
      </c>
      <c r="B44" s="587"/>
      <c r="C44" s="587"/>
      <c r="D44" s="587"/>
      <c r="E44" s="587"/>
      <c r="F44" s="1126"/>
      <c r="G44" s="1414"/>
      <c r="H44" s="588"/>
      <c r="I44" s="587"/>
      <c r="J44" s="587"/>
      <c r="K44" s="587"/>
      <c r="L44" s="587"/>
      <c r="M44" s="1126"/>
      <c r="N44" s="1126"/>
      <c r="O44" s="588"/>
      <c r="P44" s="588"/>
      <c r="Q44" s="587"/>
      <c r="R44" s="587"/>
      <c r="S44" s="587"/>
      <c r="T44" s="587"/>
      <c r="U44" s="1126"/>
      <c r="V44" s="1414"/>
      <c r="W44" s="587"/>
      <c r="X44" s="587"/>
      <c r="Y44" s="587"/>
      <c r="Z44" s="587"/>
      <c r="AA44" s="1126"/>
      <c r="AB44" s="1126"/>
      <c r="AC44" s="587"/>
      <c r="AD44" s="587"/>
      <c r="AE44" s="587"/>
      <c r="AF44" s="587"/>
      <c r="AG44" s="1126"/>
      <c r="AH44" s="1199"/>
      <c r="AI44" s="588"/>
      <c r="AJ44" s="587"/>
      <c r="AK44" s="587"/>
      <c r="AL44" s="587"/>
      <c r="AM44" s="587"/>
      <c r="AN44" s="1126"/>
      <c r="AO44" s="1127"/>
      <c r="AP44" s="587"/>
      <c r="AQ44" s="587">
        <v>7</v>
      </c>
      <c r="AR44" s="587">
        <v>4</v>
      </c>
      <c r="AS44" s="587">
        <v>8</v>
      </c>
      <c r="AT44" s="587">
        <f t="shared" si="74"/>
        <v>19</v>
      </c>
      <c r="AU44" s="1127">
        <v>1</v>
      </c>
      <c r="AV44" s="1414">
        <f>IF( SUM(AU12:AU44)&lt;=0,0,SUM(AT12:AT44)/SUM(AU12:AU44))</f>
        <v>8.6363636363636367</v>
      </c>
      <c r="AW44" s="588"/>
      <c r="AX44" s="587">
        <v>10</v>
      </c>
      <c r="AY44" s="587">
        <v>6</v>
      </c>
      <c r="AZ44" s="587">
        <v>8</v>
      </c>
      <c r="BA44" s="587">
        <f t="shared" si="75"/>
        <v>24</v>
      </c>
      <c r="BB44" s="1127">
        <f t="shared" si="76"/>
        <v>1</v>
      </c>
      <c r="BC44" s="1127">
        <f>IF( SUM(BB12:BB44)&lt;=0,0,SUM(BA12:BA44)/SUM(BB12:BB44))</f>
        <v>10.606060606060606</v>
      </c>
      <c r="BD44" s="588"/>
      <c r="BE44" s="588"/>
      <c r="BF44" s="587"/>
      <c r="BG44" s="587"/>
      <c r="BH44" s="587"/>
      <c r="BI44" s="587"/>
      <c r="BJ44" s="1126"/>
      <c r="BK44" s="1127"/>
      <c r="BL44" s="588"/>
      <c r="BM44" s="587"/>
      <c r="BN44" s="587"/>
      <c r="BO44" s="587"/>
      <c r="BP44" s="587"/>
      <c r="BQ44" s="1419"/>
      <c r="BR44" s="1199"/>
      <c r="BS44" s="587"/>
      <c r="BT44" s="587"/>
      <c r="BU44" s="587"/>
      <c r="BV44" s="587"/>
      <c r="BW44" s="1126"/>
      <c r="BX44" s="1127"/>
      <c r="BY44" s="588"/>
      <c r="BZ44" s="588"/>
      <c r="CA44" s="587"/>
      <c r="CB44" s="587"/>
      <c r="CC44" s="587"/>
      <c r="CD44" s="587"/>
      <c r="CE44" s="1127"/>
      <c r="CF44" s="1127"/>
      <c r="CG44" s="588"/>
      <c r="CH44" s="587"/>
      <c r="CI44" s="587"/>
      <c r="CJ44" s="587"/>
      <c r="CK44" s="587"/>
      <c r="CL44" s="1127"/>
      <c r="CM44" s="1127"/>
      <c r="CN44" s="588"/>
      <c r="CO44" s="588"/>
      <c r="CP44" s="587"/>
      <c r="CQ44" s="587"/>
      <c r="CR44" s="587"/>
      <c r="CS44" s="587"/>
      <c r="CT44" s="1127"/>
      <c r="CU44" s="1127"/>
      <c r="CV44" s="588"/>
      <c r="CW44" s="587"/>
      <c r="CX44" s="587"/>
      <c r="CY44" s="587"/>
      <c r="CZ44" s="587"/>
      <c r="DA44" s="1127"/>
      <c r="DB44" s="1127"/>
      <c r="DC44" s="1127"/>
      <c r="DD44" s="1127"/>
      <c r="DE44" s="1127"/>
      <c r="DF44" s="1127"/>
      <c r="DG44" s="1127"/>
      <c r="DH44" s="1127"/>
      <c r="DI44" s="1127"/>
      <c r="DJ44" s="1127"/>
      <c r="DK44" s="1127"/>
      <c r="DL44" s="1127"/>
      <c r="DM44" s="1127"/>
      <c r="DN44" s="1127"/>
      <c r="DO44" s="588"/>
      <c r="DP44" s="588"/>
      <c r="DQ44" s="587"/>
      <c r="DR44" s="587"/>
      <c r="DS44" s="587"/>
      <c r="DT44" s="587"/>
      <c r="DU44" s="1127"/>
      <c r="DV44" s="1127"/>
      <c r="DW44" s="588"/>
      <c r="DX44" s="587"/>
      <c r="DY44" s="587"/>
      <c r="DZ44" s="587"/>
      <c r="EA44" s="587"/>
      <c r="EB44" s="1127"/>
      <c r="EC44" s="1127"/>
      <c r="ED44" s="588"/>
      <c r="EE44" s="588"/>
      <c r="EF44" s="587">
        <v>8</v>
      </c>
      <c r="EG44" s="587">
        <v>0</v>
      </c>
      <c r="EH44" s="587">
        <v>0</v>
      </c>
      <c r="EI44" s="587">
        <f t="shared" si="69"/>
        <v>8</v>
      </c>
      <c r="EJ44" s="1127">
        <v>1</v>
      </c>
      <c r="EK44" s="1127">
        <f>IF( SUM(EJ12:EJ44)&lt;=0,0,SUM(EI12:EI44)/SUM(EJ12:EJ44))</f>
        <v>11.392857142857142</v>
      </c>
      <c r="EL44" s="588"/>
      <c r="EM44" s="587">
        <v>11</v>
      </c>
      <c r="EN44" s="587">
        <v>0</v>
      </c>
      <c r="EO44" s="587">
        <v>4</v>
      </c>
      <c r="EP44" s="587">
        <f t="shared" si="70"/>
        <v>15</v>
      </c>
      <c r="EQ44" s="1127">
        <f t="shared" si="77"/>
        <v>1</v>
      </c>
      <c r="ER44" s="1127">
        <f>IF( SUM(EQ12:EQ44)&lt;=0,0,SUM(EP12:EP44)/SUM(EQ12:EQ44))</f>
        <v>17</v>
      </c>
      <c r="ES44" s="588"/>
      <c r="ET44" s="587"/>
      <c r="EU44" s="587">
        <v>4</v>
      </c>
      <c r="EV44" s="587">
        <v>1</v>
      </c>
      <c r="EW44" s="587">
        <v>5</v>
      </c>
      <c r="EX44" s="587">
        <f t="shared" si="78"/>
        <v>10</v>
      </c>
      <c r="EY44" s="1199">
        <v>1</v>
      </c>
      <c r="EZ44" s="1196">
        <f>IF( SUM(EY12:EY44)&lt;=0,0,SUM(EX12:EX44)/SUM(EY12:EY44))</f>
        <v>9.1023622047244093</v>
      </c>
      <c r="FA44" s="588"/>
      <c r="FB44" s="587">
        <v>6</v>
      </c>
      <c r="FC44" s="587">
        <v>3</v>
      </c>
      <c r="FD44" s="587">
        <v>6</v>
      </c>
      <c r="FE44" s="587">
        <f t="shared" si="71"/>
        <v>15</v>
      </c>
      <c r="FF44" s="1127">
        <f t="shared" si="72"/>
        <v>1</v>
      </c>
      <c r="FG44" s="1127">
        <f>IF( SUM(FF12:FF44)&lt;=0,0,SUM(FE12:FE44)/SUM(FF12:FF44))</f>
        <v>13.952755905511811</v>
      </c>
      <c r="FH44" s="1197"/>
      <c r="FI44" s="1198"/>
      <c r="FJ44" s="587"/>
      <c r="FK44" s="587"/>
      <c r="FL44" s="587"/>
      <c r="FM44" s="587"/>
      <c r="FN44" s="1414"/>
      <c r="FO44" s="1127"/>
      <c r="FP44" s="588"/>
      <c r="FQ44" s="587"/>
      <c r="FR44" s="587"/>
      <c r="FS44" s="587"/>
      <c r="FT44" s="587"/>
      <c r="FU44" s="1126"/>
      <c r="FV44" s="1127"/>
      <c r="FW44" s="1203"/>
      <c r="FX44" s="1198"/>
      <c r="FY44" s="587">
        <v>2</v>
      </c>
      <c r="FZ44" s="587">
        <v>0</v>
      </c>
      <c r="GA44" s="587">
        <v>1</v>
      </c>
      <c r="GB44" s="588">
        <f t="shared" si="73"/>
        <v>3</v>
      </c>
      <c r="GC44" s="1195">
        <v>0</v>
      </c>
      <c r="GD44" s="1199">
        <f>SUM(GB12:GB44)/COUNT(GC12:GC44)</f>
        <v>2.6969696969696968</v>
      </c>
      <c r="GE44" s="697"/>
      <c r="GF44" s="697"/>
      <c r="GG44" s="697"/>
    </row>
    <row r="45" spans="1:189" s="585" customFormat="1" hidden="1" x14ac:dyDescent="0.35">
      <c r="A45" s="1231">
        <v>42783</v>
      </c>
      <c r="B45" s="698"/>
      <c r="C45" s="698"/>
      <c r="D45" s="698"/>
      <c r="E45" s="698"/>
      <c r="F45" s="1140"/>
      <c r="G45" s="1415"/>
      <c r="H45" s="1142"/>
      <c r="I45" s="698"/>
      <c r="J45" s="698"/>
      <c r="K45" s="698"/>
      <c r="L45" s="698"/>
      <c r="M45" s="1140"/>
      <c r="N45" s="1140"/>
      <c r="O45" s="1142"/>
      <c r="P45" s="1142"/>
      <c r="Q45" s="698"/>
      <c r="R45" s="698"/>
      <c r="S45" s="698"/>
      <c r="T45" s="698"/>
      <c r="U45" s="1140"/>
      <c r="V45" s="1415"/>
      <c r="W45" s="698"/>
      <c r="X45" s="698"/>
      <c r="Y45" s="698"/>
      <c r="Z45" s="698"/>
      <c r="AA45" s="1140"/>
      <c r="AB45" s="1140"/>
      <c r="AC45" s="698"/>
      <c r="AD45" s="698"/>
      <c r="AE45" s="698"/>
      <c r="AF45" s="698"/>
      <c r="AG45" s="1140"/>
      <c r="AH45" s="1420"/>
      <c r="AI45" s="1142"/>
      <c r="AJ45" s="698"/>
      <c r="AK45" s="698"/>
      <c r="AL45" s="698"/>
      <c r="AM45" s="698"/>
      <c r="AN45" s="1140"/>
      <c r="AO45" s="1141"/>
      <c r="AP45" s="698"/>
      <c r="AQ45" s="698">
        <v>2</v>
      </c>
      <c r="AR45" s="698">
        <v>3</v>
      </c>
      <c r="AS45" s="698">
        <v>2</v>
      </c>
      <c r="AT45" s="698">
        <f t="shared" si="74"/>
        <v>7</v>
      </c>
      <c r="AU45" s="1141">
        <v>1</v>
      </c>
      <c r="AV45" s="1415">
        <f>IF( SUM(AU12:AU45)&lt;=0,0,SUM(AT12:AT45)/SUM(AU12:AU45))</f>
        <v>8.5882352941176467</v>
      </c>
      <c r="AW45" s="1142"/>
      <c r="AX45" s="698">
        <v>3</v>
      </c>
      <c r="AY45" s="698">
        <v>4</v>
      </c>
      <c r="AZ45" s="698">
        <v>3</v>
      </c>
      <c r="BA45" s="698">
        <f t="shared" si="75"/>
        <v>10</v>
      </c>
      <c r="BB45" s="1141">
        <f t="shared" si="76"/>
        <v>1</v>
      </c>
      <c r="BC45" s="1141">
        <f>IF( SUM(BB12:BB45)&lt;=0,0,SUM(BA12:BA45)/SUM(BB12:BB45))</f>
        <v>10.588235294117647</v>
      </c>
      <c r="BD45" s="1142"/>
      <c r="BE45" s="1142"/>
      <c r="BF45" s="698"/>
      <c r="BG45" s="698"/>
      <c r="BH45" s="698"/>
      <c r="BI45" s="698"/>
      <c r="BJ45" s="1140"/>
      <c r="BK45" s="1141"/>
      <c r="BL45" s="1142"/>
      <c r="BM45" s="698"/>
      <c r="BN45" s="698"/>
      <c r="BO45" s="698"/>
      <c r="BP45" s="698"/>
      <c r="BQ45" s="1421"/>
      <c r="BR45" s="1420"/>
      <c r="BS45" s="698"/>
      <c r="BT45" s="698"/>
      <c r="BU45" s="698"/>
      <c r="BV45" s="698"/>
      <c r="BW45" s="1140"/>
      <c r="BX45" s="1141"/>
      <c r="BY45" s="1142"/>
      <c r="BZ45" s="1142"/>
      <c r="CA45" s="698"/>
      <c r="CB45" s="698"/>
      <c r="CC45" s="698"/>
      <c r="CD45" s="698"/>
      <c r="CE45" s="1141"/>
      <c r="CF45" s="1141"/>
      <c r="CG45" s="1142"/>
      <c r="CH45" s="698"/>
      <c r="CI45" s="698"/>
      <c r="CJ45" s="698"/>
      <c r="CK45" s="698"/>
      <c r="CL45" s="1141"/>
      <c r="CM45" s="1141"/>
      <c r="CN45" s="1142"/>
      <c r="CO45" s="1142"/>
      <c r="CP45" s="698"/>
      <c r="CQ45" s="698"/>
      <c r="CR45" s="698"/>
      <c r="CS45" s="698"/>
      <c r="CT45" s="1141"/>
      <c r="CU45" s="1141"/>
      <c r="CV45" s="1142"/>
      <c r="CW45" s="698"/>
      <c r="CX45" s="698"/>
      <c r="CY45" s="698"/>
      <c r="CZ45" s="698"/>
      <c r="DA45" s="1141"/>
      <c r="DB45" s="1141"/>
      <c r="DC45" s="1141"/>
      <c r="DD45" s="1141"/>
      <c r="DE45" s="1141"/>
      <c r="DF45" s="1141"/>
      <c r="DG45" s="1141"/>
      <c r="DH45" s="1141"/>
      <c r="DI45" s="1141"/>
      <c r="DJ45" s="1141"/>
      <c r="DK45" s="1141"/>
      <c r="DL45" s="1141"/>
      <c r="DM45" s="1141"/>
      <c r="DN45" s="1141"/>
      <c r="DO45" s="1142"/>
      <c r="DP45" s="1142"/>
      <c r="DQ45" s="698"/>
      <c r="DR45" s="698"/>
      <c r="DS45" s="698"/>
      <c r="DT45" s="698"/>
      <c r="DU45" s="1141"/>
      <c r="DV45" s="1141"/>
      <c r="DW45" s="1142"/>
      <c r="DX45" s="698"/>
      <c r="DY45" s="698"/>
      <c r="DZ45" s="698"/>
      <c r="EA45" s="698"/>
      <c r="EB45" s="1141"/>
      <c r="EC45" s="1141"/>
      <c r="ED45" s="1142"/>
      <c r="EE45" s="1142"/>
      <c r="EF45" s="698">
        <v>8</v>
      </c>
      <c r="EG45" s="698">
        <v>1</v>
      </c>
      <c r="EH45" s="698">
        <v>0</v>
      </c>
      <c r="EI45" s="698">
        <f t="shared" ref="EI45:EI50" si="79">SUM(EF45:EH45)</f>
        <v>9</v>
      </c>
      <c r="EJ45" s="1141">
        <v>1</v>
      </c>
      <c r="EK45" s="1141">
        <f>IF( SUM(EJ12:EJ45)&lt;=0,0,SUM(EI12:EI45)/SUM(EJ12:EJ45))</f>
        <v>11.310344827586206</v>
      </c>
      <c r="EL45" s="1142"/>
      <c r="EM45" s="698">
        <v>8</v>
      </c>
      <c r="EN45" s="698">
        <v>3</v>
      </c>
      <c r="EO45" s="698">
        <v>2</v>
      </c>
      <c r="EP45" s="698">
        <f t="shared" ref="EP45:EP50" si="80">SUM(EM45:EO45)</f>
        <v>13</v>
      </c>
      <c r="EQ45" s="1141">
        <f t="shared" si="77"/>
        <v>1</v>
      </c>
      <c r="ER45" s="1141">
        <f>IF( SUM(EQ12:EQ45)&lt;=0,0,SUM(EP12:EP45)/SUM(EQ12:EQ45))</f>
        <v>16.862068965517242</v>
      </c>
      <c r="ES45" s="1142"/>
      <c r="ET45" s="698"/>
      <c r="EU45" s="698">
        <v>6</v>
      </c>
      <c r="EV45" s="698">
        <v>2</v>
      </c>
      <c r="EW45" s="698">
        <v>3</v>
      </c>
      <c r="EX45" s="698">
        <f t="shared" si="78"/>
        <v>11</v>
      </c>
      <c r="EY45" s="1420">
        <v>1</v>
      </c>
      <c r="EZ45" s="1422">
        <f>IF( SUM(EY12:EY45)&lt;=0,0,SUM(EX12:EX45)/SUM(EY12:EY45))</f>
        <v>9.1603053435114496</v>
      </c>
      <c r="FA45" s="1142"/>
      <c r="FB45" s="698">
        <v>7</v>
      </c>
      <c r="FC45" s="698">
        <v>3</v>
      </c>
      <c r="FD45" s="698">
        <v>5</v>
      </c>
      <c r="FE45" s="698">
        <f t="shared" si="71"/>
        <v>15</v>
      </c>
      <c r="FF45" s="1141">
        <f t="shared" si="72"/>
        <v>1</v>
      </c>
      <c r="FG45" s="1141">
        <f>IF( SUM(FF12:FF45)&lt;=0,0,SUM(FE12:FE45)/SUM(FF12:FF45))</f>
        <v>13.98473282442748</v>
      </c>
      <c r="FH45" s="1423"/>
      <c r="FI45" s="1424"/>
      <c r="FJ45" s="698"/>
      <c r="FK45" s="698"/>
      <c r="FL45" s="698"/>
      <c r="FM45" s="698"/>
      <c r="FN45" s="1415"/>
      <c r="FO45" s="1141"/>
      <c r="FP45" s="1142"/>
      <c r="FQ45" s="698"/>
      <c r="FR45" s="698"/>
      <c r="FS45" s="698"/>
      <c r="FT45" s="698"/>
      <c r="FU45" s="1140"/>
      <c r="FV45" s="1141"/>
      <c r="FW45" s="1425"/>
      <c r="FX45" s="1424"/>
      <c r="FY45" s="698">
        <v>0</v>
      </c>
      <c r="FZ45" s="698">
        <v>1</v>
      </c>
      <c r="GA45" s="698">
        <v>0</v>
      </c>
      <c r="GB45" s="1142">
        <f t="shared" si="73"/>
        <v>1</v>
      </c>
      <c r="GC45" s="1426">
        <v>0</v>
      </c>
      <c r="GD45" s="1199">
        <f>SUM(GB12:GB45)/COUNT(GC12:GC45)</f>
        <v>2.6470588235294117</v>
      </c>
      <c r="GE45" s="1427"/>
      <c r="GF45" s="1427"/>
      <c r="GG45" s="1427"/>
    </row>
    <row r="46" spans="1:189" s="585" customFormat="1" hidden="1" x14ac:dyDescent="0.35">
      <c r="A46" s="1230">
        <v>42786</v>
      </c>
      <c r="B46" s="587"/>
      <c r="C46" s="587"/>
      <c r="D46" s="587"/>
      <c r="E46" s="587"/>
      <c r="F46" s="1126"/>
      <c r="G46" s="1414"/>
      <c r="H46" s="588"/>
      <c r="I46" s="587"/>
      <c r="J46" s="587"/>
      <c r="K46" s="587"/>
      <c r="L46" s="587"/>
      <c r="M46" s="1126"/>
      <c r="N46" s="1126"/>
      <c r="O46" s="588"/>
      <c r="P46" s="588"/>
      <c r="Q46" s="587"/>
      <c r="R46" s="587"/>
      <c r="S46" s="587"/>
      <c r="T46" s="587"/>
      <c r="U46" s="1126"/>
      <c r="V46" s="1414"/>
      <c r="W46" s="587"/>
      <c r="X46" s="587"/>
      <c r="Y46" s="587"/>
      <c r="Z46" s="587"/>
      <c r="AA46" s="1126"/>
      <c r="AB46" s="1126"/>
      <c r="AC46" s="587"/>
      <c r="AD46" s="587"/>
      <c r="AE46" s="587"/>
      <c r="AF46" s="587"/>
      <c r="AG46" s="1126"/>
      <c r="AH46" s="1199"/>
      <c r="AI46" s="588"/>
      <c r="AJ46" s="587"/>
      <c r="AK46" s="587"/>
      <c r="AL46" s="587"/>
      <c r="AM46" s="587"/>
      <c r="AN46" s="1126"/>
      <c r="AO46" s="1127"/>
      <c r="AP46" s="587"/>
      <c r="AQ46" s="587">
        <v>2</v>
      </c>
      <c r="AR46" s="587">
        <v>3</v>
      </c>
      <c r="AS46" s="587">
        <v>4</v>
      </c>
      <c r="AT46" s="587">
        <f t="shared" si="74"/>
        <v>9</v>
      </c>
      <c r="AU46" s="1127">
        <v>0.9</v>
      </c>
      <c r="AV46" s="1414">
        <f>IF( SUM(AU12:AU46)&lt;=0,0,SUM(AT12:AT46)/SUM(AU12:AU46))</f>
        <v>8.6246418338108892</v>
      </c>
      <c r="AW46" s="588"/>
      <c r="AX46" s="587">
        <v>2</v>
      </c>
      <c r="AY46" s="587">
        <v>4</v>
      </c>
      <c r="AZ46" s="587">
        <v>5</v>
      </c>
      <c r="BA46" s="587">
        <f t="shared" si="75"/>
        <v>11</v>
      </c>
      <c r="BB46" s="1127">
        <f t="shared" si="76"/>
        <v>0.9</v>
      </c>
      <c r="BC46" s="1127">
        <f>IF( SUM(BB12:BB46)&lt;=0,0,SUM(BA12:BA46)/SUM(BB12:BB46))</f>
        <v>10.630372492836676</v>
      </c>
      <c r="BD46" s="588"/>
      <c r="BE46" s="588"/>
      <c r="BF46" s="587"/>
      <c r="BG46" s="587"/>
      <c r="BH46" s="587"/>
      <c r="BI46" s="587"/>
      <c r="BJ46" s="1126"/>
      <c r="BK46" s="1127"/>
      <c r="BL46" s="588"/>
      <c r="BM46" s="587"/>
      <c r="BN46" s="587"/>
      <c r="BO46" s="587"/>
      <c r="BP46" s="587"/>
      <c r="BQ46" s="1419"/>
      <c r="BR46" s="1199"/>
      <c r="BS46" s="587"/>
      <c r="BT46" s="587"/>
      <c r="BU46" s="587"/>
      <c r="BV46" s="587"/>
      <c r="BW46" s="1126"/>
      <c r="BX46" s="1127"/>
      <c r="BY46" s="588"/>
      <c r="BZ46" s="588"/>
      <c r="CA46" s="587"/>
      <c r="CB46" s="587"/>
      <c r="CC46" s="587"/>
      <c r="CD46" s="587"/>
      <c r="CE46" s="1127"/>
      <c r="CF46" s="1127"/>
      <c r="CG46" s="588"/>
      <c r="CH46" s="587"/>
      <c r="CI46" s="587"/>
      <c r="CJ46" s="587"/>
      <c r="CK46" s="587"/>
      <c r="CL46" s="1127"/>
      <c r="CM46" s="1127"/>
      <c r="CN46" s="588"/>
      <c r="CO46" s="588"/>
      <c r="CP46" s="587"/>
      <c r="CQ46" s="587"/>
      <c r="CR46" s="587"/>
      <c r="CS46" s="587"/>
      <c r="CT46" s="1127"/>
      <c r="CU46" s="1127"/>
      <c r="CV46" s="588"/>
      <c r="CW46" s="587"/>
      <c r="CX46" s="587"/>
      <c r="CY46" s="587"/>
      <c r="CZ46" s="587"/>
      <c r="DA46" s="1127"/>
      <c r="DB46" s="1127"/>
      <c r="DC46" s="1127"/>
      <c r="DD46" s="1127"/>
      <c r="DE46" s="1127"/>
      <c r="DF46" s="1127"/>
      <c r="DG46" s="1127"/>
      <c r="DH46" s="1127"/>
      <c r="DI46" s="1127"/>
      <c r="DJ46" s="1127"/>
      <c r="DK46" s="1127"/>
      <c r="DL46" s="1127"/>
      <c r="DM46" s="1127"/>
      <c r="DN46" s="1127"/>
      <c r="DO46" s="588"/>
      <c r="DP46" s="588"/>
      <c r="DQ46" s="587"/>
      <c r="DR46" s="587"/>
      <c r="DS46" s="587"/>
      <c r="DT46" s="587"/>
      <c r="DU46" s="1127"/>
      <c r="DV46" s="1127"/>
      <c r="DW46" s="588"/>
      <c r="DX46" s="587"/>
      <c r="DY46" s="587"/>
      <c r="DZ46" s="587"/>
      <c r="EA46" s="587"/>
      <c r="EB46" s="1127"/>
      <c r="EC46" s="1127"/>
      <c r="ED46" s="588"/>
      <c r="EE46" s="588"/>
      <c r="EF46" s="587">
        <v>6</v>
      </c>
      <c r="EG46" s="587">
        <v>0</v>
      </c>
      <c r="EH46" s="587">
        <v>1</v>
      </c>
      <c r="EI46" s="587">
        <f t="shared" si="79"/>
        <v>7</v>
      </c>
      <c r="EJ46" s="1127">
        <v>1</v>
      </c>
      <c r="EK46" s="1127">
        <f>IF( SUM(EJ12:EJ46)&lt;=0,0,SUM(EI12:EI46)/SUM(EJ12:EJ46))</f>
        <v>11.166666666666666</v>
      </c>
      <c r="EL46" s="588"/>
      <c r="EM46" s="587">
        <v>11</v>
      </c>
      <c r="EN46" s="587">
        <v>2</v>
      </c>
      <c r="EO46" s="587">
        <v>2</v>
      </c>
      <c r="EP46" s="587">
        <f t="shared" si="80"/>
        <v>15</v>
      </c>
      <c r="EQ46" s="1127">
        <f t="shared" si="77"/>
        <v>1</v>
      </c>
      <c r="ER46" s="1127">
        <f>IF( SUM(EQ12:EQ46)&lt;=0,0,SUM(EP12:EP46)/SUM(EQ12:EQ46))</f>
        <v>16.8</v>
      </c>
      <c r="ES46" s="588"/>
      <c r="ET46" s="587"/>
      <c r="EU46" s="587">
        <v>6</v>
      </c>
      <c r="EV46" s="587">
        <v>0</v>
      </c>
      <c r="EW46" s="587">
        <v>1</v>
      </c>
      <c r="EX46" s="587">
        <f t="shared" si="78"/>
        <v>7</v>
      </c>
      <c r="EY46" s="1199">
        <v>1</v>
      </c>
      <c r="EZ46" s="1196">
        <f>IF( SUM(EY12:EY46)&lt;=0,0,SUM(EX12:EX46)/SUM(EY12:EY46))</f>
        <v>9.0962962962962965</v>
      </c>
      <c r="FA46" s="588"/>
      <c r="FB46" s="587">
        <v>7</v>
      </c>
      <c r="FC46" s="587">
        <v>1</v>
      </c>
      <c r="FD46" s="587">
        <v>5</v>
      </c>
      <c r="FE46" s="587">
        <f t="shared" si="71"/>
        <v>13</v>
      </c>
      <c r="FF46" s="1127">
        <f t="shared" si="72"/>
        <v>1</v>
      </c>
      <c r="FG46" s="1127">
        <f>IF( SUM(FF12:FF46)&lt;=0,0,SUM(FE12:FE46)/SUM(FF12:FF46))</f>
        <v>13.955555555555556</v>
      </c>
      <c r="FH46" s="1197"/>
      <c r="FI46" s="1198"/>
      <c r="FJ46" s="587"/>
      <c r="FK46" s="587"/>
      <c r="FL46" s="587"/>
      <c r="FM46" s="587"/>
      <c r="FN46" s="1414"/>
      <c r="FO46" s="1127"/>
      <c r="FP46" s="588"/>
      <c r="FQ46" s="587"/>
      <c r="FR46" s="587"/>
      <c r="FS46" s="587"/>
      <c r="FT46" s="587"/>
      <c r="FU46" s="1126"/>
      <c r="FV46" s="1127"/>
      <c r="FW46" s="1203"/>
      <c r="FX46" s="1198"/>
      <c r="FY46" s="587">
        <v>1</v>
      </c>
      <c r="FZ46" s="587">
        <v>0</v>
      </c>
      <c r="GA46" s="587">
        <v>0</v>
      </c>
      <c r="GB46" s="588">
        <f t="shared" si="73"/>
        <v>1</v>
      </c>
      <c r="GC46" s="1195">
        <v>0</v>
      </c>
      <c r="GD46" s="1437">
        <f>SUM(GB12:GB46)/COUNT(GC12:GC46)</f>
        <v>2.6</v>
      </c>
      <c r="GE46" s="697"/>
      <c r="GF46" s="697"/>
      <c r="GG46" s="697"/>
    </row>
    <row r="47" spans="1:189" s="585" customFormat="1" hidden="1" x14ac:dyDescent="0.35">
      <c r="A47" s="1229">
        <v>42787</v>
      </c>
      <c r="B47" s="587"/>
      <c r="C47" s="587"/>
      <c r="D47" s="587"/>
      <c r="E47" s="587"/>
      <c r="F47" s="1126"/>
      <c r="G47" s="1414"/>
      <c r="H47" s="588"/>
      <c r="I47" s="587"/>
      <c r="J47" s="587"/>
      <c r="K47" s="587"/>
      <c r="L47" s="587"/>
      <c r="M47" s="1126"/>
      <c r="N47" s="1126"/>
      <c r="O47" s="588"/>
      <c r="P47" s="588"/>
      <c r="Q47" s="587"/>
      <c r="R47" s="587"/>
      <c r="S47" s="587"/>
      <c r="T47" s="587"/>
      <c r="U47" s="1126"/>
      <c r="V47" s="1414"/>
      <c r="W47" s="587"/>
      <c r="X47" s="587"/>
      <c r="Y47" s="587"/>
      <c r="Z47" s="587"/>
      <c r="AA47" s="1126"/>
      <c r="AB47" s="1126"/>
      <c r="AC47" s="587"/>
      <c r="AD47" s="587"/>
      <c r="AE47" s="587"/>
      <c r="AF47" s="587"/>
      <c r="AG47" s="1126"/>
      <c r="AH47" s="1199"/>
      <c r="AI47" s="588"/>
      <c r="AJ47" s="587"/>
      <c r="AK47" s="587"/>
      <c r="AL47" s="587"/>
      <c r="AM47" s="587"/>
      <c r="AN47" s="1126"/>
      <c r="AO47" s="1127"/>
      <c r="AP47" s="587"/>
      <c r="AQ47" s="587">
        <v>4</v>
      </c>
      <c r="AR47" s="587">
        <v>3</v>
      </c>
      <c r="AS47" s="587">
        <v>2</v>
      </c>
      <c r="AT47" s="587">
        <f t="shared" si="74"/>
        <v>9</v>
      </c>
      <c r="AU47" s="1127">
        <v>1</v>
      </c>
      <c r="AV47" s="1414">
        <f>IF( SUM(AU12:AU47)&lt;=0,0,SUM(AT12:AT47)/SUM(AU12:AU47))</f>
        <v>8.6350974930362128</v>
      </c>
      <c r="AW47" s="588"/>
      <c r="AX47" s="587">
        <v>4</v>
      </c>
      <c r="AY47" s="587">
        <v>3</v>
      </c>
      <c r="AZ47" s="587">
        <v>2</v>
      </c>
      <c r="BA47" s="587">
        <f t="shared" si="75"/>
        <v>9</v>
      </c>
      <c r="BB47" s="1127">
        <f t="shared" si="76"/>
        <v>1</v>
      </c>
      <c r="BC47" s="1127">
        <f>IF( SUM(BB12:BB47)&lt;=0,0,SUM(BA12:BA47)/SUM(BB12:BB47))</f>
        <v>10.584958217270195</v>
      </c>
      <c r="BD47" s="588"/>
      <c r="BE47" s="588"/>
      <c r="BF47" s="587"/>
      <c r="BG47" s="587"/>
      <c r="BH47" s="587"/>
      <c r="BI47" s="587"/>
      <c r="BJ47" s="1126"/>
      <c r="BK47" s="1127"/>
      <c r="BL47" s="588"/>
      <c r="BM47" s="587"/>
      <c r="BN47" s="587"/>
      <c r="BO47" s="587"/>
      <c r="BP47" s="587"/>
      <c r="BQ47" s="1419"/>
      <c r="BR47" s="1199"/>
      <c r="BS47" s="587"/>
      <c r="BT47" s="587"/>
      <c r="BU47" s="587"/>
      <c r="BV47" s="587"/>
      <c r="BW47" s="1126"/>
      <c r="BX47" s="1127"/>
      <c r="BY47" s="588"/>
      <c r="BZ47" s="588"/>
      <c r="CA47" s="587"/>
      <c r="CB47" s="587"/>
      <c r="CC47" s="587"/>
      <c r="CD47" s="587"/>
      <c r="CE47" s="1127"/>
      <c r="CF47" s="1127"/>
      <c r="CG47" s="588"/>
      <c r="CH47" s="587"/>
      <c r="CI47" s="587"/>
      <c r="CJ47" s="587"/>
      <c r="CK47" s="587"/>
      <c r="CL47" s="1127"/>
      <c r="CM47" s="1127"/>
      <c r="CN47" s="588"/>
      <c r="CO47" s="588"/>
      <c r="CP47" s="587"/>
      <c r="CQ47" s="587"/>
      <c r="CR47" s="587"/>
      <c r="CS47" s="587"/>
      <c r="CT47" s="1127"/>
      <c r="CU47" s="1127"/>
      <c r="CV47" s="588"/>
      <c r="CW47" s="587"/>
      <c r="CX47" s="587"/>
      <c r="CY47" s="587"/>
      <c r="CZ47" s="587"/>
      <c r="DA47" s="1127"/>
      <c r="DB47" s="1127"/>
      <c r="DC47" s="1127"/>
      <c r="DD47" s="1127"/>
      <c r="DE47" s="1127"/>
      <c r="DF47" s="1127"/>
      <c r="DG47" s="1127"/>
      <c r="DH47" s="1127"/>
      <c r="DI47" s="1127"/>
      <c r="DJ47" s="1127"/>
      <c r="DK47" s="1127"/>
      <c r="DL47" s="1127"/>
      <c r="DM47" s="1127"/>
      <c r="DN47" s="1127"/>
      <c r="DO47" s="588"/>
      <c r="DP47" s="588"/>
      <c r="DQ47" s="587"/>
      <c r="DR47" s="587"/>
      <c r="DS47" s="587"/>
      <c r="DT47" s="587"/>
      <c r="DU47" s="1127"/>
      <c r="DV47" s="1127"/>
      <c r="DW47" s="588"/>
      <c r="DX47" s="587"/>
      <c r="DY47" s="587"/>
      <c r="DZ47" s="587"/>
      <c r="EA47" s="587"/>
      <c r="EB47" s="1127"/>
      <c r="EC47" s="1127"/>
      <c r="ED47" s="588"/>
      <c r="EE47" s="588"/>
      <c r="EF47" s="587">
        <v>11</v>
      </c>
      <c r="EG47" s="587">
        <v>1</v>
      </c>
      <c r="EH47" s="587">
        <v>1</v>
      </c>
      <c r="EI47" s="587">
        <f t="shared" si="79"/>
        <v>13</v>
      </c>
      <c r="EJ47" s="1127">
        <v>1</v>
      </c>
      <c r="EK47" s="1127">
        <f>IF( SUM(EJ12:EJ47)&lt;=0,0,SUM(EI12:EI47)/SUM(EJ12:EJ47))</f>
        <v>11.225806451612904</v>
      </c>
      <c r="EL47" s="588"/>
      <c r="EM47" s="587">
        <v>13</v>
      </c>
      <c r="EN47" s="587">
        <v>1</v>
      </c>
      <c r="EO47" s="587">
        <v>5</v>
      </c>
      <c r="EP47" s="587">
        <f t="shared" si="80"/>
        <v>19</v>
      </c>
      <c r="EQ47" s="1127">
        <f t="shared" si="77"/>
        <v>1</v>
      </c>
      <c r="ER47" s="1127">
        <f>IF( SUM(EQ12:EQ47)&lt;=0,0,SUM(EP12:EP47)/SUM(EQ12:EQ47))</f>
        <v>16.870967741935484</v>
      </c>
      <c r="ES47" s="588"/>
      <c r="ET47" s="587"/>
      <c r="EU47" s="587">
        <v>3</v>
      </c>
      <c r="EV47" s="587">
        <v>0</v>
      </c>
      <c r="EW47" s="587">
        <v>2</v>
      </c>
      <c r="EX47" s="587">
        <f t="shared" si="78"/>
        <v>5</v>
      </c>
      <c r="EY47" s="1199">
        <v>0.625</v>
      </c>
      <c r="EZ47" s="1196">
        <f>IF( SUM(EY12:EY47)&lt;=0,0,SUM(EX12:EX47)/SUM(EY12:EY47))</f>
        <v>9.0763636363636362</v>
      </c>
      <c r="FA47" s="588"/>
      <c r="FB47" s="587">
        <v>5</v>
      </c>
      <c r="FC47" s="587">
        <v>0</v>
      </c>
      <c r="FD47" s="587">
        <v>6</v>
      </c>
      <c r="FE47" s="587">
        <f t="shared" ref="FE47:FE52" si="81">SUM(FB47:FD47)</f>
        <v>11</v>
      </c>
      <c r="FF47" s="1127">
        <f t="shared" ref="FF47:FF52" si="82">EY47</f>
        <v>0.625</v>
      </c>
      <c r="FG47" s="1127">
        <f>IF( SUM(FF12:FF47)&lt;=0,0,SUM(FE12:FE47)/SUM(FF12:FF47))</f>
        <v>14.021818181818182</v>
      </c>
      <c r="FH47" s="1197"/>
      <c r="FI47" s="1198"/>
      <c r="FJ47" s="587"/>
      <c r="FK47" s="587"/>
      <c r="FL47" s="587"/>
      <c r="FM47" s="587"/>
      <c r="FN47" s="1414"/>
      <c r="FO47" s="1127"/>
      <c r="FP47" s="588"/>
      <c r="FQ47" s="587"/>
      <c r="FR47" s="587"/>
      <c r="FS47" s="587"/>
      <c r="FT47" s="587"/>
      <c r="FU47" s="1126"/>
      <c r="FV47" s="1127"/>
      <c r="FW47" s="1203"/>
      <c r="FX47" s="1198"/>
      <c r="FY47" s="587">
        <v>2</v>
      </c>
      <c r="FZ47" s="587">
        <v>1</v>
      </c>
      <c r="GA47" s="587">
        <v>2</v>
      </c>
      <c r="GB47" s="588">
        <f t="shared" ref="GB47:GB52" si="83">SUM(FY47:GA47)</f>
        <v>5</v>
      </c>
      <c r="GC47" s="1195">
        <v>0</v>
      </c>
      <c r="GD47" s="1199">
        <f>SUM(GB12:GB47)/COUNT(GC12:GC47)</f>
        <v>2.6666666666666665</v>
      </c>
      <c r="GE47" s="697"/>
      <c r="GF47" s="697"/>
      <c r="GG47" s="697"/>
    </row>
    <row r="48" spans="1:189" s="585" customFormat="1" hidden="1" x14ac:dyDescent="0.35">
      <c r="A48" s="1229">
        <v>42788</v>
      </c>
      <c r="B48" s="587"/>
      <c r="C48" s="587"/>
      <c r="D48" s="587"/>
      <c r="E48" s="587"/>
      <c r="F48" s="1126"/>
      <c r="G48" s="1414"/>
      <c r="H48" s="588"/>
      <c r="I48" s="587"/>
      <c r="J48" s="587"/>
      <c r="K48" s="587"/>
      <c r="L48" s="587"/>
      <c r="M48" s="1126"/>
      <c r="N48" s="1126"/>
      <c r="O48" s="588"/>
      <c r="P48" s="588"/>
      <c r="Q48" s="587"/>
      <c r="R48" s="587"/>
      <c r="S48" s="587"/>
      <c r="T48" s="587"/>
      <c r="U48" s="1126"/>
      <c r="V48" s="1414"/>
      <c r="W48" s="587"/>
      <c r="X48" s="587"/>
      <c r="Y48" s="587"/>
      <c r="Z48" s="587"/>
      <c r="AA48" s="1126"/>
      <c r="AB48" s="1126"/>
      <c r="AC48" s="587"/>
      <c r="AD48" s="587"/>
      <c r="AE48" s="587"/>
      <c r="AF48" s="587"/>
      <c r="AG48" s="1126"/>
      <c r="AH48" s="1199"/>
      <c r="AI48" s="588"/>
      <c r="AJ48" s="587"/>
      <c r="AK48" s="587"/>
      <c r="AL48" s="587"/>
      <c r="AM48" s="587"/>
      <c r="AN48" s="1126"/>
      <c r="AO48" s="1127"/>
      <c r="AP48" s="587"/>
      <c r="AQ48" s="587">
        <v>7</v>
      </c>
      <c r="AR48" s="587">
        <v>5</v>
      </c>
      <c r="AS48" s="587">
        <v>5</v>
      </c>
      <c r="AT48" s="587">
        <f t="shared" ref="AT48:AT53" si="84">IF(SUM(AQ48:AS48)&gt;0,SUM(AQ48:AS48),0)</f>
        <v>17</v>
      </c>
      <c r="AU48" s="1127">
        <v>1</v>
      </c>
      <c r="AV48" s="1414">
        <f>IF( SUM(AU12:AU48)&lt;=0,0,SUM(AT12:AT48)/SUM(AU12:AU48))</f>
        <v>8.8617886178861784</v>
      </c>
      <c r="AW48" s="588"/>
      <c r="AX48" s="587">
        <v>7</v>
      </c>
      <c r="AY48" s="587">
        <v>5</v>
      </c>
      <c r="AZ48" s="587">
        <v>5</v>
      </c>
      <c r="BA48" s="587">
        <f t="shared" ref="BA48:BA53" si="85">IF(SUM(AX48:AZ48)&gt;0,SUM(AX48:AZ48),0)</f>
        <v>17</v>
      </c>
      <c r="BB48" s="1127">
        <f>AU48</f>
        <v>1</v>
      </c>
      <c r="BC48" s="1127">
        <f>IF( SUM(BB12:BB48)&lt;=0,0,SUM(BA12:BA48)/SUM(BB12:BB48))</f>
        <v>10.75880758807588</v>
      </c>
      <c r="BD48" s="588"/>
      <c r="BE48" s="588"/>
      <c r="BF48" s="587"/>
      <c r="BG48" s="587"/>
      <c r="BH48" s="587"/>
      <c r="BI48" s="587"/>
      <c r="BJ48" s="1126"/>
      <c r="BK48" s="1127"/>
      <c r="BL48" s="588"/>
      <c r="BM48" s="587"/>
      <c r="BN48" s="587"/>
      <c r="BO48" s="587"/>
      <c r="BP48" s="587"/>
      <c r="BQ48" s="1419"/>
      <c r="BR48" s="1199"/>
      <c r="BS48" s="587"/>
      <c r="BT48" s="587"/>
      <c r="BU48" s="587"/>
      <c r="BV48" s="587"/>
      <c r="BW48" s="1126"/>
      <c r="BX48" s="1127"/>
      <c r="BY48" s="588"/>
      <c r="BZ48" s="588"/>
      <c r="CA48" s="587"/>
      <c r="CB48" s="587"/>
      <c r="CC48" s="587"/>
      <c r="CD48" s="587"/>
      <c r="CE48" s="1127"/>
      <c r="CF48" s="1127"/>
      <c r="CG48" s="588"/>
      <c r="CH48" s="587"/>
      <c r="CI48" s="587"/>
      <c r="CJ48" s="587"/>
      <c r="CK48" s="587"/>
      <c r="CL48" s="1127"/>
      <c r="CM48" s="1127"/>
      <c r="CN48" s="588"/>
      <c r="CO48" s="588"/>
      <c r="CP48" s="587"/>
      <c r="CQ48" s="587"/>
      <c r="CR48" s="587"/>
      <c r="CS48" s="587"/>
      <c r="CT48" s="1127"/>
      <c r="CU48" s="1127"/>
      <c r="CV48" s="588"/>
      <c r="CW48" s="587"/>
      <c r="CX48" s="587"/>
      <c r="CY48" s="587"/>
      <c r="CZ48" s="587"/>
      <c r="DA48" s="1127"/>
      <c r="DB48" s="1127"/>
      <c r="DC48" s="1127"/>
      <c r="DD48" s="1127"/>
      <c r="DE48" s="1127"/>
      <c r="DF48" s="1127"/>
      <c r="DG48" s="1127"/>
      <c r="DH48" s="1127"/>
      <c r="DI48" s="1127"/>
      <c r="DJ48" s="1127"/>
      <c r="DK48" s="1127"/>
      <c r="DL48" s="1127"/>
      <c r="DM48" s="1127"/>
      <c r="DN48" s="1127"/>
      <c r="DO48" s="588"/>
      <c r="DP48" s="588"/>
      <c r="DQ48" s="587"/>
      <c r="DR48" s="587"/>
      <c r="DS48" s="587"/>
      <c r="DT48" s="587"/>
      <c r="DU48" s="1127"/>
      <c r="DV48" s="1127"/>
      <c r="DW48" s="588"/>
      <c r="DX48" s="587"/>
      <c r="DY48" s="587"/>
      <c r="DZ48" s="587"/>
      <c r="EA48" s="587"/>
      <c r="EB48" s="1127"/>
      <c r="EC48" s="1127"/>
      <c r="ED48" s="588"/>
      <c r="EE48" s="588"/>
      <c r="EF48" s="587">
        <v>6</v>
      </c>
      <c r="EG48" s="587">
        <v>0</v>
      </c>
      <c r="EH48" s="587">
        <v>0</v>
      </c>
      <c r="EI48" s="587">
        <f t="shared" si="79"/>
        <v>6</v>
      </c>
      <c r="EJ48" s="1127">
        <v>1</v>
      </c>
      <c r="EK48" s="1127">
        <f>IF( SUM(EJ12:EJ48)&lt;=0,0,SUM(EI12:EI48)/SUM(EJ12:EJ48))</f>
        <v>11.0625</v>
      </c>
      <c r="EL48" s="588"/>
      <c r="EM48" s="587">
        <v>8</v>
      </c>
      <c r="EN48" s="587">
        <v>0</v>
      </c>
      <c r="EO48" s="587">
        <v>0</v>
      </c>
      <c r="EP48" s="587">
        <f t="shared" si="80"/>
        <v>8</v>
      </c>
      <c r="EQ48" s="1127">
        <f t="shared" ref="EQ48:EQ53" si="86">EJ48</f>
        <v>1</v>
      </c>
      <c r="ER48" s="1127">
        <f>IF( SUM(EQ12:EQ48)&lt;=0,0,SUM(EP12:EP48)/SUM(EQ12:EQ48))</f>
        <v>16.59375</v>
      </c>
      <c r="ES48" s="588"/>
      <c r="ET48" s="587"/>
      <c r="EU48" s="587">
        <v>6</v>
      </c>
      <c r="EV48" s="587">
        <v>0</v>
      </c>
      <c r="EW48" s="587">
        <v>4</v>
      </c>
      <c r="EX48" s="587">
        <f t="shared" si="78"/>
        <v>10</v>
      </c>
      <c r="EY48" s="1199">
        <v>1</v>
      </c>
      <c r="EZ48" s="1196">
        <f>IF( SUM(EY12:EY48)&lt;=0,0,SUM(EX12:EX48)/SUM(EY12:EY48))</f>
        <v>9.1024734982332163</v>
      </c>
      <c r="FA48" s="588"/>
      <c r="FB48" s="587">
        <v>6</v>
      </c>
      <c r="FC48" s="587">
        <v>1</v>
      </c>
      <c r="FD48" s="587">
        <v>8</v>
      </c>
      <c r="FE48" s="587">
        <f t="shared" si="81"/>
        <v>15</v>
      </c>
      <c r="FF48" s="1127">
        <f t="shared" si="82"/>
        <v>1</v>
      </c>
      <c r="FG48" s="1127">
        <f>IF( SUM(FF12:FF48)&lt;=0,0,SUM(FE12:FE48)/SUM(FF12:FF48))</f>
        <v>14.049469964664311</v>
      </c>
      <c r="FH48" s="1197"/>
      <c r="FI48" s="1198"/>
      <c r="FJ48" s="587"/>
      <c r="FK48" s="587"/>
      <c r="FL48" s="587"/>
      <c r="FM48" s="587"/>
      <c r="FN48" s="1414"/>
      <c r="FO48" s="1127"/>
      <c r="FP48" s="588"/>
      <c r="FQ48" s="587"/>
      <c r="FR48" s="587"/>
      <c r="FS48" s="587"/>
      <c r="FT48" s="587"/>
      <c r="FU48" s="1126"/>
      <c r="FV48" s="1127"/>
      <c r="FW48" s="1203"/>
      <c r="FX48" s="1198"/>
      <c r="FY48" s="587">
        <v>0</v>
      </c>
      <c r="FZ48" s="587">
        <v>1</v>
      </c>
      <c r="GA48" s="587">
        <v>0</v>
      </c>
      <c r="GB48" s="588">
        <f t="shared" si="83"/>
        <v>1</v>
      </c>
      <c r="GC48" s="1195">
        <v>0</v>
      </c>
      <c r="GD48" s="1199">
        <f>SUM(GB12:GB48)/COUNT(GC12:GC48)</f>
        <v>2.6216216216216215</v>
      </c>
      <c r="GE48" s="697"/>
      <c r="GF48" s="697"/>
      <c r="GG48" s="697"/>
    </row>
    <row r="49" spans="1:189" s="585" customFormat="1" hidden="1" x14ac:dyDescent="0.35">
      <c r="A49" s="1229">
        <v>42789</v>
      </c>
      <c r="B49" s="587"/>
      <c r="C49" s="587"/>
      <c r="D49" s="587"/>
      <c r="E49" s="587"/>
      <c r="F49" s="1126"/>
      <c r="G49" s="1414"/>
      <c r="H49" s="588"/>
      <c r="I49" s="587"/>
      <c r="J49" s="587"/>
      <c r="K49" s="587"/>
      <c r="L49" s="587"/>
      <c r="M49" s="1126"/>
      <c r="N49" s="1126"/>
      <c r="O49" s="588"/>
      <c r="P49" s="588"/>
      <c r="Q49" s="587"/>
      <c r="R49" s="587"/>
      <c r="S49" s="587"/>
      <c r="T49" s="587"/>
      <c r="U49" s="1126"/>
      <c r="V49" s="1414"/>
      <c r="W49" s="587"/>
      <c r="X49" s="587"/>
      <c r="Y49" s="587"/>
      <c r="Z49" s="587"/>
      <c r="AA49" s="1126"/>
      <c r="AB49" s="1126"/>
      <c r="AC49" s="587"/>
      <c r="AD49" s="587"/>
      <c r="AE49" s="587"/>
      <c r="AF49" s="587"/>
      <c r="AG49" s="1126"/>
      <c r="AH49" s="1199"/>
      <c r="AI49" s="588"/>
      <c r="AJ49" s="587"/>
      <c r="AK49" s="587"/>
      <c r="AL49" s="587"/>
      <c r="AM49" s="587"/>
      <c r="AN49" s="1126"/>
      <c r="AO49" s="1127"/>
      <c r="AP49" s="587"/>
      <c r="AQ49" s="587">
        <v>4</v>
      </c>
      <c r="AR49" s="587">
        <v>3</v>
      </c>
      <c r="AS49" s="587">
        <v>5</v>
      </c>
      <c r="AT49" s="587">
        <f t="shared" si="84"/>
        <v>12</v>
      </c>
      <c r="AU49" s="1127">
        <v>1</v>
      </c>
      <c r="AV49" s="1414">
        <f>IF( SUM(AU12:AU49)&lt;=0,0,SUM(AT12:AT49)/SUM(AU12:AU49))</f>
        <v>8.9445910290237478</v>
      </c>
      <c r="AW49" s="588"/>
      <c r="AX49" s="587">
        <v>4</v>
      </c>
      <c r="AY49" s="587">
        <v>4</v>
      </c>
      <c r="AZ49" s="587">
        <v>8</v>
      </c>
      <c r="BA49" s="587">
        <f t="shared" si="85"/>
        <v>16</v>
      </c>
      <c r="BB49" s="1127">
        <v>1</v>
      </c>
      <c r="BC49" s="1127">
        <f>IF( SUM(BB12:BB49)&lt;=0,0,SUM(BA12:BA49)/SUM(BB12:BB49))</f>
        <v>10.897097625329815</v>
      </c>
      <c r="BD49" s="588"/>
      <c r="BE49" s="588"/>
      <c r="BF49" s="587"/>
      <c r="BG49" s="587"/>
      <c r="BH49" s="587"/>
      <c r="BI49" s="587"/>
      <c r="BJ49" s="1126"/>
      <c r="BK49" s="1127"/>
      <c r="BL49" s="588"/>
      <c r="BM49" s="587"/>
      <c r="BN49" s="587"/>
      <c r="BO49" s="587"/>
      <c r="BP49" s="587"/>
      <c r="BQ49" s="1419"/>
      <c r="BR49" s="1199"/>
      <c r="BS49" s="587"/>
      <c r="BT49" s="587"/>
      <c r="BU49" s="587"/>
      <c r="BV49" s="587"/>
      <c r="BW49" s="1126"/>
      <c r="BX49" s="1127"/>
      <c r="BY49" s="588"/>
      <c r="BZ49" s="588"/>
      <c r="CA49" s="587"/>
      <c r="CB49" s="587"/>
      <c r="CC49" s="587"/>
      <c r="CD49" s="587"/>
      <c r="CE49" s="1127"/>
      <c r="CF49" s="1127"/>
      <c r="CG49" s="588"/>
      <c r="CH49" s="587"/>
      <c r="CI49" s="587"/>
      <c r="CJ49" s="587"/>
      <c r="CK49" s="587"/>
      <c r="CL49" s="1127"/>
      <c r="CM49" s="1127"/>
      <c r="CN49" s="588"/>
      <c r="CO49" s="588"/>
      <c r="CP49" s="587"/>
      <c r="CQ49" s="587"/>
      <c r="CR49" s="587"/>
      <c r="CS49" s="587"/>
      <c r="CT49" s="1127"/>
      <c r="CU49" s="1127"/>
      <c r="CV49" s="588"/>
      <c r="CW49" s="587"/>
      <c r="CX49" s="587"/>
      <c r="CY49" s="587"/>
      <c r="CZ49" s="587"/>
      <c r="DA49" s="1127"/>
      <c r="DB49" s="1127"/>
      <c r="DC49" s="1127"/>
      <c r="DD49" s="1127"/>
      <c r="DE49" s="1127"/>
      <c r="DF49" s="1127"/>
      <c r="DG49" s="1127"/>
      <c r="DH49" s="1127"/>
      <c r="DI49" s="1127"/>
      <c r="DJ49" s="1127"/>
      <c r="DK49" s="1127"/>
      <c r="DL49" s="1127"/>
      <c r="DM49" s="1127"/>
      <c r="DN49" s="1127"/>
      <c r="DO49" s="588"/>
      <c r="DP49" s="588"/>
      <c r="DQ49" s="587"/>
      <c r="DR49" s="587"/>
      <c r="DS49" s="587"/>
      <c r="DT49" s="587"/>
      <c r="DU49" s="1127"/>
      <c r="DV49" s="1127"/>
      <c r="DW49" s="588"/>
      <c r="DX49" s="587"/>
      <c r="DY49" s="587"/>
      <c r="DZ49" s="587"/>
      <c r="EA49" s="587"/>
      <c r="EB49" s="1127"/>
      <c r="EC49" s="1127"/>
      <c r="ED49" s="588"/>
      <c r="EE49" s="588"/>
      <c r="EF49" s="587">
        <v>9</v>
      </c>
      <c r="EG49" s="587">
        <v>0</v>
      </c>
      <c r="EH49" s="587">
        <v>3</v>
      </c>
      <c r="EI49" s="587">
        <f t="shared" si="79"/>
        <v>12</v>
      </c>
      <c r="EJ49" s="1127">
        <v>1</v>
      </c>
      <c r="EK49" s="1127">
        <f>IF( SUM(EJ12:EJ49)&lt;=0,0,SUM(EI12:EI49)/SUM(EJ12:EJ49))</f>
        <v>11.090909090909092</v>
      </c>
      <c r="EL49" s="588"/>
      <c r="EM49" s="587">
        <v>10</v>
      </c>
      <c r="EN49" s="587">
        <v>0</v>
      </c>
      <c r="EO49" s="587">
        <v>3</v>
      </c>
      <c r="EP49" s="587">
        <f t="shared" si="80"/>
        <v>13</v>
      </c>
      <c r="EQ49" s="1127">
        <f t="shared" si="86"/>
        <v>1</v>
      </c>
      <c r="ER49" s="1127">
        <f>IF( SUM(EQ12:EQ49)&lt;=0,0,SUM(EP12:EP49)/SUM(EQ12:EQ49))</f>
        <v>16.484848484848484</v>
      </c>
      <c r="ES49" s="588"/>
      <c r="ET49" s="587"/>
      <c r="EU49" s="587">
        <v>4</v>
      </c>
      <c r="EV49" s="587">
        <v>0</v>
      </c>
      <c r="EW49" s="587">
        <v>4</v>
      </c>
      <c r="EX49" s="587">
        <f t="shared" ref="EX49:EX54" si="87">SUM(EU49:EW49)</f>
        <v>8</v>
      </c>
      <c r="EY49" s="1199">
        <v>1</v>
      </c>
      <c r="EZ49" s="1196">
        <f>IF( SUM(EY12:EY49)&lt;=0,0,SUM(EX12:EX49)/SUM(EY12:EY49))</f>
        <v>9.072164948453608</v>
      </c>
      <c r="FA49" s="588"/>
      <c r="FB49" s="587">
        <v>5</v>
      </c>
      <c r="FC49" s="587">
        <v>1</v>
      </c>
      <c r="FD49" s="587">
        <v>6</v>
      </c>
      <c r="FE49" s="587">
        <f t="shared" si="81"/>
        <v>12</v>
      </c>
      <c r="FF49" s="1127">
        <f t="shared" si="82"/>
        <v>1</v>
      </c>
      <c r="FG49" s="1127">
        <f>IF( SUM(FF12:FF49)&lt;=0,0,SUM(FE12:FE49)/SUM(FF12:FF49))</f>
        <v>13.993127147766323</v>
      </c>
      <c r="FH49" s="1197"/>
      <c r="FI49" s="1198"/>
      <c r="FJ49" s="587"/>
      <c r="FK49" s="587"/>
      <c r="FL49" s="587"/>
      <c r="FM49" s="587"/>
      <c r="FN49" s="1414"/>
      <c r="FO49" s="1127"/>
      <c r="FP49" s="588"/>
      <c r="FQ49" s="587"/>
      <c r="FR49" s="587"/>
      <c r="FS49" s="587"/>
      <c r="FT49" s="587"/>
      <c r="FU49" s="1126"/>
      <c r="FV49" s="1127"/>
      <c r="FW49" s="1203"/>
      <c r="FX49" s="1198"/>
      <c r="FY49" s="587">
        <v>3</v>
      </c>
      <c r="FZ49" s="587">
        <v>0</v>
      </c>
      <c r="GA49" s="587">
        <v>0</v>
      </c>
      <c r="GB49" s="588">
        <f t="shared" si="83"/>
        <v>3</v>
      </c>
      <c r="GC49" s="1195">
        <v>0</v>
      </c>
      <c r="GD49" s="1199">
        <f>SUM(GB12:GB49)/COUNT(GC12:GC49)</f>
        <v>2.6315789473684212</v>
      </c>
      <c r="GE49" s="697"/>
      <c r="GF49" s="697"/>
      <c r="GG49" s="697"/>
    </row>
    <row r="50" spans="1:189" s="585" customFormat="1" hidden="1" x14ac:dyDescent="0.35">
      <c r="A50" s="1231">
        <v>42790</v>
      </c>
      <c r="B50" s="698"/>
      <c r="C50" s="698"/>
      <c r="D50" s="698"/>
      <c r="E50" s="698"/>
      <c r="F50" s="1140"/>
      <c r="G50" s="1415"/>
      <c r="H50" s="1142"/>
      <c r="I50" s="698"/>
      <c r="J50" s="698"/>
      <c r="K50" s="698"/>
      <c r="L50" s="698"/>
      <c r="M50" s="1140"/>
      <c r="N50" s="1140"/>
      <c r="O50" s="1142"/>
      <c r="P50" s="1142"/>
      <c r="Q50" s="698"/>
      <c r="R50" s="698"/>
      <c r="S50" s="698"/>
      <c r="T50" s="698"/>
      <c r="U50" s="1140"/>
      <c r="V50" s="1415"/>
      <c r="W50" s="698"/>
      <c r="X50" s="698"/>
      <c r="Y50" s="698"/>
      <c r="Z50" s="698"/>
      <c r="AA50" s="1140"/>
      <c r="AB50" s="1140"/>
      <c r="AC50" s="698"/>
      <c r="AD50" s="698"/>
      <c r="AE50" s="698"/>
      <c r="AF50" s="698"/>
      <c r="AG50" s="1140"/>
      <c r="AH50" s="1420"/>
      <c r="AI50" s="1142"/>
      <c r="AJ50" s="698"/>
      <c r="AK50" s="698"/>
      <c r="AL50" s="698"/>
      <c r="AM50" s="698"/>
      <c r="AN50" s="1140"/>
      <c r="AO50" s="1141"/>
      <c r="AP50" s="698"/>
      <c r="AQ50" s="698">
        <v>4</v>
      </c>
      <c r="AR50" s="698">
        <v>8</v>
      </c>
      <c r="AS50" s="698">
        <v>2</v>
      </c>
      <c r="AT50" s="698">
        <f t="shared" si="84"/>
        <v>14</v>
      </c>
      <c r="AU50" s="1141">
        <v>1</v>
      </c>
      <c r="AV50" s="1415">
        <f>IF( SUM(AU12:AU50)&lt;=0,0,SUM(AT12:AT50)/SUM(AU12:AU50))</f>
        <v>9.074550128534705</v>
      </c>
      <c r="AW50" s="1142"/>
      <c r="AX50" s="698">
        <v>4</v>
      </c>
      <c r="AY50" s="698">
        <v>10</v>
      </c>
      <c r="AZ50" s="698">
        <v>4</v>
      </c>
      <c r="BA50" s="698">
        <f t="shared" si="85"/>
        <v>18</v>
      </c>
      <c r="BB50" s="1141">
        <v>1</v>
      </c>
      <c r="BC50" s="1141">
        <f>IF( SUM(BB12:BB50)&lt;=0,0,SUM(BA12:BA50)/SUM(BB12:BB50))</f>
        <v>11.079691516709511</v>
      </c>
      <c r="BD50" s="1142"/>
      <c r="BE50" s="1142"/>
      <c r="BF50" s="698"/>
      <c r="BG50" s="698"/>
      <c r="BH50" s="698"/>
      <c r="BI50" s="698"/>
      <c r="BJ50" s="1140"/>
      <c r="BK50" s="1141"/>
      <c r="BL50" s="1142"/>
      <c r="BM50" s="698"/>
      <c r="BN50" s="698"/>
      <c r="BO50" s="698"/>
      <c r="BP50" s="698"/>
      <c r="BQ50" s="1421"/>
      <c r="BR50" s="1420"/>
      <c r="BS50" s="698"/>
      <c r="BT50" s="698"/>
      <c r="BU50" s="698"/>
      <c r="BV50" s="698"/>
      <c r="BW50" s="1140"/>
      <c r="BX50" s="1141"/>
      <c r="BY50" s="1142"/>
      <c r="BZ50" s="1142"/>
      <c r="CA50" s="698"/>
      <c r="CB50" s="698"/>
      <c r="CC50" s="698"/>
      <c r="CD50" s="698"/>
      <c r="CE50" s="1141"/>
      <c r="CF50" s="1141"/>
      <c r="CG50" s="1142"/>
      <c r="CH50" s="698"/>
      <c r="CI50" s="698"/>
      <c r="CJ50" s="698"/>
      <c r="CK50" s="698"/>
      <c r="CL50" s="1141"/>
      <c r="CM50" s="1141"/>
      <c r="CN50" s="1142"/>
      <c r="CO50" s="1142"/>
      <c r="CP50" s="698"/>
      <c r="CQ50" s="698"/>
      <c r="CR50" s="698"/>
      <c r="CS50" s="698"/>
      <c r="CT50" s="1141"/>
      <c r="CU50" s="1141"/>
      <c r="CV50" s="1142"/>
      <c r="CW50" s="698"/>
      <c r="CX50" s="698"/>
      <c r="CY50" s="698"/>
      <c r="CZ50" s="698"/>
      <c r="DA50" s="1141"/>
      <c r="DB50" s="1141"/>
      <c r="DC50" s="1141"/>
      <c r="DD50" s="1141"/>
      <c r="DE50" s="1141"/>
      <c r="DF50" s="1141"/>
      <c r="DG50" s="1141"/>
      <c r="DH50" s="1141"/>
      <c r="DI50" s="1141"/>
      <c r="DJ50" s="1141"/>
      <c r="DK50" s="1141"/>
      <c r="DL50" s="1141"/>
      <c r="DM50" s="1141"/>
      <c r="DN50" s="1141"/>
      <c r="DO50" s="1142"/>
      <c r="DP50" s="1142"/>
      <c r="DQ50" s="698"/>
      <c r="DR50" s="698"/>
      <c r="DS50" s="698"/>
      <c r="DT50" s="698"/>
      <c r="DU50" s="1141"/>
      <c r="DV50" s="1141"/>
      <c r="DW50" s="1142"/>
      <c r="DX50" s="698"/>
      <c r="DY50" s="698"/>
      <c r="DZ50" s="698"/>
      <c r="EA50" s="698"/>
      <c r="EB50" s="1141"/>
      <c r="EC50" s="1141"/>
      <c r="ED50" s="1142"/>
      <c r="EE50" s="1142"/>
      <c r="EF50" s="698">
        <v>2</v>
      </c>
      <c r="EG50" s="698">
        <v>0</v>
      </c>
      <c r="EH50" s="698">
        <v>2</v>
      </c>
      <c r="EI50" s="698">
        <f t="shared" si="79"/>
        <v>4</v>
      </c>
      <c r="EJ50" s="1141">
        <v>1</v>
      </c>
      <c r="EK50" s="1141">
        <f>IF( SUM(EJ12:EJ50)&lt;=0,0,SUM(EI12:EI50)/SUM(EJ12:EJ50))</f>
        <v>10.882352941176471</v>
      </c>
      <c r="EL50" s="1142"/>
      <c r="EM50" s="698">
        <v>2</v>
      </c>
      <c r="EN50" s="698">
        <v>2</v>
      </c>
      <c r="EO50" s="698">
        <v>3</v>
      </c>
      <c r="EP50" s="698">
        <f t="shared" si="80"/>
        <v>7</v>
      </c>
      <c r="EQ50" s="1141">
        <f t="shared" si="86"/>
        <v>1</v>
      </c>
      <c r="ER50" s="1141">
        <f>IF( SUM(EQ12:EQ50)&lt;=0,0,SUM(EP12:EP50)/SUM(EQ12:EQ50))</f>
        <v>16.205882352941178</v>
      </c>
      <c r="ES50" s="1142"/>
      <c r="ET50" s="698"/>
      <c r="EU50" s="698">
        <v>6</v>
      </c>
      <c r="EV50" s="698">
        <v>3</v>
      </c>
      <c r="EW50" s="698">
        <v>3</v>
      </c>
      <c r="EX50" s="698">
        <f t="shared" si="87"/>
        <v>12</v>
      </c>
      <c r="EY50" s="1420">
        <v>1</v>
      </c>
      <c r="EZ50" s="1422">
        <f>IF( SUM(EY12:EY50)&lt;=0,0,SUM(EX12:EX50)/SUM(EY12:EY50))</f>
        <v>9.1505016722408019</v>
      </c>
      <c r="FA50" s="1142"/>
      <c r="FB50" s="698">
        <v>6</v>
      </c>
      <c r="FC50" s="698">
        <v>4</v>
      </c>
      <c r="FD50" s="698">
        <v>8</v>
      </c>
      <c r="FE50" s="698">
        <f t="shared" si="81"/>
        <v>18</v>
      </c>
      <c r="FF50" s="1141">
        <f t="shared" si="82"/>
        <v>1</v>
      </c>
      <c r="FG50" s="1141">
        <f>IF( SUM(FF12:FF50)&lt;=0,0,SUM(FE12:FE50)/SUM(FF12:FF50))</f>
        <v>14.100334448160535</v>
      </c>
      <c r="FH50" s="1423"/>
      <c r="FI50" s="1424"/>
      <c r="FJ50" s="698"/>
      <c r="FK50" s="698"/>
      <c r="FL50" s="698"/>
      <c r="FM50" s="698"/>
      <c r="FN50" s="1415"/>
      <c r="FO50" s="1141"/>
      <c r="FP50" s="1142"/>
      <c r="FQ50" s="698"/>
      <c r="FR50" s="698"/>
      <c r="FS50" s="698"/>
      <c r="FT50" s="698"/>
      <c r="FU50" s="1140"/>
      <c r="FV50" s="1141"/>
      <c r="FW50" s="1425"/>
      <c r="FX50" s="1424"/>
      <c r="FY50" s="698">
        <v>0</v>
      </c>
      <c r="FZ50" s="698">
        <v>0</v>
      </c>
      <c r="GA50" s="698">
        <v>2</v>
      </c>
      <c r="GB50" s="1142">
        <f t="shared" si="83"/>
        <v>2</v>
      </c>
      <c r="GC50" s="1426">
        <v>0</v>
      </c>
      <c r="GD50" s="1420">
        <f>SUM(GB12:GB50)/COUNT(GC12:GC50)</f>
        <v>2.6153846153846154</v>
      </c>
      <c r="GE50" s="1427"/>
      <c r="GF50" s="1427"/>
      <c r="GG50" s="1427"/>
    </row>
    <row r="51" spans="1:189" s="585" customFormat="1" hidden="1" x14ac:dyDescent="0.35">
      <c r="A51" s="1230">
        <v>42793</v>
      </c>
      <c r="B51" s="587"/>
      <c r="C51" s="587"/>
      <c r="D51" s="587"/>
      <c r="E51" s="587"/>
      <c r="F51" s="1126"/>
      <c r="G51" s="1414"/>
      <c r="H51" s="588"/>
      <c r="I51" s="587"/>
      <c r="J51" s="587"/>
      <c r="K51" s="587"/>
      <c r="L51" s="587"/>
      <c r="M51" s="1126"/>
      <c r="N51" s="1126"/>
      <c r="O51" s="588"/>
      <c r="P51" s="588"/>
      <c r="Q51" s="587"/>
      <c r="R51" s="587"/>
      <c r="S51" s="587"/>
      <c r="T51" s="587"/>
      <c r="U51" s="1126"/>
      <c r="V51" s="1414"/>
      <c r="W51" s="587"/>
      <c r="X51" s="587"/>
      <c r="Y51" s="587"/>
      <c r="Z51" s="587"/>
      <c r="AA51" s="1126"/>
      <c r="AB51" s="1126"/>
      <c r="AC51" s="587"/>
      <c r="AD51" s="587"/>
      <c r="AE51" s="587"/>
      <c r="AF51" s="587"/>
      <c r="AG51" s="1126"/>
      <c r="AH51" s="1199"/>
      <c r="AI51" s="588"/>
      <c r="AJ51" s="587"/>
      <c r="AK51" s="587"/>
      <c r="AL51" s="587"/>
      <c r="AM51" s="587"/>
      <c r="AN51" s="1126"/>
      <c r="AO51" s="1127"/>
      <c r="AP51" s="587"/>
      <c r="AQ51" s="587">
        <v>7</v>
      </c>
      <c r="AR51" s="587">
        <v>1</v>
      </c>
      <c r="AS51" s="587">
        <v>0</v>
      </c>
      <c r="AT51" s="587">
        <f t="shared" si="84"/>
        <v>8</v>
      </c>
      <c r="AU51" s="1127">
        <v>1</v>
      </c>
      <c r="AV51" s="1414">
        <f>IF( SUM(AU12:AU51)&lt;=0,0,SUM(AT12:AT51)/SUM(AU12:AU51))</f>
        <v>9.0476190476190474</v>
      </c>
      <c r="AW51" s="588"/>
      <c r="AX51" s="587">
        <v>7</v>
      </c>
      <c r="AY51" s="587">
        <v>5</v>
      </c>
      <c r="AZ51" s="587">
        <v>2</v>
      </c>
      <c r="BA51" s="587">
        <f t="shared" si="85"/>
        <v>14</v>
      </c>
      <c r="BB51" s="1127">
        <v>1</v>
      </c>
      <c r="BC51" s="1127">
        <f>IF( SUM(BB12:BB51)&lt;=0,0,SUM(BA12:BA51)/SUM(BB12:BB51))</f>
        <v>11.152882205513786</v>
      </c>
      <c r="BD51" s="588"/>
      <c r="BE51" s="588"/>
      <c r="BF51" s="587"/>
      <c r="BG51" s="587"/>
      <c r="BH51" s="587"/>
      <c r="BI51" s="587"/>
      <c r="BJ51" s="1126"/>
      <c r="BK51" s="1127"/>
      <c r="BL51" s="588"/>
      <c r="BM51" s="587"/>
      <c r="BN51" s="587"/>
      <c r="BO51" s="587"/>
      <c r="BP51" s="587"/>
      <c r="BQ51" s="1419"/>
      <c r="BR51" s="1199"/>
      <c r="BS51" s="587"/>
      <c r="BT51" s="587"/>
      <c r="BU51" s="587"/>
      <c r="BV51" s="587"/>
      <c r="BW51" s="1126"/>
      <c r="BX51" s="1127"/>
      <c r="BY51" s="588"/>
      <c r="BZ51" s="588"/>
      <c r="CA51" s="587"/>
      <c r="CB51" s="587"/>
      <c r="CC51" s="587"/>
      <c r="CD51" s="587"/>
      <c r="CE51" s="1127"/>
      <c r="CF51" s="1127"/>
      <c r="CG51" s="588"/>
      <c r="CH51" s="587"/>
      <c r="CI51" s="587"/>
      <c r="CJ51" s="587"/>
      <c r="CK51" s="587"/>
      <c r="CL51" s="1127"/>
      <c r="CM51" s="1127"/>
      <c r="CN51" s="588"/>
      <c r="CO51" s="588"/>
      <c r="CP51" s="587"/>
      <c r="CQ51" s="587"/>
      <c r="CR51" s="587"/>
      <c r="CS51" s="587"/>
      <c r="CT51" s="1127"/>
      <c r="CU51" s="1127"/>
      <c r="CV51" s="588"/>
      <c r="CW51" s="587"/>
      <c r="CX51" s="587"/>
      <c r="CY51" s="587"/>
      <c r="CZ51" s="587"/>
      <c r="DA51" s="1127"/>
      <c r="DB51" s="1127"/>
      <c r="DC51" s="1127"/>
      <c r="DD51" s="1127"/>
      <c r="DE51" s="1127"/>
      <c r="DF51" s="1127"/>
      <c r="DG51" s="1127"/>
      <c r="DH51" s="1127"/>
      <c r="DI51" s="1127"/>
      <c r="DJ51" s="1127"/>
      <c r="DK51" s="1127"/>
      <c r="DL51" s="1127"/>
      <c r="DM51" s="1127"/>
      <c r="DN51" s="1127"/>
      <c r="DO51" s="588"/>
      <c r="DP51" s="588"/>
      <c r="DQ51" s="587"/>
      <c r="DR51" s="587"/>
      <c r="DS51" s="587"/>
      <c r="DT51" s="587"/>
      <c r="DU51" s="1127"/>
      <c r="DV51" s="1127"/>
      <c r="DW51" s="588"/>
      <c r="DX51" s="587"/>
      <c r="DY51" s="587"/>
      <c r="DZ51" s="587"/>
      <c r="EA51" s="587"/>
      <c r="EB51" s="1127"/>
      <c r="EC51" s="1127"/>
      <c r="ED51" s="588"/>
      <c r="EE51" s="588"/>
      <c r="EF51" s="587">
        <v>5</v>
      </c>
      <c r="EG51" s="587">
        <v>1</v>
      </c>
      <c r="EH51" s="587">
        <v>1</v>
      </c>
      <c r="EI51" s="587">
        <f t="shared" ref="EI51:EI56" si="88">SUM(EF51:EH51)</f>
        <v>7</v>
      </c>
      <c r="EJ51" s="1127">
        <v>1</v>
      </c>
      <c r="EK51" s="1127">
        <f>IF( SUM(EJ12:EJ51)&lt;=0,0,SUM(EI12:EI51)/SUM(EJ12:EJ51))</f>
        <v>10.771428571428572</v>
      </c>
      <c r="EL51" s="588"/>
      <c r="EM51" s="587">
        <v>5</v>
      </c>
      <c r="EN51" s="587">
        <v>4</v>
      </c>
      <c r="EO51" s="587">
        <v>2</v>
      </c>
      <c r="EP51" s="587">
        <f t="shared" ref="EP51:EP56" si="89">SUM(EM51:EO51)</f>
        <v>11</v>
      </c>
      <c r="EQ51" s="1127">
        <f t="shared" si="86"/>
        <v>1</v>
      </c>
      <c r="ER51" s="1127">
        <f>IF( SUM(EQ12:EQ51)&lt;=0,0,SUM(EP12:EP51)/SUM(EQ12:EQ51))</f>
        <v>16.057142857142857</v>
      </c>
      <c r="ES51" s="588"/>
      <c r="ET51" s="587"/>
      <c r="EU51" s="587">
        <v>4</v>
      </c>
      <c r="EV51" s="587">
        <v>0</v>
      </c>
      <c r="EW51" s="587">
        <v>1</v>
      </c>
      <c r="EX51" s="587">
        <f t="shared" si="87"/>
        <v>5</v>
      </c>
      <c r="EY51" s="1199">
        <v>1</v>
      </c>
      <c r="EZ51" s="1196">
        <f>IF( SUM(EY12:EY51)&lt;=0,0,SUM(EX12:EX51)/SUM(EY12:EY51))</f>
        <v>9.0423452768729646</v>
      </c>
      <c r="FA51" s="588"/>
      <c r="FB51" s="587">
        <v>6</v>
      </c>
      <c r="FC51" s="587">
        <v>0</v>
      </c>
      <c r="FD51" s="587">
        <v>3</v>
      </c>
      <c r="FE51" s="587">
        <f t="shared" si="81"/>
        <v>9</v>
      </c>
      <c r="FF51" s="1127">
        <f t="shared" si="82"/>
        <v>1</v>
      </c>
      <c r="FG51" s="1127">
        <f>IF( SUM(FF12:FF51)&lt;=0,0,SUM(FE12:FE51)/SUM(FF12:FF51))</f>
        <v>13.967426710097721</v>
      </c>
      <c r="FH51" s="1197"/>
      <c r="FI51" s="1198"/>
      <c r="FJ51" s="587"/>
      <c r="FK51" s="587"/>
      <c r="FL51" s="587"/>
      <c r="FM51" s="587"/>
      <c r="FN51" s="1414"/>
      <c r="FO51" s="1127"/>
      <c r="FP51" s="588"/>
      <c r="FQ51" s="587"/>
      <c r="FR51" s="587"/>
      <c r="FS51" s="587"/>
      <c r="FT51" s="587"/>
      <c r="FU51" s="1126"/>
      <c r="FV51" s="1127"/>
      <c r="FW51" s="1203"/>
      <c r="FX51" s="1198"/>
      <c r="FY51" s="587">
        <v>2</v>
      </c>
      <c r="FZ51" s="587">
        <v>1</v>
      </c>
      <c r="GA51" s="587">
        <v>3</v>
      </c>
      <c r="GB51" s="588">
        <f t="shared" si="83"/>
        <v>6</v>
      </c>
      <c r="GC51" s="1195">
        <v>0</v>
      </c>
      <c r="GD51" s="1199">
        <f>SUM(GB12:GB51)/COUNT(GC12:GC51)</f>
        <v>2.7</v>
      </c>
      <c r="GE51" s="697"/>
      <c r="GF51" s="697"/>
      <c r="GG51" s="697"/>
    </row>
    <row r="52" spans="1:189" s="585" customFormat="1" hidden="1" x14ac:dyDescent="0.35">
      <c r="A52" s="1229">
        <v>42794</v>
      </c>
      <c r="B52" s="587"/>
      <c r="C52" s="587"/>
      <c r="D52" s="587"/>
      <c r="E52" s="587"/>
      <c r="F52" s="1126"/>
      <c r="G52" s="1414"/>
      <c r="H52" s="588"/>
      <c r="I52" s="587"/>
      <c r="J52" s="587"/>
      <c r="K52" s="587"/>
      <c r="L52" s="587"/>
      <c r="M52" s="1126"/>
      <c r="N52" s="1126"/>
      <c r="O52" s="588"/>
      <c r="P52" s="588"/>
      <c r="Q52" s="587"/>
      <c r="R52" s="587"/>
      <c r="S52" s="587"/>
      <c r="T52" s="587"/>
      <c r="U52" s="1126"/>
      <c r="V52" s="1414"/>
      <c r="W52" s="587"/>
      <c r="X52" s="587"/>
      <c r="Y52" s="587"/>
      <c r="Z52" s="587"/>
      <c r="AA52" s="1126"/>
      <c r="AB52" s="1126"/>
      <c r="AC52" s="587"/>
      <c r="AD52" s="587"/>
      <c r="AE52" s="587"/>
      <c r="AF52" s="587"/>
      <c r="AG52" s="1126"/>
      <c r="AH52" s="1199"/>
      <c r="AI52" s="588"/>
      <c r="AJ52" s="587"/>
      <c r="AK52" s="587"/>
      <c r="AL52" s="587"/>
      <c r="AM52" s="587"/>
      <c r="AN52" s="1126"/>
      <c r="AO52" s="1127"/>
      <c r="AP52" s="587"/>
      <c r="AQ52" s="587">
        <v>5</v>
      </c>
      <c r="AR52" s="587">
        <v>0</v>
      </c>
      <c r="AS52" s="587">
        <v>2</v>
      </c>
      <c r="AT52" s="587">
        <f t="shared" si="84"/>
        <v>7</v>
      </c>
      <c r="AU52" s="1127">
        <v>1</v>
      </c>
      <c r="AV52" s="1414">
        <f>IF( SUM(AU12:AU52)&lt;=0,0,SUM(AT12:AT52)/SUM(AU12:AU52))</f>
        <v>8.9975550122249395</v>
      </c>
      <c r="AW52" s="588"/>
      <c r="AX52" s="587">
        <v>5</v>
      </c>
      <c r="AY52" s="587">
        <v>3</v>
      </c>
      <c r="AZ52" s="587">
        <v>3</v>
      </c>
      <c r="BA52" s="587">
        <f t="shared" si="85"/>
        <v>11</v>
      </c>
      <c r="BB52" s="1127">
        <v>1</v>
      </c>
      <c r="BC52" s="1127">
        <f>IF( SUM(BB12:BB52)&lt;=0,0,SUM(BA12:BA52)/SUM(BB12:BB52))</f>
        <v>11.149144254278729</v>
      </c>
      <c r="BD52" s="588"/>
      <c r="BE52" s="588"/>
      <c r="BF52" s="587"/>
      <c r="BG52" s="587"/>
      <c r="BH52" s="587"/>
      <c r="BI52" s="587"/>
      <c r="BJ52" s="1126"/>
      <c r="BK52" s="1127"/>
      <c r="BL52" s="588"/>
      <c r="BM52" s="587"/>
      <c r="BN52" s="587"/>
      <c r="BO52" s="587"/>
      <c r="BP52" s="587"/>
      <c r="BQ52" s="1419"/>
      <c r="BR52" s="1199"/>
      <c r="BS52" s="587"/>
      <c r="BT52" s="587"/>
      <c r="BU52" s="587"/>
      <c r="BV52" s="587"/>
      <c r="BW52" s="1126"/>
      <c r="BX52" s="1127"/>
      <c r="BY52" s="588"/>
      <c r="BZ52" s="588"/>
      <c r="CA52" s="587"/>
      <c r="CB52" s="587"/>
      <c r="CC52" s="587"/>
      <c r="CD52" s="587"/>
      <c r="CE52" s="1127"/>
      <c r="CF52" s="1127"/>
      <c r="CG52" s="588"/>
      <c r="CH52" s="587"/>
      <c r="CI52" s="587"/>
      <c r="CJ52" s="587"/>
      <c r="CK52" s="587"/>
      <c r="CL52" s="1127"/>
      <c r="CM52" s="1127"/>
      <c r="CN52" s="588"/>
      <c r="CO52" s="588"/>
      <c r="CP52" s="587"/>
      <c r="CQ52" s="587"/>
      <c r="CR52" s="587"/>
      <c r="CS52" s="587"/>
      <c r="CT52" s="1127"/>
      <c r="CU52" s="1127"/>
      <c r="CV52" s="588"/>
      <c r="CW52" s="587"/>
      <c r="CX52" s="587"/>
      <c r="CY52" s="587"/>
      <c r="CZ52" s="587"/>
      <c r="DA52" s="1127"/>
      <c r="DB52" s="1127"/>
      <c r="DC52" s="1127"/>
      <c r="DD52" s="1127"/>
      <c r="DE52" s="1127"/>
      <c r="DF52" s="1127"/>
      <c r="DG52" s="1127"/>
      <c r="DH52" s="1127"/>
      <c r="DI52" s="1127"/>
      <c r="DJ52" s="1127"/>
      <c r="DK52" s="1127"/>
      <c r="DL52" s="1127"/>
      <c r="DM52" s="1127"/>
      <c r="DN52" s="1127"/>
      <c r="DO52" s="588"/>
      <c r="DP52" s="588"/>
      <c r="DQ52" s="587"/>
      <c r="DR52" s="587"/>
      <c r="DS52" s="587"/>
      <c r="DT52" s="587"/>
      <c r="DU52" s="1127"/>
      <c r="DV52" s="1127"/>
      <c r="DW52" s="588"/>
      <c r="DX52" s="587"/>
      <c r="DY52" s="587"/>
      <c r="DZ52" s="587"/>
      <c r="EA52" s="587"/>
      <c r="EB52" s="1127"/>
      <c r="EC52" s="1127"/>
      <c r="ED52" s="588"/>
      <c r="EE52" s="588"/>
      <c r="EF52" s="587">
        <v>8</v>
      </c>
      <c r="EG52" s="587">
        <v>0</v>
      </c>
      <c r="EH52" s="587">
        <v>1</v>
      </c>
      <c r="EI52" s="587">
        <f t="shared" si="88"/>
        <v>9</v>
      </c>
      <c r="EJ52" s="1127">
        <v>1</v>
      </c>
      <c r="EK52" s="1127">
        <f>IF( SUM(EJ12:EJ52)&lt;=0,0,SUM(EI12:EI52)/SUM(EJ12:EJ52))</f>
        <v>10.722222222222221</v>
      </c>
      <c r="EL52" s="588"/>
      <c r="EM52" s="587">
        <v>8</v>
      </c>
      <c r="EN52" s="587">
        <v>0</v>
      </c>
      <c r="EO52" s="587">
        <v>3</v>
      </c>
      <c r="EP52" s="587">
        <f t="shared" si="89"/>
        <v>11</v>
      </c>
      <c r="EQ52" s="1127">
        <f t="shared" si="86"/>
        <v>1</v>
      </c>
      <c r="ER52" s="1127">
        <f>IF( SUM(EQ12:EQ52)&lt;=0,0,SUM(EP12:EP52)/SUM(EQ12:EQ52))</f>
        <v>15.916666666666666</v>
      </c>
      <c r="ES52" s="588"/>
      <c r="ET52" s="587"/>
      <c r="EU52" s="587">
        <v>11</v>
      </c>
      <c r="EV52" s="587">
        <v>1</v>
      </c>
      <c r="EW52" s="587">
        <v>1</v>
      </c>
      <c r="EX52" s="587">
        <f t="shared" si="87"/>
        <v>13</v>
      </c>
      <c r="EY52" s="1199">
        <v>1</v>
      </c>
      <c r="EZ52" s="1196">
        <f>IF( SUM(EY12:EY52)&lt;=0,0,SUM(EX12:EX52)/SUM(EY12:EY52))</f>
        <v>9.1428571428571423</v>
      </c>
      <c r="FA52" s="588"/>
      <c r="FB52" s="587">
        <v>12</v>
      </c>
      <c r="FC52" s="587">
        <v>1</v>
      </c>
      <c r="FD52" s="587">
        <v>6</v>
      </c>
      <c r="FE52" s="587">
        <f t="shared" si="81"/>
        <v>19</v>
      </c>
      <c r="FF52" s="1127">
        <f t="shared" si="82"/>
        <v>1</v>
      </c>
      <c r="FG52" s="1127">
        <f>IF( SUM(FF12:FF52)&lt;=0,0,SUM(FE12:FE52)/SUM(FF12:FF52))</f>
        <v>14.095238095238095</v>
      </c>
      <c r="FH52" s="1197"/>
      <c r="FI52" s="1198"/>
      <c r="FJ52" s="587"/>
      <c r="FK52" s="587"/>
      <c r="FL52" s="587"/>
      <c r="FM52" s="587"/>
      <c r="FN52" s="1414"/>
      <c r="FO52" s="1127"/>
      <c r="FP52" s="588"/>
      <c r="FQ52" s="587"/>
      <c r="FR52" s="587"/>
      <c r="FS52" s="587"/>
      <c r="FT52" s="587"/>
      <c r="FU52" s="1126"/>
      <c r="FV52" s="1127"/>
      <c r="FW52" s="1203"/>
      <c r="FX52" s="1198"/>
      <c r="FY52" s="587">
        <v>1</v>
      </c>
      <c r="FZ52" s="587">
        <v>0</v>
      </c>
      <c r="GA52" s="587">
        <v>1</v>
      </c>
      <c r="GB52" s="588">
        <f t="shared" si="83"/>
        <v>2</v>
      </c>
      <c r="GC52" s="1195">
        <v>0</v>
      </c>
      <c r="GD52" s="1199">
        <f>SUM(GB12:GB52)/COUNT(GC12:GC52)</f>
        <v>2.6829268292682928</v>
      </c>
      <c r="GE52" s="697"/>
      <c r="GF52" s="697"/>
      <c r="GG52" s="697"/>
    </row>
    <row r="53" spans="1:189" s="585" customFormat="1" hidden="1" x14ac:dyDescent="0.35">
      <c r="A53" s="1229">
        <v>42795</v>
      </c>
      <c r="B53" s="587"/>
      <c r="C53" s="587"/>
      <c r="D53" s="587"/>
      <c r="E53" s="587"/>
      <c r="F53" s="1126"/>
      <c r="G53" s="1414"/>
      <c r="H53" s="588"/>
      <c r="I53" s="587"/>
      <c r="J53" s="587"/>
      <c r="K53" s="587"/>
      <c r="L53" s="587"/>
      <c r="M53" s="1126"/>
      <c r="N53" s="1126"/>
      <c r="O53" s="588"/>
      <c r="P53" s="588"/>
      <c r="Q53" s="587"/>
      <c r="R53" s="587"/>
      <c r="S53" s="587"/>
      <c r="T53" s="587"/>
      <c r="U53" s="1126"/>
      <c r="V53" s="1414"/>
      <c r="W53" s="587"/>
      <c r="X53" s="587"/>
      <c r="Y53" s="587"/>
      <c r="Z53" s="587"/>
      <c r="AA53" s="1126"/>
      <c r="AB53" s="1126"/>
      <c r="AC53" s="587"/>
      <c r="AD53" s="587"/>
      <c r="AE53" s="587"/>
      <c r="AF53" s="587"/>
      <c r="AG53" s="1126"/>
      <c r="AH53" s="1199"/>
      <c r="AI53" s="588"/>
      <c r="AJ53" s="587"/>
      <c r="AK53" s="587"/>
      <c r="AL53" s="587"/>
      <c r="AM53" s="587"/>
      <c r="AN53" s="1126"/>
      <c r="AO53" s="1127"/>
      <c r="AP53" s="587"/>
      <c r="AQ53" s="587">
        <v>7</v>
      </c>
      <c r="AR53" s="587">
        <v>3</v>
      </c>
      <c r="AS53" s="587">
        <v>4</v>
      </c>
      <c r="AT53" s="587">
        <f t="shared" si="84"/>
        <v>14</v>
      </c>
      <c r="AU53" s="1127">
        <v>1</v>
      </c>
      <c r="AV53" s="1414">
        <f>IF( SUM(AU12:AU53)&lt;=0,0,SUM(AT12:AT53)/SUM(AU12:AU53))</f>
        <v>9.1169451073985677</v>
      </c>
      <c r="AW53" s="588"/>
      <c r="AX53" s="587">
        <v>7</v>
      </c>
      <c r="AY53" s="587">
        <v>4</v>
      </c>
      <c r="AZ53" s="587">
        <v>4</v>
      </c>
      <c r="BA53" s="587">
        <f t="shared" si="85"/>
        <v>15</v>
      </c>
      <c r="BB53" s="1127">
        <v>1</v>
      </c>
      <c r="BC53" s="1127">
        <f>IF( SUM(BB12:BB53)&lt;=0,0,SUM(BA12:BA53)/SUM(BB12:BB53))</f>
        <v>11.241050119331742</v>
      </c>
      <c r="BD53" s="588"/>
      <c r="BE53" s="588"/>
      <c r="BF53" s="587"/>
      <c r="BG53" s="587"/>
      <c r="BH53" s="587"/>
      <c r="BI53" s="587"/>
      <c r="BJ53" s="1126"/>
      <c r="BK53" s="1127"/>
      <c r="BL53" s="588"/>
      <c r="BM53" s="587"/>
      <c r="BN53" s="587"/>
      <c r="BO53" s="587"/>
      <c r="BP53" s="587"/>
      <c r="BQ53" s="1419"/>
      <c r="BR53" s="1199"/>
      <c r="BS53" s="587"/>
      <c r="BT53" s="587"/>
      <c r="BU53" s="587"/>
      <c r="BV53" s="587"/>
      <c r="BW53" s="1126"/>
      <c r="BX53" s="1127"/>
      <c r="BY53" s="588"/>
      <c r="BZ53" s="588"/>
      <c r="CA53" s="587"/>
      <c r="CB53" s="587"/>
      <c r="CC53" s="587"/>
      <c r="CD53" s="587"/>
      <c r="CE53" s="1127"/>
      <c r="CF53" s="1127"/>
      <c r="CG53" s="588"/>
      <c r="CH53" s="587"/>
      <c r="CI53" s="587"/>
      <c r="CJ53" s="587"/>
      <c r="CK53" s="587"/>
      <c r="CL53" s="1127"/>
      <c r="CM53" s="1127"/>
      <c r="CN53" s="588"/>
      <c r="CO53" s="588"/>
      <c r="CP53" s="587"/>
      <c r="CQ53" s="587"/>
      <c r="CR53" s="587"/>
      <c r="CS53" s="587"/>
      <c r="CT53" s="1127"/>
      <c r="CU53" s="1127"/>
      <c r="CV53" s="588"/>
      <c r="CW53" s="587"/>
      <c r="CX53" s="587"/>
      <c r="CY53" s="587"/>
      <c r="CZ53" s="587"/>
      <c r="DA53" s="1127"/>
      <c r="DB53" s="1127"/>
      <c r="DC53" s="1127"/>
      <c r="DD53" s="1127"/>
      <c r="DE53" s="1127"/>
      <c r="DF53" s="1127"/>
      <c r="DG53" s="1127"/>
      <c r="DH53" s="1127"/>
      <c r="DI53" s="1127"/>
      <c r="DJ53" s="1127"/>
      <c r="DK53" s="1127"/>
      <c r="DL53" s="1127"/>
      <c r="DM53" s="1127"/>
      <c r="DN53" s="1127"/>
      <c r="DO53" s="588"/>
      <c r="DP53" s="588"/>
      <c r="DQ53" s="587"/>
      <c r="DR53" s="587"/>
      <c r="DS53" s="587"/>
      <c r="DT53" s="587"/>
      <c r="DU53" s="1127"/>
      <c r="DV53" s="1127"/>
      <c r="DW53" s="588"/>
      <c r="DX53" s="587"/>
      <c r="DY53" s="587"/>
      <c r="DZ53" s="587"/>
      <c r="EA53" s="587"/>
      <c r="EB53" s="1127"/>
      <c r="EC53" s="1127"/>
      <c r="ED53" s="588"/>
      <c r="EE53" s="588"/>
      <c r="EF53" s="587">
        <v>3</v>
      </c>
      <c r="EG53" s="587">
        <v>8</v>
      </c>
      <c r="EH53" s="587">
        <v>6</v>
      </c>
      <c r="EI53" s="587">
        <f t="shared" si="88"/>
        <v>17</v>
      </c>
      <c r="EJ53" s="1127">
        <v>1</v>
      </c>
      <c r="EK53" s="1127">
        <f>IF( SUM(EJ12:EJ53)&lt;=0,0,SUM(EI12:EI53)/SUM(EJ12:EJ53))</f>
        <v>10.891891891891891</v>
      </c>
      <c r="EL53" s="588"/>
      <c r="EM53" s="587">
        <v>5</v>
      </c>
      <c r="EN53" s="587">
        <v>9</v>
      </c>
      <c r="EO53" s="587">
        <v>7</v>
      </c>
      <c r="EP53" s="587">
        <f t="shared" si="89"/>
        <v>21</v>
      </c>
      <c r="EQ53" s="1127">
        <f t="shared" si="86"/>
        <v>1</v>
      </c>
      <c r="ER53" s="1127">
        <f>IF( SUM(EQ12:EQ53)&lt;=0,0,SUM(EP12:EP53)/SUM(EQ12:EQ53))</f>
        <v>16.054054054054053</v>
      </c>
      <c r="ES53" s="588"/>
      <c r="ET53" s="587"/>
      <c r="EU53" s="587">
        <v>6</v>
      </c>
      <c r="EV53" s="587">
        <v>5</v>
      </c>
      <c r="EW53" s="587">
        <v>4</v>
      </c>
      <c r="EX53" s="587">
        <f t="shared" si="87"/>
        <v>15</v>
      </c>
      <c r="EY53" s="1199">
        <v>1</v>
      </c>
      <c r="EZ53" s="1196">
        <f>IF( SUM(EY12:EY53)&lt;=0,0,SUM(EX12:EX53)/SUM(EY12:EY53))</f>
        <v>9.2879256965944279</v>
      </c>
      <c r="FA53" s="588"/>
      <c r="FB53" s="587">
        <v>8</v>
      </c>
      <c r="FC53" s="587">
        <v>5</v>
      </c>
      <c r="FD53" s="587">
        <v>8</v>
      </c>
      <c r="FE53" s="587">
        <f t="shared" ref="FE53:FE58" si="90">SUM(FB53:FD53)</f>
        <v>21</v>
      </c>
      <c r="FF53" s="1127">
        <f t="shared" ref="FF53:FF58" si="91">EY53</f>
        <v>1</v>
      </c>
      <c r="FG53" s="1127">
        <f>IF( SUM(FF12:FF53)&lt;=0,0,SUM(FE12:FE53)/SUM(FF12:FF53))</f>
        <v>14.26625386996904</v>
      </c>
      <c r="FH53" s="1197"/>
      <c r="FI53" s="1198"/>
      <c r="FJ53" s="587"/>
      <c r="FK53" s="587"/>
      <c r="FL53" s="587"/>
      <c r="FM53" s="587"/>
      <c r="FN53" s="1414"/>
      <c r="FO53" s="1127"/>
      <c r="FP53" s="588"/>
      <c r="FQ53" s="587"/>
      <c r="FR53" s="587"/>
      <c r="FS53" s="587"/>
      <c r="FT53" s="587"/>
      <c r="FU53" s="1126"/>
      <c r="FV53" s="1127"/>
      <c r="FW53" s="1203"/>
      <c r="FX53" s="1198"/>
      <c r="FY53" s="587">
        <v>1</v>
      </c>
      <c r="FZ53" s="587">
        <v>0</v>
      </c>
      <c r="GA53" s="587">
        <v>1</v>
      </c>
      <c r="GB53" s="588">
        <f t="shared" ref="GB53:GB58" si="92">SUM(FY53:GA53)</f>
        <v>2</v>
      </c>
      <c r="GC53" s="1195">
        <v>0</v>
      </c>
      <c r="GD53" s="1199">
        <f>SUM(GB12:GB53)/COUNT(GC12:GC53)</f>
        <v>2.6666666666666665</v>
      </c>
      <c r="GE53" s="697"/>
      <c r="GF53" s="697"/>
      <c r="GG53" s="697"/>
    </row>
    <row r="54" spans="1:189" s="585" customFormat="1" hidden="1" x14ac:dyDescent="0.35">
      <c r="A54" s="1229">
        <v>42796</v>
      </c>
      <c r="B54" s="587"/>
      <c r="C54" s="587"/>
      <c r="D54" s="587"/>
      <c r="E54" s="587"/>
      <c r="F54" s="1126"/>
      <c r="G54" s="1414"/>
      <c r="H54" s="588"/>
      <c r="I54" s="587"/>
      <c r="J54" s="587"/>
      <c r="K54" s="587"/>
      <c r="L54" s="587"/>
      <c r="M54" s="1126"/>
      <c r="N54" s="1126"/>
      <c r="O54" s="588"/>
      <c r="P54" s="588"/>
      <c r="Q54" s="587"/>
      <c r="R54" s="587"/>
      <c r="S54" s="587"/>
      <c r="T54" s="587"/>
      <c r="U54" s="1126"/>
      <c r="V54" s="1414"/>
      <c r="W54" s="587"/>
      <c r="X54" s="587"/>
      <c r="Y54" s="587"/>
      <c r="Z54" s="587"/>
      <c r="AA54" s="1126"/>
      <c r="AB54" s="1126"/>
      <c r="AC54" s="587"/>
      <c r="AD54" s="587"/>
      <c r="AE54" s="587"/>
      <c r="AF54" s="587"/>
      <c r="AG54" s="1126"/>
      <c r="AH54" s="1199"/>
      <c r="AI54" s="588"/>
      <c r="AJ54" s="587"/>
      <c r="AK54" s="587"/>
      <c r="AL54" s="587"/>
      <c r="AM54" s="587"/>
      <c r="AN54" s="1126"/>
      <c r="AO54" s="1127"/>
      <c r="AP54" s="587"/>
      <c r="AQ54" s="587">
        <v>5</v>
      </c>
      <c r="AR54" s="587">
        <v>2</v>
      </c>
      <c r="AS54" s="587">
        <v>0</v>
      </c>
      <c r="AT54" s="587">
        <f t="shared" ref="AT54:AT59" si="93">IF(SUM(AQ54:AS54)&gt;0,SUM(AQ54:AS54),0)</f>
        <v>7</v>
      </c>
      <c r="AU54" s="1127">
        <v>1</v>
      </c>
      <c r="AV54" s="1414">
        <f>IF( SUM(AU12:AU54)&lt;=0,0,SUM(AT12:AT54)/SUM(AU12:AU54))</f>
        <v>9.0675990675990672</v>
      </c>
      <c r="AW54" s="588"/>
      <c r="AX54" s="587">
        <v>5</v>
      </c>
      <c r="AY54" s="587">
        <v>3</v>
      </c>
      <c r="AZ54" s="587">
        <v>0</v>
      </c>
      <c r="BA54" s="587">
        <f t="shared" ref="BA54:BA59" si="94">IF(SUM(AX54:AZ54)&gt;0,SUM(AX54:AZ54),0)</f>
        <v>8</v>
      </c>
      <c r="BB54" s="1127">
        <v>1</v>
      </c>
      <c r="BC54" s="1127">
        <f>IF( SUM(BB12:BB54)&lt;=0,0,SUM(BA12:BA54)/SUM(BB12:BB54))</f>
        <v>11.165501165501166</v>
      </c>
      <c r="BD54" s="588"/>
      <c r="BE54" s="588"/>
      <c r="BF54" s="587"/>
      <c r="BG54" s="587"/>
      <c r="BH54" s="587"/>
      <c r="BI54" s="587"/>
      <c r="BJ54" s="1126"/>
      <c r="BK54" s="1127"/>
      <c r="BL54" s="588"/>
      <c r="BM54" s="587"/>
      <c r="BN54" s="587"/>
      <c r="BO54" s="587"/>
      <c r="BP54" s="587"/>
      <c r="BQ54" s="1419"/>
      <c r="BR54" s="1199"/>
      <c r="BS54" s="587"/>
      <c r="BT54" s="587"/>
      <c r="BU54" s="587"/>
      <c r="BV54" s="587"/>
      <c r="BW54" s="1126"/>
      <c r="BX54" s="1127"/>
      <c r="BY54" s="588"/>
      <c r="BZ54" s="588"/>
      <c r="CA54" s="587"/>
      <c r="CB54" s="587"/>
      <c r="CC54" s="587"/>
      <c r="CD54" s="587"/>
      <c r="CE54" s="1127"/>
      <c r="CF54" s="1127"/>
      <c r="CG54" s="588"/>
      <c r="CH54" s="587"/>
      <c r="CI54" s="587"/>
      <c r="CJ54" s="587"/>
      <c r="CK54" s="587"/>
      <c r="CL54" s="1127"/>
      <c r="CM54" s="1127"/>
      <c r="CN54" s="588"/>
      <c r="CO54" s="588"/>
      <c r="CP54" s="587"/>
      <c r="CQ54" s="587"/>
      <c r="CR54" s="587"/>
      <c r="CS54" s="587"/>
      <c r="CT54" s="1127"/>
      <c r="CU54" s="1127"/>
      <c r="CV54" s="588"/>
      <c r="CW54" s="587"/>
      <c r="CX54" s="587"/>
      <c r="CY54" s="587"/>
      <c r="CZ54" s="587"/>
      <c r="DA54" s="1127"/>
      <c r="DB54" s="1127"/>
      <c r="DC54" s="1127"/>
      <c r="DD54" s="1127"/>
      <c r="DE54" s="1127"/>
      <c r="DF54" s="1127"/>
      <c r="DG54" s="1127"/>
      <c r="DH54" s="1127"/>
      <c r="DI54" s="1127"/>
      <c r="DJ54" s="1127"/>
      <c r="DK54" s="1127"/>
      <c r="DL54" s="1127"/>
      <c r="DM54" s="1127"/>
      <c r="DN54" s="1127"/>
      <c r="DO54" s="588"/>
      <c r="DP54" s="588"/>
      <c r="DQ54" s="587"/>
      <c r="DR54" s="587"/>
      <c r="DS54" s="587"/>
      <c r="DT54" s="587"/>
      <c r="DU54" s="1127"/>
      <c r="DV54" s="1127"/>
      <c r="DW54" s="588"/>
      <c r="DX54" s="587"/>
      <c r="DY54" s="587"/>
      <c r="DZ54" s="587"/>
      <c r="EA54" s="587"/>
      <c r="EB54" s="1127"/>
      <c r="EC54" s="1127"/>
      <c r="ED54" s="588"/>
      <c r="EE54" s="588"/>
      <c r="EF54" s="587">
        <v>9</v>
      </c>
      <c r="EG54" s="587">
        <v>1</v>
      </c>
      <c r="EH54" s="587">
        <v>1</v>
      </c>
      <c r="EI54" s="587">
        <f t="shared" si="88"/>
        <v>11</v>
      </c>
      <c r="EJ54" s="1127">
        <v>0.75</v>
      </c>
      <c r="EK54" s="1127">
        <f>IF( SUM(EJ12:EJ54)&lt;=0,0,SUM(EI12:EI54)/SUM(EJ12:EJ54))</f>
        <v>10.966887417218542</v>
      </c>
      <c r="EL54" s="588"/>
      <c r="EM54" s="587">
        <v>9</v>
      </c>
      <c r="EN54" s="587">
        <v>2</v>
      </c>
      <c r="EO54" s="587">
        <v>3</v>
      </c>
      <c r="EP54" s="587">
        <f t="shared" si="89"/>
        <v>14</v>
      </c>
      <c r="EQ54" s="1127">
        <f t="shared" ref="EQ54:EQ59" si="95">EJ54</f>
        <v>0.75</v>
      </c>
      <c r="ER54" s="1127">
        <f>IF( SUM(EQ12:EQ54)&lt;=0,0,SUM(EP12:EP54)/SUM(EQ12:EQ54))</f>
        <v>16.105960264900663</v>
      </c>
      <c r="ES54" s="588"/>
      <c r="ET54" s="587"/>
      <c r="EU54" s="587">
        <v>5</v>
      </c>
      <c r="EV54" s="587">
        <v>2</v>
      </c>
      <c r="EW54" s="587">
        <v>7</v>
      </c>
      <c r="EX54" s="587">
        <f t="shared" si="87"/>
        <v>14</v>
      </c>
      <c r="EY54" s="1199">
        <v>1</v>
      </c>
      <c r="EZ54" s="1196">
        <f>IF( SUM(EY12:EY54)&lt;=0,0,SUM(EX12:EX54)/SUM(EY12:EY54))</f>
        <v>9.401812688821753</v>
      </c>
      <c r="FA54" s="588"/>
      <c r="FB54" s="587">
        <v>5</v>
      </c>
      <c r="FC54" s="587">
        <v>2</v>
      </c>
      <c r="FD54" s="587">
        <v>8</v>
      </c>
      <c r="FE54" s="587">
        <f t="shared" si="90"/>
        <v>15</v>
      </c>
      <c r="FF54" s="1127">
        <f t="shared" si="91"/>
        <v>1</v>
      </c>
      <c r="FG54" s="1127">
        <f>IF( SUM(FF12:FF54)&lt;=0,0,SUM(FE12:FE54)/SUM(FF12:FF54))</f>
        <v>14.283987915407854</v>
      </c>
      <c r="FH54" s="1197"/>
      <c r="FI54" s="1198"/>
      <c r="FJ54" s="587"/>
      <c r="FK54" s="587"/>
      <c r="FL54" s="587"/>
      <c r="FM54" s="587"/>
      <c r="FN54" s="1414"/>
      <c r="FO54" s="1127"/>
      <c r="FP54" s="588"/>
      <c r="FQ54" s="587"/>
      <c r="FR54" s="587"/>
      <c r="FS54" s="587"/>
      <c r="FT54" s="587"/>
      <c r="FU54" s="1126"/>
      <c r="FV54" s="1127"/>
      <c r="FW54" s="1203"/>
      <c r="FX54" s="1198"/>
      <c r="FY54" s="587">
        <v>3</v>
      </c>
      <c r="FZ54" s="587">
        <v>0</v>
      </c>
      <c r="GA54" s="587">
        <v>1</v>
      </c>
      <c r="GB54" s="588">
        <f t="shared" si="92"/>
        <v>4</v>
      </c>
      <c r="GC54" s="1195">
        <v>0</v>
      </c>
      <c r="GD54" s="1199">
        <f>SUM(GB12:GB54)/COUNT(GC12:GC54)</f>
        <v>2.6976744186046511</v>
      </c>
      <c r="GE54" s="697"/>
      <c r="GF54" s="697"/>
      <c r="GG54" s="697"/>
    </row>
    <row r="55" spans="1:189" s="585" customFormat="1" hidden="1" x14ac:dyDescent="0.35">
      <c r="A55" s="1231">
        <v>42797</v>
      </c>
      <c r="B55" s="698"/>
      <c r="C55" s="698"/>
      <c r="D55" s="698"/>
      <c r="E55" s="698"/>
      <c r="F55" s="1140"/>
      <c r="G55" s="1415"/>
      <c r="H55" s="1142"/>
      <c r="I55" s="698"/>
      <c r="J55" s="698"/>
      <c r="K55" s="698"/>
      <c r="L55" s="698"/>
      <c r="M55" s="1140"/>
      <c r="N55" s="1140"/>
      <c r="O55" s="1142"/>
      <c r="P55" s="1142"/>
      <c r="Q55" s="698"/>
      <c r="R55" s="698"/>
      <c r="S55" s="698"/>
      <c r="T55" s="698"/>
      <c r="U55" s="1140"/>
      <c r="V55" s="1415"/>
      <c r="W55" s="698"/>
      <c r="X55" s="698"/>
      <c r="Y55" s="698"/>
      <c r="Z55" s="698"/>
      <c r="AA55" s="1140"/>
      <c r="AB55" s="1140"/>
      <c r="AC55" s="698"/>
      <c r="AD55" s="698"/>
      <c r="AE55" s="698"/>
      <c r="AF55" s="698"/>
      <c r="AG55" s="1140"/>
      <c r="AH55" s="1420"/>
      <c r="AI55" s="1142"/>
      <c r="AJ55" s="698"/>
      <c r="AK55" s="698"/>
      <c r="AL55" s="698"/>
      <c r="AM55" s="698"/>
      <c r="AN55" s="1140"/>
      <c r="AO55" s="1141"/>
      <c r="AP55" s="698"/>
      <c r="AQ55" s="698">
        <v>2</v>
      </c>
      <c r="AR55" s="698">
        <v>1</v>
      </c>
      <c r="AS55" s="698">
        <v>1</v>
      </c>
      <c r="AT55" s="698">
        <f t="shared" si="93"/>
        <v>4</v>
      </c>
      <c r="AU55" s="1141">
        <v>1</v>
      </c>
      <c r="AV55" s="1415">
        <f>IF( SUM(AU12:AU55)&lt;=0,0,SUM(AT12:AT55)/SUM(AU12:AU55))</f>
        <v>8.9521640091116179</v>
      </c>
      <c r="AW55" s="1142"/>
      <c r="AX55" s="698">
        <v>2</v>
      </c>
      <c r="AY55" s="698">
        <v>1</v>
      </c>
      <c r="AZ55" s="698">
        <v>1</v>
      </c>
      <c r="BA55" s="698">
        <f t="shared" si="94"/>
        <v>4</v>
      </c>
      <c r="BB55" s="1141">
        <v>1</v>
      </c>
      <c r="BC55" s="1141">
        <f>IF( SUM(BB12:BB55)&lt;=0,0,SUM(BA12:BA55)/SUM(BB12:BB55))</f>
        <v>11.002277904328018</v>
      </c>
      <c r="BD55" s="1142"/>
      <c r="BE55" s="1142"/>
      <c r="BF55" s="698"/>
      <c r="BG55" s="698"/>
      <c r="BH55" s="698"/>
      <c r="BI55" s="698"/>
      <c r="BJ55" s="1140"/>
      <c r="BK55" s="1141"/>
      <c r="BL55" s="1142"/>
      <c r="BM55" s="698"/>
      <c r="BN55" s="698"/>
      <c r="BO55" s="698"/>
      <c r="BP55" s="698"/>
      <c r="BQ55" s="1421"/>
      <c r="BR55" s="1420"/>
      <c r="BS55" s="698"/>
      <c r="BT55" s="698"/>
      <c r="BU55" s="698"/>
      <c r="BV55" s="698"/>
      <c r="BW55" s="1140"/>
      <c r="BX55" s="1141"/>
      <c r="BY55" s="1142"/>
      <c r="BZ55" s="1142"/>
      <c r="CA55" s="698"/>
      <c r="CB55" s="698"/>
      <c r="CC55" s="698"/>
      <c r="CD55" s="698"/>
      <c r="CE55" s="1141"/>
      <c r="CF55" s="1141"/>
      <c r="CG55" s="1142"/>
      <c r="CH55" s="698"/>
      <c r="CI55" s="698"/>
      <c r="CJ55" s="698"/>
      <c r="CK55" s="698"/>
      <c r="CL55" s="1141"/>
      <c r="CM55" s="1141"/>
      <c r="CN55" s="1142"/>
      <c r="CO55" s="1142"/>
      <c r="CP55" s="698"/>
      <c r="CQ55" s="698"/>
      <c r="CR55" s="698"/>
      <c r="CS55" s="698"/>
      <c r="CT55" s="1141"/>
      <c r="CU55" s="1141"/>
      <c r="CV55" s="1142"/>
      <c r="CW55" s="698"/>
      <c r="CX55" s="698"/>
      <c r="CY55" s="698"/>
      <c r="CZ55" s="698"/>
      <c r="DA55" s="1141"/>
      <c r="DB55" s="1141"/>
      <c r="DC55" s="1141"/>
      <c r="DD55" s="1141"/>
      <c r="DE55" s="1141"/>
      <c r="DF55" s="1141"/>
      <c r="DG55" s="1141"/>
      <c r="DH55" s="1141"/>
      <c r="DI55" s="1141"/>
      <c r="DJ55" s="1141"/>
      <c r="DK55" s="1141"/>
      <c r="DL55" s="1141"/>
      <c r="DM55" s="1141"/>
      <c r="DN55" s="1141"/>
      <c r="DO55" s="1142"/>
      <c r="DP55" s="1142"/>
      <c r="DQ55" s="698"/>
      <c r="DR55" s="698"/>
      <c r="DS55" s="698"/>
      <c r="DT55" s="698"/>
      <c r="DU55" s="1141"/>
      <c r="DV55" s="1141"/>
      <c r="DW55" s="1142"/>
      <c r="DX55" s="698"/>
      <c r="DY55" s="698"/>
      <c r="DZ55" s="698"/>
      <c r="EA55" s="698"/>
      <c r="EB55" s="1141"/>
      <c r="EC55" s="1141"/>
      <c r="ED55" s="1142"/>
      <c r="EE55" s="1142"/>
      <c r="EF55" s="698">
        <v>3</v>
      </c>
      <c r="EG55" s="698">
        <v>1</v>
      </c>
      <c r="EH55" s="698">
        <v>3</v>
      </c>
      <c r="EI55" s="698">
        <f t="shared" si="88"/>
        <v>7</v>
      </c>
      <c r="EJ55" s="1141">
        <v>1</v>
      </c>
      <c r="EK55" s="1141">
        <f>IF( SUM(EJ12:EJ55)&lt;=0,0,SUM(EI12:EI55)/SUM(EJ12:EJ55))</f>
        <v>10.864516129032259</v>
      </c>
      <c r="EL55" s="1142"/>
      <c r="EM55" s="698">
        <v>3</v>
      </c>
      <c r="EN55" s="698">
        <v>3</v>
      </c>
      <c r="EO55" s="698">
        <v>4</v>
      </c>
      <c r="EP55" s="698">
        <f t="shared" si="89"/>
        <v>10</v>
      </c>
      <c r="EQ55" s="1141">
        <f t="shared" si="95"/>
        <v>1</v>
      </c>
      <c r="ER55" s="1141">
        <f>IF( SUM(EQ12:EQ55)&lt;=0,0,SUM(EP12:EP55)/SUM(EQ12:EQ55))</f>
        <v>15.948387096774194</v>
      </c>
      <c r="ES55" s="1142"/>
      <c r="ET55" s="698"/>
      <c r="EU55" s="698">
        <v>5</v>
      </c>
      <c r="EV55" s="698">
        <v>1</v>
      </c>
      <c r="EW55" s="698">
        <v>3</v>
      </c>
      <c r="EX55" s="698">
        <f t="shared" ref="EX55:EX60" si="96">SUM(EU55:EW55)</f>
        <v>9</v>
      </c>
      <c r="EY55" s="1420">
        <v>1</v>
      </c>
      <c r="EZ55" s="1422">
        <f>IF( SUM(EY12:EY55)&lt;=0,0,SUM(EX12:EX55)/SUM(EY12:EY55))</f>
        <v>9.3923303834808252</v>
      </c>
      <c r="FA55" s="1142"/>
      <c r="FB55" s="698">
        <v>5</v>
      </c>
      <c r="FC55" s="698">
        <v>2</v>
      </c>
      <c r="FD55" s="698">
        <v>5</v>
      </c>
      <c r="FE55" s="698">
        <f t="shared" si="90"/>
        <v>12</v>
      </c>
      <c r="FF55" s="1141">
        <f t="shared" si="91"/>
        <v>1</v>
      </c>
      <c r="FG55" s="1141">
        <f>IF( SUM(FF12:FF55)&lt;=0,0,SUM(FE12:FE55)/SUM(FF12:FF55))</f>
        <v>14.230088495575222</v>
      </c>
      <c r="FH55" s="1423"/>
      <c r="FI55" s="1424"/>
      <c r="FJ55" s="698"/>
      <c r="FK55" s="698"/>
      <c r="FL55" s="698"/>
      <c r="FM55" s="698"/>
      <c r="FN55" s="1415"/>
      <c r="FO55" s="1141"/>
      <c r="FP55" s="1142"/>
      <c r="FQ55" s="698"/>
      <c r="FR55" s="698"/>
      <c r="FS55" s="698"/>
      <c r="FT55" s="698"/>
      <c r="FU55" s="1140"/>
      <c r="FV55" s="1141"/>
      <c r="FW55" s="1425"/>
      <c r="FX55" s="1424"/>
      <c r="FY55" s="698">
        <v>0</v>
      </c>
      <c r="FZ55" s="698">
        <v>0</v>
      </c>
      <c r="GA55" s="698">
        <v>0</v>
      </c>
      <c r="GB55" s="1142">
        <f t="shared" si="92"/>
        <v>0</v>
      </c>
      <c r="GC55" s="1426">
        <v>0</v>
      </c>
      <c r="GD55" s="1420">
        <f>SUM(GB12:GB55)/COUNT(GC12:GC55)</f>
        <v>2.6363636363636362</v>
      </c>
      <c r="GE55" s="1427"/>
      <c r="GF55" s="1427"/>
      <c r="GG55" s="1427"/>
    </row>
    <row r="56" spans="1:189" s="585" customFormat="1" hidden="1" x14ac:dyDescent="0.35">
      <c r="A56" s="1230">
        <v>42800</v>
      </c>
      <c r="B56" s="587"/>
      <c r="C56" s="587"/>
      <c r="D56" s="587"/>
      <c r="E56" s="587"/>
      <c r="F56" s="1126"/>
      <c r="G56" s="1414"/>
      <c r="H56" s="588"/>
      <c r="I56" s="587"/>
      <c r="J56" s="587"/>
      <c r="K56" s="587"/>
      <c r="L56" s="587"/>
      <c r="M56" s="1126"/>
      <c r="N56" s="1126"/>
      <c r="O56" s="588"/>
      <c r="P56" s="588"/>
      <c r="Q56" s="587"/>
      <c r="R56" s="587"/>
      <c r="S56" s="587"/>
      <c r="T56" s="587"/>
      <c r="U56" s="1126"/>
      <c r="V56" s="1414"/>
      <c r="W56" s="587"/>
      <c r="X56" s="587"/>
      <c r="Y56" s="587"/>
      <c r="Z56" s="587"/>
      <c r="AA56" s="1126"/>
      <c r="AB56" s="1126"/>
      <c r="AC56" s="587"/>
      <c r="AD56" s="587"/>
      <c r="AE56" s="587"/>
      <c r="AF56" s="587"/>
      <c r="AG56" s="1126"/>
      <c r="AH56" s="1199"/>
      <c r="AI56" s="588"/>
      <c r="AJ56" s="587"/>
      <c r="AK56" s="587"/>
      <c r="AL56" s="587"/>
      <c r="AM56" s="587"/>
      <c r="AN56" s="1126"/>
      <c r="AO56" s="1127"/>
      <c r="AP56" s="587"/>
      <c r="AQ56" s="587">
        <v>3</v>
      </c>
      <c r="AR56" s="587">
        <v>0</v>
      </c>
      <c r="AS56" s="587">
        <v>2</v>
      </c>
      <c r="AT56" s="587">
        <f t="shared" si="93"/>
        <v>5</v>
      </c>
      <c r="AU56" s="1127">
        <v>1</v>
      </c>
      <c r="AV56" s="1414">
        <f>IF( SUM(AU12:AU56)&lt;=0,0,SUM(AT12:AT56)/SUM(AU12:AU56))</f>
        <v>8.8641425389755018</v>
      </c>
      <c r="AW56" s="588"/>
      <c r="AX56" s="587">
        <v>3</v>
      </c>
      <c r="AY56" s="587">
        <v>0</v>
      </c>
      <c r="AZ56" s="587">
        <v>2</v>
      </c>
      <c r="BA56" s="587">
        <f t="shared" si="94"/>
        <v>5</v>
      </c>
      <c r="BB56" s="1127">
        <v>1</v>
      </c>
      <c r="BC56" s="1127">
        <f>IF( SUM(BB12:BB56)&lt;=0,0,SUM(BA12:BA56)/SUM(BB12:BB56))</f>
        <v>10.868596881959911</v>
      </c>
      <c r="BD56" s="588"/>
      <c r="BE56" s="588"/>
      <c r="BF56" s="587"/>
      <c r="BG56" s="587"/>
      <c r="BH56" s="587"/>
      <c r="BI56" s="587"/>
      <c r="BJ56" s="1126"/>
      <c r="BK56" s="1127"/>
      <c r="BL56" s="588"/>
      <c r="BM56" s="587"/>
      <c r="BN56" s="587"/>
      <c r="BO56" s="587"/>
      <c r="BP56" s="587"/>
      <c r="BQ56" s="1419"/>
      <c r="BR56" s="1199"/>
      <c r="BS56" s="587"/>
      <c r="BT56" s="587"/>
      <c r="BU56" s="587"/>
      <c r="BV56" s="587"/>
      <c r="BW56" s="1126"/>
      <c r="BX56" s="1127"/>
      <c r="BY56" s="588"/>
      <c r="BZ56" s="588"/>
      <c r="CA56" s="587"/>
      <c r="CB56" s="587"/>
      <c r="CC56" s="587"/>
      <c r="CD56" s="587"/>
      <c r="CE56" s="1127"/>
      <c r="CF56" s="1127"/>
      <c r="CG56" s="588"/>
      <c r="CH56" s="587"/>
      <c r="CI56" s="587"/>
      <c r="CJ56" s="587"/>
      <c r="CK56" s="587"/>
      <c r="CL56" s="1127"/>
      <c r="CM56" s="1127"/>
      <c r="CN56" s="588"/>
      <c r="CO56" s="588"/>
      <c r="CP56" s="587"/>
      <c r="CQ56" s="587"/>
      <c r="CR56" s="587"/>
      <c r="CS56" s="587"/>
      <c r="CT56" s="1127"/>
      <c r="CU56" s="1127"/>
      <c r="CV56" s="588"/>
      <c r="CW56" s="587"/>
      <c r="CX56" s="587"/>
      <c r="CY56" s="587"/>
      <c r="CZ56" s="587"/>
      <c r="DA56" s="1127"/>
      <c r="DB56" s="1127"/>
      <c r="DC56" s="1127"/>
      <c r="DD56" s="1127"/>
      <c r="DE56" s="1127"/>
      <c r="DF56" s="1127"/>
      <c r="DG56" s="1127"/>
      <c r="DH56" s="1127"/>
      <c r="DI56" s="1127"/>
      <c r="DJ56" s="1127"/>
      <c r="DK56" s="1127"/>
      <c r="DL56" s="1127"/>
      <c r="DM56" s="1127"/>
      <c r="DN56" s="1127"/>
      <c r="DO56" s="588"/>
      <c r="DP56" s="588"/>
      <c r="DQ56" s="587"/>
      <c r="DR56" s="587"/>
      <c r="DS56" s="587"/>
      <c r="DT56" s="587"/>
      <c r="DU56" s="1127"/>
      <c r="DV56" s="1127"/>
      <c r="DW56" s="588"/>
      <c r="DX56" s="587"/>
      <c r="DY56" s="587"/>
      <c r="DZ56" s="587"/>
      <c r="EA56" s="587"/>
      <c r="EB56" s="1127"/>
      <c r="EC56" s="1127"/>
      <c r="ED56" s="588"/>
      <c r="EE56" s="588"/>
      <c r="EF56" s="587">
        <v>3</v>
      </c>
      <c r="EG56" s="587">
        <v>0</v>
      </c>
      <c r="EH56" s="587">
        <v>0</v>
      </c>
      <c r="EI56" s="587">
        <f t="shared" si="88"/>
        <v>3</v>
      </c>
      <c r="EJ56" s="1127">
        <v>1</v>
      </c>
      <c r="EK56" s="1127">
        <f>IF( SUM(EJ12:EJ56)&lt;=0,0,SUM(EI12:EI56)/SUM(EJ12:EJ56))</f>
        <v>10.666666666666666</v>
      </c>
      <c r="EL56" s="588"/>
      <c r="EM56" s="587">
        <v>3</v>
      </c>
      <c r="EN56" s="587">
        <v>3</v>
      </c>
      <c r="EO56" s="587">
        <v>3</v>
      </c>
      <c r="EP56" s="587">
        <f t="shared" si="89"/>
        <v>9</v>
      </c>
      <c r="EQ56" s="1127">
        <f t="shared" si="95"/>
        <v>1</v>
      </c>
      <c r="ER56" s="1127">
        <f>IF( SUM(EQ12:EQ56)&lt;=0,0,SUM(EP12:EP56)/SUM(EQ12:EQ56))</f>
        <v>15.773584905660377</v>
      </c>
      <c r="ES56" s="588"/>
      <c r="ET56" s="587"/>
      <c r="EU56" s="587">
        <v>10</v>
      </c>
      <c r="EV56" s="587">
        <v>1</v>
      </c>
      <c r="EW56" s="587">
        <v>3</v>
      </c>
      <c r="EX56" s="587">
        <f t="shared" si="96"/>
        <v>14</v>
      </c>
      <c r="EY56" s="1199">
        <v>1</v>
      </c>
      <c r="EZ56" s="1196">
        <f>IF( SUM(EY12:EY56)&lt;=0,0,SUM(EX12:EX56)/SUM(EY12:EY56))</f>
        <v>9.4985590778097979</v>
      </c>
      <c r="FA56" s="588"/>
      <c r="FB56" s="587">
        <v>10</v>
      </c>
      <c r="FC56" s="587">
        <v>1</v>
      </c>
      <c r="FD56" s="587">
        <v>5</v>
      </c>
      <c r="FE56" s="587">
        <f t="shared" si="90"/>
        <v>16</v>
      </c>
      <c r="FF56" s="1127">
        <f t="shared" si="91"/>
        <v>1</v>
      </c>
      <c r="FG56" s="1127">
        <f>IF( SUM(FF12:FF56)&lt;=0,0,SUM(FE12:FE56)/SUM(FF12:FF56))</f>
        <v>14.270893371757925</v>
      </c>
      <c r="FH56" s="1197"/>
      <c r="FI56" s="1198"/>
      <c r="FJ56" s="587"/>
      <c r="FK56" s="587"/>
      <c r="FL56" s="587"/>
      <c r="FM56" s="587"/>
      <c r="FN56" s="1414"/>
      <c r="FO56" s="1127"/>
      <c r="FP56" s="588"/>
      <c r="FQ56" s="587"/>
      <c r="FR56" s="587"/>
      <c r="FS56" s="587"/>
      <c r="FT56" s="587"/>
      <c r="FU56" s="1126"/>
      <c r="FV56" s="1127"/>
      <c r="FW56" s="1203"/>
      <c r="FX56" s="1198"/>
      <c r="FY56" s="587">
        <v>0</v>
      </c>
      <c r="FZ56" s="587">
        <v>0</v>
      </c>
      <c r="GA56" s="587">
        <v>0</v>
      </c>
      <c r="GB56" s="588">
        <f t="shared" si="92"/>
        <v>0</v>
      </c>
      <c r="GC56" s="1195">
        <v>0</v>
      </c>
      <c r="GD56" s="1199">
        <f>SUM(GB12:GB56)/COUNT(GC12:GC56)</f>
        <v>2.5777777777777779</v>
      </c>
      <c r="GE56" s="697"/>
      <c r="GF56" s="697"/>
      <c r="GG56" s="697"/>
    </row>
    <row r="57" spans="1:189" s="585" customFormat="1" hidden="1" x14ac:dyDescent="0.35">
      <c r="A57" s="1229">
        <v>42801</v>
      </c>
      <c r="B57" s="587"/>
      <c r="C57" s="587"/>
      <c r="D57" s="587"/>
      <c r="E57" s="587"/>
      <c r="F57" s="1126"/>
      <c r="G57" s="1414"/>
      <c r="H57" s="588"/>
      <c r="I57" s="587"/>
      <c r="J57" s="587"/>
      <c r="K57" s="587"/>
      <c r="L57" s="587"/>
      <c r="M57" s="1126"/>
      <c r="N57" s="1126"/>
      <c r="O57" s="588"/>
      <c r="P57" s="588"/>
      <c r="Q57" s="587"/>
      <c r="R57" s="587"/>
      <c r="S57" s="587"/>
      <c r="T57" s="587"/>
      <c r="U57" s="1126"/>
      <c r="V57" s="1414"/>
      <c r="W57" s="587"/>
      <c r="X57" s="587"/>
      <c r="Y57" s="587"/>
      <c r="Z57" s="587"/>
      <c r="AA57" s="1126"/>
      <c r="AB57" s="1126"/>
      <c r="AC57" s="587"/>
      <c r="AD57" s="587"/>
      <c r="AE57" s="587"/>
      <c r="AF57" s="587"/>
      <c r="AG57" s="1126"/>
      <c r="AH57" s="1199"/>
      <c r="AI57" s="588"/>
      <c r="AJ57" s="587"/>
      <c r="AK57" s="587"/>
      <c r="AL57" s="587"/>
      <c r="AM57" s="587"/>
      <c r="AN57" s="1126"/>
      <c r="AO57" s="1127"/>
      <c r="AP57" s="587"/>
      <c r="AQ57" s="587">
        <v>5</v>
      </c>
      <c r="AR57" s="587">
        <v>1</v>
      </c>
      <c r="AS57" s="587">
        <v>3</v>
      </c>
      <c r="AT57" s="587">
        <f t="shared" si="93"/>
        <v>9</v>
      </c>
      <c r="AU57" s="1127">
        <v>1</v>
      </c>
      <c r="AV57" s="1414">
        <f>IF( SUM(AU12:AU57)&lt;=0,0,SUM(AT12:AT57)/SUM(AU12:AU57))</f>
        <v>8.8671023965141611</v>
      </c>
      <c r="AW57" s="588"/>
      <c r="AX57" s="587">
        <v>6</v>
      </c>
      <c r="AY57" s="587">
        <v>1</v>
      </c>
      <c r="AZ57" s="587">
        <v>4</v>
      </c>
      <c r="BA57" s="587">
        <f t="shared" si="94"/>
        <v>11</v>
      </c>
      <c r="BB57" s="1127">
        <v>1</v>
      </c>
      <c r="BC57" s="1127">
        <f>IF( SUM(BB12:BB57)&lt;=0,0,SUM(BA12:BA57)/SUM(BB12:BB57))</f>
        <v>10.871459694989108</v>
      </c>
      <c r="BD57" s="588"/>
      <c r="BE57" s="588"/>
      <c r="BF57" s="587"/>
      <c r="BG57" s="587"/>
      <c r="BH57" s="587"/>
      <c r="BI57" s="587"/>
      <c r="BJ57" s="1126"/>
      <c r="BK57" s="1127"/>
      <c r="BL57" s="588"/>
      <c r="BM57" s="587"/>
      <c r="BN57" s="587"/>
      <c r="BO57" s="587"/>
      <c r="BP57" s="587"/>
      <c r="BQ57" s="1419"/>
      <c r="BR57" s="1199"/>
      <c r="BS57" s="587"/>
      <c r="BT57" s="587"/>
      <c r="BU57" s="587"/>
      <c r="BV57" s="587"/>
      <c r="BW57" s="1126"/>
      <c r="BX57" s="1127"/>
      <c r="BY57" s="588"/>
      <c r="BZ57" s="588"/>
      <c r="CA57" s="587"/>
      <c r="CB57" s="587"/>
      <c r="CC57" s="587"/>
      <c r="CD57" s="587"/>
      <c r="CE57" s="1127"/>
      <c r="CF57" s="1127"/>
      <c r="CG57" s="588"/>
      <c r="CH57" s="587"/>
      <c r="CI57" s="587"/>
      <c r="CJ57" s="587"/>
      <c r="CK57" s="587"/>
      <c r="CL57" s="1127"/>
      <c r="CM57" s="1127"/>
      <c r="CN57" s="588"/>
      <c r="CO57" s="588"/>
      <c r="CP57" s="587"/>
      <c r="CQ57" s="587"/>
      <c r="CR57" s="587"/>
      <c r="CS57" s="587"/>
      <c r="CT57" s="1127"/>
      <c r="CU57" s="1127"/>
      <c r="CV57" s="588"/>
      <c r="CW57" s="587"/>
      <c r="CX57" s="587"/>
      <c r="CY57" s="587"/>
      <c r="CZ57" s="587"/>
      <c r="DA57" s="1127"/>
      <c r="DB57" s="1127"/>
      <c r="DC57" s="1127"/>
      <c r="DD57" s="1127"/>
      <c r="DE57" s="1127"/>
      <c r="DF57" s="1127"/>
      <c r="DG57" s="1127"/>
      <c r="DH57" s="1127"/>
      <c r="DI57" s="1127"/>
      <c r="DJ57" s="1127"/>
      <c r="DK57" s="1127"/>
      <c r="DL57" s="1127"/>
      <c r="DM57" s="1127"/>
      <c r="DN57" s="1127"/>
      <c r="DO57" s="588"/>
      <c r="DP57" s="588"/>
      <c r="DQ57" s="587"/>
      <c r="DR57" s="587"/>
      <c r="DS57" s="587"/>
      <c r="DT57" s="587"/>
      <c r="DU57" s="1127"/>
      <c r="DV57" s="1127"/>
      <c r="DW57" s="588"/>
      <c r="DX57" s="587"/>
      <c r="DY57" s="587"/>
      <c r="DZ57" s="587"/>
      <c r="EA57" s="587"/>
      <c r="EB57" s="1127"/>
      <c r="EC57" s="1127"/>
      <c r="ED57" s="588"/>
      <c r="EE57" s="588"/>
      <c r="EF57" s="587">
        <v>9</v>
      </c>
      <c r="EG57" s="587">
        <v>0</v>
      </c>
      <c r="EH57" s="587">
        <v>3</v>
      </c>
      <c r="EI57" s="587">
        <f t="shared" ref="EI57:EI63" si="97">SUM(EF57:EH57)</f>
        <v>12</v>
      </c>
      <c r="EJ57" s="1127">
        <v>1</v>
      </c>
      <c r="EK57" s="1127">
        <f>IF( SUM(EJ12:EJ57)&lt;=0,0,SUM(EI12:EI57)/SUM(EJ12:EJ57))</f>
        <v>10.699386503067485</v>
      </c>
      <c r="EL57" s="588"/>
      <c r="EM57" s="587">
        <v>9</v>
      </c>
      <c r="EN57" s="587">
        <v>1</v>
      </c>
      <c r="EO57" s="587">
        <v>4</v>
      </c>
      <c r="EP57" s="587">
        <f t="shared" ref="EP57:EP63" si="98">SUM(EM57:EO57)</f>
        <v>14</v>
      </c>
      <c r="EQ57" s="1127">
        <f t="shared" si="95"/>
        <v>1</v>
      </c>
      <c r="ER57" s="1127">
        <f>IF( SUM(EQ12:EQ57)&lt;=0,0,SUM(EP12:EP57)/SUM(EQ12:EQ57))</f>
        <v>15.730061349693251</v>
      </c>
      <c r="ES57" s="588"/>
      <c r="ET57" s="587"/>
      <c r="EU57" s="587">
        <v>7</v>
      </c>
      <c r="EV57" s="587">
        <v>3</v>
      </c>
      <c r="EW57" s="587">
        <v>2</v>
      </c>
      <c r="EX57" s="587">
        <f t="shared" si="96"/>
        <v>12</v>
      </c>
      <c r="EY57" s="1199">
        <v>1</v>
      </c>
      <c r="EZ57" s="1196">
        <f>IF( SUM(EY12:EY57)&lt;=0,0,SUM(EX12:EX57)/SUM(EY12:EY57))</f>
        <v>9.5549295774647884</v>
      </c>
      <c r="FA57" s="588"/>
      <c r="FB57" s="587">
        <v>8</v>
      </c>
      <c r="FC57" s="587">
        <v>4</v>
      </c>
      <c r="FD57" s="587">
        <v>3</v>
      </c>
      <c r="FE57" s="587">
        <f t="shared" si="90"/>
        <v>15</v>
      </c>
      <c r="FF57" s="1127">
        <f t="shared" si="91"/>
        <v>1</v>
      </c>
      <c r="FG57" s="1127">
        <f>IF( SUM(FF12:FF57)&lt;=0,0,SUM(FE12:FE57)/SUM(FF12:FF57))</f>
        <v>14.287323943661972</v>
      </c>
      <c r="FH57" s="1197"/>
      <c r="FI57" s="1198"/>
      <c r="FJ57" s="587"/>
      <c r="FK57" s="587"/>
      <c r="FL57" s="587"/>
      <c r="FM57" s="587"/>
      <c r="FN57" s="1414"/>
      <c r="FO57" s="1127"/>
      <c r="FP57" s="588"/>
      <c r="FQ57" s="587"/>
      <c r="FR57" s="587"/>
      <c r="FS57" s="587"/>
      <c r="FT57" s="587"/>
      <c r="FU57" s="1126"/>
      <c r="FV57" s="1127"/>
      <c r="FW57" s="1203"/>
      <c r="FX57" s="1198"/>
      <c r="FY57" s="587">
        <v>2</v>
      </c>
      <c r="FZ57" s="587">
        <v>0</v>
      </c>
      <c r="GA57" s="587">
        <v>0</v>
      </c>
      <c r="GB57" s="588">
        <f t="shared" si="92"/>
        <v>2</v>
      </c>
      <c r="GC57" s="1195">
        <v>0</v>
      </c>
      <c r="GD57" s="1199">
        <f>SUM(GB12:GB57)/COUNT(GC12:GC57)</f>
        <v>2.5652173913043477</v>
      </c>
      <c r="GE57" s="697"/>
      <c r="GF57" s="697"/>
      <c r="GG57" s="697"/>
    </row>
    <row r="58" spans="1:189" s="585" customFormat="1" hidden="1" x14ac:dyDescent="0.35">
      <c r="A58" s="1229">
        <v>42802</v>
      </c>
      <c r="B58" s="587"/>
      <c r="C58" s="587"/>
      <c r="D58" s="587"/>
      <c r="E58" s="587"/>
      <c r="F58" s="1126"/>
      <c r="G58" s="1414"/>
      <c r="H58" s="588"/>
      <c r="I58" s="587"/>
      <c r="J58" s="587"/>
      <c r="K58" s="587"/>
      <c r="L58" s="587"/>
      <c r="M58" s="1126"/>
      <c r="N58" s="1126"/>
      <c r="O58" s="588"/>
      <c r="P58" s="588"/>
      <c r="Q58" s="587"/>
      <c r="R58" s="587"/>
      <c r="S58" s="587"/>
      <c r="T58" s="587"/>
      <c r="U58" s="1126"/>
      <c r="V58" s="1414"/>
      <c r="W58" s="587"/>
      <c r="X58" s="587"/>
      <c r="Y58" s="587"/>
      <c r="Z58" s="587"/>
      <c r="AA58" s="1126"/>
      <c r="AB58" s="1126"/>
      <c r="AC58" s="587"/>
      <c r="AD58" s="587"/>
      <c r="AE58" s="587"/>
      <c r="AF58" s="587"/>
      <c r="AG58" s="1126"/>
      <c r="AH58" s="1199"/>
      <c r="AI58" s="588"/>
      <c r="AJ58" s="587"/>
      <c r="AK58" s="587"/>
      <c r="AL58" s="587"/>
      <c r="AM58" s="587"/>
      <c r="AN58" s="1126"/>
      <c r="AO58" s="1127"/>
      <c r="AP58" s="587"/>
      <c r="AQ58" s="587">
        <v>3</v>
      </c>
      <c r="AR58" s="587">
        <v>0</v>
      </c>
      <c r="AS58" s="587">
        <v>1</v>
      </c>
      <c r="AT58" s="587">
        <f t="shared" si="93"/>
        <v>4</v>
      </c>
      <c r="AU58" s="1127">
        <v>1</v>
      </c>
      <c r="AV58" s="1414">
        <f>IF( SUM(AU12:AU58)&lt;=0,0,SUM(AT12:AT58)/SUM(AU12:AU58))</f>
        <v>8.7633262260127935</v>
      </c>
      <c r="AW58" s="588"/>
      <c r="AX58" s="587">
        <v>4</v>
      </c>
      <c r="AY58" s="587">
        <v>1</v>
      </c>
      <c r="AZ58" s="587">
        <v>2</v>
      </c>
      <c r="BA58" s="587">
        <f t="shared" si="94"/>
        <v>7</v>
      </c>
      <c r="BB58" s="1127">
        <v>1</v>
      </c>
      <c r="BC58" s="1127">
        <f>IF( SUM(BB12:BB58)&lt;=0,0,SUM(BA12:BA58)/SUM(BB12:BB58))</f>
        <v>10.788912579957357</v>
      </c>
      <c r="BD58" s="588"/>
      <c r="BE58" s="588"/>
      <c r="BF58" s="587"/>
      <c r="BG58" s="587"/>
      <c r="BH58" s="587"/>
      <c r="BI58" s="587"/>
      <c r="BJ58" s="1126"/>
      <c r="BK58" s="1127"/>
      <c r="BL58" s="588"/>
      <c r="BM58" s="587"/>
      <c r="BN58" s="587"/>
      <c r="BO58" s="587"/>
      <c r="BP58" s="587"/>
      <c r="BQ58" s="1419"/>
      <c r="BR58" s="1199"/>
      <c r="BS58" s="587"/>
      <c r="BT58" s="587"/>
      <c r="BU58" s="587"/>
      <c r="BV58" s="587"/>
      <c r="BW58" s="1126"/>
      <c r="BX58" s="1127"/>
      <c r="BY58" s="588"/>
      <c r="BZ58" s="588"/>
      <c r="CA58" s="587"/>
      <c r="CB58" s="587"/>
      <c r="CC58" s="587"/>
      <c r="CD58" s="587"/>
      <c r="CE58" s="1127"/>
      <c r="CF58" s="1127"/>
      <c r="CG58" s="588"/>
      <c r="CH58" s="587"/>
      <c r="CI58" s="587"/>
      <c r="CJ58" s="587"/>
      <c r="CK58" s="587"/>
      <c r="CL58" s="1127"/>
      <c r="CM58" s="1127"/>
      <c r="CN58" s="588"/>
      <c r="CO58" s="588"/>
      <c r="CP58" s="587"/>
      <c r="CQ58" s="587"/>
      <c r="CR58" s="587"/>
      <c r="CS58" s="587"/>
      <c r="CT58" s="1127"/>
      <c r="CU58" s="1127"/>
      <c r="CV58" s="588"/>
      <c r="CW58" s="587"/>
      <c r="CX58" s="587"/>
      <c r="CY58" s="587"/>
      <c r="CZ58" s="587"/>
      <c r="DA58" s="1127"/>
      <c r="DB58" s="1127"/>
      <c r="DC58" s="1127"/>
      <c r="DD58" s="1127"/>
      <c r="DE58" s="1127"/>
      <c r="DF58" s="1127"/>
      <c r="DG58" s="1127"/>
      <c r="DH58" s="1127"/>
      <c r="DI58" s="1127"/>
      <c r="DJ58" s="1127"/>
      <c r="DK58" s="1127"/>
      <c r="DL58" s="1127"/>
      <c r="DM58" s="1127"/>
      <c r="DN58" s="1127"/>
      <c r="DO58" s="588"/>
      <c r="DP58" s="588"/>
      <c r="DQ58" s="587"/>
      <c r="DR58" s="587"/>
      <c r="DS58" s="587"/>
      <c r="DT58" s="587"/>
      <c r="DU58" s="1127"/>
      <c r="DV58" s="1127"/>
      <c r="DW58" s="588"/>
      <c r="DX58" s="587"/>
      <c r="DY58" s="587"/>
      <c r="DZ58" s="587"/>
      <c r="EA58" s="587"/>
      <c r="EB58" s="1127"/>
      <c r="EC58" s="1127"/>
      <c r="ED58" s="588"/>
      <c r="EE58" s="588"/>
      <c r="EF58" s="587">
        <v>5</v>
      </c>
      <c r="EG58" s="587">
        <v>3</v>
      </c>
      <c r="EH58" s="587">
        <v>3</v>
      </c>
      <c r="EI58" s="587">
        <f t="shared" si="97"/>
        <v>11</v>
      </c>
      <c r="EJ58" s="1127">
        <v>1</v>
      </c>
      <c r="EK58" s="1127">
        <f>IF( SUM(EJ12:EJ58)&lt;=0,0,SUM(EI12:EI58)/SUM(EJ12:EJ58))</f>
        <v>10.706586826347305</v>
      </c>
      <c r="EL58" s="588"/>
      <c r="EM58" s="587">
        <v>7</v>
      </c>
      <c r="EN58" s="587">
        <v>5</v>
      </c>
      <c r="EO58" s="587">
        <v>4</v>
      </c>
      <c r="EP58" s="587">
        <f t="shared" si="98"/>
        <v>16</v>
      </c>
      <c r="EQ58" s="1127">
        <f t="shared" si="95"/>
        <v>1</v>
      </c>
      <c r="ER58" s="1127">
        <f>IF( SUM(EQ12:EQ58)&lt;=0,0,SUM(EP12:EP58)/SUM(EQ12:EQ58))</f>
        <v>15.736526946107784</v>
      </c>
      <c r="ES58" s="588"/>
      <c r="ET58" s="587"/>
      <c r="EU58" s="587">
        <v>5</v>
      </c>
      <c r="EV58" s="587">
        <v>1</v>
      </c>
      <c r="EW58" s="587">
        <v>2</v>
      </c>
      <c r="EX58" s="587">
        <f t="shared" si="96"/>
        <v>8</v>
      </c>
      <c r="EY58" s="1199">
        <v>1</v>
      </c>
      <c r="EZ58" s="1196">
        <f>IF( SUM(EY12:EY58)&lt;=0,0,SUM(EX12:EX58)/SUM(EY12:EY58))</f>
        <v>9.5206611570247937</v>
      </c>
      <c r="FA58" s="588"/>
      <c r="FB58" s="587"/>
      <c r="FC58" s="587"/>
      <c r="FD58" s="587"/>
      <c r="FE58" s="587">
        <f t="shared" si="90"/>
        <v>0</v>
      </c>
      <c r="FF58" s="1127">
        <f t="shared" si="91"/>
        <v>1</v>
      </c>
      <c r="FG58" s="1127">
        <f>IF( SUM(FF12:FF58)&lt;=0,0,SUM(FE12:FE58)/SUM(FF12:FF58))</f>
        <v>13.97245179063361</v>
      </c>
      <c r="FH58" s="1197"/>
      <c r="FI58" s="1198"/>
      <c r="FJ58" s="587"/>
      <c r="FK58" s="587"/>
      <c r="FL58" s="587"/>
      <c r="FM58" s="587"/>
      <c r="FN58" s="1414"/>
      <c r="FO58" s="1127"/>
      <c r="FP58" s="588"/>
      <c r="FQ58" s="587"/>
      <c r="FR58" s="587"/>
      <c r="FS58" s="587"/>
      <c r="FT58" s="587"/>
      <c r="FU58" s="1126"/>
      <c r="FV58" s="1127"/>
      <c r="FW58" s="1203"/>
      <c r="FX58" s="1198"/>
      <c r="FY58" s="587">
        <v>0</v>
      </c>
      <c r="FZ58" s="587">
        <v>1</v>
      </c>
      <c r="GA58" s="587">
        <v>0</v>
      </c>
      <c r="GB58" s="588">
        <f t="shared" si="92"/>
        <v>1</v>
      </c>
      <c r="GC58" s="1195">
        <v>0</v>
      </c>
      <c r="GD58" s="1199">
        <f>SUM(GB12:GB58)/COUNT(GC12:GC58)</f>
        <v>2.5319148936170213</v>
      </c>
      <c r="GE58" s="697"/>
      <c r="GF58" s="697"/>
      <c r="GG58" s="697"/>
    </row>
    <row r="59" spans="1:189" s="585" customFormat="1" hidden="1" x14ac:dyDescent="0.35">
      <c r="A59" s="1229">
        <v>42803</v>
      </c>
      <c r="B59" s="587"/>
      <c r="C59" s="587"/>
      <c r="D59" s="587"/>
      <c r="E59" s="587"/>
      <c r="F59" s="1126"/>
      <c r="G59" s="1414"/>
      <c r="H59" s="588"/>
      <c r="I59" s="587"/>
      <c r="J59" s="587"/>
      <c r="K59" s="587"/>
      <c r="L59" s="587"/>
      <c r="M59" s="1126"/>
      <c r="N59" s="1126"/>
      <c r="O59" s="588"/>
      <c r="P59" s="588"/>
      <c r="Q59" s="587"/>
      <c r="R59" s="587"/>
      <c r="S59" s="587"/>
      <c r="T59" s="587"/>
      <c r="U59" s="1126"/>
      <c r="V59" s="1414"/>
      <c r="W59" s="587"/>
      <c r="X59" s="587"/>
      <c r="Y59" s="587"/>
      <c r="Z59" s="587"/>
      <c r="AA59" s="1126"/>
      <c r="AB59" s="1126"/>
      <c r="AC59" s="587"/>
      <c r="AD59" s="587"/>
      <c r="AE59" s="587"/>
      <c r="AF59" s="587"/>
      <c r="AG59" s="1126"/>
      <c r="AH59" s="1199"/>
      <c r="AI59" s="588"/>
      <c r="AJ59" s="587"/>
      <c r="AK59" s="587"/>
      <c r="AL59" s="587"/>
      <c r="AM59" s="587"/>
      <c r="AN59" s="1126"/>
      <c r="AO59" s="1127"/>
      <c r="AP59" s="587"/>
      <c r="AQ59" s="587">
        <v>3</v>
      </c>
      <c r="AR59" s="587">
        <v>1</v>
      </c>
      <c r="AS59" s="587">
        <v>0</v>
      </c>
      <c r="AT59" s="587">
        <f t="shared" si="93"/>
        <v>4</v>
      </c>
      <c r="AU59" s="1127">
        <v>1</v>
      </c>
      <c r="AV59" s="1414">
        <f>IF( SUM(AU12:AU59)&lt;=0,0,SUM(AT12:AT59)/SUM(AU12:AU59))</f>
        <v>8.6638830897703549</v>
      </c>
      <c r="AW59" s="588"/>
      <c r="AX59" s="587">
        <v>4</v>
      </c>
      <c r="AY59" s="587">
        <v>1</v>
      </c>
      <c r="AZ59" s="587">
        <v>1</v>
      </c>
      <c r="BA59" s="587">
        <f t="shared" si="94"/>
        <v>6</v>
      </c>
      <c r="BB59" s="1127">
        <v>1</v>
      </c>
      <c r="BC59" s="1127">
        <f>IF( SUM(BB12:BB59)&lt;=0,0,SUM(BA12:BA59)/SUM(BB12:BB59))</f>
        <v>10.688935281837161</v>
      </c>
      <c r="BD59" s="588"/>
      <c r="BE59" s="588"/>
      <c r="BF59" s="587"/>
      <c r="BG59" s="587"/>
      <c r="BH59" s="587"/>
      <c r="BI59" s="587"/>
      <c r="BJ59" s="1126"/>
      <c r="BK59" s="1127"/>
      <c r="BL59" s="588"/>
      <c r="BM59" s="587"/>
      <c r="BN59" s="587"/>
      <c r="BO59" s="587"/>
      <c r="BP59" s="587"/>
      <c r="BQ59" s="1419"/>
      <c r="BR59" s="1199"/>
      <c r="BS59" s="587"/>
      <c r="BT59" s="587"/>
      <c r="BU59" s="587"/>
      <c r="BV59" s="587"/>
      <c r="BW59" s="1126"/>
      <c r="BX59" s="1127"/>
      <c r="BY59" s="588"/>
      <c r="BZ59" s="588"/>
      <c r="CA59" s="587"/>
      <c r="CB59" s="587"/>
      <c r="CC59" s="587"/>
      <c r="CD59" s="587"/>
      <c r="CE59" s="1127"/>
      <c r="CF59" s="1127"/>
      <c r="CG59" s="588"/>
      <c r="CH59" s="587"/>
      <c r="CI59" s="587"/>
      <c r="CJ59" s="587"/>
      <c r="CK59" s="587"/>
      <c r="CL59" s="1127"/>
      <c r="CM59" s="1127"/>
      <c r="CN59" s="588"/>
      <c r="CO59" s="588"/>
      <c r="CP59" s="587"/>
      <c r="CQ59" s="587"/>
      <c r="CR59" s="587"/>
      <c r="CS59" s="587"/>
      <c r="CT59" s="1127"/>
      <c r="CU59" s="1127"/>
      <c r="CV59" s="588"/>
      <c r="CW59" s="587"/>
      <c r="CX59" s="587"/>
      <c r="CY59" s="587"/>
      <c r="CZ59" s="587"/>
      <c r="DA59" s="1127"/>
      <c r="DB59" s="1127"/>
      <c r="DC59" s="1127"/>
      <c r="DD59" s="1127"/>
      <c r="DE59" s="1127"/>
      <c r="DF59" s="1127"/>
      <c r="DG59" s="1127"/>
      <c r="DH59" s="1127"/>
      <c r="DI59" s="1127"/>
      <c r="DJ59" s="1127"/>
      <c r="DK59" s="1127"/>
      <c r="DL59" s="1127"/>
      <c r="DM59" s="1127"/>
      <c r="DN59" s="1127"/>
      <c r="DO59" s="588"/>
      <c r="DP59" s="588"/>
      <c r="DQ59" s="587"/>
      <c r="DR59" s="587"/>
      <c r="DS59" s="587"/>
      <c r="DT59" s="587"/>
      <c r="DU59" s="1127"/>
      <c r="DV59" s="1127"/>
      <c r="DW59" s="588"/>
      <c r="DX59" s="587"/>
      <c r="DY59" s="587"/>
      <c r="DZ59" s="587"/>
      <c r="EA59" s="587"/>
      <c r="EB59" s="1127"/>
      <c r="EC59" s="1127"/>
      <c r="ED59" s="588"/>
      <c r="EE59" s="588"/>
      <c r="EF59" s="587">
        <v>10</v>
      </c>
      <c r="EG59" s="587">
        <v>0</v>
      </c>
      <c r="EH59" s="587">
        <v>1</v>
      </c>
      <c r="EI59" s="587">
        <f t="shared" si="97"/>
        <v>11</v>
      </c>
      <c r="EJ59" s="1127">
        <v>1</v>
      </c>
      <c r="EK59" s="1127">
        <f>IF( SUM(EJ12:EJ59)&lt;=0,0,SUM(EI12:EI59)/SUM(EJ12:EJ59))</f>
        <v>10.713450292397662</v>
      </c>
      <c r="EL59" s="588"/>
      <c r="EM59" s="587">
        <v>10</v>
      </c>
      <c r="EN59" s="587">
        <v>1</v>
      </c>
      <c r="EO59" s="587">
        <v>3</v>
      </c>
      <c r="EP59" s="587">
        <f t="shared" si="98"/>
        <v>14</v>
      </c>
      <c r="EQ59" s="1127">
        <f t="shared" si="95"/>
        <v>1</v>
      </c>
      <c r="ER59" s="1127">
        <f>IF( SUM(EQ12:EQ59)&lt;=0,0,SUM(EP12:EP59)/SUM(EQ12:EQ59))</f>
        <v>15.695906432748538</v>
      </c>
      <c r="ES59" s="588"/>
      <c r="ET59" s="587"/>
      <c r="EU59" s="587">
        <v>4</v>
      </c>
      <c r="EV59" s="587">
        <v>0</v>
      </c>
      <c r="EW59" s="587">
        <v>2</v>
      </c>
      <c r="EX59" s="587">
        <f t="shared" si="96"/>
        <v>6</v>
      </c>
      <c r="EY59" s="1199">
        <v>1</v>
      </c>
      <c r="EZ59" s="1196">
        <f>IF( SUM(EY12:EY59)&lt;=0,0,SUM(EX12:EX59)/SUM(EY12:EY59))</f>
        <v>9.4447439353099725</v>
      </c>
      <c r="FA59" s="588"/>
      <c r="FB59" s="587">
        <v>4</v>
      </c>
      <c r="FC59" s="587">
        <v>0</v>
      </c>
      <c r="FD59" s="587">
        <v>2</v>
      </c>
      <c r="FE59" s="587">
        <f>SUM(FB59:FD59)</f>
        <v>6</v>
      </c>
      <c r="FF59" s="1127">
        <f t="shared" ref="FF59:FF65" si="99">EY59</f>
        <v>1</v>
      </c>
      <c r="FG59" s="1127">
        <f>IF( SUM(FF12:FF59)&lt;=0,0,SUM(FE12:FE59)/SUM(FF12:FF59))</f>
        <v>13.800539083557952</v>
      </c>
      <c r="FH59" s="1197"/>
      <c r="FI59" s="1198"/>
      <c r="FJ59" s="587"/>
      <c r="FK59" s="587"/>
      <c r="FL59" s="587"/>
      <c r="FM59" s="587"/>
      <c r="FN59" s="1414"/>
      <c r="FO59" s="1127"/>
      <c r="FP59" s="588"/>
      <c r="FQ59" s="587"/>
      <c r="FR59" s="587"/>
      <c r="FS59" s="587"/>
      <c r="FT59" s="587"/>
      <c r="FU59" s="1126"/>
      <c r="FV59" s="1127"/>
      <c r="FW59" s="1203"/>
      <c r="FX59" s="1198"/>
      <c r="FY59" s="587">
        <v>0</v>
      </c>
      <c r="FZ59" s="587">
        <v>1</v>
      </c>
      <c r="GA59" s="587">
        <v>1</v>
      </c>
      <c r="GB59" s="588">
        <f t="shared" ref="GB59:GB65" si="100">SUM(FY59:GA59)</f>
        <v>2</v>
      </c>
      <c r="GC59" s="1195">
        <v>0</v>
      </c>
      <c r="GD59" s="1199">
        <f>SUM(GB12:GB59)/COUNT(GC12:GC59)</f>
        <v>2.5208333333333335</v>
      </c>
      <c r="GE59" s="697"/>
      <c r="GF59" s="697"/>
      <c r="GG59" s="697"/>
    </row>
    <row r="60" spans="1:189" s="585" customFormat="1" hidden="1" x14ac:dyDescent="0.35">
      <c r="A60" s="1231">
        <v>42804</v>
      </c>
      <c r="B60" s="698"/>
      <c r="C60" s="698"/>
      <c r="D60" s="698"/>
      <c r="E60" s="698"/>
      <c r="F60" s="1140"/>
      <c r="G60" s="1415"/>
      <c r="H60" s="1142"/>
      <c r="I60" s="698"/>
      <c r="J60" s="698"/>
      <c r="K60" s="698"/>
      <c r="L60" s="698"/>
      <c r="M60" s="1140"/>
      <c r="N60" s="1140"/>
      <c r="O60" s="1142"/>
      <c r="P60" s="1142"/>
      <c r="Q60" s="698"/>
      <c r="R60" s="698"/>
      <c r="S60" s="698"/>
      <c r="T60" s="698"/>
      <c r="U60" s="1140"/>
      <c r="V60" s="1415"/>
      <c r="W60" s="698"/>
      <c r="X60" s="698"/>
      <c r="Y60" s="698"/>
      <c r="Z60" s="698"/>
      <c r="AA60" s="1140"/>
      <c r="AB60" s="1140"/>
      <c r="AC60" s="698"/>
      <c r="AD60" s="698"/>
      <c r="AE60" s="698"/>
      <c r="AF60" s="698"/>
      <c r="AG60" s="1140"/>
      <c r="AH60" s="1420"/>
      <c r="AI60" s="1142"/>
      <c r="AJ60" s="698"/>
      <c r="AK60" s="698"/>
      <c r="AL60" s="698"/>
      <c r="AM60" s="698"/>
      <c r="AN60" s="1140"/>
      <c r="AO60" s="1141"/>
      <c r="AP60" s="698"/>
      <c r="AQ60" s="698">
        <v>6</v>
      </c>
      <c r="AR60" s="698">
        <v>0</v>
      </c>
      <c r="AS60" s="698">
        <v>0</v>
      </c>
      <c r="AT60" s="698">
        <f>IF(SUM(AQ60:AS60)&gt;0,SUM(AQ60:AS60),0)</f>
        <v>6</v>
      </c>
      <c r="AU60" s="1141">
        <v>1</v>
      </c>
      <c r="AV60" s="1415">
        <f>IF( SUM(AU12:AU60)&lt;=0,0,SUM(AT12:AT60)/SUM(AU12:AU60))</f>
        <v>8.6094069529652355</v>
      </c>
      <c r="AW60" s="1142"/>
      <c r="AX60" s="698">
        <v>6</v>
      </c>
      <c r="AY60" s="698">
        <v>0</v>
      </c>
      <c r="AZ60" s="698">
        <v>0</v>
      </c>
      <c r="BA60" s="698">
        <f>IF(SUM(AX60:AZ60)&gt;0,SUM(AX60:AZ60),0)</f>
        <v>6</v>
      </c>
      <c r="BB60" s="1141">
        <v>1</v>
      </c>
      <c r="BC60" s="1141">
        <f>IF( SUM(BB12:BB60)&lt;=0,0,SUM(BA12:BA60)/SUM(BB12:BB60))</f>
        <v>10.593047034764826</v>
      </c>
      <c r="BD60" s="1142"/>
      <c r="BE60" s="1142"/>
      <c r="BF60" s="698"/>
      <c r="BG60" s="698"/>
      <c r="BH60" s="698"/>
      <c r="BI60" s="698"/>
      <c r="BJ60" s="1140"/>
      <c r="BK60" s="1141"/>
      <c r="BL60" s="1142"/>
      <c r="BM60" s="698"/>
      <c r="BN60" s="698"/>
      <c r="BO60" s="698"/>
      <c r="BP60" s="698"/>
      <c r="BQ60" s="1421"/>
      <c r="BR60" s="1420"/>
      <c r="BS60" s="698"/>
      <c r="BT60" s="698"/>
      <c r="BU60" s="698"/>
      <c r="BV60" s="698"/>
      <c r="BW60" s="1140"/>
      <c r="BX60" s="1141"/>
      <c r="BY60" s="1142"/>
      <c r="BZ60" s="1142"/>
      <c r="CA60" s="698"/>
      <c r="CB60" s="698"/>
      <c r="CC60" s="698"/>
      <c r="CD60" s="698"/>
      <c r="CE60" s="1141"/>
      <c r="CF60" s="1141"/>
      <c r="CG60" s="1142"/>
      <c r="CH60" s="698"/>
      <c r="CI60" s="698"/>
      <c r="CJ60" s="698"/>
      <c r="CK60" s="698"/>
      <c r="CL60" s="1141"/>
      <c r="CM60" s="1141"/>
      <c r="CN60" s="1142"/>
      <c r="CO60" s="1142"/>
      <c r="CP60" s="698"/>
      <c r="CQ60" s="698"/>
      <c r="CR60" s="698"/>
      <c r="CS60" s="698"/>
      <c r="CT60" s="1141"/>
      <c r="CU60" s="1141"/>
      <c r="CV60" s="1142"/>
      <c r="CW60" s="698"/>
      <c r="CX60" s="698"/>
      <c r="CY60" s="698"/>
      <c r="CZ60" s="698"/>
      <c r="DA60" s="1141"/>
      <c r="DB60" s="1141"/>
      <c r="DC60" s="1141"/>
      <c r="DD60" s="1141"/>
      <c r="DE60" s="1141"/>
      <c r="DF60" s="1141"/>
      <c r="DG60" s="1141"/>
      <c r="DH60" s="1141"/>
      <c r="DI60" s="1141"/>
      <c r="DJ60" s="1141"/>
      <c r="DK60" s="1141"/>
      <c r="DL60" s="1141"/>
      <c r="DM60" s="1141"/>
      <c r="DN60" s="1141"/>
      <c r="DO60" s="1142"/>
      <c r="DP60" s="1142"/>
      <c r="DQ60" s="698"/>
      <c r="DR60" s="698"/>
      <c r="DS60" s="698"/>
      <c r="DT60" s="698"/>
      <c r="DU60" s="1141"/>
      <c r="DV60" s="1141"/>
      <c r="DW60" s="1142"/>
      <c r="DX60" s="698"/>
      <c r="DY60" s="698"/>
      <c r="DZ60" s="698"/>
      <c r="EA60" s="698"/>
      <c r="EB60" s="1141"/>
      <c r="EC60" s="1141"/>
      <c r="ED60" s="1142"/>
      <c r="EE60" s="1142"/>
      <c r="EF60" s="698">
        <v>10</v>
      </c>
      <c r="EG60" s="698">
        <v>2</v>
      </c>
      <c r="EH60" s="698">
        <v>3</v>
      </c>
      <c r="EI60" s="698">
        <f t="shared" si="97"/>
        <v>15</v>
      </c>
      <c r="EJ60" s="1141">
        <v>1</v>
      </c>
      <c r="EK60" s="1141">
        <f>IF( SUM(EJ12:EJ60)&lt;=0,0,SUM(EI12:EI60)/SUM(EJ12:EJ60))</f>
        <v>10.811428571428571</v>
      </c>
      <c r="EL60" s="1142"/>
      <c r="EM60" s="698">
        <v>10</v>
      </c>
      <c r="EN60" s="698">
        <v>6</v>
      </c>
      <c r="EO60" s="698">
        <v>4</v>
      </c>
      <c r="EP60" s="698">
        <f t="shared" si="98"/>
        <v>20</v>
      </c>
      <c r="EQ60" s="1141">
        <f t="shared" ref="EQ60:EQ65" si="101">EJ60</f>
        <v>1</v>
      </c>
      <c r="ER60" s="1141">
        <f>IF( SUM(EQ12:EQ60)&lt;=0,0,SUM(EP12:EP60)/SUM(EQ12:EQ60))</f>
        <v>15.794285714285714</v>
      </c>
      <c r="ES60" s="1142"/>
      <c r="ET60" s="698"/>
      <c r="EU60" s="698">
        <v>5</v>
      </c>
      <c r="EV60" s="698">
        <v>0</v>
      </c>
      <c r="EW60" s="698">
        <v>2</v>
      </c>
      <c r="EX60" s="698">
        <f t="shared" si="96"/>
        <v>7</v>
      </c>
      <c r="EY60" s="1420">
        <v>1</v>
      </c>
      <c r="EZ60" s="1422">
        <f>IF( SUM(EY12:EY60)&lt;=0,0,SUM(EX12:EX60)/SUM(EY12:EY60))</f>
        <v>9.3931398416886545</v>
      </c>
      <c r="FA60" s="1142"/>
      <c r="FB60" s="698">
        <v>5</v>
      </c>
      <c r="FC60" s="698">
        <v>1</v>
      </c>
      <c r="FD60" s="698">
        <v>3</v>
      </c>
      <c r="FE60" s="698">
        <f>SUM(FB60:FD60)</f>
        <v>9</v>
      </c>
      <c r="FF60" s="1141">
        <f t="shared" si="99"/>
        <v>1</v>
      </c>
      <c r="FG60" s="1141">
        <f>IF( SUM(FF12:FF60)&lt;=0,0,SUM(FE12:FE60)/SUM(FF12:FF60))</f>
        <v>13.699208443271768</v>
      </c>
      <c r="FH60" s="1423"/>
      <c r="FI60" s="1424"/>
      <c r="FJ60" s="698"/>
      <c r="FK60" s="698"/>
      <c r="FL60" s="698"/>
      <c r="FM60" s="698"/>
      <c r="FN60" s="1415"/>
      <c r="FO60" s="1141"/>
      <c r="FP60" s="1142"/>
      <c r="FQ60" s="698"/>
      <c r="FR60" s="698"/>
      <c r="FS60" s="698"/>
      <c r="FT60" s="698"/>
      <c r="FU60" s="1140"/>
      <c r="FV60" s="1141"/>
      <c r="FW60" s="1425"/>
      <c r="FX60" s="1424"/>
      <c r="FY60" s="698"/>
      <c r="FZ60" s="698"/>
      <c r="GA60" s="698"/>
      <c r="GB60" s="1142">
        <f t="shared" si="100"/>
        <v>0</v>
      </c>
      <c r="GC60" s="1426">
        <v>0</v>
      </c>
      <c r="GD60" s="1420">
        <f>SUM(GB12:GB60)/COUNT(GC12:GC60)</f>
        <v>2.4693877551020407</v>
      </c>
      <c r="GE60" s="1427"/>
      <c r="GF60" s="1427"/>
      <c r="GG60" s="1427"/>
    </row>
    <row r="61" spans="1:189" s="585" customFormat="1" hidden="1" x14ac:dyDescent="0.35">
      <c r="A61" s="1230">
        <v>42807</v>
      </c>
      <c r="B61" s="587"/>
      <c r="C61" s="587"/>
      <c r="D61" s="587"/>
      <c r="E61" s="587"/>
      <c r="F61" s="1126"/>
      <c r="G61" s="1414"/>
      <c r="H61" s="588"/>
      <c r="I61" s="587"/>
      <c r="J61" s="587"/>
      <c r="K61" s="587"/>
      <c r="L61" s="587"/>
      <c r="M61" s="1126"/>
      <c r="N61" s="1126"/>
      <c r="O61" s="588"/>
      <c r="P61" s="588"/>
      <c r="Q61" s="587"/>
      <c r="R61" s="587"/>
      <c r="S61" s="587"/>
      <c r="T61" s="587"/>
      <c r="U61" s="1126"/>
      <c r="V61" s="1414"/>
      <c r="W61" s="587"/>
      <c r="X61" s="587"/>
      <c r="Y61" s="587"/>
      <c r="Z61" s="587"/>
      <c r="AA61" s="1126"/>
      <c r="AB61" s="1126"/>
      <c r="AC61" s="587"/>
      <c r="AD61" s="587"/>
      <c r="AE61" s="587"/>
      <c r="AF61" s="587"/>
      <c r="AG61" s="1126"/>
      <c r="AH61" s="1199"/>
      <c r="AI61" s="588"/>
      <c r="AJ61" s="587"/>
      <c r="AK61" s="587"/>
      <c r="AL61" s="587"/>
      <c r="AM61" s="587"/>
      <c r="AN61" s="1126"/>
      <c r="AO61" s="1127"/>
      <c r="AP61" s="587"/>
      <c r="AQ61" s="587">
        <v>4</v>
      </c>
      <c r="AR61" s="587">
        <v>5</v>
      </c>
      <c r="AS61" s="587">
        <v>5</v>
      </c>
      <c r="AT61" s="587">
        <f>IF(SUM(AQ61:AS61)&gt;0,SUM(AQ61:AS61),0)</f>
        <v>14</v>
      </c>
      <c r="AU61" s="1127">
        <v>1</v>
      </c>
      <c r="AV61" s="1414">
        <f>IF( SUM(AU12:AU61)&lt;=0,0,SUM(AT12:AT61)/SUM(AU12:AU61))</f>
        <v>8.7174348697394795</v>
      </c>
      <c r="AW61" s="588"/>
      <c r="AX61" s="587">
        <v>5</v>
      </c>
      <c r="AY61" s="587">
        <v>5</v>
      </c>
      <c r="AZ61" s="587">
        <v>5</v>
      </c>
      <c r="BA61" s="587">
        <f>IF(SUM(AX61:AZ61)&gt;0,SUM(AX61:AZ61),0)</f>
        <v>15</v>
      </c>
      <c r="BB61" s="1127">
        <v>1</v>
      </c>
      <c r="BC61" s="1127">
        <f>IF( SUM(BB12:BB61)&lt;=0,0,SUM(BA12:BA61)/SUM(BB12:BB61))</f>
        <v>10.681362725450903</v>
      </c>
      <c r="BD61" s="588"/>
      <c r="BE61" s="588"/>
      <c r="BF61" s="587"/>
      <c r="BG61" s="587"/>
      <c r="BH61" s="587"/>
      <c r="BI61" s="587"/>
      <c r="BJ61" s="1126"/>
      <c r="BK61" s="1127"/>
      <c r="BL61" s="588"/>
      <c r="BM61" s="587"/>
      <c r="BN61" s="587"/>
      <c r="BO61" s="587"/>
      <c r="BP61" s="587"/>
      <c r="BQ61" s="1419"/>
      <c r="BR61" s="1199"/>
      <c r="BS61" s="587"/>
      <c r="BT61" s="587"/>
      <c r="BU61" s="587"/>
      <c r="BV61" s="587"/>
      <c r="BW61" s="1126"/>
      <c r="BX61" s="1127"/>
      <c r="BY61" s="588"/>
      <c r="BZ61" s="588"/>
      <c r="CA61" s="587"/>
      <c r="CB61" s="587"/>
      <c r="CC61" s="587"/>
      <c r="CD61" s="587"/>
      <c r="CE61" s="1127"/>
      <c r="CF61" s="1127"/>
      <c r="CG61" s="588"/>
      <c r="CH61" s="587"/>
      <c r="CI61" s="587"/>
      <c r="CJ61" s="587"/>
      <c r="CK61" s="587"/>
      <c r="CL61" s="1127"/>
      <c r="CM61" s="1127"/>
      <c r="CN61" s="588"/>
      <c r="CO61" s="588"/>
      <c r="CP61" s="587"/>
      <c r="CQ61" s="587"/>
      <c r="CR61" s="587"/>
      <c r="CS61" s="587"/>
      <c r="CT61" s="1127"/>
      <c r="CU61" s="1127"/>
      <c r="CV61" s="588"/>
      <c r="CW61" s="587"/>
      <c r="CX61" s="587"/>
      <c r="CY61" s="587"/>
      <c r="CZ61" s="587"/>
      <c r="DA61" s="1127"/>
      <c r="DB61" s="1127"/>
      <c r="DC61" s="1127"/>
      <c r="DD61" s="1127"/>
      <c r="DE61" s="1127"/>
      <c r="DF61" s="1127"/>
      <c r="DG61" s="1127"/>
      <c r="DH61" s="1127"/>
      <c r="DI61" s="1127"/>
      <c r="DJ61" s="1127"/>
      <c r="DK61" s="1127"/>
      <c r="DL61" s="1127"/>
      <c r="DM61" s="1127"/>
      <c r="DN61" s="1127"/>
      <c r="DO61" s="588"/>
      <c r="DP61" s="588"/>
      <c r="DQ61" s="587"/>
      <c r="DR61" s="587"/>
      <c r="DS61" s="587"/>
      <c r="DT61" s="587"/>
      <c r="DU61" s="1127"/>
      <c r="DV61" s="1127"/>
      <c r="DW61" s="588"/>
      <c r="DX61" s="587"/>
      <c r="DY61" s="587"/>
      <c r="DZ61" s="587"/>
      <c r="EA61" s="587"/>
      <c r="EB61" s="1127"/>
      <c r="EC61" s="1127"/>
      <c r="ED61" s="588"/>
      <c r="EE61" s="588"/>
      <c r="EF61" s="587">
        <v>8</v>
      </c>
      <c r="EG61" s="587">
        <v>1</v>
      </c>
      <c r="EH61" s="587">
        <v>2</v>
      </c>
      <c r="EI61" s="587">
        <f t="shared" si="97"/>
        <v>11</v>
      </c>
      <c r="EJ61" s="1127">
        <v>1</v>
      </c>
      <c r="EK61" s="1127">
        <f>IF( SUM(EJ12:EJ61)&lt;=0,0,SUM(EI12:EI61)/SUM(EJ12:EJ61))</f>
        <v>10.815642458100559</v>
      </c>
      <c r="EL61" s="588"/>
      <c r="EM61" s="587">
        <v>9</v>
      </c>
      <c r="EN61" s="587">
        <v>1</v>
      </c>
      <c r="EO61" s="587">
        <v>2</v>
      </c>
      <c r="EP61" s="587">
        <f t="shared" si="98"/>
        <v>12</v>
      </c>
      <c r="EQ61" s="1127">
        <f t="shared" si="101"/>
        <v>1</v>
      </c>
      <c r="ER61" s="1127">
        <f>IF( SUM(EQ12:EQ61)&lt;=0,0,SUM(EP12:EP61)/SUM(EQ12:EQ61))</f>
        <v>15.70949720670391</v>
      </c>
      <c r="ES61" s="588"/>
      <c r="ET61" s="587"/>
      <c r="EU61" s="587">
        <v>4</v>
      </c>
      <c r="EV61" s="587">
        <v>2</v>
      </c>
      <c r="EW61" s="587">
        <v>2</v>
      </c>
      <c r="EX61" s="587">
        <f>SUM(EU61:EW61)</f>
        <v>8</v>
      </c>
      <c r="EY61" s="1199">
        <v>1</v>
      </c>
      <c r="EZ61" s="1196">
        <f>IF( SUM(EY12:EY61)&lt;=0,0,SUM(EX12:EX61)/SUM(EY12:EY61))</f>
        <v>9.3643410852713185</v>
      </c>
      <c r="FA61" s="588"/>
      <c r="FB61" s="587">
        <v>4</v>
      </c>
      <c r="FC61" s="587">
        <v>2</v>
      </c>
      <c r="FD61" s="587">
        <v>4</v>
      </c>
      <c r="FE61" s="587">
        <f>SUM(FB61:FD61)</f>
        <v>10</v>
      </c>
      <c r="FF61" s="1127">
        <f t="shared" si="99"/>
        <v>1</v>
      </c>
      <c r="FG61" s="1127">
        <f>IF( SUM(FF12:FF61)&lt;=0,0,SUM(FE12:FE61)/SUM(FF12:FF61))</f>
        <v>13.622739018087856</v>
      </c>
      <c r="FH61" s="1197"/>
      <c r="FI61" s="1198"/>
      <c r="FJ61" s="587"/>
      <c r="FK61" s="587"/>
      <c r="FL61" s="587"/>
      <c r="FM61" s="587"/>
      <c r="FN61" s="1414"/>
      <c r="FO61" s="1127"/>
      <c r="FP61" s="588"/>
      <c r="FQ61" s="587"/>
      <c r="FR61" s="587"/>
      <c r="FS61" s="587"/>
      <c r="FT61" s="587"/>
      <c r="FU61" s="1126"/>
      <c r="FV61" s="1127"/>
      <c r="FW61" s="1203"/>
      <c r="FX61" s="1198"/>
      <c r="FY61" s="587">
        <v>0</v>
      </c>
      <c r="FZ61" s="587">
        <v>0</v>
      </c>
      <c r="GA61" s="587">
        <v>2</v>
      </c>
      <c r="GB61" s="588">
        <f t="shared" si="100"/>
        <v>2</v>
      </c>
      <c r="GC61" s="1195">
        <v>0</v>
      </c>
      <c r="GD61" s="1199">
        <f>SUM(GB12:GB61)/COUNT(GC12:GC61)</f>
        <v>2.46</v>
      </c>
      <c r="GE61" s="697"/>
      <c r="GF61" s="697"/>
      <c r="GG61" s="697"/>
    </row>
    <row r="62" spans="1:189" s="585" customFormat="1" hidden="1" x14ac:dyDescent="0.35">
      <c r="A62" s="1229">
        <v>42808</v>
      </c>
      <c r="B62" s="587"/>
      <c r="C62" s="587"/>
      <c r="D62" s="587"/>
      <c r="E62" s="587"/>
      <c r="F62" s="1126"/>
      <c r="G62" s="1414"/>
      <c r="H62" s="588"/>
      <c r="I62" s="587"/>
      <c r="J62" s="587"/>
      <c r="K62" s="587"/>
      <c r="L62" s="587"/>
      <c r="M62" s="1126"/>
      <c r="N62" s="1126"/>
      <c r="O62" s="588"/>
      <c r="P62" s="588"/>
      <c r="Q62" s="587"/>
      <c r="R62" s="587"/>
      <c r="S62" s="587"/>
      <c r="T62" s="587"/>
      <c r="U62" s="1126"/>
      <c r="V62" s="1414"/>
      <c r="W62" s="587"/>
      <c r="X62" s="587"/>
      <c r="Y62" s="587"/>
      <c r="Z62" s="587"/>
      <c r="AA62" s="1126"/>
      <c r="AB62" s="1126"/>
      <c r="AC62" s="587"/>
      <c r="AD62" s="587"/>
      <c r="AE62" s="587"/>
      <c r="AF62" s="587"/>
      <c r="AG62" s="1126"/>
      <c r="AH62" s="1199"/>
      <c r="AI62" s="588"/>
      <c r="AJ62" s="587"/>
      <c r="AK62" s="587"/>
      <c r="AL62" s="587"/>
      <c r="AM62" s="587"/>
      <c r="AN62" s="1126"/>
      <c r="AO62" s="1127"/>
      <c r="AP62" s="587"/>
      <c r="AQ62" s="587">
        <v>2</v>
      </c>
      <c r="AR62" s="587">
        <v>1</v>
      </c>
      <c r="AS62" s="587">
        <v>7</v>
      </c>
      <c r="AT62" s="587">
        <f>IF(SUM(AQ62:AS62)&gt;0,SUM(AQ62:AS62),0)</f>
        <v>10</v>
      </c>
      <c r="AU62" s="1127">
        <v>1</v>
      </c>
      <c r="AV62" s="1414">
        <f>IF( SUM(AU12:AU62)&lt;=0,0,SUM(AT12:AT62)/SUM(AU12:AU62))</f>
        <v>8.7426326129666005</v>
      </c>
      <c r="AW62" s="588"/>
      <c r="AX62" s="587">
        <v>2</v>
      </c>
      <c r="AY62" s="587">
        <v>1</v>
      </c>
      <c r="AZ62" s="587">
        <v>8</v>
      </c>
      <c r="BA62" s="587">
        <f>IF(SUM(AX62:AZ62)&gt;0,SUM(AX62:AZ62),0)</f>
        <v>11</v>
      </c>
      <c r="BB62" s="1127">
        <v>1</v>
      </c>
      <c r="BC62" s="1127">
        <f>IF( SUM(BB12:BB62)&lt;=0,0,SUM(BA12:BA62)/SUM(BB12:BB62))</f>
        <v>10.687622789783891</v>
      </c>
      <c r="BD62" s="588"/>
      <c r="BE62" s="588"/>
      <c r="BF62" s="587"/>
      <c r="BG62" s="587"/>
      <c r="BH62" s="587"/>
      <c r="BI62" s="587"/>
      <c r="BJ62" s="1126"/>
      <c r="BK62" s="1127"/>
      <c r="BL62" s="588"/>
      <c r="BM62" s="587"/>
      <c r="BN62" s="587"/>
      <c r="BO62" s="587"/>
      <c r="BP62" s="587"/>
      <c r="BQ62" s="1419"/>
      <c r="BR62" s="1199"/>
      <c r="BS62" s="587"/>
      <c r="BT62" s="587"/>
      <c r="BU62" s="587"/>
      <c r="BV62" s="587"/>
      <c r="BW62" s="1126"/>
      <c r="BX62" s="1127"/>
      <c r="BY62" s="588"/>
      <c r="BZ62" s="588"/>
      <c r="CA62" s="587"/>
      <c r="CB62" s="587"/>
      <c r="CC62" s="587"/>
      <c r="CD62" s="587"/>
      <c r="CE62" s="1127"/>
      <c r="CF62" s="1127"/>
      <c r="CG62" s="588"/>
      <c r="CH62" s="587"/>
      <c r="CI62" s="587"/>
      <c r="CJ62" s="587"/>
      <c r="CK62" s="587"/>
      <c r="CL62" s="1127"/>
      <c r="CM62" s="1127"/>
      <c r="CN62" s="588"/>
      <c r="CO62" s="588"/>
      <c r="CP62" s="587"/>
      <c r="CQ62" s="587"/>
      <c r="CR62" s="587"/>
      <c r="CS62" s="587"/>
      <c r="CT62" s="1127"/>
      <c r="CU62" s="1127"/>
      <c r="CV62" s="588"/>
      <c r="CW62" s="587"/>
      <c r="CX62" s="587"/>
      <c r="CY62" s="587"/>
      <c r="CZ62" s="587"/>
      <c r="DA62" s="1127"/>
      <c r="DB62" s="1127"/>
      <c r="DC62" s="1127"/>
      <c r="DD62" s="1127"/>
      <c r="DE62" s="1127"/>
      <c r="DF62" s="1127"/>
      <c r="DG62" s="1127"/>
      <c r="DH62" s="1127"/>
      <c r="DI62" s="1127"/>
      <c r="DJ62" s="1127"/>
      <c r="DK62" s="1127"/>
      <c r="DL62" s="1127"/>
      <c r="DM62" s="1127"/>
      <c r="DN62" s="1127"/>
      <c r="DO62" s="588"/>
      <c r="DP62" s="588"/>
      <c r="DQ62" s="587"/>
      <c r="DR62" s="587"/>
      <c r="DS62" s="587"/>
      <c r="DT62" s="587"/>
      <c r="DU62" s="1127"/>
      <c r="DV62" s="1127"/>
      <c r="DW62" s="588"/>
      <c r="DX62" s="587"/>
      <c r="DY62" s="587"/>
      <c r="DZ62" s="587"/>
      <c r="EA62" s="587"/>
      <c r="EB62" s="1127"/>
      <c r="EC62" s="1127"/>
      <c r="ED62" s="588"/>
      <c r="EE62" s="588"/>
      <c r="EF62" s="587">
        <v>7</v>
      </c>
      <c r="EG62" s="587">
        <v>1</v>
      </c>
      <c r="EH62" s="587">
        <v>1</v>
      </c>
      <c r="EI62" s="587">
        <f t="shared" si="97"/>
        <v>9</v>
      </c>
      <c r="EJ62" s="1127">
        <v>1</v>
      </c>
      <c r="EK62" s="1127">
        <f>IF( SUM(EJ12:EJ62)&lt;=0,0,SUM(EI12:EI62)/SUM(EJ12:EJ62))</f>
        <v>10.775956284153006</v>
      </c>
      <c r="EL62" s="588"/>
      <c r="EM62" s="587">
        <v>9</v>
      </c>
      <c r="EN62" s="587">
        <v>4</v>
      </c>
      <c r="EO62" s="587">
        <v>3</v>
      </c>
      <c r="EP62" s="587">
        <f t="shared" si="98"/>
        <v>16</v>
      </c>
      <c r="EQ62" s="1127">
        <f t="shared" si="101"/>
        <v>1</v>
      </c>
      <c r="ER62" s="1127">
        <f>IF( SUM(EQ12:EQ62)&lt;=0,0,SUM(EP12:EP62)/SUM(EQ12:EQ62))</f>
        <v>15.71584699453552</v>
      </c>
      <c r="ES62" s="588"/>
      <c r="ET62" s="587"/>
      <c r="EU62" s="587">
        <v>6</v>
      </c>
      <c r="EV62" s="587">
        <v>0</v>
      </c>
      <c r="EW62" s="587">
        <v>6</v>
      </c>
      <c r="EX62" s="587">
        <f>SUM(EU62:EW62)</f>
        <v>12</v>
      </c>
      <c r="EY62" s="1199">
        <v>1</v>
      </c>
      <c r="EZ62" s="1196">
        <f>IF( SUM(EY12:EY62)&lt;=0,0,SUM(EX12:EX62)/SUM(EY12:EY62))</f>
        <v>9.4177215189873422</v>
      </c>
      <c r="FA62" s="588"/>
      <c r="FB62" s="587">
        <v>6</v>
      </c>
      <c r="FC62" s="587">
        <v>1</v>
      </c>
      <c r="FD62" s="587">
        <v>6</v>
      </c>
      <c r="FE62" s="587">
        <f>SUM(FB62:FD62)</f>
        <v>13</v>
      </c>
      <c r="FF62" s="1127">
        <f t="shared" si="99"/>
        <v>1</v>
      </c>
      <c r="FG62" s="1127">
        <f>IF( SUM(FF12:FF62)&lt;=0,0,SUM(FE12:FE62)/SUM(FF12:FF62))</f>
        <v>13.610126582278481</v>
      </c>
      <c r="FH62" s="1197"/>
      <c r="FI62" s="1198"/>
      <c r="FJ62" s="587"/>
      <c r="FK62" s="587"/>
      <c r="FL62" s="587"/>
      <c r="FM62" s="587"/>
      <c r="FN62" s="1414"/>
      <c r="FO62" s="1127"/>
      <c r="FP62" s="588"/>
      <c r="FQ62" s="587"/>
      <c r="FR62" s="587"/>
      <c r="FS62" s="587"/>
      <c r="FT62" s="587"/>
      <c r="FU62" s="1126"/>
      <c r="FV62" s="1127"/>
      <c r="FW62" s="1203"/>
      <c r="FX62" s="1198"/>
      <c r="FY62" s="587">
        <v>0</v>
      </c>
      <c r="FZ62" s="587">
        <v>0</v>
      </c>
      <c r="GA62" s="587">
        <v>1</v>
      </c>
      <c r="GB62" s="588">
        <f t="shared" si="100"/>
        <v>1</v>
      </c>
      <c r="GC62" s="1195">
        <v>0</v>
      </c>
      <c r="GD62" s="1199">
        <f>SUM(GB12:GB62)/COUNT(GC12:GC62)</f>
        <v>2.4313725490196076</v>
      </c>
      <c r="GE62" s="697"/>
      <c r="GF62" s="697"/>
      <c r="GG62" s="697"/>
    </row>
    <row r="63" spans="1:189" s="585" customFormat="1" hidden="1" x14ac:dyDescent="0.35">
      <c r="A63" s="1229" t="s">
        <v>307</v>
      </c>
      <c r="B63" s="587"/>
      <c r="C63" s="587"/>
      <c r="D63" s="587"/>
      <c r="E63" s="587"/>
      <c r="F63" s="1126"/>
      <c r="G63" s="1414"/>
      <c r="H63" s="588"/>
      <c r="I63" s="587"/>
      <c r="J63" s="587"/>
      <c r="K63" s="587"/>
      <c r="L63" s="587"/>
      <c r="M63" s="1126"/>
      <c r="N63" s="1126"/>
      <c r="O63" s="588"/>
      <c r="P63" s="588"/>
      <c r="Q63" s="587"/>
      <c r="R63" s="587"/>
      <c r="S63" s="587"/>
      <c r="T63" s="587"/>
      <c r="U63" s="1126"/>
      <c r="V63" s="1414"/>
      <c r="W63" s="587"/>
      <c r="X63" s="587"/>
      <c r="Y63" s="587"/>
      <c r="Z63" s="587"/>
      <c r="AA63" s="1126"/>
      <c r="AB63" s="1126"/>
      <c r="AC63" s="587"/>
      <c r="AD63" s="587"/>
      <c r="AE63" s="587"/>
      <c r="AF63" s="587"/>
      <c r="AG63" s="1126"/>
      <c r="AH63" s="1199"/>
      <c r="AI63" s="588"/>
      <c r="AJ63" s="587"/>
      <c r="AK63" s="587"/>
      <c r="AL63" s="587"/>
      <c r="AM63" s="587"/>
      <c r="AN63" s="1126"/>
      <c r="AO63" s="1127"/>
      <c r="AP63" s="587"/>
      <c r="AQ63" s="587">
        <v>5</v>
      </c>
      <c r="AR63" s="587">
        <v>0</v>
      </c>
      <c r="AS63" s="587">
        <v>5</v>
      </c>
      <c r="AT63" s="587">
        <f>IF(SUM(AQ63:AS63)&gt;0,SUM(AQ63:AS63),0)</f>
        <v>10</v>
      </c>
      <c r="AU63" s="1127">
        <v>1</v>
      </c>
      <c r="AV63" s="1414">
        <f>IF( SUM(AU12:AU63)&lt;=0,0,SUM(AT12:AT63)/SUM(AU12:AU63))</f>
        <v>8.7668593448940264</v>
      </c>
      <c r="AW63" s="588"/>
      <c r="AX63" s="587">
        <v>5</v>
      </c>
      <c r="AY63" s="587">
        <v>0</v>
      </c>
      <c r="AZ63" s="587">
        <v>7</v>
      </c>
      <c r="BA63" s="587">
        <f>IF(SUM(AX63:AZ63)&gt;0,SUM(AX63:AZ63),0)</f>
        <v>12</v>
      </c>
      <c r="BB63" s="1127">
        <v>1</v>
      </c>
      <c r="BC63" s="1127">
        <f>IF( SUM(BB12:BB63)&lt;=0,0,SUM(BA12:BA63)/SUM(BB12:BB63))</f>
        <v>10.71290944123314</v>
      </c>
      <c r="BD63" s="588"/>
      <c r="BE63" s="588"/>
      <c r="BF63" s="587"/>
      <c r="BG63" s="587"/>
      <c r="BH63" s="587"/>
      <c r="BI63" s="587"/>
      <c r="BJ63" s="1126"/>
      <c r="BK63" s="1127"/>
      <c r="BL63" s="588"/>
      <c r="BM63" s="587"/>
      <c r="BN63" s="587"/>
      <c r="BO63" s="587"/>
      <c r="BP63" s="587"/>
      <c r="BQ63" s="1419"/>
      <c r="BR63" s="1199"/>
      <c r="BS63" s="587"/>
      <c r="BT63" s="587"/>
      <c r="BU63" s="587"/>
      <c r="BV63" s="587"/>
      <c r="BW63" s="1126"/>
      <c r="BX63" s="1127"/>
      <c r="BY63" s="588"/>
      <c r="BZ63" s="588"/>
      <c r="CA63" s="587"/>
      <c r="CB63" s="587"/>
      <c r="CC63" s="587"/>
      <c r="CD63" s="587"/>
      <c r="CE63" s="1127"/>
      <c r="CF63" s="1127"/>
      <c r="CG63" s="588"/>
      <c r="CH63" s="587"/>
      <c r="CI63" s="587"/>
      <c r="CJ63" s="587"/>
      <c r="CK63" s="587"/>
      <c r="CL63" s="1127"/>
      <c r="CM63" s="1127"/>
      <c r="CN63" s="588"/>
      <c r="CO63" s="588"/>
      <c r="CP63" s="587"/>
      <c r="CQ63" s="587"/>
      <c r="CR63" s="587"/>
      <c r="CS63" s="587"/>
      <c r="CT63" s="1127"/>
      <c r="CU63" s="1127"/>
      <c r="CV63" s="588"/>
      <c r="CW63" s="587"/>
      <c r="CX63" s="587"/>
      <c r="CY63" s="587"/>
      <c r="CZ63" s="587"/>
      <c r="DA63" s="1127"/>
      <c r="DB63" s="1127"/>
      <c r="DC63" s="1127"/>
      <c r="DD63" s="1127"/>
      <c r="DE63" s="1127"/>
      <c r="DF63" s="1127"/>
      <c r="DG63" s="1127"/>
      <c r="DH63" s="1127"/>
      <c r="DI63" s="1127"/>
      <c r="DJ63" s="1127"/>
      <c r="DK63" s="1127"/>
      <c r="DL63" s="1127"/>
      <c r="DM63" s="1127"/>
      <c r="DN63" s="1127"/>
      <c r="DO63" s="588"/>
      <c r="DP63" s="588"/>
      <c r="DQ63" s="587"/>
      <c r="DR63" s="587"/>
      <c r="DS63" s="587"/>
      <c r="DT63" s="587"/>
      <c r="DU63" s="1127"/>
      <c r="DV63" s="1127"/>
      <c r="DW63" s="588"/>
      <c r="DX63" s="587"/>
      <c r="DY63" s="587"/>
      <c r="DZ63" s="587"/>
      <c r="EA63" s="587"/>
      <c r="EB63" s="1127"/>
      <c r="EC63" s="1127"/>
      <c r="ED63" s="588"/>
      <c r="EE63" s="588"/>
      <c r="EF63" s="587">
        <v>4</v>
      </c>
      <c r="EG63" s="587">
        <v>0</v>
      </c>
      <c r="EH63" s="587">
        <v>0</v>
      </c>
      <c r="EI63" s="587">
        <f t="shared" si="97"/>
        <v>4</v>
      </c>
      <c r="EJ63" s="1127">
        <v>1</v>
      </c>
      <c r="EK63" s="1127">
        <f>IF( SUM(EJ12:EJ63)&lt;=0,0,SUM(EI12:EI63)/SUM(EJ12:EJ63))</f>
        <v>10.631016042780749</v>
      </c>
      <c r="EL63" s="588"/>
      <c r="EM63" s="587">
        <v>4</v>
      </c>
      <c r="EN63" s="587">
        <v>0</v>
      </c>
      <c r="EO63" s="587">
        <v>0</v>
      </c>
      <c r="EP63" s="587">
        <f t="shared" si="98"/>
        <v>4</v>
      </c>
      <c r="EQ63" s="1127">
        <f t="shared" si="101"/>
        <v>1</v>
      </c>
      <c r="ER63" s="1127">
        <f>IF( SUM(EQ12:EQ63)&lt;=0,0,SUM(EP12:EP63)/SUM(EQ12:EQ63))</f>
        <v>15.46524064171123</v>
      </c>
      <c r="ES63" s="588"/>
      <c r="ET63" s="587"/>
      <c r="EU63" s="587">
        <v>4</v>
      </c>
      <c r="EV63" s="587">
        <v>0</v>
      </c>
      <c r="EW63" s="587">
        <v>1</v>
      </c>
      <c r="EX63" s="587">
        <f>SUM(EU63:EW63)</f>
        <v>5</v>
      </c>
      <c r="EY63" s="1199">
        <v>1</v>
      </c>
      <c r="EZ63" s="1196">
        <f>IF( SUM(EY12:EY63)&lt;=0,0,SUM(EX12:EX63)/SUM(EY12:EY63))</f>
        <v>9.3300248138957809</v>
      </c>
      <c r="FA63" s="588"/>
      <c r="FB63" s="587">
        <v>4</v>
      </c>
      <c r="FC63" s="587">
        <v>1</v>
      </c>
      <c r="FD63" s="587">
        <v>2</v>
      </c>
      <c r="FE63" s="587">
        <f>SUM(FB63:FD63)</f>
        <v>7</v>
      </c>
      <c r="FF63" s="1127">
        <f t="shared" si="99"/>
        <v>1</v>
      </c>
      <c r="FG63" s="1127">
        <f>IF( SUM(FF12:FF63)&lt;=0,0,SUM(FE12:FE63)/SUM(FF12:FF63))</f>
        <v>13.478908188585608</v>
      </c>
      <c r="FH63" s="1197"/>
      <c r="FI63" s="1198"/>
      <c r="FJ63" s="587"/>
      <c r="FK63" s="587"/>
      <c r="FL63" s="587"/>
      <c r="FM63" s="587"/>
      <c r="FN63" s="1414"/>
      <c r="FO63" s="1127"/>
      <c r="FP63" s="588"/>
      <c r="FQ63" s="587"/>
      <c r="FR63" s="587"/>
      <c r="FS63" s="587"/>
      <c r="FT63" s="587"/>
      <c r="FU63" s="1126"/>
      <c r="FV63" s="1127"/>
      <c r="FW63" s="1203"/>
      <c r="FX63" s="1198"/>
      <c r="FY63" s="587">
        <v>0</v>
      </c>
      <c r="FZ63" s="587">
        <v>0</v>
      </c>
      <c r="GA63" s="587">
        <v>0</v>
      </c>
      <c r="GB63" s="588">
        <f t="shared" si="100"/>
        <v>0</v>
      </c>
      <c r="GC63" s="1195">
        <v>0</v>
      </c>
      <c r="GD63" s="1199">
        <f>SUM(GB12:GB63)/COUNT(GC12:GC63)</f>
        <v>2.3846153846153846</v>
      </c>
      <c r="GE63" s="697"/>
      <c r="GF63" s="697"/>
      <c r="GG63" s="697"/>
    </row>
    <row r="64" spans="1:189" s="585" customFormat="1" hidden="1" x14ac:dyDescent="0.35">
      <c r="A64" s="1229" t="s">
        <v>307</v>
      </c>
      <c r="B64" s="587"/>
      <c r="C64" s="587"/>
      <c r="D64" s="587"/>
      <c r="E64" s="587"/>
      <c r="F64" s="1126"/>
      <c r="G64" s="1414"/>
      <c r="H64" s="588"/>
      <c r="I64" s="587"/>
      <c r="J64" s="587"/>
      <c r="K64" s="587"/>
      <c r="L64" s="587"/>
      <c r="M64" s="1126"/>
      <c r="N64" s="1126"/>
      <c r="O64" s="588"/>
      <c r="P64" s="588"/>
      <c r="Q64" s="587"/>
      <c r="R64" s="587"/>
      <c r="S64" s="587"/>
      <c r="T64" s="587"/>
      <c r="U64" s="1126"/>
      <c r="V64" s="1414"/>
      <c r="W64" s="587"/>
      <c r="X64" s="587"/>
      <c r="Y64" s="587"/>
      <c r="Z64" s="587"/>
      <c r="AA64" s="1126"/>
      <c r="AB64" s="1126"/>
      <c r="AC64" s="587"/>
      <c r="AD64" s="587"/>
      <c r="AE64" s="587"/>
      <c r="AF64" s="587"/>
      <c r="AG64" s="1126"/>
      <c r="AH64" s="1199"/>
      <c r="AI64" s="588"/>
      <c r="AJ64" s="587"/>
      <c r="AK64" s="587"/>
      <c r="AL64" s="587"/>
      <c r="AM64" s="587"/>
      <c r="AN64" s="1126"/>
      <c r="AO64" s="1127"/>
      <c r="AP64" s="587"/>
      <c r="AQ64" s="587">
        <v>0</v>
      </c>
      <c r="AR64" s="587">
        <v>1</v>
      </c>
      <c r="AS64" s="587">
        <v>0</v>
      </c>
      <c r="AT64" s="587">
        <f>IF(SUM(AQ64:AS64)&gt;0,SUM(AQ64:AS64),0)</f>
        <v>1</v>
      </c>
      <c r="AU64" s="1127">
        <v>1</v>
      </c>
      <c r="AV64" s="1414">
        <f>IF( SUM(AU12:AU64)&lt;=0,0,SUM(AT12:AT64)/SUM(AU12:AU64))</f>
        <v>8.6200378071833654</v>
      </c>
      <c r="AW64" s="588"/>
      <c r="AX64" s="587">
        <v>0</v>
      </c>
      <c r="AY64" s="587">
        <v>1</v>
      </c>
      <c r="AZ64" s="587">
        <v>0</v>
      </c>
      <c r="BA64" s="587">
        <f>IF(SUM(AX64:AZ64)&gt;0,SUM(AX64:AZ64),0)</f>
        <v>1</v>
      </c>
      <c r="BB64" s="1127">
        <v>1</v>
      </c>
      <c r="BC64" s="1127">
        <f>IF( SUM(BB12:BB64)&lt;=0,0,SUM(BA12:BA64)/SUM(BB12:BB64))</f>
        <v>10.52930056710775</v>
      </c>
      <c r="BD64" s="588"/>
      <c r="BE64" s="588"/>
      <c r="BF64" s="587"/>
      <c r="BG64" s="587"/>
      <c r="BH64" s="587"/>
      <c r="BI64" s="587"/>
      <c r="BJ64" s="1126"/>
      <c r="BK64" s="1127"/>
      <c r="BL64" s="588"/>
      <c r="BM64" s="587"/>
      <c r="BN64" s="587"/>
      <c r="BO64" s="587"/>
      <c r="BP64" s="587"/>
      <c r="BQ64" s="1419"/>
      <c r="BR64" s="1199"/>
      <c r="BS64" s="587"/>
      <c r="BT64" s="587"/>
      <c r="BU64" s="587"/>
      <c r="BV64" s="587"/>
      <c r="BW64" s="1126"/>
      <c r="BX64" s="1127"/>
      <c r="BY64" s="588"/>
      <c r="BZ64" s="588"/>
      <c r="CA64" s="587"/>
      <c r="CB64" s="587"/>
      <c r="CC64" s="587"/>
      <c r="CD64" s="587"/>
      <c r="CE64" s="1127"/>
      <c r="CF64" s="1127"/>
      <c r="CG64" s="588"/>
      <c r="CH64" s="587"/>
      <c r="CI64" s="587"/>
      <c r="CJ64" s="587"/>
      <c r="CK64" s="587"/>
      <c r="CL64" s="1127"/>
      <c r="CM64" s="1127"/>
      <c r="CN64" s="588"/>
      <c r="CO64" s="588"/>
      <c r="CP64" s="587"/>
      <c r="CQ64" s="587"/>
      <c r="CR64" s="587"/>
      <c r="CS64" s="587"/>
      <c r="CT64" s="1127"/>
      <c r="CU64" s="1127"/>
      <c r="CV64" s="588"/>
      <c r="CW64" s="587"/>
      <c r="CX64" s="587"/>
      <c r="CY64" s="587"/>
      <c r="CZ64" s="587"/>
      <c r="DA64" s="1127"/>
      <c r="DB64" s="1127"/>
      <c r="DC64" s="1127"/>
      <c r="DD64" s="1127"/>
      <c r="DE64" s="1127"/>
      <c r="DF64" s="1127"/>
      <c r="DG64" s="1127"/>
      <c r="DH64" s="1127"/>
      <c r="DI64" s="1127"/>
      <c r="DJ64" s="1127"/>
      <c r="DK64" s="1127"/>
      <c r="DL64" s="1127"/>
      <c r="DM64" s="1127"/>
      <c r="DN64" s="1127"/>
      <c r="DO64" s="588"/>
      <c r="DP64" s="588"/>
      <c r="DQ64" s="587"/>
      <c r="DR64" s="587"/>
      <c r="DS64" s="587"/>
      <c r="DT64" s="587"/>
      <c r="DU64" s="1127"/>
      <c r="DV64" s="1127"/>
      <c r="DW64" s="588"/>
      <c r="DX64" s="587"/>
      <c r="DY64" s="587"/>
      <c r="DZ64" s="587"/>
      <c r="EA64" s="587"/>
      <c r="EB64" s="1127"/>
      <c r="EC64" s="1127"/>
      <c r="ED64" s="588"/>
      <c r="EE64" s="588"/>
      <c r="EF64" s="587"/>
      <c r="EG64" s="587"/>
      <c r="EH64" s="587"/>
      <c r="EI64" s="587"/>
      <c r="EJ64" s="1127">
        <v>1</v>
      </c>
      <c r="EK64" s="1127">
        <f>IF( SUM(EJ12:EJ64)&lt;=0,0,SUM(EI12:EI64)/SUM(EJ12:EJ64))</f>
        <v>10.408376963350785</v>
      </c>
      <c r="EL64" s="588"/>
      <c r="EM64" s="587"/>
      <c r="EN64" s="587"/>
      <c r="EO64" s="587"/>
      <c r="EP64" s="587"/>
      <c r="EQ64" s="1127">
        <f t="shared" si="101"/>
        <v>1</v>
      </c>
      <c r="ER64" s="1127">
        <f>IF( SUM(EQ12:EQ64)&lt;=0,0,SUM(EP12:EP64)/SUM(EQ12:EQ64))</f>
        <v>15.141361256544503</v>
      </c>
      <c r="ES64" s="588"/>
      <c r="ET64" s="587"/>
      <c r="EU64" s="587"/>
      <c r="EV64" s="587"/>
      <c r="EW64" s="587"/>
      <c r="EX64" s="587"/>
      <c r="EY64" s="1199">
        <v>1</v>
      </c>
      <c r="EZ64" s="1196">
        <f>IF( SUM(EY12:EY64)&lt;=0,0,SUM(EX12:EX64)/SUM(EY12:EY64))</f>
        <v>9.1484184914841844</v>
      </c>
      <c r="FA64" s="588"/>
      <c r="FB64" s="587"/>
      <c r="FC64" s="587"/>
      <c r="FD64" s="587"/>
      <c r="FE64" s="587"/>
      <c r="FF64" s="1127">
        <f t="shared" si="99"/>
        <v>1</v>
      </c>
      <c r="FG64" s="1127">
        <f>IF( SUM(FF12:FF64)&lt;=0,0,SUM(FE12:FE64)/SUM(FF12:FF64))</f>
        <v>13.216545012165451</v>
      </c>
      <c r="FH64" s="1197"/>
      <c r="FI64" s="1198"/>
      <c r="FJ64" s="587"/>
      <c r="FK64" s="587"/>
      <c r="FL64" s="587"/>
      <c r="FM64" s="587"/>
      <c r="FN64" s="1414"/>
      <c r="FO64" s="1127"/>
      <c r="FP64" s="588"/>
      <c r="FQ64" s="587"/>
      <c r="FR64" s="587"/>
      <c r="FS64" s="587"/>
      <c r="FT64" s="587"/>
      <c r="FU64" s="1126"/>
      <c r="FV64" s="1127"/>
      <c r="FW64" s="1203"/>
      <c r="FX64" s="1198"/>
      <c r="FY64" s="587"/>
      <c r="FZ64" s="587"/>
      <c r="GA64" s="587"/>
      <c r="GB64" s="588">
        <f t="shared" si="100"/>
        <v>0</v>
      </c>
      <c r="GC64" s="1195">
        <v>0</v>
      </c>
      <c r="GD64" s="1199">
        <f>SUM(GB12:GB64)/COUNT(GC12:GC64)</f>
        <v>2.3396226415094339</v>
      </c>
      <c r="GE64" s="697"/>
      <c r="GF64" s="697"/>
      <c r="GG64" s="697"/>
    </row>
    <row r="65" spans="1:189" s="585" customFormat="1" hidden="1" x14ac:dyDescent="0.35">
      <c r="A65" s="1231" t="s">
        <v>307</v>
      </c>
      <c r="B65" s="698"/>
      <c r="C65" s="698"/>
      <c r="D65" s="698"/>
      <c r="E65" s="698"/>
      <c r="F65" s="1140"/>
      <c r="G65" s="1415"/>
      <c r="H65" s="1142"/>
      <c r="I65" s="698"/>
      <c r="J65" s="698"/>
      <c r="K65" s="698"/>
      <c r="L65" s="698"/>
      <c r="M65" s="1140"/>
      <c r="N65" s="1140"/>
      <c r="O65" s="1142"/>
      <c r="P65" s="1142"/>
      <c r="Q65" s="698"/>
      <c r="R65" s="698"/>
      <c r="S65" s="698"/>
      <c r="T65" s="698"/>
      <c r="U65" s="1140"/>
      <c r="V65" s="1415"/>
      <c r="W65" s="698"/>
      <c r="X65" s="698"/>
      <c r="Y65" s="698"/>
      <c r="Z65" s="698"/>
      <c r="AA65" s="1140"/>
      <c r="AB65" s="1140"/>
      <c r="AC65" s="698"/>
      <c r="AD65" s="698"/>
      <c r="AE65" s="698"/>
      <c r="AF65" s="698"/>
      <c r="AG65" s="1140"/>
      <c r="AH65" s="1420"/>
      <c r="AI65" s="1142"/>
      <c r="AJ65" s="698"/>
      <c r="AK65" s="698"/>
      <c r="AL65" s="698"/>
      <c r="AM65" s="698"/>
      <c r="AN65" s="1140"/>
      <c r="AO65" s="1141"/>
      <c r="AP65" s="698"/>
      <c r="AQ65" s="698"/>
      <c r="AR65" s="698"/>
      <c r="AS65" s="698"/>
      <c r="AT65" s="698"/>
      <c r="AU65" s="1141">
        <v>1</v>
      </c>
      <c r="AV65" s="1415">
        <f>IF( SUM(AU12:AU65)&lt;=0,0,SUM(AT12:AT65)/SUM(AU12:AU65))</f>
        <v>8.4601113172541744</v>
      </c>
      <c r="AW65" s="1142"/>
      <c r="AX65" s="698"/>
      <c r="AY65" s="698"/>
      <c r="AZ65" s="698"/>
      <c r="BA65" s="698"/>
      <c r="BB65" s="1141">
        <v>1</v>
      </c>
      <c r="BC65" s="1141">
        <f>IF( SUM(BB12:BB65)&lt;=0,0,SUM(BA12:BA65)/SUM(BB12:BB65))</f>
        <v>10.333951762523192</v>
      </c>
      <c r="BD65" s="1142"/>
      <c r="BE65" s="1142"/>
      <c r="BF65" s="698"/>
      <c r="BG65" s="698"/>
      <c r="BH65" s="698"/>
      <c r="BI65" s="698"/>
      <c r="BJ65" s="1140"/>
      <c r="BK65" s="1141"/>
      <c r="BL65" s="1142"/>
      <c r="BM65" s="698"/>
      <c r="BN65" s="698"/>
      <c r="BO65" s="698"/>
      <c r="BP65" s="698"/>
      <c r="BQ65" s="1421"/>
      <c r="BR65" s="1420"/>
      <c r="BS65" s="698"/>
      <c r="BT65" s="698"/>
      <c r="BU65" s="698"/>
      <c r="BV65" s="698"/>
      <c r="BW65" s="1140"/>
      <c r="BX65" s="1141"/>
      <c r="BY65" s="1142"/>
      <c r="BZ65" s="1142"/>
      <c r="CA65" s="698"/>
      <c r="CB65" s="698"/>
      <c r="CC65" s="698"/>
      <c r="CD65" s="698"/>
      <c r="CE65" s="1141"/>
      <c r="CF65" s="1141"/>
      <c r="CG65" s="1142"/>
      <c r="CH65" s="698"/>
      <c r="CI65" s="698"/>
      <c r="CJ65" s="698"/>
      <c r="CK65" s="698"/>
      <c r="CL65" s="1141"/>
      <c r="CM65" s="1141"/>
      <c r="CN65" s="1142"/>
      <c r="CO65" s="1142"/>
      <c r="CP65" s="698"/>
      <c r="CQ65" s="698"/>
      <c r="CR65" s="698"/>
      <c r="CS65" s="698"/>
      <c r="CT65" s="1141"/>
      <c r="CU65" s="1141"/>
      <c r="CV65" s="1142"/>
      <c r="CW65" s="698"/>
      <c r="CX65" s="698"/>
      <c r="CY65" s="698"/>
      <c r="CZ65" s="698"/>
      <c r="DA65" s="1141"/>
      <c r="DB65" s="1141"/>
      <c r="DC65" s="1141"/>
      <c r="DD65" s="1141"/>
      <c r="DE65" s="1141"/>
      <c r="DF65" s="1141"/>
      <c r="DG65" s="1141"/>
      <c r="DH65" s="1141"/>
      <c r="DI65" s="1141"/>
      <c r="DJ65" s="1141"/>
      <c r="DK65" s="1141"/>
      <c r="DL65" s="1141"/>
      <c r="DM65" s="1141"/>
      <c r="DN65" s="1141"/>
      <c r="DO65" s="1142"/>
      <c r="DP65" s="1142"/>
      <c r="DQ65" s="698"/>
      <c r="DR65" s="698"/>
      <c r="DS65" s="698"/>
      <c r="DT65" s="698"/>
      <c r="DU65" s="1141"/>
      <c r="DV65" s="1141"/>
      <c r="DW65" s="1142"/>
      <c r="DX65" s="698"/>
      <c r="DY65" s="698"/>
      <c r="DZ65" s="698"/>
      <c r="EA65" s="698"/>
      <c r="EB65" s="1141"/>
      <c r="EC65" s="1141"/>
      <c r="ED65" s="1142"/>
      <c r="EE65" s="1142"/>
      <c r="EF65" s="698"/>
      <c r="EG65" s="698"/>
      <c r="EH65" s="698"/>
      <c r="EI65" s="698"/>
      <c r="EJ65" s="1141">
        <v>1</v>
      </c>
      <c r="EK65" s="1141">
        <f>IF( SUM(EJ12:EJ65)&lt;=0,0,SUM(EI12:EI65)/SUM(EJ12:EJ65))</f>
        <v>10.194871794871794</v>
      </c>
      <c r="EL65" s="1142"/>
      <c r="EM65" s="698"/>
      <c r="EN65" s="698"/>
      <c r="EO65" s="698"/>
      <c r="EP65" s="698"/>
      <c r="EQ65" s="1141">
        <f t="shared" si="101"/>
        <v>1</v>
      </c>
      <c r="ER65" s="1141">
        <f>IF( SUM(EQ12:EQ65)&lt;=0,0,SUM(EP12:EP65)/SUM(EQ12:EQ65))</f>
        <v>14.830769230769231</v>
      </c>
      <c r="ES65" s="1142"/>
      <c r="ET65" s="698"/>
      <c r="EU65" s="698"/>
      <c r="EV65" s="698"/>
      <c r="EW65" s="698"/>
      <c r="EX65" s="698"/>
      <c r="EY65" s="1420">
        <v>1</v>
      </c>
      <c r="EZ65" s="1422">
        <f>IF( SUM(EY12:EY65)&lt;=0,0,SUM(EX12:EX65)/SUM(EY12:EY65))</f>
        <v>8.9737470167064437</v>
      </c>
      <c r="FA65" s="1142"/>
      <c r="FB65" s="698"/>
      <c r="FC65" s="698"/>
      <c r="FD65" s="698"/>
      <c r="FE65" s="698">
        <f t="shared" ref="FE65:FE70" si="102">SUM(FB65:FD65)</f>
        <v>0</v>
      </c>
      <c r="FF65" s="1141">
        <f t="shared" si="99"/>
        <v>1</v>
      </c>
      <c r="FG65" s="1141">
        <f>IF( SUM(FF12:FF65)&lt;=0,0,SUM(FE12:FE65)/SUM(FF12:FF65))</f>
        <v>12.964200477326969</v>
      </c>
      <c r="FH65" s="1423"/>
      <c r="FI65" s="1424"/>
      <c r="FJ65" s="698"/>
      <c r="FK65" s="698"/>
      <c r="FL65" s="698"/>
      <c r="FM65" s="698"/>
      <c r="FN65" s="1415"/>
      <c r="FO65" s="1141"/>
      <c r="FP65" s="1142"/>
      <c r="FQ65" s="698"/>
      <c r="FR65" s="698"/>
      <c r="FS65" s="698"/>
      <c r="FT65" s="698"/>
      <c r="FU65" s="1140"/>
      <c r="FV65" s="1141"/>
      <c r="FW65" s="1425"/>
      <c r="FX65" s="1424"/>
      <c r="FY65" s="698"/>
      <c r="FZ65" s="698"/>
      <c r="GA65" s="698"/>
      <c r="GB65" s="1142">
        <f t="shared" si="100"/>
        <v>0</v>
      </c>
      <c r="GC65" s="1426">
        <v>0</v>
      </c>
      <c r="GD65" s="1420">
        <f>SUM(GB12:GB65)/COUNT(GC12:GC65)</f>
        <v>2.2962962962962963</v>
      </c>
      <c r="GE65" s="1427"/>
      <c r="GF65" s="1427"/>
      <c r="GG65" s="1427"/>
    </row>
    <row r="66" spans="1:189" s="585" customFormat="1" hidden="1" x14ac:dyDescent="0.35">
      <c r="A66" s="1230">
        <v>42814</v>
      </c>
      <c r="B66" s="587"/>
      <c r="C66" s="587"/>
      <c r="D66" s="587"/>
      <c r="E66" s="587"/>
      <c r="F66" s="1126"/>
      <c r="G66" s="1414"/>
      <c r="H66" s="588"/>
      <c r="I66" s="587"/>
      <c r="J66" s="587"/>
      <c r="K66" s="587"/>
      <c r="L66" s="587"/>
      <c r="M66" s="1126"/>
      <c r="N66" s="1126"/>
      <c r="O66" s="588"/>
      <c r="P66" s="588"/>
      <c r="Q66" s="587"/>
      <c r="R66" s="587"/>
      <c r="S66" s="587"/>
      <c r="T66" s="587"/>
      <c r="U66" s="1126"/>
      <c r="V66" s="1414"/>
      <c r="W66" s="587"/>
      <c r="X66" s="587"/>
      <c r="Y66" s="587"/>
      <c r="Z66" s="587"/>
      <c r="AA66" s="1126"/>
      <c r="AB66" s="1126"/>
      <c r="AC66" s="587"/>
      <c r="AD66" s="587"/>
      <c r="AE66" s="587"/>
      <c r="AF66" s="587"/>
      <c r="AG66" s="1126"/>
      <c r="AH66" s="1199"/>
      <c r="AI66" s="588"/>
      <c r="AJ66" s="587"/>
      <c r="AK66" s="587"/>
      <c r="AL66" s="587"/>
      <c r="AM66" s="587"/>
      <c r="AN66" s="1126"/>
      <c r="AO66" s="1127"/>
      <c r="AP66" s="587"/>
      <c r="AQ66" s="587">
        <v>5</v>
      </c>
      <c r="AR66" s="587">
        <v>5</v>
      </c>
      <c r="AS66" s="587">
        <v>4</v>
      </c>
      <c r="AT66" s="587">
        <f t="shared" ref="AT66:AT71" si="103">IF(SUM(AQ66:AS66)&gt;0,SUM(AQ66:AS66),0)</f>
        <v>14</v>
      </c>
      <c r="AU66" s="1127">
        <v>1</v>
      </c>
      <c r="AV66" s="1414">
        <f>IF( SUM(AU12:AU66)&lt;=0,0,SUM(AT12:AT66)/SUM(AU12:AU66))</f>
        <v>8.5610200364298734</v>
      </c>
      <c r="AW66" s="588"/>
      <c r="AX66" s="587">
        <v>7</v>
      </c>
      <c r="AY66" s="587">
        <v>5</v>
      </c>
      <c r="AZ66" s="587">
        <v>4</v>
      </c>
      <c r="BA66" s="587">
        <f t="shared" ref="BA66:BA71" si="104">IF(SUM(AX66:AZ66)&gt;0,SUM(AX66:AZ66),0)</f>
        <v>16</v>
      </c>
      <c r="BB66" s="1127">
        <v>1</v>
      </c>
      <c r="BC66" s="1127">
        <f>IF( SUM(BB12:BB66)&lt;=0,0,SUM(BA12:BA66)/SUM(BB12:BB66))</f>
        <v>10.437158469945356</v>
      </c>
      <c r="BD66" s="588"/>
      <c r="BE66" s="588"/>
      <c r="BF66" s="587"/>
      <c r="BG66" s="587"/>
      <c r="BH66" s="587"/>
      <c r="BI66" s="587"/>
      <c r="BJ66" s="1126"/>
      <c r="BK66" s="1127"/>
      <c r="BL66" s="588"/>
      <c r="BM66" s="587"/>
      <c r="BN66" s="587"/>
      <c r="BO66" s="587"/>
      <c r="BP66" s="587"/>
      <c r="BQ66" s="1419"/>
      <c r="BR66" s="1199"/>
      <c r="BS66" s="587"/>
      <c r="BT66" s="587"/>
      <c r="BU66" s="587"/>
      <c r="BV66" s="587"/>
      <c r="BW66" s="1126"/>
      <c r="BX66" s="1127"/>
      <c r="BY66" s="588"/>
      <c r="BZ66" s="588"/>
      <c r="CA66" s="587"/>
      <c r="CB66" s="587"/>
      <c r="CC66" s="587"/>
      <c r="CD66" s="587"/>
      <c r="CE66" s="1127"/>
      <c r="CF66" s="1127"/>
      <c r="CG66" s="588"/>
      <c r="CH66" s="587"/>
      <c r="CI66" s="587"/>
      <c r="CJ66" s="587"/>
      <c r="CK66" s="587"/>
      <c r="CL66" s="1127"/>
      <c r="CM66" s="1127"/>
      <c r="CN66" s="588"/>
      <c r="CO66" s="588"/>
      <c r="CP66" s="587"/>
      <c r="CQ66" s="587"/>
      <c r="CR66" s="587"/>
      <c r="CS66" s="587"/>
      <c r="CT66" s="1127"/>
      <c r="CU66" s="1127"/>
      <c r="CV66" s="588"/>
      <c r="CW66" s="587"/>
      <c r="CX66" s="587"/>
      <c r="CY66" s="587"/>
      <c r="CZ66" s="587"/>
      <c r="DA66" s="1127"/>
      <c r="DB66" s="1127"/>
      <c r="DC66" s="1127"/>
      <c r="DD66" s="1127"/>
      <c r="DE66" s="1127"/>
      <c r="DF66" s="1127"/>
      <c r="DG66" s="1127"/>
      <c r="DH66" s="1127"/>
      <c r="DI66" s="1127"/>
      <c r="DJ66" s="1127"/>
      <c r="DK66" s="1127"/>
      <c r="DL66" s="1127"/>
      <c r="DM66" s="1127"/>
      <c r="DN66" s="1127"/>
      <c r="DO66" s="588"/>
      <c r="DP66" s="588"/>
      <c r="DQ66" s="587"/>
      <c r="DR66" s="587"/>
      <c r="DS66" s="587"/>
      <c r="DT66" s="587"/>
      <c r="DU66" s="1127"/>
      <c r="DV66" s="1127"/>
      <c r="DW66" s="588"/>
      <c r="DX66" s="587"/>
      <c r="DY66" s="587"/>
      <c r="DZ66" s="587"/>
      <c r="EA66" s="587"/>
      <c r="EB66" s="1127"/>
      <c r="EC66" s="1127"/>
      <c r="ED66" s="588"/>
      <c r="EE66" s="588"/>
      <c r="EF66" s="587">
        <v>5</v>
      </c>
      <c r="EG66" s="587">
        <v>1</v>
      </c>
      <c r="EH66" s="587">
        <v>7</v>
      </c>
      <c r="EI66" s="587">
        <f t="shared" ref="EI66:EI71" si="105">SUM(EF66:EH66)</f>
        <v>13</v>
      </c>
      <c r="EJ66" s="1127">
        <v>1</v>
      </c>
      <c r="EK66" s="1127">
        <f>IF( SUM(EJ12:EJ66)&lt;=0,0,SUM(EI12:EI66)/SUM(EJ12:EJ66))</f>
        <v>10.251256281407036</v>
      </c>
      <c r="EL66" s="588"/>
      <c r="EM66" s="587">
        <v>8</v>
      </c>
      <c r="EN66" s="587">
        <v>5</v>
      </c>
      <c r="EO66" s="587">
        <v>7</v>
      </c>
      <c r="EP66" s="587">
        <f t="shared" ref="EP66:EP71" si="106">SUM(EM66:EO66)</f>
        <v>20</v>
      </c>
      <c r="EQ66" s="1127">
        <f t="shared" ref="EQ66:EQ71" si="107">EJ66</f>
        <v>1</v>
      </c>
      <c r="ER66" s="1127">
        <f>IF( SUM(EQ12:EQ66)&lt;=0,0,SUM(EP12:EP66)/SUM(EQ12:EQ66))</f>
        <v>14.93467336683417</v>
      </c>
      <c r="ES66" s="588"/>
      <c r="ET66" s="587"/>
      <c r="EU66" s="587">
        <v>10</v>
      </c>
      <c r="EV66" s="587">
        <v>2</v>
      </c>
      <c r="EW66" s="587">
        <v>0</v>
      </c>
      <c r="EX66" s="587">
        <f t="shared" ref="EX66:EX71" si="108">SUM(EU66:EW66)</f>
        <v>12</v>
      </c>
      <c r="EY66" s="1199">
        <v>1</v>
      </c>
      <c r="EZ66" s="1196">
        <f>IF( SUM(EY12:EY66)&lt;=0,0,SUM(EX12:EX66)/SUM(EY12:EY66))</f>
        <v>9.0304449648711937</v>
      </c>
      <c r="FA66" s="588"/>
      <c r="FB66" s="587">
        <v>11</v>
      </c>
      <c r="FC66" s="587">
        <v>5</v>
      </c>
      <c r="FD66" s="587">
        <v>1</v>
      </c>
      <c r="FE66" s="587">
        <f t="shared" si="102"/>
        <v>17</v>
      </c>
      <c r="FF66" s="1127">
        <f t="shared" ref="FF66:FF71" si="109">EY66</f>
        <v>1</v>
      </c>
      <c r="FG66" s="1127">
        <f>IF( SUM(FF12:FF66)&lt;=0,0,SUM(FE12:FE66)/SUM(FF12:FF66))</f>
        <v>13.039812646370024</v>
      </c>
      <c r="FH66" s="1197"/>
      <c r="FI66" s="1198"/>
      <c r="FJ66" s="587"/>
      <c r="FK66" s="587"/>
      <c r="FL66" s="587"/>
      <c r="FM66" s="587"/>
      <c r="FN66" s="1414"/>
      <c r="FO66" s="1127"/>
      <c r="FP66" s="588"/>
      <c r="FQ66" s="587"/>
      <c r="FR66" s="587"/>
      <c r="FS66" s="587"/>
      <c r="FT66" s="587"/>
      <c r="FU66" s="1126"/>
      <c r="FV66" s="1127"/>
      <c r="FW66" s="1203"/>
      <c r="FX66" s="1198"/>
      <c r="FY66" s="587">
        <v>0</v>
      </c>
      <c r="FZ66" s="587">
        <v>1</v>
      </c>
      <c r="GA66" s="587">
        <v>3</v>
      </c>
      <c r="GB66" s="588">
        <f t="shared" ref="GB66:GB71" si="110">SUM(FY66:GA66)</f>
        <v>4</v>
      </c>
      <c r="GC66" s="1195">
        <v>0</v>
      </c>
      <c r="GD66" s="1199">
        <f>SUM(GB12:GB66)/COUNT(GC12:GC66)</f>
        <v>2.3272727272727272</v>
      </c>
      <c r="GE66" s="697"/>
      <c r="GF66" s="697"/>
      <c r="GG66" s="697"/>
    </row>
    <row r="67" spans="1:189" s="585" customFormat="1" hidden="1" x14ac:dyDescent="0.35">
      <c r="A67" s="1229">
        <v>42815</v>
      </c>
      <c r="B67" s="587"/>
      <c r="C67" s="587"/>
      <c r="D67" s="587"/>
      <c r="E67" s="587"/>
      <c r="F67" s="1126"/>
      <c r="G67" s="1414"/>
      <c r="H67" s="588"/>
      <c r="I67" s="587"/>
      <c r="J67" s="587"/>
      <c r="K67" s="587"/>
      <c r="L67" s="587"/>
      <c r="M67" s="1126"/>
      <c r="N67" s="1126"/>
      <c r="O67" s="588"/>
      <c r="P67" s="588"/>
      <c r="Q67" s="587"/>
      <c r="R67" s="587"/>
      <c r="S67" s="587"/>
      <c r="T67" s="587"/>
      <c r="U67" s="1126"/>
      <c r="V67" s="1414"/>
      <c r="W67" s="587"/>
      <c r="X67" s="587"/>
      <c r="Y67" s="587"/>
      <c r="Z67" s="587"/>
      <c r="AA67" s="1126"/>
      <c r="AB67" s="1126"/>
      <c r="AC67" s="587"/>
      <c r="AD67" s="587"/>
      <c r="AE67" s="587"/>
      <c r="AF67" s="587"/>
      <c r="AG67" s="1126"/>
      <c r="AH67" s="1199"/>
      <c r="AI67" s="588"/>
      <c r="AJ67" s="587"/>
      <c r="AK67" s="587"/>
      <c r="AL67" s="587"/>
      <c r="AM67" s="587"/>
      <c r="AN67" s="1126"/>
      <c r="AO67" s="1127"/>
      <c r="AP67" s="587"/>
      <c r="AQ67" s="587">
        <v>3</v>
      </c>
      <c r="AR67" s="587">
        <v>2</v>
      </c>
      <c r="AS67" s="587">
        <v>1</v>
      </c>
      <c r="AT67" s="587">
        <f t="shared" si="103"/>
        <v>6</v>
      </c>
      <c r="AU67" s="1127">
        <v>1</v>
      </c>
      <c r="AV67" s="1414">
        <f>IF( SUM(AU12:AU67)&lt;=0,0,SUM(AT12:AT67)/SUM(AU12:AU67))</f>
        <v>8.5152057245080499</v>
      </c>
      <c r="AW67" s="588"/>
      <c r="AX67" s="587">
        <v>3</v>
      </c>
      <c r="AY67" s="587">
        <v>2</v>
      </c>
      <c r="AZ67" s="587">
        <v>3</v>
      </c>
      <c r="BA67" s="587">
        <f t="shared" si="104"/>
        <v>8</v>
      </c>
      <c r="BB67" s="1127">
        <v>1</v>
      </c>
      <c r="BC67" s="1127">
        <f>IF( SUM(BB12:BB67)&lt;=0,0,SUM(BA12:BA67)/SUM(BB12:BB67))</f>
        <v>10.393559928443649</v>
      </c>
      <c r="BD67" s="588"/>
      <c r="BE67" s="588"/>
      <c r="BF67" s="587"/>
      <c r="BG67" s="587"/>
      <c r="BH67" s="587"/>
      <c r="BI67" s="587"/>
      <c r="BJ67" s="1126"/>
      <c r="BK67" s="1127"/>
      <c r="BL67" s="588"/>
      <c r="BM67" s="587"/>
      <c r="BN67" s="587"/>
      <c r="BO67" s="587"/>
      <c r="BP67" s="587"/>
      <c r="BQ67" s="1419"/>
      <c r="BR67" s="1199"/>
      <c r="BS67" s="587"/>
      <c r="BT67" s="587"/>
      <c r="BU67" s="587"/>
      <c r="BV67" s="587"/>
      <c r="BW67" s="1126"/>
      <c r="BX67" s="1127"/>
      <c r="BY67" s="588"/>
      <c r="BZ67" s="588"/>
      <c r="CA67" s="587"/>
      <c r="CB67" s="587"/>
      <c r="CC67" s="587"/>
      <c r="CD67" s="587"/>
      <c r="CE67" s="1127"/>
      <c r="CF67" s="1127"/>
      <c r="CG67" s="588"/>
      <c r="CH67" s="587"/>
      <c r="CI67" s="587"/>
      <c r="CJ67" s="587"/>
      <c r="CK67" s="587"/>
      <c r="CL67" s="1127"/>
      <c r="CM67" s="1127"/>
      <c r="CN67" s="588"/>
      <c r="CO67" s="588"/>
      <c r="CP67" s="587"/>
      <c r="CQ67" s="587"/>
      <c r="CR67" s="587"/>
      <c r="CS67" s="587"/>
      <c r="CT67" s="1127"/>
      <c r="CU67" s="1127"/>
      <c r="CV67" s="588"/>
      <c r="CW67" s="587"/>
      <c r="CX67" s="587"/>
      <c r="CY67" s="587"/>
      <c r="CZ67" s="587"/>
      <c r="DA67" s="1127"/>
      <c r="DB67" s="1127"/>
      <c r="DC67" s="1127"/>
      <c r="DD67" s="1127"/>
      <c r="DE67" s="1127"/>
      <c r="DF67" s="1127"/>
      <c r="DG67" s="1127"/>
      <c r="DH67" s="1127"/>
      <c r="DI67" s="1127"/>
      <c r="DJ67" s="1127"/>
      <c r="DK67" s="1127"/>
      <c r="DL67" s="1127"/>
      <c r="DM67" s="1127"/>
      <c r="DN67" s="1127"/>
      <c r="DO67" s="588"/>
      <c r="DP67" s="588"/>
      <c r="DQ67" s="587"/>
      <c r="DR67" s="587"/>
      <c r="DS67" s="587"/>
      <c r="DT67" s="587"/>
      <c r="DU67" s="1127"/>
      <c r="DV67" s="1127"/>
      <c r="DW67" s="588"/>
      <c r="DX67" s="587"/>
      <c r="DY67" s="587"/>
      <c r="DZ67" s="587"/>
      <c r="EA67" s="587"/>
      <c r="EB67" s="1127"/>
      <c r="EC67" s="1127"/>
      <c r="ED67" s="588"/>
      <c r="EE67" s="588"/>
      <c r="EF67" s="587">
        <v>7</v>
      </c>
      <c r="EG67" s="587">
        <v>1</v>
      </c>
      <c r="EH67" s="587">
        <v>2</v>
      </c>
      <c r="EI67" s="587">
        <f t="shared" si="105"/>
        <v>10</v>
      </c>
      <c r="EJ67" s="1127">
        <v>1</v>
      </c>
      <c r="EK67" s="1127">
        <f>IF( SUM(EJ12:EJ67)&lt;=0,0,SUM(EI12:EI67)/SUM(EJ12:EJ67))</f>
        <v>10.246305418719212</v>
      </c>
      <c r="EL67" s="588"/>
      <c r="EM67" s="587">
        <v>8</v>
      </c>
      <c r="EN67" s="587">
        <v>2</v>
      </c>
      <c r="EO67" s="587">
        <v>3</v>
      </c>
      <c r="EP67" s="587">
        <f t="shared" si="106"/>
        <v>13</v>
      </c>
      <c r="EQ67" s="1127">
        <f t="shared" si="107"/>
        <v>1</v>
      </c>
      <c r="ER67" s="1127">
        <f>IF( SUM(EQ12:EQ67)&lt;=0,0,SUM(EP12:EP67)/SUM(EQ12:EQ67))</f>
        <v>14.896551724137931</v>
      </c>
      <c r="ES67" s="588"/>
      <c r="ET67" s="587"/>
      <c r="EU67" s="587">
        <v>5</v>
      </c>
      <c r="EV67" s="587">
        <v>1</v>
      </c>
      <c r="EW67" s="587">
        <v>3</v>
      </c>
      <c r="EX67" s="587">
        <f t="shared" si="108"/>
        <v>9</v>
      </c>
      <c r="EY67" s="1199">
        <v>1</v>
      </c>
      <c r="EZ67" s="1196">
        <f>IF( SUM(EY12:EY67)&lt;=0,0,SUM(EX12:EX67)/SUM(EY12:EY67))</f>
        <v>9.0298850574712652</v>
      </c>
      <c r="FA67" s="588"/>
      <c r="FB67" s="587">
        <v>6</v>
      </c>
      <c r="FC67" s="587">
        <v>3</v>
      </c>
      <c r="FD67" s="587">
        <v>3</v>
      </c>
      <c r="FE67" s="587">
        <f t="shared" si="102"/>
        <v>12</v>
      </c>
      <c r="FF67" s="1127">
        <f t="shared" si="109"/>
        <v>1</v>
      </c>
      <c r="FG67" s="1127">
        <f>IF( SUM(FF12:FF67)&lt;=0,0,SUM(FE12:FE67)/SUM(FF12:FF67))</f>
        <v>13.020689655172413</v>
      </c>
      <c r="FH67" s="1197"/>
      <c r="FI67" s="1198"/>
      <c r="FJ67" s="587"/>
      <c r="FK67" s="587"/>
      <c r="FL67" s="587"/>
      <c r="FM67" s="587"/>
      <c r="FN67" s="1414"/>
      <c r="FO67" s="1127"/>
      <c r="FP67" s="588"/>
      <c r="FQ67" s="587"/>
      <c r="FR67" s="587"/>
      <c r="FS67" s="587"/>
      <c r="FT67" s="587"/>
      <c r="FU67" s="1126"/>
      <c r="FV67" s="1127"/>
      <c r="FW67" s="1203"/>
      <c r="FX67" s="1198"/>
      <c r="FY67" s="587">
        <v>0</v>
      </c>
      <c r="FZ67" s="587">
        <v>0</v>
      </c>
      <c r="GA67" s="587">
        <v>2</v>
      </c>
      <c r="GB67" s="588">
        <f t="shared" si="110"/>
        <v>2</v>
      </c>
      <c r="GC67" s="1195">
        <v>0</v>
      </c>
      <c r="GD67" s="1199">
        <f>SUM(GB12:GB67)/COUNT(GC12:GC67)</f>
        <v>2.3214285714285716</v>
      </c>
      <c r="GE67" s="697"/>
      <c r="GF67" s="697"/>
      <c r="GG67" s="697"/>
    </row>
    <row r="68" spans="1:189" s="585" customFormat="1" hidden="1" x14ac:dyDescent="0.35">
      <c r="A68" s="1229">
        <v>42816</v>
      </c>
      <c r="B68" s="587"/>
      <c r="C68" s="587"/>
      <c r="D68" s="587"/>
      <c r="E68" s="587"/>
      <c r="F68" s="1126"/>
      <c r="G68" s="1414"/>
      <c r="H68" s="588"/>
      <c r="I68" s="587"/>
      <c r="J68" s="587"/>
      <c r="K68" s="587"/>
      <c r="L68" s="587"/>
      <c r="M68" s="1126"/>
      <c r="N68" s="1126"/>
      <c r="O68" s="588"/>
      <c r="P68" s="588"/>
      <c r="Q68" s="587"/>
      <c r="R68" s="587"/>
      <c r="S68" s="587"/>
      <c r="T68" s="587"/>
      <c r="U68" s="1126"/>
      <c r="V68" s="1414"/>
      <c r="W68" s="587"/>
      <c r="X68" s="587"/>
      <c r="Y68" s="587"/>
      <c r="Z68" s="587"/>
      <c r="AA68" s="1126"/>
      <c r="AB68" s="1126"/>
      <c r="AC68" s="587"/>
      <c r="AD68" s="587"/>
      <c r="AE68" s="587"/>
      <c r="AF68" s="587"/>
      <c r="AG68" s="1126"/>
      <c r="AH68" s="1199"/>
      <c r="AI68" s="588"/>
      <c r="AJ68" s="587"/>
      <c r="AK68" s="587"/>
      <c r="AL68" s="587"/>
      <c r="AM68" s="587"/>
      <c r="AN68" s="1126"/>
      <c r="AO68" s="1127"/>
      <c r="AP68" s="587"/>
      <c r="AQ68" s="587">
        <v>7</v>
      </c>
      <c r="AR68" s="587">
        <v>1</v>
      </c>
      <c r="AS68" s="587">
        <v>0</v>
      </c>
      <c r="AT68" s="587">
        <f t="shared" si="103"/>
        <v>8</v>
      </c>
      <c r="AU68" s="1127">
        <v>1</v>
      </c>
      <c r="AV68" s="1414">
        <f>IF( SUM(AU12:AU68)&lt;=0,0,SUM(AT12:AT68)/SUM(AU12:AU68))</f>
        <v>8.5061511423550087</v>
      </c>
      <c r="AW68" s="588"/>
      <c r="AX68" s="587">
        <v>7</v>
      </c>
      <c r="AY68" s="587">
        <v>2</v>
      </c>
      <c r="AZ68" s="587">
        <v>0</v>
      </c>
      <c r="BA68" s="587">
        <f t="shared" si="104"/>
        <v>9</v>
      </c>
      <c r="BB68" s="1127">
        <v>1</v>
      </c>
      <c r="BC68" s="1127">
        <f>IF( SUM(BB12:BB68)&lt;=0,0,SUM(BA12:BA68)/SUM(BB12:BB68))</f>
        <v>10.369068541300528</v>
      </c>
      <c r="BD68" s="588"/>
      <c r="BE68" s="588"/>
      <c r="BF68" s="587"/>
      <c r="BG68" s="587"/>
      <c r="BH68" s="587"/>
      <c r="BI68" s="587"/>
      <c r="BJ68" s="1126"/>
      <c r="BK68" s="1127"/>
      <c r="BL68" s="588"/>
      <c r="BM68" s="587"/>
      <c r="BN68" s="587"/>
      <c r="BO68" s="587"/>
      <c r="BP68" s="587"/>
      <c r="BQ68" s="1419"/>
      <c r="BR68" s="1199"/>
      <c r="BS68" s="587"/>
      <c r="BT68" s="587"/>
      <c r="BU68" s="587"/>
      <c r="BV68" s="587"/>
      <c r="BW68" s="1126"/>
      <c r="BX68" s="1127"/>
      <c r="BY68" s="588"/>
      <c r="BZ68" s="588"/>
      <c r="CA68" s="587"/>
      <c r="CB68" s="587"/>
      <c r="CC68" s="587"/>
      <c r="CD68" s="587"/>
      <c r="CE68" s="1127"/>
      <c r="CF68" s="1127"/>
      <c r="CG68" s="588"/>
      <c r="CH68" s="587"/>
      <c r="CI68" s="587"/>
      <c r="CJ68" s="587"/>
      <c r="CK68" s="587"/>
      <c r="CL68" s="1127"/>
      <c r="CM68" s="1127"/>
      <c r="CN68" s="588"/>
      <c r="CO68" s="588"/>
      <c r="CP68" s="587"/>
      <c r="CQ68" s="587"/>
      <c r="CR68" s="587"/>
      <c r="CS68" s="587"/>
      <c r="CT68" s="1127"/>
      <c r="CU68" s="1127"/>
      <c r="CV68" s="588"/>
      <c r="CW68" s="587"/>
      <c r="CX68" s="587"/>
      <c r="CY68" s="587"/>
      <c r="CZ68" s="587"/>
      <c r="DA68" s="1127"/>
      <c r="DB68" s="1127"/>
      <c r="DC68" s="1127"/>
      <c r="DD68" s="1127"/>
      <c r="DE68" s="1127"/>
      <c r="DF68" s="1127"/>
      <c r="DG68" s="1127"/>
      <c r="DH68" s="1127"/>
      <c r="DI68" s="1127"/>
      <c r="DJ68" s="1127"/>
      <c r="DK68" s="1127"/>
      <c r="DL68" s="1127"/>
      <c r="DM68" s="1127"/>
      <c r="DN68" s="1127"/>
      <c r="DO68" s="588"/>
      <c r="DP68" s="588"/>
      <c r="DQ68" s="587"/>
      <c r="DR68" s="587"/>
      <c r="DS68" s="587"/>
      <c r="DT68" s="587"/>
      <c r="DU68" s="1127"/>
      <c r="DV68" s="1127"/>
      <c r="DW68" s="588"/>
      <c r="DX68" s="587"/>
      <c r="DY68" s="587"/>
      <c r="DZ68" s="587"/>
      <c r="EA68" s="587"/>
      <c r="EB68" s="1127"/>
      <c r="EC68" s="1127"/>
      <c r="ED68" s="588"/>
      <c r="EE68" s="588"/>
      <c r="EF68" s="587">
        <v>9</v>
      </c>
      <c r="EG68" s="587">
        <v>0</v>
      </c>
      <c r="EH68" s="587">
        <v>1</v>
      </c>
      <c r="EI68" s="587">
        <f t="shared" si="105"/>
        <v>10</v>
      </c>
      <c r="EJ68" s="1127">
        <v>1</v>
      </c>
      <c r="EK68" s="1127">
        <f>IF( SUM(EJ12:EJ68)&lt;=0,0,SUM(EI12:EI68)/SUM(EJ12:EJ68))</f>
        <v>10.241545893719806</v>
      </c>
      <c r="EL68" s="588"/>
      <c r="EM68" s="587">
        <v>11</v>
      </c>
      <c r="EN68" s="587">
        <v>3</v>
      </c>
      <c r="EO68" s="587">
        <v>2</v>
      </c>
      <c r="EP68" s="587">
        <f t="shared" si="106"/>
        <v>16</v>
      </c>
      <c r="EQ68" s="1127">
        <f t="shared" si="107"/>
        <v>1</v>
      </c>
      <c r="ER68" s="1127">
        <f>IF( SUM(EQ12:EQ68)&lt;=0,0,SUM(EP12:EP68)/SUM(EQ12:EQ68))</f>
        <v>14.917874396135266</v>
      </c>
      <c r="ES68" s="588"/>
      <c r="ET68" s="587"/>
      <c r="EU68" s="587">
        <v>4</v>
      </c>
      <c r="EV68" s="587">
        <v>0</v>
      </c>
      <c r="EW68" s="587">
        <v>3</v>
      </c>
      <c r="EX68" s="587">
        <f t="shared" si="108"/>
        <v>7</v>
      </c>
      <c r="EY68" s="1199">
        <v>1</v>
      </c>
      <c r="EZ68" s="1196">
        <f>IF( SUM(EY12:EY68)&lt;=0,0,SUM(EX12:EX68)/SUM(EY12:EY68))</f>
        <v>8.9932279909706541</v>
      </c>
      <c r="FA68" s="588"/>
      <c r="FB68" s="587">
        <v>5</v>
      </c>
      <c r="FC68" s="587">
        <v>1</v>
      </c>
      <c r="FD68" s="587">
        <v>4</v>
      </c>
      <c r="FE68" s="587">
        <f t="shared" si="102"/>
        <v>10</v>
      </c>
      <c r="FF68" s="1127">
        <f t="shared" si="109"/>
        <v>1</v>
      </c>
      <c r="FG68" s="1127">
        <f>IF( SUM(FF12:FF68)&lt;=0,0,SUM(FE12:FE68)/SUM(FF12:FF68))</f>
        <v>12.966139954853274</v>
      </c>
      <c r="FH68" s="1197"/>
      <c r="FI68" s="1198"/>
      <c r="FJ68" s="587"/>
      <c r="FK68" s="587"/>
      <c r="FL68" s="587"/>
      <c r="FM68" s="587"/>
      <c r="FN68" s="1414"/>
      <c r="FO68" s="1127"/>
      <c r="FP68" s="588"/>
      <c r="FQ68" s="587"/>
      <c r="FR68" s="587"/>
      <c r="FS68" s="587"/>
      <c r="FT68" s="587"/>
      <c r="FU68" s="1126"/>
      <c r="FV68" s="1127"/>
      <c r="FW68" s="1203"/>
      <c r="FX68" s="1198"/>
      <c r="FY68" s="587">
        <v>1</v>
      </c>
      <c r="FZ68" s="587">
        <v>1</v>
      </c>
      <c r="GA68" s="587">
        <v>1</v>
      </c>
      <c r="GB68" s="588">
        <f t="shared" si="110"/>
        <v>3</v>
      </c>
      <c r="GC68" s="1195">
        <v>0</v>
      </c>
      <c r="GD68" s="1199">
        <f>SUM(GB12:GB68)/COUNT(GC12:GC68)</f>
        <v>2.3333333333333335</v>
      </c>
      <c r="GE68" s="697"/>
      <c r="GF68" s="697"/>
      <c r="GG68" s="697"/>
    </row>
    <row r="69" spans="1:189" s="585" customFormat="1" hidden="1" x14ac:dyDescent="0.35">
      <c r="A69" s="1229">
        <v>42817</v>
      </c>
      <c r="B69" s="587"/>
      <c r="C69" s="587"/>
      <c r="D69" s="587"/>
      <c r="E69" s="587"/>
      <c r="F69" s="1126"/>
      <c r="G69" s="1414"/>
      <c r="H69" s="588"/>
      <c r="I69" s="587"/>
      <c r="J69" s="587"/>
      <c r="K69" s="587"/>
      <c r="L69" s="587"/>
      <c r="M69" s="1126"/>
      <c r="N69" s="1126"/>
      <c r="O69" s="588"/>
      <c r="P69" s="588"/>
      <c r="Q69" s="587"/>
      <c r="R69" s="587"/>
      <c r="S69" s="587"/>
      <c r="T69" s="587"/>
      <c r="U69" s="1126"/>
      <c r="V69" s="1414"/>
      <c r="W69" s="587"/>
      <c r="X69" s="587"/>
      <c r="Y69" s="587"/>
      <c r="Z69" s="587"/>
      <c r="AA69" s="1126"/>
      <c r="AB69" s="1126"/>
      <c r="AC69" s="587"/>
      <c r="AD69" s="587"/>
      <c r="AE69" s="587"/>
      <c r="AF69" s="587"/>
      <c r="AG69" s="1126"/>
      <c r="AH69" s="1199"/>
      <c r="AI69" s="588"/>
      <c r="AJ69" s="587"/>
      <c r="AK69" s="587"/>
      <c r="AL69" s="587"/>
      <c r="AM69" s="587"/>
      <c r="AN69" s="1126"/>
      <c r="AO69" s="1127"/>
      <c r="AP69" s="587"/>
      <c r="AQ69" s="587">
        <v>2</v>
      </c>
      <c r="AR69" s="587">
        <v>0</v>
      </c>
      <c r="AS69" s="587">
        <v>3</v>
      </c>
      <c r="AT69" s="587">
        <f t="shared" si="103"/>
        <v>5</v>
      </c>
      <c r="AU69" s="1127">
        <v>1</v>
      </c>
      <c r="AV69" s="1414">
        <f>IF( SUM(AU12:AU69)&lt;=0,0,SUM(AT12:AT69)/SUM(AU12:AU69))</f>
        <v>8.4455958549222796</v>
      </c>
      <c r="AW69" s="588"/>
      <c r="AX69" s="587">
        <v>2</v>
      </c>
      <c r="AY69" s="587">
        <v>1</v>
      </c>
      <c r="AZ69" s="587">
        <v>3</v>
      </c>
      <c r="BA69" s="587">
        <f t="shared" si="104"/>
        <v>6</v>
      </c>
      <c r="BB69" s="1127">
        <v>1</v>
      </c>
      <c r="BC69" s="1127">
        <f>IF( SUM(BB12:BB69)&lt;=0,0,SUM(BA12:BA69)/SUM(BB12:BB69))</f>
        <v>10.293609671848014</v>
      </c>
      <c r="BD69" s="588"/>
      <c r="BE69" s="588"/>
      <c r="BF69" s="587"/>
      <c r="BG69" s="587"/>
      <c r="BH69" s="587"/>
      <c r="BI69" s="587"/>
      <c r="BJ69" s="1126"/>
      <c r="BK69" s="1127"/>
      <c r="BL69" s="588"/>
      <c r="BM69" s="587"/>
      <c r="BN69" s="587"/>
      <c r="BO69" s="587"/>
      <c r="BP69" s="587"/>
      <c r="BQ69" s="1419"/>
      <c r="BR69" s="1199"/>
      <c r="BS69" s="587"/>
      <c r="BT69" s="587"/>
      <c r="BU69" s="587"/>
      <c r="BV69" s="587"/>
      <c r="BW69" s="1126"/>
      <c r="BX69" s="1127"/>
      <c r="BY69" s="588"/>
      <c r="BZ69" s="588"/>
      <c r="CA69" s="587"/>
      <c r="CB69" s="587"/>
      <c r="CC69" s="587"/>
      <c r="CD69" s="587"/>
      <c r="CE69" s="1127"/>
      <c r="CF69" s="1127"/>
      <c r="CG69" s="588"/>
      <c r="CH69" s="587"/>
      <c r="CI69" s="587"/>
      <c r="CJ69" s="587"/>
      <c r="CK69" s="587"/>
      <c r="CL69" s="1127"/>
      <c r="CM69" s="1127"/>
      <c r="CN69" s="588"/>
      <c r="CO69" s="588"/>
      <c r="CP69" s="587"/>
      <c r="CQ69" s="587"/>
      <c r="CR69" s="587"/>
      <c r="CS69" s="587"/>
      <c r="CT69" s="1127"/>
      <c r="CU69" s="1127"/>
      <c r="CV69" s="588"/>
      <c r="CW69" s="587"/>
      <c r="CX69" s="587"/>
      <c r="CY69" s="587"/>
      <c r="CZ69" s="587"/>
      <c r="DA69" s="1127"/>
      <c r="DB69" s="1127"/>
      <c r="DC69" s="1127"/>
      <c r="DD69" s="1127"/>
      <c r="DE69" s="1127"/>
      <c r="DF69" s="1127"/>
      <c r="DG69" s="1127"/>
      <c r="DH69" s="1127"/>
      <c r="DI69" s="1127"/>
      <c r="DJ69" s="1127"/>
      <c r="DK69" s="1127"/>
      <c r="DL69" s="1127"/>
      <c r="DM69" s="1127"/>
      <c r="DN69" s="1127"/>
      <c r="DO69" s="588"/>
      <c r="DP69" s="588"/>
      <c r="DQ69" s="587"/>
      <c r="DR69" s="587"/>
      <c r="DS69" s="587"/>
      <c r="DT69" s="587"/>
      <c r="DU69" s="1127"/>
      <c r="DV69" s="1127"/>
      <c r="DW69" s="588"/>
      <c r="DX69" s="587"/>
      <c r="DY69" s="587"/>
      <c r="DZ69" s="587"/>
      <c r="EA69" s="587"/>
      <c r="EB69" s="1127"/>
      <c r="EC69" s="1127"/>
      <c r="ED69" s="588"/>
      <c r="EE69" s="588"/>
      <c r="EF69" s="587">
        <v>8</v>
      </c>
      <c r="EG69" s="587">
        <v>1</v>
      </c>
      <c r="EH69" s="587">
        <v>2</v>
      </c>
      <c r="EI69" s="587">
        <f t="shared" si="105"/>
        <v>11</v>
      </c>
      <c r="EJ69" s="1127">
        <v>1</v>
      </c>
      <c r="EK69" s="1127">
        <f>IF( SUM(EJ12:EJ69)&lt;=0,0,SUM(EI12:EI69)/SUM(EJ12:EJ69))</f>
        <v>10.255924170616113</v>
      </c>
      <c r="EL69" s="588"/>
      <c r="EM69" s="587">
        <v>12</v>
      </c>
      <c r="EN69" s="587">
        <v>5</v>
      </c>
      <c r="EO69" s="587">
        <v>3</v>
      </c>
      <c r="EP69" s="587">
        <f t="shared" si="106"/>
        <v>20</v>
      </c>
      <c r="EQ69" s="1127">
        <f t="shared" si="107"/>
        <v>1</v>
      </c>
      <c r="ER69" s="1127">
        <f>IF( SUM(EQ12:EQ69)&lt;=0,0,SUM(EP12:EP69)/SUM(EQ12:EQ69))</f>
        <v>15.014218009478673</v>
      </c>
      <c r="ES69" s="588"/>
      <c r="ET69" s="587"/>
      <c r="EU69" s="587">
        <v>5</v>
      </c>
      <c r="EV69" s="587">
        <v>2</v>
      </c>
      <c r="EW69" s="587">
        <v>4</v>
      </c>
      <c r="EX69" s="587">
        <f t="shared" si="108"/>
        <v>11</v>
      </c>
      <c r="EY69" s="1199">
        <v>1</v>
      </c>
      <c r="EZ69" s="1196">
        <f>IF( SUM(EY12:EY69)&lt;=0,0,SUM(EX12:EX69)/SUM(EY12:EY69))</f>
        <v>9.0288248337028829</v>
      </c>
      <c r="FA69" s="588"/>
      <c r="FB69" s="587">
        <v>6</v>
      </c>
      <c r="FC69" s="587">
        <v>2</v>
      </c>
      <c r="FD69" s="587">
        <v>4</v>
      </c>
      <c r="FE69" s="587">
        <f t="shared" si="102"/>
        <v>12</v>
      </c>
      <c r="FF69" s="1127">
        <f t="shared" si="109"/>
        <v>1</v>
      </c>
      <c r="FG69" s="1127">
        <f>IF( SUM(FF12:FF69)&lt;=0,0,SUM(FE12:FE69)/SUM(FF12:FF69))</f>
        <v>12.9490022172949</v>
      </c>
      <c r="FH69" s="1197"/>
      <c r="FI69" s="1198"/>
      <c r="FJ69" s="587"/>
      <c r="FK69" s="587"/>
      <c r="FL69" s="587"/>
      <c r="FM69" s="587"/>
      <c r="FN69" s="1414"/>
      <c r="FO69" s="1127"/>
      <c r="FP69" s="588"/>
      <c r="FQ69" s="587"/>
      <c r="FR69" s="587"/>
      <c r="FS69" s="587"/>
      <c r="FT69" s="587"/>
      <c r="FU69" s="1126"/>
      <c r="FV69" s="1127"/>
      <c r="FW69" s="1203"/>
      <c r="FX69" s="1198"/>
      <c r="FY69" s="587">
        <v>4</v>
      </c>
      <c r="FZ69" s="587">
        <v>0</v>
      </c>
      <c r="GA69" s="587">
        <v>0</v>
      </c>
      <c r="GB69" s="588">
        <f t="shared" si="110"/>
        <v>4</v>
      </c>
      <c r="GC69" s="1195">
        <v>0</v>
      </c>
      <c r="GD69" s="1199">
        <f>SUM(GB12:GB69)/COUNT(GC12:GC69)</f>
        <v>2.3620689655172415</v>
      </c>
      <c r="GE69" s="697"/>
      <c r="GF69" s="697"/>
      <c r="GG69" s="697"/>
    </row>
    <row r="70" spans="1:189" s="585" customFormat="1" hidden="1" x14ac:dyDescent="0.35">
      <c r="A70" s="1231">
        <v>42818</v>
      </c>
      <c r="B70" s="698"/>
      <c r="C70" s="698"/>
      <c r="D70" s="698"/>
      <c r="E70" s="698"/>
      <c r="F70" s="1140"/>
      <c r="G70" s="1415"/>
      <c r="H70" s="1142"/>
      <c r="I70" s="698"/>
      <c r="J70" s="698"/>
      <c r="K70" s="698"/>
      <c r="L70" s="698"/>
      <c r="M70" s="1140"/>
      <c r="N70" s="1140"/>
      <c r="O70" s="1142"/>
      <c r="P70" s="1142"/>
      <c r="Q70" s="698"/>
      <c r="R70" s="698"/>
      <c r="S70" s="698"/>
      <c r="T70" s="698"/>
      <c r="U70" s="1140"/>
      <c r="V70" s="1415"/>
      <c r="W70" s="698"/>
      <c r="X70" s="698"/>
      <c r="Y70" s="698"/>
      <c r="Z70" s="698"/>
      <c r="AA70" s="1140"/>
      <c r="AB70" s="1140"/>
      <c r="AC70" s="698"/>
      <c r="AD70" s="698"/>
      <c r="AE70" s="698"/>
      <c r="AF70" s="698"/>
      <c r="AG70" s="1140"/>
      <c r="AH70" s="1420"/>
      <c r="AI70" s="1142"/>
      <c r="AJ70" s="698"/>
      <c r="AK70" s="698"/>
      <c r="AL70" s="698"/>
      <c r="AM70" s="698"/>
      <c r="AN70" s="1140"/>
      <c r="AO70" s="1141"/>
      <c r="AP70" s="698"/>
      <c r="AQ70" s="698">
        <v>7</v>
      </c>
      <c r="AR70" s="698">
        <v>2</v>
      </c>
      <c r="AS70" s="698">
        <v>3</v>
      </c>
      <c r="AT70" s="698">
        <f t="shared" si="103"/>
        <v>12</v>
      </c>
      <c r="AU70" s="1141">
        <v>1</v>
      </c>
      <c r="AV70" s="1415">
        <f>IF( SUM(AU12:AU70)&lt;=0,0,SUM(AT12:AT70)/SUM(AU12:AU70))</f>
        <v>8.5059422750424449</v>
      </c>
      <c r="AW70" s="1142"/>
      <c r="AX70" s="698">
        <v>7</v>
      </c>
      <c r="AY70" s="698">
        <v>3</v>
      </c>
      <c r="AZ70" s="698">
        <v>3</v>
      </c>
      <c r="BA70" s="698">
        <f t="shared" si="104"/>
        <v>13</v>
      </c>
      <c r="BB70" s="1141">
        <v>1</v>
      </c>
      <c r="BC70" s="1141">
        <f>IF( SUM(BB12:BB70)&lt;=0,0,SUM(BA12:BA70)/SUM(BB12:BB70))</f>
        <v>10.33955857385399</v>
      </c>
      <c r="BD70" s="1142"/>
      <c r="BE70" s="1142"/>
      <c r="BF70" s="698"/>
      <c r="BG70" s="698"/>
      <c r="BH70" s="698"/>
      <c r="BI70" s="698"/>
      <c r="BJ70" s="1140"/>
      <c r="BK70" s="1141"/>
      <c r="BL70" s="1142"/>
      <c r="BM70" s="698"/>
      <c r="BN70" s="698"/>
      <c r="BO70" s="698"/>
      <c r="BP70" s="698"/>
      <c r="BQ70" s="1421"/>
      <c r="BR70" s="1420"/>
      <c r="BS70" s="698"/>
      <c r="BT70" s="698"/>
      <c r="BU70" s="698"/>
      <c r="BV70" s="698"/>
      <c r="BW70" s="1140"/>
      <c r="BX70" s="1141"/>
      <c r="BY70" s="1142"/>
      <c r="BZ70" s="1142"/>
      <c r="CA70" s="698"/>
      <c r="CB70" s="698"/>
      <c r="CC70" s="698"/>
      <c r="CD70" s="698"/>
      <c r="CE70" s="1141"/>
      <c r="CF70" s="1141"/>
      <c r="CG70" s="1142"/>
      <c r="CH70" s="698"/>
      <c r="CI70" s="698"/>
      <c r="CJ70" s="698"/>
      <c r="CK70" s="698"/>
      <c r="CL70" s="1141"/>
      <c r="CM70" s="1141"/>
      <c r="CN70" s="1142"/>
      <c r="CO70" s="1142"/>
      <c r="CP70" s="698"/>
      <c r="CQ70" s="698"/>
      <c r="CR70" s="698"/>
      <c r="CS70" s="698"/>
      <c r="CT70" s="1141"/>
      <c r="CU70" s="1141"/>
      <c r="CV70" s="1142"/>
      <c r="CW70" s="698"/>
      <c r="CX70" s="698"/>
      <c r="CY70" s="698"/>
      <c r="CZ70" s="698"/>
      <c r="DA70" s="1141"/>
      <c r="DB70" s="1141"/>
      <c r="DC70" s="1141"/>
      <c r="DD70" s="1141"/>
      <c r="DE70" s="1141"/>
      <c r="DF70" s="1141"/>
      <c r="DG70" s="1141"/>
      <c r="DH70" s="1141"/>
      <c r="DI70" s="1141"/>
      <c r="DJ70" s="1141"/>
      <c r="DK70" s="1141"/>
      <c r="DL70" s="1141"/>
      <c r="DM70" s="1141"/>
      <c r="DN70" s="1141"/>
      <c r="DO70" s="1142"/>
      <c r="DP70" s="1142"/>
      <c r="DQ70" s="698"/>
      <c r="DR70" s="698"/>
      <c r="DS70" s="698"/>
      <c r="DT70" s="698"/>
      <c r="DU70" s="1141"/>
      <c r="DV70" s="1141"/>
      <c r="DW70" s="1142"/>
      <c r="DX70" s="698"/>
      <c r="DY70" s="698"/>
      <c r="DZ70" s="698"/>
      <c r="EA70" s="698"/>
      <c r="EB70" s="1141"/>
      <c r="EC70" s="1141"/>
      <c r="ED70" s="1142"/>
      <c r="EE70" s="1142"/>
      <c r="EF70" s="698">
        <v>6</v>
      </c>
      <c r="EG70" s="698">
        <v>0</v>
      </c>
      <c r="EH70" s="698">
        <v>7</v>
      </c>
      <c r="EI70" s="698">
        <f t="shared" si="105"/>
        <v>13</v>
      </c>
      <c r="EJ70" s="1141">
        <v>1</v>
      </c>
      <c r="EK70" s="1141">
        <f>IF( SUM(EJ12:EJ70)&lt;=0,0,SUM(EI12:EI70)/SUM(EJ12:EJ70))</f>
        <v>10.306976744186047</v>
      </c>
      <c r="EL70" s="1142"/>
      <c r="EM70" s="698">
        <v>8</v>
      </c>
      <c r="EN70" s="698">
        <v>4</v>
      </c>
      <c r="EO70" s="698">
        <v>9</v>
      </c>
      <c r="EP70" s="698">
        <f t="shared" si="106"/>
        <v>21</v>
      </c>
      <c r="EQ70" s="1141">
        <f t="shared" si="107"/>
        <v>1</v>
      </c>
      <c r="ER70" s="1141">
        <f>IF( SUM(EQ12:EQ70)&lt;=0,0,SUM(EP12:EP70)/SUM(EQ12:EQ70))</f>
        <v>15.125581395348837</v>
      </c>
      <c r="ES70" s="1142"/>
      <c r="ET70" s="698"/>
      <c r="EU70" s="698">
        <v>6</v>
      </c>
      <c r="EV70" s="698">
        <v>1</v>
      </c>
      <c r="EW70" s="698">
        <v>4</v>
      </c>
      <c r="EX70" s="698">
        <f t="shared" si="108"/>
        <v>11</v>
      </c>
      <c r="EY70" s="1420">
        <v>1</v>
      </c>
      <c r="EZ70" s="1422">
        <f>IF( SUM(EY12:EY70)&lt;=0,0,SUM(EX12:EX70)/SUM(EY12:EY70))</f>
        <v>9.0631808278867094</v>
      </c>
      <c r="FA70" s="1142"/>
      <c r="FB70" s="698">
        <v>7</v>
      </c>
      <c r="FC70" s="698">
        <v>1</v>
      </c>
      <c r="FD70" s="698">
        <v>6</v>
      </c>
      <c r="FE70" s="698">
        <f t="shared" si="102"/>
        <v>14</v>
      </c>
      <c r="FF70" s="1141">
        <f t="shared" si="109"/>
        <v>1</v>
      </c>
      <c r="FG70" s="1141">
        <f>IF( SUM(FF12:FF70)&lt;=0,0,SUM(FE12:FE70)/SUM(FF12:FF70))</f>
        <v>12.967320261437909</v>
      </c>
      <c r="FH70" s="1423"/>
      <c r="FI70" s="1424"/>
      <c r="FJ70" s="698"/>
      <c r="FK70" s="698"/>
      <c r="FL70" s="698"/>
      <c r="FM70" s="698"/>
      <c r="FN70" s="1415"/>
      <c r="FO70" s="1141"/>
      <c r="FP70" s="1142"/>
      <c r="FQ70" s="698"/>
      <c r="FR70" s="698"/>
      <c r="FS70" s="698"/>
      <c r="FT70" s="698"/>
      <c r="FU70" s="1140"/>
      <c r="FV70" s="1141"/>
      <c r="FW70" s="1425"/>
      <c r="FX70" s="1424"/>
      <c r="FY70" s="698">
        <v>1</v>
      </c>
      <c r="FZ70" s="698">
        <v>2</v>
      </c>
      <c r="GA70" s="698">
        <v>0</v>
      </c>
      <c r="GB70" s="1142">
        <f t="shared" si="110"/>
        <v>3</v>
      </c>
      <c r="GC70" s="1426">
        <v>0</v>
      </c>
      <c r="GD70" s="1420">
        <f>SUM(GB12:GB70)/COUNT(GC12:GC70)</f>
        <v>2.3728813559322033</v>
      </c>
      <c r="GE70" s="1427"/>
      <c r="GF70" s="1427"/>
      <c r="GG70" s="1427"/>
    </row>
    <row r="71" spans="1:189" s="585" customFormat="1" hidden="1" x14ac:dyDescent="0.35">
      <c r="A71" s="1230">
        <v>42821</v>
      </c>
      <c r="B71" s="587"/>
      <c r="C71" s="587"/>
      <c r="D71" s="587"/>
      <c r="E71" s="587"/>
      <c r="F71" s="1126"/>
      <c r="G71" s="1414"/>
      <c r="H71" s="588"/>
      <c r="I71" s="587"/>
      <c r="J71" s="587"/>
      <c r="K71" s="587"/>
      <c r="L71" s="587"/>
      <c r="M71" s="1126"/>
      <c r="N71" s="1126"/>
      <c r="O71" s="588"/>
      <c r="P71" s="588"/>
      <c r="Q71" s="587"/>
      <c r="R71" s="587"/>
      <c r="S71" s="587"/>
      <c r="T71" s="587"/>
      <c r="U71" s="1126"/>
      <c r="V71" s="1414"/>
      <c r="W71" s="587"/>
      <c r="X71" s="587"/>
      <c r="Y71" s="587"/>
      <c r="Z71" s="587"/>
      <c r="AA71" s="1126"/>
      <c r="AB71" s="1126"/>
      <c r="AC71" s="587"/>
      <c r="AD71" s="587"/>
      <c r="AE71" s="587"/>
      <c r="AF71" s="587"/>
      <c r="AG71" s="1126"/>
      <c r="AH71" s="1199"/>
      <c r="AI71" s="588"/>
      <c r="AJ71" s="587"/>
      <c r="AK71" s="587"/>
      <c r="AL71" s="587"/>
      <c r="AM71" s="587"/>
      <c r="AN71" s="1126"/>
      <c r="AO71" s="1127"/>
      <c r="AP71" s="587"/>
      <c r="AQ71" s="587">
        <v>2</v>
      </c>
      <c r="AR71" s="587">
        <v>1</v>
      </c>
      <c r="AS71" s="587">
        <v>4</v>
      </c>
      <c r="AT71" s="587">
        <f t="shared" si="103"/>
        <v>7</v>
      </c>
      <c r="AU71" s="1127">
        <v>1</v>
      </c>
      <c r="AV71" s="1414">
        <f>IF( SUM(AU12:AU71)&lt;=0,0,SUM(AT12:AT71)/SUM(AU12:AU71))</f>
        <v>8.4808013355592653</v>
      </c>
      <c r="AW71" s="588"/>
      <c r="AX71" s="587">
        <v>2</v>
      </c>
      <c r="AY71" s="587">
        <v>1</v>
      </c>
      <c r="AZ71" s="587">
        <v>4</v>
      </c>
      <c r="BA71" s="587">
        <f t="shared" si="104"/>
        <v>7</v>
      </c>
      <c r="BB71" s="1127">
        <v>1</v>
      </c>
      <c r="BC71" s="1127">
        <f>IF( SUM(BB12:BB71)&lt;=0,0,SUM(BA12:BA71)/SUM(BB12:BB71))</f>
        <v>10.283806343906511</v>
      </c>
      <c r="BD71" s="588"/>
      <c r="BE71" s="588"/>
      <c r="BF71" s="587"/>
      <c r="BG71" s="587"/>
      <c r="BH71" s="587"/>
      <c r="BI71" s="587"/>
      <c r="BJ71" s="1126"/>
      <c r="BK71" s="1127"/>
      <c r="BL71" s="588"/>
      <c r="BM71" s="587"/>
      <c r="BN71" s="587"/>
      <c r="BO71" s="587"/>
      <c r="BP71" s="587"/>
      <c r="BQ71" s="1419"/>
      <c r="BR71" s="1199"/>
      <c r="BS71" s="587"/>
      <c r="BT71" s="587"/>
      <c r="BU71" s="587"/>
      <c r="BV71" s="587"/>
      <c r="BW71" s="1126"/>
      <c r="BX71" s="1127"/>
      <c r="BY71" s="588"/>
      <c r="BZ71" s="588"/>
      <c r="CA71" s="587"/>
      <c r="CB71" s="587"/>
      <c r="CC71" s="587"/>
      <c r="CD71" s="587"/>
      <c r="CE71" s="1127"/>
      <c r="CF71" s="1127"/>
      <c r="CG71" s="588"/>
      <c r="CH71" s="587"/>
      <c r="CI71" s="587"/>
      <c r="CJ71" s="587"/>
      <c r="CK71" s="587"/>
      <c r="CL71" s="1127"/>
      <c r="CM71" s="1127"/>
      <c r="CN71" s="588"/>
      <c r="CO71" s="588"/>
      <c r="CP71" s="587"/>
      <c r="CQ71" s="587"/>
      <c r="CR71" s="587"/>
      <c r="CS71" s="587"/>
      <c r="CT71" s="1127"/>
      <c r="CU71" s="1127"/>
      <c r="CV71" s="588"/>
      <c r="CW71" s="587"/>
      <c r="CX71" s="587"/>
      <c r="CY71" s="587"/>
      <c r="CZ71" s="587"/>
      <c r="DA71" s="1127"/>
      <c r="DB71" s="1127"/>
      <c r="DC71" s="1127"/>
      <c r="DD71" s="1127"/>
      <c r="DE71" s="1127"/>
      <c r="DF71" s="1127"/>
      <c r="DG71" s="1127"/>
      <c r="DH71" s="1127"/>
      <c r="DI71" s="1127"/>
      <c r="DJ71" s="1127"/>
      <c r="DK71" s="1127"/>
      <c r="DL71" s="1127"/>
      <c r="DM71" s="1127"/>
      <c r="DN71" s="1127"/>
      <c r="DO71" s="588"/>
      <c r="DP71" s="588"/>
      <c r="DQ71" s="587"/>
      <c r="DR71" s="587"/>
      <c r="DS71" s="587"/>
      <c r="DT71" s="587"/>
      <c r="DU71" s="1127"/>
      <c r="DV71" s="1127"/>
      <c r="DW71" s="588"/>
      <c r="DX71" s="587"/>
      <c r="DY71" s="587"/>
      <c r="DZ71" s="587"/>
      <c r="EA71" s="587"/>
      <c r="EB71" s="1127"/>
      <c r="EC71" s="1127"/>
      <c r="ED71" s="588"/>
      <c r="EE71" s="588"/>
      <c r="EF71" s="587">
        <v>5</v>
      </c>
      <c r="EG71" s="587">
        <v>1</v>
      </c>
      <c r="EH71" s="587">
        <v>2</v>
      </c>
      <c r="EI71" s="587">
        <f t="shared" si="105"/>
        <v>8</v>
      </c>
      <c r="EJ71" s="1127">
        <v>1</v>
      </c>
      <c r="EK71" s="1127">
        <f>IF( SUM(EJ12:EJ71)&lt;=0,0,SUM(EI12:EI71)/SUM(EJ12:EJ71))</f>
        <v>10.264840182648403</v>
      </c>
      <c r="EL71" s="588"/>
      <c r="EM71" s="587">
        <v>9</v>
      </c>
      <c r="EN71" s="587">
        <v>3</v>
      </c>
      <c r="EO71" s="587">
        <v>4</v>
      </c>
      <c r="EP71" s="587">
        <f t="shared" si="106"/>
        <v>16</v>
      </c>
      <c r="EQ71" s="1127">
        <f t="shared" si="107"/>
        <v>1</v>
      </c>
      <c r="ER71" s="1127">
        <f>IF( SUM(EQ12:EQ71)&lt;=0,0,SUM(EP12:EP71)/SUM(EQ12:EQ71))</f>
        <v>15.141552511415526</v>
      </c>
      <c r="ES71" s="588"/>
      <c r="ET71" s="587"/>
      <c r="EU71" s="587">
        <v>8</v>
      </c>
      <c r="EV71" s="587">
        <v>2</v>
      </c>
      <c r="EW71" s="587">
        <v>5</v>
      </c>
      <c r="EX71" s="587">
        <f t="shared" si="108"/>
        <v>15</v>
      </c>
      <c r="EY71" s="1199">
        <v>1</v>
      </c>
      <c r="EZ71" s="1196">
        <f>IF( SUM(EY12:EY71)&lt;=0,0,SUM(EX12:EX71)/SUM(EY12:EY71))</f>
        <v>9.164882226980728</v>
      </c>
      <c r="FA71" s="588"/>
      <c r="FB71" s="587">
        <v>9</v>
      </c>
      <c r="FC71" s="587">
        <v>2</v>
      </c>
      <c r="FD71" s="587">
        <v>5</v>
      </c>
      <c r="FE71" s="587">
        <f t="shared" ref="FE71:FE76" si="111">SUM(FB71:FD71)</f>
        <v>16</v>
      </c>
      <c r="FF71" s="1127">
        <f t="shared" si="109"/>
        <v>1</v>
      </c>
      <c r="FG71" s="1127">
        <f>IF( SUM(FF12:FF71)&lt;=0,0,SUM(FE12:FE71)/SUM(FF12:FF71))</f>
        <v>13.019271948608138</v>
      </c>
      <c r="FH71" s="1197"/>
      <c r="FI71" s="1198"/>
      <c r="FJ71" s="587"/>
      <c r="FK71" s="587"/>
      <c r="FL71" s="587"/>
      <c r="FM71" s="587"/>
      <c r="FN71" s="1414"/>
      <c r="FO71" s="1127"/>
      <c r="FP71" s="588"/>
      <c r="FQ71" s="587"/>
      <c r="FR71" s="587"/>
      <c r="FS71" s="587"/>
      <c r="FT71" s="587"/>
      <c r="FU71" s="1126"/>
      <c r="FV71" s="1127"/>
      <c r="FW71" s="1203"/>
      <c r="FX71" s="1198"/>
      <c r="FY71" s="587">
        <v>0</v>
      </c>
      <c r="FZ71" s="587">
        <v>0</v>
      </c>
      <c r="GA71" s="587">
        <v>2</v>
      </c>
      <c r="GB71" s="588">
        <f t="shared" si="110"/>
        <v>2</v>
      </c>
      <c r="GC71" s="1195">
        <v>0</v>
      </c>
      <c r="GD71" s="1199">
        <f>SUM(GB12:GB71)/COUNT(GC12:GC71)</f>
        <v>2.3666666666666667</v>
      </c>
      <c r="GE71" s="697"/>
      <c r="GF71" s="697"/>
      <c r="GG71" s="697"/>
    </row>
    <row r="72" spans="1:189" s="585" customFormat="1" hidden="1" x14ac:dyDescent="0.35">
      <c r="A72" s="1229">
        <v>42822</v>
      </c>
      <c r="B72" s="587"/>
      <c r="C72" s="587"/>
      <c r="D72" s="587"/>
      <c r="E72" s="587"/>
      <c r="F72" s="1126"/>
      <c r="G72" s="1414"/>
      <c r="H72" s="588"/>
      <c r="I72" s="587"/>
      <c r="J72" s="587"/>
      <c r="K72" s="587"/>
      <c r="L72" s="587"/>
      <c r="M72" s="1126"/>
      <c r="N72" s="1126"/>
      <c r="O72" s="588"/>
      <c r="P72" s="588"/>
      <c r="Q72" s="587"/>
      <c r="R72" s="587"/>
      <c r="S72" s="587"/>
      <c r="T72" s="587"/>
      <c r="U72" s="1126"/>
      <c r="V72" s="1414"/>
      <c r="W72" s="587"/>
      <c r="X72" s="587"/>
      <c r="Y72" s="587"/>
      <c r="Z72" s="587"/>
      <c r="AA72" s="1126"/>
      <c r="AB72" s="1126"/>
      <c r="AC72" s="587"/>
      <c r="AD72" s="587"/>
      <c r="AE72" s="587"/>
      <c r="AF72" s="587"/>
      <c r="AG72" s="1126"/>
      <c r="AH72" s="1199"/>
      <c r="AI72" s="588"/>
      <c r="AJ72" s="587"/>
      <c r="AK72" s="587"/>
      <c r="AL72" s="587"/>
      <c r="AM72" s="587"/>
      <c r="AN72" s="1126"/>
      <c r="AO72" s="1127"/>
      <c r="AP72" s="587"/>
      <c r="AQ72" s="587">
        <v>2</v>
      </c>
      <c r="AR72" s="587">
        <v>1</v>
      </c>
      <c r="AS72" s="587">
        <v>2</v>
      </c>
      <c r="AT72" s="587">
        <f t="shared" ref="AT72:AT79" si="112">IF(SUM(AQ72:AS72)&gt;0,SUM(AQ72:AS72),0)</f>
        <v>5</v>
      </c>
      <c r="AU72" s="1127">
        <v>1</v>
      </c>
      <c r="AV72" s="1414">
        <f t="shared" ref="AV72:AV99" si="113">IF( SUM(AU12:AU72)&lt;=0,0,SUM(AT12:AT72)/SUM(AU12:AU72))</f>
        <v>8.4236453201970445</v>
      </c>
      <c r="AW72" s="588"/>
      <c r="AX72" s="587">
        <v>2</v>
      </c>
      <c r="AY72" s="587">
        <v>1</v>
      </c>
      <c r="AZ72" s="587">
        <v>2</v>
      </c>
      <c r="BA72" s="587">
        <f t="shared" ref="BA72:BA79" si="114">IF(SUM(AX72:AZ72)&gt;0,SUM(AX72:AZ72),0)</f>
        <v>5</v>
      </c>
      <c r="BB72" s="1127">
        <v>1</v>
      </c>
      <c r="BC72" s="1127">
        <f t="shared" ref="BC72:BC123" si="115">IF( SUM(BB12:BB72)&lt;=0,0,SUM(BA12:BA72)/SUM(BB12:BB72))</f>
        <v>10.19704433497537</v>
      </c>
      <c r="BD72" s="588"/>
      <c r="BE72" s="588"/>
      <c r="BF72" s="587"/>
      <c r="BG72" s="587"/>
      <c r="BH72" s="587"/>
      <c r="BI72" s="587"/>
      <c r="BJ72" s="1126"/>
      <c r="BK72" s="1127"/>
      <c r="BL72" s="588"/>
      <c r="BM72" s="587"/>
      <c r="BN72" s="587"/>
      <c r="BO72" s="587"/>
      <c r="BP72" s="587"/>
      <c r="BQ72" s="1419"/>
      <c r="BR72" s="1199"/>
      <c r="BS72" s="587"/>
      <c r="BT72" s="587"/>
      <c r="BU72" s="587"/>
      <c r="BV72" s="587"/>
      <c r="BW72" s="1126"/>
      <c r="BX72" s="1127"/>
      <c r="BY72" s="588"/>
      <c r="BZ72" s="588"/>
      <c r="CA72" s="587"/>
      <c r="CB72" s="587"/>
      <c r="CC72" s="587"/>
      <c r="CD72" s="587"/>
      <c r="CE72" s="1127"/>
      <c r="CF72" s="1127"/>
      <c r="CG72" s="588"/>
      <c r="CH72" s="587"/>
      <c r="CI72" s="587"/>
      <c r="CJ72" s="587"/>
      <c r="CK72" s="587"/>
      <c r="CL72" s="1127"/>
      <c r="CM72" s="1127"/>
      <c r="CN72" s="588"/>
      <c r="CO72" s="588"/>
      <c r="CP72" s="587"/>
      <c r="CQ72" s="587"/>
      <c r="CR72" s="587"/>
      <c r="CS72" s="587"/>
      <c r="CT72" s="1127"/>
      <c r="CU72" s="1127"/>
      <c r="CV72" s="588"/>
      <c r="CW72" s="587"/>
      <c r="CX72" s="587"/>
      <c r="CY72" s="587"/>
      <c r="CZ72" s="587"/>
      <c r="DA72" s="1127"/>
      <c r="DB72" s="1127"/>
      <c r="DC72" s="1127"/>
      <c r="DD72" s="1127"/>
      <c r="DE72" s="1127"/>
      <c r="DF72" s="1127"/>
      <c r="DG72" s="1127"/>
      <c r="DH72" s="1127"/>
      <c r="DI72" s="1127"/>
      <c r="DJ72" s="1127"/>
      <c r="DK72" s="1127"/>
      <c r="DL72" s="1127"/>
      <c r="DM72" s="1127"/>
      <c r="DN72" s="1127"/>
      <c r="DO72" s="588"/>
      <c r="DP72" s="588"/>
      <c r="DQ72" s="587"/>
      <c r="DR72" s="587"/>
      <c r="DS72" s="587"/>
      <c r="DT72" s="587"/>
      <c r="DU72" s="1127"/>
      <c r="DV72" s="1127"/>
      <c r="DW72" s="588"/>
      <c r="DX72" s="587"/>
      <c r="DY72" s="587"/>
      <c r="DZ72" s="587"/>
      <c r="EA72" s="587"/>
      <c r="EB72" s="1127"/>
      <c r="EC72" s="1127"/>
      <c r="ED72" s="588"/>
      <c r="EE72" s="588"/>
      <c r="EF72" s="587">
        <v>6</v>
      </c>
      <c r="EG72" s="587">
        <v>1</v>
      </c>
      <c r="EH72" s="587">
        <v>0</v>
      </c>
      <c r="EI72" s="587">
        <f t="shared" ref="EI72:EI79" si="116">SUM(EF72:EH72)</f>
        <v>7</v>
      </c>
      <c r="EJ72" s="1127">
        <v>1</v>
      </c>
      <c r="EK72" s="1127">
        <f t="shared" ref="EK72:EK104" si="117">IF( SUM(EJ12:EJ72)&lt;=0,0,SUM(EI12:EI72)/SUM(EJ12:EJ72))</f>
        <v>10.20627802690583</v>
      </c>
      <c r="EL72" s="588"/>
      <c r="EM72" s="587">
        <v>9</v>
      </c>
      <c r="EN72" s="587">
        <v>2</v>
      </c>
      <c r="EO72" s="587">
        <v>1</v>
      </c>
      <c r="EP72" s="587">
        <f t="shared" ref="EP72:EP79" si="118">SUM(EM72:EO72)</f>
        <v>12</v>
      </c>
      <c r="EQ72" s="1127">
        <f t="shared" ref="EQ72:EQ79" si="119">EJ72</f>
        <v>1</v>
      </c>
      <c r="ER72" s="1127">
        <f t="shared" ref="ER72:ER141" si="120">IF( SUM(EQ12:EQ72)&lt;=0,0,SUM(EP12:EP72)/SUM(EQ12:EQ72))</f>
        <v>15.085201793721973</v>
      </c>
      <c r="ES72" s="588"/>
      <c r="ET72" s="587"/>
      <c r="EU72" s="587">
        <v>7</v>
      </c>
      <c r="EV72" s="587">
        <v>0</v>
      </c>
      <c r="EW72" s="587">
        <v>3</v>
      </c>
      <c r="EX72" s="587">
        <f t="shared" ref="EX72:EX79" si="121">SUM(EU72:EW72)</f>
        <v>10</v>
      </c>
      <c r="EY72" s="1199">
        <v>1</v>
      </c>
      <c r="EZ72" s="1196">
        <f t="shared" ref="EZ72:EZ110" si="122">IF( SUM(EY12:EY72)&lt;=0,0,SUM(EX12:EX72)/SUM(EY12:EY72))</f>
        <v>9.1789473684210527</v>
      </c>
      <c r="FA72" s="588"/>
      <c r="FB72" s="587">
        <v>7</v>
      </c>
      <c r="FC72" s="587">
        <v>2</v>
      </c>
      <c r="FD72" s="587">
        <v>6</v>
      </c>
      <c r="FE72" s="587">
        <f t="shared" si="111"/>
        <v>15</v>
      </c>
      <c r="FF72" s="1127">
        <f t="shared" ref="FF72:FF79" si="123">EY72</f>
        <v>1</v>
      </c>
      <c r="FG72" s="1127">
        <f t="shared" ref="FG72:FG111" si="124">IF( SUM(FF12:FF72)&lt;=0,0,SUM(FE12:FE72)/SUM(FF12:FF72))</f>
        <v>13.052631578947368</v>
      </c>
      <c r="FH72" s="1197"/>
      <c r="FI72" s="1198"/>
      <c r="FJ72" s="587"/>
      <c r="FK72" s="587"/>
      <c r="FL72" s="587"/>
      <c r="FM72" s="587"/>
      <c r="FN72" s="1414"/>
      <c r="FO72" s="1127"/>
      <c r="FP72" s="588"/>
      <c r="FQ72" s="587"/>
      <c r="FR72" s="587"/>
      <c r="FS72" s="587"/>
      <c r="FT72" s="587"/>
      <c r="FU72" s="1126"/>
      <c r="FV72" s="1127"/>
      <c r="FW72" s="1203"/>
      <c r="FX72" s="1198"/>
      <c r="FY72" s="587">
        <v>1</v>
      </c>
      <c r="FZ72" s="587">
        <v>0</v>
      </c>
      <c r="GA72" s="587">
        <v>0</v>
      </c>
      <c r="GB72" s="588">
        <f t="shared" ref="GB72:GB79" si="125">SUM(FY72:GA72)</f>
        <v>1</v>
      </c>
      <c r="GC72" s="1195">
        <v>0</v>
      </c>
      <c r="GD72" s="1199">
        <f t="shared" ref="GD72:GD116" si="126">SUM(GB12:GB72)/COUNT(GC12:GC72)</f>
        <v>2.3442622950819674</v>
      </c>
      <c r="GE72" s="697"/>
      <c r="GF72" s="697"/>
      <c r="GG72" s="697"/>
    </row>
    <row r="73" spans="1:189" s="585" customFormat="1" hidden="1" x14ac:dyDescent="0.35">
      <c r="A73" s="1229">
        <v>42823</v>
      </c>
      <c r="B73" s="587"/>
      <c r="C73" s="587"/>
      <c r="D73" s="587"/>
      <c r="E73" s="587"/>
      <c r="F73" s="1126"/>
      <c r="G73" s="1414"/>
      <c r="H73" s="588"/>
      <c r="I73" s="587"/>
      <c r="J73" s="587"/>
      <c r="K73" s="587"/>
      <c r="L73" s="587"/>
      <c r="M73" s="1126"/>
      <c r="N73" s="1126"/>
      <c r="O73" s="588"/>
      <c r="P73" s="588"/>
      <c r="Q73" s="587"/>
      <c r="R73" s="587"/>
      <c r="S73" s="587"/>
      <c r="T73" s="587"/>
      <c r="U73" s="1126"/>
      <c r="V73" s="1414"/>
      <c r="W73" s="587"/>
      <c r="X73" s="587"/>
      <c r="Y73" s="587"/>
      <c r="Z73" s="587"/>
      <c r="AA73" s="1126"/>
      <c r="AB73" s="1126"/>
      <c r="AC73" s="587"/>
      <c r="AD73" s="587"/>
      <c r="AE73" s="587"/>
      <c r="AF73" s="587"/>
      <c r="AG73" s="1126"/>
      <c r="AH73" s="1199"/>
      <c r="AI73" s="588"/>
      <c r="AJ73" s="587"/>
      <c r="AK73" s="587"/>
      <c r="AL73" s="587"/>
      <c r="AM73" s="587"/>
      <c r="AN73" s="1126"/>
      <c r="AO73" s="1127"/>
      <c r="AP73" s="587"/>
      <c r="AQ73" s="587">
        <v>3</v>
      </c>
      <c r="AR73" s="587">
        <v>2</v>
      </c>
      <c r="AS73" s="587">
        <v>1</v>
      </c>
      <c r="AT73" s="587">
        <f t="shared" si="112"/>
        <v>6</v>
      </c>
      <c r="AU73" s="1127">
        <v>1</v>
      </c>
      <c r="AV73" s="1414">
        <f t="shared" si="113"/>
        <v>8.3415435139573066</v>
      </c>
      <c r="AW73" s="588"/>
      <c r="AX73" s="587">
        <v>3</v>
      </c>
      <c r="AY73" s="587">
        <v>2</v>
      </c>
      <c r="AZ73" s="587">
        <v>1</v>
      </c>
      <c r="BA73" s="587">
        <f t="shared" si="114"/>
        <v>6</v>
      </c>
      <c r="BB73" s="1127">
        <v>1</v>
      </c>
      <c r="BC73" s="1127">
        <f t="shared" si="115"/>
        <v>10.082101806239738</v>
      </c>
      <c r="BD73" s="588"/>
      <c r="BE73" s="588"/>
      <c r="BF73" s="587"/>
      <c r="BG73" s="587"/>
      <c r="BH73" s="587"/>
      <c r="BI73" s="587"/>
      <c r="BJ73" s="1126"/>
      <c r="BK73" s="1127"/>
      <c r="BL73" s="588"/>
      <c r="BM73" s="587"/>
      <c r="BN73" s="587"/>
      <c r="BO73" s="587"/>
      <c r="BP73" s="587"/>
      <c r="BQ73" s="1419"/>
      <c r="BR73" s="1199"/>
      <c r="BS73" s="587"/>
      <c r="BT73" s="587"/>
      <c r="BU73" s="587"/>
      <c r="BV73" s="587"/>
      <c r="BW73" s="1126"/>
      <c r="BX73" s="1127"/>
      <c r="BY73" s="588"/>
      <c r="BZ73" s="588"/>
      <c r="CA73" s="587"/>
      <c r="CB73" s="587"/>
      <c r="CC73" s="587"/>
      <c r="CD73" s="587"/>
      <c r="CE73" s="1127"/>
      <c r="CF73" s="1127"/>
      <c r="CG73" s="588"/>
      <c r="CH73" s="587"/>
      <c r="CI73" s="587"/>
      <c r="CJ73" s="587"/>
      <c r="CK73" s="587"/>
      <c r="CL73" s="1127"/>
      <c r="CM73" s="1127"/>
      <c r="CN73" s="588"/>
      <c r="CO73" s="588"/>
      <c r="CP73" s="587"/>
      <c r="CQ73" s="587"/>
      <c r="CR73" s="587"/>
      <c r="CS73" s="587"/>
      <c r="CT73" s="1127"/>
      <c r="CU73" s="1127"/>
      <c r="CV73" s="588"/>
      <c r="CW73" s="587"/>
      <c r="CX73" s="587"/>
      <c r="CY73" s="587"/>
      <c r="CZ73" s="587"/>
      <c r="DA73" s="1127"/>
      <c r="DB73" s="1127"/>
      <c r="DC73" s="1127"/>
      <c r="DD73" s="1127"/>
      <c r="DE73" s="1127"/>
      <c r="DF73" s="1127"/>
      <c r="DG73" s="1127"/>
      <c r="DH73" s="1127"/>
      <c r="DI73" s="1127"/>
      <c r="DJ73" s="1127"/>
      <c r="DK73" s="1127"/>
      <c r="DL73" s="1127"/>
      <c r="DM73" s="1127"/>
      <c r="DN73" s="1127"/>
      <c r="DO73" s="588"/>
      <c r="DP73" s="588"/>
      <c r="DQ73" s="587"/>
      <c r="DR73" s="587"/>
      <c r="DS73" s="587"/>
      <c r="DT73" s="587"/>
      <c r="DU73" s="1127"/>
      <c r="DV73" s="1127"/>
      <c r="DW73" s="588"/>
      <c r="DX73" s="587"/>
      <c r="DY73" s="587"/>
      <c r="DZ73" s="587"/>
      <c r="EA73" s="587"/>
      <c r="EB73" s="1127"/>
      <c r="EC73" s="1127"/>
      <c r="ED73" s="588"/>
      <c r="EE73" s="588"/>
      <c r="EF73" s="587">
        <v>8</v>
      </c>
      <c r="EG73" s="587">
        <v>1</v>
      </c>
      <c r="EH73" s="587">
        <v>2</v>
      </c>
      <c r="EI73" s="587">
        <f t="shared" si="116"/>
        <v>11</v>
      </c>
      <c r="EJ73" s="1127">
        <v>1</v>
      </c>
      <c r="EK73" s="1127">
        <f t="shared" si="117"/>
        <v>10.20627802690583</v>
      </c>
      <c r="EL73" s="588"/>
      <c r="EM73" s="587">
        <v>9</v>
      </c>
      <c r="EN73" s="587">
        <v>3</v>
      </c>
      <c r="EO73" s="587">
        <v>4</v>
      </c>
      <c r="EP73" s="587">
        <f t="shared" si="118"/>
        <v>16</v>
      </c>
      <c r="EQ73" s="1127">
        <f t="shared" si="119"/>
        <v>1</v>
      </c>
      <c r="ER73" s="1127">
        <f t="shared" si="120"/>
        <v>15.031390134529149</v>
      </c>
      <c r="ES73" s="588"/>
      <c r="ET73" s="587"/>
      <c r="EU73" s="587">
        <v>6</v>
      </c>
      <c r="EV73" s="587">
        <v>1</v>
      </c>
      <c r="EW73" s="587">
        <v>0</v>
      </c>
      <c r="EX73" s="587">
        <f t="shared" si="121"/>
        <v>7</v>
      </c>
      <c r="EY73" s="1199">
        <v>1</v>
      </c>
      <c r="EZ73" s="1196">
        <f t="shared" si="122"/>
        <v>9.0273684210526319</v>
      </c>
      <c r="FA73" s="588"/>
      <c r="FB73" s="587">
        <v>7</v>
      </c>
      <c r="FC73" s="587">
        <v>5</v>
      </c>
      <c r="FD73" s="587">
        <v>3</v>
      </c>
      <c r="FE73" s="587">
        <f t="shared" si="111"/>
        <v>15</v>
      </c>
      <c r="FF73" s="1127">
        <f t="shared" si="123"/>
        <v>1</v>
      </c>
      <c r="FG73" s="1127">
        <f t="shared" si="124"/>
        <v>13.002105263157894</v>
      </c>
      <c r="FH73" s="1197"/>
      <c r="FI73" s="1198"/>
      <c r="FJ73" s="587"/>
      <c r="FK73" s="587"/>
      <c r="FL73" s="587"/>
      <c r="FM73" s="587"/>
      <c r="FN73" s="1414"/>
      <c r="FO73" s="1127"/>
      <c r="FP73" s="588"/>
      <c r="FQ73" s="587"/>
      <c r="FR73" s="587"/>
      <c r="FS73" s="587"/>
      <c r="FT73" s="587"/>
      <c r="FU73" s="1126"/>
      <c r="FV73" s="1127"/>
      <c r="FW73" s="1203"/>
      <c r="FX73" s="1198"/>
      <c r="FY73" s="587">
        <v>0</v>
      </c>
      <c r="FZ73" s="587">
        <v>0</v>
      </c>
      <c r="GA73" s="587">
        <v>1</v>
      </c>
      <c r="GB73" s="588">
        <f t="shared" si="125"/>
        <v>1</v>
      </c>
      <c r="GC73" s="1195">
        <v>0</v>
      </c>
      <c r="GD73" s="1199">
        <f t="shared" si="126"/>
        <v>2.3278688524590163</v>
      </c>
      <c r="GE73" s="697"/>
      <c r="GF73" s="697"/>
      <c r="GG73" s="697"/>
    </row>
    <row r="74" spans="1:189" s="585" customFormat="1" hidden="1" x14ac:dyDescent="0.35">
      <c r="A74" s="1229">
        <v>42824</v>
      </c>
      <c r="B74" s="587"/>
      <c r="C74" s="587"/>
      <c r="D74" s="587"/>
      <c r="E74" s="587"/>
      <c r="F74" s="1126"/>
      <c r="G74" s="1414"/>
      <c r="H74" s="588"/>
      <c r="I74" s="587"/>
      <c r="J74" s="587"/>
      <c r="K74" s="587"/>
      <c r="L74" s="587"/>
      <c r="M74" s="1126"/>
      <c r="N74" s="1126"/>
      <c r="O74" s="588"/>
      <c r="P74" s="588"/>
      <c r="Q74" s="587"/>
      <c r="R74" s="587"/>
      <c r="S74" s="587"/>
      <c r="T74" s="587"/>
      <c r="U74" s="1126"/>
      <c r="V74" s="1414"/>
      <c r="W74" s="587"/>
      <c r="X74" s="587"/>
      <c r="Y74" s="587"/>
      <c r="Z74" s="587"/>
      <c r="AA74" s="1126"/>
      <c r="AB74" s="1126"/>
      <c r="AC74" s="587"/>
      <c r="AD74" s="587"/>
      <c r="AE74" s="587"/>
      <c r="AF74" s="587"/>
      <c r="AG74" s="1126"/>
      <c r="AH74" s="1199"/>
      <c r="AI74" s="588"/>
      <c r="AJ74" s="587"/>
      <c r="AK74" s="587"/>
      <c r="AL74" s="587"/>
      <c r="AM74" s="587"/>
      <c r="AN74" s="1126"/>
      <c r="AO74" s="1127"/>
      <c r="AP74" s="587"/>
      <c r="AQ74" s="587">
        <v>4</v>
      </c>
      <c r="AR74" s="587">
        <v>4</v>
      </c>
      <c r="AS74" s="587">
        <v>4</v>
      </c>
      <c r="AT74" s="587">
        <f t="shared" si="112"/>
        <v>12</v>
      </c>
      <c r="AU74" s="1127">
        <v>1</v>
      </c>
      <c r="AV74" s="1414">
        <f t="shared" si="113"/>
        <v>8.4400656814449917</v>
      </c>
      <c r="AW74" s="588"/>
      <c r="AX74" s="587">
        <v>4</v>
      </c>
      <c r="AY74" s="587">
        <v>4</v>
      </c>
      <c r="AZ74" s="587">
        <v>4</v>
      </c>
      <c r="BA74" s="587">
        <f t="shared" si="114"/>
        <v>12</v>
      </c>
      <c r="BB74" s="1127">
        <v>1</v>
      </c>
      <c r="BC74" s="1127">
        <f t="shared" si="115"/>
        <v>10.147783251231527</v>
      </c>
      <c r="BD74" s="588"/>
      <c r="BE74" s="588"/>
      <c r="BF74" s="587"/>
      <c r="BG74" s="587"/>
      <c r="BH74" s="587"/>
      <c r="BI74" s="587"/>
      <c r="BJ74" s="1126"/>
      <c r="BK74" s="1127"/>
      <c r="BL74" s="588"/>
      <c r="BM74" s="587"/>
      <c r="BN74" s="587"/>
      <c r="BO74" s="587"/>
      <c r="BP74" s="587"/>
      <c r="BQ74" s="1419"/>
      <c r="BR74" s="1199"/>
      <c r="BS74" s="587"/>
      <c r="BT74" s="587"/>
      <c r="BU74" s="587"/>
      <c r="BV74" s="587"/>
      <c r="BW74" s="1126"/>
      <c r="BX74" s="1127"/>
      <c r="BY74" s="588"/>
      <c r="BZ74" s="588"/>
      <c r="CA74" s="587"/>
      <c r="CB74" s="587"/>
      <c r="CC74" s="587"/>
      <c r="CD74" s="587"/>
      <c r="CE74" s="1127"/>
      <c r="CF74" s="1127"/>
      <c r="CG74" s="588"/>
      <c r="CH74" s="587"/>
      <c r="CI74" s="587"/>
      <c r="CJ74" s="587"/>
      <c r="CK74" s="587"/>
      <c r="CL74" s="1127"/>
      <c r="CM74" s="1127"/>
      <c r="CN74" s="588"/>
      <c r="CO74" s="588"/>
      <c r="CP74" s="587"/>
      <c r="CQ74" s="587"/>
      <c r="CR74" s="587"/>
      <c r="CS74" s="587"/>
      <c r="CT74" s="1127"/>
      <c r="CU74" s="1127"/>
      <c r="CV74" s="588"/>
      <c r="CW74" s="587"/>
      <c r="CX74" s="587"/>
      <c r="CY74" s="587"/>
      <c r="CZ74" s="587"/>
      <c r="DA74" s="1127"/>
      <c r="DB74" s="1127"/>
      <c r="DC74" s="1127"/>
      <c r="DD74" s="1127"/>
      <c r="DE74" s="1127"/>
      <c r="DF74" s="1127"/>
      <c r="DG74" s="1127"/>
      <c r="DH74" s="1127"/>
      <c r="DI74" s="1127"/>
      <c r="DJ74" s="1127"/>
      <c r="DK74" s="1127"/>
      <c r="DL74" s="1127"/>
      <c r="DM74" s="1127"/>
      <c r="DN74" s="1127"/>
      <c r="DO74" s="588"/>
      <c r="DP74" s="588"/>
      <c r="DQ74" s="587"/>
      <c r="DR74" s="587"/>
      <c r="DS74" s="587"/>
      <c r="DT74" s="587"/>
      <c r="DU74" s="1127"/>
      <c r="DV74" s="1127"/>
      <c r="DW74" s="588"/>
      <c r="DX74" s="587"/>
      <c r="DY74" s="587"/>
      <c r="DZ74" s="587"/>
      <c r="EA74" s="587"/>
      <c r="EB74" s="1127"/>
      <c r="EC74" s="1127"/>
      <c r="ED74" s="588"/>
      <c r="EE74" s="588"/>
      <c r="EF74" s="587">
        <v>7</v>
      </c>
      <c r="EG74" s="587">
        <v>1</v>
      </c>
      <c r="EH74" s="587">
        <v>0</v>
      </c>
      <c r="EI74" s="587">
        <f t="shared" si="116"/>
        <v>8</v>
      </c>
      <c r="EJ74" s="1127">
        <v>1</v>
      </c>
      <c r="EK74" s="1127">
        <f t="shared" si="117"/>
        <v>10.20627802690583</v>
      </c>
      <c r="EL74" s="588"/>
      <c r="EM74" s="587">
        <v>7</v>
      </c>
      <c r="EN74" s="587">
        <v>2</v>
      </c>
      <c r="EO74" s="587">
        <v>0</v>
      </c>
      <c r="EP74" s="587">
        <f t="shared" si="118"/>
        <v>9</v>
      </c>
      <c r="EQ74" s="1127">
        <f t="shared" si="119"/>
        <v>1</v>
      </c>
      <c r="ER74" s="1127">
        <f t="shared" si="120"/>
        <v>14.977578475336323</v>
      </c>
      <c r="ES74" s="588"/>
      <c r="ET74" s="587"/>
      <c r="EU74" s="587">
        <v>6</v>
      </c>
      <c r="EV74" s="587">
        <v>1</v>
      </c>
      <c r="EW74" s="587">
        <v>2</v>
      </c>
      <c r="EX74" s="587">
        <f t="shared" si="121"/>
        <v>9</v>
      </c>
      <c r="EY74" s="1199">
        <v>1</v>
      </c>
      <c r="EZ74" s="1196">
        <f t="shared" si="122"/>
        <v>8.9936842105263164</v>
      </c>
      <c r="FA74" s="588"/>
      <c r="FB74" s="587">
        <v>7</v>
      </c>
      <c r="FC74" s="587">
        <v>4</v>
      </c>
      <c r="FD74" s="587">
        <v>3</v>
      </c>
      <c r="FE74" s="587">
        <f t="shared" si="111"/>
        <v>14</v>
      </c>
      <c r="FF74" s="1127">
        <f t="shared" si="123"/>
        <v>1</v>
      </c>
      <c r="FG74" s="1127">
        <f t="shared" si="124"/>
        <v>13.018947368421053</v>
      </c>
      <c r="FH74" s="1197"/>
      <c r="FI74" s="1198"/>
      <c r="FJ74" s="587"/>
      <c r="FK74" s="587"/>
      <c r="FL74" s="587"/>
      <c r="FM74" s="587"/>
      <c r="FN74" s="1414"/>
      <c r="FO74" s="1127"/>
      <c r="FP74" s="588"/>
      <c r="FQ74" s="587"/>
      <c r="FR74" s="587"/>
      <c r="FS74" s="587"/>
      <c r="FT74" s="587"/>
      <c r="FU74" s="1126"/>
      <c r="FV74" s="1127"/>
      <c r="FW74" s="1203"/>
      <c r="FX74" s="1198"/>
      <c r="FY74" s="587">
        <v>2</v>
      </c>
      <c r="FZ74" s="587">
        <v>1</v>
      </c>
      <c r="GA74" s="587">
        <v>0</v>
      </c>
      <c r="GB74" s="588">
        <f t="shared" si="125"/>
        <v>3</v>
      </c>
      <c r="GC74" s="1195">
        <v>0</v>
      </c>
      <c r="GD74" s="1199">
        <f t="shared" si="126"/>
        <v>2.278688524590164</v>
      </c>
      <c r="GE74" s="697"/>
      <c r="GF74" s="697"/>
      <c r="GG74" s="697"/>
    </row>
    <row r="75" spans="1:189" s="585" customFormat="1" hidden="1" x14ac:dyDescent="0.35">
      <c r="A75" s="1231">
        <v>42825</v>
      </c>
      <c r="B75" s="698"/>
      <c r="C75" s="698"/>
      <c r="D75" s="698"/>
      <c r="E75" s="698"/>
      <c r="F75" s="1140"/>
      <c r="G75" s="1415"/>
      <c r="H75" s="1142"/>
      <c r="I75" s="698"/>
      <c r="J75" s="698"/>
      <c r="K75" s="698"/>
      <c r="L75" s="698"/>
      <c r="M75" s="1140"/>
      <c r="N75" s="1140"/>
      <c r="O75" s="1142"/>
      <c r="P75" s="1142"/>
      <c r="Q75" s="698"/>
      <c r="R75" s="698"/>
      <c r="S75" s="698"/>
      <c r="T75" s="698"/>
      <c r="U75" s="1140"/>
      <c r="V75" s="1415"/>
      <c r="W75" s="698"/>
      <c r="X75" s="698"/>
      <c r="Y75" s="698"/>
      <c r="Z75" s="698"/>
      <c r="AA75" s="1140"/>
      <c r="AB75" s="1140"/>
      <c r="AC75" s="698"/>
      <c r="AD75" s="698"/>
      <c r="AE75" s="698"/>
      <c r="AF75" s="698"/>
      <c r="AG75" s="1140"/>
      <c r="AH75" s="1420"/>
      <c r="AI75" s="1142"/>
      <c r="AJ75" s="698"/>
      <c r="AK75" s="698"/>
      <c r="AL75" s="698"/>
      <c r="AM75" s="698"/>
      <c r="AN75" s="1140"/>
      <c r="AO75" s="1141"/>
      <c r="AP75" s="698"/>
      <c r="AQ75" s="698">
        <v>4</v>
      </c>
      <c r="AR75" s="698">
        <v>2</v>
      </c>
      <c r="AS75" s="698">
        <v>1</v>
      </c>
      <c r="AT75" s="698">
        <f t="shared" si="112"/>
        <v>7</v>
      </c>
      <c r="AU75" s="1141">
        <v>1</v>
      </c>
      <c r="AV75" s="1415">
        <f t="shared" si="113"/>
        <v>8.3251231527093594</v>
      </c>
      <c r="AW75" s="1142"/>
      <c r="AX75" s="698">
        <v>4</v>
      </c>
      <c r="AY75" s="698">
        <v>3</v>
      </c>
      <c r="AZ75" s="698">
        <v>1</v>
      </c>
      <c r="BA75" s="698">
        <f t="shared" si="114"/>
        <v>8</v>
      </c>
      <c r="BB75" s="1141">
        <v>1</v>
      </c>
      <c r="BC75" s="1141">
        <f t="shared" si="115"/>
        <v>10.032840722495894</v>
      </c>
      <c r="BD75" s="1142"/>
      <c r="BE75" s="1142"/>
      <c r="BF75" s="698"/>
      <c r="BG75" s="698"/>
      <c r="BH75" s="698"/>
      <c r="BI75" s="698"/>
      <c r="BJ75" s="1140"/>
      <c r="BK75" s="1141"/>
      <c r="BL75" s="1142"/>
      <c r="BM75" s="698"/>
      <c r="BN75" s="698"/>
      <c r="BO75" s="698"/>
      <c r="BP75" s="698"/>
      <c r="BQ75" s="1421"/>
      <c r="BR75" s="1420"/>
      <c r="BS75" s="698"/>
      <c r="BT75" s="698"/>
      <c r="BU75" s="698"/>
      <c r="BV75" s="698"/>
      <c r="BW75" s="1140"/>
      <c r="BX75" s="1141"/>
      <c r="BY75" s="1142"/>
      <c r="BZ75" s="1142"/>
      <c r="CA75" s="698"/>
      <c r="CB75" s="698"/>
      <c r="CC75" s="698"/>
      <c r="CD75" s="698"/>
      <c r="CE75" s="1141"/>
      <c r="CF75" s="1141"/>
      <c r="CG75" s="1142"/>
      <c r="CH75" s="698"/>
      <c r="CI75" s="698"/>
      <c r="CJ75" s="698"/>
      <c r="CK75" s="698"/>
      <c r="CL75" s="1141"/>
      <c r="CM75" s="1141"/>
      <c r="CN75" s="1142"/>
      <c r="CO75" s="1142"/>
      <c r="CP75" s="698"/>
      <c r="CQ75" s="698"/>
      <c r="CR75" s="698"/>
      <c r="CS75" s="698"/>
      <c r="CT75" s="1141"/>
      <c r="CU75" s="1141"/>
      <c r="CV75" s="1142"/>
      <c r="CW75" s="698"/>
      <c r="CX75" s="698"/>
      <c r="CY75" s="698"/>
      <c r="CZ75" s="698"/>
      <c r="DA75" s="1141"/>
      <c r="DB75" s="1141"/>
      <c r="DC75" s="1141"/>
      <c r="DD75" s="1141"/>
      <c r="DE75" s="1141"/>
      <c r="DF75" s="1141"/>
      <c r="DG75" s="1141"/>
      <c r="DH75" s="1141"/>
      <c r="DI75" s="1141"/>
      <c r="DJ75" s="1141"/>
      <c r="DK75" s="1141"/>
      <c r="DL75" s="1141"/>
      <c r="DM75" s="1141"/>
      <c r="DN75" s="1141"/>
      <c r="DO75" s="1142"/>
      <c r="DP75" s="1142"/>
      <c r="DQ75" s="698"/>
      <c r="DR75" s="698"/>
      <c r="DS75" s="698"/>
      <c r="DT75" s="698"/>
      <c r="DU75" s="1141"/>
      <c r="DV75" s="1141"/>
      <c r="DW75" s="1142"/>
      <c r="DX75" s="698"/>
      <c r="DY75" s="698"/>
      <c r="DZ75" s="698"/>
      <c r="EA75" s="698"/>
      <c r="EB75" s="1141"/>
      <c r="EC75" s="1141"/>
      <c r="ED75" s="1142"/>
      <c r="EE75" s="1142"/>
      <c r="EF75" s="698">
        <v>10</v>
      </c>
      <c r="EG75" s="698">
        <v>0</v>
      </c>
      <c r="EH75" s="698">
        <v>2</v>
      </c>
      <c r="EI75" s="698">
        <f t="shared" si="116"/>
        <v>12</v>
      </c>
      <c r="EJ75" s="1141">
        <v>1</v>
      </c>
      <c r="EK75" s="1141">
        <f t="shared" si="117"/>
        <v>10.31390134529148</v>
      </c>
      <c r="EL75" s="1142"/>
      <c r="EM75" s="698">
        <v>11</v>
      </c>
      <c r="EN75" s="698">
        <v>3</v>
      </c>
      <c r="EO75" s="698">
        <v>4</v>
      </c>
      <c r="EP75" s="698">
        <f t="shared" si="118"/>
        <v>18</v>
      </c>
      <c r="EQ75" s="1141">
        <f t="shared" si="119"/>
        <v>1</v>
      </c>
      <c r="ER75" s="1141">
        <f t="shared" si="120"/>
        <v>15.121076233183857</v>
      </c>
      <c r="ES75" s="1142"/>
      <c r="ET75" s="698"/>
      <c r="EU75" s="698">
        <v>7</v>
      </c>
      <c r="EV75" s="698">
        <v>0</v>
      </c>
      <c r="EW75" s="698">
        <v>1</v>
      </c>
      <c r="EX75" s="698">
        <f t="shared" si="121"/>
        <v>8</v>
      </c>
      <c r="EY75" s="1420">
        <v>1</v>
      </c>
      <c r="EZ75" s="1422">
        <f t="shared" si="122"/>
        <v>9.0273684210526319</v>
      </c>
      <c r="FA75" s="1142"/>
      <c r="FB75" s="698">
        <v>10</v>
      </c>
      <c r="FC75" s="698">
        <v>1</v>
      </c>
      <c r="FD75" s="698">
        <v>2</v>
      </c>
      <c r="FE75" s="698">
        <f t="shared" si="111"/>
        <v>13</v>
      </c>
      <c r="FF75" s="1141">
        <f t="shared" si="123"/>
        <v>1</v>
      </c>
      <c r="FG75" s="1141">
        <f t="shared" si="124"/>
        <v>13.035789473684211</v>
      </c>
      <c r="FH75" s="1423"/>
      <c r="FI75" s="1424"/>
      <c r="FJ75" s="698"/>
      <c r="FK75" s="698"/>
      <c r="FL75" s="698"/>
      <c r="FM75" s="698"/>
      <c r="FN75" s="1415"/>
      <c r="FO75" s="1141"/>
      <c r="FP75" s="1142"/>
      <c r="FQ75" s="698"/>
      <c r="FR75" s="698"/>
      <c r="FS75" s="698"/>
      <c r="FT75" s="698"/>
      <c r="FU75" s="1140"/>
      <c r="FV75" s="1141"/>
      <c r="FW75" s="1425"/>
      <c r="FX75" s="1424"/>
      <c r="FY75" s="698">
        <v>1</v>
      </c>
      <c r="FZ75" s="698">
        <v>1</v>
      </c>
      <c r="GA75" s="698">
        <v>0</v>
      </c>
      <c r="GB75" s="1142">
        <f t="shared" si="125"/>
        <v>2</v>
      </c>
      <c r="GC75" s="1426">
        <v>0</v>
      </c>
      <c r="GD75" s="1420">
        <f t="shared" si="126"/>
        <v>2.278688524590164</v>
      </c>
      <c r="GE75" s="1427"/>
      <c r="GF75" s="1427"/>
      <c r="GG75" s="1427"/>
    </row>
    <row r="76" spans="1:189" s="585" customFormat="1" hidden="1" x14ac:dyDescent="0.35">
      <c r="A76" s="1230">
        <v>42828</v>
      </c>
      <c r="B76" s="587"/>
      <c r="C76" s="587"/>
      <c r="D76" s="587"/>
      <c r="E76" s="587"/>
      <c r="F76" s="1126"/>
      <c r="G76" s="1414"/>
      <c r="H76" s="588"/>
      <c r="I76" s="587"/>
      <c r="J76" s="587"/>
      <c r="K76" s="587"/>
      <c r="L76" s="587"/>
      <c r="M76" s="1126"/>
      <c r="N76" s="1126"/>
      <c r="O76" s="588"/>
      <c r="P76" s="588"/>
      <c r="Q76" s="587"/>
      <c r="R76" s="587"/>
      <c r="S76" s="587"/>
      <c r="T76" s="587"/>
      <c r="U76" s="1126"/>
      <c r="V76" s="1414"/>
      <c r="W76" s="587"/>
      <c r="X76" s="587"/>
      <c r="Y76" s="587"/>
      <c r="Z76" s="587"/>
      <c r="AA76" s="1126"/>
      <c r="AB76" s="1126"/>
      <c r="AC76" s="587"/>
      <c r="AD76" s="587"/>
      <c r="AE76" s="587"/>
      <c r="AF76" s="587"/>
      <c r="AG76" s="1126"/>
      <c r="AH76" s="1199"/>
      <c r="AI76" s="588"/>
      <c r="AJ76" s="587"/>
      <c r="AK76" s="587"/>
      <c r="AL76" s="587"/>
      <c r="AM76" s="587"/>
      <c r="AN76" s="1126"/>
      <c r="AO76" s="1127"/>
      <c r="AP76" s="587"/>
      <c r="AQ76" s="587">
        <v>5</v>
      </c>
      <c r="AR76" s="587">
        <v>0</v>
      </c>
      <c r="AS76" s="587">
        <v>5</v>
      </c>
      <c r="AT76" s="587">
        <f t="shared" si="112"/>
        <v>10</v>
      </c>
      <c r="AU76" s="1127">
        <v>1</v>
      </c>
      <c r="AV76" s="1414">
        <f t="shared" si="113"/>
        <v>8.3251231527093594</v>
      </c>
      <c r="AW76" s="588"/>
      <c r="AX76" s="587">
        <v>6</v>
      </c>
      <c r="AY76" s="587">
        <v>0</v>
      </c>
      <c r="AZ76" s="587">
        <v>5</v>
      </c>
      <c r="BA76" s="587">
        <f t="shared" si="114"/>
        <v>11</v>
      </c>
      <c r="BB76" s="1127">
        <v>1</v>
      </c>
      <c r="BC76" s="1127">
        <f t="shared" si="115"/>
        <v>10</v>
      </c>
      <c r="BD76" s="588"/>
      <c r="BE76" s="588"/>
      <c r="BF76" s="587"/>
      <c r="BG76" s="587"/>
      <c r="BH76" s="587"/>
      <c r="BI76" s="587"/>
      <c r="BJ76" s="1126"/>
      <c r="BK76" s="1127"/>
      <c r="BL76" s="588"/>
      <c r="BM76" s="587"/>
      <c r="BN76" s="587"/>
      <c r="BO76" s="587"/>
      <c r="BP76" s="587"/>
      <c r="BQ76" s="1419"/>
      <c r="BR76" s="1199"/>
      <c r="BS76" s="587"/>
      <c r="BT76" s="587"/>
      <c r="BU76" s="587"/>
      <c r="BV76" s="587"/>
      <c r="BW76" s="1126"/>
      <c r="BX76" s="1127"/>
      <c r="BY76" s="588"/>
      <c r="BZ76" s="588"/>
      <c r="CA76" s="587"/>
      <c r="CB76" s="587"/>
      <c r="CC76" s="587"/>
      <c r="CD76" s="587"/>
      <c r="CE76" s="1127"/>
      <c r="CF76" s="1127"/>
      <c r="CG76" s="588"/>
      <c r="CH76" s="587"/>
      <c r="CI76" s="587"/>
      <c r="CJ76" s="587"/>
      <c r="CK76" s="587"/>
      <c r="CL76" s="1127"/>
      <c r="CM76" s="1127"/>
      <c r="CN76" s="588"/>
      <c r="CO76" s="588"/>
      <c r="CP76" s="587"/>
      <c r="CQ76" s="587"/>
      <c r="CR76" s="587"/>
      <c r="CS76" s="587"/>
      <c r="CT76" s="1127"/>
      <c r="CU76" s="1127"/>
      <c r="CV76" s="588"/>
      <c r="CW76" s="587"/>
      <c r="CX76" s="587"/>
      <c r="CY76" s="587"/>
      <c r="CZ76" s="587"/>
      <c r="DA76" s="1127"/>
      <c r="DB76" s="1127"/>
      <c r="DC76" s="1127"/>
      <c r="DD76" s="1127"/>
      <c r="DE76" s="1127"/>
      <c r="DF76" s="1127"/>
      <c r="DG76" s="1127"/>
      <c r="DH76" s="1127"/>
      <c r="DI76" s="1127"/>
      <c r="DJ76" s="1127"/>
      <c r="DK76" s="1127"/>
      <c r="DL76" s="1127"/>
      <c r="DM76" s="1127"/>
      <c r="DN76" s="1127"/>
      <c r="DO76" s="588"/>
      <c r="DP76" s="588"/>
      <c r="DQ76" s="587"/>
      <c r="DR76" s="587"/>
      <c r="DS76" s="587"/>
      <c r="DT76" s="587"/>
      <c r="DU76" s="1127"/>
      <c r="DV76" s="1127"/>
      <c r="DW76" s="588"/>
      <c r="DX76" s="587"/>
      <c r="DY76" s="587"/>
      <c r="DZ76" s="587"/>
      <c r="EA76" s="587"/>
      <c r="EB76" s="1127"/>
      <c r="EC76" s="1127"/>
      <c r="ED76" s="588"/>
      <c r="EE76" s="588"/>
      <c r="EF76" s="587">
        <v>8</v>
      </c>
      <c r="EG76" s="587">
        <v>1</v>
      </c>
      <c r="EH76" s="587">
        <v>0</v>
      </c>
      <c r="EI76" s="587">
        <f t="shared" si="116"/>
        <v>9</v>
      </c>
      <c r="EJ76" s="1127">
        <v>1</v>
      </c>
      <c r="EK76" s="1127">
        <f t="shared" si="117"/>
        <v>10.20627802690583</v>
      </c>
      <c r="EL76" s="588"/>
      <c r="EM76" s="587">
        <v>10</v>
      </c>
      <c r="EN76" s="587">
        <v>2</v>
      </c>
      <c r="EO76" s="587">
        <v>3</v>
      </c>
      <c r="EP76" s="587">
        <f t="shared" si="118"/>
        <v>15</v>
      </c>
      <c r="EQ76" s="1127">
        <f t="shared" si="119"/>
        <v>1</v>
      </c>
      <c r="ER76" s="1127">
        <f t="shared" si="120"/>
        <v>15.085201793721973</v>
      </c>
      <c r="ES76" s="588"/>
      <c r="ET76" s="587"/>
      <c r="EU76" s="587">
        <v>4</v>
      </c>
      <c r="EV76" s="587">
        <v>1</v>
      </c>
      <c r="EW76" s="587">
        <v>5</v>
      </c>
      <c r="EX76" s="587">
        <f t="shared" si="121"/>
        <v>10</v>
      </c>
      <c r="EY76" s="1199">
        <v>1</v>
      </c>
      <c r="EZ76" s="1196">
        <f t="shared" si="122"/>
        <v>9.1115789473684217</v>
      </c>
      <c r="FA76" s="588"/>
      <c r="FB76" s="587">
        <v>4</v>
      </c>
      <c r="FC76" s="587">
        <v>2</v>
      </c>
      <c r="FD76" s="587">
        <v>5</v>
      </c>
      <c r="FE76" s="587">
        <f t="shared" si="111"/>
        <v>11</v>
      </c>
      <c r="FF76" s="1127">
        <f t="shared" si="123"/>
        <v>1</v>
      </c>
      <c r="FG76" s="1127">
        <f t="shared" si="124"/>
        <v>13.069473684210527</v>
      </c>
      <c r="FH76" s="1197"/>
      <c r="FI76" s="1198"/>
      <c r="FJ76" s="587"/>
      <c r="FK76" s="587"/>
      <c r="FL76" s="587"/>
      <c r="FM76" s="587"/>
      <c r="FN76" s="1414"/>
      <c r="FO76" s="1127"/>
      <c r="FP76" s="588"/>
      <c r="FQ76" s="587"/>
      <c r="FR76" s="587"/>
      <c r="FS76" s="587"/>
      <c r="FT76" s="587"/>
      <c r="FU76" s="1126"/>
      <c r="FV76" s="1127"/>
      <c r="FW76" s="1203"/>
      <c r="FX76" s="1198"/>
      <c r="FY76" s="587">
        <v>0</v>
      </c>
      <c r="FZ76" s="587">
        <v>1</v>
      </c>
      <c r="GA76" s="587">
        <v>2</v>
      </c>
      <c r="GB76" s="588">
        <f t="shared" si="125"/>
        <v>3</v>
      </c>
      <c r="GC76" s="1127">
        <v>1</v>
      </c>
      <c r="GD76" s="1199">
        <f t="shared" si="126"/>
        <v>2.2950819672131146</v>
      </c>
      <c r="GE76" s="697">
        <f t="shared" ref="GE76:GE107" si="127">B76+AQ76+CA76+CP76+EF76+EU76+FY76</f>
        <v>17</v>
      </c>
      <c r="GF76" s="697">
        <f t="shared" ref="GF76:GF107" si="128">C76+AR76+CB76+CQ76+EG76+EV76+FZ76</f>
        <v>3</v>
      </c>
      <c r="GG76" s="697">
        <f t="shared" ref="GG76:GG107" si="129">(D76+AS76+CC76+CR76+EH76+EX76+GA76)</f>
        <v>17</v>
      </c>
    </row>
    <row r="77" spans="1:189" s="585" customFormat="1" hidden="1" x14ac:dyDescent="0.35">
      <c r="A77" s="1229">
        <v>42829</v>
      </c>
      <c r="B77" s="587"/>
      <c r="C77" s="587"/>
      <c r="D77" s="587"/>
      <c r="E77" s="587"/>
      <c r="F77" s="1126"/>
      <c r="G77" s="1414"/>
      <c r="H77" s="588"/>
      <c r="I77" s="587"/>
      <c r="J77" s="587"/>
      <c r="K77" s="587"/>
      <c r="L77" s="587"/>
      <c r="M77" s="1126"/>
      <c r="N77" s="1126"/>
      <c r="O77" s="588"/>
      <c r="P77" s="588"/>
      <c r="Q77" s="587"/>
      <c r="R77" s="587"/>
      <c r="S77" s="587"/>
      <c r="T77" s="587"/>
      <c r="U77" s="1126"/>
      <c r="V77" s="1414"/>
      <c r="W77" s="587"/>
      <c r="X77" s="587"/>
      <c r="Y77" s="587"/>
      <c r="Z77" s="587"/>
      <c r="AA77" s="1126"/>
      <c r="AB77" s="1126"/>
      <c r="AC77" s="587"/>
      <c r="AD77" s="587"/>
      <c r="AE77" s="587"/>
      <c r="AF77" s="587"/>
      <c r="AG77" s="1126"/>
      <c r="AH77" s="1199"/>
      <c r="AI77" s="588"/>
      <c r="AJ77" s="587"/>
      <c r="AK77" s="587"/>
      <c r="AL77" s="587"/>
      <c r="AM77" s="587"/>
      <c r="AN77" s="1126"/>
      <c r="AO77" s="1127"/>
      <c r="AP77" s="587"/>
      <c r="AQ77" s="587">
        <v>4</v>
      </c>
      <c r="AR77" s="587">
        <v>0</v>
      </c>
      <c r="AS77" s="587">
        <v>1</v>
      </c>
      <c r="AT77" s="587">
        <f t="shared" si="112"/>
        <v>5</v>
      </c>
      <c r="AU77" s="1127">
        <v>1</v>
      </c>
      <c r="AV77" s="1414">
        <f t="shared" si="113"/>
        <v>8.292282430213465</v>
      </c>
      <c r="AW77" s="588"/>
      <c r="AX77" s="587">
        <v>4</v>
      </c>
      <c r="AY77" s="587">
        <v>1</v>
      </c>
      <c r="AZ77" s="587">
        <v>1</v>
      </c>
      <c r="BA77" s="587">
        <f t="shared" si="114"/>
        <v>6</v>
      </c>
      <c r="BB77" s="1127">
        <v>1</v>
      </c>
      <c r="BC77" s="1127">
        <f t="shared" si="115"/>
        <v>9.9671592775041056</v>
      </c>
      <c r="BD77" s="588"/>
      <c r="BE77" s="588"/>
      <c r="BF77" s="587"/>
      <c r="BG77" s="587"/>
      <c r="BH77" s="587"/>
      <c r="BI77" s="587"/>
      <c r="BJ77" s="1126"/>
      <c r="BK77" s="1127"/>
      <c r="BL77" s="588"/>
      <c r="BM77" s="587"/>
      <c r="BN77" s="587"/>
      <c r="BO77" s="587"/>
      <c r="BP77" s="587"/>
      <c r="BQ77" s="1419"/>
      <c r="BR77" s="1199"/>
      <c r="BS77" s="587"/>
      <c r="BT77" s="587"/>
      <c r="BU77" s="587"/>
      <c r="BV77" s="587"/>
      <c r="BW77" s="1126"/>
      <c r="BX77" s="1127"/>
      <c r="BY77" s="588"/>
      <c r="BZ77" s="588"/>
      <c r="CA77" s="587"/>
      <c r="CB77" s="587"/>
      <c r="CC77" s="587"/>
      <c r="CD77" s="587"/>
      <c r="CE77" s="1127"/>
      <c r="CF77" s="1127"/>
      <c r="CG77" s="588"/>
      <c r="CH77" s="587"/>
      <c r="CI77" s="587"/>
      <c r="CJ77" s="587"/>
      <c r="CK77" s="587"/>
      <c r="CL77" s="1127"/>
      <c r="CM77" s="1127"/>
      <c r="CN77" s="588"/>
      <c r="CO77" s="588"/>
      <c r="CP77" s="587"/>
      <c r="CQ77" s="587"/>
      <c r="CR77" s="587"/>
      <c r="CS77" s="587"/>
      <c r="CT77" s="1127"/>
      <c r="CU77" s="1127"/>
      <c r="CV77" s="588"/>
      <c r="CW77" s="587"/>
      <c r="CX77" s="587"/>
      <c r="CY77" s="587"/>
      <c r="CZ77" s="587"/>
      <c r="DA77" s="1127"/>
      <c r="DB77" s="1127"/>
      <c r="DC77" s="1127"/>
      <c r="DD77" s="1127"/>
      <c r="DE77" s="1127"/>
      <c r="DF77" s="1127"/>
      <c r="DG77" s="1127"/>
      <c r="DH77" s="1127"/>
      <c r="DI77" s="1127"/>
      <c r="DJ77" s="1127"/>
      <c r="DK77" s="1127"/>
      <c r="DL77" s="1127"/>
      <c r="DM77" s="1127"/>
      <c r="DN77" s="1127"/>
      <c r="DO77" s="588"/>
      <c r="DP77" s="588"/>
      <c r="DQ77" s="587"/>
      <c r="DR77" s="587"/>
      <c r="DS77" s="587"/>
      <c r="DT77" s="587"/>
      <c r="DU77" s="1127"/>
      <c r="DV77" s="1127"/>
      <c r="DW77" s="588"/>
      <c r="DX77" s="587"/>
      <c r="DY77" s="587"/>
      <c r="DZ77" s="587"/>
      <c r="EA77" s="587"/>
      <c r="EB77" s="1127"/>
      <c r="EC77" s="1127"/>
      <c r="ED77" s="588"/>
      <c r="EE77" s="588"/>
      <c r="EF77" s="587">
        <v>12</v>
      </c>
      <c r="EG77" s="587">
        <v>0</v>
      </c>
      <c r="EH77" s="587">
        <v>1</v>
      </c>
      <c r="EI77" s="587">
        <f t="shared" si="116"/>
        <v>13</v>
      </c>
      <c r="EJ77" s="1127">
        <v>1</v>
      </c>
      <c r="EK77" s="1127">
        <f t="shared" si="117"/>
        <v>10.278026905829597</v>
      </c>
      <c r="EL77" s="588"/>
      <c r="EM77" s="587">
        <v>14</v>
      </c>
      <c r="EN77" s="587">
        <v>1</v>
      </c>
      <c r="EO77" s="587">
        <v>3</v>
      </c>
      <c r="EP77" s="587">
        <f t="shared" si="118"/>
        <v>18</v>
      </c>
      <c r="EQ77" s="1127">
        <f t="shared" si="119"/>
        <v>1</v>
      </c>
      <c r="ER77" s="1127">
        <f t="shared" si="120"/>
        <v>15.174887892376681</v>
      </c>
      <c r="ES77" s="588"/>
      <c r="ET77" s="587"/>
      <c r="EU77" s="587">
        <v>2</v>
      </c>
      <c r="EV77" s="587">
        <v>1</v>
      </c>
      <c r="EW77" s="587">
        <v>5</v>
      </c>
      <c r="EX77" s="587">
        <f t="shared" si="121"/>
        <v>8</v>
      </c>
      <c r="EY77" s="1199">
        <v>1</v>
      </c>
      <c r="EZ77" s="1196">
        <f t="shared" si="122"/>
        <v>9.1621052631578941</v>
      </c>
      <c r="FA77" s="588"/>
      <c r="FB77" s="587">
        <v>4</v>
      </c>
      <c r="FC77" s="587">
        <v>2</v>
      </c>
      <c r="FD77" s="587">
        <v>7</v>
      </c>
      <c r="FE77" s="587">
        <f t="shared" ref="FE77:FE82" si="130">SUM(FB77:FD77)</f>
        <v>13</v>
      </c>
      <c r="FF77" s="1127">
        <f t="shared" si="123"/>
        <v>1</v>
      </c>
      <c r="FG77" s="1127">
        <f t="shared" si="124"/>
        <v>13.136842105263158</v>
      </c>
      <c r="FH77" s="1197"/>
      <c r="FI77" s="1198"/>
      <c r="FJ77" s="587"/>
      <c r="FK77" s="587"/>
      <c r="FL77" s="587"/>
      <c r="FM77" s="587"/>
      <c r="FN77" s="1414"/>
      <c r="FO77" s="1127"/>
      <c r="FP77" s="588"/>
      <c r="FQ77" s="587"/>
      <c r="FR77" s="587"/>
      <c r="FS77" s="587"/>
      <c r="FT77" s="587"/>
      <c r="FU77" s="1126"/>
      <c r="FV77" s="1127"/>
      <c r="FW77" s="1203"/>
      <c r="FX77" s="1198"/>
      <c r="FY77" s="587">
        <v>1</v>
      </c>
      <c r="FZ77" s="587">
        <v>0</v>
      </c>
      <c r="GA77" s="587">
        <v>0</v>
      </c>
      <c r="GB77" s="588">
        <f t="shared" si="125"/>
        <v>1</v>
      </c>
      <c r="GC77" s="1127">
        <v>1</v>
      </c>
      <c r="GD77" s="1199">
        <f t="shared" si="126"/>
        <v>2.2950819672131146</v>
      </c>
      <c r="GE77" s="697">
        <f t="shared" si="127"/>
        <v>19</v>
      </c>
      <c r="GF77" s="697">
        <f t="shared" si="128"/>
        <v>1</v>
      </c>
      <c r="GG77" s="697">
        <f t="shared" si="129"/>
        <v>10</v>
      </c>
    </row>
    <row r="78" spans="1:189" s="585" customFormat="1" hidden="1" x14ac:dyDescent="0.35">
      <c r="A78" s="1229">
        <v>42830</v>
      </c>
      <c r="B78" s="587"/>
      <c r="C78" s="587"/>
      <c r="D78" s="587"/>
      <c r="E78" s="587"/>
      <c r="F78" s="1126"/>
      <c r="G78" s="1414"/>
      <c r="H78" s="588"/>
      <c r="I78" s="587"/>
      <c r="J78" s="587"/>
      <c r="K78" s="587"/>
      <c r="L78" s="587"/>
      <c r="M78" s="1126"/>
      <c r="N78" s="1126"/>
      <c r="O78" s="588"/>
      <c r="P78" s="588"/>
      <c r="Q78" s="587"/>
      <c r="R78" s="587"/>
      <c r="S78" s="587"/>
      <c r="T78" s="587"/>
      <c r="U78" s="1126"/>
      <c r="V78" s="1414"/>
      <c r="W78" s="587"/>
      <c r="X78" s="587"/>
      <c r="Y78" s="587"/>
      <c r="Z78" s="587"/>
      <c r="AA78" s="1126"/>
      <c r="AB78" s="1126"/>
      <c r="AC78" s="587"/>
      <c r="AD78" s="587"/>
      <c r="AE78" s="587"/>
      <c r="AF78" s="587"/>
      <c r="AG78" s="1126"/>
      <c r="AH78" s="1199"/>
      <c r="AI78" s="588"/>
      <c r="AJ78" s="587"/>
      <c r="AK78" s="587"/>
      <c r="AL78" s="587"/>
      <c r="AM78" s="587"/>
      <c r="AN78" s="1126"/>
      <c r="AO78" s="1127"/>
      <c r="AP78" s="587"/>
      <c r="AQ78" s="587">
        <v>5</v>
      </c>
      <c r="AR78" s="587">
        <v>1</v>
      </c>
      <c r="AS78" s="587">
        <v>2</v>
      </c>
      <c r="AT78" s="587">
        <f t="shared" si="112"/>
        <v>8</v>
      </c>
      <c r="AU78" s="1127">
        <v>1</v>
      </c>
      <c r="AV78" s="1414">
        <f t="shared" si="113"/>
        <v>8.292282430213465</v>
      </c>
      <c r="AW78" s="588"/>
      <c r="AX78" s="587">
        <v>5</v>
      </c>
      <c r="AY78" s="587">
        <v>2</v>
      </c>
      <c r="AZ78" s="587">
        <v>2</v>
      </c>
      <c r="BA78" s="587">
        <f t="shared" si="114"/>
        <v>9</v>
      </c>
      <c r="BB78" s="1127">
        <v>1</v>
      </c>
      <c r="BC78" s="1127">
        <f t="shared" si="115"/>
        <v>9.9343185550082111</v>
      </c>
      <c r="BD78" s="588"/>
      <c r="BE78" s="588"/>
      <c r="BF78" s="587"/>
      <c r="BG78" s="587"/>
      <c r="BH78" s="587"/>
      <c r="BI78" s="587"/>
      <c r="BJ78" s="1126"/>
      <c r="BK78" s="1127"/>
      <c r="BL78" s="588"/>
      <c r="BM78" s="587"/>
      <c r="BN78" s="587"/>
      <c r="BO78" s="587"/>
      <c r="BP78" s="587"/>
      <c r="BQ78" s="1419"/>
      <c r="BR78" s="1199"/>
      <c r="BS78" s="587"/>
      <c r="BT78" s="587"/>
      <c r="BU78" s="587"/>
      <c r="BV78" s="587"/>
      <c r="BW78" s="1126"/>
      <c r="BX78" s="1127"/>
      <c r="BY78" s="588"/>
      <c r="BZ78" s="588"/>
      <c r="CA78" s="587"/>
      <c r="CB78" s="587"/>
      <c r="CC78" s="587"/>
      <c r="CD78" s="587"/>
      <c r="CE78" s="1127"/>
      <c r="CF78" s="1127"/>
      <c r="CG78" s="588"/>
      <c r="CH78" s="587"/>
      <c r="CI78" s="587"/>
      <c r="CJ78" s="587"/>
      <c r="CK78" s="587"/>
      <c r="CL78" s="1127"/>
      <c r="CM78" s="1127"/>
      <c r="CN78" s="588"/>
      <c r="CO78" s="588"/>
      <c r="CP78" s="587"/>
      <c r="CQ78" s="587"/>
      <c r="CR78" s="587"/>
      <c r="CS78" s="587"/>
      <c r="CT78" s="1127"/>
      <c r="CU78" s="1127"/>
      <c r="CV78" s="588"/>
      <c r="CW78" s="587"/>
      <c r="CX78" s="587"/>
      <c r="CY78" s="587"/>
      <c r="CZ78" s="587"/>
      <c r="DA78" s="1127"/>
      <c r="DB78" s="1127"/>
      <c r="DC78" s="1127"/>
      <c r="DD78" s="1127"/>
      <c r="DE78" s="1127"/>
      <c r="DF78" s="1127"/>
      <c r="DG78" s="1127"/>
      <c r="DH78" s="1127"/>
      <c r="DI78" s="1127"/>
      <c r="DJ78" s="1127"/>
      <c r="DK78" s="1127"/>
      <c r="DL78" s="1127"/>
      <c r="DM78" s="1127"/>
      <c r="DN78" s="1127"/>
      <c r="DO78" s="588"/>
      <c r="DP78" s="588"/>
      <c r="DQ78" s="587"/>
      <c r="DR78" s="587"/>
      <c r="DS78" s="587"/>
      <c r="DT78" s="587"/>
      <c r="DU78" s="1127"/>
      <c r="DV78" s="1127"/>
      <c r="DW78" s="588"/>
      <c r="DX78" s="587"/>
      <c r="DY78" s="587"/>
      <c r="DZ78" s="587"/>
      <c r="EA78" s="587"/>
      <c r="EB78" s="1127"/>
      <c r="EC78" s="1127"/>
      <c r="ED78" s="588"/>
      <c r="EE78" s="588"/>
      <c r="EF78" s="587">
        <v>6</v>
      </c>
      <c r="EG78" s="587">
        <v>0</v>
      </c>
      <c r="EH78" s="587">
        <v>0</v>
      </c>
      <c r="EI78" s="587">
        <f t="shared" si="116"/>
        <v>6</v>
      </c>
      <c r="EJ78" s="1127">
        <v>1</v>
      </c>
      <c r="EK78" s="1127">
        <f t="shared" si="117"/>
        <v>10.098654708520179</v>
      </c>
      <c r="EL78" s="588"/>
      <c r="EM78" s="587">
        <v>12</v>
      </c>
      <c r="EN78" s="587">
        <v>2</v>
      </c>
      <c r="EO78" s="587">
        <v>3</v>
      </c>
      <c r="EP78" s="587">
        <f t="shared" si="118"/>
        <v>17</v>
      </c>
      <c r="EQ78" s="1127">
        <f t="shared" si="119"/>
        <v>1</v>
      </c>
      <c r="ER78" s="1127">
        <f t="shared" si="120"/>
        <v>15.103139013452914</v>
      </c>
      <c r="ES78" s="588"/>
      <c r="ET78" s="587"/>
      <c r="EU78" s="587">
        <v>8</v>
      </c>
      <c r="EV78" s="587">
        <v>1</v>
      </c>
      <c r="EW78" s="587">
        <v>5</v>
      </c>
      <c r="EX78" s="587">
        <f t="shared" si="121"/>
        <v>14</v>
      </c>
      <c r="EY78" s="1199">
        <v>1</v>
      </c>
      <c r="EZ78" s="1196">
        <f t="shared" si="122"/>
        <v>9.2578616352201255</v>
      </c>
      <c r="FA78" s="588"/>
      <c r="FB78" s="587">
        <v>10</v>
      </c>
      <c r="FC78" s="587">
        <v>2</v>
      </c>
      <c r="FD78" s="587">
        <v>9</v>
      </c>
      <c r="FE78" s="587">
        <f t="shared" si="130"/>
        <v>21</v>
      </c>
      <c r="FF78" s="1127">
        <f t="shared" si="123"/>
        <v>1</v>
      </c>
      <c r="FG78" s="1127">
        <f t="shared" si="124"/>
        <v>13.249475890985325</v>
      </c>
      <c r="FH78" s="1197"/>
      <c r="FI78" s="1198"/>
      <c r="FJ78" s="587"/>
      <c r="FK78" s="587"/>
      <c r="FL78" s="587"/>
      <c r="FM78" s="587"/>
      <c r="FN78" s="1414"/>
      <c r="FO78" s="1127"/>
      <c r="FP78" s="588"/>
      <c r="FQ78" s="587"/>
      <c r="FR78" s="587"/>
      <c r="FS78" s="587"/>
      <c r="FT78" s="587"/>
      <c r="FU78" s="1126"/>
      <c r="FV78" s="1127"/>
      <c r="FW78" s="1203"/>
      <c r="FX78" s="1198"/>
      <c r="FY78" s="587">
        <v>0</v>
      </c>
      <c r="FZ78" s="587">
        <v>0</v>
      </c>
      <c r="GA78" s="587">
        <v>1</v>
      </c>
      <c r="GB78" s="588">
        <f t="shared" si="125"/>
        <v>1</v>
      </c>
      <c r="GC78" s="1127">
        <v>1</v>
      </c>
      <c r="GD78" s="1199">
        <f t="shared" si="126"/>
        <v>2.262295081967213</v>
      </c>
      <c r="GE78" s="697">
        <f t="shared" si="127"/>
        <v>19</v>
      </c>
      <c r="GF78" s="697">
        <f t="shared" si="128"/>
        <v>2</v>
      </c>
      <c r="GG78" s="697">
        <f t="shared" si="129"/>
        <v>17</v>
      </c>
    </row>
    <row r="79" spans="1:189" s="585" customFormat="1" hidden="1" x14ac:dyDescent="0.35">
      <c r="A79" s="1229">
        <v>42831</v>
      </c>
      <c r="B79" s="587"/>
      <c r="C79" s="587"/>
      <c r="D79" s="587"/>
      <c r="E79" s="587"/>
      <c r="F79" s="1126"/>
      <c r="G79" s="1414"/>
      <c r="H79" s="588"/>
      <c r="I79" s="587"/>
      <c r="J79" s="587"/>
      <c r="K79" s="587"/>
      <c r="L79" s="587"/>
      <c r="M79" s="1126"/>
      <c r="N79" s="1126"/>
      <c r="O79" s="588"/>
      <c r="P79" s="588"/>
      <c r="Q79" s="587"/>
      <c r="R79" s="587"/>
      <c r="S79" s="587"/>
      <c r="T79" s="587"/>
      <c r="U79" s="1126"/>
      <c r="V79" s="1414"/>
      <c r="W79" s="587"/>
      <c r="X79" s="587"/>
      <c r="Y79" s="587"/>
      <c r="Z79" s="587"/>
      <c r="AA79" s="1126"/>
      <c r="AB79" s="1126"/>
      <c r="AC79" s="587"/>
      <c r="AD79" s="587"/>
      <c r="AE79" s="587"/>
      <c r="AF79" s="587"/>
      <c r="AG79" s="1126"/>
      <c r="AH79" s="1199"/>
      <c r="AI79" s="588"/>
      <c r="AJ79" s="587"/>
      <c r="AK79" s="587"/>
      <c r="AL79" s="587"/>
      <c r="AM79" s="587"/>
      <c r="AN79" s="1126"/>
      <c r="AO79" s="1127"/>
      <c r="AP79" s="587"/>
      <c r="AQ79" s="587">
        <v>5</v>
      </c>
      <c r="AR79" s="587">
        <v>1</v>
      </c>
      <c r="AS79" s="587">
        <v>0</v>
      </c>
      <c r="AT79" s="587">
        <f t="shared" si="112"/>
        <v>6</v>
      </c>
      <c r="AU79" s="1127">
        <v>1</v>
      </c>
      <c r="AV79" s="1414">
        <f t="shared" si="113"/>
        <v>8.2430213464696234</v>
      </c>
      <c r="AW79" s="588"/>
      <c r="AX79" s="587">
        <v>8</v>
      </c>
      <c r="AY79" s="587">
        <v>1</v>
      </c>
      <c r="AZ79" s="587">
        <v>0</v>
      </c>
      <c r="BA79" s="587">
        <f t="shared" si="114"/>
        <v>9</v>
      </c>
      <c r="BB79" s="1127">
        <v>1</v>
      </c>
      <c r="BC79" s="1127">
        <f t="shared" si="115"/>
        <v>9.9014778325123149</v>
      </c>
      <c r="BD79" s="588"/>
      <c r="BE79" s="588"/>
      <c r="BF79" s="587"/>
      <c r="BG79" s="587"/>
      <c r="BH79" s="587"/>
      <c r="BI79" s="587"/>
      <c r="BJ79" s="1126"/>
      <c r="BK79" s="1127"/>
      <c r="BL79" s="588"/>
      <c r="BM79" s="587"/>
      <c r="BN79" s="587"/>
      <c r="BO79" s="587"/>
      <c r="BP79" s="587"/>
      <c r="BQ79" s="1419"/>
      <c r="BR79" s="1199"/>
      <c r="BS79" s="587"/>
      <c r="BT79" s="587"/>
      <c r="BU79" s="587"/>
      <c r="BV79" s="587"/>
      <c r="BW79" s="1126"/>
      <c r="BX79" s="1127"/>
      <c r="BY79" s="588"/>
      <c r="BZ79" s="588"/>
      <c r="CA79" s="587"/>
      <c r="CB79" s="587"/>
      <c r="CC79" s="587"/>
      <c r="CD79" s="587"/>
      <c r="CE79" s="1127"/>
      <c r="CF79" s="1127"/>
      <c r="CG79" s="588"/>
      <c r="CH79" s="587"/>
      <c r="CI79" s="587"/>
      <c r="CJ79" s="587"/>
      <c r="CK79" s="587"/>
      <c r="CL79" s="1127"/>
      <c r="CM79" s="1127"/>
      <c r="CN79" s="588"/>
      <c r="CO79" s="588"/>
      <c r="CP79" s="587"/>
      <c r="CQ79" s="587"/>
      <c r="CR79" s="587"/>
      <c r="CS79" s="587"/>
      <c r="CT79" s="1127"/>
      <c r="CU79" s="1127"/>
      <c r="CV79" s="588"/>
      <c r="CW79" s="587"/>
      <c r="CX79" s="587"/>
      <c r="CY79" s="587"/>
      <c r="CZ79" s="587"/>
      <c r="DA79" s="1127"/>
      <c r="DB79" s="1127"/>
      <c r="DC79" s="1127"/>
      <c r="DD79" s="1127"/>
      <c r="DE79" s="1127"/>
      <c r="DF79" s="1127"/>
      <c r="DG79" s="1127"/>
      <c r="DH79" s="1127"/>
      <c r="DI79" s="1127"/>
      <c r="DJ79" s="1127"/>
      <c r="DK79" s="1127"/>
      <c r="DL79" s="1127"/>
      <c r="DM79" s="1127"/>
      <c r="DN79" s="1127"/>
      <c r="DO79" s="588"/>
      <c r="DP79" s="588"/>
      <c r="DQ79" s="587"/>
      <c r="DR79" s="587"/>
      <c r="DS79" s="587"/>
      <c r="DT79" s="587"/>
      <c r="DU79" s="1127"/>
      <c r="DV79" s="1127"/>
      <c r="DW79" s="588"/>
      <c r="DX79" s="587"/>
      <c r="DY79" s="587"/>
      <c r="DZ79" s="587"/>
      <c r="EA79" s="587"/>
      <c r="EB79" s="1127"/>
      <c r="EC79" s="1127"/>
      <c r="ED79" s="588"/>
      <c r="EE79" s="588"/>
      <c r="EF79" s="587">
        <v>14</v>
      </c>
      <c r="EG79" s="587">
        <v>0</v>
      </c>
      <c r="EH79" s="587">
        <v>1</v>
      </c>
      <c r="EI79" s="587">
        <f t="shared" si="116"/>
        <v>15</v>
      </c>
      <c r="EJ79" s="1127">
        <v>1</v>
      </c>
      <c r="EK79" s="1127">
        <f t="shared" si="117"/>
        <v>10.080717488789238</v>
      </c>
      <c r="EL79" s="588"/>
      <c r="EM79" s="587">
        <v>16</v>
      </c>
      <c r="EN79" s="587">
        <v>0</v>
      </c>
      <c r="EO79" s="587">
        <v>4</v>
      </c>
      <c r="EP79" s="587">
        <f t="shared" si="118"/>
        <v>20</v>
      </c>
      <c r="EQ79" s="1127">
        <f t="shared" si="119"/>
        <v>1</v>
      </c>
      <c r="ER79" s="1127">
        <f t="shared" si="120"/>
        <v>15.121076233183857</v>
      </c>
      <c r="ES79" s="588"/>
      <c r="ET79" s="587"/>
      <c r="EU79" s="587">
        <v>1</v>
      </c>
      <c r="EV79" s="587">
        <v>2</v>
      </c>
      <c r="EW79" s="587">
        <v>0</v>
      </c>
      <c r="EX79" s="587">
        <f t="shared" si="121"/>
        <v>3</v>
      </c>
      <c r="EY79" s="1199">
        <v>1</v>
      </c>
      <c r="EZ79" s="1196">
        <f t="shared" si="122"/>
        <v>9.0901467505241094</v>
      </c>
      <c r="FA79" s="588"/>
      <c r="FB79" s="587">
        <v>4</v>
      </c>
      <c r="FC79" s="587">
        <v>4</v>
      </c>
      <c r="FD79" s="587">
        <v>6</v>
      </c>
      <c r="FE79" s="587">
        <f t="shared" si="130"/>
        <v>14</v>
      </c>
      <c r="FF79" s="1127">
        <f t="shared" si="123"/>
        <v>1</v>
      </c>
      <c r="FG79" s="1127">
        <f t="shared" si="124"/>
        <v>13.115303983228511</v>
      </c>
      <c r="FH79" s="1197"/>
      <c r="FI79" s="1198"/>
      <c r="FJ79" s="587"/>
      <c r="FK79" s="587"/>
      <c r="FL79" s="587"/>
      <c r="FM79" s="587"/>
      <c r="FN79" s="1414"/>
      <c r="FO79" s="1127"/>
      <c r="FP79" s="588"/>
      <c r="FQ79" s="587"/>
      <c r="FR79" s="587"/>
      <c r="FS79" s="587"/>
      <c r="FT79" s="587"/>
      <c r="FU79" s="1126"/>
      <c r="FV79" s="1127"/>
      <c r="FW79" s="1203"/>
      <c r="FX79" s="1198"/>
      <c r="FY79" s="587">
        <v>0</v>
      </c>
      <c r="FZ79" s="587">
        <v>1</v>
      </c>
      <c r="GA79" s="587">
        <v>0</v>
      </c>
      <c r="GB79" s="588">
        <f t="shared" si="125"/>
        <v>1</v>
      </c>
      <c r="GC79" s="1127">
        <v>1</v>
      </c>
      <c r="GD79" s="1199">
        <f t="shared" si="126"/>
        <v>2.180327868852459</v>
      </c>
      <c r="GE79" s="697">
        <f t="shared" si="127"/>
        <v>20</v>
      </c>
      <c r="GF79" s="697">
        <f t="shared" si="128"/>
        <v>4</v>
      </c>
      <c r="GG79" s="697">
        <f t="shared" si="129"/>
        <v>4</v>
      </c>
    </row>
    <row r="80" spans="1:189" s="585" customFormat="1" hidden="1" x14ac:dyDescent="0.35">
      <c r="A80" s="1231">
        <v>42832</v>
      </c>
      <c r="B80" s="698"/>
      <c r="C80" s="698"/>
      <c r="D80" s="698"/>
      <c r="E80" s="698"/>
      <c r="F80" s="1140"/>
      <c r="G80" s="1415"/>
      <c r="H80" s="1142"/>
      <c r="I80" s="698"/>
      <c r="J80" s="698"/>
      <c r="K80" s="698"/>
      <c r="L80" s="698"/>
      <c r="M80" s="1140"/>
      <c r="N80" s="1140"/>
      <c r="O80" s="1142"/>
      <c r="P80" s="1142"/>
      <c r="Q80" s="698"/>
      <c r="R80" s="698"/>
      <c r="S80" s="698"/>
      <c r="T80" s="698"/>
      <c r="U80" s="1140"/>
      <c r="V80" s="1415"/>
      <c r="W80" s="698"/>
      <c r="X80" s="698"/>
      <c r="Y80" s="698"/>
      <c r="Z80" s="698"/>
      <c r="AA80" s="1140"/>
      <c r="AB80" s="1140"/>
      <c r="AC80" s="698"/>
      <c r="AD80" s="698"/>
      <c r="AE80" s="698"/>
      <c r="AF80" s="698"/>
      <c r="AG80" s="1140"/>
      <c r="AH80" s="1420"/>
      <c r="AI80" s="1142"/>
      <c r="AJ80" s="698"/>
      <c r="AK80" s="698"/>
      <c r="AL80" s="698"/>
      <c r="AM80" s="698"/>
      <c r="AN80" s="1140"/>
      <c r="AO80" s="1141"/>
      <c r="AP80" s="698"/>
      <c r="AQ80" s="698">
        <v>2</v>
      </c>
      <c r="AR80" s="698">
        <v>1</v>
      </c>
      <c r="AS80" s="698">
        <v>1</v>
      </c>
      <c r="AT80" s="698">
        <f t="shared" ref="AT80:AT85" si="131">IF(SUM(AQ80:AS80)&gt;0,SUM(AQ80:AS80),0)</f>
        <v>4</v>
      </c>
      <c r="AU80" s="1141">
        <v>1</v>
      </c>
      <c r="AV80" s="1415">
        <f t="shared" si="113"/>
        <v>8.0623973727422005</v>
      </c>
      <c r="AW80" s="1142"/>
      <c r="AX80" s="698">
        <v>3</v>
      </c>
      <c r="AY80" s="698">
        <v>1</v>
      </c>
      <c r="AZ80" s="698">
        <v>2</v>
      </c>
      <c r="BA80" s="698">
        <f t="shared" ref="BA80:BA85" si="132">IF(SUM(AX80:AZ80)&gt;0,SUM(AX80:AZ80),0)</f>
        <v>6</v>
      </c>
      <c r="BB80" s="1141">
        <v>1</v>
      </c>
      <c r="BC80" s="1141">
        <f t="shared" si="115"/>
        <v>9.7536945812807883</v>
      </c>
      <c r="BD80" s="1142"/>
      <c r="BE80" s="1142"/>
      <c r="BF80" s="698"/>
      <c r="BG80" s="698"/>
      <c r="BH80" s="698"/>
      <c r="BI80" s="698"/>
      <c r="BJ80" s="1140"/>
      <c r="BK80" s="1141"/>
      <c r="BL80" s="1142"/>
      <c r="BM80" s="698"/>
      <c r="BN80" s="698"/>
      <c r="BO80" s="698"/>
      <c r="BP80" s="698"/>
      <c r="BQ80" s="1421"/>
      <c r="BR80" s="1420"/>
      <c r="BS80" s="698"/>
      <c r="BT80" s="698"/>
      <c r="BU80" s="698"/>
      <c r="BV80" s="698"/>
      <c r="BW80" s="1140"/>
      <c r="BX80" s="1141"/>
      <c r="BY80" s="1142"/>
      <c r="BZ80" s="1142"/>
      <c r="CA80" s="698"/>
      <c r="CB80" s="698"/>
      <c r="CC80" s="698"/>
      <c r="CD80" s="698"/>
      <c r="CE80" s="1141"/>
      <c r="CF80" s="1141"/>
      <c r="CG80" s="1142"/>
      <c r="CH80" s="698"/>
      <c r="CI80" s="698"/>
      <c r="CJ80" s="698"/>
      <c r="CK80" s="698"/>
      <c r="CL80" s="1141"/>
      <c r="CM80" s="1141"/>
      <c r="CN80" s="1142"/>
      <c r="CO80" s="1142"/>
      <c r="CP80" s="698"/>
      <c r="CQ80" s="698"/>
      <c r="CR80" s="698"/>
      <c r="CS80" s="698"/>
      <c r="CT80" s="1141"/>
      <c r="CU80" s="1141"/>
      <c r="CV80" s="1142"/>
      <c r="CW80" s="698"/>
      <c r="CX80" s="698"/>
      <c r="CY80" s="698"/>
      <c r="CZ80" s="698"/>
      <c r="DA80" s="1141"/>
      <c r="DB80" s="1141"/>
      <c r="DC80" s="1141"/>
      <c r="DD80" s="1141"/>
      <c r="DE80" s="1141"/>
      <c r="DF80" s="1141"/>
      <c r="DG80" s="1141"/>
      <c r="DH80" s="1141"/>
      <c r="DI80" s="1141"/>
      <c r="DJ80" s="1141"/>
      <c r="DK80" s="1141"/>
      <c r="DL80" s="1141"/>
      <c r="DM80" s="1141"/>
      <c r="DN80" s="1141"/>
      <c r="DO80" s="1142"/>
      <c r="DP80" s="1142"/>
      <c r="DQ80" s="698"/>
      <c r="DR80" s="698"/>
      <c r="DS80" s="698"/>
      <c r="DT80" s="698"/>
      <c r="DU80" s="1141"/>
      <c r="DV80" s="1141"/>
      <c r="DW80" s="1142"/>
      <c r="DX80" s="698"/>
      <c r="DY80" s="698"/>
      <c r="DZ80" s="698"/>
      <c r="EA80" s="698"/>
      <c r="EB80" s="1141"/>
      <c r="EC80" s="1141"/>
      <c r="ED80" s="1142"/>
      <c r="EE80" s="1142"/>
      <c r="EF80" s="698">
        <v>8</v>
      </c>
      <c r="EG80" s="698">
        <v>1</v>
      </c>
      <c r="EH80" s="698">
        <v>2</v>
      </c>
      <c r="EI80" s="698">
        <f t="shared" ref="EI80:EI85" si="133">SUM(EF80:EH80)</f>
        <v>11</v>
      </c>
      <c r="EJ80" s="1141">
        <v>1</v>
      </c>
      <c r="EK80" s="1141">
        <f t="shared" si="117"/>
        <v>10.044843049327355</v>
      </c>
      <c r="EL80" s="1142"/>
      <c r="EM80" s="698">
        <v>11</v>
      </c>
      <c r="EN80" s="698">
        <v>4</v>
      </c>
      <c r="EO80" s="698">
        <v>4</v>
      </c>
      <c r="EP80" s="698">
        <f t="shared" ref="EP80:EP85" si="134">SUM(EM80:EO80)</f>
        <v>19</v>
      </c>
      <c r="EQ80" s="1141">
        <f t="shared" ref="EQ80:EQ85" si="135">EJ80</f>
        <v>1</v>
      </c>
      <c r="ER80" s="1141">
        <f t="shared" si="120"/>
        <v>15.085201793721973</v>
      </c>
      <c r="ES80" s="1142"/>
      <c r="ET80" s="698"/>
      <c r="EU80" s="698"/>
      <c r="EV80" s="698"/>
      <c r="EW80" s="698"/>
      <c r="EX80" s="698"/>
      <c r="EY80" s="1420"/>
      <c r="EZ80" s="1422">
        <f t="shared" si="122"/>
        <v>9.0916844349680179</v>
      </c>
      <c r="FA80" s="1142"/>
      <c r="FB80" s="698">
        <v>1</v>
      </c>
      <c r="FC80" s="698">
        <v>0</v>
      </c>
      <c r="FD80" s="698">
        <v>1</v>
      </c>
      <c r="FE80" s="698">
        <f t="shared" si="130"/>
        <v>2</v>
      </c>
      <c r="FF80" s="1141">
        <f t="shared" ref="FF80:FF85" si="136">EY80</f>
        <v>0</v>
      </c>
      <c r="FG80" s="1141">
        <f t="shared" si="124"/>
        <v>13.134328358208956</v>
      </c>
      <c r="FH80" s="1423"/>
      <c r="FI80" s="1424"/>
      <c r="FJ80" s="698"/>
      <c r="FK80" s="698"/>
      <c r="FL80" s="698"/>
      <c r="FM80" s="698"/>
      <c r="FN80" s="1415"/>
      <c r="FO80" s="1141"/>
      <c r="FP80" s="1142"/>
      <c r="FQ80" s="698"/>
      <c r="FR80" s="698"/>
      <c r="FS80" s="698"/>
      <c r="FT80" s="698"/>
      <c r="FU80" s="1140"/>
      <c r="FV80" s="1141"/>
      <c r="FW80" s="1425"/>
      <c r="FX80" s="1424"/>
      <c r="FY80" s="698">
        <v>0</v>
      </c>
      <c r="FZ80" s="698">
        <v>1</v>
      </c>
      <c r="GA80" s="698">
        <v>1</v>
      </c>
      <c r="GB80" s="1142">
        <f t="shared" ref="GB80:GB85" si="137">SUM(FY80:GA80)</f>
        <v>2</v>
      </c>
      <c r="GC80" s="1141">
        <v>1</v>
      </c>
      <c r="GD80" s="1420">
        <f t="shared" si="126"/>
        <v>2.1967213114754101</v>
      </c>
      <c r="GE80" s="697">
        <f t="shared" si="127"/>
        <v>10</v>
      </c>
      <c r="GF80" s="697">
        <f t="shared" si="128"/>
        <v>3</v>
      </c>
      <c r="GG80" s="697">
        <f t="shared" si="129"/>
        <v>4</v>
      </c>
    </row>
    <row r="81" spans="1:189" s="585" customFormat="1" hidden="1" x14ac:dyDescent="0.35">
      <c r="A81" s="1230">
        <v>42835</v>
      </c>
      <c r="B81" s="587"/>
      <c r="C81" s="587"/>
      <c r="D81" s="587"/>
      <c r="E81" s="587"/>
      <c r="F81" s="1126"/>
      <c r="G81" s="1414"/>
      <c r="H81" s="588"/>
      <c r="I81" s="587"/>
      <c r="J81" s="587"/>
      <c r="K81" s="587"/>
      <c r="L81" s="587"/>
      <c r="M81" s="1126"/>
      <c r="N81" s="1126"/>
      <c r="O81" s="588"/>
      <c r="P81" s="588"/>
      <c r="Q81" s="587"/>
      <c r="R81" s="587"/>
      <c r="S81" s="587"/>
      <c r="T81" s="587"/>
      <c r="U81" s="1126"/>
      <c r="V81" s="1414"/>
      <c r="W81" s="587"/>
      <c r="X81" s="587"/>
      <c r="Y81" s="587"/>
      <c r="Z81" s="587"/>
      <c r="AA81" s="1126"/>
      <c r="AB81" s="1126"/>
      <c r="AC81" s="587"/>
      <c r="AD81" s="587"/>
      <c r="AE81" s="587"/>
      <c r="AF81" s="587"/>
      <c r="AG81" s="1126"/>
      <c r="AH81" s="1199"/>
      <c r="AI81" s="588"/>
      <c r="AJ81" s="587"/>
      <c r="AK81" s="587"/>
      <c r="AL81" s="587"/>
      <c r="AM81" s="587"/>
      <c r="AN81" s="1126"/>
      <c r="AO81" s="1127"/>
      <c r="AP81" s="587"/>
      <c r="AQ81" s="587"/>
      <c r="AR81" s="587"/>
      <c r="AS81" s="587"/>
      <c r="AT81" s="587">
        <f t="shared" si="131"/>
        <v>0</v>
      </c>
      <c r="AU81" s="1127">
        <v>0</v>
      </c>
      <c r="AV81" s="1414">
        <f t="shared" si="113"/>
        <v>8.046744574290484</v>
      </c>
      <c r="AW81" s="588"/>
      <c r="AX81" s="587">
        <v>1</v>
      </c>
      <c r="AY81" s="587">
        <v>0</v>
      </c>
      <c r="AZ81" s="587">
        <v>0</v>
      </c>
      <c r="BA81" s="587">
        <f t="shared" si="132"/>
        <v>1</v>
      </c>
      <c r="BB81" s="1127">
        <v>1</v>
      </c>
      <c r="BC81" s="1127">
        <f t="shared" si="115"/>
        <v>9.6059113300492616</v>
      </c>
      <c r="BD81" s="588"/>
      <c r="BE81" s="588"/>
      <c r="BF81" s="587"/>
      <c r="BG81" s="587"/>
      <c r="BH81" s="587"/>
      <c r="BI81" s="587"/>
      <c r="BJ81" s="1126"/>
      <c r="BK81" s="1127"/>
      <c r="BL81" s="588"/>
      <c r="BM81" s="587"/>
      <c r="BN81" s="587"/>
      <c r="BO81" s="587"/>
      <c r="BP81" s="587"/>
      <c r="BQ81" s="1419"/>
      <c r="BR81" s="1199"/>
      <c r="BS81" s="587"/>
      <c r="BT81" s="587"/>
      <c r="BU81" s="587"/>
      <c r="BV81" s="587"/>
      <c r="BW81" s="1126"/>
      <c r="BX81" s="1127"/>
      <c r="BY81" s="588"/>
      <c r="BZ81" s="588"/>
      <c r="CA81" s="587"/>
      <c r="CB81" s="587"/>
      <c r="CC81" s="587"/>
      <c r="CD81" s="587"/>
      <c r="CE81" s="1127"/>
      <c r="CF81" s="1127"/>
      <c r="CG81" s="588"/>
      <c r="CH81" s="587"/>
      <c r="CI81" s="587"/>
      <c r="CJ81" s="587"/>
      <c r="CK81" s="587"/>
      <c r="CL81" s="1127"/>
      <c r="CM81" s="1127"/>
      <c r="CN81" s="588"/>
      <c r="CO81" s="588"/>
      <c r="CP81" s="587"/>
      <c r="CQ81" s="587"/>
      <c r="CR81" s="587"/>
      <c r="CS81" s="587"/>
      <c r="CT81" s="1127"/>
      <c r="CU81" s="1127"/>
      <c r="CV81" s="588"/>
      <c r="CW81" s="587"/>
      <c r="CX81" s="587"/>
      <c r="CY81" s="587"/>
      <c r="CZ81" s="587"/>
      <c r="DA81" s="1127"/>
      <c r="DB81" s="1127"/>
      <c r="DC81" s="1127"/>
      <c r="DD81" s="1127"/>
      <c r="DE81" s="1127"/>
      <c r="DF81" s="1127"/>
      <c r="DG81" s="1127"/>
      <c r="DH81" s="1127"/>
      <c r="DI81" s="1127"/>
      <c r="DJ81" s="1127"/>
      <c r="DK81" s="1127"/>
      <c r="DL81" s="1127"/>
      <c r="DM81" s="1127"/>
      <c r="DN81" s="1127"/>
      <c r="DO81" s="588"/>
      <c r="DP81" s="588"/>
      <c r="DQ81" s="587"/>
      <c r="DR81" s="587"/>
      <c r="DS81" s="587"/>
      <c r="DT81" s="587"/>
      <c r="DU81" s="1127"/>
      <c r="DV81" s="1127"/>
      <c r="DW81" s="588"/>
      <c r="DX81" s="587"/>
      <c r="DY81" s="587"/>
      <c r="DZ81" s="587"/>
      <c r="EA81" s="587"/>
      <c r="EB81" s="1127"/>
      <c r="EC81" s="1127"/>
      <c r="ED81" s="588"/>
      <c r="EE81" s="588"/>
      <c r="EF81" s="587">
        <v>4</v>
      </c>
      <c r="EG81" s="587">
        <v>0</v>
      </c>
      <c r="EH81" s="587">
        <v>3</v>
      </c>
      <c r="EI81" s="587">
        <f t="shared" si="133"/>
        <v>7</v>
      </c>
      <c r="EJ81" s="1127">
        <v>1</v>
      </c>
      <c r="EK81" s="1127">
        <f t="shared" si="117"/>
        <v>9.8475336322869946</v>
      </c>
      <c r="EL81" s="588"/>
      <c r="EM81" s="587">
        <v>6</v>
      </c>
      <c r="EN81" s="587">
        <v>0</v>
      </c>
      <c r="EO81" s="587">
        <v>6</v>
      </c>
      <c r="EP81" s="587">
        <f t="shared" si="134"/>
        <v>12</v>
      </c>
      <c r="EQ81" s="1127">
        <f t="shared" si="135"/>
        <v>1</v>
      </c>
      <c r="ER81" s="1127">
        <f t="shared" si="120"/>
        <v>14.816143497757848</v>
      </c>
      <c r="ES81" s="588"/>
      <c r="ET81" s="587"/>
      <c r="EU81" s="587"/>
      <c r="EV81" s="587"/>
      <c r="EW81" s="587"/>
      <c r="EX81" s="587"/>
      <c r="EY81" s="1199"/>
      <c r="EZ81" s="1196">
        <f t="shared" si="122"/>
        <v>9.0412147505422986</v>
      </c>
      <c r="FA81" s="588"/>
      <c r="FB81" s="587">
        <v>1</v>
      </c>
      <c r="FC81" s="587">
        <v>1</v>
      </c>
      <c r="FD81" s="587">
        <v>2</v>
      </c>
      <c r="FE81" s="587">
        <f t="shared" si="130"/>
        <v>4</v>
      </c>
      <c r="FF81" s="1127">
        <f t="shared" si="136"/>
        <v>0</v>
      </c>
      <c r="FG81" s="1127">
        <f t="shared" si="124"/>
        <v>13.154013015184383</v>
      </c>
      <c r="FH81" s="1197"/>
      <c r="FI81" s="1198"/>
      <c r="FJ81" s="587"/>
      <c r="FK81" s="587"/>
      <c r="FL81" s="587"/>
      <c r="FM81" s="587"/>
      <c r="FN81" s="1414"/>
      <c r="FO81" s="1127"/>
      <c r="FP81" s="588"/>
      <c r="FQ81" s="587"/>
      <c r="FR81" s="587"/>
      <c r="FS81" s="587"/>
      <c r="FT81" s="587"/>
      <c r="FU81" s="1126"/>
      <c r="FV81" s="1127"/>
      <c r="FW81" s="1203"/>
      <c r="FX81" s="1198"/>
      <c r="FY81" s="587"/>
      <c r="FZ81" s="587">
        <v>2</v>
      </c>
      <c r="GA81" s="587">
        <v>4</v>
      </c>
      <c r="GB81" s="588">
        <f t="shared" si="137"/>
        <v>6</v>
      </c>
      <c r="GC81" s="1127">
        <v>1</v>
      </c>
      <c r="GD81" s="1199">
        <f t="shared" si="126"/>
        <v>2.262295081967213</v>
      </c>
      <c r="GE81" s="1438">
        <f t="shared" si="127"/>
        <v>4</v>
      </c>
      <c r="GF81" s="1438">
        <f t="shared" si="128"/>
        <v>2</v>
      </c>
      <c r="GG81" s="1438">
        <f t="shared" si="129"/>
        <v>7</v>
      </c>
    </row>
    <row r="82" spans="1:189" s="585" customFormat="1" hidden="1" x14ac:dyDescent="0.35">
      <c r="A82" s="1229">
        <v>42836</v>
      </c>
      <c r="B82" s="587"/>
      <c r="C82" s="587"/>
      <c r="D82" s="587"/>
      <c r="E82" s="587"/>
      <c r="F82" s="1126"/>
      <c r="G82" s="1414"/>
      <c r="H82" s="588"/>
      <c r="I82" s="587"/>
      <c r="J82" s="587"/>
      <c r="K82" s="587"/>
      <c r="L82" s="587"/>
      <c r="M82" s="1126"/>
      <c r="N82" s="1126"/>
      <c r="O82" s="588"/>
      <c r="P82" s="588"/>
      <c r="Q82" s="587"/>
      <c r="R82" s="587"/>
      <c r="S82" s="587"/>
      <c r="T82" s="587"/>
      <c r="U82" s="1126"/>
      <c r="V82" s="1414"/>
      <c r="W82" s="587"/>
      <c r="X82" s="587"/>
      <c r="Y82" s="587"/>
      <c r="Z82" s="587"/>
      <c r="AA82" s="1126"/>
      <c r="AB82" s="1126"/>
      <c r="AC82" s="587"/>
      <c r="AD82" s="587"/>
      <c r="AE82" s="587"/>
      <c r="AF82" s="587"/>
      <c r="AG82" s="1126"/>
      <c r="AH82" s="1199"/>
      <c r="AI82" s="588"/>
      <c r="AJ82" s="587"/>
      <c r="AK82" s="587"/>
      <c r="AL82" s="587"/>
      <c r="AM82" s="587"/>
      <c r="AN82" s="1126"/>
      <c r="AO82" s="1127"/>
      <c r="AP82" s="587"/>
      <c r="AQ82" s="587">
        <v>6</v>
      </c>
      <c r="AR82" s="587">
        <v>0</v>
      </c>
      <c r="AS82" s="587">
        <v>4</v>
      </c>
      <c r="AT82" s="587">
        <f t="shared" si="131"/>
        <v>10</v>
      </c>
      <c r="AU82" s="1127">
        <v>0</v>
      </c>
      <c r="AV82" s="1414">
        <f t="shared" si="113"/>
        <v>8.1663837011884546</v>
      </c>
      <c r="AW82" s="588"/>
      <c r="AX82" s="587">
        <v>6</v>
      </c>
      <c r="AY82" s="587">
        <v>0</v>
      </c>
      <c r="AZ82" s="587">
        <v>4</v>
      </c>
      <c r="BA82" s="587">
        <f t="shared" si="132"/>
        <v>10</v>
      </c>
      <c r="BB82" s="1127">
        <v>1</v>
      </c>
      <c r="BC82" s="1127">
        <f t="shared" si="115"/>
        <v>9.5566502463054182</v>
      </c>
      <c r="BD82" s="588"/>
      <c r="BE82" s="588"/>
      <c r="BF82" s="587"/>
      <c r="BG82" s="587"/>
      <c r="BH82" s="587"/>
      <c r="BI82" s="587"/>
      <c r="BJ82" s="1126"/>
      <c r="BK82" s="1127"/>
      <c r="BL82" s="588"/>
      <c r="BM82" s="587"/>
      <c r="BN82" s="587"/>
      <c r="BO82" s="587"/>
      <c r="BP82" s="587"/>
      <c r="BQ82" s="1419"/>
      <c r="BR82" s="1199"/>
      <c r="BS82" s="587"/>
      <c r="BT82" s="587"/>
      <c r="BU82" s="587"/>
      <c r="BV82" s="587"/>
      <c r="BW82" s="1126"/>
      <c r="BX82" s="1127"/>
      <c r="BY82" s="588"/>
      <c r="BZ82" s="588"/>
      <c r="CA82" s="587"/>
      <c r="CB82" s="587"/>
      <c r="CC82" s="587"/>
      <c r="CD82" s="587"/>
      <c r="CE82" s="1127"/>
      <c r="CF82" s="1127"/>
      <c r="CG82" s="588"/>
      <c r="CH82" s="587"/>
      <c r="CI82" s="587"/>
      <c r="CJ82" s="587"/>
      <c r="CK82" s="587"/>
      <c r="CL82" s="1127"/>
      <c r="CM82" s="1127"/>
      <c r="CN82" s="588"/>
      <c r="CO82" s="588"/>
      <c r="CP82" s="587"/>
      <c r="CQ82" s="587"/>
      <c r="CR82" s="587"/>
      <c r="CS82" s="587"/>
      <c r="CT82" s="1127"/>
      <c r="CU82" s="1127"/>
      <c r="CV82" s="588"/>
      <c r="CW82" s="587"/>
      <c r="CX82" s="587"/>
      <c r="CY82" s="587"/>
      <c r="CZ82" s="587"/>
      <c r="DA82" s="1127"/>
      <c r="DB82" s="1127"/>
      <c r="DC82" s="1127"/>
      <c r="DD82" s="1127"/>
      <c r="DE82" s="1127"/>
      <c r="DF82" s="1127"/>
      <c r="DG82" s="1127"/>
      <c r="DH82" s="1127"/>
      <c r="DI82" s="1127"/>
      <c r="DJ82" s="1127"/>
      <c r="DK82" s="1127"/>
      <c r="DL82" s="1127"/>
      <c r="DM82" s="1127"/>
      <c r="DN82" s="1127"/>
      <c r="DO82" s="588"/>
      <c r="DP82" s="588"/>
      <c r="DQ82" s="587"/>
      <c r="DR82" s="587"/>
      <c r="DS82" s="587"/>
      <c r="DT82" s="587"/>
      <c r="DU82" s="1127"/>
      <c r="DV82" s="1127"/>
      <c r="DW82" s="588"/>
      <c r="DX82" s="587"/>
      <c r="DY82" s="587"/>
      <c r="DZ82" s="587"/>
      <c r="EA82" s="587"/>
      <c r="EB82" s="1127"/>
      <c r="EC82" s="1127"/>
      <c r="ED82" s="588"/>
      <c r="EE82" s="588"/>
      <c r="EF82" s="587">
        <v>8</v>
      </c>
      <c r="EG82" s="587">
        <v>2</v>
      </c>
      <c r="EH82" s="587">
        <v>5</v>
      </c>
      <c r="EI82" s="587">
        <f t="shared" si="133"/>
        <v>15</v>
      </c>
      <c r="EJ82" s="1127">
        <v>1</v>
      </c>
      <c r="EK82" s="1127">
        <f t="shared" si="117"/>
        <v>9.9383259911894282</v>
      </c>
      <c r="EL82" s="588"/>
      <c r="EM82" s="587">
        <v>8</v>
      </c>
      <c r="EN82" s="587">
        <v>5</v>
      </c>
      <c r="EO82" s="587">
        <v>5</v>
      </c>
      <c r="EP82" s="587">
        <f t="shared" si="134"/>
        <v>18</v>
      </c>
      <c r="EQ82" s="1127">
        <f t="shared" si="135"/>
        <v>1</v>
      </c>
      <c r="ER82" s="1127">
        <f t="shared" si="120"/>
        <v>14.801762114537445</v>
      </c>
      <c r="ES82" s="588"/>
      <c r="ET82" s="587"/>
      <c r="EU82" s="587">
        <v>4</v>
      </c>
      <c r="EV82" s="587">
        <v>0</v>
      </c>
      <c r="EW82" s="587">
        <v>6</v>
      </c>
      <c r="EX82" s="587">
        <f t="shared" ref="EX82:EX86" si="138">SUM(EU82:EW82)</f>
        <v>10</v>
      </c>
      <c r="EY82" s="1199">
        <v>1</v>
      </c>
      <c r="EZ82" s="1196">
        <f t="shared" si="122"/>
        <v>8.9891540130151846</v>
      </c>
      <c r="FA82" s="588"/>
      <c r="FB82" s="587">
        <v>4</v>
      </c>
      <c r="FC82" s="587">
        <v>1</v>
      </c>
      <c r="FD82" s="587">
        <v>9</v>
      </c>
      <c r="FE82" s="587">
        <f t="shared" si="130"/>
        <v>14</v>
      </c>
      <c r="FF82" s="1127">
        <f t="shared" si="136"/>
        <v>1</v>
      </c>
      <c r="FG82" s="1127">
        <f t="shared" si="124"/>
        <v>13.084598698481562</v>
      </c>
      <c r="FH82" s="1197"/>
      <c r="FI82" s="1198"/>
      <c r="FJ82" s="587"/>
      <c r="FK82" s="587"/>
      <c r="FL82" s="587"/>
      <c r="FM82" s="587"/>
      <c r="FN82" s="1414"/>
      <c r="FO82" s="1127"/>
      <c r="FP82" s="588"/>
      <c r="FQ82" s="587"/>
      <c r="FR82" s="587"/>
      <c r="FS82" s="587"/>
      <c r="FT82" s="587"/>
      <c r="FU82" s="1126"/>
      <c r="FV82" s="1127"/>
      <c r="FW82" s="1203"/>
      <c r="FX82" s="1198"/>
      <c r="FY82" s="587">
        <v>0</v>
      </c>
      <c r="FZ82" s="587">
        <v>1</v>
      </c>
      <c r="GA82" s="587">
        <v>2</v>
      </c>
      <c r="GB82" s="588">
        <f t="shared" si="137"/>
        <v>3</v>
      </c>
      <c r="GC82" s="1127">
        <v>1</v>
      </c>
      <c r="GD82" s="1199">
        <f t="shared" si="126"/>
        <v>2.2950819672131146</v>
      </c>
      <c r="GE82" s="697">
        <f t="shared" si="127"/>
        <v>18</v>
      </c>
      <c r="GF82" s="697">
        <f t="shared" si="128"/>
        <v>3</v>
      </c>
      <c r="GG82" s="697">
        <f t="shared" si="129"/>
        <v>21</v>
      </c>
    </row>
    <row r="83" spans="1:189" s="585" customFormat="1" hidden="1" x14ac:dyDescent="0.35">
      <c r="A83" s="1229">
        <v>42837</v>
      </c>
      <c r="B83" s="587"/>
      <c r="C83" s="587"/>
      <c r="D83" s="587"/>
      <c r="E83" s="587"/>
      <c r="F83" s="1126"/>
      <c r="G83" s="1414"/>
      <c r="H83" s="588"/>
      <c r="I83" s="587"/>
      <c r="J83" s="587"/>
      <c r="K83" s="587"/>
      <c r="L83" s="587"/>
      <c r="M83" s="1126"/>
      <c r="N83" s="1126"/>
      <c r="O83" s="588"/>
      <c r="P83" s="588"/>
      <c r="Q83" s="587"/>
      <c r="R83" s="587"/>
      <c r="S83" s="587"/>
      <c r="T83" s="587"/>
      <c r="U83" s="1126"/>
      <c r="V83" s="1414"/>
      <c r="W83" s="587"/>
      <c r="X83" s="587"/>
      <c r="Y83" s="587"/>
      <c r="Z83" s="587"/>
      <c r="AA83" s="1126"/>
      <c r="AB83" s="1126"/>
      <c r="AC83" s="587"/>
      <c r="AD83" s="587"/>
      <c r="AE83" s="587"/>
      <c r="AF83" s="587"/>
      <c r="AG83" s="1126"/>
      <c r="AH83" s="1199"/>
      <c r="AI83" s="588"/>
      <c r="AJ83" s="587"/>
      <c r="AK83" s="587"/>
      <c r="AL83" s="587"/>
      <c r="AM83" s="587"/>
      <c r="AN83" s="1126"/>
      <c r="AO83" s="1127"/>
      <c r="AP83" s="587"/>
      <c r="AQ83" s="587">
        <v>6</v>
      </c>
      <c r="AR83" s="587">
        <v>0</v>
      </c>
      <c r="AS83" s="587">
        <v>2</v>
      </c>
      <c r="AT83" s="587">
        <f t="shared" si="131"/>
        <v>8</v>
      </c>
      <c r="AU83" s="1127">
        <v>1</v>
      </c>
      <c r="AV83" s="1414">
        <f t="shared" si="113"/>
        <v>8.2173174872665538</v>
      </c>
      <c r="AW83" s="588"/>
      <c r="AX83" s="587">
        <v>7</v>
      </c>
      <c r="AY83" s="587">
        <v>1</v>
      </c>
      <c r="AZ83" s="587">
        <v>2</v>
      </c>
      <c r="BA83" s="587">
        <f t="shared" si="132"/>
        <v>10</v>
      </c>
      <c r="BB83" s="1127">
        <v>1</v>
      </c>
      <c r="BC83" s="1127">
        <f t="shared" si="115"/>
        <v>9.6223316912972088</v>
      </c>
      <c r="BD83" s="588"/>
      <c r="BE83" s="588"/>
      <c r="BF83" s="587"/>
      <c r="BG83" s="587"/>
      <c r="BH83" s="587"/>
      <c r="BI83" s="587"/>
      <c r="BJ83" s="1126"/>
      <c r="BK83" s="1127"/>
      <c r="BL83" s="588"/>
      <c r="BM83" s="587"/>
      <c r="BN83" s="587"/>
      <c r="BO83" s="587"/>
      <c r="BP83" s="587"/>
      <c r="BQ83" s="1419"/>
      <c r="BR83" s="1199"/>
      <c r="BS83" s="587"/>
      <c r="BT83" s="587"/>
      <c r="BU83" s="587"/>
      <c r="BV83" s="587"/>
      <c r="BW83" s="1126"/>
      <c r="BX83" s="1127"/>
      <c r="BY83" s="588"/>
      <c r="BZ83" s="588"/>
      <c r="CA83" s="587"/>
      <c r="CB83" s="587"/>
      <c r="CC83" s="587"/>
      <c r="CD83" s="587"/>
      <c r="CE83" s="1127"/>
      <c r="CF83" s="1127"/>
      <c r="CG83" s="588"/>
      <c r="CH83" s="587"/>
      <c r="CI83" s="587"/>
      <c r="CJ83" s="587"/>
      <c r="CK83" s="587"/>
      <c r="CL83" s="1127"/>
      <c r="CM83" s="1127"/>
      <c r="CN83" s="588"/>
      <c r="CO83" s="588"/>
      <c r="CP83" s="587"/>
      <c r="CQ83" s="587"/>
      <c r="CR83" s="587"/>
      <c r="CS83" s="587"/>
      <c r="CT83" s="1127"/>
      <c r="CU83" s="1127"/>
      <c r="CV83" s="588"/>
      <c r="CW83" s="587"/>
      <c r="CX83" s="587"/>
      <c r="CY83" s="587"/>
      <c r="CZ83" s="587"/>
      <c r="DA83" s="1127"/>
      <c r="DB83" s="1127"/>
      <c r="DC83" s="1127"/>
      <c r="DD83" s="1127"/>
      <c r="DE83" s="1127"/>
      <c r="DF83" s="1127"/>
      <c r="DG83" s="1127"/>
      <c r="DH83" s="1127"/>
      <c r="DI83" s="1127"/>
      <c r="DJ83" s="1127"/>
      <c r="DK83" s="1127"/>
      <c r="DL83" s="1127"/>
      <c r="DM83" s="1127"/>
      <c r="DN83" s="1127"/>
      <c r="DO83" s="588"/>
      <c r="DP83" s="588"/>
      <c r="DQ83" s="587"/>
      <c r="DR83" s="587"/>
      <c r="DS83" s="587"/>
      <c r="DT83" s="587"/>
      <c r="DU83" s="1127"/>
      <c r="DV83" s="1127"/>
      <c r="DW83" s="588"/>
      <c r="DX83" s="587"/>
      <c r="DY83" s="587"/>
      <c r="DZ83" s="587"/>
      <c r="EA83" s="587"/>
      <c r="EB83" s="1127"/>
      <c r="EC83" s="1127"/>
      <c r="ED83" s="588"/>
      <c r="EE83" s="588"/>
      <c r="EF83" s="587">
        <v>15</v>
      </c>
      <c r="EG83" s="587">
        <v>0</v>
      </c>
      <c r="EH83" s="587">
        <v>2</v>
      </c>
      <c r="EI83" s="587">
        <f t="shared" si="133"/>
        <v>17</v>
      </c>
      <c r="EJ83" s="1127">
        <v>1</v>
      </c>
      <c r="EK83" s="1127">
        <f t="shared" si="117"/>
        <v>10.060606060606061</v>
      </c>
      <c r="EL83" s="588"/>
      <c r="EM83" s="587">
        <v>15</v>
      </c>
      <c r="EN83" s="587">
        <v>0</v>
      </c>
      <c r="EO83" s="587">
        <v>4</v>
      </c>
      <c r="EP83" s="587">
        <f t="shared" si="134"/>
        <v>19</v>
      </c>
      <c r="EQ83" s="1127">
        <f t="shared" si="135"/>
        <v>1</v>
      </c>
      <c r="ER83" s="1127">
        <f t="shared" si="120"/>
        <v>14.822510822510823</v>
      </c>
      <c r="ES83" s="588"/>
      <c r="ET83" s="587"/>
      <c r="EU83" s="587">
        <v>7</v>
      </c>
      <c r="EV83" s="587">
        <v>0</v>
      </c>
      <c r="EW83" s="587">
        <v>4</v>
      </c>
      <c r="EX83" s="587">
        <f t="shared" si="138"/>
        <v>11</v>
      </c>
      <c r="EY83" s="1199">
        <v>1</v>
      </c>
      <c r="EZ83" s="1196">
        <f t="shared" si="122"/>
        <v>9.0412147505422986</v>
      </c>
      <c r="FA83" s="588"/>
      <c r="FB83" s="587">
        <v>8</v>
      </c>
      <c r="FC83" s="587">
        <v>1</v>
      </c>
      <c r="FD83" s="587">
        <v>6</v>
      </c>
      <c r="FE83" s="587">
        <f t="shared" ref="FE83:FE88" si="139">SUM(FB83:FD83)</f>
        <v>15</v>
      </c>
      <c r="FF83" s="1127">
        <f t="shared" si="136"/>
        <v>1</v>
      </c>
      <c r="FG83" s="1127">
        <f t="shared" si="124"/>
        <v>13.154013015184383</v>
      </c>
      <c r="FH83" s="1197"/>
      <c r="FI83" s="1198"/>
      <c r="FJ83" s="587"/>
      <c r="FK83" s="587"/>
      <c r="FL83" s="587"/>
      <c r="FM83" s="587"/>
      <c r="FN83" s="1414"/>
      <c r="FO83" s="1127"/>
      <c r="FP83" s="588"/>
      <c r="FQ83" s="587"/>
      <c r="FR83" s="587"/>
      <c r="FS83" s="587"/>
      <c r="FT83" s="587"/>
      <c r="FU83" s="1126"/>
      <c r="FV83" s="1127"/>
      <c r="FW83" s="1203"/>
      <c r="FX83" s="1198"/>
      <c r="FY83" s="587">
        <v>0</v>
      </c>
      <c r="FZ83" s="587">
        <v>0</v>
      </c>
      <c r="GA83" s="587">
        <v>2</v>
      </c>
      <c r="GB83" s="588">
        <f t="shared" si="137"/>
        <v>2</v>
      </c>
      <c r="GC83" s="1127">
        <v>1</v>
      </c>
      <c r="GD83" s="1199">
        <f t="shared" si="126"/>
        <v>2.262295081967213</v>
      </c>
      <c r="GE83" s="697">
        <f t="shared" si="127"/>
        <v>28</v>
      </c>
      <c r="GF83" s="697">
        <f t="shared" si="128"/>
        <v>0</v>
      </c>
      <c r="GG83" s="697">
        <f t="shared" si="129"/>
        <v>17</v>
      </c>
    </row>
    <row r="84" spans="1:189" s="585" customFormat="1" hidden="1" x14ac:dyDescent="0.35">
      <c r="A84" s="1229">
        <v>42838</v>
      </c>
      <c r="B84" s="587"/>
      <c r="C84" s="587"/>
      <c r="D84" s="587"/>
      <c r="E84" s="587"/>
      <c r="F84" s="1126"/>
      <c r="G84" s="1414"/>
      <c r="H84" s="588"/>
      <c r="I84" s="587"/>
      <c r="J84" s="587"/>
      <c r="K84" s="587"/>
      <c r="L84" s="587"/>
      <c r="M84" s="1126"/>
      <c r="N84" s="1126"/>
      <c r="O84" s="588"/>
      <c r="P84" s="588"/>
      <c r="Q84" s="587"/>
      <c r="R84" s="587"/>
      <c r="S84" s="587"/>
      <c r="T84" s="587"/>
      <c r="U84" s="1126"/>
      <c r="V84" s="1414"/>
      <c r="W84" s="587"/>
      <c r="X84" s="587"/>
      <c r="Y84" s="587"/>
      <c r="Z84" s="587"/>
      <c r="AA84" s="1126"/>
      <c r="AB84" s="1126"/>
      <c r="AC84" s="587"/>
      <c r="AD84" s="587"/>
      <c r="AE84" s="587"/>
      <c r="AF84" s="587"/>
      <c r="AG84" s="1126"/>
      <c r="AH84" s="1199"/>
      <c r="AI84" s="588"/>
      <c r="AJ84" s="587"/>
      <c r="AK84" s="587"/>
      <c r="AL84" s="587"/>
      <c r="AM84" s="587"/>
      <c r="AN84" s="1126"/>
      <c r="AO84" s="1127"/>
      <c r="AP84" s="587"/>
      <c r="AQ84" s="587">
        <v>12</v>
      </c>
      <c r="AR84" s="587">
        <v>0</v>
      </c>
      <c r="AS84" s="587">
        <v>1</v>
      </c>
      <c r="AT84" s="587">
        <f t="shared" si="131"/>
        <v>13</v>
      </c>
      <c r="AU84" s="1127">
        <v>1</v>
      </c>
      <c r="AV84" s="1414">
        <f t="shared" si="113"/>
        <v>8.2003395585738534</v>
      </c>
      <c r="AW84" s="588"/>
      <c r="AX84" s="587">
        <v>12</v>
      </c>
      <c r="AY84" s="587">
        <v>0</v>
      </c>
      <c r="AZ84" s="587">
        <v>2</v>
      </c>
      <c r="BA84" s="587">
        <f t="shared" si="132"/>
        <v>14</v>
      </c>
      <c r="BB84" s="1127">
        <v>1</v>
      </c>
      <c r="BC84" s="1127">
        <f t="shared" si="115"/>
        <v>9.5730706075533671</v>
      </c>
      <c r="BD84" s="588"/>
      <c r="BE84" s="588"/>
      <c r="BF84" s="587"/>
      <c r="BG84" s="587"/>
      <c r="BH84" s="587"/>
      <c r="BI84" s="587"/>
      <c r="BJ84" s="1126"/>
      <c r="BK84" s="1127"/>
      <c r="BL84" s="588"/>
      <c r="BM84" s="587"/>
      <c r="BN84" s="587"/>
      <c r="BO84" s="587"/>
      <c r="BP84" s="587"/>
      <c r="BQ84" s="1419"/>
      <c r="BR84" s="1199"/>
      <c r="BS84" s="587"/>
      <c r="BT84" s="587"/>
      <c r="BU84" s="587"/>
      <c r="BV84" s="587"/>
      <c r="BW84" s="1126"/>
      <c r="BX84" s="1127"/>
      <c r="BY84" s="588"/>
      <c r="BZ84" s="588"/>
      <c r="CA84" s="587"/>
      <c r="CB84" s="587"/>
      <c r="CC84" s="587"/>
      <c r="CD84" s="587"/>
      <c r="CE84" s="1127"/>
      <c r="CF84" s="1127"/>
      <c r="CG84" s="588"/>
      <c r="CH84" s="587"/>
      <c r="CI84" s="587"/>
      <c r="CJ84" s="587"/>
      <c r="CK84" s="587"/>
      <c r="CL84" s="1127"/>
      <c r="CM84" s="1127"/>
      <c r="CN84" s="588"/>
      <c r="CO84" s="588"/>
      <c r="CP84" s="587"/>
      <c r="CQ84" s="587"/>
      <c r="CR84" s="587"/>
      <c r="CS84" s="587"/>
      <c r="CT84" s="1127"/>
      <c r="CU84" s="1127"/>
      <c r="CV84" s="588"/>
      <c r="CW84" s="587"/>
      <c r="CX84" s="587"/>
      <c r="CY84" s="587"/>
      <c r="CZ84" s="587"/>
      <c r="DA84" s="1127"/>
      <c r="DB84" s="1127"/>
      <c r="DC84" s="1127"/>
      <c r="DD84" s="1127"/>
      <c r="DE84" s="1127"/>
      <c r="DF84" s="1127"/>
      <c r="DG84" s="1127"/>
      <c r="DH84" s="1127"/>
      <c r="DI84" s="1127"/>
      <c r="DJ84" s="1127"/>
      <c r="DK84" s="1127"/>
      <c r="DL84" s="1127"/>
      <c r="DM84" s="1127"/>
      <c r="DN84" s="1127"/>
      <c r="DO84" s="588"/>
      <c r="DP84" s="588"/>
      <c r="DQ84" s="587"/>
      <c r="DR84" s="587"/>
      <c r="DS84" s="587"/>
      <c r="DT84" s="587"/>
      <c r="DU84" s="1127"/>
      <c r="DV84" s="1127"/>
      <c r="DW84" s="588"/>
      <c r="DX84" s="587"/>
      <c r="DY84" s="587"/>
      <c r="DZ84" s="587"/>
      <c r="EA84" s="587"/>
      <c r="EB84" s="1127"/>
      <c r="EC84" s="1127"/>
      <c r="ED84" s="588"/>
      <c r="EE84" s="588"/>
      <c r="EF84" s="587">
        <v>4</v>
      </c>
      <c r="EG84" s="587">
        <v>1</v>
      </c>
      <c r="EH84" s="587">
        <v>0</v>
      </c>
      <c r="EI84" s="587">
        <f t="shared" si="133"/>
        <v>5</v>
      </c>
      <c r="EJ84" s="1127">
        <v>0.5</v>
      </c>
      <c r="EK84" s="1127">
        <f t="shared" si="117"/>
        <v>10.060085836909872</v>
      </c>
      <c r="EL84" s="588"/>
      <c r="EM84" s="587">
        <v>7</v>
      </c>
      <c r="EN84" s="587">
        <v>1</v>
      </c>
      <c r="EO84" s="587">
        <v>1</v>
      </c>
      <c r="EP84" s="587">
        <f t="shared" si="134"/>
        <v>9</v>
      </c>
      <c r="EQ84" s="1127">
        <f t="shared" si="135"/>
        <v>0.5</v>
      </c>
      <c r="ER84" s="1127">
        <f t="shared" si="120"/>
        <v>14.832618025751072</v>
      </c>
      <c r="ES84" s="588"/>
      <c r="ET84" s="587"/>
      <c r="EU84" s="587">
        <v>7</v>
      </c>
      <c r="EV84" s="587">
        <v>0</v>
      </c>
      <c r="EW84" s="587">
        <v>2</v>
      </c>
      <c r="EX84" s="587">
        <f t="shared" si="138"/>
        <v>9</v>
      </c>
      <c r="EY84" s="1199">
        <v>1</v>
      </c>
      <c r="EZ84" s="1196">
        <f t="shared" si="122"/>
        <v>9.0759219088937098</v>
      </c>
      <c r="FA84" s="588"/>
      <c r="FB84" s="587">
        <v>7</v>
      </c>
      <c r="FC84" s="587">
        <v>2</v>
      </c>
      <c r="FD84" s="587">
        <v>4</v>
      </c>
      <c r="FE84" s="587">
        <f t="shared" si="139"/>
        <v>13</v>
      </c>
      <c r="FF84" s="1127">
        <f t="shared" si="136"/>
        <v>1</v>
      </c>
      <c r="FG84" s="1127">
        <f t="shared" si="124"/>
        <v>13.188720173535792</v>
      </c>
      <c r="FH84" s="1197"/>
      <c r="FI84" s="1198"/>
      <c r="FJ84" s="587"/>
      <c r="FK84" s="587"/>
      <c r="FL84" s="587"/>
      <c r="FM84" s="587"/>
      <c r="FN84" s="1414"/>
      <c r="FO84" s="1127"/>
      <c r="FP84" s="588"/>
      <c r="FQ84" s="587"/>
      <c r="FR84" s="587"/>
      <c r="FS84" s="587"/>
      <c r="FT84" s="587"/>
      <c r="FU84" s="1126"/>
      <c r="FV84" s="1127"/>
      <c r="FW84" s="1203"/>
      <c r="FX84" s="1198"/>
      <c r="FY84" s="587">
        <v>3</v>
      </c>
      <c r="FZ84" s="587">
        <v>1</v>
      </c>
      <c r="GA84" s="587">
        <v>0</v>
      </c>
      <c r="GB84" s="588">
        <f t="shared" si="137"/>
        <v>4</v>
      </c>
      <c r="GC84" s="1127">
        <v>1</v>
      </c>
      <c r="GD84" s="1199">
        <f t="shared" si="126"/>
        <v>2.262295081967213</v>
      </c>
      <c r="GE84" s="697">
        <f t="shared" si="127"/>
        <v>26</v>
      </c>
      <c r="GF84" s="697">
        <f t="shared" si="128"/>
        <v>2</v>
      </c>
      <c r="GG84" s="697">
        <f t="shared" si="129"/>
        <v>10</v>
      </c>
    </row>
    <row r="85" spans="1:189" s="585" customFormat="1" hidden="1" x14ac:dyDescent="0.35">
      <c r="A85" s="1231">
        <v>42839</v>
      </c>
      <c r="B85" s="698"/>
      <c r="C85" s="698"/>
      <c r="D85" s="698"/>
      <c r="E85" s="698"/>
      <c r="F85" s="1140"/>
      <c r="G85" s="1415"/>
      <c r="H85" s="1142"/>
      <c r="I85" s="698"/>
      <c r="J85" s="698"/>
      <c r="K85" s="698"/>
      <c r="L85" s="698"/>
      <c r="M85" s="1140"/>
      <c r="N85" s="1140"/>
      <c r="O85" s="1142"/>
      <c r="P85" s="1142"/>
      <c r="Q85" s="698"/>
      <c r="R85" s="698"/>
      <c r="S85" s="698"/>
      <c r="T85" s="698"/>
      <c r="U85" s="1140"/>
      <c r="V85" s="1415"/>
      <c r="W85" s="698"/>
      <c r="X85" s="698"/>
      <c r="Y85" s="698"/>
      <c r="Z85" s="698"/>
      <c r="AA85" s="1140"/>
      <c r="AB85" s="1140"/>
      <c r="AC85" s="698"/>
      <c r="AD85" s="698"/>
      <c r="AE85" s="698"/>
      <c r="AF85" s="698"/>
      <c r="AG85" s="1140"/>
      <c r="AH85" s="1420"/>
      <c r="AI85" s="1142"/>
      <c r="AJ85" s="698"/>
      <c r="AK85" s="698"/>
      <c r="AL85" s="698"/>
      <c r="AM85" s="698"/>
      <c r="AN85" s="1140"/>
      <c r="AO85" s="1141"/>
      <c r="AP85" s="698"/>
      <c r="AQ85" s="698">
        <v>5</v>
      </c>
      <c r="AR85" s="698">
        <v>1</v>
      </c>
      <c r="AS85" s="698">
        <v>3</v>
      </c>
      <c r="AT85" s="698">
        <f t="shared" si="131"/>
        <v>9</v>
      </c>
      <c r="AU85" s="1141">
        <v>1</v>
      </c>
      <c r="AV85" s="1415">
        <f t="shared" si="113"/>
        <v>8.1833616298811549</v>
      </c>
      <c r="AW85" s="1142"/>
      <c r="AX85" s="698">
        <v>5</v>
      </c>
      <c r="AY85" s="698">
        <v>1</v>
      </c>
      <c r="AZ85" s="698">
        <v>3</v>
      </c>
      <c r="BA85" s="698">
        <f t="shared" si="132"/>
        <v>9</v>
      </c>
      <c r="BB85" s="1141">
        <v>1</v>
      </c>
      <c r="BC85" s="1141">
        <f t="shared" si="115"/>
        <v>9.4745484400656821</v>
      </c>
      <c r="BD85" s="1142"/>
      <c r="BE85" s="1142"/>
      <c r="BF85" s="698"/>
      <c r="BG85" s="698"/>
      <c r="BH85" s="698"/>
      <c r="BI85" s="698"/>
      <c r="BJ85" s="1140"/>
      <c r="BK85" s="1141"/>
      <c r="BL85" s="1142"/>
      <c r="BM85" s="698"/>
      <c r="BN85" s="698"/>
      <c r="BO85" s="698"/>
      <c r="BP85" s="698"/>
      <c r="BQ85" s="1421"/>
      <c r="BR85" s="1420"/>
      <c r="BS85" s="698"/>
      <c r="BT85" s="698"/>
      <c r="BU85" s="698"/>
      <c r="BV85" s="698"/>
      <c r="BW85" s="1140"/>
      <c r="BX85" s="1141"/>
      <c r="BY85" s="1142"/>
      <c r="BZ85" s="1142"/>
      <c r="CA85" s="698"/>
      <c r="CB85" s="698"/>
      <c r="CC85" s="698"/>
      <c r="CD85" s="698"/>
      <c r="CE85" s="1141"/>
      <c r="CF85" s="1141"/>
      <c r="CG85" s="1142"/>
      <c r="CH85" s="698"/>
      <c r="CI85" s="698"/>
      <c r="CJ85" s="698"/>
      <c r="CK85" s="698"/>
      <c r="CL85" s="1141"/>
      <c r="CM85" s="1141"/>
      <c r="CN85" s="1142"/>
      <c r="CO85" s="1142"/>
      <c r="CP85" s="698"/>
      <c r="CQ85" s="698"/>
      <c r="CR85" s="698"/>
      <c r="CS85" s="698"/>
      <c r="CT85" s="1141"/>
      <c r="CU85" s="1141"/>
      <c r="CV85" s="1142"/>
      <c r="CW85" s="698"/>
      <c r="CX85" s="698"/>
      <c r="CY85" s="698"/>
      <c r="CZ85" s="698"/>
      <c r="DA85" s="1141"/>
      <c r="DB85" s="1141"/>
      <c r="DC85" s="1141"/>
      <c r="DD85" s="1141"/>
      <c r="DE85" s="1141"/>
      <c r="DF85" s="1141"/>
      <c r="DG85" s="1141"/>
      <c r="DH85" s="1141"/>
      <c r="DI85" s="1141"/>
      <c r="DJ85" s="1141"/>
      <c r="DK85" s="1141"/>
      <c r="DL85" s="1141"/>
      <c r="DM85" s="1141"/>
      <c r="DN85" s="1141"/>
      <c r="DO85" s="1142"/>
      <c r="DP85" s="1142"/>
      <c r="DQ85" s="698"/>
      <c r="DR85" s="698"/>
      <c r="DS85" s="698"/>
      <c r="DT85" s="698"/>
      <c r="DU85" s="1141"/>
      <c r="DV85" s="1141"/>
      <c r="DW85" s="1142"/>
      <c r="DX85" s="698"/>
      <c r="DY85" s="698"/>
      <c r="DZ85" s="698"/>
      <c r="EA85" s="698"/>
      <c r="EB85" s="1141"/>
      <c r="EC85" s="1141"/>
      <c r="ED85" s="1142"/>
      <c r="EE85" s="1142"/>
      <c r="EF85" s="698">
        <v>9</v>
      </c>
      <c r="EG85" s="698">
        <v>0</v>
      </c>
      <c r="EH85" s="698">
        <v>0</v>
      </c>
      <c r="EI85" s="698">
        <f t="shared" si="133"/>
        <v>9</v>
      </c>
      <c r="EJ85" s="1141">
        <v>1</v>
      </c>
      <c r="EK85" s="1141">
        <f t="shared" si="117"/>
        <v>10.042194092827005</v>
      </c>
      <c r="EL85" s="1142"/>
      <c r="EM85" s="698">
        <v>10</v>
      </c>
      <c r="EN85" s="698">
        <v>2</v>
      </c>
      <c r="EO85" s="698">
        <v>0</v>
      </c>
      <c r="EP85" s="698">
        <f t="shared" si="134"/>
        <v>12</v>
      </c>
      <c r="EQ85" s="1141">
        <f t="shared" si="135"/>
        <v>1</v>
      </c>
      <c r="ER85" s="1141">
        <f t="shared" si="120"/>
        <v>14.784810126582279</v>
      </c>
      <c r="ES85" s="1142"/>
      <c r="ET85" s="698"/>
      <c r="EU85" s="698">
        <v>5</v>
      </c>
      <c r="EV85" s="698">
        <v>1</v>
      </c>
      <c r="EW85" s="698">
        <v>3</v>
      </c>
      <c r="EX85" s="698">
        <f t="shared" si="138"/>
        <v>9</v>
      </c>
      <c r="EY85" s="1420">
        <v>1</v>
      </c>
      <c r="EZ85" s="1422">
        <f t="shared" si="122"/>
        <v>9.0759219088937098</v>
      </c>
      <c r="FA85" s="1142"/>
      <c r="FB85" s="698">
        <v>5</v>
      </c>
      <c r="FC85" s="698">
        <v>1</v>
      </c>
      <c r="FD85" s="698">
        <v>5</v>
      </c>
      <c r="FE85" s="698">
        <f t="shared" si="139"/>
        <v>11</v>
      </c>
      <c r="FF85" s="1141">
        <f t="shared" si="136"/>
        <v>1</v>
      </c>
      <c r="FG85" s="1141">
        <f t="shared" si="124"/>
        <v>13.188720173535792</v>
      </c>
      <c r="FH85" s="1423"/>
      <c r="FI85" s="1424"/>
      <c r="FJ85" s="698"/>
      <c r="FK85" s="698"/>
      <c r="FL85" s="698"/>
      <c r="FM85" s="698"/>
      <c r="FN85" s="1415"/>
      <c r="FO85" s="1141"/>
      <c r="FP85" s="1142"/>
      <c r="FQ85" s="698"/>
      <c r="FR85" s="698"/>
      <c r="FS85" s="698"/>
      <c r="FT85" s="698"/>
      <c r="FU85" s="1140"/>
      <c r="FV85" s="1141"/>
      <c r="FW85" s="1425"/>
      <c r="FX85" s="1424"/>
      <c r="FY85" s="698">
        <v>0</v>
      </c>
      <c r="FZ85" s="698">
        <v>1</v>
      </c>
      <c r="GA85" s="698">
        <v>3</v>
      </c>
      <c r="GB85" s="1142">
        <f t="shared" si="137"/>
        <v>4</v>
      </c>
      <c r="GC85" s="1141">
        <v>1</v>
      </c>
      <c r="GD85" s="1420">
        <f t="shared" si="126"/>
        <v>2.2950819672131146</v>
      </c>
      <c r="GE85" s="697">
        <f t="shared" si="127"/>
        <v>19</v>
      </c>
      <c r="GF85" s="697">
        <f t="shared" si="128"/>
        <v>3</v>
      </c>
      <c r="GG85" s="697">
        <f t="shared" si="129"/>
        <v>15</v>
      </c>
    </row>
    <row r="86" spans="1:189" s="585" customFormat="1" hidden="1" x14ac:dyDescent="0.35">
      <c r="A86" s="1230">
        <v>42842</v>
      </c>
      <c r="B86" s="587"/>
      <c r="C86" s="587"/>
      <c r="D86" s="587"/>
      <c r="E86" s="587"/>
      <c r="F86" s="1126"/>
      <c r="G86" s="1414"/>
      <c r="H86" s="588"/>
      <c r="I86" s="587"/>
      <c r="J86" s="587"/>
      <c r="K86" s="587"/>
      <c r="L86" s="587"/>
      <c r="M86" s="1126"/>
      <c r="N86" s="1126"/>
      <c r="O86" s="588"/>
      <c r="P86" s="588"/>
      <c r="Q86" s="587"/>
      <c r="R86" s="587"/>
      <c r="S86" s="587"/>
      <c r="T86" s="587"/>
      <c r="U86" s="1126"/>
      <c r="V86" s="1414"/>
      <c r="W86" s="587"/>
      <c r="X86" s="587"/>
      <c r="Y86" s="587"/>
      <c r="Z86" s="587"/>
      <c r="AA86" s="1126"/>
      <c r="AB86" s="1126"/>
      <c r="AC86" s="587"/>
      <c r="AD86" s="587"/>
      <c r="AE86" s="587"/>
      <c r="AF86" s="587"/>
      <c r="AG86" s="1126"/>
      <c r="AH86" s="1199"/>
      <c r="AI86" s="588"/>
      <c r="AJ86" s="587"/>
      <c r="AK86" s="587"/>
      <c r="AL86" s="587"/>
      <c r="AM86" s="587"/>
      <c r="AN86" s="1126"/>
      <c r="AO86" s="1127"/>
      <c r="AP86" s="587"/>
      <c r="AQ86" s="587">
        <v>5</v>
      </c>
      <c r="AR86" s="587">
        <v>2</v>
      </c>
      <c r="AS86" s="587">
        <v>1</v>
      </c>
      <c r="AT86" s="587">
        <f t="shared" ref="AT86:AT91" si="140">IF(SUM(AQ86:AS86)&gt;0,SUM(AQ86:AS86),0)</f>
        <v>8</v>
      </c>
      <c r="AU86" s="1127">
        <v>1</v>
      </c>
      <c r="AV86" s="1414">
        <f t="shared" si="113"/>
        <v>8.2342954159592523</v>
      </c>
      <c r="AW86" s="588"/>
      <c r="AX86" s="587">
        <v>5</v>
      </c>
      <c r="AY86" s="587">
        <v>2</v>
      </c>
      <c r="AZ86" s="587">
        <v>1</v>
      </c>
      <c r="BA86" s="587">
        <f t="shared" ref="BA86:BA91" si="141">IF(SUM(AX86:AZ86)&gt;0,SUM(AX86:AZ86),0)</f>
        <v>8</v>
      </c>
      <c r="BB86" s="1127">
        <v>1</v>
      </c>
      <c r="BC86" s="1127">
        <f t="shared" si="115"/>
        <v>9.4909688013136293</v>
      </c>
      <c r="BD86" s="588"/>
      <c r="BE86" s="588"/>
      <c r="BF86" s="587"/>
      <c r="BG86" s="587"/>
      <c r="BH86" s="587"/>
      <c r="BI86" s="587"/>
      <c r="BJ86" s="1126"/>
      <c r="BK86" s="1127"/>
      <c r="BL86" s="588"/>
      <c r="BM86" s="587"/>
      <c r="BN86" s="587"/>
      <c r="BO86" s="587"/>
      <c r="BP86" s="587"/>
      <c r="BQ86" s="1419"/>
      <c r="BR86" s="1199"/>
      <c r="BS86" s="587"/>
      <c r="BT86" s="587"/>
      <c r="BU86" s="587"/>
      <c r="BV86" s="587"/>
      <c r="BW86" s="1126"/>
      <c r="BX86" s="1127"/>
      <c r="BY86" s="588"/>
      <c r="BZ86" s="588"/>
      <c r="CA86" s="587"/>
      <c r="CB86" s="587"/>
      <c r="CC86" s="587"/>
      <c r="CD86" s="587"/>
      <c r="CE86" s="1127"/>
      <c r="CF86" s="1127"/>
      <c r="CG86" s="588"/>
      <c r="CH86" s="587"/>
      <c r="CI86" s="587"/>
      <c r="CJ86" s="587"/>
      <c r="CK86" s="587"/>
      <c r="CL86" s="1127"/>
      <c r="CM86" s="1127"/>
      <c r="CN86" s="588"/>
      <c r="CO86" s="588"/>
      <c r="CP86" s="587"/>
      <c r="CQ86" s="587"/>
      <c r="CR86" s="587"/>
      <c r="CS86" s="587"/>
      <c r="CT86" s="1127"/>
      <c r="CU86" s="1127"/>
      <c r="CV86" s="588"/>
      <c r="CW86" s="587"/>
      <c r="CX86" s="587"/>
      <c r="CY86" s="587"/>
      <c r="CZ86" s="587"/>
      <c r="DA86" s="1127"/>
      <c r="DB86" s="1127"/>
      <c r="DC86" s="1127"/>
      <c r="DD86" s="1127"/>
      <c r="DE86" s="1127"/>
      <c r="DF86" s="1127"/>
      <c r="DG86" s="1127"/>
      <c r="DH86" s="1127"/>
      <c r="DI86" s="1127"/>
      <c r="DJ86" s="1127"/>
      <c r="DK86" s="1127"/>
      <c r="DL86" s="1127"/>
      <c r="DM86" s="1127"/>
      <c r="DN86" s="1127"/>
      <c r="DO86" s="588"/>
      <c r="DP86" s="588"/>
      <c r="DQ86" s="587"/>
      <c r="DR86" s="587"/>
      <c r="DS86" s="587"/>
      <c r="DT86" s="587"/>
      <c r="DU86" s="1127"/>
      <c r="DV86" s="1127"/>
      <c r="DW86" s="588"/>
      <c r="DX86" s="587"/>
      <c r="DY86" s="587"/>
      <c r="DZ86" s="587"/>
      <c r="EA86" s="587"/>
      <c r="EB86" s="1127"/>
      <c r="EC86" s="1127"/>
      <c r="ED86" s="588"/>
      <c r="EE86" s="588"/>
      <c r="EF86" s="587"/>
      <c r="EG86" s="587"/>
      <c r="EH86" s="587"/>
      <c r="EI86" s="587"/>
      <c r="EJ86" s="1127"/>
      <c r="EK86" s="1127">
        <f t="shared" si="117"/>
        <v>10.042194092827005</v>
      </c>
      <c r="EL86" s="588"/>
      <c r="EM86" s="587">
        <v>8</v>
      </c>
      <c r="EN86" s="587">
        <v>3</v>
      </c>
      <c r="EO86" s="587">
        <v>3</v>
      </c>
      <c r="EP86" s="587">
        <f t="shared" ref="EP86:EP91" si="142">SUM(EM86:EO86)</f>
        <v>14</v>
      </c>
      <c r="EQ86" s="1127">
        <f t="shared" ref="EQ86:EQ91" si="143">EJ86</f>
        <v>0</v>
      </c>
      <c r="ER86" s="1127">
        <f t="shared" si="120"/>
        <v>15.021097046413502</v>
      </c>
      <c r="ES86" s="588"/>
      <c r="ET86" s="587"/>
      <c r="EU86" s="587">
        <v>11</v>
      </c>
      <c r="EV86" s="587">
        <v>2</v>
      </c>
      <c r="EW86" s="587">
        <v>4</v>
      </c>
      <c r="EX86" s="587">
        <f t="shared" si="138"/>
        <v>17</v>
      </c>
      <c r="EY86" s="1199">
        <v>1</v>
      </c>
      <c r="EZ86" s="1196">
        <f t="shared" si="122"/>
        <v>9.2321041214750537</v>
      </c>
      <c r="FA86" s="588"/>
      <c r="FB86" s="587">
        <v>11</v>
      </c>
      <c r="FC86" s="587">
        <v>2</v>
      </c>
      <c r="FD86" s="587">
        <v>6</v>
      </c>
      <c r="FE86" s="587">
        <f t="shared" si="139"/>
        <v>19</v>
      </c>
      <c r="FF86" s="1127">
        <f t="shared" ref="FF86:FF91" si="144">EY86</f>
        <v>1</v>
      </c>
      <c r="FG86" s="1127">
        <f t="shared" si="124"/>
        <v>13.292841648590022</v>
      </c>
      <c r="FH86" s="1197"/>
      <c r="FI86" s="1198"/>
      <c r="FJ86" s="587"/>
      <c r="FK86" s="587"/>
      <c r="FL86" s="587"/>
      <c r="FM86" s="587"/>
      <c r="FN86" s="1414"/>
      <c r="FO86" s="1127"/>
      <c r="FP86" s="588"/>
      <c r="FQ86" s="587"/>
      <c r="FR86" s="587"/>
      <c r="FS86" s="587"/>
      <c r="FT86" s="587"/>
      <c r="FU86" s="1126"/>
      <c r="FV86" s="1127"/>
      <c r="FW86" s="1203"/>
      <c r="FX86" s="1198"/>
      <c r="FY86" s="587">
        <v>1</v>
      </c>
      <c r="FZ86" s="587">
        <v>0</v>
      </c>
      <c r="GA86" s="587">
        <v>1</v>
      </c>
      <c r="GB86" s="588">
        <f t="shared" ref="GB86:GB91" si="145">SUM(FY86:GA86)</f>
        <v>2</v>
      </c>
      <c r="GC86" s="1127">
        <v>1</v>
      </c>
      <c r="GD86" s="1199">
        <f t="shared" si="126"/>
        <v>2.3114754098360657</v>
      </c>
      <c r="GE86" s="1438">
        <f t="shared" si="127"/>
        <v>17</v>
      </c>
      <c r="GF86" s="1438">
        <f t="shared" si="128"/>
        <v>4</v>
      </c>
      <c r="GG86" s="1438">
        <f t="shared" si="129"/>
        <v>19</v>
      </c>
    </row>
    <row r="87" spans="1:189" s="585" customFormat="1" hidden="1" x14ac:dyDescent="0.35">
      <c r="A87" s="1229">
        <v>42843</v>
      </c>
      <c r="B87" s="587"/>
      <c r="C87" s="587"/>
      <c r="D87" s="587"/>
      <c r="E87" s="587"/>
      <c r="F87" s="1126"/>
      <c r="G87" s="1414"/>
      <c r="H87" s="588"/>
      <c r="I87" s="587"/>
      <c r="J87" s="587"/>
      <c r="K87" s="587"/>
      <c r="L87" s="587"/>
      <c r="M87" s="1126"/>
      <c r="N87" s="1126"/>
      <c r="O87" s="588"/>
      <c r="P87" s="588"/>
      <c r="Q87" s="587"/>
      <c r="R87" s="587"/>
      <c r="S87" s="587"/>
      <c r="T87" s="587"/>
      <c r="U87" s="1126"/>
      <c r="V87" s="1414"/>
      <c r="W87" s="587"/>
      <c r="X87" s="587"/>
      <c r="Y87" s="587"/>
      <c r="Z87" s="587"/>
      <c r="AA87" s="1126"/>
      <c r="AB87" s="1126"/>
      <c r="AC87" s="587"/>
      <c r="AD87" s="587"/>
      <c r="AE87" s="587"/>
      <c r="AF87" s="587"/>
      <c r="AG87" s="1126"/>
      <c r="AH87" s="1199"/>
      <c r="AI87" s="588"/>
      <c r="AJ87" s="587"/>
      <c r="AK87" s="587"/>
      <c r="AL87" s="587"/>
      <c r="AM87" s="587"/>
      <c r="AN87" s="1126"/>
      <c r="AO87" s="1127"/>
      <c r="AP87" s="587"/>
      <c r="AQ87" s="587">
        <v>2</v>
      </c>
      <c r="AR87" s="587">
        <v>1</v>
      </c>
      <c r="AS87" s="587">
        <v>1</v>
      </c>
      <c r="AT87" s="587">
        <f t="shared" si="140"/>
        <v>4</v>
      </c>
      <c r="AU87" s="1127">
        <v>1</v>
      </c>
      <c r="AV87" s="1414">
        <f t="shared" si="113"/>
        <v>8.2512733446519526</v>
      </c>
      <c r="AW87" s="588"/>
      <c r="AX87" s="587">
        <v>3</v>
      </c>
      <c r="AY87" s="587">
        <v>1</v>
      </c>
      <c r="AZ87" s="587">
        <v>1</v>
      </c>
      <c r="BA87" s="587">
        <f t="shared" si="141"/>
        <v>5</v>
      </c>
      <c r="BB87" s="1127">
        <v>1</v>
      </c>
      <c r="BC87" s="1127">
        <f t="shared" si="115"/>
        <v>9.5238095238095237</v>
      </c>
      <c r="BD87" s="588"/>
      <c r="BE87" s="588"/>
      <c r="BF87" s="587"/>
      <c r="BG87" s="587"/>
      <c r="BH87" s="587"/>
      <c r="BI87" s="587"/>
      <c r="BJ87" s="1126"/>
      <c r="BK87" s="1127"/>
      <c r="BL87" s="588"/>
      <c r="BM87" s="587"/>
      <c r="BN87" s="587"/>
      <c r="BO87" s="587"/>
      <c r="BP87" s="587"/>
      <c r="BQ87" s="1419"/>
      <c r="BR87" s="1199"/>
      <c r="BS87" s="587"/>
      <c r="BT87" s="587"/>
      <c r="BU87" s="587"/>
      <c r="BV87" s="587"/>
      <c r="BW87" s="1126"/>
      <c r="BX87" s="1127"/>
      <c r="BY87" s="588"/>
      <c r="BZ87" s="588"/>
      <c r="CA87" s="587"/>
      <c r="CB87" s="587"/>
      <c r="CC87" s="587"/>
      <c r="CD87" s="587"/>
      <c r="CE87" s="1127"/>
      <c r="CF87" s="1127"/>
      <c r="CG87" s="588"/>
      <c r="CH87" s="587"/>
      <c r="CI87" s="587"/>
      <c r="CJ87" s="587"/>
      <c r="CK87" s="587"/>
      <c r="CL87" s="1127"/>
      <c r="CM87" s="1127"/>
      <c r="CN87" s="588"/>
      <c r="CO87" s="588"/>
      <c r="CP87" s="587"/>
      <c r="CQ87" s="587"/>
      <c r="CR87" s="587"/>
      <c r="CS87" s="587"/>
      <c r="CT87" s="1127"/>
      <c r="CU87" s="1127"/>
      <c r="CV87" s="588"/>
      <c r="CW87" s="587"/>
      <c r="CX87" s="587"/>
      <c r="CY87" s="587"/>
      <c r="CZ87" s="587"/>
      <c r="DA87" s="1127"/>
      <c r="DB87" s="1127"/>
      <c r="DC87" s="1127"/>
      <c r="DD87" s="1127"/>
      <c r="DE87" s="1127"/>
      <c r="DF87" s="1127"/>
      <c r="DG87" s="1127"/>
      <c r="DH87" s="1127"/>
      <c r="DI87" s="1127"/>
      <c r="DJ87" s="1127"/>
      <c r="DK87" s="1127"/>
      <c r="DL87" s="1127"/>
      <c r="DM87" s="1127"/>
      <c r="DN87" s="1127"/>
      <c r="DO87" s="588"/>
      <c r="DP87" s="588"/>
      <c r="DQ87" s="587"/>
      <c r="DR87" s="587"/>
      <c r="DS87" s="587"/>
      <c r="DT87" s="587"/>
      <c r="DU87" s="1127"/>
      <c r="DV87" s="1127"/>
      <c r="DW87" s="588"/>
      <c r="DX87" s="587"/>
      <c r="DY87" s="587"/>
      <c r="DZ87" s="587"/>
      <c r="EA87" s="587"/>
      <c r="EB87" s="1127"/>
      <c r="EC87" s="1127"/>
      <c r="ED87" s="588"/>
      <c r="EE87" s="588"/>
      <c r="EF87" s="587">
        <v>11</v>
      </c>
      <c r="EG87" s="587">
        <v>2</v>
      </c>
      <c r="EH87" s="587">
        <v>2</v>
      </c>
      <c r="EI87" s="587">
        <f>SUM(EF87:EH87)</f>
        <v>15</v>
      </c>
      <c r="EJ87" s="1127">
        <v>1</v>
      </c>
      <c r="EK87" s="1127">
        <f t="shared" si="117"/>
        <v>10.177215189873417</v>
      </c>
      <c r="EL87" s="588"/>
      <c r="EM87" s="587">
        <v>15</v>
      </c>
      <c r="EN87" s="587">
        <v>5</v>
      </c>
      <c r="EO87" s="587">
        <v>4</v>
      </c>
      <c r="EP87" s="587">
        <f t="shared" si="142"/>
        <v>24</v>
      </c>
      <c r="EQ87" s="1127">
        <f t="shared" si="143"/>
        <v>1</v>
      </c>
      <c r="ER87" s="1127">
        <f t="shared" si="120"/>
        <v>15.240506329113924</v>
      </c>
      <c r="ES87" s="588"/>
      <c r="ET87" s="587"/>
      <c r="EU87" s="587">
        <v>5</v>
      </c>
      <c r="EV87" s="587">
        <v>2</v>
      </c>
      <c r="EW87" s="587">
        <v>2</v>
      </c>
      <c r="EX87" s="587">
        <f t="shared" ref="EX87:EX92" si="146">SUM(EU87:EW87)</f>
        <v>9</v>
      </c>
      <c r="EY87" s="1199">
        <v>1</v>
      </c>
      <c r="EZ87" s="1196">
        <f t="shared" si="122"/>
        <v>9.214750542299349</v>
      </c>
      <c r="FA87" s="588"/>
      <c r="FB87" s="587">
        <v>11</v>
      </c>
      <c r="FC87" s="587">
        <v>4</v>
      </c>
      <c r="FD87" s="587">
        <v>4</v>
      </c>
      <c r="FE87" s="587">
        <f t="shared" si="139"/>
        <v>19</v>
      </c>
      <c r="FF87" s="1127">
        <f t="shared" si="144"/>
        <v>1</v>
      </c>
      <c r="FG87" s="1127">
        <f t="shared" si="124"/>
        <v>13.414316702819956</v>
      </c>
      <c r="FH87" s="1197"/>
      <c r="FI87" s="1198"/>
      <c r="FJ87" s="587"/>
      <c r="FK87" s="587"/>
      <c r="FL87" s="587"/>
      <c r="FM87" s="587"/>
      <c r="FN87" s="1414"/>
      <c r="FO87" s="1127"/>
      <c r="FP87" s="588"/>
      <c r="FQ87" s="587"/>
      <c r="FR87" s="587"/>
      <c r="FS87" s="587"/>
      <c r="FT87" s="587"/>
      <c r="FU87" s="1126"/>
      <c r="FV87" s="1127"/>
      <c r="FW87" s="1203"/>
      <c r="FX87" s="1198"/>
      <c r="FY87" s="587">
        <v>0</v>
      </c>
      <c r="FZ87" s="587">
        <v>0</v>
      </c>
      <c r="GA87" s="587">
        <v>1</v>
      </c>
      <c r="GB87" s="588">
        <f t="shared" si="145"/>
        <v>1</v>
      </c>
      <c r="GC87" s="1127">
        <v>1</v>
      </c>
      <c r="GD87" s="1199">
        <f t="shared" si="126"/>
        <v>2.2950819672131146</v>
      </c>
      <c r="GE87" s="697">
        <f t="shared" si="127"/>
        <v>18</v>
      </c>
      <c r="GF87" s="697">
        <f t="shared" si="128"/>
        <v>5</v>
      </c>
      <c r="GG87" s="697">
        <f t="shared" si="129"/>
        <v>13</v>
      </c>
    </row>
    <row r="88" spans="1:189" s="585" customFormat="1" hidden="1" x14ac:dyDescent="0.35">
      <c r="A88" s="1229">
        <v>42844</v>
      </c>
      <c r="B88" s="587"/>
      <c r="C88" s="587"/>
      <c r="D88" s="587"/>
      <c r="E88" s="587"/>
      <c r="F88" s="1126"/>
      <c r="G88" s="1414"/>
      <c r="H88" s="588"/>
      <c r="I88" s="587"/>
      <c r="J88" s="587"/>
      <c r="K88" s="587"/>
      <c r="L88" s="587"/>
      <c r="M88" s="1126"/>
      <c r="N88" s="1126"/>
      <c r="O88" s="588"/>
      <c r="P88" s="588"/>
      <c r="Q88" s="587"/>
      <c r="R88" s="587"/>
      <c r="S88" s="587"/>
      <c r="T88" s="587"/>
      <c r="U88" s="1126"/>
      <c r="V88" s="1414"/>
      <c r="W88" s="587"/>
      <c r="X88" s="587"/>
      <c r="Y88" s="587"/>
      <c r="Z88" s="587"/>
      <c r="AA88" s="1126"/>
      <c r="AB88" s="1126"/>
      <c r="AC88" s="587"/>
      <c r="AD88" s="587"/>
      <c r="AE88" s="587"/>
      <c r="AF88" s="587"/>
      <c r="AG88" s="1126"/>
      <c r="AH88" s="1199"/>
      <c r="AI88" s="588"/>
      <c r="AJ88" s="587"/>
      <c r="AK88" s="587"/>
      <c r="AL88" s="587"/>
      <c r="AM88" s="587"/>
      <c r="AN88" s="1126"/>
      <c r="AO88" s="1127"/>
      <c r="AP88" s="587"/>
      <c r="AQ88" s="587">
        <v>4</v>
      </c>
      <c r="AR88" s="587">
        <v>1</v>
      </c>
      <c r="AS88" s="587">
        <v>0</v>
      </c>
      <c r="AT88" s="587">
        <f t="shared" si="140"/>
        <v>5</v>
      </c>
      <c r="AU88" s="1127">
        <v>1</v>
      </c>
      <c r="AV88" s="1414">
        <f t="shared" si="113"/>
        <v>8.2342954159592523</v>
      </c>
      <c r="AW88" s="588"/>
      <c r="AX88" s="587">
        <v>4</v>
      </c>
      <c r="AY88" s="587">
        <v>1</v>
      </c>
      <c r="AZ88" s="587">
        <v>0</v>
      </c>
      <c r="BA88" s="587">
        <f t="shared" si="141"/>
        <v>5</v>
      </c>
      <c r="BB88" s="1127">
        <v>1</v>
      </c>
      <c r="BC88" s="1127">
        <f t="shared" si="115"/>
        <v>9.4909688013136293</v>
      </c>
      <c r="BD88" s="588"/>
      <c r="BE88" s="588"/>
      <c r="BF88" s="587"/>
      <c r="BG88" s="587"/>
      <c r="BH88" s="587"/>
      <c r="BI88" s="587"/>
      <c r="BJ88" s="1126"/>
      <c r="BK88" s="1127"/>
      <c r="BL88" s="588"/>
      <c r="BM88" s="587"/>
      <c r="BN88" s="587"/>
      <c r="BO88" s="587"/>
      <c r="BP88" s="587"/>
      <c r="BQ88" s="1419"/>
      <c r="BR88" s="1199"/>
      <c r="BS88" s="587"/>
      <c r="BT88" s="587"/>
      <c r="BU88" s="587"/>
      <c r="BV88" s="587"/>
      <c r="BW88" s="1126"/>
      <c r="BX88" s="1127"/>
      <c r="BY88" s="588"/>
      <c r="BZ88" s="588"/>
      <c r="CA88" s="587"/>
      <c r="CB88" s="587"/>
      <c r="CC88" s="587"/>
      <c r="CD88" s="587"/>
      <c r="CE88" s="1127"/>
      <c r="CF88" s="1127"/>
      <c r="CG88" s="588"/>
      <c r="CH88" s="587"/>
      <c r="CI88" s="587"/>
      <c r="CJ88" s="587"/>
      <c r="CK88" s="587"/>
      <c r="CL88" s="1127"/>
      <c r="CM88" s="1127"/>
      <c r="CN88" s="588"/>
      <c r="CO88" s="588"/>
      <c r="CP88" s="587"/>
      <c r="CQ88" s="587"/>
      <c r="CR88" s="587"/>
      <c r="CS88" s="587"/>
      <c r="CT88" s="1127"/>
      <c r="CU88" s="1127"/>
      <c r="CV88" s="588"/>
      <c r="CW88" s="587"/>
      <c r="CX88" s="587"/>
      <c r="CY88" s="587"/>
      <c r="CZ88" s="587"/>
      <c r="DA88" s="1127"/>
      <c r="DB88" s="1127"/>
      <c r="DC88" s="1127"/>
      <c r="DD88" s="1127"/>
      <c r="DE88" s="1127"/>
      <c r="DF88" s="1127"/>
      <c r="DG88" s="1127"/>
      <c r="DH88" s="1127"/>
      <c r="DI88" s="1127"/>
      <c r="DJ88" s="1127"/>
      <c r="DK88" s="1127"/>
      <c r="DL88" s="1127"/>
      <c r="DM88" s="1127"/>
      <c r="DN88" s="1127"/>
      <c r="DO88" s="588"/>
      <c r="DP88" s="588"/>
      <c r="DQ88" s="587"/>
      <c r="DR88" s="587"/>
      <c r="DS88" s="587"/>
      <c r="DT88" s="587"/>
      <c r="DU88" s="1127"/>
      <c r="DV88" s="1127"/>
      <c r="DW88" s="588"/>
      <c r="DX88" s="587"/>
      <c r="DY88" s="587"/>
      <c r="DZ88" s="587"/>
      <c r="EA88" s="587"/>
      <c r="EB88" s="1127"/>
      <c r="EC88" s="1127"/>
      <c r="ED88" s="588"/>
      <c r="EE88" s="588"/>
      <c r="EF88" s="587">
        <v>11</v>
      </c>
      <c r="EG88" s="587">
        <v>4</v>
      </c>
      <c r="EH88" s="587">
        <v>1</v>
      </c>
      <c r="EI88" s="587">
        <f>SUM(EF88:EH88)</f>
        <v>16</v>
      </c>
      <c r="EJ88" s="1127">
        <v>1</v>
      </c>
      <c r="EK88" s="1127">
        <f t="shared" si="117"/>
        <v>10.29535864978903</v>
      </c>
      <c r="EL88" s="588"/>
      <c r="EM88" s="587">
        <v>13</v>
      </c>
      <c r="EN88" s="587">
        <v>5</v>
      </c>
      <c r="EO88" s="587">
        <v>2</v>
      </c>
      <c r="EP88" s="587">
        <f t="shared" si="142"/>
        <v>20</v>
      </c>
      <c r="EQ88" s="1127">
        <f t="shared" si="143"/>
        <v>1</v>
      </c>
      <c r="ER88" s="1127">
        <f t="shared" si="120"/>
        <v>15.291139240506329</v>
      </c>
      <c r="ES88" s="588"/>
      <c r="ET88" s="587"/>
      <c r="EU88" s="587">
        <v>7</v>
      </c>
      <c r="EV88" s="587">
        <v>3</v>
      </c>
      <c r="EW88" s="587">
        <v>7</v>
      </c>
      <c r="EX88" s="587">
        <f t="shared" si="146"/>
        <v>17</v>
      </c>
      <c r="EY88" s="1199">
        <v>1</v>
      </c>
      <c r="EZ88" s="1196">
        <f t="shared" si="122"/>
        <v>9.3015184381778742</v>
      </c>
      <c r="FA88" s="588"/>
      <c r="FB88" s="587">
        <v>9</v>
      </c>
      <c r="FC88" s="587">
        <v>5</v>
      </c>
      <c r="FD88" s="587">
        <v>8</v>
      </c>
      <c r="FE88" s="587">
        <f t="shared" si="139"/>
        <v>22</v>
      </c>
      <c r="FF88" s="1127">
        <f t="shared" si="144"/>
        <v>1</v>
      </c>
      <c r="FG88" s="1127">
        <f t="shared" si="124"/>
        <v>13.518438177874186</v>
      </c>
      <c r="FH88" s="1197"/>
      <c r="FI88" s="1198"/>
      <c r="FJ88" s="587"/>
      <c r="FK88" s="587"/>
      <c r="FL88" s="587"/>
      <c r="FM88" s="587"/>
      <c r="FN88" s="1414"/>
      <c r="FO88" s="1127"/>
      <c r="FP88" s="588"/>
      <c r="FQ88" s="587"/>
      <c r="FR88" s="587"/>
      <c r="FS88" s="587"/>
      <c r="FT88" s="587"/>
      <c r="FU88" s="1126"/>
      <c r="FV88" s="1127"/>
      <c r="FW88" s="1203"/>
      <c r="FX88" s="1198"/>
      <c r="FY88" s="587">
        <v>0</v>
      </c>
      <c r="FZ88" s="587">
        <v>0</v>
      </c>
      <c r="GA88" s="587">
        <v>2</v>
      </c>
      <c r="GB88" s="588">
        <f t="shared" si="145"/>
        <v>2</v>
      </c>
      <c r="GC88" s="1127">
        <v>1</v>
      </c>
      <c r="GD88" s="1199">
        <f t="shared" si="126"/>
        <v>2.2459016393442623</v>
      </c>
      <c r="GE88" s="697">
        <f t="shared" si="127"/>
        <v>22</v>
      </c>
      <c r="GF88" s="697">
        <f t="shared" si="128"/>
        <v>8</v>
      </c>
      <c r="GG88" s="697">
        <f t="shared" si="129"/>
        <v>20</v>
      </c>
    </row>
    <row r="89" spans="1:189" s="585" customFormat="1" hidden="1" x14ac:dyDescent="0.35">
      <c r="A89" s="1229">
        <v>42845</v>
      </c>
      <c r="B89" s="587"/>
      <c r="C89" s="587"/>
      <c r="D89" s="587"/>
      <c r="E89" s="587"/>
      <c r="F89" s="1126"/>
      <c r="G89" s="1414"/>
      <c r="H89" s="588"/>
      <c r="I89" s="587"/>
      <c r="J89" s="587"/>
      <c r="K89" s="587"/>
      <c r="L89" s="587"/>
      <c r="M89" s="1126"/>
      <c r="N89" s="1126"/>
      <c r="O89" s="588"/>
      <c r="P89" s="588"/>
      <c r="Q89" s="587"/>
      <c r="R89" s="587"/>
      <c r="S89" s="587"/>
      <c r="T89" s="587"/>
      <c r="U89" s="1126"/>
      <c r="V89" s="1414"/>
      <c r="W89" s="587"/>
      <c r="X89" s="587"/>
      <c r="Y89" s="587"/>
      <c r="Z89" s="587"/>
      <c r="AA89" s="1126"/>
      <c r="AB89" s="1126"/>
      <c r="AC89" s="587"/>
      <c r="AD89" s="587"/>
      <c r="AE89" s="587"/>
      <c r="AF89" s="587"/>
      <c r="AG89" s="1126"/>
      <c r="AH89" s="1199"/>
      <c r="AI89" s="588"/>
      <c r="AJ89" s="587"/>
      <c r="AK89" s="587"/>
      <c r="AL89" s="587"/>
      <c r="AM89" s="587"/>
      <c r="AN89" s="1126"/>
      <c r="AO89" s="1127"/>
      <c r="AP89" s="587"/>
      <c r="AQ89" s="587">
        <v>3</v>
      </c>
      <c r="AR89" s="587">
        <v>4</v>
      </c>
      <c r="AS89" s="587">
        <v>0</v>
      </c>
      <c r="AT89" s="587">
        <f t="shared" si="140"/>
        <v>7</v>
      </c>
      <c r="AU89" s="1127">
        <v>1</v>
      </c>
      <c r="AV89" s="1414">
        <f t="shared" si="113"/>
        <v>8.2512733446519526</v>
      </c>
      <c r="AW89" s="588"/>
      <c r="AX89" s="587">
        <v>3</v>
      </c>
      <c r="AY89" s="587">
        <v>5</v>
      </c>
      <c r="AZ89" s="587">
        <v>1</v>
      </c>
      <c r="BA89" s="587">
        <f t="shared" si="141"/>
        <v>9</v>
      </c>
      <c r="BB89" s="1127">
        <v>1</v>
      </c>
      <c r="BC89" s="1127">
        <f t="shared" si="115"/>
        <v>9.5238095238095237</v>
      </c>
      <c r="BD89" s="588"/>
      <c r="BE89" s="588"/>
      <c r="BF89" s="587"/>
      <c r="BG89" s="587"/>
      <c r="BH89" s="587"/>
      <c r="BI89" s="587"/>
      <c r="BJ89" s="1126"/>
      <c r="BK89" s="1127"/>
      <c r="BL89" s="588"/>
      <c r="BM89" s="587"/>
      <c r="BN89" s="587"/>
      <c r="BO89" s="587"/>
      <c r="BP89" s="587"/>
      <c r="BQ89" s="1419"/>
      <c r="BR89" s="1199"/>
      <c r="BS89" s="587"/>
      <c r="BT89" s="587"/>
      <c r="BU89" s="587"/>
      <c r="BV89" s="587"/>
      <c r="BW89" s="1126"/>
      <c r="BX89" s="1127"/>
      <c r="BY89" s="588"/>
      <c r="BZ89" s="588"/>
      <c r="CA89" s="587"/>
      <c r="CB89" s="587"/>
      <c r="CC89" s="587"/>
      <c r="CD89" s="587"/>
      <c r="CE89" s="1127"/>
      <c r="CF89" s="1127"/>
      <c r="CG89" s="588"/>
      <c r="CH89" s="587"/>
      <c r="CI89" s="587"/>
      <c r="CJ89" s="587"/>
      <c r="CK89" s="587"/>
      <c r="CL89" s="1127"/>
      <c r="CM89" s="1127"/>
      <c r="CN89" s="588"/>
      <c r="CO89" s="588"/>
      <c r="CP89" s="587"/>
      <c r="CQ89" s="587"/>
      <c r="CR89" s="587"/>
      <c r="CS89" s="587"/>
      <c r="CT89" s="1127"/>
      <c r="CU89" s="1127"/>
      <c r="CV89" s="588"/>
      <c r="CW89" s="587"/>
      <c r="CX89" s="587"/>
      <c r="CY89" s="587"/>
      <c r="CZ89" s="587"/>
      <c r="DA89" s="1127"/>
      <c r="DB89" s="1127"/>
      <c r="DC89" s="1127"/>
      <c r="DD89" s="1127"/>
      <c r="DE89" s="1127"/>
      <c r="DF89" s="1127"/>
      <c r="DG89" s="1127"/>
      <c r="DH89" s="1127"/>
      <c r="DI89" s="1127"/>
      <c r="DJ89" s="1127"/>
      <c r="DK89" s="1127"/>
      <c r="DL89" s="1127"/>
      <c r="DM89" s="1127"/>
      <c r="DN89" s="1127"/>
      <c r="DO89" s="588"/>
      <c r="DP89" s="588"/>
      <c r="DQ89" s="587"/>
      <c r="DR89" s="587"/>
      <c r="DS89" s="587"/>
      <c r="DT89" s="587"/>
      <c r="DU89" s="1127"/>
      <c r="DV89" s="1127"/>
      <c r="DW89" s="588"/>
      <c r="DX89" s="587"/>
      <c r="DY89" s="587"/>
      <c r="DZ89" s="587"/>
      <c r="EA89" s="587"/>
      <c r="EB89" s="1127"/>
      <c r="EC89" s="1127"/>
      <c r="ED89" s="588"/>
      <c r="EE89" s="588"/>
      <c r="EF89" s="587">
        <v>11</v>
      </c>
      <c r="EG89" s="587">
        <v>1</v>
      </c>
      <c r="EH89" s="587">
        <v>1</v>
      </c>
      <c r="EI89" s="587">
        <f>SUM(EF89:EH89)</f>
        <v>13</v>
      </c>
      <c r="EJ89" s="1127">
        <v>1</v>
      </c>
      <c r="EK89" s="1127">
        <f t="shared" si="117"/>
        <v>10.210970464135022</v>
      </c>
      <c r="EL89" s="588"/>
      <c r="EM89" s="587">
        <v>16</v>
      </c>
      <c r="EN89" s="587">
        <v>1</v>
      </c>
      <c r="EO89" s="587">
        <v>5</v>
      </c>
      <c r="EP89" s="587">
        <f t="shared" si="142"/>
        <v>22</v>
      </c>
      <c r="EQ89" s="1127">
        <f t="shared" si="143"/>
        <v>1</v>
      </c>
      <c r="ER89" s="1127">
        <f t="shared" si="120"/>
        <v>15.324894514767932</v>
      </c>
      <c r="ES89" s="588"/>
      <c r="ET89" s="587"/>
      <c r="EU89" s="587">
        <v>4</v>
      </c>
      <c r="EV89" s="587">
        <v>3</v>
      </c>
      <c r="EW89" s="587">
        <v>4</v>
      </c>
      <c r="EX89" s="587">
        <f t="shared" si="146"/>
        <v>11</v>
      </c>
      <c r="EY89" s="1199">
        <v>1</v>
      </c>
      <c r="EZ89" s="1196">
        <f t="shared" si="122"/>
        <v>9.3362255965292835</v>
      </c>
      <c r="FA89" s="588"/>
      <c r="FB89" s="587">
        <v>4</v>
      </c>
      <c r="FC89" s="587">
        <v>6</v>
      </c>
      <c r="FD89" s="587">
        <v>6</v>
      </c>
      <c r="FE89" s="587">
        <f t="shared" ref="FE89:FE94" si="147">SUM(FB89:FD89)</f>
        <v>16</v>
      </c>
      <c r="FF89" s="1127">
        <f t="shared" si="144"/>
        <v>1</v>
      </c>
      <c r="FG89" s="1127">
        <f t="shared" si="124"/>
        <v>13.553145336225597</v>
      </c>
      <c r="FH89" s="1197"/>
      <c r="FI89" s="1198"/>
      <c r="FJ89" s="587"/>
      <c r="FK89" s="587"/>
      <c r="FL89" s="587"/>
      <c r="FM89" s="587"/>
      <c r="FN89" s="1414"/>
      <c r="FO89" s="1127"/>
      <c r="FP89" s="588"/>
      <c r="FQ89" s="587"/>
      <c r="FR89" s="587"/>
      <c r="FS89" s="587"/>
      <c r="FT89" s="587"/>
      <c r="FU89" s="1126"/>
      <c r="FV89" s="1127"/>
      <c r="FW89" s="1203"/>
      <c r="FX89" s="1198"/>
      <c r="FY89" s="587">
        <v>0</v>
      </c>
      <c r="FZ89" s="587">
        <v>1</v>
      </c>
      <c r="GA89" s="587">
        <v>0</v>
      </c>
      <c r="GB89" s="588">
        <f t="shared" si="145"/>
        <v>1</v>
      </c>
      <c r="GC89" s="1127">
        <v>1</v>
      </c>
      <c r="GD89" s="1199">
        <f t="shared" si="126"/>
        <v>2.1639344262295084</v>
      </c>
      <c r="GE89" s="697">
        <f t="shared" si="127"/>
        <v>18</v>
      </c>
      <c r="GF89" s="697">
        <f t="shared" si="128"/>
        <v>9</v>
      </c>
      <c r="GG89" s="697">
        <f t="shared" si="129"/>
        <v>12</v>
      </c>
    </row>
    <row r="90" spans="1:189" s="585" customFormat="1" hidden="1" x14ac:dyDescent="0.35">
      <c r="A90" s="1231">
        <v>42846</v>
      </c>
      <c r="B90" s="698"/>
      <c r="C90" s="698"/>
      <c r="D90" s="698"/>
      <c r="E90" s="698"/>
      <c r="F90" s="1140"/>
      <c r="G90" s="1415"/>
      <c r="H90" s="1142"/>
      <c r="I90" s="698"/>
      <c r="J90" s="698"/>
      <c r="K90" s="698"/>
      <c r="L90" s="698"/>
      <c r="M90" s="1140"/>
      <c r="N90" s="1140"/>
      <c r="O90" s="1142"/>
      <c r="P90" s="1142"/>
      <c r="Q90" s="698"/>
      <c r="R90" s="698"/>
      <c r="S90" s="698"/>
      <c r="T90" s="698"/>
      <c r="U90" s="1140"/>
      <c r="V90" s="1415"/>
      <c r="W90" s="698"/>
      <c r="X90" s="698"/>
      <c r="Y90" s="698"/>
      <c r="Z90" s="698"/>
      <c r="AA90" s="1140"/>
      <c r="AB90" s="1140"/>
      <c r="AC90" s="698"/>
      <c r="AD90" s="698"/>
      <c r="AE90" s="698"/>
      <c r="AF90" s="698"/>
      <c r="AG90" s="1140"/>
      <c r="AH90" s="1420"/>
      <c r="AI90" s="1142"/>
      <c r="AJ90" s="698"/>
      <c r="AK90" s="698"/>
      <c r="AL90" s="698"/>
      <c r="AM90" s="698"/>
      <c r="AN90" s="1140"/>
      <c r="AO90" s="1141"/>
      <c r="AP90" s="698"/>
      <c r="AQ90" s="698">
        <v>6</v>
      </c>
      <c r="AR90" s="698">
        <v>0</v>
      </c>
      <c r="AS90" s="698">
        <v>2</v>
      </c>
      <c r="AT90" s="698">
        <f t="shared" si="140"/>
        <v>8</v>
      </c>
      <c r="AU90" s="1141">
        <v>1</v>
      </c>
      <c r="AV90" s="1415">
        <f t="shared" si="113"/>
        <v>8.149405772495756</v>
      </c>
      <c r="AW90" s="1142"/>
      <c r="AX90" s="698">
        <v>6</v>
      </c>
      <c r="AY90" s="698">
        <v>0</v>
      </c>
      <c r="AZ90" s="698">
        <v>3</v>
      </c>
      <c r="BA90" s="698">
        <f t="shared" si="141"/>
        <v>9</v>
      </c>
      <c r="BB90" s="1141">
        <v>1</v>
      </c>
      <c r="BC90" s="1141">
        <f t="shared" si="115"/>
        <v>9.4252873563218387</v>
      </c>
      <c r="BD90" s="1142"/>
      <c r="BE90" s="1142"/>
      <c r="BF90" s="698"/>
      <c r="BG90" s="698"/>
      <c r="BH90" s="698"/>
      <c r="BI90" s="698"/>
      <c r="BJ90" s="1140"/>
      <c r="BK90" s="1141"/>
      <c r="BL90" s="1142"/>
      <c r="BM90" s="698"/>
      <c r="BN90" s="698"/>
      <c r="BO90" s="698"/>
      <c r="BP90" s="698"/>
      <c r="BQ90" s="1421"/>
      <c r="BR90" s="1420"/>
      <c r="BS90" s="698"/>
      <c r="BT90" s="698"/>
      <c r="BU90" s="698"/>
      <c r="BV90" s="698"/>
      <c r="BW90" s="1140"/>
      <c r="BX90" s="1141"/>
      <c r="BY90" s="1142"/>
      <c r="BZ90" s="1142"/>
      <c r="CA90" s="698"/>
      <c r="CB90" s="698"/>
      <c r="CC90" s="698"/>
      <c r="CD90" s="698"/>
      <c r="CE90" s="1141"/>
      <c r="CF90" s="1141"/>
      <c r="CG90" s="1142"/>
      <c r="CH90" s="698"/>
      <c r="CI90" s="698"/>
      <c r="CJ90" s="698"/>
      <c r="CK90" s="698"/>
      <c r="CL90" s="1141"/>
      <c r="CM90" s="1141"/>
      <c r="CN90" s="1142"/>
      <c r="CO90" s="1142"/>
      <c r="CP90" s="698"/>
      <c r="CQ90" s="698"/>
      <c r="CR90" s="698"/>
      <c r="CS90" s="698"/>
      <c r="CT90" s="1141"/>
      <c r="CU90" s="1141"/>
      <c r="CV90" s="1142"/>
      <c r="CW90" s="698"/>
      <c r="CX90" s="698"/>
      <c r="CY90" s="698"/>
      <c r="CZ90" s="698"/>
      <c r="DA90" s="1141"/>
      <c r="DB90" s="1141"/>
      <c r="DC90" s="1141"/>
      <c r="DD90" s="1141"/>
      <c r="DE90" s="1141"/>
      <c r="DF90" s="1141"/>
      <c r="DG90" s="1141"/>
      <c r="DH90" s="1141"/>
      <c r="DI90" s="1141"/>
      <c r="DJ90" s="1141"/>
      <c r="DK90" s="1141"/>
      <c r="DL90" s="1141"/>
      <c r="DM90" s="1141"/>
      <c r="DN90" s="1141"/>
      <c r="DO90" s="1142"/>
      <c r="DP90" s="1142"/>
      <c r="DQ90" s="698"/>
      <c r="DR90" s="698"/>
      <c r="DS90" s="698"/>
      <c r="DT90" s="698"/>
      <c r="DU90" s="1141"/>
      <c r="DV90" s="1141"/>
      <c r="DW90" s="1142"/>
      <c r="DX90" s="698"/>
      <c r="DY90" s="698"/>
      <c r="DZ90" s="698"/>
      <c r="EA90" s="698"/>
      <c r="EB90" s="1141"/>
      <c r="EC90" s="1141"/>
      <c r="ED90" s="1142"/>
      <c r="EE90" s="1142"/>
      <c r="EF90" s="698"/>
      <c r="EG90" s="698"/>
      <c r="EH90" s="698"/>
      <c r="EI90" s="698"/>
      <c r="EJ90" s="1141"/>
      <c r="EK90" s="1141">
        <f t="shared" si="117"/>
        <v>10.163090128755364</v>
      </c>
      <c r="EL90" s="1142"/>
      <c r="EM90" s="698">
        <v>0</v>
      </c>
      <c r="EN90" s="698">
        <v>0</v>
      </c>
      <c r="EO90" s="698">
        <v>1</v>
      </c>
      <c r="EP90" s="698">
        <f t="shared" si="142"/>
        <v>1</v>
      </c>
      <c r="EQ90" s="1141">
        <f t="shared" si="143"/>
        <v>0</v>
      </c>
      <c r="ER90" s="1141">
        <f t="shared" si="120"/>
        <v>15.313304721030043</v>
      </c>
      <c r="ES90" s="1142"/>
      <c r="ET90" s="698"/>
      <c r="EU90" s="698">
        <v>8</v>
      </c>
      <c r="EV90" s="698">
        <v>2</v>
      </c>
      <c r="EW90" s="698">
        <v>3</v>
      </c>
      <c r="EX90" s="698">
        <f t="shared" si="146"/>
        <v>13</v>
      </c>
      <c r="EY90" s="1420">
        <v>1</v>
      </c>
      <c r="EZ90" s="1422">
        <f t="shared" si="122"/>
        <v>9.35357917570499</v>
      </c>
      <c r="FA90" s="1142"/>
      <c r="FB90" s="698">
        <v>9</v>
      </c>
      <c r="FC90" s="698">
        <v>5</v>
      </c>
      <c r="FD90" s="698">
        <v>5</v>
      </c>
      <c r="FE90" s="698">
        <f t="shared" si="147"/>
        <v>19</v>
      </c>
      <c r="FF90" s="1141">
        <f t="shared" si="144"/>
        <v>1</v>
      </c>
      <c r="FG90" s="1141">
        <f t="shared" si="124"/>
        <v>13.622559652928416</v>
      </c>
      <c r="FH90" s="1423"/>
      <c r="FI90" s="1424"/>
      <c r="FJ90" s="698"/>
      <c r="FK90" s="698"/>
      <c r="FL90" s="698"/>
      <c r="FM90" s="698"/>
      <c r="FN90" s="1415"/>
      <c r="FO90" s="1141"/>
      <c r="FP90" s="1142"/>
      <c r="FQ90" s="698"/>
      <c r="FR90" s="698"/>
      <c r="FS90" s="698"/>
      <c r="FT90" s="698"/>
      <c r="FU90" s="1140"/>
      <c r="FV90" s="1141"/>
      <c r="FW90" s="1425"/>
      <c r="FX90" s="1424"/>
      <c r="FY90" s="698">
        <v>0</v>
      </c>
      <c r="FZ90" s="698">
        <v>0</v>
      </c>
      <c r="GA90" s="698">
        <v>4</v>
      </c>
      <c r="GB90" s="1142">
        <f t="shared" si="145"/>
        <v>4</v>
      </c>
      <c r="GC90" s="1141">
        <v>1</v>
      </c>
      <c r="GD90" s="1420">
        <f t="shared" si="126"/>
        <v>2.180327868852459</v>
      </c>
      <c r="GE90" s="697">
        <f t="shared" si="127"/>
        <v>14</v>
      </c>
      <c r="GF90" s="697">
        <f t="shared" si="128"/>
        <v>2</v>
      </c>
      <c r="GG90" s="697">
        <f t="shared" si="129"/>
        <v>19</v>
      </c>
    </row>
    <row r="91" spans="1:189" s="585" customFormat="1" hidden="1" x14ac:dyDescent="0.35">
      <c r="A91" s="1230">
        <v>42849</v>
      </c>
      <c r="B91" s="587"/>
      <c r="C91" s="587"/>
      <c r="D91" s="587"/>
      <c r="E91" s="587"/>
      <c r="F91" s="1126"/>
      <c r="G91" s="1414"/>
      <c r="H91" s="588"/>
      <c r="I91" s="587"/>
      <c r="J91" s="587"/>
      <c r="K91" s="587"/>
      <c r="L91" s="587"/>
      <c r="M91" s="1126"/>
      <c r="N91" s="1126"/>
      <c r="O91" s="588"/>
      <c r="P91" s="588"/>
      <c r="Q91" s="587"/>
      <c r="R91" s="587"/>
      <c r="S91" s="587"/>
      <c r="T91" s="587"/>
      <c r="U91" s="1126"/>
      <c r="V91" s="1414"/>
      <c r="W91" s="587"/>
      <c r="X91" s="587"/>
      <c r="Y91" s="587"/>
      <c r="Z91" s="587"/>
      <c r="AA91" s="1126"/>
      <c r="AB91" s="1126"/>
      <c r="AC91" s="587"/>
      <c r="AD91" s="587"/>
      <c r="AE91" s="587"/>
      <c r="AF91" s="587"/>
      <c r="AG91" s="1126"/>
      <c r="AH91" s="1199"/>
      <c r="AI91" s="588"/>
      <c r="AJ91" s="587"/>
      <c r="AK91" s="587"/>
      <c r="AL91" s="587"/>
      <c r="AM91" s="587"/>
      <c r="AN91" s="1126"/>
      <c r="AO91" s="1127"/>
      <c r="AP91" s="587"/>
      <c r="AQ91" s="587">
        <v>7</v>
      </c>
      <c r="AR91" s="587">
        <v>1</v>
      </c>
      <c r="AS91" s="587">
        <v>3</v>
      </c>
      <c r="AT91" s="587">
        <f t="shared" si="140"/>
        <v>11</v>
      </c>
      <c r="AU91" s="1127">
        <v>1</v>
      </c>
      <c r="AV91" s="1414">
        <f t="shared" si="113"/>
        <v>8.149405772495756</v>
      </c>
      <c r="AW91" s="588"/>
      <c r="AX91" s="587">
        <v>7</v>
      </c>
      <c r="AY91" s="587">
        <v>1</v>
      </c>
      <c r="AZ91" s="587">
        <v>3</v>
      </c>
      <c r="BA91" s="587">
        <f t="shared" si="141"/>
        <v>11</v>
      </c>
      <c r="BB91" s="1127">
        <v>1</v>
      </c>
      <c r="BC91" s="1127">
        <f t="shared" si="115"/>
        <v>9.3596059113300498</v>
      </c>
      <c r="BD91" s="588"/>
      <c r="BE91" s="588"/>
      <c r="BF91" s="587"/>
      <c r="BG91" s="587"/>
      <c r="BH91" s="587"/>
      <c r="BI91" s="587"/>
      <c r="BJ91" s="1126"/>
      <c r="BK91" s="1127"/>
      <c r="BL91" s="588"/>
      <c r="BM91" s="587"/>
      <c r="BN91" s="587"/>
      <c r="BO91" s="587"/>
      <c r="BP91" s="587"/>
      <c r="BQ91" s="1419"/>
      <c r="BR91" s="1199"/>
      <c r="BS91" s="587"/>
      <c r="BT91" s="587"/>
      <c r="BU91" s="587"/>
      <c r="BV91" s="587"/>
      <c r="BW91" s="1126"/>
      <c r="BX91" s="1127"/>
      <c r="BY91" s="588"/>
      <c r="BZ91" s="588"/>
      <c r="CA91" s="587"/>
      <c r="CB91" s="587"/>
      <c r="CC91" s="587"/>
      <c r="CD91" s="587"/>
      <c r="CE91" s="1127"/>
      <c r="CF91" s="1127"/>
      <c r="CG91" s="588"/>
      <c r="CH91" s="587"/>
      <c r="CI91" s="587"/>
      <c r="CJ91" s="587"/>
      <c r="CK91" s="587"/>
      <c r="CL91" s="1127"/>
      <c r="CM91" s="1127"/>
      <c r="CN91" s="588"/>
      <c r="CO91" s="588"/>
      <c r="CP91" s="587"/>
      <c r="CQ91" s="587"/>
      <c r="CR91" s="587"/>
      <c r="CS91" s="587"/>
      <c r="CT91" s="1127"/>
      <c r="CU91" s="1127"/>
      <c r="CV91" s="588"/>
      <c r="CW91" s="587"/>
      <c r="CX91" s="587"/>
      <c r="CY91" s="587"/>
      <c r="CZ91" s="587"/>
      <c r="DA91" s="1127"/>
      <c r="DB91" s="1127"/>
      <c r="DC91" s="1127"/>
      <c r="DD91" s="1127"/>
      <c r="DE91" s="1127"/>
      <c r="DF91" s="1127"/>
      <c r="DG91" s="1127"/>
      <c r="DH91" s="1127"/>
      <c r="DI91" s="1127"/>
      <c r="DJ91" s="1127"/>
      <c r="DK91" s="1127"/>
      <c r="DL91" s="1127"/>
      <c r="DM91" s="1127"/>
      <c r="DN91" s="1127"/>
      <c r="DO91" s="588"/>
      <c r="DP91" s="588"/>
      <c r="DQ91" s="587"/>
      <c r="DR91" s="587"/>
      <c r="DS91" s="587"/>
      <c r="DT91" s="587"/>
      <c r="DU91" s="1127"/>
      <c r="DV91" s="1127"/>
      <c r="DW91" s="588"/>
      <c r="DX91" s="587"/>
      <c r="DY91" s="587"/>
      <c r="DZ91" s="587"/>
      <c r="EA91" s="587"/>
      <c r="EB91" s="1127"/>
      <c r="EC91" s="1127"/>
      <c r="ED91" s="588"/>
      <c r="EE91" s="588"/>
      <c r="EF91" s="587">
        <v>7</v>
      </c>
      <c r="EG91" s="587">
        <v>1</v>
      </c>
      <c r="EH91" s="587">
        <v>0</v>
      </c>
      <c r="EI91" s="587">
        <f t="shared" ref="EI91:EI96" si="148">SUM(EF91:EH91)</f>
        <v>8</v>
      </c>
      <c r="EJ91" s="1127">
        <v>1</v>
      </c>
      <c r="EK91" s="1127">
        <f t="shared" si="117"/>
        <v>10.145922746781116</v>
      </c>
      <c r="EL91" s="588"/>
      <c r="EM91" s="587">
        <v>8</v>
      </c>
      <c r="EN91" s="587">
        <v>2</v>
      </c>
      <c r="EO91" s="587">
        <v>0</v>
      </c>
      <c r="EP91" s="587">
        <f t="shared" si="142"/>
        <v>10</v>
      </c>
      <c r="EQ91" s="1127">
        <f t="shared" si="143"/>
        <v>1</v>
      </c>
      <c r="ER91" s="1127">
        <f t="shared" si="120"/>
        <v>15.175965665236051</v>
      </c>
      <c r="ES91" s="588"/>
      <c r="ET91" s="587"/>
      <c r="EU91" s="587">
        <v>5</v>
      </c>
      <c r="EV91" s="587">
        <v>0</v>
      </c>
      <c r="EW91" s="587">
        <v>4</v>
      </c>
      <c r="EX91" s="587">
        <f t="shared" si="146"/>
        <v>9</v>
      </c>
      <c r="EY91" s="1199">
        <v>1</v>
      </c>
      <c r="EZ91" s="1196">
        <f t="shared" si="122"/>
        <v>9.3362255965292835</v>
      </c>
      <c r="FA91" s="588"/>
      <c r="FB91" s="587">
        <v>6</v>
      </c>
      <c r="FC91" s="587">
        <v>4</v>
      </c>
      <c r="FD91" s="587">
        <v>4</v>
      </c>
      <c r="FE91" s="587">
        <f t="shared" si="147"/>
        <v>14</v>
      </c>
      <c r="FF91" s="1127">
        <f t="shared" si="144"/>
        <v>1</v>
      </c>
      <c r="FG91" s="1127">
        <f t="shared" si="124"/>
        <v>13.605206073752711</v>
      </c>
      <c r="FH91" s="1197"/>
      <c r="FI91" s="1198"/>
      <c r="FJ91" s="587"/>
      <c r="FK91" s="587"/>
      <c r="FL91" s="587"/>
      <c r="FM91" s="587"/>
      <c r="FN91" s="1414"/>
      <c r="FO91" s="1127"/>
      <c r="FP91" s="588"/>
      <c r="FQ91" s="587"/>
      <c r="FR91" s="587"/>
      <c r="FS91" s="587"/>
      <c r="FT91" s="587"/>
      <c r="FU91" s="1126"/>
      <c r="FV91" s="1127"/>
      <c r="FW91" s="1203"/>
      <c r="FX91" s="1198"/>
      <c r="FY91" s="587">
        <v>1</v>
      </c>
      <c r="FZ91" s="587">
        <v>1</v>
      </c>
      <c r="GA91" s="587">
        <v>0</v>
      </c>
      <c r="GB91" s="588">
        <f t="shared" si="145"/>
        <v>2</v>
      </c>
      <c r="GC91" s="1127">
        <v>1</v>
      </c>
      <c r="GD91" s="1199">
        <f t="shared" si="126"/>
        <v>2.1967213114754101</v>
      </c>
      <c r="GE91" s="1438">
        <f t="shared" si="127"/>
        <v>20</v>
      </c>
      <c r="GF91" s="1438">
        <f t="shared" si="128"/>
        <v>3</v>
      </c>
      <c r="GG91" s="1438">
        <f t="shared" si="129"/>
        <v>12</v>
      </c>
    </row>
    <row r="92" spans="1:189" s="585" customFormat="1" hidden="1" x14ac:dyDescent="0.35">
      <c r="A92" s="1229">
        <v>42850</v>
      </c>
      <c r="B92" s="587"/>
      <c r="C92" s="587"/>
      <c r="D92" s="587"/>
      <c r="E92" s="587"/>
      <c r="F92" s="1126"/>
      <c r="G92" s="1414"/>
      <c r="H92" s="588"/>
      <c r="I92" s="587"/>
      <c r="J92" s="587"/>
      <c r="K92" s="587"/>
      <c r="L92" s="587"/>
      <c r="M92" s="1126"/>
      <c r="N92" s="1126"/>
      <c r="O92" s="588"/>
      <c r="P92" s="588"/>
      <c r="Q92" s="587"/>
      <c r="R92" s="587"/>
      <c r="S92" s="587"/>
      <c r="T92" s="587"/>
      <c r="U92" s="1126"/>
      <c r="V92" s="1414"/>
      <c r="W92" s="587"/>
      <c r="X92" s="587"/>
      <c r="Y92" s="587"/>
      <c r="Z92" s="587"/>
      <c r="AA92" s="1126"/>
      <c r="AB92" s="1126"/>
      <c r="AC92" s="587"/>
      <c r="AD92" s="587"/>
      <c r="AE92" s="587"/>
      <c r="AF92" s="587"/>
      <c r="AG92" s="1126"/>
      <c r="AH92" s="1199"/>
      <c r="AI92" s="588"/>
      <c r="AJ92" s="587"/>
      <c r="AK92" s="587"/>
      <c r="AL92" s="587"/>
      <c r="AM92" s="587"/>
      <c r="AN92" s="1126"/>
      <c r="AO92" s="1127"/>
      <c r="AP92" s="587"/>
      <c r="AQ92" s="587">
        <v>5</v>
      </c>
      <c r="AR92" s="587">
        <v>1</v>
      </c>
      <c r="AS92" s="587">
        <v>3</v>
      </c>
      <c r="AT92" s="587">
        <f t="shared" ref="AT92:AT97" si="149">IF(SUM(AQ92:AS92)&gt;0,SUM(AQ92:AS92),0)</f>
        <v>9</v>
      </c>
      <c r="AU92" s="1127">
        <v>1</v>
      </c>
      <c r="AV92" s="1414">
        <f t="shared" si="113"/>
        <v>8.1833616298811549</v>
      </c>
      <c r="AW92" s="588"/>
      <c r="AX92" s="587">
        <v>6</v>
      </c>
      <c r="AY92" s="587">
        <v>2</v>
      </c>
      <c r="AZ92" s="587">
        <v>4</v>
      </c>
      <c r="BA92" s="587">
        <f t="shared" ref="BA92:BA97" si="150">IF(SUM(AX92:AZ92)&gt;0,SUM(AX92:AZ92),0)</f>
        <v>12</v>
      </c>
      <c r="BB92" s="1127">
        <v>1</v>
      </c>
      <c r="BC92" s="1127">
        <f t="shared" si="115"/>
        <v>9.3431855500821026</v>
      </c>
      <c r="BD92" s="588"/>
      <c r="BE92" s="588"/>
      <c r="BF92" s="587"/>
      <c r="BG92" s="587"/>
      <c r="BH92" s="587"/>
      <c r="BI92" s="587"/>
      <c r="BJ92" s="1126"/>
      <c r="BK92" s="1127"/>
      <c r="BL92" s="588"/>
      <c r="BM92" s="587"/>
      <c r="BN92" s="587"/>
      <c r="BO92" s="587"/>
      <c r="BP92" s="587"/>
      <c r="BQ92" s="1419"/>
      <c r="BR92" s="1199"/>
      <c r="BS92" s="587"/>
      <c r="BT92" s="587"/>
      <c r="BU92" s="587"/>
      <c r="BV92" s="587"/>
      <c r="BW92" s="1126"/>
      <c r="BX92" s="1127"/>
      <c r="BY92" s="588"/>
      <c r="BZ92" s="588"/>
      <c r="CA92" s="587"/>
      <c r="CB92" s="587"/>
      <c r="CC92" s="587"/>
      <c r="CD92" s="587"/>
      <c r="CE92" s="1127"/>
      <c r="CF92" s="1127"/>
      <c r="CG92" s="588"/>
      <c r="CH92" s="587"/>
      <c r="CI92" s="587"/>
      <c r="CJ92" s="587"/>
      <c r="CK92" s="587"/>
      <c r="CL92" s="1127"/>
      <c r="CM92" s="1127"/>
      <c r="CN92" s="588"/>
      <c r="CO92" s="588"/>
      <c r="CP92" s="587"/>
      <c r="CQ92" s="587"/>
      <c r="CR92" s="587"/>
      <c r="CS92" s="587"/>
      <c r="CT92" s="1127"/>
      <c r="CU92" s="1127"/>
      <c r="CV92" s="588"/>
      <c r="CW92" s="587"/>
      <c r="CX92" s="587"/>
      <c r="CY92" s="587"/>
      <c r="CZ92" s="587"/>
      <c r="DA92" s="1127"/>
      <c r="DB92" s="1127"/>
      <c r="DC92" s="1127"/>
      <c r="DD92" s="1127"/>
      <c r="DE92" s="1127"/>
      <c r="DF92" s="1127"/>
      <c r="DG92" s="1127"/>
      <c r="DH92" s="1127"/>
      <c r="DI92" s="1127"/>
      <c r="DJ92" s="1127"/>
      <c r="DK92" s="1127"/>
      <c r="DL92" s="1127"/>
      <c r="DM92" s="1127"/>
      <c r="DN92" s="1127"/>
      <c r="DO92" s="588"/>
      <c r="DP92" s="588"/>
      <c r="DQ92" s="587"/>
      <c r="DR92" s="587"/>
      <c r="DS92" s="587"/>
      <c r="DT92" s="587"/>
      <c r="DU92" s="1127"/>
      <c r="DV92" s="1127"/>
      <c r="DW92" s="588"/>
      <c r="DX92" s="587"/>
      <c r="DY92" s="587"/>
      <c r="DZ92" s="587"/>
      <c r="EA92" s="587"/>
      <c r="EB92" s="1127"/>
      <c r="EC92" s="1127"/>
      <c r="ED92" s="588"/>
      <c r="EE92" s="588"/>
      <c r="EF92" s="587">
        <v>7</v>
      </c>
      <c r="EG92" s="587">
        <v>0</v>
      </c>
      <c r="EH92" s="587">
        <v>0</v>
      </c>
      <c r="EI92" s="587">
        <f t="shared" si="148"/>
        <v>7</v>
      </c>
      <c r="EJ92" s="1127">
        <v>1</v>
      </c>
      <c r="EK92" s="1127">
        <f t="shared" si="117"/>
        <v>10.008583690987125</v>
      </c>
      <c r="EL92" s="588"/>
      <c r="EM92" s="587">
        <v>8</v>
      </c>
      <c r="EN92" s="587">
        <v>0</v>
      </c>
      <c r="EO92" s="587">
        <v>1</v>
      </c>
      <c r="EP92" s="587">
        <f t="shared" ref="EP92:EP97" si="151">SUM(EM92:EO92)</f>
        <v>9</v>
      </c>
      <c r="EQ92" s="1127">
        <f t="shared" ref="EQ92:EQ97" si="152">EJ92</f>
        <v>1</v>
      </c>
      <c r="ER92" s="1127">
        <f t="shared" si="120"/>
        <v>14.987124463519313</v>
      </c>
      <c r="ES92" s="588"/>
      <c r="ET92" s="587"/>
      <c r="EU92" s="587">
        <v>4</v>
      </c>
      <c r="EV92" s="587">
        <v>1</v>
      </c>
      <c r="EW92" s="587">
        <v>2</v>
      </c>
      <c r="EX92" s="587">
        <f t="shared" si="146"/>
        <v>7</v>
      </c>
      <c r="EY92" s="1199">
        <v>1</v>
      </c>
      <c r="EZ92" s="1196">
        <f t="shared" si="122"/>
        <v>9.3188720173535788</v>
      </c>
      <c r="FA92" s="588"/>
      <c r="FB92" s="587">
        <v>6</v>
      </c>
      <c r="FC92" s="587">
        <v>1</v>
      </c>
      <c r="FD92" s="587">
        <v>5</v>
      </c>
      <c r="FE92" s="587">
        <f t="shared" si="147"/>
        <v>12</v>
      </c>
      <c r="FF92" s="1127">
        <f t="shared" ref="FF92:FF97" si="153">EY92</f>
        <v>1</v>
      </c>
      <c r="FG92" s="1127">
        <f t="shared" si="124"/>
        <v>13.587852494577007</v>
      </c>
      <c r="FH92" s="1197"/>
      <c r="FI92" s="1198"/>
      <c r="FJ92" s="587"/>
      <c r="FK92" s="587"/>
      <c r="FL92" s="587"/>
      <c r="FM92" s="587"/>
      <c r="FN92" s="1414"/>
      <c r="FO92" s="1127"/>
      <c r="FP92" s="588"/>
      <c r="FQ92" s="587"/>
      <c r="FR92" s="587"/>
      <c r="FS92" s="587"/>
      <c r="FT92" s="587"/>
      <c r="FU92" s="1126"/>
      <c r="FV92" s="1127"/>
      <c r="FW92" s="1203"/>
      <c r="FX92" s="1198"/>
      <c r="FY92" s="587">
        <v>0</v>
      </c>
      <c r="FZ92" s="587">
        <v>1</v>
      </c>
      <c r="GA92" s="587">
        <v>0</v>
      </c>
      <c r="GB92" s="588">
        <f t="shared" ref="GB92:GB97" si="154">SUM(FY92:GA92)</f>
        <v>1</v>
      </c>
      <c r="GC92" s="1127">
        <v>1</v>
      </c>
      <c r="GD92" s="1199">
        <f t="shared" si="126"/>
        <v>2.1639344262295084</v>
      </c>
      <c r="GE92" s="697">
        <f t="shared" si="127"/>
        <v>16</v>
      </c>
      <c r="GF92" s="697">
        <f t="shared" si="128"/>
        <v>3</v>
      </c>
      <c r="GG92" s="697">
        <f t="shared" si="129"/>
        <v>10</v>
      </c>
    </row>
    <row r="93" spans="1:189" s="585" customFormat="1" hidden="1" x14ac:dyDescent="0.35">
      <c r="A93" s="1229">
        <v>42851</v>
      </c>
      <c r="B93" s="587"/>
      <c r="C93" s="587"/>
      <c r="D93" s="587"/>
      <c r="E93" s="587"/>
      <c r="F93" s="1126"/>
      <c r="G93" s="1414"/>
      <c r="H93" s="588"/>
      <c r="I93" s="587"/>
      <c r="J93" s="587"/>
      <c r="K93" s="587"/>
      <c r="L93" s="587"/>
      <c r="M93" s="1126"/>
      <c r="N93" s="1126"/>
      <c r="O93" s="588"/>
      <c r="P93" s="588"/>
      <c r="Q93" s="587"/>
      <c r="R93" s="587"/>
      <c r="S93" s="587"/>
      <c r="T93" s="587"/>
      <c r="U93" s="1126"/>
      <c r="V93" s="1414"/>
      <c r="W93" s="587"/>
      <c r="X93" s="587"/>
      <c r="Y93" s="587"/>
      <c r="Z93" s="587"/>
      <c r="AA93" s="1126"/>
      <c r="AB93" s="1126"/>
      <c r="AC93" s="587"/>
      <c r="AD93" s="587"/>
      <c r="AE93" s="587"/>
      <c r="AF93" s="587"/>
      <c r="AG93" s="1126"/>
      <c r="AH93" s="1199"/>
      <c r="AI93" s="588"/>
      <c r="AJ93" s="587"/>
      <c r="AK93" s="587"/>
      <c r="AL93" s="587"/>
      <c r="AM93" s="587"/>
      <c r="AN93" s="1126"/>
      <c r="AO93" s="1127"/>
      <c r="AP93" s="587"/>
      <c r="AQ93" s="587">
        <v>3</v>
      </c>
      <c r="AR93" s="587">
        <v>2</v>
      </c>
      <c r="AS93" s="587">
        <v>2</v>
      </c>
      <c r="AT93" s="587">
        <f t="shared" si="149"/>
        <v>7</v>
      </c>
      <c r="AU93" s="1127">
        <v>1</v>
      </c>
      <c r="AV93" s="1414">
        <f t="shared" si="113"/>
        <v>8.1324278438030557</v>
      </c>
      <c r="AW93" s="588"/>
      <c r="AX93" s="587">
        <v>3</v>
      </c>
      <c r="AY93" s="587">
        <v>3</v>
      </c>
      <c r="AZ93" s="587">
        <v>2</v>
      </c>
      <c r="BA93" s="587">
        <f t="shared" si="150"/>
        <v>8</v>
      </c>
      <c r="BB93" s="1127">
        <v>1</v>
      </c>
      <c r="BC93" s="1127">
        <f t="shared" si="115"/>
        <v>9.2939244663382592</v>
      </c>
      <c r="BD93" s="588"/>
      <c r="BE93" s="588"/>
      <c r="BF93" s="587"/>
      <c r="BG93" s="587"/>
      <c r="BH93" s="587"/>
      <c r="BI93" s="587"/>
      <c r="BJ93" s="1126"/>
      <c r="BK93" s="1127"/>
      <c r="BL93" s="588"/>
      <c r="BM93" s="587"/>
      <c r="BN93" s="587"/>
      <c r="BO93" s="587"/>
      <c r="BP93" s="587"/>
      <c r="BQ93" s="1419"/>
      <c r="BR93" s="1199"/>
      <c r="BS93" s="587"/>
      <c r="BT93" s="587"/>
      <c r="BU93" s="587"/>
      <c r="BV93" s="587"/>
      <c r="BW93" s="1126"/>
      <c r="BX93" s="1127"/>
      <c r="BY93" s="588"/>
      <c r="BZ93" s="588"/>
      <c r="CA93" s="587"/>
      <c r="CB93" s="587"/>
      <c r="CC93" s="587"/>
      <c r="CD93" s="587"/>
      <c r="CE93" s="1127"/>
      <c r="CF93" s="1127"/>
      <c r="CG93" s="588"/>
      <c r="CH93" s="587"/>
      <c r="CI93" s="587"/>
      <c r="CJ93" s="587"/>
      <c r="CK93" s="587"/>
      <c r="CL93" s="1127"/>
      <c r="CM93" s="1127"/>
      <c r="CN93" s="588"/>
      <c r="CO93" s="588"/>
      <c r="CP93" s="587"/>
      <c r="CQ93" s="587"/>
      <c r="CR93" s="587"/>
      <c r="CS93" s="587"/>
      <c r="CT93" s="1127"/>
      <c r="CU93" s="1127"/>
      <c r="CV93" s="588"/>
      <c r="CW93" s="587"/>
      <c r="CX93" s="587"/>
      <c r="CY93" s="587"/>
      <c r="CZ93" s="587"/>
      <c r="DA93" s="1127"/>
      <c r="DB93" s="1127"/>
      <c r="DC93" s="1127"/>
      <c r="DD93" s="1127"/>
      <c r="DE93" s="1127"/>
      <c r="DF93" s="1127"/>
      <c r="DG93" s="1127"/>
      <c r="DH93" s="1127"/>
      <c r="DI93" s="1127"/>
      <c r="DJ93" s="1127"/>
      <c r="DK93" s="1127"/>
      <c r="DL93" s="1127"/>
      <c r="DM93" s="1127"/>
      <c r="DN93" s="1127"/>
      <c r="DO93" s="588"/>
      <c r="DP93" s="588"/>
      <c r="DQ93" s="587"/>
      <c r="DR93" s="587"/>
      <c r="DS93" s="587"/>
      <c r="DT93" s="587"/>
      <c r="DU93" s="1127"/>
      <c r="DV93" s="1127"/>
      <c r="DW93" s="588"/>
      <c r="DX93" s="587"/>
      <c r="DY93" s="587"/>
      <c r="DZ93" s="587"/>
      <c r="EA93" s="587"/>
      <c r="EB93" s="1127"/>
      <c r="EC93" s="1127"/>
      <c r="ED93" s="588"/>
      <c r="EE93" s="588"/>
      <c r="EF93" s="587">
        <v>9</v>
      </c>
      <c r="EG93" s="587">
        <v>2</v>
      </c>
      <c r="EH93" s="587">
        <v>7</v>
      </c>
      <c r="EI93" s="587">
        <f t="shared" si="148"/>
        <v>18</v>
      </c>
      <c r="EJ93" s="1127">
        <v>1</v>
      </c>
      <c r="EK93" s="1127">
        <f t="shared" si="117"/>
        <v>10.128755364806867</v>
      </c>
      <c r="EL93" s="588"/>
      <c r="EM93" s="587">
        <v>13</v>
      </c>
      <c r="EN93" s="587">
        <v>3</v>
      </c>
      <c r="EO93" s="587">
        <v>8</v>
      </c>
      <c r="EP93" s="587">
        <f t="shared" si="151"/>
        <v>24</v>
      </c>
      <c r="EQ93" s="1127">
        <f t="shared" si="152"/>
        <v>1</v>
      </c>
      <c r="ER93" s="1127">
        <f t="shared" si="120"/>
        <v>15.193133047210301</v>
      </c>
      <c r="ES93" s="588"/>
      <c r="ET93" s="587"/>
      <c r="EU93" s="587">
        <v>2</v>
      </c>
      <c r="EV93" s="587">
        <v>3</v>
      </c>
      <c r="EW93" s="587">
        <v>1</v>
      </c>
      <c r="EX93" s="587">
        <f t="shared" ref="EX93:EX98" si="155">SUM(EU93:EW93)</f>
        <v>6</v>
      </c>
      <c r="EY93" s="1199">
        <v>1</v>
      </c>
      <c r="EZ93" s="1196">
        <f t="shared" si="122"/>
        <v>9.3188720173535788</v>
      </c>
      <c r="FA93" s="588"/>
      <c r="FB93" s="587">
        <v>3</v>
      </c>
      <c r="FC93" s="587">
        <v>5</v>
      </c>
      <c r="FD93" s="587">
        <v>3</v>
      </c>
      <c r="FE93" s="587">
        <f t="shared" si="147"/>
        <v>11</v>
      </c>
      <c r="FF93" s="1127">
        <f t="shared" si="153"/>
        <v>1</v>
      </c>
      <c r="FG93" s="1127">
        <f t="shared" si="124"/>
        <v>13.622559652928416</v>
      </c>
      <c r="FH93" s="1197"/>
      <c r="FI93" s="1198"/>
      <c r="FJ93" s="587"/>
      <c r="FK93" s="587"/>
      <c r="FL93" s="587"/>
      <c r="FM93" s="587"/>
      <c r="FN93" s="1414"/>
      <c r="FO93" s="1127"/>
      <c r="FP93" s="588"/>
      <c r="FQ93" s="587"/>
      <c r="FR93" s="587"/>
      <c r="FS93" s="587"/>
      <c r="FT93" s="587"/>
      <c r="FU93" s="1126"/>
      <c r="FV93" s="1127"/>
      <c r="FW93" s="1203"/>
      <c r="FX93" s="1198"/>
      <c r="FY93" s="587">
        <v>1</v>
      </c>
      <c r="FZ93" s="587">
        <v>0</v>
      </c>
      <c r="GA93" s="587">
        <v>1</v>
      </c>
      <c r="GB93" s="588">
        <f t="shared" si="154"/>
        <v>2</v>
      </c>
      <c r="GC93" s="1127">
        <v>1</v>
      </c>
      <c r="GD93" s="1199">
        <f t="shared" si="126"/>
        <v>2.1475409836065573</v>
      </c>
      <c r="GE93" s="697">
        <f t="shared" si="127"/>
        <v>15</v>
      </c>
      <c r="GF93" s="697">
        <f t="shared" si="128"/>
        <v>7</v>
      </c>
      <c r="GG93" s="697">
        <f t="shared" si="129"/>
        <v>16</v>
      </c>
    </row>
    <row r="94" spans="1:189" s="585" customFormat="1" hidden="1" x14ac:dyDescent="0.35">
      <c r="A94" s="1229">
        <v>42852</v>
      </c>
      <c r="B94" s="587"/>
      <c r="C94" s="587"/>
      <c r="D94" s="587"/>
      <c r="E94" s="587"/>
      <c r="F94" s="1126"/>
      <c r="G94" s="1414"/>
      <c r="H94" s="588"/>
      <c r="I94" s="587"/>
      <c r="J94" s="587"/>
      <c r="K94" s="587"/>
      <c r="L94" s="587"/>
      <c r="M94" s="1126"/>
      <c r="N94" s="1126"/>
      <c r="O94" s="588"/>
      <c r="P94" s="588"/>
      <c r="Q94" s="587"/>
      <c r="R94" s="587"/>
      <c r="S94" s="587"/>
      <c r="T94" s="587"/>
      <c r="U94" s="1126"/>
      <c r="V94" s="1414"/>
      <c r="W94" s="587"/>
      <c r="X94" s="587"/>
      <c r="Y94" s="587"/>
      <c r="Z94" s="587"/>
      <c r="AA94" s="1126"/>
      <c r="AB94" s="1126"/>
      <c r="AC94" s="587"/>
      <c r="AD94" s="587"/>
      <c r="AE94" s="587"/>
      <c r="AF94" s="587"/>
      <c r="AG94" s="1126"/>
      <c r="AH94" s="1199"/>
      <c r="AI94" s="588"/>
      <c r="AJ94" s="587"/>
      <c r="AK94" s="587"/>
      <c r="AL94" s="587"/>
      <c r="AM94" s="587"/>
      <c r="AN94" s="1126"/>
      <c r="AO94" s="1127"/>
      <c r="AP94" s="587"/>
      <c r="AQ94" s="587">
        <v>7</v>
      </c>
      <c r="AR94" s="587">
        <v>1</v>
      </c>
      <c r="AS94" s="587">
        <v>1</v>
      </c>
      <c r="AT94" s="587">
        <f t="shared" si="149"/>
        <v>9</v>
      </c>
      <c r="AU94" s="1127">
        <v>1</v>
      </c>
      <c r="AV94" s="1414">
        <f t="shared" si="113"/>
        <v>8.1324278438030557</v>
      </c>
      <c r="AW94" s="588"/>
      <c r="AX94" s="587">
        <v>7</v>
      </c>
      <c r="AY94" s="587">
        <v>4</v>
      </c>
      <c r="AZ94" s="587">
        <v>1</v>
      </c>
      <c r="BA94" s="587">
        <f t="shared" si="150"/>
        <v>12</v>
      </c>
      <c r="BB94" s="1127">
        <v>1</v>
      </c>
      <c r="BC94" s="1127">
        <f t="shared" si="115"/>
        <v>9.3431855500821026</v>
      </c>
      <c r="BD94" s="588"/>
      <c r="BE94" s="588"/>
      <c r="BF94" s="587"/>
      <c r="BG94" s="587"/>
      <c r="BH94" s="587"/>
      <c r="BI94" s="587"/>
      <c r="BJ94" s="1126"/>
      <c r="BK94" s="1127"/>
      <c r="BL94" s="588"/>
      <c r="BM94" s="587"/>
      <c r="BN94" s="587"/>
      <c r="BO94" s="587"/>
      <c r="BP94" s="587"/>
      <c r="BQ94" s="1419"/>
      <c r="BR94" s="1199"/>
      <c r="BS94" s="587"/>
      <c r="BT94" s="587"/>
      <c r="BU94" s="587"/>
      <c r="BV94" s="587"/>
      <c r="BW94" s="1126"/>
      <c r="BX94" s="1127"/>
      <c r="BY94" s="588"/>
      <c r="BZ94" s="588"/>
      <c r="CA94" s="587"/>
      <c r="CB94" s="587"/>
      <c r="CC94" s="587"/>
      <c r="CD94" s="587"/>
      <c r="CE94" s="1127"/>
      <c r="CF94" s="1127"/>
      <c r="CG94" s="588"/>
      <c r="CH94" s="587"/>
      <c r="CI94" s="587"/>
      <c r="CJ94" s="587"/>
      <c r="CK94" s="587"/>
      <c r="CL94" s="1127"/>
      <c r="CM94" s="1127"/>
      <c r="CN94" s="588"/>
      <c r="CO94" s="588"/>
      <c r="CP94" s="587"/>
      <c r="CQ94" s="587"/>
      <c r="CR94" s="587"/>
      <c r="CS94" s="587"/>
      <c r="CT94" s="1127"/>
      <c r="CU94" s="1127"/>
      <c r="CV94" s="588"/>
      <c r="CW94" s="587"/>
      <c r="CX94" s="587"/>
      <c r="CY94" s="587"/>
      <c r="CZ94" s="587"/>
      <c r="DA94" s="1127"/>
      <c r="DB94" s="1127"/>
      <c r="DC94" s="1127"/>
      <c r="DD94" s="1127"/>
      <c r="DE94" s="1127"/>
      <c r="DF94" s="1127"/>
      <c r="DG94" s="1127"/>
      <c r="DH94" s="1127"/>
      <c r="DI94" s="1127"/>
      <c r="DJ94" s="1127"/>
      <c r="DK94" s="1127"/>
      <c r="DL94" s="1127"/>
      <c r="DM94" s="1127"/>
      <c r="DN94" s="1127"/>
      <c r="DO94" s="588"/>
      <c r="DP94" s="588"/>
      <c r="DQ94" s="587"/>
      <c r="DR94" s="587"/>
      <c r="DS94" s="587"/>
      <c r="DT94" s="587"/>
      <c r="DU94" s="1127"/>
      <c r="DV94" s="1127"/>
      <c r="DW94" s="588"/>
      <c r="DX94" s="587"/>
      <c r="DY94" s="587"/>
      <c r="DZ94" s="587"/>
      <c r="EA94" s="587"/>
      <c r="EB94" s="1127"/>
      <c r="EC94" s="1127"/>
      <c r="ED94" s="588"/>
      <c r="EE94" s="588"/>
      <c r="EF94" s="587">
        <v>6</v>
      </c>
      <c r="EG94" s="587">
        <v>3</v>
      </c>
      <c r="EH94" s="587">
        <v>0</v>
      </c>
      <c r="EI94" s="587">
        <f t="shared" si="148"/>
        <v>9</v>
      </c>
      <c r="EJ94" s="1127">
        <v>1</v>
      </c>
      <c r="EK94" s="1127">
        <f t="shared" si="117"/>
        <v>10.025751072961373</v>
      </c>
      <c r="EL94" s="588"/>
      <c r="EM94" s="587">
        <v>7</v>
      </c>
      <c r="EN94" s="587">
        <v>4</v>
      </c>
      <c r="EO94" s="587">
        <v>1</v>
      </c>
      <c r="EP94" s="587">
        <f t="shared" si="151"/>
        <v>12</v>
      </c>
      <c r="EQ94" s="1127">
        <f t="shared" si="152"/>
        <v>1</v>
      </c>
      <c r="ER94" s="1127">
        <f t="shared" si="120"/>
        <v>15.03862660944206</v>
      </c>
      <c r="ES94" s="588"/>
      <c r="ET94" s="587"/>
      <c r="EU94" s="587">
        <v>6</v>
      </c>
      <c r="EV94" s="587">
        <v>1</v>
      </c>
      <c r="EW94" s="587">
        <v>0</v>
      </c>
      <c r="EX94" s="587">
        <f t="shared" si="155"/>
        <v>7</v>
      </c>
      <c r="EY94" s="1199">
        <v>1</v>
      </c>
      <c r="EZ94" s="1196">
        <f t="shared" si="122"/>
        <v>9.3188720173535788</v>
      </c>
      <c r="FA94" s="588"/>
      <c r="FB94" s="587">
        <v>6</v>
      </c>
      <c r="FC94" s="587">
        <v>4</v>
      </c>
      <c r="FD94" s="587">
        <v>3</v>
      </c>
      <c r="FE94" s="587">
        <f t="shared" si="147"/>
        <v>13</v>
      </c>
      <c r="FF94" s="1127">
        <f t="shared" si="153"/>
        <v>1</v>
      </c>
      <c r="FG94" s="1127">
        <f t="shared" si="124"/>
        <v>13.605206073752711</v>
      </c>
      <c r="FH94" s="1197"/>
      <c r="FI94" s="1198"/>
      <c r="FJ94" s="587"/>
      <c r="FK94" s="587"/>
      <c r="FL94" s="587"/>
      <c r="FM94" s="587"/>
      <c r="FN94" s="1414"/>
      <c r="FO94" s="1127"/>
      <c r="FP94" s="588"/>
      <c r="FQ94" s="587"/>
      <c r="FR94" s="587"/>
      <c r="FS94" s="587"/>
      <c r="FT94" s="587"/>
      <c r="FU94" s="1126"/>
      <c r="FV94" s="1127"/>
      <c r="FW94" s="1203"/>
      <c r="FX94" s="1198"/>
      <c r="FY94" s="587">
        <v>1</v>
      </c>
      <c r="FZ94" s="587">
        <v>0</v>
      </c>
      <c r="GA94" s="587">
        <v>4</v>
      </c>
      <c r="GB94" s="588">
        <f t="shared" si="154"/>
        <v>5</v>
      </c>
      <c r="GC94" s="1127">
        <v>1</v>
      </c>
      <c r="GD94" s="1199">
        <f t="shared" si="126"/>
        <v>2.2131147540983607</v>
      </c>
      <c r="GE94" s="697">
        <f t="shared" si="127"/>
        <v>20</v>
      </c>
      <c r="GF94" s="697">
        <f t="shared" si="128"/>
        <v>5</v>
      </c>
      <c r="GG94" s="697">
        <f t="shared" si="129"/>
        <v>12</v>
      </c>
    </row>
    <row r="95" spans="1:189" s="585" customFormat="1" hidden="1" x14ac:dyDescent="0.35">
      <c r="A95" s="1231">
        <v>42853</v>
      </c>
      <c r="B95" s="698"/>
      <c r="C95" s="698"/>
      <c r="D95" s="698"/>
      <c r="E95" s="698"/>
      <c r="F95" s="1140"/>
      <c r="G95" s="1415"/>
      <c r="H95" s="1142"/>
      <c r="I95" s="698"/>
      <c r="J95" s="698"/>
      <c r="K95" s="698"/>
      <c r="L95" s="698"/>
      <c r="M95" s="1140"/>
      <c r="N95" s="1140"/>
      <c r="O95" s="1417"/>
      <c r="P95" s="1417"/>
      <c r="Q95" s="698"/>
      <c r="R95" s="698"/>
      <c r="S95" s="698"/>
      <c r="T95" s="698"/>
      <c r="U95" s="1140"/>
      <c r="V95" s="1415"/>
      <c r="W95" s="698"/>
      <c r="X95" s="698"/>
      <c r="Y95" s="698"/>
      <c r="Z95" s="698"/>
      <c r="AA95" s="1140"/>
      <c r="AB95" s="1140"/>
      <c r="AC95" s="698"/>
      <c r="AD95" s="698"/>
      <c r="AE95" s="698"/>
      <c r="AF95" s="698"/>
      <c r="AG95" s="1140"/>
      <c r="AH95" s="1420"/>
      <c r="AI95" s="1142"/>
      <c r="AJ95" s="698"/>
      <c r="AK95" s="698"/>
      <c r="AL95" s="698"/>
      <c r="AM95" s="698"/>
      <c r="AN95" s="1140"/>
      <c r="AO95" s="1141"/>
      <c r="AP95" s="698"/>
      <c r="AQ95" s="698">
        <v>4</v>
      </c>
      <c r="AR95" s="698">
        <v>0</v>
      </c>
      <c r="AS95" s="698">
        <v>1</v>
      </c>
      <c r="AT95" s="698">
        <f t="shared" si="149"/>
        <v>5</v>
      </c>
      <c r="AU95" s="1141">
        <v>1</v>
      </c>
      <c r="AV95" s="1415">
        <f t="shared" si="113"/>
        <v>8.1663837011884546</v>
      </c>
      <c r="AW95" s="1142"/>
      <c r="AX95" s="698">
        <v>4</v>
      </c>
      <c r="AY95" s="698">
        <v>1</v>
      </c>
      <c r="AZ95" s="698">
        <v>1</v>
      </c>
      <c r="BA95" s="698">
        <f t="shared" si="150"/>
        <v>6</v>
      </c>
      <c r="BB95" s="1141">
        <v>1</v>
      </c>
      <c r="BC95" s="1141">
        <f t="shared" si="115"/>
        <v>9.3924466338259442</v>
      </c>
      <c r="BD95" s="1417"/>
      <c r="BE95" s="1417"/>
      <c r="BF95" s="698"/>
      <c r="BG95" s="698"/>
      <c r="BH95" s="698"/>
      <c r="BI95" s="698"/>
      <c r="BJ95" s="1140"/>
      <c r="BK95" s="1141"/>
      <c r="BL95" s="1142"/>
      <c r="BM95" s="698"/>
      <c r="BN95" s="698"/>
      <c r="BO95" s="698"/>
      <c r="BP95" s="698"/>
      <c r="BQ95" s="1421"/>
      <c r="BR95" s="1420"/>
      <c r="BS95" s="698"/>
      <c r="BT95" s="698"/>
      <c r="BU95" s="698"/>
      <c r="BV95" s="698"/>
      <c r="BW95" s="1140"/>
      <c r="BX95" s="1141"/>
      <c r="BY95" s="1142"/>
      <c r="BZ95" s="1142"/>
      <c r="CA95" s="698"/>
      <c r="CB95" s="698"/>
      <c r="CC95" s="698"/>
      <c r="CD95" s="698"/>
      <c r="CE95" s="1141"/>
      <c r="CF95" s="1141"/>
      <c r="CG95" s="1142"/>
      <c r="CH95" s="698"/>
      <c r="CI95" s="698"/>
      <c r="CJ95" s="698"/>
      <c r="CK95" s="698"/>
      <c r="CL95" s="1141"/>
      <c r="CM95" s="1141"/>
      <c r="CN95" s="1417"/>
      <c r="CO95" s="1417"/>
      <c r="CP95" s="698"/>
      <c r="CQ95" s="698"/>
      <c r="CR95" s="698"/>
      <c r="CS95" s="698"/>
      <c r="CT95" s="1141"/>
      <c r="CU95" s="1141"/>
      <c r="CV95" s="1142"/>
      <c r="CW95" s="698"/>
      <c r="CX95" s="698"/>
      <c r="CY95" s="698"/>
      <c r="CZ95" s="698"/>
      <c r="DA95" s="1141"/>
      <c r="DB95" s="1141"/>
      <c r="DC95" s="1141"/>
      <c r="DD95" s="1141"/>
      <c r="DE95" s="1141"/>
      <c r="DF95" s="1141"/>
      <c r="DG95" s="1141"/>
      <c r="DH95" s="1141"/>
      <c r="DI95" s="1141"/>
      <c r="DJ95" s="1141"/>
      <c r="DK95" s="1141"/>
      <c r="DL95" s="1141"/>
      <c r="DM95" s="1141"/>
      <c r="DN95" s="1141"/>
      <c r="DO95" s="1417"/>
      <c r="DP95" s="1417"/>
      <c r="DQ95" s="698"/>
      <c r="DR95" s="698"/>
      <c r="DS95" s="698"/>
      <c r="DT95" s="698"/>
      <c r="DU95" s="1141"/>
      <c r="DV95" s="1141"/>
      <c r="DW95" s="1142"/>
      <c r="DX95" s="698"/>
      <c r="DY95" s="698"/>
      <c r="DZ95" s="698"/>
      <c r="EA95" s="698"/>
      <c r="EB95" s="1141"/>
      <c r="EC95" s="1141"/>
      <c r="ED95" s="1417"/>
      <c r="EE95" s="1417"/>
      <c r="EF95" s="698">
        <v>4</v>
      </c>
      <c r="EG95" s="698">
        <v>3</v>
      </c>
      <c r="EH95" s="698">
        <v>1</v>
      </c>
      <c r="EI95" s="698">
        <f t="shared" si="148"/>
        <v>8</v>
      </c>
      <c r="EJ95" s="1141">
        <v>1</v>
      </c>
      <c r="EK95" s="1141">
        <f t="shared" si="117"/>
        <v>9.9742489270386265</v>
      </c>
      <c r="EL95" s="1142"/>
      <c r="EM95" s="698">
        <v>7</v>
      </c>
      <c r="EN95" s="698">
        <v>5</v>
      </c>
      <c r="EO95" s="698">
        <v>2</v>
      </c>
      <c r="EP95" s="698">
        <f t="shared" si="151"/>
        <v>14</v>
      </c>
      <c r="EQ95" s="1141">
        <f t="shared" si="152"/>
        <v>1</v>
      </c>
      <c r="ER95" s="1141">
        <f t="shared" si="120"/>
        <v>15.072961373390559</v>
      </c>
      <c r="ES95" s="1417"/>
      <c r="ET95" s="1439"/>
      <c r="EU95" s="698">
        <v>3</v>
      </c>
      <c r="EV95" s="698">
        <v>2</v>
      </c>
      <c r="EW95" s="698">
        <v>2</v>
      </c>
      <c r="EX95" s="698">
        <f t="shared" si="155"/>
        <v>7</v>
      </c>
      <c r="EY95" s="1420">
        <v>1</v>
      </c>
      <c r="EZ95" s="1422">
        <f t="shared" si="122"/>
        <v>9.3188720173535788</v>
      </c>
      <c r="FA95" s="1142"/>
      <c r="FB95" s="698">
        <v>4</v>
      </c>
      <c r="FC95" s="698">
        <v>4</v>
      </c>
      <c r="FD95" s="698">
        <v>3</v>
      </c>
      <c r="FE95" s="698">
        <f t="shared" ref="FE95:FE100" si="156">SUM(FB95:FD95)</f>
        <v>11</v>
      </c>
      <c r="FF95" s="1141">
        <f t="shared" si="153"/>
        <v>1</v>
      </c>
      <c r="FG95" s="1141">
        <f t="shared" si="124"/>
        <v>13.587852494577007</v>
      </c>
      <c r="FH95" s="1423"/>
      <c r="FI95" s="1424"/>
      <c r="FJ95" s="698"/>
      <c r="FK95" s="698"/>
      <c r="FL95" s="698"/>
      <c r="FM95" s="698"/>
      <c r="FN95" s="1415"/>
      <c r="FO95" s="1141"/>
      <c r="FP95" s="1142"/>
      <c r="FQ95" s="698"/>
      <c r="FR95" s="698"/>
      <c r="FS95" s="698"/>
      <c r="FT95" s="698"/>
      <c r="FU95" s="1140"/>
      <c r="FV95" s="1141"/>
      <c r="FW95" s="1425"/>
      <c r="FX95" s="1424"/>
      <c r="FY95" s="698">
        <v>0</v>
      </c>
      <c r="FZ95" s="698">
        <v>0</v>
      </c>
      <c r="GA95" s="698">
        <v>0</v>
      </c>
      <c r="GB95" s="1142">
        <f t="shared" si="154"/>
        <v>0</v>
      </c>
      <c r="GC95" s="1141">
        <v>1</v>
      </c>
      <c r="GD95" s="1420">
        <f t="shared" si="126"/>
        <v>2.1475409836065573</v>
      </c>
      <c r="GE95" s="697">
        <f t="shared" si="127"/>
        <v>11</v>
      </c>
      <c r="GF95" s="697">
        <f t="shared" si="128"/>
        <v>5</v>
      </c>
      <c r="GG95" s="697">
        <f t="shared" si="129"/>
        <v>9</v>
      </c>
    </row>
    <row r="96" spans="1:189" s="585" customFormat="1" hidden="1" x14ac:dyDescent="0.35">
      <c r="A96" s="1230">
        <v>42856</v>
      </c>
      <c r="B96" s="587"/>
      <c r="C96" s="587"/>
      <c r="D96" s="587"/>
      <c r="E96" s="587"/>
      <c r="F96" s="1126"/>
      <c r="G96" s="1414"/>
      <c r="H96" s="588"/>
      <c r="I96" s="587"/>
      <c r="J96" s="587"/>
      <c r="K96" s="587"/>
      <c r="L96" s="587"/>
      <c r="M96" s="1126"/>
      <c r="N96" s="1126"/>
      <c r="O96" s="588"/>
      <c r="P96" s="588"/>
      <c r="Q96" s="587"/>
      <c r="R96" s="587"/>
      <c r="S96" s="587"/>
      <c r="T96" s="587"/>
      <c r="U96" s="1126"/>
      <c r="V96" s="1414"/>
      <c r="W96" s="587"/>
      <c r="X96" s="587"/>
      <c r="Y96" s="587"/>
      <c r="Z96" s="587"/>
      <c r="AA96" s="1126"/>
      <c r="AB96" s="1126"/>
      <c r="AC96" s="587"/>
      <c r="AD96" s="587"/>
      <c r="AE96" s="587"/>
      <c r="AF96" s="587"/>
      <c r="AG96" s="1126"/>
      <c r="AH96" s="1199"/>
      <c r="AI96" s="588"/>
      <c r="AJ96" s="587"/>
      <c r="AK96" s="587"/>
      <c r="AL96" s="587"/>
      <c r="AM96" s="587"/>
      <c r="AN96" s="1126"/>
      <c r="AO96" s="1127"/>
      <c r="AP96" s="587"/>
      <c r="AQ96" s="587">
        <v>9</v>
      </c>
      <c r="AR96" s="587">
        <v>4</v>
      </c>
      <c r="AS96" s="587">
        <v>3</v>
      </c>
      <c r="AT96" s="587">
        <f t="shared" si="149"/>
        <v>16</v>
      </c>
      <c r="AU96" s="1127">
        <v>1</v>
      </c>
      <c r="AV96" s="1414">
        <f t="shared" si="113"/>
        <v>8.3361629881154506</v>
      </c>
      <c r="AW96" s="588"/>
      <c r="AX96" s="587">
        <v>10</v>
      </c>
      <c r="AY96" s="587">
        <v>5</v>
      </c>
      <c r="AZ96" s="587">
        <v>3</v>
      </c>
      <c r="BA96" s="587">
        <f t="shared" si="150"/>
        <v>18</v>
      </c>
      <c r="BB96" s="1127">
        <v>1</v>
      </c>
      <c r="BC96" s="1127">
        <f t="shared" si="115"/>
        <v>9.5566502463054182</v>
      </c>
      <c r="BD96" s="588"/>
      <c r="BE96" s="588"/>
      <c r="BF96" s="587"/>
      <c r="BG96" s="587"/>
      <c r="BH96" s="587"/>
      <c r="BI96" s="587"/>
      <c r="BJ96" s="1126"/>
      <c r="BK96" s="1127"/>
      <c r="BL96" s="588"/>
      <c r="BM96" s="587"/>
      <c r="BN96" s="587"/>
      <c r="BO96" s="587"/>
      <c r="BP96" s="587"/>
      <c r="BQ96" s="1419"/>
      <c r="BR96" s="1199"/>
      <c r="BS96" s="587"/>
      <c r="BT96" s="587"/>
      <c r="BU96" s="587"/>
      <c r="BV96" s="587"/>
      <c r="BW96" s="1126"/>
      <c r="BX96" s="1127"/>
      <c r="BY96" s="588"/>
      <c r="BZ96" s="588"/>
      <c r="CA96" s="587"/>
      <c r="CB96" s="587"/>
      <c r="CC96" s="587"/>
      <c r="CD96" s="587"/>
      <c r="CE96" s="1127"/>
      <c r="CF96" s="1127"/>
      <c r="CG96" s="588"/>
      <c r="CH96" s="587"/>
      <c r="CI96" s="587"/>
      <c r="CJ96" s="587"/>
      <c r="CK96" s="587"/>
      <c r="CL96" s="1127"/>
      <c r="CM96" s="1127"/>
      <c r="CN96" s="588"/>
      <c r="CO96" s="588"/>
      <c r="CP96" s="587"/>
      <c r="CQ96" s="587"/>
      <c r="CR96" s="587"/>
      <c r="CS96" s="587"/>
      <c r="CT96" s="1127"/>
      <c r="CU96" s="1127"/>
      <c r="CV96" s="588"/>
      <c r="CW96" s="587"/>
      <c r="CX96" s="587"/>
      <c r="CY96" s="587"/>
      <c r="CZ96" s="587"/>
      <c r="DA96" s="1127"/>
      <c r="DB96" s="1127"/>
      <c r="DC96" s="1127"/>
      <c r="DD96" s="1127"/>
      <c r="DE96" s="1127"/>
      <c r="DF96" s="1127"/>
      <c r="DG96" s="1127"/>
      <c r="DH96" s="1127"/>
      <c r="DI96" s="1127"/>
      <c r="DJ96" s="1127"/>
      <c r="DK96" s="1127"/>
      <c r="DL96" s="1127"/>
      <c r="DM96" s="1127"/>
      <c r="DN96" s="1127"/>
      <c r="DO96" s="588"/>
      <c r="DP96" s="588"/>
      <c r="DQ96" s="587"/>
      <c r="DR96" s="587"/>
      <c r="DS96" s="587"/>
      <c r="DT96" s="587"/>
      <c r="DU96" s="1127"/>
      <c r="DV96" s="1127"/>
      <c r="DW96" s="588"/>
      <c r="DX96" s="587"/>
      <c r="DY96" s="587"/>
      <c r="DZ96" s="587"/>
      <c r="EA96" s="587"/>
      <c r="EB96" s="1127"/>
      <c r="EC96" s="1127"/>
      <c r="ED96" s="588"/>
      <c r="EE96" s="588"/>
      <c r="EF96" s="587">
        <v>7</v>
      </c>
      <c r="EG96" s="587">
        <v>0</v>
      </c>
      <c r="EH96" s="587">
        <v>4</v>
      </c>
      <c r="EI96" s="587">
        <f t="shared" si="148"/>
        <v>11</v>
      </c>
      <c r="EJ96" s="1127">
        <v>1</v>
      </c>
      <c r="EK96" s="1127">
        <f t="shared" si="117"/>
        <v>10.025751072961373</v>
      </c>
      <c r="EL96" s="588"/>
      <c r="EM96" s="587">
        <v>8</v>
      </c>
      <c r="EN96" s="587">
        <v>1</v>
      </c>
      <c r="EO96" s="587">
        <v>4</v>
      </c>
      <c r="EP96" s="587">
        <f t="shared" si="151"/>
        <v>13</v>
      </c>
      <c r="EQ96" s="1127">
        <f t="shared" si="152"/>
        <v>1</v>
      </c>
      <c r="ER96" s="1127">
        <f t="shared" si="120"/>
        <v>15.03862660944206</v>
      </c>
      <c r="ES96" s="588"/>
      <c r="ET96" s="587"/>
      <c r="EU96" s="587">
        <v>8</v>
      </c>
      <c r="EV96" s="587">
        <v>0</v>
      </c>
      <c r="EW96" s="587">
        <v>4</v>
      </c>
      <c r="EX96" s="587">
        <f t="shared" si="155"/>
        <v>12</v>
      </c>
      <c r="EY96" s="1199">
        <v>1</v>
      </c>
      <c r="EZ96" s="1196">
        <f t="shared" si="122"/>
        <v>9.4229934924078087</v>
      </c>
      <c r="FA96" s="588"/>
      <c r="FB96" s="587">
        <v>8</v>
      </c>
      <c r="FC96" s="587">
        <v>2</v>
      </c>
      <c r="FD96" s="587">
        <v>7</v>
      </c>
      <c r="FE96" s="587">
        <f t="shared" si="156"/>
        <v>17</v>
      </c>
      <c r="FF96" s="1127">
        <f t="shared" si="153"/>
        <v>1</v>
      </c>
      <c r="FG96" s="1127">
        <f t="shared" si="124"/>
        <v>13.691973969631237</v>
      </c>
      <c r="FH96" s="1197"/>
      <c r="FI96" s="1198"/>
      <c r="FJ96" s="587"/>
      <c r="FK96" s="587"/>
      <c r="FL96" s="587"/>
      <c r="FM96" s="587"/>
      <c r="FN96" s="1414"/>
      <c r="FO96" s="1127"/>
      <c r="FP96" s="588"/>
      <c r="FQ96" s="587"/>
      <c r="FR96" s="587"/>
      <c r="FS96" s="587"/>
      <c r="FT96" s="587"/>
      <c r="FU96" s="1126"/>
      <c r="FV96" s="1127"/>
      <c r="FW96" s="1203"/>
      <c r="FX96" s="1198"/>
      <c r="FY96" s="587">
        <v>2</v>
      </c>
      <c r="FZ96" s="587">
        <v>0</v>
      </c>
      <c r="GA96" s="587">
        <v>1</v>
      </c>
      <c r="GB96" s="588">
        <f t="shared" si="154"/>
        <v>3</v>
      </c>
      <c r="GC96" s="1127">
        <v>1</v>
      </c>
      <c r="GD96" s="1199">
        <f t="shared" si="126"/>
        <v>2.1967213114754101</v>
      </c>
      <c r="GE96" s="1438">
        <f t="shared" si="127"/>
        <v>26</v>
      </c>
      <c r="GF96" s="1438">
        <f t="shared" si="128"/>
        <v>4</v>
      </c>
      <c r="GG96" s="1438">
        <f t="shared" si="129"/>
        <v>20</v>
      </c>
    </row>
    <row r="97" spans="1:189" s="585" customFormat="1" hidden="1" x14ac:dyDescent="0.35">
      <c r="A97" s="1229">
        <v>42857</v>
      </c>
      <c r="B97" s="587"/>
      <c r="C97" s="587"/>
      <c r="D97" s="587"/>
      <c r="E97" s="587"/>
      <c r="F97" s="1126"/>
      <c r="G97" s="1414"/>
      <c r="H97" s="588"/>
      <c r="I97" s="587"/>
      <c r="J97" s="587"/>
      <c r="K97" s="587"/>
      <c r="L97" s="587"/>
      <c r="M97" s="1126"/>
      <c r="N97" s="1126"/>
      <c r="O97" s="588"/>
      <c r="P97" s="588"/>
      <c r="Q97" s="587"/>
      <c r="R97" s="587"/>
      <c r="S97" s="587"/>
      <c r="T97" s="587"/>
      <c r="U97" s="1126"/>
      <c r="V97" s="1414"/>
      <c r="W97" s="587"/>
      <c r="X97" s="587"/>
      <c r="Y97" s="587"/>
      <c r="Z97" s="587"/>
      <c r="AA97" s="1126"/>
      <c r="AB97" s="1126"/>
      <c r="AC97" s="587"/>
      <c r="AD97" s="587"/>
      <c r="AE97" s="587"/>
      <c r="AF97" s="587"/>
      <c r="AG97" s="1126"/>
      <c r="AH97" s="1199"/>
      <c r="AI97" s="588"/>
      <c r="AJ97" s="587"/>
      <c r="AK97" s="587"/>
      <c r="AL97" s="587"/>
      <c r="AM97" s="587"/>
      <c r="AN97" s="1126"/>
      <c r="AO97" s="1127"/>
      <c r="AP97" s="587"/>
      <c r="AQ97" s="587">
        <v>3</v>
      </c>
      <c r="AR97" s="587">
        <v>0</v>
      </c>
      <c r="AS97" s="587">
        <v>2</v>
      </c>
      <c r="AT97" s="587">
        <f t="shared" si="149"/>
        <v>5</v>
      </c>
      <c r="AU97" s="1127">
        <v>1</v>
      </c>
      <c r="AV97" s="1414">
        <f t="shared" si="113"/>
        <v>8.387096774193548</v>
      </c>
      <c r="AW97" s="588"/>
      <c r="AX97" s="587">
        <v>3</v>
      </c>
      <c r="AY97" s="587">
        <v>1</v>
      </c>
      <c r="AZ97" s="587">
        <v>2</v>
      </c>
      <c r="BA97" s="587">
        <f t="shared" si="150"/>
        <v>6</v>
      </c>
      <c r="BB97" s="1127">
        <v>1</v>
      </c>
      <c r="BC97" s="1127">
        <f t="shared" si="115"/>
        <v>9.5894909688013144</v>
      </c>
      <c r="BD97" s="588"/>
      <c r="BE97" s="588"/>
      <c r="BF97" s="587"/>
      <c r="BG97" s="587"/>
      <c r="BH97" s="587"/>
      <c r="BI97" s="587"/>
      <c r="BJ97" s="1126"/>
      <c r="BK97" s="1127"/>
      <c r="BL97" s="588"/>
      <c r="BM97" s="587"/>
      <c r="BN97" s="587"/>
      <c r="BO97" s="587"/>
      <c r="BP97" s="587"/>
      <c r="BQ97" s="1419"/>
      <c r="BR97" s="1199"/>
      <c r="BS97" s="587"/>
      <c r="BT97" s="587"/>
      <c r="BU97" s="587"/>
      <c r="BV97" s="587"/>
      <c r="BW97" s="1126"/>
      <c r="BX97" s="1127"/>
      <c r="BY97" s="588"/>
      <c r="BZ97" s="588"/>
      <c r="CA97" s="587"/>
      <c r="CB97" s="587"/>
      <c r="CC97" s="587"/>
      <c r="CD97" s="587"/>
      <c r="CE97" s="1127"/>
      <c r="CF97" s="1127"/>
      <c r="CG97" s="588"/>
      <c r="CH97" s="587"/>
      <c r="CI97" s="587"/>
      <c r="CJ97" s="587"/>
      <c r="CK97" s="587"/>
      <c r="CL97" s="1127"/>
      <c r="CM97" s="1127"/>
      <c r="CN97" s="588"/>
      <c r="CO97" s="588"/>
      <c r="CP97" s="587"/>
      <c r="CQ97" s="587"/>
      <c r="CR97" s="587"/>
      <c r="CS97" s="587"/>
      <c r="CT97" s="1127"/>
      <c r="CU97" s="1127"/>
      <c r="CV97" s="588"/>
      <c r="CW97" s="587"/>
      <c r="CX97" s="587"/>
      <c r="CY97" s="587"/>
      <c r="CZ97" s="587"/>
      <c r="DA97" s="1127"/>
      <c r="DB97" s="1127"/>
      <c r="DC97" s="1127"/>
      <c r="DD97" s="1127"/>
      <c r="DE97" s="1127"/>
      <c r="DF97" s="1127"/>
      <c r="DG97" s="1127"/>
      <c r="DH97" s="1127"/>
      <c r="DI97" s="1127"/>
      <c r="DJ97" s="1127"/>
      <c r="DK97" s="1127"/>
      <c r="DL97" s="1127"/>
      <c r="DM97" s="1127"/>
      <c r="DN97" s="1127"/>
      <c r="DO97" s="588"/>
      <c r="DP97" s="588"/>
      <c r="DQ97" s="587"/>
      <c r="DR97" s="587"/>
      <c r="DS97" s="587"/>
      <c r="DT97" s="587"/>
      <c r="DU97" s="1127"/>
      <c r="DV97" s="1127"/>
      <c r="DW97" s="588"/>
      <c r="DX97" s="587"/>
      <c r="DY97" s="587"/>
      <c r="DZ97" s="587"/>
      <c r="EA97" s="587"/>
      <c r="EB97" s="1127"/>
      <c r="EC97" s="1127"/>
      <c r="ED97" s="588"/>
      <c r="EE97" s="588"/>
      <c r="EF97" s="587">
        <v>10</v>
      </c>
      <c r="EG97" s="587">
        <v>0</v>
      </c>
      <c r="EH97" s="587">
        <v>5</v>
      </c>
      <c r="EI97" s="587">
        <f t="shared" ref="EI97:EI102" si="157">SUM(EF97:EH97)</f>
        <v>15</v>
      </c>
      <c r="EJ97" s="1127">
        <v>1</v>
      </c>
      <c r="EK97" s="1127">
        <f t="shared" si="117"/>
        <v>10.163090128755364</v>
      </c>
      <c r="EL97" s="588"/>
      <c r="EM97" s="587">
        <v>11</v>
      </c>
      <c r="EN97" s="587">
        <v>0</v>
      </c>
      <c r="EO97" s="587">
        <v>8</v>
      </c>
      <c r="EP97" s="587">
        <f t="shared" si="151"/>
        <v>19</v>
      </c>
      <c r="EQ97" s="1127">
        <f t="shared" si="152"/>
        <v>1</v>
      </c>
      <c r="ER97" s="1127">
        <f t="shared" si="120"/>
        <v>15.124463519313304</v>
      </c>
      <c r="ES97" s="588"/>
      <c r="ET97" s="587"/>
      <c r="EU97" s="587">
        <v>7</v>
      </c>
      <c r="EV97" s="587">
        <v>1</v>
      </c>
      <c r="EW97" s="587">
        <v>4</v>
      </c>
      <c r="EX97" s="587">
        <f t="shared" si="155"/>
        <v>12</v>
      </c>
      <c r="EY97" s="1199">
        <v>1</v>
      </c>
      <c r="EZ97" s="1196">
        <f t="shared" si="122"/>
        <v>9.4669509594882726</v>
      </c>
      <c r="FA97" s="588"/>
      <c r="FB97" s="587">
        <v>8</v>
      </c>
      <c r="FC97" s="587">
        <v>3</v>
      </c>
      <c r="FD97" s="587">
        <v>5</v>
      </c>
      <c r="FE97" s="587">
        <f t="shared" si="156"/>
        <v>16</v>
      </c>
      <c r="FF97" s="1127">
        <f t="shared" si="153"/>
        <v>1</v>
      </c>
      <c r="FG97" s="1127">
        <f t="shared" si="124"/>
        <v>13.646055437100213</v>
      </c>
      <c r="FH97" s="1197"/>
      <c r="FI97" s="1198"/>
      <c r="FJ97" s="587"/>
      <c r="FK97" s="587"/>
      <c r="FL97" s="587"/>
      <c r="FM97" s="587"/>
      <c r="FN97" s="1414"/>
      <c r="FO97" s="1127"/>
      <c r="FP97" s="588"/>
      <c r="FQ97" s="587"/>
      <c r="FR97" s="587"/>
      <c r="FS97" s="587"/>
      <c r="FT97" s="587"/>
      <c r="FU97" s="1126"/>
      <c r="FV97" s="1127"/>
      <c r="FW97" s="1203"/>
      <c r="FX97" s="1198"/>
      <c r="FY97" s="587">
        <v>1</v>
      </c>
      <c r="FZ97" s="587">
        <v>0</v>
      </c>
      <c r="GA97" s="587">
        <v>0</v>
      </c>
      <c r="GB97" s="588">
        <f t="shared" si="154"/>
        <v>1</v>
      </c>
      <c r="GC97" s="1127">
        <v>1</v>
      </c>
      <c r="GD97" s="1199">
        <f t="shared" si="126"/>
        <v>2.1311475409836067</v>
      </c>
      <c r="GE97" s="697">
        <f t="shared" si="127"/>
        <v>21</v>
      </c>
      <c r="GF97" s="697">
        <f t="shared" si="128"/>
        <v>1</v>
      </c>
      <c r="GG97" s="697">
        <f t="shared" si="129"/>
        <v>19</v>
      </c>
    </row>
    <row r="98" spans="1:189" s="585" customFormat="1" hidden="1" x14ac:dyDescent="0.35">
      <c r="A98" s="1229">
        <v>42858</v>
      </c>
      <c r="B98" s="587"/>
      <c r="C98" s="587"/>
      <c r="D98" s="587"/>
      <c r="E98" s="587"/>
      <c r="F98" s="1126"/>
      <c r="G98" s="1414"/>
      <c r="H98" s="588"/>
      <c r="I98" s="587"/>
      <c r="J98" s="587"/>
      <c r="K98" s="587"/>
      <c r="L98" s="587"/>
      <c r="M98" s="1126"/>
      <c r="N98" s="1126"/>
      <c r="O98" s="588"/>
      <c r="P98" s="588"/>
      <c r="Q98" s="587"/>
      <c r="R98" s="587"/>
      <c r="S98" s="587"/>
      <c r="T98" s="587"/>
      <c r="U98" s="1126"/>
      <c r="V98" s="1414"/>
      <c r="W98" s="587"/>
      <c r="X98" s="587"/>
      <c r="Y98" s="587"/>
      <c r="Z98" s="587"/>
      <c r="AA98" s="1126"/>
      <c r="AB98" s="1126"/>
      <c r="AC98" s="587"/>
      <c r="AD98" s="587"/>
      <c r="AE98" s="587"/>
      <c r="AF98" s="587"/>
      <c r="AG98" s="1126"/>
      <c r="AH98" s="1199"/>
      <c r="AI98" s="588"/>
      <c r="AJ98" s="587"/>
      <c r="AK98" s="587"/>
      <c r="AL98" s="587"/>
      <c r="AM98" s="587"/>
      <c r="AN98" s="1126"/>
      <c r="AO98" s="1127"/>
      <c r="AP98" s="587"/>
      <c r="AQ98" s="587">
        <v>7</v>
      </c>
      <c r="AR98" s="587">
        <v>1</v>
      </c>
      <c r="AS98" s="587">
        <v>2</v>
      </c>
      <c r="AT98" s="587">
        <f t="shared" ref="AT98:AT103" si="158">IF(SUM(AQ98:AS98)&gt;0,SUM(AQ98:AS98),0)</f>
        <v>10</v>
      </c>
      <c r="AU98" s="1127">
        <v>1</v>
      </c>
      <c r="AV98" s="1414">
        <f t="shared" si="113"/>
        <v>8.4210526315789469</v>
      </c>
      <c r="AW98" s="588"/>
      <c r="AX98" s="587">
        <v>7</v>
      </c>
      <c r="AY98" s="587">
        <v>2</v>
      </c>
      <c r="AZ98" s="587">
        <v>2</v>
      </c>
      <c r="BA98" s="587">
        <f t="shared" ref="BA98:BA103" si="159">IF(SUM(AX98:AZ98)&gt;0,SUM(AX98:AZ98),0)</f>
        <v>11</v>
      </c>
      <c r="BB98" s="1127">
        <v>1</v>
      </c>
      <c r="BC98" s="1127">
        <f t="shared" si="115"/>
        <v>9.6059113300492616</v>
      </c>
      <c r="BD98" s="588"/>
      <c r="BE98" s="588"/>
      <c r="BF98" s="587"/>
      <c r="BG98" s="587"/>
      <c r="BH98" s="587"/>
      <c r="BI98" s="587"/>
      <c r="BJ98" s="1126"/>
      <c r="BK98" s="1127"/>
      <c r="BL98" s="588"/>
      <c r="BM98" s="587"/>
      <c r="BN98" s="587"/>
      <c r="BO98" s="587"/>
      <c r="BP98" s="587"/>
      <c r="BQ98" s="1419"/>
      <c r="BR98" s="1199"/>
      <c r="BS98" s="587"/>
      <c r="BT98" s="587"/>
      <c r="BU98" s="587"/>
      <c r="BV98" s="587"/>
      <c r="BW98" s="1126"/>
      <c r="BX98" s="1127"/>
      <c r="BY98" s="588"/>
      <c r="BZ98" s="588"/>
      <c r="CA98" s="587"/>
      <c r="CB98" s="587"/>
      <c r="CC98" s="587"/>
      <c r="CD98" s="587"/>
      <c r="CE98" s="1127"/>
      <c r="CF98" s="1127"/>
      <c r="CG98" s="588"/>
      <c r="CH98" s="587"/>
      <c r="CI98" s="587"/>
      <c r="CJ98" s="587"/>
      <c r="CK98" s="587"/>
      <c r="CL98" s="1127"/>
      <c r="CM98" s="1127"/>
      <c r="CN98" s="588"/>
      <c r="CO98" s="588"/>
      <c r="CP98" s="587"/>
      <c r="CQ98" s="587"/>
      <c r="CR98" s="587"/>
      <c r="CS98" s="587"/>
      <c r="CT98" s="1127"/>
      <c r="CU98" s="1127"/>
      <c r="CV98" s="588"/>
      <c r="CW98" s="587"/>
      <c r="CX98" s="587"/>
      <c r="CY98" s="587"/>
      <c r="CZ98" s="587"/>
      <c r="DA98" s="1127"/>
      <c r="DB98" s="1127"/>
      <c r="DC98" s="1127"/>
      <c r="DD98" s="1127"/>
      <c r="DE98" s="1127"/>
      <c r="DF98" s="1127"/>
      <c r="DG98" s="1127"/>
      <c r="DH98" s="1127"/>
      <c r="DI98" s="1127"/>
      <c r="DJ98" s="1127"/>
      <c r="DK98" s="1127"/>
      <c r="DL98" s="1127"/>
      <c r="DM98" s="1127"/>
      <c r="DN98" s="1127"/>
      <c r="DO98" s="588"/>
      <c r="DP98" s="588"/>
      <c r="DQ98" s="587"/>
      <c r="DR98" s="587"/>
      <c r="DS98" s="587"/>
      <c r="DT98" s="587"/>
      <c r="DU98" s="1127"/>
      <c r="DV98" s="1127"/>
      <c r="DW98" s="588"/>
      <c r="DX98" s="587"/>
      <c r="DY98" s="587"/>
      <c r="DZ98" s="587"/>
      <c r="EA98" s="587"/>
      <c r="EB98" s="1127"/>
      <c r="EC98" s="1127"/>
      <c r="ED98" s="588"/>
      <c r="EE98" s="588"/>
      <c r="EF98" s="587">
        <v>7</v>
      </c>
      <c r="EG98" s="587">
        <v>0</v>
      </c>
      <c r="EH98" s="587">
        <v>0</v>
      </c>
      <c r="EI98" s="587">
        <f t="shared" si="157"/>
        <v>7</v>
      </c>
      <c r="EJ98" s="1127">
        <v>1</v>
      </c>
      <c r="EK98" s="1127">
        <f t="shared" si="117"/>
        <v>10.111587982832617</v>
      </c>
      <c r="EL98" s="588"/>
      <c r="EM98" s="587">
        <v>11</v>
      </c>
      <c r="EN98" s="587">
        <v>0</v>
      </c>
      <c r="EO98" s="587">
        <v>3</v>
      </c>
      <c r="EP98" s="587">
        <f t="shared" ref="EP98:EP103" si="160">SUM(EM98:EO98)</f>
        <v>14</v>
      </c>
      <c r="EQ98" s="1127">
        <f t="shared" ref="EQ98:EQ103" si="161">EJ98</f>
        <v>1</v>
      </c>
      <c r="ER98" s="1127">
        <f t="shared" si="120"/>
        <v>15.124463519313304</v>
      </c>
      <c r="ES98" s="588"/>
      <c r="ET98" s="587"/>
      <c r="EU98" s="587">
        <v>4</v>
      </c>
      <c r="EV98" s="587">
        <v>1</v>
      </c>
      <c r="EW98" s="587">
        <v>1</v>
      </c>
      <c r="EX98" s="587">
        <f t="shared" si="155"/>
        <v>6</v>
      </c>
      <c r="EY98" s="1199">
        <v>1</v>
      </c>
      <c r="EZ98" s="1196">
        <f t="shared" si="122"/>
        <v>9.4840085287846474</v>
      </c>
      <c r="FA98" s="588"/>
      <c r="FB98" s="587">
        <v>8</v>
      </c>
      <c r="FC98" s="587">
        <v>4</v>
      </c>
      <c r="FD98" s="587">
        <v>2</v>
      </c>
      <c r="FE98" s="587">
        <f t="shared" si="156"/>
        <v>14</v>
      </c>
      <c r="FF98" s="1127">
        <f t="shared" ref="FF98:FF103" si="162">EY98</f>
        <v>1</v>
      </c>
      <c r="FG98" s="1127">
        <f t="shared" si="124"/>
        <v>13.714285714285714</v>
      </c>
      <c r="FH98" s="1197"/>
      <c r="FI98" s="1198"/>
      <c r="FJ98" s="587"/>
      <c r="FK98" s="587"/>
      <c r="FL98" s="587"/>
      <c r="FM98" s="587"/>
      <c r="FN98" s="1414"/>
      <c r="FO98" s="1127"/>
      <c r="FP98" s="588"/>
      <c r="FQ98" s="587"/>
      <c r="FR98" s="587"/>
      <c r="FS98" s="587"/>
      <c r="FT98" s="587"/>
      <c r="FU98" s="1126"/>
      <c r="FV98" s="1127"/>
      <c r="FW98" s="1203"/>
      <c r="FX98" s="1198"/>
      <c r="FY98" s="587">
        <v>0</v>
      </c>
      <c r="FZ98" s="587">
        <v>1</v>
      </c>
      <c r="GA98" s="587">
        <v>0</v>
      </c>
      <c r="GB98" s="588">
        <f t="shared" ref="GB98:GB103" si="163">SUM(FY98:GA98)</f>
        <v>1</v>
      </c>
      <c r="GC98" s="1127">
        <v>1</v>
      </c>
      <c r="GD98" s="1199">
        <f t="shared" si="126"/>
        <v>2.1147540983606556</v>
      </c>
      <c r="GE98" s="697">
        <f t="shared" si="127"/>
        <v>18</v>
      </c>
      <c r="GF98" s="697">
        <f t="shared" si="128"/>
        <v>3</v>
      </c>
      <c r="GG98" s="697">
        <f t="shared" si="129"/>
        <v>8</v>
      </c>
    </row>
    <row r="99" spans="1:189" s="585" customFormat="1" hidden="1" x14ac:dyDescent="0.35">
      <c r="A99" s="1229">
        <v>42859</v>
      </c>
      <c r="B99" s="587"/>
      <c r="C99" s="587"/>
      <c r="D99" s="587"/>
      <c r="E99" s="587"/>
      <c r="F99" s="1126"/>
      <c r="G99" s="1414"/>
      <c r="H99" s="588"/>
      <c r="I99" s="587"/>
      <c r="J99" s="587"/>
      <c r="K99" s="587"/>
      <c r="L99" s="587"/>
      <c r="M99" s="1126"/>
      <c r="N99" s="1126"/>
      <c r="O99" s="588"/>
      <c r="P99" s="588"/>
      <c r="Q99" s="587"/>
      <c r="R99" s="587"/>
      <c r="S99" s="587"/>
      <c r="T99" s="587"/>
      <c r="U99" s="1126"/>
      <c r="V99" s="1414"/>
      <c r="W99" s="587"/>
      <c r="X99" s="587"/>
      <c r="Y99" s="587"/>
      <c r="Z99" s="587"/>
      <c r="AA99" s="1126"/>
      <c r="AB99" s="1126"/>
      <c r="AC99" s="587"/>
      <c r="AD99" s="587"/>
      <c r="AE99" s="587"/>
      <c r="AF99" s="587"/>
      <c r="AG99" s="1126"/>
      <c r="AH99" s="1199"/>
      <c r="AI99" s="588"/>
      <c r="AJ99" s="587"/>
      <c r="AK99" s="587"/>
      <c r="AL99" s="587"/>
      <c r="AM99" s="587"/>
      <c r="AN99" s="1126"/>
      <c r="AO99" s="1127"/>
      <c r="AP99" s="587"/>
      <c r="AQ99" s="587">
        <v>2</v>
      </c>
      <c r="AR99" s="587">
        <v>3</v>
      </c>
      <c r="AS99" s="587">
        <v>0</v>
      </c>
      <c r="AT99" s="587">
        <f t="shared" si="158"/>
        <v>5</v>
      </c>
      <c r="AU99" s="1127">
        <v>1</v>
      </c>
      <c r="AV99" s="1414">
        <f t="shared" si="113"/>
        <v>8.3361629881154506</v>
      </c>
      <c r="AW99" s="588"/>
      <c r="AX99" s="587">
        <v>2</v>
      </c>
      <c r="AY99" s="587">
        <v>4</v>
      </c>
      <c r="AZ99" s="587">
        <v>0</v>
      </c>
      <c r="BA99" s="587">
        <f t="shared" si="159"/>
        <v>6</v>
      </c>
      <c r="BB99" s="1127">
        <v>1</v>
      </c>
      <c r="BC99" s="1127">
        <f t="shared" si="115"/>
        <v>9.4909688013136293</v>
      </c>
      <c r="BD99" s="588"/>
      <c r="BE99" s="588"/>
      <c r="BF99" s="587"/>
      <c r="BG99" s="587"/>
      <c r="BH99" s="587"/>
      <c r="BI99" s="587"/>
      <c r="BJ99" s="1126"/>
      <c r="BK99" s="1127"/>
      <c r="BL99" s="588"/>
      <c r="BM99" s="587"/>
      <c r="BN99" s="587"/>
      <c r="BO99" s="587"/>
      <c r="BP99" s="587"/>
      <c r="BQ99" s="1419"/>
      <c r="BR99" s="1199"/>
      <c r="BS99" s="587"/>
      <c r="BT99" s="587"/>
      <c r="BU99" s="587"/>
      <c r="BV99" s="587"/>
      <c r="BW99" s="1126"/>
      <c r="BX99" s="1127"/>
      <c r="BY99" s="588"/>
      <c r="BZ99" s="588"/>
      <c r="CA99" s="587"/>
      <c r="CB99" s="587"/>
      <c r="CC99" s="587"/>
      <c r="CD99" s="587"/>
      <c r="CE99" s="1127"/>
      <c r="CF99" s="1127"/>
      <c r="CG99" s="588"/>
      <c r="CH99" s="587"/>
      <c r="CI99" s="587"/>
      <c r="CJ99" s="587"/>
      <c r="CK99" s="587"/>
      <c r="CL99" s="1127"/>
      <c r="CM99" s="1127"/>
      <c r="CN99" s="588"/>
      <c r="CO99" s="588"/>
      <c r="CP99" s="587"/>
      <c r="CQ99" s="587"/>
      <c r="CR99" s="587"/>
      <c r="CS99" s="587"/>
      <c r="CT99" s="1127"/>
      <c r="CU99" s="1127"/>
      <c r="CV99" s="588"/>
      <c r="CW99" s="587"/>
      <c r="CX99" s="587"/>
      <c r="CY99" s="587"/>
      <c r="CZ99" s="587"/>
      <c r="DA99" s="1127"/>
      <c r="DB99" s="1127"/>
      <c r="DC99" s="1127"/>
      <c r="DD99" s="1127"/>
      <c r="DE99" s="1127"/>
      <c r="DF99" s="1127"/>
      <c r="DG99" s="1127"/>
      <c r="DH99" s="1127"/>
      <c r="DI99" s="1127"/>
      <c r="DJ99" s="1127"/>
      <c r="DK99" s="1127"/>
      <c r="DL99" s="1127"/>
      <c r="DM99" s="1127"/>
      <c r="DN99" s="1127"/>
      <c r="DO99" s="588"/>
      <c r="DP99" s="588"/>
      <c r="DQ99" s="587"/>
      <c r="DR99" s="587"/>
      <c r="DS99" s="587"/>
      <c r="DT99" s="587"/>
      <c r="DU99" s="1127"/>
      <c r="DV99" s="1127"/>
      <c r="DW99" s="588"/>
      <c r="DX99" s="587"/>
      <c r="DY99" s="587"/>
      <c r="DZ99" s="587"/>
      <c r="EA99" s="587"/>
      <c r="EB99" s="1127"/>
      <c r="EC99" s="1127"/>
      <c r="ED99" s="588"/>
      <c r="EE99" s="588"/>
      <c r="EF99" s="587">
        <v>8</v>
      </c>
      <c r="EG99" s="587">
        <v>0</v>
      </c>
      <c r="EH99" s="587">
        <v>1</v>
      </c>
      <c r="EI99" s="587">
        <f t="shared" si="157"/>
        <v>9</v>
      </c>
      <c r="EJ99" s="1127">
        <v>0.5</v>
      </c>
      <c r="EK99" s="1127">
        <f t="shared" si="117"/>
        <v>10.216450216450216</v>
      </c>
      <c r="EL99" s="588"/>
      <c r="EM99" s="587">
        <v>11</v>
      </c>
      <c r="EN99" s="587">
        <v>0</v>
      </c>
      <c r="EO99" s="587">
        <v>2</v>
      </c>
      <c r="EP99" s="587">
        <f t="shared" si="160"/>
        <v>13</v>
      </c>
      <c r="EQ99" s="1127">
        <f t="shared" si="161"/>
        <v>0.5</v>
      </c>
      <c r="ER99" s="1127">
        <f t="shared" si="120"/>
        <v>15.220779220779221</v>
      </c>
      <c r="ES99" s="588"/>
      <c r="ET99" s="587"/>
      <c r="EU99" s="587">
        <v>3</v>
      </c>
      <c r="EV99" s="587">
        <v>1</v>
      </c>
      <c r="EW99" s="587">
        <v>2</v>
      </c>
      <c r="EX99" s="587">
        <f t="shared" ref="EX99:EX104" si="164">SUM(EU99:EW99)</f>
        <v>6</v>
      </c>
      <c r="EY99" s="1199">
        <v>1</v>
      </c>
      <c r="EZ99" s="1196">
        <f t="shared" si="122"/>
        <v>9.4157782515991464</v>
      </c>
      <c r="FA99" s="588"/>
      <c r="FB99" s="587">
        <v>7</v>
      </c>
      <c r="FC99" s="587">
        <v>3</v>
      </c>
      <c r="FD99" s="587">
        <v>2</v>
      </c>
      <c r="FE99" s="587">
        <f t="shared" si="156"/>
        <v>12</v>
      </c>
      <c r="FF99" s="1127">
        <f t="shared" si="162"/>
        <v>1</v>
      </c>
      <c r="FG99" s="1127">
        <f t="shared" si="124"/>
        <v>13.663113006396589</v>
      </c>
      <c r="FH99" s="1197"/>
      <c r="FI99" s="1198"/>
      <c r="FJ99" s="587"/>
      <c r="FK99" s="587"/>
      <c r="FL99" s="587"/>
      <c r="FM99" s="587"/>
      <c r="FN99" s="1414"/>
      <c r="FO99" s="1127"/>
      <c r="FP99" s="588"/>
      <c r="FQ99" s="587"/>
      <c r="FR99" s="587"/>
      <c r="FS99" s="587"/>
      <c r="FT99" s="587"/>
      <c r="FU99" s="1126"/>
      <c r="FV99" s="1127"/>
      <c r="FW99" s="1203"/>
      <c r="FX99" s="1198"/>
      <c r="FY99" s="587">
        <v>1</v>
      </c>
      <c r="FZ99" s="587">
        <v>0</v>
      </c>
      <c r="GA99" s="587">
        <v>0</v>
      </c>
      <c r="GB99" s="588">
        <f t="shared" si="163"/>
        <v>1</v>
      </c>
      <c r="GC99" s="1127">
        <v>1</v>
      </c>
      <c r="GD99" s="1199">
        <f t="shared" si="126"/>
        <v>2.098360655737705</v>
      </c>
      <c r="GE99" s="697">
        <f t="shared" si="127"/>
        <v>14</v>
      </c>
      <c r="GF99" s="697">
        <f t="shared" si="128"/>
        <v>4</v>
      </c>
      <c r="GG99" s="697">
        <f t="shared" si="129"/>
        <v>7</v>
      </c>
    </row>
    <row r="100" spans="1:189" s="585" customFormat="1" hidden="1" x14ac:dyDescent="0.35">
      <c r="A100" s="1231">
        <v>42860</v>
      </c>
      <c r="B100" s="698"/>
      <c r="C100" s="698"/>
      <c r="D100" s="698"/>
      <c r="E100" s="698"/>
      <c r="F100" s="1140"/>
      <c r="G100" s="1415"/>
      <c r="H100" s="1142"/>
      <c r="I100" s="698"/>
      <c r="J100" s="698"/>
      <c r="K100" s="698"/>
      <c r="L100" s="698"/>
      <c r="M100" s="1140"/>
      <c r="N100" s="1140"/>
      <c r="O100" s="1142"/>
      <c r="P100" s="1142"/>
      <c r="Q100" s="698"/>
      <c r="R100" s="698"/>
      <c r="S100" s="698"/>
      <c r="T100" s="698"/>
      <c r="U100" s="1140"/>
      <c r="V100" s="1415"/>
      <c r="W100" s="698"/>
      <c r="X100" s="698"/>
      <c r="Y100" s="698"/>
      <c r="Z100" s="698"/>
      <c r="AA100" s="1140"/>
      <c r="AB100" s="1140"/>
      <c r="AC100" s="698"/>
      <c r="AD100" s="698"/>
      <c r="AE100" s="698"/>
      <c r="AF100" s="698"/>
      <c r="AG100" s="1140"/>
      <c r="AH100" s="1420"/>
      <c r="AI100" s="1142"/>
      <c r="AJ100" s="698"/>
      <c r="AK100" s="698"/>
      <c r="AL100" s="698"/>
      <c r="AM100" s="698"/>
      <c r="AN100" s="1140"/>
      <c r="AO100" s="1141"/>
      <c r="AP100" s="698"/>
      <c r="AQ100" s="698">
        <v>5</v>
      </c>
      <c r="AR100" s="698">
        <v>1</v>
      </c>
      <c r="AS100" s="698">
        <v>1</v>
      </c>
      <c r="AT100" s="698">
        <f t="shared" si="158"/>
        <v>7</v>
      </c>
      <c r="AU100" s="1141">
        <v>1</v>
      </c>
      <c r="AV100" s="1415">
        <f t="shared" ref="AV100:AV104" si="165">IF( SUM(AU40:AU100)&lt;=0,0,SUM(AT40:AT100)/SUM(AU40:AU100))</f>
        <v>8.3361629881154506</v>
      </c>
      <c r="AW100" s="1142"/>
      <c r="AX100" s="698">
        <v>5</v>
      </c>
      <c r="AY100" s="698">
        <v>2</v>
      </c>
      <c r="AZ100" s="698">
        <v>1</v>
      </c>
      <c r="BA100" s="698">
        <f t="shared" si="159"/>
        <v>8</v>
      </c>
      <c r="BB100" s="1141">
        <v>1</v>
      </c>
      <c r="BC100" s="1141">
        <f t="shared" si="115"/>
        <v>9.4909688013136293</v>
      </c>
      <c r="BD100" s="1142"/>
      <c r="BE100" s="1142"/>
      <c r="BF100" s="698"/>
      <c r="BG100" s="698"/>
      <c r="BH100" s="698"/>
      <c r="BI100" s="698"/>
      <c r="BJ100" s="1140"/>
      <c r="BK100" s="1141"/>
      <c r="BL100" s="1142"/>
      <c r="BM100" s="698"/>
      <c r="BN100" s="698"/>
      <c r="BO100" s="698"/>
      <c r="BP100" s="698"/>
      <c r="BQ100" s="1421"/>
      <c r="BR100" s="1420"/>
      <c r="BS100" s="698"/>
      <c r="BT100" s="698"/>
      <c r="BU100" s="698"/>
      <c r="BV100" s="698"/>
      <c r="BW100" s="1140"/>
      <c r="BX100" s="1141"/>
      <c r="BY100" s="1142"/>
      <c r="BZ100" s="1142"/>
      <c r="CA100" s="698"/>
      <c r="CB100" s="698"/>
      <c r="CC100" s="698"/>
      <c r="CD100" s="698"/>
      <c r="CE100" s="1141"/>
      <c r="CF100" s="1141"/>
      <c r="CG100" s="1142"/>
      <c r="CH100" s="698"/>
      <c r="CI100" s="698"/>
      <c r="CJ100" s="698"/>
      <c r="CK100" s="698"/>
      <c r="CL100" s="1141"/>
      <c r="CM100" s="1141"/>
      <c r="CN100" s="1142"/>
      <c r="CO100" s="1142"/>
      <c r="CP100" s="698"/>
      <c r="CQ100" s="698"/>
      <c r="CR100" s="698"/>
      <c r="CS100" s="698"/>
      <c r="CT100" s="1141"/>
      <c r="CU100" s="1141"/>
      <c r="CV100" s="1142"/>
      <c r="CW100" s="698"/>
      <c r="CX100" s="698"/>
      <c r="CY100" s="698"/>
      <c r="CZ100" s="698"/>
      <c r="DA100" s="1141"/>
      <c r="DB100" s="1141"/>
      <c r="DC100" s="1141"/>
      <c r="DD100" s="1141"/>
      <c r="DE100" s="1141"/>
      <c r="DF100" s="1141"/>
      <c r="DG100" s="1141"/>
      <c r="DH100" s="1141"/>
      <c r="DI100" s="1141"/>
      <c r="DJ100" s="1141"/>
      <c r="DK100" s="1141"/>
      <c r="DL100" s="1141"/>
      <c r="DM100" s="1141"/>
      <c r="DN100" s="1141"/>
      <c r="DO100" s="1142"/>
      <c r="DP100" s="1142"/>
      <c r="DQ100" s="698"/>
      <c r="DR100" s="698"/>
      <c r="DS100" s="698"/>
      <c r="DT100" s="698"/>
      <c r="DU100" s="1141"/>
      <c r="DV100" s="1141"/>
      <c r="DW100" s="1142"/>
      <c r="DX100" s="698"/>
      <c r="DY100" s="698"/>
      <c r="DZ100" s="698"/>
      <c r="EA100" s="698"/>
      <c r="EB100" s="1141"/>
      <c r="EC100" s="1141"/>
      <c r="ED100" s="1142"/>
      <c r="EE100" s="1142"/>
      <c r="EF100" s="698">
        <v>11</v>
      </c>
      <c r="EG100" s="698">
        <v>0</v>
      </c>
      <c r="EH100" s="698">
        <v>0</v>
      </c>
      <c r="EI100" s="698">
        <f t="shared" si="157"/>
        <v>11</v>
      </c>
      <c r="EJ100" s="1141">
        <v>1</v>
      </c>
      <c r="EK100" s="1141">
        <f t="shared" si="117"/>
        <v>10.216450216450216</v>
      </c>
      <c r="EL100" s="1142"/>
      <c r="EM100" s="698">
        <v>13</v>
      </c>
      <c r="EN100" s="698">
        <v>1</v>
      </c>
      <c r="EO100" s="698">
        <v>3</v>
      </c>
      <c r="EP100" s="698">
        <f t="shared" si="160"/>
        <v>17</v>
      </c>
      <c r="EQ100" s="1141">
        <f t="shared" si="161"/>
        <v>1</v>
      </c>
      <c r="ER100" s="1141">
        <f t="shared" si="120"/>
        <v>15.272727272727273</v>
      </c>
      <c r="ES100" s="1142"/>
      <c r="ET100" s="698"/>
      <c r="EU100" s="698">
        <v>4</v>
      </c>
      <c r="EV100" s="698">
        <v>1</v>
      </c>
      <c r="EW100" s="698">
        <v>1</v>
      </c>
      <c r="EX100" s="698">
        <f t="shared" si="164"/>
        <v>6</v>
      </c>
      <c r="EY100" s="1420">
        <v>1</v>
      </c>
      <c r="EZ100" s="1422">
        <f t="shared" si="122"/>
        <v>9.2452025586353948</v>
      </c>
      <c r="FA100" s="1142"/>
      <c r="FB100" s="698">
        <v>10</v>
      </c>
      <c r="FC100" s="698">
        <v>5</v>
      </c>
      <c r="FD100" s="698">
        <v>3</v>
      </c>
      <c r="FE100" s="698">
        <f t="shared" si="156"/>
        <v>18</v>
      </c>
      <c r="FF100" s="1141">
        <f t="shared" si="162"/>
        <v>1</v>
      </c>
      <c r="FG100" s="1141">
        <f t="shared" si="124"/>
        <v>13.611940298507463</v>
      </c>
      <c r="FH100" s="1423"/>
      <c r="FI100" s="1424"/>
      <c r="FJ100" s="698"/>
      <c r="FK100" s="698"/>
      <c r="FL100" s="698"/>
      <c r="FM100" s="698"/>
      <c r="FN100" s="1415"/>
      <c r="FO100" s="1141"/>
      <c r="FP100" s="1142"/>
      <c r="FQ100" s="698"/>
      <c r="FR100" s="698"/>
      <c r="FS100" s="698"/>
      <c r="FT100" s="698"/>
      <c r="FU100" s="1140"/>
      <c r="FV100" s="1141"/>
      <c r="FW100" s="1425"/>
      <c r="FX100" s="1424"/>
      <c r="FY100" s="698">
        <v>1</v>
      </c>
      <c r="FZ100" s="698">
        <v>2</v>
      </c>
      <c r="GA100" s="698">
        <v>0</v>
      </c>
      <c r="GB100" s="1142">
        <f t="shared" si="163"/>
        <v>3</v>
      </c>
      <c r="GC100" s="1141">
        <v>1</v>
      </c>
      <c r="GD100" s="1420">
        <f t="shared" si="126"/>
        <v>2.081967213114754</v>
      </c>
      <c r="GE100" s="697">
        <f t="shared" si="127"/>
        <v>21</v>
      </c>
      <c r="GF100" s="697">
        <f t="shared" si="128"/>
        <v>4</v>
      </c>
      <c r="GG100" s="697">
        <f t="shared" si="129"/>
        <v>7</v>
      </c>
    </row>
    <row r="101" spans="1:189" s="585" customFormat="1" hidden="1" x14ac:dyDescent="0.35">
      <c r="A101" s="1230">
        <v>42863</v>
      </c>
      <c r="B101" s="587"/>
      <c r="C101" s="587"/>
      <c r="D101" s="587"/>
      <c r="E101" s="587"/>
      <c r="F101" s="1126"/>
      <c r="G101" s="1414"/>
      <c r="H101" s="588"/>
      <c r="I101" s="587"/>
      <c r="J101" s="587"/>
      <c r="K101" s="587"/>
      <c r="L101" s="587"/>
      <c r="M101" s="1126"/>
      <c r="N101" s="1126"/>
      <c r="O101" s="588"/>
      <c r="P101" s="588"/>
      <c r="Q101" s="587"/>
      <c r="R101" s="587"/>
      <c r="S101" s="587"/>
      <c r="T101" s="587"/>
      <c r="U101" s="1126"/>
      <c r="V101" s="1414"/>
      <c r="W101" s="587"/>
      <c r="X101" s="587"/>
      <c r="Y101" s="587"/>
      <c r="Z101" s="587"/>
      <c r="AA101" s="1126"/>
      <c r="AB101" s="1126"/>
      <c r="AC101" s="587"/>
      <c r="AD101" s="587"/>
      <c r="AE101" s="587"/>
      <c r="AF101" s="587"/>
      <c r="AG101" s="1126"/>
      <c r="AH101" s="1199"/>
      <c r="AI101" s="588"/>
      <c r="AJ101" s="587"/>
      <c r="AK101" s="587"/>
      <c r="AL101" s="587"/>
      <c r="AM101" s="587"/>
      <c r="AN101" s="1126"/>
      <c r="AO101" s="1127"/>
      <c r="AP101" s="587"/>
      <c r="AQ101" s="587">
        <v>7</v>
      </c>
      <c r="AR101" s="587">
        <v>2</v>
      </c>
      <c r="AS101" s="587">
        <v>2</v>
      </c>
      <c r="AT101" s="587">
        <f t="shared" si="158"/>
        <v>11</v>
      </c>
      <c r="AU101" s="1127">
        <v>1</v>
      </c>
      <c r="AV101" s="1414">
        <f t="shared" si="165"/>
        <v>8.4550084889643458</v>
      </c>
      <c r="AW101" s="588"/>
      <c r="AX101" s="587">
        <v>8</v>
      </c>
      <c r="AY101" s="587">
        <v>2</v>
      </c>
      <c r="AZ101" s="587">
        <v>2</v>
      </c>
      <c r="BA101" s="587">
        <f t="shared" si="159"/>
        <v>12</v>
      </c>
      <c r="BB101" s="1127">
        <v>1</v>
      </c>
      <c r="BC101" s="1127">
        <f t="shared" si="115"/>
        <v>9.6223316912972088</v>
      </c>
      <c r="BD101" s="588"/>
      <c r="BE101" s="588"/>
      <c r="BF101" s="587"/>
      <c r="BG101" s="587"/>
      <c r="BH101" s="587"/>
      <c r="BI101" s="587"/>
      <c r="BJ101" s="1126"/>
      <c r="BK101" s="1127"/>
      <c r="BL101" s="588"/>
      <c r="BM101" s="587"/>
      <c r="BN101" s="587"/>
      <c r="BO101" s="587"/>
      <c r="BP101" s="587"/>
      <c r="BQ101" s="1419"/>
      <c r="BR101" s="1199"/>
      <c r="BS101" s="587"/>
      <c r="BT101" s="587"/>
      <c r="BU101" s="587"/>
      <c r="BV101" s="587"/>
      <c r="BW101" s="1126"/>
      <c r="BX101" s="1127"/>
      <c r="BY101" s="588"/>
      <c r="BZ101" s="588"/>
      <c r="CA101" s="587"/>
      <c r="CB101" s="587"/>
      <c r="CC101" s="587"/>
      <c r="CD101" s="587"/>
      <c r="CE101" s="1127"/>
      <c r="CF101" s="1127"/>
      <c r="CG101" s="588"/>
      <c r="CH101" s="587"/>
      <c r="CI101" s="587"/>
      <c r="CJ101" s="587"/>
      <c r="CK101" s="587"/>
      <c r="CL101" s="1127"/>
      <c r="CM101" s="1127"/>
      <c r="CN101" s="588"/>
      <c r="CO101" s="588"/>
      <c r="CP101" s="587"/>
      <c r="CQ101" s="587"/>
      <c r="CR101" s="587"/>
      <c r="CS101" s="587"/>
      <c r="CT101" s="1127"/>
      <c r="CU101" s="1127"/>
      <c r="CV101" s="588"/>
      <c r="CW101" s="587"/>
      <c r="CX101" s="587"/>
      <c r="CY101" s="587"/>
      <c r="CZ101" s="587"/>
      <c r="DA101" s="1127"/>
      <c r="DB101" s="1127"/>
      <c r="DC101" s="1127"/>
      <c r="DD101" s="1127"/>
      <c r="DE101" s="1127"/>
      <c r="DF101" s="1127"/>
      <c r="DG101" s="1127"/>
      <c r="DH101" s="1127"/>
      <c r="DI101" s="1127"/>
      <c r="DJ101" s="1127"/>
      <c r="DK101" s="1127"/>
      <c r="DL101" s="1127"/>
      <c r="DM101" s="1127"/>
      <c r="DN101" s="1127"/>
      <c r="DO101" s="588"/>
      <c r="DP101" s="588"/>
      <c r="DQ101" s="587"/>
      <c r="DR101" s="587"/>
      <c r="DS101" s="587"/>
      <c r="DT101" s="587"/>
      <c r="DU101" s="1127"/>
      <c r="DV101" s="1127"/>
      <c r="DW101" s="588"/>
      <c r="DX101" s="587"/>
      <c r="DY101" s="587"/>
      <c r="DZ101" s="587"/>
      <c r="EA101" s="587"/>
      <c r="EB101" s="1127"/>
      <c r="EC101" s="1127"/>
      <c r="ED101" s="588"/>
      <c r="EE101" s="588"/>
      <c r="EF101" s="587">
        <v>8</v>
      </c>
      <c r="EG101" s="587">
        <v>2</v>
      </c>
      <c r="EH101" s="587">
        <v>2</v>
      </c>
      <c r="EI101" s="587">
        <f t="shared" si="157"/>
        <v>12</v>
      </c>
      <c r="EJ101" s="1127">
        <v>1</v>
      </c>
      <c r="EK101" s="1127">
        <f t="shared" si="117"/>
        <v>10.1991341991342</v>
      </c>
      <c r="EL101" s="588"/>
      <c r="EM101" s="587">
        <v>10</v>
      </c>
      <c r="EN101" s="587">
        <v>3</v>
      </c>
      <c r="EO101" s="587">
        <v>2</v>
      </c>
      <c r="EP101" s="587">
        <f t="shared" si="160"/>
        <v>15</v>
      </c>
      <c r="EQ101" s="1127">
        <f t="shared" si="161"/>
        <v>1</v>
      </c>
      <c r="ER101" s="1127">
        <f t="shared" si="120"/>
        <v>15.220779220779221</v>
      </c>
      <c r="ES101" s="588"/>
      <c r="ET101" s="587"/>
      <c r="EU101" s="587">
        <v>7</v>
      </c>
      <c r="EV101" s="587">
        <v>0</v>
      </c>
      <c r="EW101" s="587">
        <v>2</v>
      </c>
      <c r="EX101" s="587">
        <f t="shared" si="164"/>
        <v>9</v>
      </c>
      <c r="EY101" s="1199">
        <v>1</v>
      </c>
      <c r="EZ101" s="1196">
        <f t="shared" si="122"/>
        <v>9.3475479744136454</v>
      </c>
      <c r="FA101" s="588"/>
      <c r="FB101" s="587">
        <v>8</v>
      </c>
      <c r="FC101" s="587">
        <v>0</v>
      </c>
      <c r="FD101" s="587">
        <v>2</v>
      </c>
      <c r="FE101" s="587">
        <f t="shared" ref="FE101:FE107" si="166">SUM(FB101:FD101)</f>
        <v>10</v>
      </c>
      <c r="FF101" s="1127">
        <f t="shared" si="162"/>
        <v>1</v>
      </c>
      <c r="FG101" s="1127">
        <f t="shared" si="124"/>
        <v>13.577825159914712</v>
      </c>
      <c r="FH101" s="1197"/>
      <c r="FI101" s="1198"/>
      <c r="FJ101" s="587"/>
      <c r="FK101" s="587"/>
      <c r="FL101" s="587"/>
      <c r="FM101" s="587"/>
      <c r="FN101" s="1414"/>
      <c r="FO101" s="1127"/>
      <c r="FP101" s="588"/>
      <c r="FQ101" s="587"/>
      <c r="FR101" s="587"/>
      <c r="FS101" s="587"/>
      <c r="FT101" s="587"/>
      <c r="FU101" s="1126"/>
      <c r="FV101" s="1127"/>
      <c r="FW101" s="1203"/>
      <c r="FX101" s="1198"/>
      <c r="FY101" s="587">
        <v>0</v>
      </c>
      <c r="FZ101" s="587">
        <v>0</v>
      </c>
      <c r="GA101" s="587">
        <v>1</v>
      </c>
      <c r="GB101" s="588">
        <f t="shared" si="163"/>
        <v>1</v>
      </c>
      <c r="GC101" s="1127">
        <v>1</v>
      </c>
      <c r="GD101" s="1199">
        <f t="shared" si="126"/>
        <v>2.081967213114754</v>
      </c>
      <c r="GE101" s="1438">
        <f t="shared" si="127"/>
        <v>22</v>
      </c>
      <c r="GF101" s="1438">
        <f t="shared" si="128"/>
        <v>4</v>
      </c>
      <c r="GG101" s="1438">
        <f t="shared" si="129"/>
        <v>14</v>
      </c>
    </row>
    <row r="102" spans="1:189" s="585" customFormat="1" hidden="1" x14ac:dyDescent="0.35">
      <c r="A102" s="1229">
        <v>42864</v>
      </c>
      <c r="B102" s="587"/>
      <c r="C102" s="587"/>
      <c r="D102" s="587"/>
      <c r="E102" s="587"/>
      <c r="F102" s="1126"/>
      <c r="G102" s="1414"/>
      <c r="H102" s="588"/>
      <c r="I102" s="587"/>
      <c r="J102" s="587"/>
      <c r="K102" s="587"/>
      <c r="L102" s="587"/>
      <c r="M102" s="1126"/>
      <c r="N102" s="1126"/>
      <c r="O102" s="588"/>
      <c r="P102" s="588"/>
      <c r="Q102" s="587"/>
      <c r="R102" s="587"/>
      <c r="S102" s="587"/>
      <c r="T102" s="587"/>
      <c r="U102" s="1126"/>
      <c r="V102" s="1414"/>
      <c r="W102" s="587"/>
      <c r="X102" s="587"/>
      <c r="Y102" s="587"/>
      <c r="Z102" s="587"/>
      <c r="AA102" s="1126"/>
      <c r="AB102" s="1126"/>
      <c r="AC102" s="587"/>
      <c r="AD102" s="587"/>
      <c r="AE102" s="587"/>
      <c r="AF102" s="587"/>
      <c r="AG102" s="1126"/>
      <c r="AH102" s="1199"/>
      <c r="AI102" s="588"/>
      <c r="AJ102" s="587"/>
      <c r="AK102" s="587"/>
      <c r="AL102" s="587"/>
      <c r="AM102" s="587"/>
      <c r="AN102" s="1126"/>
      <c r="AO102" s="1127"/>
      <c r="AP102" s="587"/>
      <c r="AQ102" s="587">
        <v>4</v>
      </c>
      <c r="AR102" s="587">
        <v>2</v>
      </c>
      <c r="AS102" s="587">
        <v>5</v>
      </c>
      <c r="AT102" s="587">
        <f t="shared" si="158"/>
        <v>11</v>
      </c>
      <c r="AU102" s="1127">
        <v>1</v>
      </c>
      <c r="AV102" s="1414">
        <f t="shared" si="165"/>
        <v>8.4889643463497464</v>
      </c>
      <c r="AW102" s="588"/>
      <c r="AX102" s="587">
        <v>4</v>
      </c>
      <c r="AY102" s="587">
        <v>3</v>
      </c>
      <c r="AZ102" s="587">
        <v>5</v>
      </c>
      <c r="BA102" s="587">
        <f t="shared" si="159"/>
        <v>12</v>
      </c>
      <c r="BB102" s="1127">
        <v>1</v>
      </c>
      <c r="BC102" s="1127">
        <f t="shared" si="115"/>
        <v>9.6715927750410504</v>
      </c>
      <c r="BD102" s="588"/>
      <c r="BE102" s="588"/>
      <c r="BF102" s="587"/>
      <c r="BG102" s="587"/>
      <c r="BH102" s="587"/>
      <c r="BI102" s="587"/>
      <c r="BJ102" s="1126"/>
      <c r="BK102" s="1127"/>
      <c r="BL102" s="588"/>
      <c r="BM102" s="587"/>
      <c r="BN102" s="587"/>
      <c r="BO102" s="587"/>
      <c r="BP102" s="587"/>
      <c r="BQ102" s="1419"/>
      <c r="BR102" s="1199"/>
      <c r="BS102" s="587"/>
      <c r="BT102" s="587"/>
      <c r="BU102" s="587"/>
      <c r="BV102" s="587"/>
      <c r="BW102" s="1126"/>
      <c r="BX102" s="1127"/>
      <c r="BY102" s="588"/>
      <c r="BZ102" s="588"/>
      <c r="CA102" s="587"/>
      <c r="CB102" s="587"/>
      <c r="CC102" s="587"/>
      <c r="CD102" s="587"/>
      <c r="CE102" s="1127"/>
      <c r="CF102" s="1127"/>
      <c r="CG102" s="588"/>
      <c r="CH102" s="587"/>
      <c r="CI102" s="587"/>
      <c r="CJ102" s="587"/>
      <c r="CK102" s="587"/>
      <c r="CL102" s="1127"/>
      <c r="CM102" s="1127"/>
      <c r="CN102" s="588"/>
      <c r="CO102" s="588"/>
      <c r="CP102" s="587"/>
      <c r="CQ102" s="587"/>
      <c r="CR102" s="587"/>
      <c r="CS102" s="587"/>
      <c r="CT102" s="1127"/>
      <c r="CU102" s="1127"/>
      <c r="CV102" s="588"/>
      <c r="CW102" s="587"/>
      <c r="CX102" s="587"/>
      <c r="CY102" s="587"/>
      <c r="CZ102" s="587"/>
      <c r="DA102" s="1127"/>
      <c r="DB102" s="1127"/>
      <c r="DC102" s="1127"/>
      <c r="DD102" s="1127"/>
      <c r="DE102" s="1127"/>
      <c r="DF102" s="1127"/>
      <c r="DG102" s="1127"/>
      <c r="DH102" s="1127"/>
      <c r="DI102" s="1127"/>
      <c r="DJ102" s="1127"/>
      <c r="DK102" s="1127"/>
      <c r="DL102" s="1127"/>
      <c r="DM102" s="1127"/>
      <c r="DN102" s="1127"/>
      <c r="DO102" s="588"/>
      <c r="DP102" s="588"/>
      <c r="DQ102" s="587"/>
      <c r="DR102" s="587"/>
      <c r="DS102" s="587"/>
      <c r="DT102" s="587"/>
      <c r="DU102" s="1127"/>
      <c r="DV102" s="1127"/>
      <c r="DW102" s="588"/>
      <c r="DX102" s="587"/>
      <c r="DY102" s="587"/>
      <c r="DZ102" s="587"/>
      <c r="EA102" s="587"/>
      <c r="EB102" s="1127"/>
      <c r="EC102" s="1127"/>
      <c r="ED102" s="588"/>
      <c r="EE102" s="588"/>
      <c r="EF102" s="587">
        <v>4</v>
      </c>
      <c r="EG102" s="587">
        <v>1</v>
      </c>
      <c r="EH102" s="587">
        <v>1</v>
      </c>
      <c r="EI102" s="587">
        <f t="shared" si="157"/>
        <v>6</v>
      </c>
      <c r="EJ102" s="1127">
        <v>1</v>
      </c>
      <c r="EK102" s="1127">
        <f t="shared" si="117"/>
        <v>9.9913419913419919</v>
      </c>
      <c r="EL102" s="588"/>
      <c r="EM102" s="587">
        <v>6</v>
      </c>
      <c r="EN102" s="587">
        <v>2</v>
      </c>
      <c r="EO102" s="587">
        <v>1</v>
      </c>
      <c r="EP102" s="587">
        <f t="shared" si="160"/>
        <v>9</v>
      </c>
      <c r="EQ102" s="1127">
        <f t="shared" si="161"/>
        <v>1</v>
      </c>
      <c r="ER102" s="1127">
        <f t="shared" si="120"/>
        <v>14.995670995670995</v>
      </c>
      <c r="ES102" s="588"/>
      <c r="ET102" s="587"/>
      <c r="EU102" s="587">
        <v>7</v>
      </c>
      <c r="EV102" s="587">
        <v>1</v>
      </c>
      <c r="EW102" s="587">
        <v>3</v>
      </c>
      <c r="EX102" s="587">
        <f t="shared" si="164"/>
        <v>11</v>
      </c>
      <c r="EY102" s="1199">
        <v>1</v>
      </c>
      <c r="EZ102" s="1196">
        <f t="shared" si="122"/>
        <v>9.4157782515991464</v>
      </c>
      <c r="FA102" s="588"/>
      <c r="FB102" s="587">
        <v>8</v>
      </c>
      <c r="FC102" s="587">
        <v>3</v>
      </c>
      <c r="FD102" s="587">
        <v>4</v>
      </c>
      <c r="FE102" s="587">
        <f t="shared" si="166"/>
        <v>15</v>
      </c>
      <c r="FF102" s="1127">
        <f t="shared" si="162"/>
        <v>1</v>
      </c>
      <c r="FG102" s="1127">
        <f t="shared" si="124"/>
        <v>13.577825159914712</v>
      </c>
      <c r="FH102" s="1197"/>
      <c r="FI102" s="1198"/>
      <c r="FJ102" s="587"/>
      <c r="FK102" s="587"/>
      <c r="FL102" s="587"/>
      <c r="FM102" s="587"/>
      <c r="FN102" s="1414"/>
      <c r="FO102" s="1127"/>
      <c r="FP102" s="588"/>
      <c r="FQ102" s="587"/>
      <c r="FR102" s="587"/>
      <c r="FS102" s="587"/>
      <c r="FT102" s="587"/>
      <c r="FU102" s="1126"/>
      <c r="FV102" s="1127"/>
      <c r="FW102" s="1203"/>
      <c r="FX102" s="1198"/>
      <c r="FY102" s="587">
        <v>1</v>
      </c>
      <c r="FZ102" s="587">
        <v>1</v>
      </c>
      <c r="GA102" s="587">
        <v>0</v>
      </c>
      <c r="GB102" s="588">
        <f t="shared" si="163"/>
        <v>2</v>
      </c>
      <c r="GC102" s="1127">
        <v>1</v>
      </c>
      <c r="GD102" s="1199">
        <f t="shared" si="126"/>
        <v>2.0491803278688523</v>
      </c>
      <c r="GE102" s="697">
        <f t="shared" si="127"/>
        <v>16</v>
      </c>
      <c r="GF102" s="697">
        <f t="shared" si="128"/>
        <v>5</v>
      </c>
      <c r="GG102" s="697">
        <f t="shared" si="129"/>
        <v>17</v>
      </c>
    </row>
    <row r="103" spans="1:189" s="585" customFormat="1" hidden="1" x14ac:dyDescent="0.35">
      <c r="A103" s="1229">
        <v>42865</v>
      </c>
      <c r="B103" s="587"/>
      <c r="C103" s="587"/>
      <c r="D103" s="587"/>
      <c r="E103" s="587"/>
      <c r="F103" s="1126"/>
      <c r="G103" s="1414"/>
      <c r="H103" s="588"/>
      <c r="I103" s="587"/>
      <c r="J103" s="587"/>
      <c r="K103" s="587"/>
      <c r="L103" s="587"/>
      <c r="M103" s="1126"/>
      <c r="N103" s="1126"/>
      <c r="O103" s="588"/>
      <c r="P103" s="588"/>
      <c r="Q103" s="587"/>
      <c r="R103" s="587"/>
      <c r="S103" s="587"/>
      <c r="T103" s="587"/>
      <c r="U103" s="1126"/>
      <c r="V103" s="1414"/>
      <c r="W103" s="587"/>
      <c r="X103" s="587"/>
      <c r="Y103" s="587"/>
      <c r="Z103" s="587"/>
      <c r="AA103" s="1126"/>
      <c r="AB103" s="1126"/>
      <c r="AC103" s="587"/>
      <c r="AD103" s="587"/>
      <c r="AE103" s="587"/>
      <c r="AF103" s="587"/>
      <c r="AG103" s="1126"/>
      <c r="AH103" s="1199"/>
      <c r="AI103" s="588"/>
      <c r="AJ103" s="587"/>
      <c r="AK103" s="587"/>
      <c r="AL103" s="587"/>
      <c r="AM103" s="587"/>
      <c r="AN103" s="1126"/>
      <c r="AO103" s="1127"/>
      <c r="AP103" s="587"/>
      <c r="AQ103" s="587">
        <v>3</v>
      </c>
      <c r="AR103" s="587">
        <v>1</v>
      </c>
      <c r="AS103" s="587">
        <v>2</v>
      </c>
      <c r="AT103" s="587">
        <f t="shared" si="158"/>
        <v>6</v>
      </c>
      <c r="AU103" s="1127">
        <v>1</v>
      </c>
      <c r="AV103" s="1414">
        <f t="shared" si="165"/>
        <v>8.4210526315789469</v>
      </c>
      <c r="AW103" s="588"/>
      <c r="AX103" s="587">
        <v>3</v>
      </c>
      <c r="AY103" s="587">
        <v>4</v>
      </c>
      <c r="AZ103" s="587">
        <v>3</v>
      </c>
      <c r="BA103" s="587">
        <f t="shared" si="159"/>
        <v>10</v>
      </c>
      <c r="BB103" s="1127">
        <v>1</v>
      </c>
      <c r="BC103" s="1127">
        <f t="shared" si="115"/>
        <v>9.6223316912972088</v>
      </c>
      <c r="BD103" s="588"/>
      <c r="BE103" s="588"/>
      <c r="BF103" s="587"/>
      <c r="BG103" s="587"/>
      <c r="BH103" s="587"/>
      <c r="BI103" s="587"/>
      <c r="BJ103" s="1126"/>
      <c r="BK103" s="1127"/>
      <c r="BL103" s="588"/>
      <c r="BM103" s="587"/>
      <c r="BN103" s="587"/>
      <c r="BO103" s="587"/>
      <c r="BP103" s="587"/>
      <c r="BQ103" s="1419"/>
      <c r="BR103" s="1199"/>
      <c r="BS103" s="587"/>
      <c r="BT103" s="587"/>
      <c r="BU103" s="587"/>
      <c r="BV103" s="587"/>
      <c r="BW103" s="1126"/>
      <c r="BX103" s="1127"/>
      <c r="BY103" s="588"/>
      <c r="BZ103" s="588"/>
      <c r="CA103" s="587"/>
      <c r="CB103" s="587"/>
      <c r="CC103" s="587"/>
      <c r="CD103" s="587"/>
      <c r="CE103" s="1127"/>
      <c r="CF103" s="1127"/>
      <c r="CG103" s="588"/>
      <c r="CH103" s="587"/>
      <c r="CI103" s="587"/>
      <c r="CJ103" s="587"/>
      <c r="CK103" s="587"/>
      <c r="CL103" s="1127"/>
      <c r="CM103" s="1127"/>
      <c r="CN103" s="588"/>
      <c r="CO103" s="588"/>
      <c r="CP103" s="587"/>
      <c r="CQ103" s="587"/>
      <c r="CR103" s="587"/>
      <c r="CS103" s="587"/>
      <c r="CT103" s="1127"/>
      <c r="CU103" s="1127"/>
      <c r="CV103" s="588"/>
      <c r="CW103" s="587"/>
      <c r="CX103" s="587"/>
      <c r="CY103" s="587"/>
      <c r="CZ103" s="587"/>
      <c r="DA103" s="1127"/>
      <c r="DB103" s="1127"/>
      <c r="DC103" s="1127"/>
      <c r="DD103" s="1127"/>
      <c r="DE103" s="1127"/>
      <c r="DF103" s="1127"/>
      <c r="DG103" s="1127"/>
      <c r="DH103" s="1127"/>
      <c r="DI103" s="1127"/>
      <c r="DJ103" s="1127"/>
      <c r="DK103" s="1127"/>
      <c r="DL103" s="1127"/>
      <c r="DM103" s="1127"/>
      <c r="DN103" s="1127"/>
      <c r="DO103" s="588"/>
      <c r="DP103" s="588"/>
      <c r="DQ103" s="587"/>
      <c r="DR103" s="587"/>
      <c r="DS103" s="587"/>
      <c r="DT103" s="587"/>
      <c r="DU103" s="1127"/>
      <c r="DV103" s="1127"/>
      <c r="DW103" s="588"/>
      <c r="DX103" s="587"/>
      <c r="DY103" s="587"/>
      <c r="DZ103" s="587"/>
      <c r="EA103" s="587"/>
      <c r="EB103" s="1127"/>
      <c r="EC103" s="1127"/>
      <c r="ED103" s="588"/>
      <c r="EE103" s="588"/>
      <c r="EF103" s="587">
        <v>7</v>
      </c>
      <c r="EG103" s="587">
        <v>0</v>
      </c>
      <c r="EH103" s="587">
        <v>3</v>
      </c>
      <c r="EI103" s="587">
        <f t="shared" ref="EI103:EI108" si="167">SUM(EF103:EH103)</f>
        <v>10</v>
      </c>
      <c r="EJ103" s="1127">
        <v>1</v>
      </c>
      <c r="EK103" s="1127">
        <f t="shared" si="117"/>
        <v>10.025974025974026</v>
      </c>
      <c r="EL103" s="588"/>
      <c r="EM103" s="587">
        <v>8</v>
      </c>
      <c r="EN103" s="587">
        <v>2</v>
      </c>
      <c r="EO103" s="587">
        <v>4</v>
      </c>
      <c r="EP103" s="587">
        <f t="shared" si="160"/>
        <v>14</v>
      </c>
      <c r="EQ103" s="1127">
        <f t="shared" si="161"/>
        <v>1</v>
      </c>
      <c r="ER103" s="1127">
        <f t="shared" si="120"/>
        <v>14.978354978354979</v>
      </c>
      <c r="ES103" s="588"/>
      <c r="ET103" s="587"/>
      <c r="EU103" s="587">
        <v>2</v>
      </c>
      <c r="EV103" s="587">
        <v>1</v>
      </c>
      <c r="EW103" s="587">
        <v>8</v>
      </c>
      <c r="EX103" s="587">
        <f t="shared" si="164"/>
        <v>11</v>
      </c>
      <c r="EY103" s="1199">
        <v>1</v>
      </c>
      <c r="EZ103" s="1196">
        <f t="shared" si="122"/>
        <v>9.3987206823027716</v>
      </c>
      <c r="FA103" s="588"/>
      <c r="FB103" s="587">
        <v>2</v>
      </c>
      <c r="FC103" s="587">
        <v>3</v>
      </c>
      <c r="FD103" s="587">
        <v>9</v>
      </c>
      <c r="FE103" s="587">
        <f t="shared" si="166"/>
        <v>14</v>
      </c>
      <c r="FF103" s="1127">
        <f t="shared" si="162"/>
        <v>1</v>
      </c>
      <c r="FG103" s="1127">
        <f t="shared" si="124"/>
        <v>13.577825159914712</v>
      </c>
      <c r="FH103" s="1197"/>
      <c r="FI103" s="1198"/>
      <c r="FJ103" s="587"/>
      <c r="FK103" s="587"/>
      <c r="FL103" s="587"/>
      <c r="FM103" s="587"/>
      <c r="FN103" s="1414"/>
      <c r="FO103" s="1127"/>
      <c r="FP103" s="588"/>
      <c r="FQ103" s="587"/>
      <c r="FR103" s="587"/>
      <c r="FS103" s="587"/>
      <c r="FT103" s="587"/>
      <c r="FU103" s="1126"/>
      <c r="FV103" s="1127"/>
      <c r="FW103" s="1203"/>
      <c r="FX103" s="1198"/>
      <c r="FY103" s="587">
        <v>0</v>
      </c>
      <c r="FZ103" s="587">
        <v>0</v>
      </c>
      <c r="GA103" s="587">
        <v>0</v>
      </c>
      <c r="GB103" s="588">
        <f t="shared" si="163"/>
        <v>0</v>
      </c>
      <c r="GC103" s="1127">
        <v>1</v>
      </c>
      <c r="GD103" s="1199">
        <f t="shared" si="126"/>
        <v>2.0163934426229506</v>
      </c>
      <c r="GE103" s="697">
        <f t="shared" si="127"/>
        <v>12</v>
      </c>
      <c r="GF103" s="697">
        <f t="shared" si="128"/>
        <v>2</v>
      </c>
      <c r="GG103" s="697">
        <f t="shared" si="129"/>
        <v>16</v>
      </c>
    </row>
    <row r="104" spans="1:189" s="585" customFormat="1" hidden="1" x14ac:dyDescent="0.35">
      <c r="A104" s="1229">
        <v>42866</v>
      </c>
      <c r="B104" s="587"/>
      <c r="C104" s="587"/>
      <c r="D104" s="587"/>
      <c r="E104" s="587"/>
      <c r="F104" s="1126"/>
      <c r="G104" s="1414"/>
      <c r="H104" s="588"/>
      <c r="I104" s="587"/>
      <c r="J104" s="587"/>
      <c r="K104" s="587"/>
      <c r="L104" s="587"/>
      <c r="M104" s="1126"/>
      <c r="N104" s="1126"/>
      <c r="O104" s="588"/>
      <c r="P104" s="588"/>
      <c r="Q104" s="587"/>
      <c r="R104" s="587"/>
      <c r="S104" s="587"/>
      <c r="T104" s="587"/>
      <c r="U104" s="1126"/>
      <c r="V104" s="1414"/>
      <c r="W104" s="587"/>
      <c r="X104" s="587"/>
      <c r="Y104" s="587"/>
      <c r="Z104" s="587"/>
      <c r="AA104" s="1126"/>
      <c r="AB104" s="1126"/>
      <c r="AC104" s="587"/>
      <c r="AD104" s="587"/>
      <c r="AE104" s="587"/>
      <c r="AF104" s="587"/>
      <c r="AG104" s="1126"/>
      <c r="AH104" s="1199"/>
      <c r="AI104" s="588"/>
      <c r="AJ104" s="587"/>
      <c r="AK104" s="587"/>
      <c r="AL104" s="587"/>
      <c r="AM104" s="587"/>
      <c r="AN104" s="1126"/>
      <c r="AO104" s="1127"/>
      <c r="AP104" s="587"/>
      <c r="AQ104" s="587">
        <v>5</v>
      </c>
      <c r="AR104" s="587">
        <v>1</v>
      </c>
      <c r="AS104" s="587">
        <v>2</v>
      </c>
      <c r="AT104" s="587">
        <f t="shared" ref="AT104:AT109" si="168">IF(SUM(AQ104:AS104)&gt;0,SUM(AQ104:AS104),0)</f>
        <v>8</v>
      </c>
      <c r="AU104" s="1127">
        <v>1</v>
      </c>
      <c r="AV104" s="1414">
        <f t="shared" si="165"/>
        <v>8.4380305602716472</v>
      </c>
      <c r="AW104" s="588"/>
      <c r="AX104" s="587">
        <v>5</v>
      </c>
      <c r="AY104" s="587">
        <v>1</v>
      </c>
      <c r="AZ104" s="587">
        <v>3</v>
      </c>
      <c r="BA104" s="587">
        <f t="shared" ref="BA104:BA109" si="169">IF(SUM(AX104:AZ104)&gt;0,SUM(AX104:AZ104),0)</f>
        <v>9</v>
      </c>
      <c r="BB104" s="1127">
        <v>1</v>
      </c>
      <c r="BC104" s="1127">
        <f t="shared" si="115"/>
        <v>9.5730706075533671</v>
      </c>
      <c r="BD104" s="588"/>
      <c r="BE104" s="588"/>
      <c r="BF104" s="587"/>
      <c r="BG104" s="587"/>
      <c r="BH104" s="587"/>
      <c r="BI104" s="587"/>
      <c r="BJ104" s="1126"/>
      <c r="BK104" s="1127"/>
      <c r="BL104" s="588"/>
      <c r="BM104" s="587"/>
      <c r="BN104" s="587"/>
      <c r="BO104" s="587"/>
      <c r="BP104" s="587"/>
      <c r="BQ104" s="1419"/>
      <c r="BR104" s="1199"/>
      <c r="BS104" s="587"/>
      <c r="BT104" s="587"/>
      <c r="BU104" s="587"/>
      <c r="BV104" s="587"/>
      <c r="BW104" s="1126"/>
      <c r="BX104" s="1127"/>
      <c r="BY104" s="588"/>
      <c r="BZ104" s="588"/>
      <c r="CA104" s="587"/>
      <c r="CB104" s="587"/>
      <c r="CC104" s="587"/>
      <c r="CD104" s="587"/>
      <c r="CE104" s="1127"/>
      <c r="CF104" s="1127"/>
      <c r="CG104" s="588"/>
      <c r="CH104" s="587"/>
      <c r="CI104" s="587"/>
      <c r="CJ104" s="587"/>
      <c r="CK104" s="587"/>
      <c r="CL104" s="1127"/>
      <c r="CM104" s="1127"/>
      <c r="CN104" s="588"/>
      <c r="CO104" s="588"/>
      <c r="CP104" s="587"/>
      <c r="CQ104" s="587"/>
      <c r="CR104" s="587"/>
      <c r="CS104" s="587"/>
      <c r="CT104" s="1127"/>
      <c r="CU104" s="1127"/>
      <c r="CV104" s="588"/>
      <c r="CW104" s="587"/>
      <c r="CX104" s="587"/>
      <c r="CY104" s="587"/>
      <c r="CZ104" s="587"/>
      <c r="DA104" s="1127"/>
      <c r="DB104" s="1127"/>
      <c r="DC104" s="1127"/>
      <c r="DD104" s="1127"/>
      <c r="DE104" s="1127"/>
      <c r="DF104" s="1127"/>
      <c r="DG104" s="1127"/>
      <c r="DH104" s="1127"/>
      <c r="DI104" s="1127"/>
      <c r="DJ104" s="1127"/>
      <c r="DK104" s="1127"/>
      <c r="DL104" s="1127"/>
      <c r="DM104" s="1127"/>
      <c r="DN104" s="1127"/>
      <c r="DO104" s="588"/>
      <c r="DP104" s="588"/>
      <c r="DQ104" s="587"/>
      <c r="DR104" s="587"/>
      <c r="DS104" s="587"/>
      <c r="DT104" s="587"/>
      <c r="DU104" s="1127"/>
      <c r="DV104" s="1127"/>
      <c r="DW104" s="588"/>
      <c r="DX104" s="587"/>
      <c r="DY104" s="587"/>
      <c r="DZ104" s="587"/>
      <c r="EA104" s="587"/>
      <c r="EB104" s="1127"/>
      <c r="EC104" s="1127"/>
      <c r="ED104" s="588"/>
      <c r="EE104" s="588"/>
      <c r="EF104" s="587">
        <v>5</v>
      </c>
      <c r="EG104" s="587">
        <v>0</v>
      </c>
      <c r="EH104" s="587">
        <v>0</v>
      </c>
      <c r="EI104" s="587">
        <f t="shared" si="167"/>
        <v>5</v>
      </c>
      <c r="EJ104" s="1127">
        <v>0.5</v>
      </c>
      <c r="EK104" s="1127">
        <f t="shared" si="117"/>
        <v>10.06113537117904</v>
      </c>
      <c r="EL104" s="588"/>
      <c r="EM104" s="587">
        <v>7</v>
      </c>
      <c r="EN104" s="587">
        <v>0</v>
      </c>
      <c r="EO104" s="587">
        <v>1</v>
      </c>
      <c r="EP104" s="587">
        <f t="shared" ref="EP104:EP109" si="170">SUM(EM104:EO104)</f>
        <v>8</v>
      </c>
      <c r="EQ104" s="1127">
        <f t="shared" ref="EQ104:EQ109" si="171">EJ104</f>
        <v>0.5</v>
      </c>
      <c r="ER104" s="1127">
        <f t="shared" si="120"/>
        <v>14.91703056768559</v>
      </c>
      <c r="ES104" s="588"/>
      <c r="ET104" s="587"/>
      <c r="EU104" s="587">
        <v>6</v>
      </c>
      <c r="EV104" s="587">
        <v>1</v>
      </c>
      <c r="EW104" s="587">
        <v>4</v>
      </c>
      <c r="EX104" s="587">
        <f t="shared" si="164"/>
        <v>11</v>
      </c>
      <c r="EY104" s="1199">
        <v>1</v>
      </c>
      <c r="EZ104" s="1196">
        <f t="shared" si="122"/>
        <v>9.3987206823027716</v>
      </c>
      <c r="FA104" s="588"/>
      <c r="FB104" s="587">
        <v>6</v>
      </c>
      <c r="FC104" s="587">
        <v>2</v>
      </c>
      <c r="FD104" s="587">
        <v>5</v>
      </c>
      <c r="FE104" s="587">
        <f t="shared" si="166"/>
        <v>13</v>
      </c>
      <c r="FF104" s="1127">
        <f t="shared" ref="FF104:FF109" si="172">EY104</f>
        <v>1</v>
      </c>
      <c r="FG104" s="1127">
        <f t="shared" si="124"/>
        <v>13.50959488272921</v>
      </c>
      <c r="FH104" s="1197"/>
      <c r="FI104" s="1198"/>
      <c r="FJ104" s="587"/>
      <c r="FK104" s="587"/>
      <c r="FL104" s="587"/>
      <c r="FM104" s="587"/>
      <c r="FN104" s="1414"/>
      <c r="FO104" s="1127"/>
      <c r="FP104" s="588"/>
      <c r="FQ104" s="587"/>
      <c r="FR104" s="587"/>
      <c r="FS104" s="587"/>
      <c r="FT104" s="587"/>
      <c r="FU104" s="1126"/>
      <c r="FV104" s="1127"/>
      <c r="FW104" s="1203"/>
      <c r="FX104" s="1198"/>
      <c r="FY104" s="587">
        <v>1</v>
      </c>
      <c r="FZ104" s="587">
        <v>0</v>
      </c>
      <c r="GA104" s="587">
        <v>0</v>
      </c>
      <c r="GB104" s="588">
        <f t="shared" ref="GB104:GB109" si="173">SUM(FY104:GA104)</f>
        <v>1</v>
      </c>
      <c r="GC104" s="1127">
        <v>1</v>
      </c>
      <c r="GD104" s="1199">
        <f t="shared" si="126"/>
        <v>2.0163934426229506</v>
      </c>
      <c r="GE104" s="697">
        <f t="shared" si="127"/>
        <v>17</v>
      </c>
      <c r="GF104" s="697">
        <f t="shared" si="128"/>
        <v>2</v>
      </c>
      <c r="GG104" s="697">
        <f t="shared" si="129"/>
        <v>13</v>
      </c>
    </row>
    <row r="105" spans="1:189" s="585" customFormat="1" hidden="1" x14ac:dyDescent="0.35">
      <c r="A105" s="1231">
        <v>42867</v>
      </c>
      <c r="B105" s="698"/>
      <c r="C105" s="698"/>
      <c r="D105" s="698"/>
      <c r="E105" s="698"/>
      <c r="F105" s="1140"/>
      <c r="G105" s="1415"/>
      <c r="H105" s="1142"/>
      <c r="I105" s="698"/>
      <c r="J105" s="698"/>
      <c r="K105" s="698"/>
      <c r="L105" s="698"/>
      <c r="M105" s="1140"/>
      <c r="N105" s="1140"/>
      <c r="O105" s="1142"/>
      <c r="P105" s="1142"/>
      <c r="Q105" s="698"/>
      <c r="R105" s="698"/>
      <c r="S105" s="698"/>
      <c r="T105" s="698"/>
      <c r="U105" s="1140"/>
      <c r="V105" s="1415"/>
      <c r="W105" s="698"/>
      <c r="X105" s="698"/>
      <c r="Y105" s="698"/>
      <c r="Z105" s="698"/>
      <c r="AA105" s="1140"/>
      <c r="AB105" s="1140"/>
      <c r="AC105" s="698"/>
      <c r="AD105" s="698"/>
      <c r="AE105" s="698"/>
      <c r="AF105" s="698"/>
      <c r="AG105" s="1140"/>
      <c r="AH105" s="1420"/>
      <c r="AI105" s="1142"/>
      <c r="AJ105" s="698"/>
      <c r="AK105" s="698"/>
      <c r="AL105" s="698"/>
      <c r="AM105" s="698"/>
      <c r="AN105" s="1140"/>
      <c r="AO105" s="1141"/>
      <c r="AP105" s="698"/>
      <c r="AQ105" s="698">
        <v>7</v>
      </c>
      <c r="AR105" s="698">
        <v>2</v>
      </c>
      <c r="AS105" s="698">
        <v>1</v>
      </c>
      <c r="AT105" s="698">
        <f t="shared" si="168"/>
        <v>10</v>
      </c>
      <c r="AU105" s="1141">
        <v>1</v>
      </c>
      <c r="AV105" s="1415">
        <f t="shared" ref="AV105:AV143" si="174">IF( SUM(AU45:AU105)&lt;=0,0,SUM(AT45:AT105)/SUM(AU45:AU105))</f>
        <v>8.2852292020373515</v>
      </c>
      <c r="AW105" s="1142"/>
      <c r="AX105" s="698">
        <v>7</v>
      </c>
      <c r="AY105" s="698">
        <v>2</v>
      </c>
      <c r="AZ105" s="698">
        <v>1</v>
      </c>
      <c r="BA105" s="698">
        <f t="shared" si="169"/>
        <v>10</v>
      </c>
      <c r="BB105" s="1141">
        <v>1</v>
      </c>
      <c r="BC105" s="1141">
        <f t="shared" si="115"/>
        <v>9.3431855500821026</v>
      </c>
      <c r="BD105" s="1142"/>
      <c r="BE105" s="1142"/>
      <c r="BF105" s="698"/>
      <c r="BG105" s="698"/>
      <c r="BH105" s="698"/>
      <c r="BI105" s="698"/>
      <c r="BJ105" s="1140"/>
      <c r="BK105" s="1141"/>
      <c r="BL105" s="1142"/>
      <c r="BM105" s="698"/>
      <c r="BN105" s="698"/>
      <c r="BO105" s="698"/>
      <c r="BP105" s="698"/>
      <c r="BQ105" s="1421"/>
      <c r="BR105" s="1420"/>
      <c r="BS105" s="698"/>
      <c r="BT105" s="698"/>
      <c r="BU105" s="698"/>
      <c r="BV105" s="698"/>
      <c r="BW105" s="1140"/>
      <c r="BX105" s="1141"/>
      <c r="BY105" s="1142"/>
      <c r="BZ105" s="1142"/>
      <c r="CA105" s="698"/>
      <c r="CB105" s="698"/>
      <c r="CC105" s="698"/>
      <c r="CD105" s="698"/>
      <c r="CE105" s="1141"/>
      <c r="CF105" s="1141"/>
      <c r="CG105" s="1142"/>
      <c r="CH105" s="698"/>
      <c r="CI105" s="698"/>
      <c r="CJ105" s="698"/>
      <c r="CK105" s="698"/>
      <c r="CL105" s="1141"/>
      <c r="CM105" s="1141"/>
      <c r="CN105" s="1142"/>
      <c r="CO105" s="1142"/>
      <c r="CP105" s="698"/>
      <c r="CQ105" s="698"/>
      <c r="CR105" s="698"/>
      <c r="CS105" s="698"/>
      <c r="CT105" s="1141"/>
      <c r="CU105" s="1141"/>
      <c r="CV105" s="1142"/>
      <c r="CW105" s="698"/>
      <c r="CX105" s="698"/>
      <c r="CY105" s="698"/>
      <c r="CZ105" s="698"/>
      <c r="DA105" s="1141"/>
      <c r="DB105" s="1141"/>
      <c r="DC105" s="1141"/>
      <c r="DD105" s="1141"/>
      <c r="DE105" s="1141"/>
      <c r="DF105" s="1141"/>
      <c r="DG105" s="1141"/>
      <c r="DH105" s="1141"/>
      <c r="DI105" s="1141"/>
      <c r="DJ105" s="1141"/>
      <c r="DK105" s="1141"/>
      <c r="DL105" s="1141"/>
      <c r="DM105" s="1141"/>
      <c r="DN105" s="1141"/>
      <c r="DO105" s="1142"/>
      <c r="DP105" s="1142"/>
      <c r="DQ105" s="698"/>
      <c r="DR105" s="698"/>
      <c r="DS105" s="698"/>
      <c r="DT105" s="698"/>
      <c r="DU105" s="1141"/>
      <c r="DV105" s="1141"/>
      <c r="DW105" s="1142"/>
      <c r="DX105" s="698"/>
      <c r="DY105" s="698"/>
      <c r="DZ105" s="698"/>
      <c r="EA105" s="698"/>
      <c r="EB105" s="1141"/>
      <c r="EC105" s="1141"/>
      <c r="ED105" s="1142"/>
      <c r="EE105" s="1142"/>
      <c r="EF105" s="698">
        <v>13</v>
      </c>
      <c r="EG105" s="698">
        <v>0</v>
      </c>
      <c r="EH105" s="698">
        <v>0</v>
      </c>
      <c r="EI105" s="698">
        <f t="shared" si="167"/>
        <v>13</v>
      </c>
      <c r="EJ105" s="1141">
        <v>1</v>
      </c>
      <c r="EK105" s="1141">
        <f t="shared" ref="EK105" si="175">IF( SUM(EJ45:EJ105)&lt;=0,0,SUM(EI45:EI105)/SUM(EJ45:EJ105))</f>
        <v>10.148471615720524</v>
      </c>
      <c r="EL105" s="1142"/>
      <c r="EM105" s="698">
        <v>15</v>
      </c>
      <c r="EN105" s="698">
        <v>1</v>
      </c>
      <c r="EO105" s="698">
        <v>2</v>
      </c>
      <c r="EP105" s="698">
        <f t="shared" si="170"/>
        <v>18</v>
      </c>
      <c r="EQ105" s="1141">
        <f t="shared" si="171"/>
        <v>1</v>
      </c>
      <c r="ER105" s="1141">
        <f t="shared" si="120"/>
        <v>14.969432314410481</v>
      </c>
      <c r="ES105" s="1142"/>
      <c r="ET105" s="698"/>
      <c r="EU105" s="698">
        <v>2</v>
      </c>
      <c r="EV105" s="698">
        <v>2</v>
      </c>
      <c r="EW105" s="698">
        <v>2</v>
      </c>
      <c r="EX105" s="698">
        <f>SUM(EU105:EW105)</f>
        <v>6</v>
      </c>
      <c r="EY105" s="1420">
        <v>1</v>
      </c>
      <c r="EZ105" s="1422">
        <f t="shared" si="122"/>
        <v>9.3304904051172706</v>
      </c>
      <c r="FA105" s="1142"/>
      <c r="FB105" s="698">
        <v>4</v>
      </c>
      <c r="FC105" s="698">
        <v>2</v>
      </c>
      <c r="FD105" s="698">
        <v>3</v>
      </c>
      <c r="FE105" s="698">
        <f t="shared" si="166"/>
        <v>9</v>
      </c>
      <c r="FF105" s="1141">
        <f t="shared" si="172"/>
        <v>1</v>
      </c>
      <c r="FG105" s="1141">
        <f t="shared" si="124"/>
        <v>13.40724946695096</v>
      </c>
      <c r="FH105" s="1423"/>
      <c r="FI105" s="1424"/>
      <c r="FJ105" s="698"/>
      <c r="FK105" s="698"/>
      <c r="FL105" s="698"/>
      <c r="FM105" s="698"/>
      <c r="FN105" s="1415"/>
      <c r="FO105" s="1141"/>
      <c r="FP105" s="1142"/>
      <c r="FQ105" s="698"/>
      <c r="FR105" s="698"/>
      <c r="FS105" s="698"/>
      <c r="FT105" s="698"/>
      <c r="FU105" s="1140"/>
      <c r="FV105" s="1141"/>
      <c r="FW105" s="1425"/>
      <c r="FX105" s="1424"/>
      <c r="FY105" s="698">
        <v>0</v>
      </c>
      <c r="FZ105" s="698">
        <v>0</v>
      </c>
      <c r="GA105" s="698">
        <v>2</v>
      </c>
      <c r="GB105" s="1142">
        <f t="shared" si="173"/>
        <v>2</v>
      </c>
      <c r="GC105" s="1141">
        <v>1</v>
      </c>
      <c r="GD105" s="1420">
        <f t="shared" si="126"/>
        <v>2</v>
      </c>
      <c r="GE105" s="697">
        <f t="shared" si="127"/>
        <v>22</v>
      </c>
      <c r="GF105" s="697">
        <f t="shared" si="128"/>
        <v>4</v>
      </c>
      <c r="GG105" s="697">
        <f t="shared" si="129"/>
        <v>9</v>
      </c>
    </row>
    <row r="106" spans="1:189" s="585" customFormat="1" hidden="1" x14ac:dyDescent="0.35">
      <c r="A106" s="1230">
        <v>42870</v>
      </c>
      <c r="B106" s="587"/>
      <c r="C106" s="587"/>
      <c r="D106" s="587"/>
      <c r="E106" s="587"/>
      <c r="F106" s="1126"/>
      <c r="G106" s="1414"/>
      <c r="H106" s="588"/>
      <c r="I106" s="587"/>
      <c r="J106" s="587"/>
      <c r="K106" s="587"/>
      <c r="L106" s="587"/>
      <c r="M106" s="1126"/>
      <c r="N106" s="1126"/>
      <c r="O106" s="588"/>
      <c r="P106" s="588"/>
      <c r="Q106" s="587"/>
      <c r="R106" s="587"/>
      <c r="S106" s="587"/>
      <c r="T106" s="587"/>
      <c r="U106" s="1126"/>
      <c r="V106" s="1414"/>
      <c r="W106" s="587"/>
      <c r="X106" s="587"/>
      <c r="Y106" s="587"/>
      <c r="Z106" s="587"/>
      <c r="AA106" s="1126"/>
      <c r="AB106" s="1126"/>
      <c r="AC106" s="587"/>
      <c r="AD106" s="587"/>
      <c r="AE106" s="587"/>
      <c r="AF106" s="587"/>
      <c r="AG106" s="1126"/>
      <c r="AH106" s="1199"/>
      <c r="AI106" s="588"/>
      <c r="AJ106" s="587"/>
      <c r="AK106" s="587"/>
      <c r="AL106" s="587"/>
      <c r="AM106" s="587"/>
      <c r="AN106" s="1126"/>
      <c r="AO106" s="1127"/>
      <c r="AP106" s="587"/>
      <c r="AQ106" s="587">
        <v>4</v>
      </c>
      <c r="AR106" s="587">
        <v>0</v>
      </c>
      <c r="AS106" s="587">
        <v>4</v>
      </c>
      <c r="AT106" s="587">
        <f t="shared" si="168"/>
        <v>8</v>
      </c>
      <c r="AU106" s="1127">
        <v>1</v>
      </c>
      <c r="AV106" s="1414">
        <f t="shared" si="174"/>
        <v>8.3022071307300518</v>
      </c>
      <c r="AW106" s="588"/>
      <c r="AX106" s="587">
        <v>4</v>
      </c>
      <c r="AY106" s="587">
        <v>0</v>
      </c>
      <c r="AZ106" s="587">
        <v>4</v>
      </c>
      <c r="BA106" s="587">
        <f t="shared" si="169"/>
        <v>8</v>
      </c>
      <c r="BB106" s="1127">
        <v>1</v>
      </c>
      <c r="BC106" s="1127">
        <f t="shared" si="115"/>
        <v>9.3103448275862064</v>
      </c>
      <c r="BD106" s="588"/>
      <c r="BE106" s="588"/>
      <c r="BF106" s="587"/>
      <c r="BG106" s="587"/>
      <c r="BH106" s="587"/>
      <c r="BI106" s="587"/>
      <c r="BJ106" s="1126"/>
      <c r="BK106" s="1127"/>
      <c r="BL106" s="588"/>
      <c r="BM106" s="587"/>
      <c r="BN106" s="587"/>
      <c r="BO106" s="587"/>
      <c r="BP106" s="587"/>
      <c r="BQ106" s="1419"/>
      <c r="BR106" s="1199"/>
      <c r="BS106" s="587"/>
      <c r="BT106" s="587"/>
      <c r="BU106" s="587"/>
      <c r="BV106" s="587"/>
      <c r="BW106" s="1126"/>
      <c r="BX106" s="1127"/>
      <c r="BY106" s="588"/>
      <c r="BZ106" s="588"/>
      <c r="CA106" s="587"/>
      <c r="CB106" s="587"/>
      <c r="CC106" s="587"/>
      <c r="CD106" s="587"/>
      <c r="CE106" s="1127"/>
      <c r="CF106" s="1127"/>
      <c r="CG106" s="588"/>
      <c r="CH106" s="587"/>
      <c r="CI106" s="587"/>
      <c r="CJ106" s="587"/>
      <c r="CK106" s="587"/>
      <c r="CL106" s="1127"/>
      <c r="CM106" s="1127"/>
      <c r="CN106" s="588"/>
      <c r="CO106" s="588"/>
      <c r="CP106" s="587"/>
      <c r="CQ106" s="587"/>
      <c r="CR106" s="587"/>
      <c r="CS106" s="587"/>
      <c r="CT106" s="1127"/>
      <c r="CU106" s="1127"/>
      <c r="CV106" s="588"/>
      <c r="CW106" s="587"/>
      <c r="CX106" s="587"/>
      <c r="CY106" s="587"/>
      <c r="CZ106" s="587"/>
      <c r="DA106" s="1127"/>
      <c r="DB106" s="1127"/>
      <c r="DC106" s="1127"/>
      <c r="DD106" s="1127"/>
      <c r="DE106" s="1127"/>
      <c r="DF106" s="1127"/>
      <c r="DG106" s="1127"/>
      <c r="DH106" s="1127"/>
      <c r="DI106" s="1127"/>
      <c r="DJ106" s="1127"/>
      <c r="DK106" s="1127"/>
      <c r="DL106" s="1127"/>
      <c r="DM106" s="1127"/>
      <c r="DN106" s="1127"/>
      <c r="DO106" s="588"/>
      <c r="DP106" s="588"/>
      <c r="DQ106" s="587"/>
      <c r="DR106" s="587"/>
      <c r="DS106" s="587"/>
      <c r="DT106" s="587"/>
      <c r="DU106" s="1127"/>
      <c r="DV106" s="1127"/>
      <c r="DW106" s="588"/>
      <c r="DX106" s="587"/>
      <c r="DY106" s="587"/>
      <c r="DZ106" s="587"/>
      <c r="EA106" s="587"/>
      <c r="EB106" s="1127"/>
      <c r="EC106" s="1127"/>
      <c r="ED106" s="588"/>
      <c r="EE106" s="588"/>
      <c r="EF106" s="587">
        <v>7</v>
      </c>
      <c r="EG106" s="587">
        <v>0</v>
      </c>
      <c r="EH106" s="587">
        <v>1</v>
      </c>
      <c r="EI106" s="587">
        <f t="shared" si="167"/>
        <v>8</v>
      </c>
      <c r="EJ106" s="1127">
        <v>1</v>
      </c>
      <c r="EK106" s="1127">
        <f t="shared" ref="EK106:EK107" si="176">IF( SUM(EJ46:EJ106)&lt;=0,0,SUM(EI46:EI106)/SUM(EJ46:EJ106))</f>
        <v>10.131004366812228</v>
      </c>
      <c r="EL106" s="588"/>
      <c r="EM106" s="587">
        <v>8</v>
      </c>
      <c r="EN106" s="587">
        <v>0</v>
      </c>
      <c r="EO106" s="587">
        <v>3</v>
      </c>
      <c r="EP106" s="587">
        <f t="shared" si="170"/>
        <v>11</v>
      </c>
      <c r="EQ106" s="1127">
        <f t="shared" si="171"/>
        <v>1</v>
      </c>
      <c r="ER106" s="1127">
        <f t="shared" si="120"/>
        <v>14.934497816593886</v>
      </c>
      <c r="ES106" s="588"/>
      <c r="ET106" s="587"/>
      <c r="EU106" s="587">
        <v>8</v>
      </c>
      <c r="EV106" s="587">
        <v>1</v>
      </c>
      <c r="EW106" s="587">
        <v>4</v>
      </c>
      <c r="EX106" s="587">
        <f>SUM(EU106:EW106)</f>
        <v>13</v>
      </c>
      <c r="EY106" s="1199">
        <v>1</v>
      </c>
      <c r="EZ106" s="1196">
        <f t="shared" si="122"/>
        <v>9.364605543710022</v>
      </c>
      <c r="FA106" s="588"/>
      <c r="FB106" s="587">
        <v>8</v>
      </c>
      <c r="FC106" s="587">
        <v>1</v>
      </c>
      <c r="FD106" s="587">
        <v>8</v>
      </c>
      <c r="FE106" s="587">
        <f t="shared" si="166"/>
        <v>17</v>
      </c>
      <c r="FF106" s="1127">
        <f t="shared" si="172"/>
        <v>1</v>
      </c>
      <c r="FG106" s="1127">
        <f t="shared" si="124"/>
        <v>13.441364605543709</v>
      </c>
      <c r="FH106" s="1197"/>
      <c r="FI106" s="1198"/>
      <c r="FJ106" s="587"/>
      <c r="FK106" s="587"/>
      <c r="FL106" s="587"/>
      <c r="FM106" s="587"/>
      <c r="FN106" s="1414"/>
      <c r="FO106" s="1127"/>
      <c r="FP106" s="588"/>
      <c r="FQ106" s="587"/>
      <c r="FR106" s="587"/>
      <c r="FS106" s="587"/>
      <c r="FT106" s="587"/>
      <c r="FU106" s="1126"/>
      <c r="FV106" s="1127"/>
      <c r="FW106" s="1203"/>
      <c r="FX106" s="1198"/>
      <c r="FY106" s="587">
        <v>0</v>
      </c>
      <c r="FZ106" s="587">
        <v>0</v>
      </c>
      <c r="GA106" s="587">
        <v>0</v>
      </c>
      <c r="GB106" s="588">
        <f t="shared" si="173"/>
        <v>0</v>
      </c>
      <c r="GC106" s="1127">
        <v>1</v>
      </c>
      <c r="GD106" s="1199">
        <f t="shared" si="126"/>
        <v>1.9836065573770492</v>
      </c>
      <c r="GE106" s="1438">
        <f t="shared" si="127"/>
        <v>19</v>
      </c>
      <c r="GF106" s="1438">
        <f t="shared" si="128"/>
        <v>1</v>
      </c>
      <c r="GG106" s="1438">
        <f t="shared" si="129"/>
        <v>18</v>
      </c>
    </row>
    <row r="107" spans="1:189" s="585" customFormat="1" hidden="1" x14ac:dyDescent="0.35">
      <c r="A107" s="1229">
        <v>42871</v>
      </c>
      <c r="B107" s="587"/>
      <c r="C107" s="587"/>
      <c r="D107" s="587"/>
      <c r="E107" s="587"/>
      <c r="F107" s="1126"/>
      <c r="G107" s="1414"/>
      <c r="H107" s="588"/>
      <c r="I107" s="587"/>
      <c r="J107" s="587"/>
      <c r="K107" s="587"/>
      <c r="L107" s="587"/>
      <c r="M107" s="1126"/>
      <c r="N107" s="1126"/>
      <c r="O107" s="588"/>
      <c r="P107" s="588"/>
      <c r="Q107" s="587"/>
      <c r="R107" s="587"/>
      <c r="S107" s="587"/>
      <c r="T107" s="587"/>
      <c r="U107" s="1126"/>
      <c r="V107" s="1414"/>
      <c r="W107" s="587"/>
      <c r="X107" s="587"/>
      <c r="Y107" s="587"/>
      <c r="Z107" s="587"/>
      <c r="AA107" s="1126"/>
      <c r="AB107" s="1126"/>
      <c r="AC107" s="587"/>
      <c r="AD107" s="587"/>
      <c r="AE107" s="587"/>
      <c r="AF107" s="587"/>
      <c r="AG107" s="1126"/>
      <c r="AH107" s="1199"/>
      <c r="AI107" s="588"/>
      <c r="AJ107" s="587"/>
      <c r="AK107" s="587"/>
      <c r="AL107" s="587"/>
      <c r="AM107" s="587"/>
      <c r="AN107" s="1126"/>
      <c r="AO107" s="1127"/>
      <c r="AP107" s="587"/>
      <c r="AQ107" s="587">
        <v>5</v>
      </c>
      <c r="AR107" s="587">
        <v>2</v>
      </c>
      <c r="AS107" s="587">
        <v>2</v>
      </c>
      <c r="AT107" s="587">
        <f t="shared" si="168"/>
        <v>9</v>
      </c>
      <c r="AU107" s="1127">
        <v>1</v>
      </c>
      <c r="AV107" s="1414">
        <f t="shared" si="174"/>
        <v>8.2881355932203391</v>
      </c>
      <c r="AW107" s="588"/>
      <c r="AX107" s="587">
        <v>5</v>
      </c>
      <c r="AY107" s="587">
        <v>2</v>
      </c>
      <c r="AZ107" s="587">
        <v>2</v>
      </c>
      <c r="BA107" s="587">
        <f t="shared" si="169"/>
        <v>9</v>
      </c>
      <c r="BB107" s="1127">
        <v>1</v>
      </c>
      <c r="BC107" s="1127">
        <f t="shared" si="115"/>
        <v>9.2622950819672134</v>
      </c>
      <c r="BD107" s="588"/>
      <c r="BE107" s="588"/>
      <c r="BF107" s="587"/>
      <c r="BG107" s="587"/>
      <c r="BH107" s="587"/>
      <c r="BI107" s="587"/>
      <c r="BJ107" s="1126"/>
      <c r="BK107" s="1127"/>
      <c r="BL107" s="588"/>
      <c r="BM107" s="587"/>
      <c r="BN107" s="587"/>
      <c r="BO107" s="587"/>
      <c r="BP107" s="587"/>
      <c r="BQ107" s="1419"/>
      <c r="BR107" s="1199"/>
      <c r="BS107" s="587"/>
      <c r="BT107" s="587"/>
      <c r="BU107" s="587"/>
      <c r="BV107" s="587"/>
      <c r="BW107" s="1126"/>
      <c r="BX107" s="1127"/>
      <c r="BY107" s="588"/>
      <c r="BZ107" s="588"/>
      <c r="CA107" s="587"/>
      <c r="CB107" s="587"/>
      <c r="CC107" s="587"/>
      <c r="CD107" s="587"/>
      <c r="CE107" s="1127"/>
      <c r="CF107" s="1127"/>
      <c r="CG107" s="588"/>
      <c r="CH107" s="587"/>
      <c r="CI107" s="587"/>
      <c r="CJ107" s="587"/>
      <c r="CK107" s="587"/>
      <c r="CL107" s="1127"/>
      <c r="CM107" s="1127"/>
      <c r="CN107" s="588"/>
      <c r="CO107" s="588"/>
      <c r="CP107" s="587"/>
      <c r="CQ107" s="587"/>
      <c r="CR107" s="587"/>
      <c r="CS107" s="587"/>
      <c r="CT107" s="1127"/>
      <c r="CU107" s="1127"/>
      <c r="CV107" s="588"/>
      <c r="CW107" s="587"/>
      <c r="CX107" s="587"/>
      <c r="CY107" s="587"/>
      <c r="CZ107" s="587"/>
      <c r="DA107" s="1127"/>
      <c r="DB107" s="1127"/>
      <c r="DC107" s="1127"/>
      <c r="DD107" s="1127"/>
      <c r="DE107" s="1127"/>
      <c r="DF107" s="1127"/>
      <c r="DG107" s="1127"/>
      <c r="DH107" s="1127"/>
      <c r="DI107" s="1127"/>
      <c r="DJ107" s="1127"/>
      <c r="DK107" s="1127"/>
      <c r="DL107" s="1127"/>
      <c r="DM107" s="1127"/>
      <c r="DN107" s="1127"/>
      <c r="DO107" s="588"/>
      <c r="DP107" s="588"/>
      <c r="DQ107" s="587"/>
      <c r="DR107" s="587"/>
      <c r="DS107" s="587"/>
      <c r="DT107" s="587"/>
      <c r="DU107" s="1127"/>
      <c r="DV107" s="1127"/>
      <c r="DW107" s="588"/>
      <c r="DX107" s="587"/>
      <c r="DY107" s="587"/>
      <c r="DZ107" s="587"/>
      <c r="EA107" s="587"/>
      <c r="EB107" s="1127"/>
      <c r="EC107" s="1127"/>
      <c r="ED107" s="588"/>
      <c r="EE107" s="588"/>
      <c r="EF107" s="587">
        <v>9</v>
      </c>
      <c r="EG107" s="587">
        <v>5</v>
      </c>
      <c r="EH107" s="587">
        <v>6</v>
      </c>
      <c r="EI107" s="587">
        <f t="shared" si="167"/>
        <v>20</v>
      </c>
      <c r="EJ107" s="1127">
        <v>1</v>
      </c>
      <c r="EK107" s="1127">
        <f t="shared" si="176"/>
        <v>10.358078602620088</v>
      </c>
      <c r="EL107" s="588"/>
      <c r="EM107" s="587">
        <v>10</v>
      </c>
      <c r="EN107" s="587">
        <v>5</v>
      </c>
      <c r="EO107" s="587">
        <v>6</v>
      </c>
      <c r="EP107" s="587">
        <f t="shared" si="170"/>
        <v>21</v>
      </c>
      <c r="EQ107" s="1127">
        <f t="shared" si="171"/>
        <v>1</v>
      </c>
      <c r="ER107" s="1127">
        <f t="shared" si="120"/>
        <v>15.039301310043669</v>
      </c>
      <c r="ES107" s="588"/>
      <c r="ET107" s="587"/>
      <c r="EU107" s="587"/>
      <c r="EV107" s="587"/>
      <c r="EW107" s="587"/>
      <c r="EX107" s="587"/>
      <c r="EY107" s="1199"/>
      <c r="EZ107" s="1196">
        <f t="shared" si="122"/>
        <v>9.405639913232104</v>
      </c>
      <c r="FA107" s="588"/>
      <c r="FB107" s="587">
        <v>2</v>
      </c>
      <c r="FC107" s="587">
        <v>0</v>
      </c>
      <c r="FD107" s="587">
        <v>2</v>
      </c>
      <c r="FE107" s="587">
        <f t="shared" si="166"/>
        <v>4</v>
      </c>
      <c r="FF107" s="1127">
        <f t="shared" si="172"/>
        <v>0</v>
      </c>
      <c r="FG107" s="1127">
        <f t="shared" si="124"/>
        <v>13.518438177874186</v>
      </c>
      <c r="FH107" s="1197"/>
      <c r="FI107" s="1198"/>
      <c r="FJ107" s="587"/>
      <c r="FK107" s="587"/>
      <c r="FL107" s="587"/>
      <c r="FM107" s="587"/>
      <c r="FN107" s="1414"/>
      <c r="FO107" s="1127"/>
      <c r="FP107" s="588"/>
      <c r="FQ107" s="587"/>
      <c r="FR107" s="587"/>
      <c r="FS107" s="587"/>
      <c r="FT107" s="587"/>
      <c r="FU107" s="1126"/>
      <c r="FV107" s="1127"/>
      <c r="FW107" s="1203"/>
      <c r="FX107" s="1198"/>
      <c r="FY107" s="587">
        <v>1</v>
      </c>
      <c r="FZ107" s="587">
        <v>0</v>
      </c>
      <c r="GA107" s="587">
        <v>1</v>
      </c>
      <c r="GB107" s="588">
        <f t="shared" si="173"/>
        <v>2</v>
      </c>
      <c r="GC107" s="1127">
        <v>1</v>
      </c>
      <c r="GD107" s="1199">
        <f t="shared" si="126"/>
        <v>2</v>
      </c>
      <c r="GE107" s="697">
        <f t="shared" si="127"/>
        <v>15</v>
      </c>
      <c r="GF107" s="697">
        <f t="shared" si="128"/>
        <v>7</v>
      </c>
      <c r="GG107" s="697">
        <f t="shared" si="129"/>
        <v>9</v>
      </c>
    </row>
    <row r="108" spans="1:189" s="585" customFormat="1" hidden="1" x14ac:dyDescent="0.35">
      <c r="A108" s="1229">
        <v>42872</v>
      </c>
      <c r="B108" s="587"/>
      <c r="C108" s="587"/>
      <c r="D108" s="587"/>
      <c r="E108" s="587"/>
      <c r="F108" s="1126"/>
      <c r="G108" s="1414"/>
      <c r="H108" s="588"/>
      <c r="I108" s="587"/>
      <c r="J108" s="587"/>
      <c r="K108" s="587"/>
      <c r="L108" s="587"/>
      <c r="M108" s="1126"/>
      <c r="N108" s="1126"/>
      <c r="O108" s="588"/>
      <c r="P108" s="588"/>
      <c r="Q108" s="587"/>
      <c r="R108" s="587"/>
      <c r="S108" s="587"/>
      <c r="T108" s="587"/>
      <c r="U108" s="1126"/>
      <c r="V108" s="1414"/>
      <c r="W108" s="587"/>
      <c r="X108" s="587"/>
      <c r="Y108" s="587"/>
      <c r="Z108" s="587"/>
      <c r="AA108" s="1126"/>
      <c r="AB108" s="1126"/>
      <c r="AC108" s="587"/>
      <c r="AD108" s="587"/>
      <c r="AE108" s="587"/>
      <c r="AF108" s="587"/>
      <c r="AG108" s="1126"/>
      <c r="AH108" s="1199"/>
      <c r="AI108" s="588"/>
      <c r="AJ108" s="587"/>
      <c r="AK108" s="587"/>
      <c r="AL108" s="587"/>
      <c r="AM108" s="587"/>
      <c r="AN108" s="1126"/>
      <c r="AO108" s="1127"/>
      <c r="AP108" s="587"/>
      <c r="AQ108" s="587">
        <v>4</v>
      </c>
      <c r="AR108" s="587">
        <v>0</v>
      </c>
      <c r="AS108" s="587">
        <v>2</v>
      </c>
      <c r="AT108" s="587">
        <f t="shared" si="168"/>
        <v>6</v>
      </c>
      <c r="AU108" s="1127">
        <v>1</v>
      </c>
      <c r="AV108" s="1414">
        <f t="shared" si="174"/>
        <v>8.2372881355932197</v>
      </c>
      <c r="AW108" s="588"/>
      <c r="AX108" s="587">
        <v>4</v>
      </c>
      <c r="AY108" s="587">
        <v>1</v>
      </c>
      <c r="AZ108" s="587">
        <v>3</v>
      </c>
      <c r="BA108" s="587">
        <f t="shared" si="169"/>
        <v>8</v>
      </c>
      <c r="BB108" s="1127">
        <v>1</v>
      </c>
      <c r="BC108" s="1127">
        <f t="shared" si="115"/>
        <v>9.2459016393442628</v>
      </c>
      <c r="BD108" s="588"/>
      <c r="BE108" s="588"/>
      <c r="BF108" s="587"/>
      <c r="BG108" s="587"/>
      <c r="BH108" s="587"/>
      <c r="BI108" s="587"/>
      <c r="BJ108" s="1126"/>
      <c r="BK108" s="1127"/>
      <c r="BL108" s="588"/>
      <c r="BM108" s="587"/>
      <c r="BN108" s="587"/>
      <c r="BO108" s="587"/>
      <c r="BP108" s="587"/>
      <c r="BQ108" s="1419"/>
      <c r="BR108" s="1199"/>
      <c r="BS108" s="587"/>
      <c r="BT108" s="587"/>
      <c r="BU108" s="587"/>
      <c r="BV108" s="587"/>
      <c r="BW108" s="1126"/>
      <c r="BX108" s="1127"/>
      <c r="BY108" s="588"/>
      <c r="BZ108" s="588"/>
      <c r="CA108" s="587"/>
      <c r="CB108" s="587"/>
      <c r="CC108" s="587"/>
      <c r="CD108" s="587"/>
      <c r="CE108" s="1127"/>
      <c r="CF108" s="1127"/>
      <c r="CG108" s="588"/>
      <c r="CH108" s="587"/>
      <c r="CI108" s="587"/>
      <c r="CJ108" s="587"/>
      <c r="CK108" s="587"/>
      <c r="CL108" s="1127"/>
      <c r="CM108" s="1127"/>
      <c r="CN108" s="588"/>
      <c r="CO108" s="588"/>
      <c r="CP108" s="587"/>
      <c r="CQ108" s="587"/>
      <c r="CR108" s="587"/>
      <c r="CS108" s="587"/>
      <c r="CT108" s="1127"/>
      <c r="CU108" s="1127"/>
      <c r="CV108" s="588"/>
      <c r="CW108" s="587"/>
      <c r="CX108" s="587"/>
      <c r="CY108" s="587"/>
      <c r="CZ108" s="587"/>
      <c r="DA108" s="1127"/>
      <c r="DB108" s="1127"/>
      <c r="DC108" s="1127"/>
      <c r="DD108" s="1127"/>
      <c r="DE108" s="1127"/>
      <c r="DF108" s="1127"/>
      <c r="DG108" s="1127"/>
      <c r="DH108" s="1127"/>
      <c r="DI108" s="1127"/>
      <c r="DJ108" s="1127"/>
      <c r="DK108" s="1127"/>
      <c r="DL108" s="1127"/>
      <c r="DM108" s="1127"/>
      <c r="DN108" s="1127"/>
      <c r="DO108" s="588"/>
      <c r="DP108" s="588"/>
      <c r="DQ108" s="587"/>
      <c r="DR108" s="587"/>
      <c r="DS108" s="587"/>
      <c r="DT108" s="587"/>
      <c r="DU108" s="1127"/>
      <c r="DV108" s="1127"/>
      <c r="DW108" s="588"/>
      <c r="DX108" s="587"/>
      <c r="DY108" s="587"/>
      <c r="DZ108" s="587"/>
      <c r="EA108" s="587"/>
      <c r="EB108" s="1127"/>
      <c r="EC108" s="1127"/>
      <c r="ED108" s="588"/>
      <c r="EE108" s="588"/>
      <c r="EF108" s="587">
        <v>13</v>
      </c>
      <c r="EG108" s="587">
        <v>2</v>
      </c>
      <c r="EH108" s="587">
        <v>3</v>
      </c>
      <c r="EI108" s="587">
        <f t="shared" si="167"/>
        <v>18</v>
      </c>
      <c r="EJ108" s="1127">
        <v>1</v>
      </c>
      <c r="EK108" s="1127">
        <f t="shared" ref="EK108" si="177">IF( SUM(EJ48:EJ108)&lt;=0,0,SUM(EI48:EI108)/SUM(EJ48:EJ108))</f>
        <v>10.445414847161572</v>
      </c>
      <c r="EL108" s="588"/>
      <c r="EM108" s="587">
        <v>14</v>
      </c>
      <c r="EN108" s="587">
        <v>4</v>
      </c>
      <c r="EO108" s="587">
        <v>5</v>
      </c>
      <c r="EP108" s="587">
        <f t="shared" si="170"/>
        <v>23</v>
      </c>
      <c r="EQ108" s="1127">
        <f t="shared" si="171"/>
        <v>1</v>
      </c>
      <c r="ER108" s="1127">
        <f t="shared" si="120"/>
        <v>15.109170305676855</v>
      </c>
      <c r="ES108" s="588"/>
      <c r="ET108" s="587"/>
      <c r="EU108" s="587"/>
      <c r="EV108" s="587"/>
      <c r="EW108" s="587"/>
      <c r="EX108" s="587"/>
      <c r="EY108" s="1199"/>
      <c r="EZ108" s="1196">
        <f t="shared" si="122"/>
        <v>9.4210526315789469</v>
      </c>
      <c r="FA108" s="588"/>
      <c r="FB108" s="587">
        <v>2</v>
      </c>
      <c r="FC108" s="587">
        <v>1</v>
      </c>
      <c r="FD108" s="587">
        <v>3</v>
      </c>
      <c r="FE108" s="587">
        <f t="shared" ref="FE108:FE113" si="178">SUM(FB108:FD108)</f>
        <v>6</v>
      </c>
      <c r="FF108" s="1127">
        <f t="shared" si="172"/>
        <v>0</v>
      </c>
      <c r="FG108" s="1127">
        <f t="shared" si="124"/>
        <v>13.578947368421053</v>
      </c>
      <c r="FH108" s="1197"/>
      <c r="FI108" s="1198"/>
      <c r="FJ108" s="587"/>
      <c r="FK108" s="587"/>
      <c r="FL108" s="587"/>
      <c r="FM108" s="587">
        <f t="shared" ref="FM108:FM109" si="179">SUM(FJ108:FL108)</f>
        <v>0</v>
      </c>
      <c r="FN108" s="1414">
        <v>0</v>
      </c>
      <c r="FO108" s="1127"/>
      <c r="FP108" s="588"/>
      <c r="FQ108" s="587"/>
      <c r="FR108" s="587"/>
      <c r="FS108" s="587"/>
      <c r="FT108" s="587">
        <f t="shared" ref="FT108:FT109" si="180">SUM(FQ108:FS108)</f>
        <v>0</v>
      </c>
      <c r="FU108" s="1126">
        <f t="shared" ref="FU108:FU109" si="181">FN108</f>
        <v>0</v>
      </c>
      <c r="FV108" s="1127"/>
      <c r="FW108" s="1203"/>
      <c r="FX108" s="1198"/>
      <c r="FY108" s="587">
        <v>0</v>
      </c>
      <c r="FZ108" s="587">
        <v>1</v>
      </c>
      <c r="GA108" s="587">
        <v>2</v>
      </c>
      <c r="GB108" s="588">
        <f t="shared" si="173"/>
        <v>3</v>
      </c>
      <c r="GC108" s="1127">
        <v>1</v>
      </c>
      <c r="GD108" s="1199">
        <f t="shared" si="126"/>
        <v>1.9672131147540983</v>
      </c>
      <c r="GE108" s="697">
        <f t="shared" ref="GE108:GE141" si="182">B108+AQ108+CA108+CP108+EF108+EU108+FY108</f>
        <v>17</v>
      </c>
      <c r="GF108" s="697">
        <f t="shared" ref="GF108:GF141" si="183">C108+AR108+CB108+CQ108+EG108+EV108+FZ108</f>
        <v>3</v>
      </c>
      <c r="GG108" s="697">
        <f t="shared" ref="GG108:GG127" si="184">(D108+AS108+CC108+CR108+EH108+EX108+GA108)</f>
        <v>7</v>
      </c>
    </row>
    <row r="109" spans="1:189" s="585" customFormat="1" hidden="1" x14ac:dyDescent="0.35">
      <c r="A109" s="1229">
        <v>42873</v>
      </c>
      <c r="B109" s="587"/>
      <c r="C109" s="587"/>
      <c r="D109" s="587"/>
      <c r="E109" s="587"/>
      <c r="F109" s="1126"/>
      <c r="G109" s="1414"/>
      <c r="H109" s="588"/>
      <c r="I109" s="587"/>
      <c r="J109" s="587"/>
      <c r="K109" s="587"/>
      <c r="L109" s="587"/>
      <c r="M109" s="1126"/>
      <c r="N109" s="1126"/>
      <c r="O109" s="588"/>
      <c r="P109" s="588"/>
      <c r="Q109" s="587"/>
      <c r="R109" s="587"/>
      <c r="S109" s="587"/>
      <c r="T109" s="587"/>
      <c r="U109" s="1126"/>
      <c r="V109" s="1414"/>
      <c r="W109" s="587"/>
      <c r="X109" s="587"/>
      <c r="Y109" s="587"/>
      <c r="Z109" s="587"/>
      <c r="AA109" s="1126"/>
      <c r="AB109" s="1126"/>
      <c r="AC109" s="587"/>
      <c r="AD109" s="587"/>
      <c r="AE109" s="587"/>
      <c r="AF109" s="587"/>
      <c r="AG109" s="1126"/>
      <c r="AH109" s="1199"/>
      <c r="AI109" s="588"/>
      <c r="AJ109" s="587"/>
      <c r="AK109" s="587"/>
      <c r="AL109" s="587"/>
      <c r="AM109" s="587"/>
      <c r="AN109" s="1126"/>
      <c r="AO109" s="1127"/>
      <c r="AP109" s="587"/>
      <c r="AQ109" s="587">
        <v>5</v>
      </c>
      <c r="AR109" s="587">
        <v>2</v>
      </c>
      <c r="AS109" s="587">
        <v>0</v>
      </c>
      <c r="AT109" s="587">
        <f t="shared" si="168"/>
        <v>7</v>
      </c>
      <c r="AU109" s="1127">
        <v>1</v>
      </c>
      <c r="AV109" s="1414">
        <f t="shared" si="174"/>
        <v>8.0677966101694913</v>
      </c>
      <c r="AW109" s="588"/>
      <c r="AX109" s="587">
        <v>7</v>
      </c>
      <c r="AY109" s="587">
        <v>4</v>
      </c>
      <c r="AZ109" s="587">
        <v>0</v>
      </c>
      <c r="BA109" s="587">
        <f t="shared" si="169"/>
        <v>11</v>
      </c>
      <c r="BB109" s="1127">
        <v>1</v>
      </c>
      <c r="BC109" s="1127">
        <f t="shared" si="115"/>
        <v>9.1475409836065573</v>
      </c>
      <c r="BD109" s="588"/>
      <c r="BE109" s="588"/>
      <c r="BF109" s="587"/>
      <c r="BG109" s="587"/>
      <c r="BH109" s="587"/>
      <c r="BI109" s="587"/>
      <c r="BJ109" s="1126"/>
      <c r="BK109" s="1127"/>
      <c r="BL109" s="588"/>
      <c r="BM109" s="587"/>
      <c r="BN109" s="587"/>
      <c r="BO109" s="587"/>
      <c r="BP109" s="587"/>
      <c r="BQ109" s="1419"/>
      <c r="BR109" s="1199"/>
      <c r="BS109" s="587"/>
      <c r="BT109" s="587"/>
      <c r="BU109" s="587"/>
      <c r="BV109" s="587"/>
      <c r="BW109" s="1126"/>
      <c r="BX109" s="1127"/>
      <c r="BY109" s="588"/>
      <c r="BZ109" s="588"/>
      <c r="CA109" s="587"/>
      <c r="CB109" s="587"/>
      <c r="CC109" s="587"/>
      <c r="CD109" s="587"/>
      <c r="CE109" s="1127"/>
      <c r="CF109" s="1127"/>
      <c r="CG109" s="588"/>
      <c r="CH109" s="587"/>
      <c r="CI109" s="587"/>
      <c r="CJ109" s="587"/>
      <c r="CK109" s="587"/>
      <c r="CL109" s="1127"/>
      <c r="CM109" s="1127"/>
      <c r="CN109" s="588"/>
      <c r="CO109" s="588"/>
      <c r="CP109" s="587"/>
      <c r="CQ109" s="587"/>
      <c r="CR109" s="587"/>
      <c r="CS109" s="587"/>
      <c r="CT109" s="1127"/>
      <c r="CU109" s="1127"/>
      <c r="CV109" s="588"/>
      <c r="CW109" s="587"/>
      <c r="CX109" s="587"/>
      <c r="CY109" s="587"/>
      <c r="CZ109" s="587"/>
      <c r="DA109" s="1127"/>
      <c r="DB109" s="1127"/>
      <c r="DC109" s="1127"/>
      <c r="DD109" s="1127"/>
      <c r="DE109" s="1127"/>
      <c r="DF109" s="1127"/>
      <c r="DG109" s="1127"/>
      <c r="DH109" s="1127"/>
      <c r="DI109" s="1127"/>
      <c r="DJ109" s="1127"/>
      <c r="DK109" s="1127"/>
      <c r="DL109" s="1127"/>
      <c r="DM109" s="1127"/>
      <c r="DN109" s="1127"/>
      <c r="DO109" s="588"/>
      <c r="DP109" s="588"/>
      <c r="DQ109" s="587"/>
      <c r="DR109" s="587"/>
      <c r="DS109" s="587"/>
      <c r="DT109" s="587"/>
      <c r="DU109" s="1127"/>
      <c r="DV109" s="1127"/>
      <c r="DW109" s="588"/>
      <c r="DX109" s="587"/>
      <c r="DY109" s="587"/>
      <c r="DZ109" s="587"/>
      <c r="EA109" s="587"/>
      <c r="EB109" s="1127"/>
      <c r="EC109" s="1127"/>
      <c r="ED109" s="588"/>
      <c r="EE109" s="588"/>
      <c r="EF109" s="587">
        <v>7</v>
      </c>
      <c r="EG109" s="587">
        <v>1</v>
      </c>
      <c r="EH109" s="587">
        <v>4</v>
      </c>
      <c r="EI109" s="587">
        <f t="shared" ref="EI109:EI114" si="185">SUM(EF109:EH109)</f>
        <v>12</v>
      </c>
      <c r="EJ109" s="1127">
        <v>1</v>
      </c>
      <c r="EK109" s="1127">
        <f t="shared" ref="EK109:EK173" si="186">IF( SUM(EJ49:EJ109)&lt;=0,0,SUM(EI49:EI109)/SUM(EJ49:EJ109))</f>
        <v>10.550218340611353</v>
      </c>
      <c r="EL109" s="588"/>
      <c r="EM109" s="587">
        <v>10</v>
      </c>
      <c r="EN109" s="587">
        <v>2</v>
      </c>
      <c r="EO109" s="587">
        <v>7</v>
      </c>
      <c r="EP109" s="587">
        <f t="shared" si="170"/>
        <v>19</v>
      </c>
      <c r="EQ109" s="1127">
        <f t="shared" si="171"/>
        <v>1</v>
      </c>
      <c r="ER109" s="1127">
        <f t="shared" si="120"/>
        <v>15.301310043668122</v>
      </c>
      <c r="ES109" s="588"/>
      <c r="ET109" s="587"/>
      <c r="EU109" s="587">
        <v>6</v>
      </c>
      <c r="EV109" s="587">
        <v>0</v>
      </c>
      <c r="EW109" s="587">
        <v>1</v>
      </c>
      <c r="EX109" s="587">
        <f t="shared" ref="EX109:EX114" si="187">SUM(EU109:EW109)</f>
        <v>7</v>
      </c>
      <c r="EY109" s="1199">
        <v>0.5</v>
      </c>
      <c r="EZ109" s="1196">
        <f t="shared" si="122"/>
        <v>9.4513274336283182</v>
      </c>
      <c r="FA109" s="588"/>
      <c r="FB109" s="587">
        <v>7</v>
      </c>
      <c r="FC109" s="587">
        <v>1</v>
      </c>
      <c r="FD109" s="587">
        <v>5</v>
      </c>
      <c r="FE109" s="587">
        <f t="shared" si="178"/>
        <v>13</v>
      </c>
      <c r="FF109" s="1127">
        <f t="shared" si="172"/>
        <v>0.5</v>
      </c>
      <c r="FG109" s="1127">
        <f t="shared" si="124"/>
        <v>13.663716814159292</v>
      </c>
      <c r="FH109" s="1197"/>
      <c r="FI109" s="1198"/>
      <c r="FJ109" s="587"/>
      <c r="FK109" s="587"/>
      <c r="FL109" s="587"/>
      <c r="FM109" s="587">
        <f t="shared" si="179"/>
        <v>0</v>
      </c>
      <c r="FN109" s="1414">
        <v>0</v>
      </c>
      <c r="FO109" s="1127"/>
      <c r="FP109" s="588"/>
      <c r="FQ109" s="587"/>
      <c r="FR109" s="587"/>
      <c r="FS109" s="587"/>
      <c r="FT109" s="587">
        <f t="shared" si="180"/>
        <v>0</v>
      </c>
      <c r="FU109" s="1126">
        <f t="shared" si="181"/>
        <v>0</v>
      </c>
      <c r="FV109" s="1127"/>
      <c r="FW109" s="1203"/>
      <c r="FX109" s="1198"/>
      <c r="FY109" s="587">
        <v>1</v>
      </c>
      <c r="FZ109" s="587">
        <v>1</v>
      </c>
      <c r="GA109" s="587">
        <v>1</v>
      </c>
      <c r="GB109" s="588">
        <f t="shared" si="173"/>
        <v>3</v>
      </c>
      <c r="GC109" s="1127">
        <v>1</v>
      </c>
      <c r="GD109" s="1199">
        <f t="shared" si="126"/>
        <v>2</v>
      </c>
      <c r="GE109" s="697">
        <f t="shared" si="182"/>
        <v>19</v>
      </c>
      <c r="GF109" s="697">
        <f t="shared" si="183"/>
        <v>4</v>
      </c>
      <c r="GG109" s="697">
        <f t="shared" si="184"/>
        <v>12</v>
      </c>
    </row>
    <row r="110" spans="1:189" s="585" customFormat="1" hidden="1" x14ac:dyDescent="0.35">
      <c r="A110" s="1231">
        <v>42874</v>
      </c>
      <c r="B110" s="698"/>
      <c r="C110" s="698"/>
      <c r="D110" s="698"/>
      <c r="E110" s="698"/>
      <c r="F110" s="1140"/>
      <c r="G110" s="1414"/>
      <c r="H110" s="1142"/>
      <c r="I110" s="698"/>
      <c r="J110" s="698"/>
      <c r="K110" s="698"/>
      <c r="L110" s="698"/>
      <c r="M110" s="1140"/>
      <c r="N110" s="1126"/>
      <c r="O110" s="1142"/>
      <c r="P110" s="1142"/>
      <c r="Q110" s="698"/>
      <c r="R110" s="698"/>
      <c r="S110" s="698"/>
      <c r="T110" s="698"/>
      <c r="U110" s="1140"/>
      <c r="V110" s="1415"/>
      <c r="W110" s="698"/>
      <c r="X110" s="698"/>
      <c r="Y110" s="698"/>
      <c r="Z110" s="698"/>
      <c r="AA110" s="1140"/>
      <c r="AB110" s="1140"/>
      <c r="AC110" s="698"/>
      <c r="AD110" s="698"/>
      <c r="AE110" s="698"/>
      <c r="AF110" s="698"/>
      <c r="AG110" s="1140"/>
      <c r="AH110" s="1420"/>
      <c r="AI110" s="1142"/>
      <c r="AJ110" s="698"/>
      <c r="AK110" s="698"/>
      <c r="AL110" s="698"/>
      <c r="AM110" s="698"/>
      <c r="AN110" s="1140"/>
      <c r="AO110" s="1141"/>
      <c r="AP110" s="698"/>
      <c r="AQ110" s="698">
        <v>4</v>
      </c>
      <c r="AR110" s="698">
        <v>0</v>
      </c>
      <c r="AS110" s="698">
        <v>0</v>
      </c>
      <c r="AT110" s="698">
        <f t="shared" ref="AT110:AT115" si="188">IF(SUM(AQ110:AS110)&gt;0,SUM(AQ110:AS110),0)</f>
        <v>4</v>
      </c>
      <c r="AU110" s="1141">
        <v>1</v>
      </c>
      <c r="AV110" s="1414">
        <f t="shared" si="174"/>
        <v>7.9322033898305087</v>
      </c>
      <c r="AW110" s="1142"/>
      <c r="AX110" s="698">
        <v>4</v>
      </c>
      <c r="AY110" s="698">
        <v>0</v>
      </c>
      <c r="AZ110" s="698">
        <v>0</v>
      </c>
      <c r="BA110" s="698">
        <f t="shared" ref="BA110:BA115" si="189">IF(SUM(AX110:AZ110)&gt;0,SUM(AX110:AZ110),0)</f>
        <v>4</v>
      </c>
      <c r="BB110" s="1141">
        <v>1</v>
      </c>
      <c r="BC110" s="1127">
        <f t="shared" si="115"/>
        <v>8.9508196721311482</v>
      </c>
      <c r="BD110" s="1142"/>
      <c r="BE110" s="1142"/>
      <c r="BF110" s="698"/>
      <c r="BG110" s="698"/>
      <c r="BH110" s="698"/>
      <c r="BI110" s="698"/>
      <c r="BJ110" s="1140"/>
      <c r="BK110" s="1141"/>
      <c r="BL110" s="1142"/>
      <c r="BM110" s="698"/>
      <c r="BN110" s="698"/>
      <c r="BO110" s="698"/>
      <c r="BP110" s="698"/>
      <c r="BQ110" s="1421"/>
      <c r="BR110" s="1420"/>
      <c r="BS110" s="698"/>
      <c r="BT110" s="698"/>
      <c r="BU110" s="698"/>
      <c r="BV110" s="698"/>
      <c r="BW110" s="1140"/>
      <c r="BX110" s="1141"/>
      <c r="BY110" s="1142"/>
      <c r="BZ110" s="1142"/>
      <c r="CA110" s="698"/>
      <c r="CB110" s="698"/>
      <c r="CC110" s="698"/>
      <c r="CD110" s="698"/>
      <c r="CE110" s="1141"/>
      <c r="CF110" s="1127"/>
      <c r="CG110" s="1142"/>
      <c r="CH110" s="698"/>
      <c r="CI110" s="698"/>
      <c r="CJ110" s="698"/>
      <c r="CK110" s="698"/>
      <c r="CL110" s="1141"/>
      <c r="CM110" s="1127"/>
      <c r="CN110" s="1142"/>
      <c r="CO110" s="1142"/>
      <c r="CP110" s="698"/>
      <c r="CQ110" s="698"/>
      <c r="CR110" s="698"/>
      <c r="CS110" s="698"/>
      <c r="CT110" s="1141"/>
      <c r="CU110" s="1127"/>
      <c r="CV110" s="1142"/>
      <c r="CW110" s="698"/>
      <c r="CX110" s="698"/>
      <c r="CY110" s="698"/>
      <c r="CZ110" s="698"/>
      <c r="DA110" s="1141"/>
      <c r="DB110" s="1141"/>
      <c r="DC110" s="1141"/>
      <c r="DD110" s="1141"/>
      <c r="DE110" s="1141"/>
      <c r="DF110" s="1141"/>
      <c r="DG110" s="1141"/>
      <c r="DH110" s="1141"/>
      <c r="DI110" s="1141"/>
      <c r="DJ110" s="1141"/>
      <c r="DK110" s="1141"/>
      <c r="DL110" s="1141"/>
      <c r="DM110" s="1141"/>
      <c r="DN110" s="1127"/>
      <c r="DO110" s="1142"/>
      <c r="DP110" s="1142"/>
      <c r="DQ110" s="698"/>
      <c r="DR110" s="698"/>
      <c r="DS110" s="698"/>
      <c r="DT110" s="698"/>
      <c r="DU110" s="1141"/>
      <c r="DV110" s="1141"/>
      <c r="DW110" s="1142"/>
      <c r="DX110" s="698"/>
      <c r="DY110" s="698"/>
      <c r="DZ110" s="698"/>
      <c r="EA110" s="698"/>
      <c r="EB110" s="1141"/>
      <c r="EC110" s="1141"/>
      <c r="ED110" s="1142"/>
      <c r="EE110" s="1142"/>
      <c r="EF110" s="698">
        <v>6</v>
      </c>
      <c r="EG110" s="698">
        <v>1</v>
      </c>
      <c r="EH110" s="698">
        <v>4</v>
      </c>
      <c r="EI110" s="698">
        <f t="shared" si="185"/>
        <v>11</v>
      </c>
      <c r="EJ110" s="1141">
        <v>1</v>
      </c>
      <c r="EK110" s="1127">
        <f t="shared" si="186"/>
        <v>10.532751091703057</v>
      </c>
      <c r="EL110" s="1142"/>
      <c r="EM110" s="698">
        <v>6</v>
      </c>
      <c r="EN110" s="698">
        <v>2</v>
      </c>
      <c r="EO110" s="698">
        <v>5</v>
      </c>
      <c r="EP110" s="698">
        <f t="shared" ref="EP110:EP115" si="190">SUM(EM110:EO110)</f>
        <v>13</v>
      </c>
      <c r="EQ110" s="1141">
        <f t="shared" ref="EQ110:EQ115" si="191">EJ110</f>
        <v>1</v>
      </c>
      <c r="ER110" s="1127">
        <f t="shared" si="120"/>
        <v>15.301310043668122</v>
      </c>
      <c r="ES110" s="1142"/>
      <c r="ET110" s="698"/>
      <c r="EU110" s="698">
        <v>2</v>
      </c>
      <c r="EV110" s="698">
        <v>1</v>
      </c>
      <c r="EW110" s="698">
        <v>0</v>
      </c>
      <c r="EX110" s="698">
        <f t="shared" si="187"/>
        <v>3</v>
      </c>
      <c r="EY110" s="1420">
        <v>1</v>
      </c>
      <c r="EZ110" s="1196">
        <f t="shared" si="122"/>
        <v>9.3628318584070804</v>
      </c>
      <c r="FA110" s="1142"/>
      <c r="FB110" s="698">
        <v>3</v>
      </c>
      <c r="FC110" s="698">
        <v>2</v>
      </c>
      <c r="FD110" s="698">
        <v>0</v>
      </c>
      <c r="FE110" s="698">
        <f t="shared" si="178"/>
        <v>5</v>
      </c>
      <c r="FF110" s="1141">
        <f t="shared" ref="FF110:FF116" si="192">EY110</f>
        <v>1</v>
      </c>
      <c r="FG110" s="1127">
        <f t="shared" si="124"/>
        <v>13.539823008849558</v>
      </c>
      <c r="FH110" s="1423"/>
      <c r="FI110" s="1424"/>
      <c r="FJ110" s="698"/>
      <c r="FK110" s="698"/>
      <c r="FL110" s="698"/>
      <c r="FM110" s="698">
        <f t="shared" ref="FM110:FM115" si="193">SUM(FJ110:FL110)</f>
        <v>0</v>
      </c>
      <c r="FN110" s="1415">
        <v>0</v>
      </c>
      <c r="FO110" s="1141"/>
      <c r="FP110" s="1142"/>
      <c r="FQ110" s="698"/>
      <c r="FR110" s="698"/>
      <c r="FS110" s="698"/>
      <c r="FT110" s="698">
        <f t="shared" ref="FT110:FT115" si="194">SUM(FQ110:FS110)</f>
        <v>0</v>
      </c>
      <c r="FU110" s="1140">
        <f t="shared" ref="FU110:FU115" si="195">FN110</f>
        <v>0</v>
      </c>
      <c r="FV110" s="1141"/>
      <c r="FW110" s="1425"/>
      <c r="FX110" s="1424"/>
      <c r="FY110" s="698">
        <v>0</v>
      </c>
      <c r="FZ110" s="698">
        <v>0</v>
      </c>
      <c r="GA110" s="698">
        <v>1</v>
      </c>
      <c r="GB110" s="1142">
        <f t="shared" ref="GB110:GB115" si="196">SUM(FY110:GA110)</f>
        <v>1</v>
      </c>
      <c r="GC110" s="1141">
        <v>1</v>
      </c>
      <c r="GD110" s="1199">
        <f t="shared" si="126"/>
        <v>1.9672131147540983</v>
      </c>
      <c r="GE110" s="697">
        <f t="shared" si="182"/>
        <v>12</v>
      </c>
      <c r="GF110" s="697">
        <f t="shared" si="183"/>
        <v>2</v>
      </c>
      <c r="GG110" s="697">
        <f t="shared" si="184"/>
        <v>8</v>
      </c>
    </row>
    <row r="111" spans="1:189" s="585" customFormat="1" hidden="1" x14ac:dyDescent="0.35">
      <c r="A111" s="1230">
        <v>42877</v>
      </c>
      <c r="B111" s="587"/>
      <c r="C111" s="587"/>
      <c r="D111" s="587"/>
      <c r="E111" s="587"/>
      <c r="F111" s="1126"/>
      <c r="G111" s="1414"/>
      <c r="H111" s="588"/>
      <c r="I111" s="587"/>
      <c r="J111" s="587"/>
      <c r="K111" s="587"/>
      <c r="L111" s="587"/>
      <c r="M111" s="1126"/>
      <c r="N111" s="1126"/>
      <c r="O111" s="588"/>
      <c r="P111" s="588"/>
      <c r="Q111" s="587"/>
      <c r="R111" s="587"/>
      <c r="S111" s="587"/>
      <c r="T111" s="587"/>
      <c r="U111" s="1126"/>
      <c r="V111" s="1414"/>
      <c r="W111" s="587"/>
      <c r="X111" s="587"/>
      <c r="Y111" s="587"/>
      <c r="Z111" s="587"/>
      <c r="AA111" s="1126"/>
      <c r="AB111" s="1126"/>
      <c r="AC111" s="587"/>
      <c r="AD111" s="587"/>
      <c r="AE111" s="587"/>
      <c r="AF111" s="587"/>
      <c r="AG111" s="1126"/>
      <c r="AH111" s="1199"/>
      <c r="AI111" s="588"/>
      <c r="AJ111" s="587"/>
      <c r="AK111" s="587"/>
      <c r="AL111" s="587"/>
      <c r="AM111" s="587"/>
      <c r="AN111" s="1126"/>
      <c r="AO111" s="1127"/>
      <c r="AP111" s="587"/>
      <c r="AQ111" s="587">
        <v>4</v>
      </c>
      <c r="AR111" s="587">
        <v>2</v>
      </c>
      <c r="AS111" s="587">
        <v>1</v>
      </c>
      <c r="AT111" s="587">
        <f t="shared" si="188"/>
        <v>7</v>
      </c>
      <c r="AU111" s="1127">
        <v>1</v>
      </c>
      <c r="AV111" s="1414">
        <f t="shared" si="174"/>
        <v>7.8135593220338979</v>
      </c>
      <c r="AW111" s="588"/>
      <c r="AX111" s="587">
        <v>4</v>
      </c>
      <c r="AY111" s="587">
        <v>3</v>
      </c>
      <c r="AZ111" s="587">
        <v>1</v>
      </c>
      <c r="BA111" s="587">
        <f t="shared" si="189"/>
        <v>8</v>
      </c>
      <c r="BB111" s="1127">
        <v>1</v>
      </c>
      <c r="BC111" s="1127">
        <f t="shared" si="115"/>
        <v>8.7868852459016402</v>
      </c>
      <c r="BD111" s="588"/>
      <c r="BE111" s="588"/>
      <c r="BF111" s="587"/>
      <c r="BG111" s="587"/>
      <c r="BH111" s="587"/>
      <c r="BI111" s="587"/>
      <c r="BJ111" s="1126"/>
      <c r="BK111" s="1127"/>
      <c r="BL111" s="588"/>
      <c r="BM111" s="587"/>
      <c r="BN111" s="587"/>
      <c r="BO111" s="587"/>
      <c r="BP111" s="587"/>
      <c r="BQ111" s="1419"/>
      <c r="BR111" s="1199"/>
      <c r="BS111" s="587"/>
      <c r="BT111" s="587"/>
      <c r="BU111" s="587"/>
      <c r="BV111" s="587"/>
      <c r="BW111" s="1126"/>
      <c r="BX111" s="1127"/>
      <c r="BY111" s="588"/>
      <c r="BZ111" s="588"/>
      <c r="CA111" s="587"/>
      <c r="CB111" s="587"/>
      <c r="CC111" s="587"/>
      <c r="CD111" s="587"/>
      <c r="CE111" s="1127"/>
      <c r="CF111" s="1127"/>
      <c r="CG111" s="588"/>
      <c r="CH111" s="587"/>
      <c r="CI111" s="587"/>
      <c r="CJ111" s="587"/>
      <c r="CK111" s="587"/>
      <c r="CL111" s="1127"/>
      <c r="CM111" s="1127"/>
      <c r="CN111" s="588"/>
      <c r="CO111" s="588"/>
      <c r="CP111" s="587"/>
      <c r="CQ111" s="587"/>
      <c r="CR111" s="587"/>
      <c r="CS111" s="587"/>
      <c r="CT111" s="1127"/>
      <c r="CU111" s="1127"/>
      <c r="CV111" s="588"/>
      <c r="CW111" s="587"/>
      <c r="CX111" s="587"/>
      <c r="CY111" s="587"/>
      <c r="CZ111" s="587"/>
      <c r="DA111" s="1127"/>
      <c r="DB111" s="1127"/>
      <c r="DC111" s="1127"/>
      <c r="DD111" s="1127"/>
      <c r="DE111" s="1127"/>
      <c r="DF111" s="1127"/>
      <c r="DG111" s="1127"/>
      <c r="DH111" s="1127"/>
      <c r="DI111" s="1127"/>
      <c r="DJ111" s="1127"/>
      <c r="DK111" s="1127"/>
      <c r="DL111" s="1127"/>
      <c r="DM111" s="1127"/>
      <c r="DN111" s="1127"/>
      <c r="DO111" s="588"/>
      <c r="DP111" s="588"/>
      <c r="DQ111" s="587"/>
      <c r="DR111" s="587"/>
      <c r="DS111" s="587"/>
      <c r="DT111" s="587"/>
      <c r="DU111" s="1127"/>
      <c r="DV111" s="1127"/>
      <c r="DW111" s="588"/>
      <c r="DX111" s="587"/>
      <c r="DY111" s="587"/>
      <c r="DZ111" s="587"/>
      <c r="EA111" s="587"/>
      <c r="EB111" s="1127"/>
      <c r="EC111" s="1127"/>
      <c r="ED111" s="588"/>
      <c r="EE111" s="588"/>
      <c r="EF111" s="587">
        <v>6</v>
      </c>
      <c r="EG111" s="587">
        <v>1</v>
      </c>
      <c r="EH111" s="587">
        <v>2</v>
      </c>
      <c r="EI111" s="587">
        <f t="shared" si="185"/>
        <v>9</v>
      </c>
      <c r="EJ111" s="1127">
        <v>1</v>
      </c>
      <c r="EK111" s="1127">
        <f t="shared" si="186"/>
        <v>10.620087336244541</v>
      </c>
      <c r="EL111" s="588"/>
      <c r="EM111" s="587">
        <v>8</v>
      </c>
      <c r="EN111" s="587">
        <v>6</v>
      </c>
      <c r="EO111" s="587">
        <v>5</v>
      </c>
      <c r="EP111" s="587">
        <f t="shared" si="190"/>
        <v>19</v>
      </c>
      <c r="EQ111" s="1127">
        <f t="shared" si="191"/>
        <v>1</v>
      </c>
      <c r="ER111" s="1127">
        <f t="shared" si="120"/>
        <v>15.510917030567686</v>
      </c>
      <c r="ES111" s="588"/>
      <c r="ET111" s="587"/>
      <c r="EU111" s="587">
        <v>7</v>
      </c>
      <c r="EV111" s="587">
        <v>0</v>
      </c>
      <c r="EW111" s="587">
        <v>3</v>
      </c>
      <c r="EX111" s="587">
        <f t="shared" si="187"/>
        <v>10</v>
      </c>
      <c r="EY111" s="1199">
        <v>1</v>
      </c>
      <c r="EZ111" s="1196">
        <f t="shared" ref="EZ111:EZ157" si="197">IF( SUM(EY51:EY111)&lt;=0,0,SUM(EX51:EX111)/SUM(EY51:EY111))</f>
        <v>9.3274336283185839</v>
      </c>
      <c r="FA111" s="588"/>
      <c r="FB111" s="587">
        <v>7</v>
      </c>
      <c r="FC111" s="587">
        <v>1</v>
      </c>
      <c r="FD111" s="587">
        <v>3</v>
      </c>
      <c r="FE111" s="587">
        <f t="shared" si="178"/>
        <v>11</v>
      </c>
      <c r="FF111" s="1127">
        <f t="shared" si="192"/>
        <v>1</v>
      </c>
      <c r="FG111" s="1127">
        <f t="shared" si="124"/>
        <v>13.415929203539823</v>
      </c>
      <c r="FH111" s="1197"/>
      <c r="FI111" s="1198"/>
      <c r="FJ111" s="587"/>
      <c r="FK111" s="587"/>
      <c r="FL111" s="587"/>
      <c r="FM111" s="587">
        <f t="shared" si="193"/>
        <v>0</v>
      </c>
      <c r="FN111" s="1414">
        <v>0</v>
      </c>
      <c r="FO111" s="1127"/>
      <c r="FP111" s="588"/>
      <c r="FQ111" s="587"/>
      <c r="FR111" s="587"/>
      <c r="FS111" s="587"/>
      <c r="FT111" s="587">
        <f t="shared" si="194"/>
        <v>0</v>
      </c>
      <c r="FU111" s="1126">
        <f t="shared" si="195"/>
        <v>0</v>
      </c>
      <c r="FV111" s="1127"/>
      <c r="FW111" s="1203"/>
      <c r="FX111" s="1198"/>
      <c r="FY111" s="587">
        <v>0</v>
      </c>
      <c r="FZ111" s="587">
        <v>2</v>
      </c>
      <c r="GA111" s="587">
        <v>2</v>
      </c>
      <c r="GB111" s="588">
        <f t="shared" si="196"/>
        <v>4</v>
      </c>
      <c r="GC111" s="1127">
        <v>1</v>
      </c>
      <c r="GD111" s="1199">
        <f t="shared" si="126"/>
        <v>2</v>
      </c>
      <c r="GE111" s="1438">
        <f t="shared" si="182"/>
        <v>17</v>
      </c>
      <c r="GF111" s="1438">
        <f t="shared" si="183"/>
        <v>5</v>
      </c>
      <c r="GG111" s="1438">
        <f t="shared" si="184"/>
        <v>15</v>
      </c>
    </row>
    <row r="112" spans="1:189" s="585" customFormat="1" hidden="1" x14ac:dyDescent="0.35">
      <c r="A112" s="1229">
        <v>42878</v>
      </c>
      <c r="B112" s="587"/>
      <c r="C112" s="587"/>
      <c r="D112" s="587"/>
      <c r="E112" s="587"/>
      <c r="F112" s="1126"/>
      <c r="G112" s="1414"/>
      <c r="H112" s="588"/>
      <c r="I112" s="587"/>
      <c r="J112" s="587"/>
      <c r="K112" s="587"/>
      <c r="L112" s="587"/>
      <c r="M112" s="1126"/>
      <c r="N112" s="1126"/>
      <c r="O112" s="588"/>
      <c r="P112" s="588"/>
      <c r="Q112" s="587"/>
      <c r="R112" s="587"/>
      <c r="S112" s="587"/>
      <c r="T112" s="587"/>
      <c r="U112" s="1126"/>
      <c r="V112" s="1414"/>
      <c r="W112" s="587"/>
      <c r="X112" s="587"/>
      <c r="Y112" s="587"/>
      <c r="Z112" s="587"/>
      <c r="AA112" s="1126"/>
      <c r="AB112" s="1126"/>
      <c r="AC112" s="587"/>
      <c r="AD112" s="587"/>
      <c r="AE112" s="587"/>
      <c r="AF112" s="587"/>
      <c r="AG112" s="1126"/>
      <c r="AH112" s="1199"/>
      <c r="AI112" s="588"/>
      <c r="AJ112" s="587"/>
      <c r="AK112" s="587"/>
      <c r="AL112" s="587"/>
      <c r="AM112" s="587"/>
      <c r="AN112" s="1126"/>
      <c r="AO112" s="1127"/>
      <c r="AP112" s="587"/>
      <c r="AQ112" s="587">
        <v>9</v>
      </c>
      <c r="AR112" s="587">
        <v>3</v>
      </c>
      <c r="AS112" s="587">
        <v>5</v>
      </c>
      <c r="AT112" s="587">
        <f t="shared" si="188"/>
        <v>17</v>
      </c>
      <c r="AU112" s="1127">
        <v>1</v>
      </c>
      <c r="AV112" s="1414">
        <f t="shared" si="174"/>
        <v>7.9661016949152543</v>
      </c>
      <c r="AW112" s="588"/>
      <c r="AX112" s="587">
        <v>10</v>
      </c>
      <c r="AY112" s="587">
        <v>4</v>
      </c>
      <c r="AZ112" s="587">
        <v>5</v>
      </c>
      <c r="BA112" s="587">
        <f t="shared" si="189"/>
        <v>19</v>
      </c>
      <c r="BB112" s="1127">
        <v>1</v>
      </c>
      <c r="BC112" s="1127">
        <f t="shared" si="115"/>
        <v>8.8688524590163933</v>
      </c>
      <c r="BD112" s="588"/>
      <c r="BE112" s="588"/>
      <c r="BF112" s="587"/>
      <c r="BG112" s="587"/>
      <c r="BH112" s="587"/>
      <c r="BI112" s="587"/>
      <c r="BJ112" s="1126"/>
      <c r="BK112" s="1127"/>
      <c r="BL112" s="588"/>
      <c r="BM112" s="587"/>
      <c r="BN112" s="587"/>
      <c r="BO112" s="587"/>
      <c r="BP112" s="587"/>
      <c r="BQ112" s="1419"/>
      <c r="BR112" s="1199"/>
      <c r="BS112" s="587"/>
      <c r="BT112" s="587"/>
      <c r="BU112" s="587"/>
      <c r="BV112" s="587"/>
      <c r="BW112" s="1126"/>
      <c r="BX112" s="1127"/>
      <c r="BY112" s="588"/>
      <c r="BZ112" s="588"/>
      <c r="CA112" s="587"/>
      <c r="CB112" s="587"/>
      <c r="CC112" s="587"/>
      <c r="CD112" s="587"/>
      <c r="CE112" s="1127"/>
      <c r="CF112" s="1127"/>
      <c r="CG112" s="588"/>
      <c r="CH112" s="587"/>
      <c r="CI112" s="587"/>
      <c r="CJ112" s="587"/>
      <c r="CK112" s="587"/>
      <c r="CL112" s="1127"/>
      <c r="CM112" s="1127"/>
      <c r="CN112" s="588"/>
      <c r="CO112" s="588"/>
      <c r="CP112" s="587"/>
      <c r="CQ112" s="587"/>
      <c r="CR112" s="587"/>
      <c r="CS112" s="587"/>
      <c r="CT112" s="1127"/>
      <c r="CU112" s="1127"/>
      <c r="CV112" s="588"/>
      <c r="CW112" s="587"/>
      <c r="CX112" s="587"/>
      <c r="CY112" s="587"/>
      <c r="CZ112" s="587"/>
      <c r="DA112" s="1127"/>
      <c r="DB112" s="1127"/>
      <c r="DC112" s="1127"/>
      <c r="DD112" s="1127"/>
      <c r="DE112" s="1127"/>
      <c r="DF112" s="1127"/>
      <c r="DG112" s="1127"/>
      <c r="DH112" s="1127"/>
      <c r="DI112" s="1127"/>
      <c r="DJ112" s="1127"/>
      <c r="DK112" s="1127"/>
      <c r="DL112" s="1127"/>
      <c r="DM112" s="1127"/>
      <c r="DN112" s="1127"/>
      <c r="DO112" s="588"/>
      <c r="DP112" s="588"/>
      <c r="DQ112" s="587"/>
      <c r="DR112" s="587"/>
      <c r="DS112" s="587"/>
      <c r="DT112" s="587"/>
      <c r="DU112" s="1127"/>
      <c r="DV112" s="1127"/>
      <c r="DW112" s="588"/>
      <c r="DX112" s="587"/>
      <c r="DY112" s="587"/>
      <c r="DZ112" s="587"/>
      <c r="EA112" s="587"/>
      <c r="EB112" s="1127"/>
      <c r="EC112" s="1127"/>
      <c r="ED112" s="588"/>
      <c r="EE112" s="588"/>
      <c r="EF112" s="587">
        <v>6</v>
      </c>
      <c r="EG112" s="587">
        <v>2</v>
      </c>
      <c r="EH112" s="587">
        <v>3</v>
      </c>
      <c r="EI112" s="587">
        <f t="shared" si="185"/>
        <v>11</v>
      </c>
      <c r="EJ112" s="1127">
        <v>1</v>
      </c>
      <c r="EK112" s="1127">
        <f t="shared" si="186"/>
        <v>10.689956331877729</v>
      </c>
      <c r="EL112" s="588"/>
      <c r="EM112" s="587">
        <v>10</v>
      </c>
      <c r="EN112" s="587">
        <v>3</v>
      </c>
      <c r="EO112" s="587">
        <v>4</v>
      </c>
      <c r="EP112" s="587">
        <f t="shared" si="190"/>
        <v>17</v>
      </c>
      <c r="EQ112" s="1127">
        <f t="shared" si="191"/>
        <v>1</v>
      </c>
      <c r="ER112" s="1127">
        <f t="shared" si="120"/>
        <v>15.615720524017467</v>
      </c>
      <c r="ES112" s="588"/>
      <c r="ET112" s="587"/>
      <c r="EU112" s="587">
        <v>9</v>
      </c>
      <c r="EV112" s="587">
        <v>1</v>
      </c>
      <c r="EW112" s="587">
        <v>3</v>
      </c>
      <c r="EX112" s="587">
        <f t="shared" si="187"/>
        <v>13</v>
      </c>
      <c r="EY112" s="1199">
        <v>1</v>
      </c>
      <c r="EZ112" s="1196">
        <f t="shared" si="197"/>
        <v>9.4690265486725664</v>
      </c>
      <c r="FA112" s="588"/>
      <c r="FB112" s="587">
        <v>10</v>
      </c>
      <c r="FC112" s="587">
        <v>2</v>
      </c>
      <c r="FD112" s="587">
        <v>7</v>
      </c>
      <c r="FE112" s="587">
        <f t="shared" si="178"/>
        <v>19</v>
      </c>
      <c r="FF112" s="1127">
        <f t="shared" si="192"/>
        <v>1</v>
      </c>
      <c r="FG112" s="1127">
        <f t="shared" ref="FG112:FG145" si="198">IF( SUM(FF52:FF112)&lt;=0,0,SUM(FE52:FE112)/SUM(FF52:FF112))</f>
        <v>13.592920353982301</v>
      </c>
      <c r="FH112" s="1197"/>
      <c r="FI112" s="1198"/>
      <c r="FJ112" s="587"/>
      <c r="FK112" s="587"/>
      <c r="FL112" s="587"/>
      <c r="FM112" s="587">
        <f t="shared" si="193"/>
        <v>0</v>
      </c>
      <c r="FN112" s="1414">
        <v>0</v>
      </c>
      <c r="FO112" s="1127"/>
      <c r="FP112" s="588"/>
      <c r="FQ112" s="587"/>
      <c r="FR112" s="587"/>
      <c r="FS112" s="587"/>
      <c r="FT112" s="587">
        <f t="shared" si="194"/>
        <v>0</v>
      </c>
      <c r="FU112" s="1126">
        <f t="shared" si="195"/>
        <v>0</v>
      </c>
      <c r="FV112" s="1127"/>
      <c r="FW112" s="1203"/>
      <c r="FX112" s="1198"/>
      <c r="FY112" s="587">
        <v>1</v>
      </c>
      <c r="FZ112" s="587">
        <v>2</v>
      </c>
      <c r="GA112" s="587">
        <v>3</v>
      </c>
      <c r="GB112" s="588">
        <f t="shared" si="196"/>
        <v>6</v>
      </c>
      <c r="GC112" s="1127">
        <v>1</v>
      </c>
      <c r="GD112" s="1199">
        <f t="shared" si="126"/>
        <v>2</v>
      </c>
      <c r="GE112" s="697">
        <f t="shared" si="182"/>
        <v>25</v>
      </c>
      <c r="GF112" s="697">
        <f t="shared" si="183"/>
        <v>8</v>
      </c>
      <c r="GG112" s="697">
        <f t="shared" si="184"/>
        <v>24</v>
      </c>
    </row>
    <row r="113" spans="1:191" s="585" customFormat="1" hidden="1" x14ac:dyDescent="0.35">
      <c r="A113" s="1229">
        <v>42879</v>
      </c>
      <c r="B113" s="587"/>
      <c r="C113" s="587"/>
      <c r="D113" s="587"/>
      <c r="E113" s="587"/>
      <c r="F113" s="1126"/>
      <c r="G113" s="1414"/>
      <c r="H113" s="588"/>
      <c r="I113" s="587"/>
      <c r="J113" s="587"/>
      <c r="K113" s="587"/>
      <c r="L113" s="587"/>
      <c r="M113" s="1126"/>
      <c r="N113" s="1126"/>
      <c r="O113" s="588"/>
      <c r="P113" s="588"/>
      <c r="Q113" s="587"/>
      <c r="R113" s="587"/>
      <c r="S113" s="587"/>
      <c r="T113" s="587"/>
      <c r="U113" s="1126"/>
      <c r="V113" s="1414"/>
      <c r="W113" s="587"/>
      <c r="X113" s="587"/>
      <c r="Y113" s="587"/>
      <c r="Z113" s="587"/>
      <c r="AA113" s="1126"/>
      <c r="AB113" s="1126"/>
      <c r="AC113" s="587"/>
      <c r="AD113" s="587"/>
      <c r="AE113" s="587"/>
      <c r="AF113" s="587"/>
      <c r="AG113" s="1126"/>
      <c r="AH113" s="1199"/>
      <c r="AI113" s="588"/>
      <c r="AJ113" s="587"/>
      <c r="AK113" s="587"/>
      <c r="AL113" s="587"/>
      <c r="AM113" s="587"/>
      <c r="AN113" s="1126"/>
      <c r="AO113" s="1127"/>
      <c r="AP113" s="587"/>
      <c r="AQ113" s="587">
        <v>6</v>
      </c>
      <c r="AR113" s="587">
        <v>0</v>
      </c>
      <c r="AS113" s="587">
        <v>1</v>
      </c>
      <c r="AT113" s="587">
        <f t="shared" si="188"/>
        <v>7</v>
      </c>
      <c r="AU113" s="1127">
        <v>1</v>
      </c>
      <c r="AV113" s="1414">
        <f t="shared" si="174"/>
        <v>7.9661016949152543</v>
      </c>
      <c r="AW113" s="588"/>
      <c r="AX113" s="587">
        <v>6</v>
      </c>
      <c r="AY113" s="587">
        <v>0</v>
      </c>
      <c r="AZ113" s="587">
        <v>1</v>
      </c>
      <c r="BA113" s="587">
        <f t="shared" si="189"/>
        <v>7</v>
      </c>
      <c r="BB113" s="1127">
        <v>1</v>
      </c>
      <c r="BC113" s="1127">
        <f t="shared" si="115"/>
        <v>8.8032786885245908</v>
      </c>
      <c r="BD113" s="588"/>
      <c r="BE113" s="588"/>
      <c r="BF113" s="587"/>
      <c r="BG113" s="587"/>
      <c r="BH113" s="587"/>
      <c r="BI113" s="587"/>
      <c r="BJ113" s="1126"/>
      <c r="BK113" s="1127"/>
      <c r="BL113" s="588"/>
      <c r="BM113" s="587"/>
      <c r="BN113" s="587"/>
      <c r="BO113" s="587"/>
      <c r="BP113" s="587"/>
      <c r="BQ113" s="1419"/>
      <c r="BR113" s="1199"/>
      <c r="BS113" s="587"/>
      <c r="BT113" s="587"/>
      <c r="BU113" s="587"/>
      <c r="BV113" s="587"/>
      <c r="BW113" s="1126"/>
      <c r="BX113" s="1127"/>
      <c r="BY113" s="588"/>
      <c r="BZ113" s="588"/>
      <c r="CA113" s="587"/>
      <c r="CB113" s="587"/>
      <c r="CC113" s="587"/>
      <c r="CD113" s="587"/>
      <c r="CE113" s="1127"/>
      <c r="CF113" s="1127"/>
      <c r="CG113" s="588"/>
      <c r="CH113" s="587"/>
      <c r="CI113" s="587"/>
      <c r="CJ113" s="587"/>
      <c r="CK113" s="587"/>
      <c r="CL113" s="1127"/>
      <c r="CM113" s="1127"/>
      <c r="CN113" s="588"/>
      <c r="CO113" s="588"/>
      <c r="CP113" s="587"/>
      <c r="CQ113" s="587"/>
      <c r="CR113" s="587"/>
      <c r="CS113" s="587"/>
      <c r="CT113" s="1127"/>
      <c r="CU113" s="1127"/>
      <c r="CV113" s="588"/>
      <c r="CW113" s="587"/>
      <c r="CX113" s="587"/>
      <c r="CY113" s="587"/>
      <c r="CZ113" s="587"/>
      <c r="DA113" s="1127"/>
      <c r="DB113" s="1127"/>
      <c r="DC113" s="1127"/>
      <c r="DD113" s="1127"/>
      <c r="DE113" s="1127"/>
      <c r="DF113" s="1127"/>
      <c r="DG113" s="1127"/>
      <c r="DH113" s="1127"/>
      <c r="DI113" s="1127"/>
      <c r="DJ113" s="1127"/>
      <c r="DK113" s="1127"/>
      <c r="DL113" s="1127"/>
      <c r="DM113" s="1127"/>
      <c r="DN113" s="1127"/>
      <c r="DO113" s="588"/>
      <c r="DP113" s="588"/>
      <c r="DQ113" s="587"/>
      <c r="DR113" s="587"/>
      <c r="DS113" s="587"/>
      <c r="DT113" s="587"/>
      <c r="DU113" s="1127"/>
      <c r="DV113" s="1127"/>
      <c r="DW113" s="588"/>
      <c r="DX113" s="587"/>
      <c r="DY113" s="587"/>
      <c r="DZ113" s="587"/>
      <c r="EA113" s="587"/>
      <c r="EB113" s="1127"/>
      <c r="EC113" s="1127"/>
      <c r="ED113" s="588"/>
      <c r="EE113" s="588"/>
      <c r="EF113" s="587">
        <v>9</v>
      </c>
      <c r="EG113" s="587">
        <v>0</v>
      </c>
      <c r="EH113" s="587">
        <v>2</v>
      </c>
      <c r="EI113" s="587">
        <f t="shared" si="185"/>
        <v>11</v>
      </c>
      <c r="EJ113" s="1127">
        <v>1</v>
      </c>
      <c r="EK113" s="1127">
        <f t="shared" si="186"/>
        <v>10.724890829694322</v>
      </c>
      <c r="EL113" s="588"/>
      <c r="EM113" s="587">
        <v>10</v>
      </c>
      <c r="EN113" s="587">
        <v>1</v>
      </c>
      <c r="EO113" s="587">
        <v>4</v>
      </c>
      <c r="EP113" s="587">
        <f t="shared" si="190"/>
        <v>15</v>
      </c>
      <c r="EQ113" s="1127">
        <f t="shared" si="191"/>
        <v>1</v>
      </c>
      <c r="ER113" s="1127">
        <f t="shared" si="120"/>
        <v>15.685589519650655</v>
      </c>
      <c r="ES113" s="588"/>
      <c r="ET113" s="587"/>
      <c r="EU113" s="587">
        <v>4</v>
      </c>
      <c r="EV113" s="587">
        <v>0</v>
      </c>
      <c r="EW113" s="587">
        <v>1</v>
      </c>
      <c r="EX113" s="587">
        <f t="shared" si="187"/>
        <v>5</v>
      </c>
      <c r="EY113" s="1199">
        <v>1</v>
      </c>
      <c r="EZ113" s="1196">
        <f t="shared" si="197"/>
        <v>9.3274336283185839</v>
      </c>
      <c r="FA113" s="588"/>
      <c r="FB113" s="587">
        <v>5</v>
      </c>
      <c r="FC113" s="587">
        <v>0</v>
      </c>
      <c r="FD113" s="587">
        <v>3</v>
      </c>
      <c r="FE113" s="587">
        <f t="shared" si="178"/>
        <v>8</v>
      </c>
      <c r="FF113" s="1127">
        <f t="shared" si="192"/>
        <v>1</v>
      </c>
      <c r="FG113" s="1127">
        <f t="shared" si="198"/>
        <v>13.398230088495575</v>
      </c>
      <c r="FH113" s="1197"/>
      <c r="FI113" s="1198"/>
      <c r="FJ113" s="587"/>
      <c r="FK113" s="587"/>
      <c r="FL113" s="587"/>
      <c r="FM113" s="587">
        <f t="shared" si="193"/>
        <v>0</v>
      </c>
      <c r="FN113" s="1414">
        <v>0</v>
      </c>
      <c r="FO113" s="1127"/>
      <c r="FP113" s="588"/>
      <c r="FQ113" s="587"/>
      <c r="FR113" s="587"/>
      <c r="FS113" s="587"/>
      <c r="FT113" s="587">
        <f t="shared" si="194"/>
        <v>0</v>
      </c>
      <c r="FU113" s="1126">
        <f t="shared" si="195"/>
        <v>0</v>
      </c>
      <c r="FV113" s="1127"/>
      <c r="FW113" s="1203"/>
      <c r="FX113" s="1198"/>
      <c r="FY113" s="587">
        <v>0</v>
      </c>
      <c r="FZ113" s="587">
        <v>0</v>
      </c>
      <c r="GA113" s="587">
        <v>1</v>
      </c>
      <c r="GB113" s="588">
        <f t="shared" si="196"/>
        <v>1</v>
      </c>
      <c r="GC113" s="1127">
        <v>1</v>
      </c>
      <c r="GD113" s="1199">
        <f t="shared" si="126"/>
        <v>1.9836065573770492</v>
      </c>
      <c r="GE113" s="697">
        <f t="shared" si="182"/>
        <v>19</v>
      </c>
      <c r="GF113" s="697">
        <f t="shared" si="183"/>
        <v>0</v>
      </c>
      <c r="GG113" s="697">
        <f t="shared" si="184"/>
        <v>9</v>
      </c>
    </row>
    <row r="114" spans="1:191" s="585" customFormat="1" hidden="1" x14ac:dyDescent="0.35">
      <c r="A114" s="1229">
        <v>42880</v>
      </c>
      <c r="B114" s="587"/>
      <c r="C114" s="587"/>
      <c r="D114" s="587"/>
      <c r="E114" s="587"/>
      <c r="F114" s="1126"/>
      <c r="G114" s="1414"/>
      <c r="H114" s="588"/>
      <c r="I114" s="587"/>
      <c r="J114" s="587"/>
      <c r="K114" s="587"/>
      <c r="L114" s="587"/>
      <c r="M114" s="1126"/>
      <c r="N114" s="1126"/>
      <c r="O114" s="588"/>
      <c r="P114" s="588"/>
      <c r="Q114" s="587"/>
      <c r="R114" s="587"/>
      <c r="S114" s="587"/>
      <c r="T114" s="587"/>
      <c r="U114" s="1126"/>
      <c r="V114" s="1414"/>
      <c r="W114" s="587"/>
      <c r="X114" s="587"/>
      <c r="Y114" s="587"/>
      <c r="Z114" s="587"/>
      <c r="AA114" s="1126"/>
      <c r="AB114" s="1126"/>
      <c r="AC114" s="587"/>
      <c r="AD114" s="587"/>
      <c r="AE114" s="587"/>
      <c r="AF114" s="587"/>
      <c r="AG114" s="1126"/>
      <c r="AH114" s="1199"/>
      <c r="AI114" s="588"/>
      <c r="AJ114" s="587"/>
      <c r="AK114" s="587"/>
      <c r="AL114" s="587"/>
      <c r="AM114" s="587"/>
      <c r="AN114" s="1126"/>
      <c r="AO114" s="1127"/>
      <c r="AP114" s="587"/>
      <c r="AQ114" s="587">
        <v>6</v>
      </c>
      <c r="AR114" s="587">
        <v>6</v>
      </c>
      <c r="AS114" s="587">
        <v>2</v>
      </c>
      <c r="AT114" s="587">
        <f t="shared" si="188"/>
        <v>14</v>
      </c>
      <c r="AU114" s="1127">
        <v>1</v>
      </c>
      <c r="AV114" s="1414">
        <f t="shared" si="174"/>
        <v>7.9661016949152543</v>
      </c>
      <c r="AW114" s="588"/>
      <c r="AX114" s="587">
        <v>8</v>
      </c>
      <c r="AY114" s="587">
        <v>7</v>
      </c>
      <c r="AZ114" s="587">
        <v>3</v>
      </c>
      <c r="BA114" s="587">
        <f t="shared" si="189"/>
        <v>18</v>
      </c>
      <c r="BB114" s="1127">
        <v>1</v>
      </c>
      <c r="BC114" s="1127">
        <f t="shared" si="115"/>
        <v>8.8524590163934427</v>
      </c>
      <c r="BD114" s="588"/>
      <c r="BE114" s="588"/>
      <c r="BF114" s="587"/>
      <c r="BG114" s="587"/>
      <c r="BH114" s="587"/>
      <c r="BI114" s="587"/>
      <c r="BJ114" s="1126"/>
      <c r="BK114" s="1127"/>
      <c r="BL114" s="588"/>
      <c r="BM114" s="587"/>
      <c r="BN114" s="587"/>
      <c r="BO114" s="587"/>
      <c r="BP114" s="587"/>
      <c r="BQ114" s="1419"/>
      <c r="BR114" s="1199"/>
      <c r="BS114" s="587"/>
      <c r="BT114" s="587"/>
      <c r="BU114" s="587"/>
      <c r="BV114" s="587"/>
      <c r="BW114" s="1126"/>
      <c r="BX114" s="1127"/>
      <c r="BY114" s="588"/>
      <c r="BZ114" s="588"/>
      <c r="CA114" s="587"/>
      <c r="CB114" s="587"/>
      <c r="CC114" s="587"/>
      <c r="CD114" s="587"/>
      <c r="CE114" s="1127"/>
      <c r="CF114" s="1127"/>
      <c r="CG114" s="588"/>
      <c r="CH114" s="587"/>
      <c r="CI114" s="587"/>
      <c r="CJ114" s="587"/>
      <c r="CK114" s="587"/>
      <c r="CL114" s="1127"/>
      <c r="CM114" s="1127"/>
      <c r="CN114" s="588"/>
      <c r="CO114" s="588"/>
      <c r="CP114" s="587"/>
      <c r="CQ114" s="587"/>
      <c r="CR114" s="587"/>
      <c r="CS114" s="587"/>
      <c r="CT114" s="1127"/>
      <c r="CU114" s="1127"/>
      <c r="CV114" s="588"/>
      <c r="CW114" s="587"/>
      <c r="CX114" s="587"/>
      <c r="CY114" s="587"/>
      <c r="CZ114" s="587"/>
      <c r="DA114" s="1127"/>
      <c r="DB114" s="1127"/>
      <c r="DC114" s="1127"/>
      <c r="DD114" s="1127"/>
      <c r="DE114" s="1127"/>
      <c r="DF114" s="1127"/>
      <c r="DG114" s="1127"/>
      <c r="DH114" s="1127"/>
      <c r="DI114" s="1127"/>
      <c r="DJ114" s="1127"/>
      <c r="DK114" s="1127"/>
      <c r="DL114" s="1127"/>
      <c r="DM114" s="1127"/>
      <c r="DN114" s="1127"/>
      <c r="DO114" s="588"/>
      <c r="DP114" s="588"/>
      <c r="DQ114" s="587"/>
      <c r="DR114" s="587"/>
      <c r="DS114" s="587"/>
      <c r="DT114" s="587"/>
      <c r="DU114" s="1127"/>
      <c r="DV114" s="1127"/>
      <c r="DW114" s="588"/>
      <c r="DX114" s="587"/>
      <c r="DY114" s="587"/>
      <c r="DZ114" s="587"/>
      <c r="EA114" s="587"/>
      <c r="EB114" s="1127"/>
      <c r="EC114" s="1127"/>
      <c r="ED114" s="588"/>
      <c r="EE114" s="588"/>
      <c r="EF114" s="587">
        <v>8</v>
      </c>
      <c r="EG114" s="587">
        <v>0</v>
      </c>
      <c r="EH114" s="587">
        <v>2</v>
      </c>
      <c r="EI114" s="587">
        <f t="shared" si="185"/>
        <v>10</v>
      </c>
      <c r="EJ114" s="1127">
        <v>1</v>
      </c>
      <c r="EK114" s="1127">
        <f t="shared" si="186"/>
        <v>10.602620087336245</v>
      </c>
      <c r="EL114" s="588"/>
      <c r="EM114" s="587">
        <v>11</v>
      </c>
      <c r="EN114" s="587">
        <v>3</v>
      </c>
      <c r="EO114" s="587">
        <v>2</v>
      </c>
      <c r="EP114" s="587">
        <f t="shared" si="190"/>
        <v>16</v>
      </c>
      <c r="EQ114" s="1127">
        <f t="shared" si="191"/>
        <v>1</v>
      </c>
      <c r="ER114" s="1127">
        <f t="shared" si="120"/>
        <v>15.598253275109171</v>
      </c>
      <c r="ES114" s="588"/>
      <c r="ET114" s="587"/>
      <c r="EU114" s="587">
        <v>4</v>
      </c>
      <c r="EV114" s="587">
        <v>0</v>
      </c>
      <c r="EW114" s="587">
        <v>2</v>
      </c>
      <c r="EX114" s="587">
        <f t="shared" si="187"/>
        <v>6</v>
      </c>
      <c r="EY114" s="1199">
        <v>1</v>
      </c>
      <c r="EZ114" s="1196">
        <f t="shared" si="197"/>
        <v>9.1681415929203531</v>
      </c>
      <c r="FA114" s="588"/>
      <c r="FB114" s="587">
        <v>8</v>
      </c>
      <c r="FC114" s="587">
        <v>3</v>
      </c>
      <c r="FD114" s="587">
        <v>4</v>
      </c>
      <c r="FE114" s="587">
        <f>SUM(FB114:FD114)</f>
        <v>15</v>
      </c>
      <c r="FF114" s="1127">
        <f t="shared" si="192"/>
        <v>1</v>
      </c>
      <c r="FG114" s="1127">
        <f t="shared" si="198"/>
        <v>13.292035398230089</v>
      </c>
      <c r="FH114" s="1197"/>
      <c r="FI114" s="1198"/>
      <c r="FJ114" s="587"/>
      <c r="FK114" s="587"/>
      <c r="FL114" s="587"/>
      <c r="FM114" s="587">
        <f t="shared" si="193"/>
        <v>0</v>
      </c>
      <c r="FN114" s="1414">
        <v>0</v>
      </c>
      <c r="FO114" s="1127"/>
      <c r="FP114" s="588"/>
      <c r="FQ114" s="587"/>
      <c r="FR114" s="587"/>
      <c r="FS114" s="587"/>
      <c r="FT114" s="587">
        <f t="shared" si="194"/>
        <v>0</v>
      </c>
      <c r="FU114" s="1126">
        <f t="shared" si="195"/>
        <v>0</v>
      </c>
      <c r="FV114" s="1127"/>
      <c r="FW114" s="1203"/>
      <c r="FX114" s="1198"/>
      <c r="FY114" s="587">
        <v>2</v>
      </c>
      <c r="FZ114" s="587">
        <v>0</v>
      </c>
      <c r="GA114" s="587">
        <v>2</v>
      </c>
      <c r="GB114" s="588">
        <f t="shared" si="196"/>
        <v>4</v>
      </c>
      <c r="GC114" s="1127">
        <v>1</v>
      </c>
      <c r="GD114" s="1199">
        <f t="shared" si="126"/>
        <v>2.0163934426229506</v>
      </c>
      <c r="GE114" s="697">
        <f t="shared" si="182"/>
        <v>20</v>
      </c>
      <c r="GF114" s="697">
        <f t="shared" si="183"/>
        <v>6</v>
      </c>
      <c r="GG114" s="697">
        <f t="shared" si="184"/>
        <v>12</v>
      </c>
    </row>
    <row r="115" spans="1:191" s="1447" customFormat="1" hidden="1" x14ac:dyDescent="0.35">
      <c r="A115" s="1440">
        <v>42881</v>
      </c>
      <c r="B115" s="592"/>
      <c r="C115" s="592"/>
      <c r="D115" s="592"/>
      <c r="E115" s="592"/>
      <c r="F115" s="1156"/>
      <c r="G115" s="1418"/>
      <c r="H115" s="1158"/>
      <c r="I115" s="592"/>
      <c r="J115" s="592"/>
      <c r="K115" s="592"/>
      <c r="L115" s="592"/>
      <c r="M115" s="1156"/>
      <c r="N115" s="1156"/>
      <c r="O115" s="1158"/>
      <c r="P115" s="1158"/>
      <c r="Q115" s="592"/>
      <c r="R115" s="592"/>
      <c r="S115" s="592"/>
      <c r="T115" s="592"/>
      <c r="U115" s="1156"/>
      <c r="V115" s="1418"/>
      <c r="W115" s="592"/>
      <c r="X115" s="592"/>
      <c r="Y115" s="592"/>
      <c r="Z115" s="592"/>
      <c r="AA115" s="1156"/>
      <c r="AB115" s="1156"/>
      <c r="AC115" s="592"/>
      <c r="AD115" s="592"/>
      <c r="AE115" s="592"/>
      <c r="AF115" s="592"/>
      <c r="AG115" s="1156"/>
      <c r="AH115" s="1441"/>
      <c r="AI115" s="1158"/>
      <c r="AJ115" s="592"/>
      <c r="AK115" s="592"/>
      <c r="AL115" s="592"/>
      <c r="AM115" s="592"/>
      <c r="AN115" s="1156"/>
      <c r="AO115" s="1157"/>
      <c r="AP115" s="592"/>
      <c r="AQ115" s="592">
        <v>6</v>
      </c>
      <c r="AR115" s="592">
        <v>0</v>
      </c>
      <c r="AS115" s="592">
        <v>4</v>
      </c>
      <c r="AT115" s="592">
        <f t="shared" si="188"/>
        <v>10</v>
      </c>
      <c r="AU115" s="1163">
        <v>1</v>
      </c>
      <c r="AV115" s="1418">
        <f t="shared" si="174"/>
        <v>8.0169491525423737</v>
      </c>
      <c r="AW115" s="1158"/>
      <c r="AX115" s="592">
        <v>7</v>
      </c>
      <c r="AY115" s="592">
        <v>1</v>
      </c>
      <c r="AZ115" s="592">
        <v>4</v>
      </c>
      <c r="BA115" s="592">
        <f t="shared" si="189"/>
        <v>12</v>
      </c>
      <c r="BB115" s="1157">
        <v>1</v>
      </c>
      <c r="BC115" s="1157">
        <f t="shared" si="115"/>
        <v>8.9180327868852451</v>
      </c>
      <c r="BD115" s="1158"/>
      <c r="BE115" s="1158"/>
      <c r="BF115" s="592"/>
      <c r="BG115" s="592"/>
      <c r="BH115" s="592"/>
      <c r="BI115" s="592"/>
      <c r="BJ115" s="1156"/>
      <c r="BK115" s="1157"/>
      <c r="BL115" s="1158"/>
      <c r="BM115" s="592"/>
      <c r="BN115" s="592"/>
      <c r="BO115" s="592"/>
      <c r="BP115" s="592"/>
      <c r="BQ115" s="1442"/>
      <c r="BR115" s="1441"/>
      <c r="BS115" s="592"/>
      <c r="BT115" s="592"/>
      <c r="BU115" s="592"/>
      <c r="BV115" s="592"/>
      <c r="BW115" s="1156"/>
      <c r="BX115" s="1157"/>
      <c r="BY115" s="1158"/>
      <c r="BZ115" s="1158"/>
      <c r="CA115" s="592"/>
      <c r="CB115" s="592"/>
      <c r="CC115" s="592"/>
      <c r="CD115" s="592"/>
      <c r="CE115" s="1157"/>
      <c r="CF115" s="1157"/>
      <c r="CG115" s="1158"/>
      <c r="CH115" s="592"/>
      <c r="CI115" s="592"/>
      <c r="CJ115" s="592"/>
      <c r="CK115" s="592"/>
      <c r="CL115" s="1157"/>
      <c r="CM115" s="1157"/>
      <c r="CN115" s="1158"/>
      <c r="CO115" s="1158"/>
      <c r="CP115" s="592"/>
      <c r="CQ115" s="592"/>
      <c r="CR115" s="592"/>
      <c r="CS115" s="592"/>
      <c r="CT115" s="1157"/>
      <c r="CU115" s="1157"/>
      <c r="CV115" s="1158"/>
      <c r="CW115" s="592"/>
      <c r="CX115" s="592"/>
      <c r="CY115" s="592"/>
      <c r="CZ115" s="592"/>
      <c r="DA115" s="1157"/>
      <c r="DB115" s="1141"/>
      <c r="DC115" s="1141"/>
      <c r="DD115" s="1141"/>
      <c r="DE115" s="1141"/>
      <c r="DF115" s="1141"/>
      <c r="DG115" s="1141"/>
      <c r="DH115" s="1141"/>
      <c r="DI115" s="1141"/>
      <c r="DJ115" s="1141"/>
      <c r="DK115" s="1141"/>
      <c r="DL115" s="1141"/>
      <c r="DM115" s="1157"/>
      <c r="DN115" s="1157"/>
      <c r="DO115" s="1158"/>
      <c r="DP115" s="1158"/>
      <c r="DQ115" s="592"/>
      <c r="DR115" s="592"/>
      <c r="DS115" s="592"/>
      <c r="DT115" s="592"/>
      <c r="DU115" s="1157"/>
      <c r="DV115" s="1157"/>
      <c r="DW115" s="1158"/>
      <c r="DX115" s="592"/>
      <c r="DY115" s="592"/>
      <c r="DZ115" s="592"/>
      <c r="EA115" s="592"/>
      <c r="EB115" s="1157"/>
      <c r="EC115" s="1157"/>
      <c r="ED115" s="1158"/>
      <c r="EE115" s="1158"/>
      <c r="EF115" s="592">
        <v>2</v>
      </c>
      <c r="EG115" s="592">
        <v>2</v>
      </c>
      <c r="EH115" s="592">
        <v>2</v>
      </c>
      <c r="EI115" s="592">
        <f>SUM(EF115:EH115)</f>
        <v>6</v>
      </c>
      <c r="EJ115" s="1157">
        <v>1</v>
      </c>
      <c r="EK115" s="1157">
        <f t="shared" si="186"/>
        <v>10.469565217391304</v>
      </c>
      <c r="EL115" s="1158"/>
      <c r="EM115" s="592">
        <v>7</v>
      </c>
      <c r="EN115" s="592">
        <v>5</v>
      </c>
      <c r="EO115" s="592">
        <v>2</v>
      </c>
      <c r="EP115" s="592">
        <f t="shared" si="190"/>
        <v>14</v>
      </c>
      <c r="EQ115" s="1157">
        <f t="shared" si="191"/>
        <v>1</v>
      </c>
      <c r="ER115" s="1157">
        <f t="shared" si="120"/>
        <v>15.530434782608696</v>
      </c>
      <c r="ES115" s="1158"/>
      <c r="ET115" s="592"/>
      <c r="EU115" s="592">
        <v>7</v>
      </c>
      <c r="EV115" s="592">
        <v>0</v>
      </c>
      <c r="EW115" s="592">
        <v>0</v>
      </c>
      <c r="EX115" s="592">
        <f>SUM(EU115:EW115)</f>
        <v>7</v>
      </c>
      <c r="EY115" s="1441">
        <v>1</v>
      </c>
      <c r="EZ115" s="1443">
        <f t="shared" si="197"/>
        <v>9.0442477876106189</v>
      </c>
      <c r="FA115" s="1158"/>
      <c r="FB115" s="592">
        <v>8</v>
      </c>
      <c r="FC115" s="592">
        <v>3</v>
      </c>
      <c r="FD115" s="592">
        <v>2</v>
      </c>
      <c r="FE115" s="592">
        <f>SUM(FB115:FD115)</f>
        <v>13</v>
      </c>
      <c r="FF115" s="1157">
        <f t="shared" si="192"/>
        <v>1</v>
      </c>
      <c r="FG115" s="1157">
        <f t="shared" si="198"/>
        <v>13.256637168141593</v>
      </c>
      <c r="FH115" s="1444"/>
      <c r="FI115" s="1445"/>
      <c r="FJ115" s="592"/>
      <c r="FK115" s="592"/>
      <c r="FL115" s="592"/>
      <c r="FM115" s="592">
        <f t="shared" si="193"/>
        <v>0</v>
      </c>
      <c r="FN115" s="1418">
        <v>0</v>
      </c>
      <c r="FO115" s="1157"/>
      <c r="FP115" s="1158"/>
      <c r="FQ115" s="592"/>
      <c r="FR115" s="592"/>
      <c r="FS115" s="592"/>
      <c r="FT115" s="592">
        <f t="shared" si="194"/>
        <v>0</v>
      </c>
      <c r="FU115" s="1156">
        <f t="shared" si="195"/>
        <v>0</v>
      </c>
      <c r="FV115" s="1157"/>
      <c r="FW115" s="1446"/>
      <c r="FX115" s="1445"/>
      <c r="FY115" s="592">
        <v>0</v>
      </c>
      <c r="FZ115" s="592">
        <v>0</v>
      </c>
      <c r="GA115" s="592">
        <v>0</v>
      </c>
      <c r="GB115" s="1158">
        <f t="shared" si="196"/>
        <v>0</v>
      </c>
      <c r="GC115" s="1157">
        <v>1</v>
      </c>
      <c r="GD115" s="1441">
        <f t="shared" si="126"/>
        <v>1.9508196721311475</v>
      </c>
      <c r="GE115" s="1103">
        <f t="shared" si="182"/>
        <v>15</v>
      </c>
      <c r="GF115" s="1103">
        <f t="shared" si="183"/>
        <v>2</v>
      </c>
      <c r="GG115" s="1103">
        <f t="shared" si="184"/>
        <v>13</v>
      </c>
    </row>
    <row r="116" spans="1:191" s="585" customFormat="1" hidden="1" x14ac:dyDescent="0.35">
      <c r="A116" s="1230" t="s">
        <v>239</v>
      </c>
      <c r="B116" s="587"/>
      <c r="C116" s="587"/>
      <c r="D116" s="587"/>
      <c r="E116" s="587"/>
      <c r="F116" s="1126"/>
      <c r="G116" s="1414"/>
      <c r="H116" s="588"/>
      <c r="I116" s="587"/>
      <c r="J116" s="587"/>
      <c r="K116" s="587"/>
      <c r="L116" s="587"/>
      <c r="M116" s="1126"/>
      <c r="N116" s="1126"/>
      <c r="O116" s="588"/>
      <c r="P116" s="588"/>
      <c r="Q116" s="587"/>
      <c r="R116" s="587"/>
      <c r="S116" s="587"/>
      <c r="T116" s="587"/>
      <c r="U116" s="1126"/>
      <c r="V116" s="1414"/>
      <c r="W116" s="587"/>
      <c r="X116" s="587"/>
      <c r="Y116" s="587"/>
      <c r="Z116" s="587"/>
      <c r="AA116" s="1126"/>
      <c r="AB116" s="1126"/>
      <c r="AC116" s="587"/>
      <c r="AD116" s="587"/>
      <c r="AE116" s="587"/>
      <c r="AF116" s="587"/>
      <c r="AG116" s="1126"/>
      <c r="AH116" s="1199"/>
      <c r="AI116" s="588"/>
      <c r="AJ116" s="587"/>
      <c r="AK116" s="587"/>
      <c r="AL116" s="587"/>
      <c r="AM116" s="587"/>
      <c r="AN116" s="1126"/>
      <c r="AO116" s="1127"/>
      <c r="AP116" s="587"/>
      <c r="AQ116" s="587"/>
      <c r="AR116" s="587"/>
      <c r="AS116" s="587"/>
      <c r="AT116" s="587"/>
      <c r="AU116" s="1448">
        <v>0</v>
      </c>
      <c r="AV116" s="1414">
        <f t="shared" si="174"/>
        <v>8.0862068965517242</v>
      </c>
      <c r="AW116" s="588"/>
      <c r="AX116" s="587"/>
      <c r="AY116" s="587"/>
      <c r="AZ116" s="587"/>
      <c r="BA116" s="587"/>
      <c r="BB116" s="1127">
        <v>0</v>
      </c>
      <c r="BC116" s="1127">
        <f t="shared" si="115"/>
        <v>9</v>
      </c>
      <c r="BD116" s="588"/>
      <c r="BE116" s="588"/>
      <c r="BF116" s="587"/>
      <c r="BG116" s="587"/>
      <c r="BH116" s="587"/>
      <c r="BI116" s="587"/>
      <c r="BJ116" s="1126"/>
      <c r="BK116" s="1127"/>
      <c r="BL116" s="588"/>
      <c r="BM116" s="587"/>
      <c r="BN116" s="587"/>
      <c r="BO116" s="587"/>
      <c r="BP116" s="587"/>
      <c r="BQ116" s="1419"/>
      <c r="BR116" s="1199"/>
      <c r="BS116" s="587"/>
      <c r="BT116" s="587"/>
      <c r="BU116" s="587"/>
      <c r="BV116" s="587"/>
      <c r="BW116" s="1126"/>
      <c r="BX116" s="1127"/>
      <c r="BY116" s="588"/>
      <c r="BZ116" s="588"/>
      <c r="CA116" s="587"/>
      <c r="CB116" s="587"/>
      <c r="CC116" s="587"/>
      <c r="CD116" s="587"/>
      <c r="CE116" s="1127"/>
      <c r="CF116" s="1127"/>
      <c r="CG116" s="588"/>
      <c r="CH116" s="587"/>
      <c r="CI116" s="587"/>
      <c r="CJ116" s="587"/>
      <c r="CK116" s="587"/>
      <c r="CL116" s="1127"/>
      <c r="CM116" s="1127"/>
      <c r="CN116" s="588"/>
      <c r="CO116" s="588"/>
      <c r="CP116" s="587"/>
      <c r="CQ116" s="587"/>
      <c r="CR116" s="587"/>
      <c r="CS116" s="587"/>
      <c r="CT116" s="1127"/>
      <c r="CU116" s="1127"/>
      <c r="CV116" s="588"/>
      <c r="CW116" s="587"/>
      <c r="CX116" s="587"/>
      <c r="CY116" s="587"/>
      <c r="CZ116" s="587"/>
      <c r="DA116" s="1127"/>
      <c r="DB116" s="1127"/>
      <c r="DC116" s="1127"/>
      <c r="DD116" s="1127"/>
      <c r="DE116" s="1127"/>
      <c r="DF116" s="1127"/>
      <c r="DG116" s="1127"/>
      <c r="DH116" s="1127"/>
      <c r="DI116" s="1127"/>
      <c r="DJ116" s="1127"/>
      <c r="DK116" s="1127"/>
      <c r="DL116" s="1127"/>
      <c r="DM116" s="1127"/>
      <c r="DN116" s="1127"/>
      <c r="DO116" s="588"/>
      <c r="DP116" s="588"/>
      <c r="DQ116" s="587"/>
      <c r="DR116" s="587"/>
      <c r="DS116" s="587"/>
      <c r="DT116" s="587"/>
      <c r="DU116" s="1127"/>
      <c r="DV116" s="1127"/>
      <c r="DW116" s="588"/>
      <c r="DX116" s="587"/>
      <c r="DY116" s="587"/>
      <c r="DZ116" s="587"/>
      <c r="EA116" s="587"/>
      <c r="EB116" s="1127"/>
      <c r="EC116" s="1127"/>
      <c r="ED116" s="588"/>
      <c r="EE116" s="588"/>
      <c r="EF116" s="587"/>
      <c r="EG116" s="587"/>
      <c r="EH116" s="587"/>
      <c r="EI116" s="587"/>
      <c r="EJ116" s="1127"/>
      <c r="EK116" s="1127">
        <f t="shared" si="186"/>
        <v>10.530973451327434</v>
      </c>
      <c r="EL116" s="588"/>
      <c r="EM116" s="587"/>
      <c r="EN116" s="587"/>
      <c r="EO116" s="587"/>
      <c r="EP116" s="587"/>
      <c r="EQ116" s="1127"/>
      <c r="ER116" s="1127">
        <f t="shared" si="120"/>
        <v>15.628318584070797</v>
      </c>
      <c r="ES116" s="588"/>
      <c r="ET116" s="587"/>
      <c r="EU116" s="587"/>
      <c r="EV116" s="587"/>
      <c r="EW116" s="587"/>
      <c r="EX116" s="587"/>
      <c r="EY116" s="1199">
        <v>0</v>
      </c>
      <c r="EZ116" s="1196">
        <f t="shared" si="197"/>
        <v>9.045045045045045</v>
      </c>
      <c r="FA116" s="588"/>
      <c r="FB116" s="587"/>
      <c r="FC116" s="587"/>
      <c r="FD116" s="587"/>
      <c r="FE116" s="587"/>
      <c r="FF116" s="1127">
        <f t="shared" si="192"/>
        <v>0</v>
      </c>
      <c r="FG116" s="1127">
        <f t="shared" si="198"/>
        <v>13.27927927927928</v>
      </c>
      <c r="FH116" s="1197"/>
      <c r="FI116" s="1198"/>
      <c r="FJ116" s="587"/>
      <c r="FK116" s="587"/>
      <c r="FL116" s="587"/>
      <c r="FM116" s="587"/>
      <c r="FN116" s="1414"/>
      <c r="FO116" s="1127"/>
      <c r="FP116" s="588"/>
      <c r="FQ116" s="587"/>
      <c r="FR116" s="587"/>
      <c r="FS116" s="587"/>
      <c r="FT116" s="587"/>
      <c r="FU116" s="1126"/>
      <c r="FV116" s="1127"/>
      <c r="FW116" s="1203"/>
      <c r="FX116" s="1198"/>
      <c r="FY116" s="587"/>
      <c r="FZ116" s="587"/>
      <c r="GA116" s="587"/>
      <c r="GB116" s="588"/>
      <c r="GC116" s="1141">
        <v>0</v>
      </c>
      <c r="GD116" s="1199">
        <f t="shared" si="126"/>
        <v>1.9508196721311475</v>
      </c>
      <c r="GE116" s="697">
        <f t="shared" si="182"/>
        <v>0</v>
      </c>
      <c r="GF116" s="697">
        <f t="shared" si="183"/>
        <v>0</v>
      </c>
      <c r="GG116" s="697">
        <f t="shared" si="184"/>
        <v>0</v>
      </c>
    </row>
    <row r="117" spans="1:191" s="585" customFormat="1" hidden="1" x14ac:dyDescent="0.35">
      <c r="A117" s="1229">
        <v>42885</v>
      </c>
      <c r="B117" s="587"/>
      <c r="C117" s="587"/>
      <c r="D117" s="587"/>
      <c r="E117" s="587"/>
      <c r="F117" s="1126"/>
      <c r="G117" s="1414"/>
      <c r="H117" s="588"/>
      <c r="I117" s="587"/>
      <c r="J117" s="587"/>
      <c r="K117" s="587"/>
      <c r="L117" s="587"/>
      <c r="M117" s="1126"/>
      <c r="N117" s="1126"/>
      <c r="O117" s="588"/>
      <c r="P117" s="588"/>
      <c r="Q117" s="587"/>
      <c r="R117" s="587"/>
      <c r="S117" s="587"/>
      <c r="T117" s="587"/>
      <c r="U117" s="1126"/>
      <c r="V117" s="1414"/>
      <c r="W117" s="587"/>
      <c r="X117" s="587"/>
      <c r="Y117" s="587"/>
      <c r="Z117" s="587"/>
      <c r="AA117" s="1126"/>
      <c r="AB117" s="1126"/>
      <c r="AC117" s="587"/>
      <c r="AD117" s="587"/>
      <c r="AE117" s="587"/>
      <c r="AF117" s="587"/>
      <c r="AG117" s="1126"/>
      <c r="AH117" s="1199"/>
      <c r="AI117" s="588"/>
      <c r="AJ117" s="587"/>
      <c r="AK117" s="587"/>
      <c r="AL117" s="587"/>
      <c r="AM117" s="587"/>
      <c r="AN117" s="1126"/>
      <c r="AO117" s="1127"/>
      <c r="AP117" s="587"/>
      <c r="AQ117" s="587">
        <v>6</v>
      </c>
      <c r="AR117" s="587">
        <v>4</v>
      </c>
      <c r="AS117" s="587">
        <v>3</v>
      </c>
      <c r="AT117" s="587">
        <f>IF(SUM(AQ117:AS117)&gt;0,SUM(AQ117:AS117),0)</f>
        <v>13</v>
      </c>
      <c r="AU117" s="1163">
        <v>1</v>
      </c>
      <c r="AV117" s="1414">
        <f t="shared" si="174"/>
        <v>8.2241379310344822</v>
      </c>
      <c r="AW117" s="588"/>
      <c r="AX117" s="587">
        <v>7</v>
      </c>
      <c r="AY117" s="587">
        <v>4</v>
      </c>
      <c r="AZ117" s="587">
        <v>3</v>
      </c>
      <c r="BA117" s="587">
        <f>IF(SUM(AX117:AZ117)&gt;0,SUM(AX117:AZ117),0)</f>
        <v>14</v>
      </c>
      <c r="BB117" s="1127">
        <v>1</v>
      </c>
      <c r="BC117" s="1127">
        <f t="shared" si="115"/>
        <v>9.15</v>
      </c>
      <c r="BD117" s="588"/>
      <c r="BE117" s="588"/>
      <c r="BF117" s="587"/>
      <c r="BG117" s="587"/>
      <c r="BH117" s="587"/>
      <c r="BI117" s="587"/>
      <c r="BJ117" s="1126"/>
      <c r="BK117" s="1127"/>
      <c r="BL117" s="588"/>
      <c r="BM117" s="587"/>
      <c r="BN117" s="587"/>
      <c r="BO117" s="587"/>
      <c r="BP117" s="587"/>
      <c r="BQ117" s="1419"/>
      <c r="BR117" s="1199"/>
      <c r="BS117" s="587"/>
      <c r="BT117" s="587"/>
      <c r="BU117" s="587"/>
      <c r="BV117" s="587"/>
      <c r="BW117" s="1126"/>
      <c r="BX117" s="1127"/>
      <c r="BY117" s="588"/>
      <c r="BZ117" s="588"/>
      <c r="CA117" s="587"/>
      <c r="CB117" s="587"/>
      <c r="CC117" s="587"/>
      <c r="CD117" s="587"/>
      <c r="CE117" s="1127"/>
      <c r="CF117" s="1127"/>
      <c r="CG117" s="588"/>
      <c r="CH117" s="587"/>
      <c r="CI117" s="587"/>
      <c r="CJ117" s="587"/>
      <c r="CK117" s="587"/>
      <c r="CL117" s="1127"/>
      <c r="CM117" s="1127"/>
      <c r="CN117" s="588"/>
      <c r="CO117" s="588"/>
      <c r="CP117" s="587"/>
      <c r="CQ117" s="587"/>
      <c r="CR117" s="587"/>
      <c r="CS117" s="587"/>
      <c r="CT117" s="1127"/>
      <c r="CU117" s="1127"/>
      <c r="CV117" s="588"/>
      <c r="CW117" s="587"/>
      <c r="CX117" s="587"/>
      <c r="CY117" s="587"/>
      <c r="CZ117" s="587"/>
      <c r="DA117" s="1127"/>
      <c r="DB117" s="1127"/>
      <c r="DC117" s="1127"/>
      <c r="DD117" s="1127"/>
      <c r="DE117" s="1127"/>
      <c r="DF117" s="1127"/>
      <c r="DG117" s="1127"/>
      <c r="DH117" s="1127"/>
      <c r="DI117" s="1127"/>
      <c r="DJ117" s="1127"/>
      <c r="DK117" s="1127"/>
      <c r="DL117" s="1127"/>
      <c r="DM117" s="1127"/>
      <c r="DN117" s="1127"/>
      <c r="DO117" s="588"/>
      <c r="DP117" s="588"/>
      <c r="DQ117" s="587"/>
      <c r="DR117" s="587"/>
      <c r="DS117" s="587"/>
      <c r="DT117" s="587"/>
      <c r="DU117" s="1127"/>
      <c r="DV117" s="1127"/>
      <c r="DW117" s="588"/>
      <c r="DX117" s="587"/>
      <c r="DY117" s="587"/>
      <c r="DZ117" s="587"/>
      <c r="EA117" s="587"/>
      <c r="EB117" s="1127"/>
      <c r="EC117" s="1127"/>
      <c r="ED117" s="588"/>
      <c r="EE117" s="588"/>
      <c r="EF117" s="587">
        <v>8</v>
      </c>
      <c r="EG117" s="587">
        <v>4</v>
      </c>
      <c r="EH117" s="587">
        <v>2</v>
      </c>
      <c r="EI117" s="587">
        <f t="shared" ref="EI117:EI124" si="199">SUM(EF117:EH117)</f>
        <v>14</v>
      </c>
      <c r="EJ117" s="1127">
        <v>1</v>
      </c>
      <c r="EK117" s="1127">
        <f t="shared" si="186"/>
        <v>10.725663716814159</v>
      </c>
      <c r="EL117" s="588"/>
      <c r="EM117" s="587">
        <v>9</v>
      </c>
      <c r="EN117" s="587">
        <v>6</v>
      </c>
      <c r="EO117" s="587">
        <v>2</v>
      </c>
      <c r="EP117" s="587">
        <f t="shared" ref="EP117:EP124" si="200">SUM(EM117:EO117)</f>
        <v>17</v>
      </c>
      <c r="EQ117" s="1127">
        <f t="shared" ref="EQ117:EQ124" si="201">EJ117</f>
        <v>1</v>
      </c>
      <c r="ER117" s="1127">
        <f t="shared" si="120"/>
        <v>15.769911504424778</v>
      </c>
      <c r="ES117" s="588"/>
      <c r="ET117" s="587"/>
      <c r="EU117" s="587">
        <v>7</v>
      </c>
      <c r="EV117" s="587">
        <v>1</v>
      </c>
      <c r="EW117" s="587">
        <v>2</v>
      </c>
      <c r="EX117" s="587">
        <f t="shared" ref="EX117:EX124" si="202">SUM(EU117:EW117)</f>
        <v>10</v>
      </c>
      <c r="EY117" s="1199">
        <v>1</v>
      </c>
      <c r="EZ117" s="1196">
        <f t="shared" si="197"/>
        <v>8.9729729729729737</v>
      </c>
      <c r="FA117" s="588"/>
      <c r="FB117" s="587">
        <v>8</v>
      </c>
      <c r="FC117" s="587">
        <v>3</v>
      </c>
      <c r="FD117" s="587">
        <v>6</v>
      </c>
      <c r="FE117" s="587">
        <f t="shared" ref="FE117:FE124" si="203">SUM(FB117:FD117)</f>
        <v>17</v>
      </c>
      <c r="FF117" s="1127">
        <f t="shared" ref="FF117:FF124" si="204">EY117</f>
        <v>1</v>
      </c>
      <c r="FG117" s="1127">
        <f t="shared" si="198"/>
        <v>13.297297297297296</v>
      </c>
      <c r="FH117" s="1197"/>
      <c r="FI117" s="1198"/>
      <c r="FJ117" s="587"/>
      <c r="FK117" s="587"/>
      <c r="FL117" s="587"/>
      <c r="FM117" s="587"/>
      <c r="FN117" s="1414"/>
      <c r="FO117" s="1127"/>
      <c r="FP117" s="588"/>
      <c r="FQ117" s="587"/>
      <c r="FR117" s="587"/>
      <c r="FS117" s="587"/>
      <c r="FT117" s="587"/>
      <c r="FU117" s="1126"/>
      <c r="FV117" s="1127"/>
      <c r="FW117" s="1203"/>
      <c r="FX117" s="1198"/>
      <c r="FY117" s="587">
        <v>0</v>
      </c>
      <c r="FZ117" s="587">
        <v>0</v>
      </c>
      <c r="GA117" s="587">
        <f t="shared" ref="GA117:GA123" si="205">SUM(FX117:FZ117)</f>
        <v>0</v>
      </c>
      <c r="GB117" s="588">
        <v>0</v>
      </c>
      <c r="GC117" s="1141">
        <v>1</v>
      </c>
      <c r="GD117" s="1199">
        <f t="shared" ref="GD117:GD148" si="206">SUM(GB57:GB117)/COUNT(GC57:GC117)</f>
        <v>1.9508196721311475</v>
      </c>
      <c r="GE117" s="697">
        <f t="shared" si="182"/>
        <v>21</v>
      </c>
      <c r="GF117" s="697">
        <f t="shared" si="183"/>
        <v>9</v>
      </c>
      <c r="GG117" s="697">
        <f t="shared" si="184"/>
        <v>15</v>
      </c>
    </row>
    <row r="118" spans="1:191" s="585" customFormat="1" hidden="1" x14ac:dyDescent="0.35">
      <c r="A118" s="1229">
        <v>42886</v>
      </c>
      <c r="B118" s="587"/>
      <c r="C118" s="587"/>
      <c r="D118" s="587"/>
      <c r="E118" s="587"/>
      <c r="F118" s="1126"/>
      <c r="G118" s="1414"/>
      <c r="H118" s="588"/>
      <c r="I118" s="587"/>
      <c r="J118" s="587"/>
      <c r="K118" s="587"/>
      <c r="L118" s="587"/>
      <c r="M118" s="1126"/>
      <c r="N118" s="1126"/>
      <c r="O118" s="588"/>
      <c r="P118" s="588"/>
      <c r="Q118" s="587"/>
      <c r="R118" s="587"/>
      <c r="S118" s="587"/>
      <c r="T118" s="587"/>
      <c r="U118" s="1126"/>
      <c r="V118" s="1414"/>
      <c r="W118" s="587"/>
      <c r="X118" s="587"/>
      <c r="Y118" s="587"/>
      <c r="Z118" s="587"/>
      <c r="AA118" s="1126"/>
      <c r="AB118" s="1126"/>
      <c r="AC118" s="587"/>
      <c r="AD118" s="587"/>
      <c r="AE118" s="587"/>
      <c r="AF118" s="587"/>
      <c r="AG118" s="1126"/>
      <c r="AH118" s="1199"/>
      <c r="AI118" s="588"/>
      <c r="AJ118" s="587"/>
      <c r="AK118" s="587"/>
      <c r="AL118" s="587"/>
      <c r="AM118" s="587"/>
      <c r="AN118" s="1126"/>
      <c r="AO118" s="1127"/>
      <c r="AP118" s="587"/>
      <c r="AQ118" s="587">
        <v>6</v>
      </c>
      <c r="AR118" s="587">
        <v>3</v>
      </c>
      <c r="AS118" s="587">
        <v>3</v>
      </c>
      <c r="AT118" s="587">
        <f t="shared" ref="AT118:AT124" si="207">IF(SUM(AQ118:AS118)&gt;0,SUM(AQ118:AS118),0)</f>
        <v>12</v>
      </c>
      <c r="AU118" s="1163">
        <v>1</v>
      </c>
      <c r="AV118" s="1414">
        <f t="shared" si="174"/>
        <v>8.2758620689655178</v>
      </c>
      <c r="AW118" s="588"/>
      <c r="AX118" s="587">
        <v>6</v>
      </c>
      <c r="AY118" s="587">
        <v>5</v>
      </c>
      <c r="AZ118" s="587">
        <v>3</v>
      </c>
      <c r="BA118" s="587">
        <f t="shared" ref="BA118:BA124" si="208">IF(SUM(AX118:AZ118)&gt;0,SUM(AX118:AZ118),0)</f>
        <v>14</v>
      </c>
      <c r="BB118" s="1127">
        <v>1</v>
      </c>
      <c r="BC118" s="1127">
        <f t="shared" si="115"/>
        <v>9.1999999999999993</v>
      </c>
      <c r="BD118" s="588"/>
      <c r="BE118" s="588"/>
      <c r="BF118" s="587"/>
      <c r="BG118" s="587"/>
      <c r="BH118" s="587"/>
      <c r="BI118" s="587"/>
      <c r="BJ118" s="1126"/>
      <c r="BK118" s="1127"/>
      <c r="BL118" s="588"/>
      <c r="BM118" s="587"/>
      <c r="BN118" s="587"/>
      <c r="BO118" s="587"/>
      <c r="BP118" s="587"/>
      <c r="BQ118" s="1419"/>
      <c r="BR118" s="1199"/>
      <c r="BS118" s="587"/>
      <c r="BT118" s="587"/>
      <c r="BU118" s="587"/>
      <c r="BV118" s="587"/>
      <c r="BW118" s="1126"/>
      <c r="BX118" s="1127"/>
      <c r="BY118" s="588"/>
      <c r="BZ118" s="588"/>
      <c r="CA118" s="587"/>
      <c r="CB118" s="587"/>
      <c r="CC118" s="587"/>
      <c r="CD118" s="587"/>
      <c r="CE118" s="1127"/>
      <c r="CF118" s="1127"/>
      <c r="CG118" s="588"/>
      <c r="CH118" s="587"/>
      <c r="CI118" s="587"/>
      <c r="CJ118" s="587"/>
      <c r="CK118" s="587"/>
      <c r="CL118" s="1127"/>
      <c r="CM118" s="1127"/>
      <c r="CN118" s="588"/>
      <c r="CO118" s="588"/>
      <c r="CP118" s="587"/>
      <c r="CQ118" s="587"/>
      <c r="CR118" s="587"/>
      <c r="CS118" s="587"/>
      <c r="CT118" s="1127"/>
      <c r="CU118" s="1127"/>
      <c r="CV118" s="588"/>
      <c r="CW118" s="587"/>
      <c r="CX118" s="587"/>
      <c r="CY118" s="587"/>
      <c r="CZ118" s="587"/>
      <c r="DA118" s="1127"/>
      <c r="DB118" s="1127"/>
      <c r="DC118" s="1127"/>
      <c r="DD118" s="1127"/>
      <c r="DE118" s="1127"/>
      <c r="DF118" s="1127"/>
      <c r="DG118" s="1127"/>
      <c r="DH118" s="1127"/>
      <c r="DI118" s="1127"/>
      <c r="DJ118" s="1127"/>
      <c r="DK118" s="1127"/>
      <c r="DL118" s="1127"/>
      <c r="DM118" s="1127"/>
      <c r="DN118" s="1127"/>
      <c r="DO118" s="588"/>
      <c r="DP118" s="588"/>
      <c r="DQ118" s="587"/>
      <c r="DR118" s="587"/>
      <c r="DS118" s="587"/>
      <c r="DT118" s="587"/>
      <c r="DU118" s="1127"/>
      <c r="DV118" s="1127"/>
      <c r="DW118" s="588"/>
      <c r="DX118" s="587"/>
      <c r="DY118" s="587"/>
      <c r="DZ118" s="587"/>
      <c r="EA118" s="587"/>
      <c r="EB118" s="1127"/>
      <c r="EC118" s="1127"/>
      <c r="ED118" s="588"/>
      <c r="EE118" s="588"/>
      <c r="EF118" s="587">
        <v>12</v>
      </c>
      <c r="EG118" s="587">
        <v>2</v>
      </c>
      <c r="EH118" s="587">
        <v>2</v>
      </c>
      <c r="EI118" s="587">
        <f t="shared" si="199"/>
        <v>16</v>
      </c>
      <c r="EJ118" s="1127">
        <v>1</v>
      </c>
      <c r="EK118" s="1127">
        <f t="shared" si="186"/>
        <v>10.79646017699115</v>
      </c>
      <c r="EL118" s="588"/>
      <c r="EM118" s="587">
        <v>14</v>
      </c>
      <c r="EN118" s="587">
        <v>4</v>
      </c>
      <c r="EO118" s="587">
        <v>4</v>
      </c>
      <c r="EP118" s="587">
        <f t="shared" si="200"/>
        <v>22</v>
      </c>
      <c r="EQ118" s="1127">
        <f t="shared" si="201"/>
        <v>1</v>
      </c>
      <c r="ER118" s="1127">
        <f t="shared" si="120"/>
        <v>15.91150442477876</v>
      </c>
      <c r="ES118" s="588"/>
      <c r="ET118" s="587"/>
      <c r="EU118" s="587">
        <v>4</v>
      </c>
      <c r="EV118" s="587">
        <v>2</v>
      </c>
      <c r="EW118" s="587">
        <v>5</v>
      </c>
      <c r="EX118" s="587">
        <f t="shared" si="202"/>
        <v>11</v>
      </c>
      <c r="EY118" s="1199">
        <v>1</v>
      </c>
      <c r="EZ118" s="1196">
        <f t="shared" si="197"/>
        <v>8.954954954954955</v>
      </c>
      <c r="FA118" s="588"/>
      <c r="FB118" s="587">
        <v>6</v>
      </c>
      <c r="FC118" s="587">
        <v>2</v>
      </c>
      <c r="FD118" s="587">
        <v>7</v>
      </c>
      <c r="FE118" s="587">
        <f t="shared" si="203"/>
        <v>15</v>
      </c>
      <c r="FF118" s="1127">
        <f t="shared" si="204"/>
        <v>1</v>
      </c>
      <c r="FG118" s="1127">
        <f t="shared" si="198"/>
        <v>13.297297297297296</v>
      </c>
      <c r="FH118" s="1197"/>
      <c r="FI118" s="1198"/>
      <c r="FJ118" s="587"/>
      <c r="FK118" s="587"/>
      <c r="FL118" s="587"/>
      <c r="FM118" s="587"/>
      <c r="FN118" s="1414"/>
      <c r="FO118" s="1127"/>
      <c r="FP118" s="588"/>
      <c r="FQ118" s="587"/>
      <c r="FR118" s="587"/>
      <c r="FS118" s="587"/>
      <c r="FT118" s="587"/>
      <c r="FU118" s="1126"/>
      <c r="FV118" s="1127"/>
      <c r="FW118" s="1203"/>
      <c r="FX118" s="1198"/>
      <c r="FY118" s="587">
        <v>0</v>
      </c>
      <c r="FZ118" s="587">
        <v>0</v>
      </c>
      <c r="GA118" s="587">
        <f t="shared" si="205"/>
        <v>0</v>
      </c>
      <c r="GB118" s="588">
        <v>0</v>
      </c>
      <c r="GC118" s="1127">
        <v>1</v>
      </c>
      <c r="GD118" s="1199">
        <f t="shared" si="206"/>
        <v>1.9180327868852458</v>
      </c>
      <c r="GE118" s="697">
        <f t="shared" si="182"/>
        <v>22</v>
      </c>
      <c r="GF118" s="697">
        <f t="shared" si="183"/>
        <v>7</v>
      </c>
      <c r="GG118" s="697">
        <f t="shared" si="184"/>
        <v>16</v>
      </c>
    </row>
    <row r="119" spans="1:191" s="585" customFormat="1" hidden="1" x14ac:dyDescent="0.35">
      <c r="A119" s="1229">
        <v>42887</v>
      </c>
      <c r="B119" s="587"/>
      <c r="C119" s="587"/>
      <c r="D119" s="587"/>
      <c r="E119" s="587"/>
      <c r="F119" s="1126"/>
      <c r="G119" s="1414"/>
      <c r="H119" s="588"/>
      <c r="I119" s="587"/>
      <c r="J119" s="587"/>
      <c r="K119" s="587"/>
      <c r="L119" s="587"/>
      <c r="M119" s="1126"/>
      <c r="N119" s="1126"/>
      <c r="O119" s="588"/>
      <c r="P119" s="588"/>
      <c r="Q119" s="587"/>
      <c r="R119" s="587"/>
      <c r="S119" s="587"/>
      <c r="T119" s="587"/>
      <c r="U119" s="1126"/>
      <c r="V119" s="1414"/>
      <c r="W119" s="587"/>
      <c r="X119" s="587"/>
      <c r="Y119" s="587"/>
      <c r="Z119" s="587"/>
      <c r="AA119" s="1126"/>
      <c r="AB119" s="1126"/>
      <c r="AC119" s="587"/>
      <c r="AD119" s="587"/>
      <c r="AE119" s="587"/>
      <c r="AF119" s="587"/>
      <c r="AG119" s="1126"/>
      <c r="AH119" s="1199"/>
      <c r="AI119" s="588"/>
      <c r="AJ119" s="587"/>
      <c r="AK119" s="587"/>
      <c r="AL119" s="587"/>
      <c r="AM119" s="587"/>
      <c r="AN119" s="1126"/>
      <c r="AO119" s="1127"/>
      <c r="AP119" s="587"/>
      <c r="AQ119" s="587">
        <v>2</v>
      </c>
      <c r="AR119" s="587">
        <v>4</v>
      </c>
      <c r="AS119" s="587">
        <v>0</v>
      </c>
      <c r="AT119" s="587">
        <f t="shared" si="207"/>
        <v>6</v>
      </c>
      <c r="AU119" s="1127">
        <v>1</v>
      </c>
      <c r="AV119" s="1414">
        <f t="shared" si="174"/>
        <v>8.3103448275862064</v>
      </c>
      <c r="AW119" s="588"/>
      <c r="AX119" s="587">
        <v>2</v>
      </c>
      <c r="AY119" s="587">
        <v>4</v>
      </c>
      <c r="AZ119" s="587">
        <v>0</v>
      </c>
      <c r="BA119" s="587">
        <f t="shared" si="208"/>
        <v>6</v>
      </c>
      <c r="BB119" s="1127">
        <v>1</v>
      </c>
      <c r="BC119" s="1127">
        <f t="shared" si="115"/>
        <v>9.1833333333333336</v>
      </c>
      <c r="BD119" s="588"/>
      <c r="BE119" s="588"/>
      <c r="BF119" s="587"/>
      <c r="BG119" s="587"/>
      <c r="BH119" s="587"/>
      <c r="BI119" s="587"/>
      <c r="BJ119" s="1126"/>
      <c r="BK119" s="1127"/>
      <c r="BL119" s="588"/>
      <c r="BM119" s="587"/>
      <c r="BN119" s="587"/>
      <c r="BO119" s="587"/>
      <c r="BP119" s="587"/>
      <c r="BQ119" s="1419"/>
      <c r="BR119" s="1199"/>
      <c r="BS119" s="587"/>
      <c r="BT119" s="587"/>
      <c r="BU119" s="587"/>
      <c r="BV119" s="587"/>
      <c r="BW119" s="1126"/>
      <c r="BX119" s="1127"/>
      <c r="BY119" s="588"/>
      <c r="BZ119" s="588"/>
      <c r="CA119" s="587"/>
      <c r="CB119" s="587"/>
      <c r="CC119" s="587"/>
      <c r="CD119" s="587"/>
      <c r="CE119" s="1127"/>
      <c r="CF119" s="1127"/>
      <c r="CG119" s="588"/>
      <c r="CH119" s="587"/>
      <c r="CI119" s="587"/>
      <c r="CJ119" s="587"/>
      <c r="CK119" s="587"/>
      <c r="CL119" s="1127"/>
      <c r="CM119" s="1127"/>
      <c r="CN119" s="588"/>
      <c r="CO119" s="588"/>
      <c r="CP119" s="587"/>
      <c r="CQ119" s="587"/>
      <c r="CR119" s="587"/>
      <c r="CS119" s="587"/>
      <c r="CT119" s="1127"/>
      <c r="CU119" s="1127"/>
      <c r="CV119" s="588"/>
      <c r="CW119" s="587"/>
      <c r="CX119" s="587"/>
      <c r="CY119" s="587"/>
      <c r="CZ119" s="587"/>
      <c r="DA119" s="1127"/>
      <c r="DB119" s="1127"/>
      <c r="DC119" s="1127"/>
      <c r="DD119" s="1127"/>
      <c r="DE119" s="1127"/>
      <c r="DF119" s="1127"/>
      <c r="DG119" s="1127"/>
      <c r="DH119" s="1127"/>
      <c r="DI119" s="1127"/>
      <c r="DJ119" s="1127"/>
      <c r="DK119" s="1127"/>
      <c r="DL119" s="1127"/>
      <c r="DM119" s="1127"/>
      <c r="DN119" s="1127"/>
      <c r="DO119" s="588"/>
      <c r="DP119" s="588"/>
      <c r="DQ119" s="587"/>
      <c r="DR119" s="587"/>
      <c r="DS119" s="587"/>
      <c r="DT119" s="587"/>
      <c r="DU119" s="1127"/>
      <c r="DV119" s="1127"/>
      <c r="DW119" s="588"/>
      <c r="DX119" s="587"/>
      <c r="DY119" s="587"/>
      <c r="DZ119" s="587"/>
      <c r="EA119" s="587"/>
      <c r="EB119" s="1127"/>
      <c r="EC119" s="1127"/>
      <c r="ED119" s="588"/>
      <c r="EE119" s="588"/>
      <c r="EF119" s="587">
        <v>13</v>
      </c>
      <c r="EG119" s="587">
        <v>2</v>
      </c>
      <c r="EH119" s="587">
        <v>0</v>
      </c>
      <c r="EI119" s="587">
        <f t="shared" si="199"/>
        <v>15</v>
      </c>
      <c r="EJ119" s="1127">
        <v>1</v>
      </c>
      <c r="EK119" s="1127">
        <f t="shared" si="186"/>
        <v>10.867256637168142</v>
      </c>
      <c r="EL119" s="588"/>
      <c r="EM119" s="587">
        <v>13</v>
      </c>
      <c r="EN119" s="587">
        <v>2</v>
      </c>
      <c r="EO119" s="587">
        <v>1</v>
      </c>
      <c r="EP119" s="587">
        <f t="shared" si="200"/>
        <v>16</v>
      </c>
      <c r="EQ119" s="1127">
        <f t="shared" si="201"/>
        <v>1</v>
      </c>
      <c r="ER119" s="1127">
        <f t="shared" si="120"/>
        <v>15.91150442477876</v>
      </c>
      <c r="ES119" s="588"/>
      <c r="ET119" s="587"/>
      <c r="EU119" s="587">
        <v>3</v>
      </c>
      <c r="EV119" s="587">
        <v>0</v>
      </c>
      <c r="EW119" s="587">
        <v>1</v>
      </c>
      <c r="EX119" s="587">
        <f t="shared" si="202"/>
        <v>4</v>
      </c>
      <c r="EY119" s="1199">
        <v>1</v>
      </c>
      <c r="EZ119" s="1196">
        <f t="shared" si="197"/>
        <v>8.8828828828828836</v>
      </c>
      <c r="FA119" s="588"/>
      <c r="FB119" s="587">
        <v>5</v>
      </c>
      <c r="FC119" s="587">
        <v>2</v>
      </c>
      <c r="FD119" s="587">
        <v>3</v>
      </c>
      <c r="FE119" s="587">
        <f t="shared" si="203"/>
        <v>10</v>
      </c>
      <c r="FF119" s="1127">
        <f t="shared" si="204"/>
        <v>1</v>
      </c>
      <c r="FG119" s="1127">
        <f t="shared" si="198"/>
        <v>13.477477477477477</v>
      </c>
      <c r="FH119" s="1197"/>
      <c r="FI119" s="1198"/>
      <c r="FJ119" s="587"/>
      <c r="FK119" s="587"/>
      <c r="FL119" s="587"/>
      <c r="FM119" s="587"/>
      <c r="FN119" s="1414"/>
      <c r="FO119" s="1127"/>
      <c r="FP119" s="588"/>
      <c r="FQ119" s="587"/>
      <c r="FR119" s="587"/>
      <c r="FS119" s="587"/>
      <c r="FT119" s="587"/>
      <c r="FU119" s="1126"/>
      <c r="FV119" s="1127"/>
      <c r="FW119" s="1203"/>
      <c r="FX119" s="1198"/>
      <c r="FY119" s="587">
        <v>0</v>
      </c>
      <c r="FZ119" s="587">
        <v>0</v>
      </c>
      <c r="GA119" s="587">
        <f t="shared" si="205"/>
        <v>0</v>
      </c>
      <c r="GB119" s="588">
        <v>0</v>
      </c>
      <c r="GC119" s="1127">
        <v>1</v>
      </c>
      <c r="GD119" s="1199">
        <f t="shared" si="206"/>
        <v>1.901639344262295</v>
      </c>
      <c r="GE119" s="697">
        <f t="shared" si="182"/>
        <v>18</v>
      </c>
      <c r="GF119" s="697">
        <f t="shared" si="183"/>
        <v>6</v>
      </c>
      <c r="GG119" s="697">
        <f t="shared" si="184"/>
        <v>4</v>
      </c>
    </row>
    <row r="120" spans="1:191" s="1447" customFormat="1" hidden="1" x14ac:dyDescent="0.35">
      <c r="A120" s="1440">
        <v>42888</v>
      </c>
      <c r="B120" s="592"/>
      <c r="C120" s="592"/>
      <c r="D120" s="592"/>
      <c r="E120" s="592"/>
      <c r="F120" s="1156"/>
      <c r="G120" s="1418"/>
      <c r="H120" s="1158"/>
      <c r="I120" s="592"/>
      <c r="J120" s="592"/>
      <c r="K120" s="592"/>
      <c r="L120" s="592"/>
      <c r="M120" s="1156"/>
      <c r="N120" s="1156"/>
      <c r="O120" s="1158"/>
      <c r="P120" s="1158"/>
      <c r="Q120" s="592"/>
      <c r="R120" s="592"/>
      <c r="S120" s="592"/>
      <c r="T120" s="592"/>
      <c r="U120" s="1156"/>
      <c r="V120" s="1418"/>
      <c r="W120" s="592"/>
      <c r="X120" s="592"/>
      <c r="Y120" s="592"/>
      <c r="Z120" s="592"/>
      <c r="AA120" s="1156"/>
      <c r="AB120" s="1156"/>
      <c r="AC120" s="592"/>
      <c r="AD120" s="592"/>
      <c r="AE120" s="592"/>
      <c r="AF120" s="592"/>
      <c r="AG120" s="1156"/>
      <c r="AH120" s="1441"/>
      <c r="AI120" s="1158"/>
      <c r="AJ120" s="592"/>
      <c r="AK120" s="592"/>
      <c r="AL120" s="592"/>
      <c r="AM120" s="592"/>
      <c r="AN120" s="1156"/>
      <c r="AO120" s="1157"/>
      <c r="AP120" s="592"/>
      <c r="AQ120" s="592">
        <v>1</v>
      </c>
      <c r="AR120" s="592">
        <v>10</v>
      </c>
      <c r="AS120" s="592">
        <v>0</v>
      </c>
      <c r="AT120" s="592">
        <f t="shared" si="207"/>
        <v>11</v>
      </c>
      <c r="AU120" s="1157">
        <v>1</v>
      </c>
      <c r="AV120" s="1418">
        <f t="shared" si="174"/>
        <v>8.431034482758621</v>
      </c>
      <c r="AW120" s="1158"/>
      <c r="AX120" s="592">
        <v>1</v>
      </c>
      <c r="AY120" s="592">
        <v>14</v>
      </c>
      <c r="AZ120" s="592">
        <v>0</v>
      </c>
      <c r="BA120" s="592">
        <f t="shared" si="208"/>
        <v>15</v>
      </c>
      <c r="BB120" s="1157">
        <v>1</v>
      </c>
      <c r="BC120" s="1157">
        <f t="shared" si="115"/>
        <v>9.3333333333333339</v>
      </c>
      <c r="BD120" s="1158"/>
      <c r="BE120" s="1158"/>
      <c r="BF120" s="592"/>
      <c r="BG120" s="592"/>
      <c r="BH120" s="592"/>
      <c r="BI120" s="592"/>
      <c r="BJ120" s="1156"/>
      <c r="BK120" s="1157"/>
      <c r="BL120" s="1158"/>
      <c r="BM120" s="592"/>
      <c r="BN120" s="592"/>
      <c r="BO120" s="592"/>
      <c r="BP120" s="592"/>
      <c r="BQ120" s="1442"/>
      <c r="BR120" s="1441"/>
      <c r="BS120" s="592"/>
      <c r="BT120" s="592"/>
      <c r="BU120" s="592"/>
      <c r="BV120" s="592"/>
      <c r="BW120" s="1156"/>
      <c r="BX120" s="1157"/>
      <c r="BY120" s="1158"/>
      <c r="BZ120" s="1158"/>
      <c r="CA120" s="592"/>
      <c r="CB120" s="592"/>
      <c r="CC120" s="592"/>
      <c r="CD120" s="592"/>
      <c r="CE120" s="1157"/>
      <c r="CF120" s="1157"/>
      <c r="CG120" s="1158"/>
      <c r="CH120" s="592"/>
      <c r="CI120" s="592"/>
      <c r="CJ120" s="592"/>
      <c r="CK120" s="592"/>
      <c r="CL120" s="1157"/>
      <c r="CM120" s="1157"/>
      <c r="CN120" s="1158"/>
      <c r="CO120" s="1158"/>
      <c r="CP120" s="592"/>
      <c r="CQ120" s="592"/>
      <c r="CR120" s="592"/>
      <c r="CS120" s="592"/>
      <c r="CT120" s="1157"/>
      <c r="CU120" s="1157"/>
      <c r="CV120" s="1158"/>
      <c r="CW120" s="592"/>
      <c r="CX120" s="592"/>
      <c r="CY120" s="592"/>
      <c r="CZ120" s="592"/>
      <c r="DA120" s="1157"/>
      <c r="DB120" s="1141"/>
      <c r="DC120" s="1141"/>
      <c r="DD120" s="1141"/>
      <c r="DE120" s="1141"/>
      <c r="DF120" s="1141"/>
      <c r="DG120" s="1141"/>
      <c r="DH120" s="1141"/>
      <c r="DI120" s="1141"/>
      <c r="DJ120" s="1141"/>
      <c r="DK120" s="1141"/>
      <c r="DL120" s="1141"/>
      <c r="DM120" s="1157"/>
      <c r="DN120" s="1157"/>
      <c r="DO120" s="1158"/>
      <c r="DP120" s="1158"/>
      <c r="DQ120" s="592"/>
      <c r="DR120" s="592"/>
      <c r="DS120" s="592"/>
      <c r="DT120" s="592"/>
      <c r="DU120" s="1157"/>
      <c r="DV120" s="1157"/>
      <c r="DW120" s="1158"/>
      <c r="DX120" s="592"/>
      <c r="DY120" s="592"/>
      <c r="DZ120" s="592"/>
      <c r="EA120" s="592"/>
      <c r="EB120" s="1157"/>
      <c r="EC120" s="1157"/>
      <c r="ED120" s="1158"/>
      <c r="EE120" s="1158"/>
      <c r="EF120" s="592">
        <v>13</v>
      </c>
      <c r="EG120" s="592">
        <v>1</v>
      </c>
      <c r="EH120" s="592">
        <v>7</v>
      </c>
      <c r="EI120" s="592">
        <f t="shared" si="199"/>
        <v>21</v>
      </c>
      <c r="EJ120" s="1157">
        <v>1</v>
      </c>
      <c r="EK120" s="1157">
        <f t="shared" si="186"/>
        <v>11.044247787610619</v>
      </c>
      <c r="EL120" s="1158"/>
      <c r="EM120" s="592">
        <v>14</v>
      </c>
      <c r="EN120" s="592">
        <v>2</v>
      </c>
      <c r="EO120" s="592">
        <v>8</v>
      </c>
      <c r="EP120" s="592">
        <f t="shared" si="200"/>
        <v>24</v>
      </c>
      <c r="EQ120" s="1157">
        <f t="shared" si="201"/>
        <v>1</v>
      </c>
      <c r="ER120" s="1157">
        <f t="shared" si="120"/>
        <v>16.088495575221238</v>
      </c>
      <c r="ES120" s="1158"/>
      <c r="ET120" s="592"/>
      <c r="EU120" s="592">
        <v>9</v>
      </c>
      <c r="EV120" s="592">
        <v>1</v>
      </c>
      <c r="EW120" s="592">
        <v>3</v>
      </c>
      <c r="EX120" s="592">
        <f t="shared" si="202"/>
        <v>13</v>
      </c>
      <c r="EY120" s="1441">
        <v>1</v>
      </c>
      <c r="EZ120" s="1443">
        <f t="shared" si="197"/>
        <v>9.0090090090090094</v>
      </c>
      <c r="FA120" s="1158"/>
      <c r="FB120" s="592">
        <v>10</v>
      </c>
      <c r="FC120" s="592">
        <v>1</v>
      </c>
      <c r="FD120" s="592">
        <v>5</v>
      </c>
      <c r="FE120" s="592">
        <f t="shared" si="203"/>
        <v>16</v>
      </c>
      <c r="FF120" s="1157">
        <f t="shared" si="204"/>
        <v>1</v>
      </c>
      <c r="FG120" s="1157">
        <f t="shared" si="198"/>
        <v>13.657657657657658</v>
      </c>
      <c r="FH120" s="1444"/>
      <c r="FI120" s="1445"/>
      <c r="FJ120" s="592"/>
      <c r="FK120" s="592"/>
      <c r="FL120" s="592"/>
      <c r="FM120" s="592"/>
      <c r="FN120" s="1418"/>
      <c r="FO120" s="1157"/>
      <c r="FP120" s="1158"/>
      <c r="FQ120" s="592"/>
      <c r="FR120" s="592"/>
      <c r="FS120" s="592"/>
      <c r="FT120" s="592"/>
      <c r="FU120" s="1156"/>
      <c r="FV120" s="1157"/>
      <c r="FW120" s="1446"/>
      <c r="FX120" s="1445"/>
      <c r="FY120" s="592">
        <v>0</v>
      </c>
      <c r="FZ120" s="592">
        <v>0</v>
      </c>
      <c r="GA120" s="592">
        <f t="shared" si="205"/>
        <v>0</v>
      </c>
      <c r="GB120" s="1158">
        <v>0</v>
      </c>
      <c r="GC120" s="1157">
        <v>1</v>
      </c>
      <c r="GD120" s="1441">
        <f t="shared" si="206"/>
        <v>1.8688524590163935</v>
      </c>
      <c r="GE120" s="1103">
        <f t="shared" si="182"/>
        <v>23</v>
      </c>
      <c r="GF120" s="1103">
        <f t="shared" si="183"/>
        <v>12</v>
      </c>
      <c r="GG120" s="1103">
        <f t="shared" si="184"/>
        <v>20</v>
      </c>
    </row>
    <row r="121" spans="1:191" s="585" customFormat="1" hidden="1" x14ac:dyDescent="0.35">
      <c r="A121" s="1230">
        <v>42891</v>
      </c>
      <c r="B121" s="587"/>
      <c r="C121" s="587"/>
      <c r="D121" s="587"/>
      <c r="E121" s="587"/>
      <c r="F121" s="1126"/>
      <c r="G121" s="1414"/>
      <c r="H121" s="588"/>
      <c r="I121" s="587"/>
      <c r="J121" s="587"/>
      <c r="K121" s="587"/>
      <c r="L121" s="587"/>
      <c r="M121" s="1126"/>
      <c r="N121" s="1126"/>
      <c r="O121" s="588"/>
      <c r="P121" s="588"/>
      <c r="Q121" s="587"/>
      <c r="R121" s="587"/>
      <c r="S121" s="587"/>
      <c r="T121" s="587"/>
      <c r="U121" s="1126"/>
      <c r="V121" s="1414"/>
      <c r="W121" s="587"/>
      <c r="X121" s="587"/>
      <c r="Y121" s="587"/>
      <c r="Z121" s="587"/>
      <c r="AA121" s="1126"/>
      <c r="AB121" s="1126"/>
      <c r="AC121" s="587"/>
      <c r="AD121" s="587"/>
      <c r="AE121" s="587"/>
      <c r="AF121" s="587"/>
      <c r="AG121" s="1126"/>
      <c r="AH121" s="1199"/>
      <c r="AI121" s="588"/>
      <c r="AJ121" s="587"/>
      <c r="AK121" s="587"/>
      <c r="AL121" s="587"/>
      <c r="AM121" s="587"/>
      <c r="AN121" s="1126"/>
      <c r="AO121" s="1127"/>
      <c r="AP121" s="587"/>
      <c r="AQ121" s="587">
        <v>6</v>
      </c>
      <c r="AR121" s="587">
        <v>2</v>
      </c>
      <c r="AS121" s="587">
        <v>1</v>
      </c>
      <c r="AT121" s="587">
        <f t="shared" si="207"/>
        <v>9</v>
      </c>
      <c r="AU121" s="1127">
        <v>1</v>
      </c>
      <c r="AV121" s="1414">
        <f t="shared" si="174"/>
        <v>8.4827586206896548</v>
      </c>
      <c r="AW121" s="588"/>
      <c r="AX121" s="587">
        <v>6</v>
      </c>
      <c r="AY121" s="587">
        <v>3</v>
      </c>
      <c r="AZ121" s="587">
        <v>1</v>
      </c>
      <c r="BA121" s="587">
        <f t="shared" si="208"/>
        <v>10</v>
      </c>
      <c r="BB121" s="1127">
        <v>1</v>
      </c>
      <c r="BC121" s="1127">
        <f t="shared" si="115"/>
        <v>9.4</v>
      </c>
      <c r="BD121" s="588"/>
      <c r="BE121" s="588"/>
      <c r="BF121" s="587"/>
      <c r="BG121" s="587"/>
      <c r="BH121" s="587"/>
      <c r="BI121" s="587"/>
      <c r="BJ121" s="1126"/>
      <c r="BK121" s="1127"/>
      <c r="BL121" s="588"/>
      <c r="BM121" s="587"/>
      <c r="BN121" s="587"/>
      <c r="BO121" s="587"/>
      <c r="BP121" s="587"/>
      <c r="BQ121" s="1419"/>
      <c r="BR121" s="1199"/>
      <c r="BS121" s="587"/>
      <c r="BT121" s="587"/>
      <c r="BU121" s="587"/>
      <c r="BV121" s="587"/>
      <c r="BW121" s="1126"/>
      <c r="BX121" s="1127"/>
      <c r="BY121" s="588"/>
      <c r="BZ121" s="588"/>
      <c r="CA121" s="587"/>
      <c r="CB121" s="587"/>
      <c r="CC121" s="587"/>
      <c r="CD121" s="587"/>
      <c r="CE121" s="1127"/>
      <c r="CF121" s="1127"/>
      <c r="CG121" s="588"/>
      <c r="CH121" s="587"/>
      <c r="CI121" s="587"/>
      <c r="CJ121" s="587"/>
      <c r="CK121" s="587"/>
      <c r="CL121" s="1127"/>
      <c r="CM121" s="1127"/>
      <c r="CN121" s="588"/>
      <c r="CO121" s="588"/>
      <c r="CP121" s="587"/>
      <c r="CQ121" s="587"/>
      <c r="CR121" s="587"/>
      <c r="CS121" s="587"/>
      <c r="CT121" s="1127"/>
      <c r="CU121" s="1127"/>
      <c r="CV121" s="588"/>
      <c r="CW121" s="587"/>
      <c r="CX121" s="587"/>
      <c r="CY121" s="587"/>
      <c r="CZ121" s="587"/>
      <c r="DA121" s="1127"/>
      <c r="DB121" s="1127"/>
      <c r="DC121" s="1127"/>
      <c r="DD121" s="1127"/>
      <c r="DE121" s="1127"/>
      <c r="DF121" s="1127"/>
      <c r="DG121" s="1127"/>
      <c r="DH121" s="1127"/>
      <c r="DI121" s="1127"/>
      <c r="DJ121" s="1127"/>
      <c r="DK121" s="1127"/>
      <c r="DL121" s="1127"/>
      <c r="DM121" s="1127"/>
      <c r="DN121" s="1127"/>
      <c r="DO121" s="588"/>
      <c r="DP121" s="588"/>
      <c r="DQ121" s="587"/>
      <c r="DR121" s="587"/>
      <c r="DS121" s="587"/>
      <c r="DT121" s="587"/>
      <c r="DU121" s="1127"/>
      <c r="DV121" s="1127"/>
      <c r="DW121" s="588"/>
      <c r="DX121" s="587"/>
      <c r="DY121" s="587"/>
      <c r="DZ121" s="587"/>
      <c r="EA121" s="587"/>
      <c r="EB121" s="1127"/>
      <c r="EC121" s="1127"/>
      <c r="ED121" s="588"/>
      <c r="EE121" s="588"/>
      <c r="EF121" s="587">
        <v>10</v>
      </c>
      <c r="EG121" s="587">
        <v>1</v>
      </c>
      <c r="EH121" s="587">
        <v>3</v>
      </c>
      <c r="EI121" s="587">
        <f t="shared" si="199"/>
        <v>14</v>
      </c>
      <c r="EJ121" s="1127">
        <v>1</v>
      </c>
      <c r="EK121" s="1127">
        <f t="shared" si="186"/>
        <v>11.026548672566372</v>
      </c>
      <c r="EL121" s="588"/>
      <c r="EM121" s="587">
        <v>11</v>
      </c>
      <c r="EN121" s="587">
        <v>4</v>
      </c>
      <c r="EO121" s="587">
        <v>5</v>
      </c>
      <c r="EP121" s="587">
        <f t="shared" si="200"/>
        <v>20</v>
      </c>
      <c r="EQ121" s="1127">
        <f t="shared" si="201"/>
        <v>1</v>
      </c>
      <c r="ER121" s="1127">
        <f t="shared" si="120"/>
        <v>16.088495575221238</v>
      </c>
      <c r="ES121" s="588"/>
      <c r="ET121" s="587"/>
      <c r="EU121" s="587">
        <v>5</v>
      </c>
      <c r="EV121" s="587">
        <v>0</v>
      </c>
      <c r="EW121" s="587">
        <v>4</v>
      </c>
      <c r="EX121" s="587">
        <f t="shared" si="202"/>
        <v>9</v>
      </c>
      <c r="EY121" s="1199">
        <v>1</v>
      </c>
      <c r="EZ121" s="1196">
        <f t="shared" si="197"/>
        <v>9.045045045045045</v>
      </c>
      <c r="FA121" s="588"/>
      <c r="FB121" s="587">
        <v>5</v>
      </c>
      <c r="FC121" s="587">
        <v>0</v>
      </c>
      <c r="FD121" s="587">
        <v>7</v>
      </c>
      <c r="FE121" s="587">
        <f t="shared" si="203"/>
        <v>12</v>
      </c>
      <c r="FF121" s="1127">
        <f t="shared" si="204"/>
        <v>1</v>
      </c>
      <c r="FG121" s="1127">
        <f t="shared" si="198"/>
        <v>13.711711711711711</v>
      </c>
      <c r="FH121" s="1197"/>
      <c r="FI121" s="1198"/>
      <c r="FJ121" s="587"/>
      <c r="FK121" s="587"/>
      <c r="FL121" s="587"/>
      <c r="FM121" s="587"/>
      <c r="FN121" s="1414"/>
      <c r="FO121" s="1127"/>
      <c r="FP121" s="588"/>
      <c r="FQ121" s="587"/>
      <c r="FR121" s="587"/>
      <c r="FS121" s="587"/>
      <c r="FT121" s="587"/>
      <c r="FU121" s="1126"/>
      <c r="FV121" s="1127"/>
      <c r="FW121" s="1203"/>
      <c r="FX121" s="1198"/>
      <c r="FY121" s="587">
        <v>0</v>
      </c>
      <c r="FZ121" s="587">
        <v>0</v>
      </c>
      <c r="GA121" s="587">
        <f t="shared" si="205"/>
        <v>0</v>
      </c>
      <c r="GB121" s="588">
        <v>0</v>
      </c>
      <c r="GC121" s="1127">
        <v>1</v>
      </c>
      <c r="GD121" s="1199">
        <f t="shared" si="206"/>
        <v>1.8688524590163935</v>
      </c>
      <c r="GE121" s="697">
        <f t="shared" si="182"/>
        <v>21</v>
      </c>
      <c r="GF121" s="697">
        <f t="shared" si="183"/>
        <v>3</v>
      </c>
      <c r="GG121" s="697">
        <f t="shared" si="184"/>
        <v>13</v>
      </c>
    </row>
    <row r="122" spans="1:191" s="585" customFormat="1" hidden="1" x14ac:dyDescent="0.35">
      <c r="A122" s="1229">
        <v>42892</v>
      </c>
      <c r="B122" s="587"/>
      <c r="C122" s="587"/>
      <c r="D122" s="587"/>
      <c r="E122" s="587"/>
      <c r="F122" s="1126"/>
      <c r="G122" s="1414"/>
      <c r="H122" s="588"/>
      <c r="I122" s="587"/>
      <c r="J122" s="587"/>
      <c r="K122" s="587"/>
      <c r="L122" s="587"/>
      <c r="M122" s="1126"/>
      <c r="N122" s="1126"/>
      <c r="O122" s="588"/>
      <c r="P122" s="588"/>
      <c r="Q122" s="587"/>
      <c r="R122" s="587"/>
      <c r="S122" s="587"/>
      <c r="T122" s="587"/>
      <c r="U122" s="1126"/>
      <c r="V122" s="1414"/>
      <c r="W122" s="587"/>
      <c r="X122" s="587"/>
      <c r="Y122" s="587"/>
      <c r="Z122" s="587"/>
      <c r="AA122" s="1126"/>
      <c r="AB122" s="1126"/>
      <c r="AC122" s="587"/>
      <c r="AD122" s="587"/>
      <c r="AE122" s="587"/>
      <c r="AF122" s="587"/>
      <c r="AG122" s="1126"/>
      <c r="AH122" s="1199"/>
      <c r="AI122" s="588"/>
      <c r="AJ122" s="587"/>
      <c r="AK122" s="587"/>
      <c r="AL122" s="587"/>
      <c r="AM122" s="587"/>
      <c r="AN122" s="1126"/>
      <c r="AO122" s="1127"/>
      <c r="AP122" s="587"/>
      <c r="AQ122" s="587">
        <v>5</v>
      </c>
      <c r="AR122" s="587">
        <v>3</v>
      </c>
      <c r="AS122" s="587">
        <v>3</v>
      </c>
      <c r="AT122" s="587">
        <f t="shared" si="207"/>
        <v>11</v>
      </c>
      <c r="AU122" s="1127">
        <v>1</v>
      </c>
      <c r="AV122" s="1414">
        <f t="shared" si="174"/>
        <v>8.431034482758621</v>
      </c>
      <c r="AW122" s="588"/>
      <c r="AX122" s="587">
        <v>5</v>
      </c>
      <c r="AY122" s="587">
        <v>4</v>
      </c>
      <c r="AZ122" s="587">
        <v>3</v>
      </c>
      <c r="BA122" s="587">
        <f t="shared" si="208"/>
        <v>12</v>
      </c>
      <c r="BB122" s="1127">
        <v>1</v>
      </c>
      <c r="BC122" s="1127">
        <f t="shared" si="115"/>
        <v>9.35</v>
      </c>
      <c r="BD122" s="588"/>
      <c r="BE122" s="588"/>
      <c r="BF122" s="587"/>
      <c r="BG122" s="587"/>
      <c r="BH122" s="587"/>
      <c r="BI122" s="587"/>
      <c r="BJ122" s="1126"/>
      <c r="BK122" s="1127"/>
      <c r="BL122" s="588"/>
      <c r="BM122" s="587"/>
      <c r="BN122" s="587"/>
      <c r="BO122" s="587"/>
      <c r="BP122" s="587"/>
      <c r="BQ122" s="1419"/>
      <c r="BR122" s="1199"/>
      <c r="BS122" s="587"/>
      <c r="BT122" s="587"/>
      <c r="BU122" s="587"/>
      <c r="BV122" s="587"/>
      <c r="BW122" s="1126"/>
      <c r="BX122" s="1127"/>
      <c r="BY122" s="588"/>
      <c r="BZ122" s="588"/>
      <c r="CA122" s="587"/>
      <c r="CB122" s="587"/>
      <c r="CC122" s="587"/>
      <c r="CD122" s="587"/>
      <c r="CE122" s="1127"/>
      <c r="CF122" s="1127"/>
      <c r="CG122" s="588"/>
      <c r="CH122" s="587"/>
      <c r="CI122" s="587"/>
      <c r="CJ122" s="587"/>
      <c r="CK122" s="587"/>
      <c r="CL122" s="1127"/>
      <c r="CM122" s="1127"/>
      <c r="CN122" s="588"/>
      <c r="CO122" s="588"/>
      <c r="CP122" s="587"/>
      <c r="CQ122" s="587"/>
      <c r="CR122" s="587"/>
      <c r="CS122" s="587"/>
      <c r="CT122" s="1127"/>
      <c r="CU122" s="1127"/>
      <c r="CV122" s="588"/>
      <c r="CW122" s="587"/>
      <c r="CX122" s="587"/>
      <c r="CY122" s="587"/>
      <c r="CZ122" s="587"/>
      <c r="DA122" s="1127"/>
      <c r="DB122" s="1127"/>
      <c r="DC122" s="1127"/>
      <c r="DD122" s="1127"/>
      <c r="DE122" s="1127"/>
      <c r="DF122" s="1127"/>
      <c r="DG122" s="1127"/>
      <c r="DH122" s="1127"/>
      <c r="DI122" s="1127"/>
      <c r="DJ122" s="1127"/>
      <c r="DK122" s="1127"/>
      <c r="DL122" s="1127"/>
      <c r="DM122" s="1127"/>
      <c r="DN122" s="1127"/>
      <c r="DO122" s="588"/>
      <c r="DP122" s="588"/>
      <c r="DQ122" s="587"/>
      <c r="DR122" s="587"/>
      <c r="DS122" s="587"/>
      <c r="DT122" s="587"/>
      <c r="DU122" s="1127"/>
      <c r="DV122" s="1127"/>
      <c r="DW122" s="588"/>
      <c r="DX122" s="587"/>
      <c r="DY122" s="587"/>
      <c r="DZ122" s="587"/>
      <c r="EA122" s="587"/>
      <c r="EB122" s="1127"/>
      <c r="EC122" s="1127"/>
      <c r="ED122" s="588"/>
      <c r="EE122" s="588"/>
      <c r="EF122" s="587">
        <v>11</v>
      </c>
      <c r="EG122" s="587">
        <v>1</v>
      </c>
      <c r="EH122" s="587">
        <v>2</v>
      </c>
      <c r="EI122" s="587">
        <f t="shared" si="199"/>
        <v>14</v>
      </c>
      <c r="EJ122" s="1127">
        <v>1</v>
      </c>
      <c r="EK122" s="1127">
        <f t="shared" si="186"/>
        <v>11.079646017699115</v>
      </c>
      <c r="EL122" s="588"/>
      <c r="EM122" s="587">
        <v>12</v>
      </c>
      <c r="EN122" s="587">
        <v>1</v>
      </c>
      <c r="EO122" s="587">
        <v>5</v>
      </c>
      <c r="EP122" s="587">
        <f t="shared" si="200"/>
        <v>18</v>
      </c>
      <c r="EQ122" s="1127">
        <f t="shared" si="201"/>
        <v>1</v>
      </c>
      <c r="ER122" s="1127">
        <f t="shared" si="120"/>
        <v>16.194690265486727</v>
      </c>
      <c r="ES122" s="588"/>
      <c r="ET122" s="587"/>
      <c r="EU122" s="587">
        <v>4</v>
      </c>
      <c r="EV122" s="587">
        <v>2</v>
      </c>
      <c r="EW122" s="587">
        <v>6</v>
      </c>
      <c r="EX122" s="587">
        <f t="shared" si="202"/>
        <v>12</v>
      </c>
      <c r="EY122" s="1199">
        <v>1</v>
      </c>
      <c r="EZ122" s="1196">
        <f t="shared" si="197"/>
        <v>9.1171171171171164</v>
      </c>
      <c r="FA122" s="588"/>
      <c r="FB122" s="587">
        <v>5</v>
      </c>
      <c r="FC122" s="587">
        <v>2</v>
      </c>
      <c r="FD122" s="587">
        <v>10</v>
      </c>
      <c r="FE122" s="587">
        <f t="shared" si="203"/>
        <v>17</v>
      </c>
      <c r="FF122" s="1127">
        <f t="shared" si="204"/>
        <v>1</v>
      </c>
      <c r="FG122" s="1127">
        <f t="shared" si="198"/>
        <v>13.837837837837839</v>
      </c>
      <c r="FH122" s="1197"/>
      <c r="FI122" s="1198"/>
      <c r="FJ122" s="587"/>
      <c r="FK122" s="587"/>
      <c r="FL122" s="587"/>
      <c r="FM122" s="587"/>
      <c r="FN122" s="1414"/>
      <c r="FO122" s="1127"/>
      <c r="FP122" s="588"/>
      <c r="FQ122" s="587"/>
      <c r="FR122" s="587"/>
      <c r="FS122" s="587"/>
      <c r="FT122" s="587"/>
      <c r="FU122" s="1126"/>
      <c r="FV122" s="1127"/>
      <c r="FW122" s="1203"/>
      <c r="FX122" s="1198"/>
      <c r="FY122" s="587">
        <v>0</v>
      </c>
      <c r="FZ122" s="587">
        <v>0</v>
      </c>
      <c r="GA122" s="587">
        <f t="shared" si="205"/>
        <v>0</v>
      </c>
      <c r="GB122" s="588">
        <v>0</v>
      </c>
      <c r="GC122" s="1127">
        <v>1</v>
      </c>
      <c r="GD122" s="1199">
        <f t="shared" si="206"/>
        <v>1.8360655737704918</v>
      </c>
      <c r="GE122" s="697">
        <f t="shared" si="182"/>
        <v>20</v>
      </c>
      <c r="GF122" s="697">
        <f t="shared" si="183"/>
        <v>6</v>
      </c>
      <c r="GG122" s="697">
        <f t="shared" si="184"/>
        <v>17</v>
      </c>
    </row>
    <row r="123" spans="1:191" s="585" customFormat="1" hidden="1" x14ac:dyDescent="0.35">
      <c r="A123" s="1229">
        <v>42893</v>
      </c>
      <c r="B123" s="587"/>
      <c r="C123" s="587"/>
      <c r="D123" s="587"/>
      <c r="E123" s="587"/>
      <c r="F123" s="1126"/>
      <c r="G123" s="1414"/>
      <c r="H123" s="588"/>
      <c r="I123" s="587"/>
      <c r="J123" s="587"/>
      <c r="K123" s="587"/>
      <c r="L123" s="587"/>
      <c r="M123" s="1126"/>
      <c r="N123" s="1126"/>
      <c r="O123" s="588"/>
      <c r="P123" s="588"/>
      <c r="Q123" s="587"/>
      <c r="R123" s="587"/>
      <c r="S123" s="587"/>
      <c r="T123" s="587"/>
      <c r="U123" s="1126"/>
      <c r="V123" s="1414"/>
      <c r="W123" s="587"/>
      <c r="X123" s="587"/>
      <c r="Y123" s="587"/>
      <c r="Z123" s="587"/>
      <c r="AA123" s="1126"/>
      <c r="AB123" s="1126"/>
      <c r="AC123" s="587"/>
      <c r="AD123" s="587"/>
      <c r="AE123" s="587"/>
      <c r="AF123" s="587"/>
      <c r="AG123" s="1126"/>
      <c r="AH123" s="1199"/>
      <c r="AI123" s="588"/>
      <c r="AJ123" s="587"/>
      <c r="AK123" s="587"/>
      <c r="AL123" s="587"/>
      <c r="AM123" s="587"/>
      <c r="AN123" s="1126"/>
      <c r="AO123" s="1127"/>
      <c r="AP123" s="587"/>
      <c r="AQ123" s="587">
        <v>7</v>
      </c>
      <c r="AR123" s="587">
        <v>4</v>
      </c>
      <c r="AS123" s="587">
        <v>2</v>
      </c>
      <c r="AT123" s="587">
        <f t="shared" si="207"/>
        <v>13</v>
      </c>
      <c r="AU123" s="1127">
        <v>1</v>
      </c>
      <c r="AV123" s="1414">
        <f t="shared" si="174"/>
        <v>8.4827586206896548</v>
      </c>
      <c r="AW123" s="588"/>
      <c r="AX123" s="587">
        <v>8</v>
      </c>
      <c r="AY123" s="587">
        <v>5</v>
      </c>
      <c r="AZ123" s="587">
        <v>2</v>
      </c>
      <c r="BA123" s="587">
        <f t="shared" si="208"/>
        <v>15</v>
      </c>
      <c r="BB123" s="1127">
        <v>1</v>
      </c>
      <c r="BC123" s="1127">
        <f t="shared" si="115"/>
        <v>9.4166666666666661</v>
      </c>
      <c r="BD123" s="588"/>
      <c r="BE123" s="588"/>
      <c r="BF123" s="587"/>
      <c r="BG123" s="587"/>
      <c r="BH123" s="587"/>
      <c r="BI123" s="587"/>
      <c r="BJ123" s="1126"/>
      <c r="BK123" s="1127"/>
      <c r="BL123" s="588"/>
      <c r="BM123" s="587"/>
      <c r="BN123" s="587"/>
      <c r="BO123" s="587"/>
      <c r="BP123" s="587"/>
      <c r="BQ123" s="1419"/>
      <c r="BR123" s="1199"/>
      <c r="BS123" s="587"/>
      <c r="BT123" s="587"/>
      <c r="BU123" s="587"/>
      <c r="BV123" s="587"/>
      <c r="BW123" s="1126"/>
      <c r="BX123" s="1127"/>
      <c r="BY123" s="588"/>
      <c r="BZ123" s="588"/>
      <c r="CA123" s="587"/>
      <c r="CB123" s="587"/>
      <c r="CC123" s="587"/>
      <c r="CD123" s="587"/>
      <c r="CE123" s="1127"/>
      <c r="CF123" s="1127"/>
      <c r="CG123" s="588"/>
      <c r="CH123" s="587"/>
      <c r="CI123" s="587"/>
      <c r="CJ123" s="587"/>
      <c r="CK123" s="587"/>
      <c r="CL123" s="1127"/>
      <c r="CM123" s="1127"/>
      <c r="CN123" s="588"/>
      <c r="CO123" s="588"/>
      <c r="CP123" s="587"/>
      <c r="CQ123" s="587"/>
      <c r="CR123" s="587"/>
      <c r="CS123" s="587"/>
      <c r="CT123" s="1127"/>
      <c r="CU123" s="1127"/>
      <c r="CV123" s="588"/>
      <c r="CW123" s="587"/>
      <c r="CX123" s="587"/>
      <c r="CY123" s="587"/>
      <c r="CZ123" s="587"/>
      <c r="DA123" s="1127"/>
      <c r="DB123" s="1127"/>
      <c r="DC123" s="1127"/>
      <c r="DD123" s="1127"/>
      <c r="DE123" s="1127"/>
      <c r="DF123" s="1127"/>
      <c r="DG123" s="1127"/>
      <c r="DH123" s="1127"/>
      <c r="DI123" s="1127"/>
      <c r="DJ123" s="1127"/>
      <c r="DK123" s="1127"/>
      <c r="DL123" s="1127"/>
      <c r="DM123" s="1127"/>
      <c r="DN123" s="1127"/>
      <c r="DO123" s="588"/>
      <c r="DP123" s="588"/>
      <c r="DQ123" s="587"/>
      <c r="DR123" s="587"/>
      <c r="DS123" s="587"/>
      <c r="DT123" s="587"/>
      <c r="DU123" s="1127"/>
      <c r="DV123" s="1127"/>
      <c r="DW123" s="588"/>
      <c r="DX123" s="587"/>
      <c r="DY123" s="587"/>
      <c r="DZ123" s="587"/>
      <c r="EA123" s="587"/>
      <c r="EB123" s="1127"/>
      <c r="EC123" s="1127"/>
      <c r="ED123" s="588"/>
      <c r="EE123" s="588"/>
      <c r="EF123" s="587">
        <v>2</v>
      </c>
      <c r="EG123" s="587">
        <v>1</v>
      </c>
      <c r="EH123" s="587">
        <v>3</v>
      </c>
      <c r="EI123" s="587">
        <f t="shared" si="199"/>
        <v>6</v>
      </c>
      <c r="EJ123" s="1127">
        <v>1</v>
      </c>
      <c r="EK123" s="1127">
        <f t="shared" si="186"/>
        <v>11.026548672566372</v>
      </c>
      <c r="EL123" s="588"/>
      <c r="EM123" s="587">
        <v>4</v>
      </c>
      <c r="EN123" s="587">
        <v>1</v>
      </c>
      <c r="EO123" s="587">
        <v>5</v>
      </c>
      <c r="EP123" s="587">
        <f t="shared" si="200"/>
        <v>10</v>
      </c>
      <c r="EQ123" s="1127">
        <f t="shared" si="201"/>
        <v>1</v>
      </c>
      <c r="ER123" s="1127">
        <f t="shared" si="120"/>
        <v>16.088495575221238</v>
      </c>
      <c r="ES123" s="588"/>
      <c r="ET123" s="587"/>
      <c r="EU123" s="587">
        <v>5</v>
      </c>
      <c r="EV123" s="587">
        <v>1</v>
      </c>
      <c r="EW123" s="587">
        <v>2</v>
      </c>
      <c r="EX123" s="587">
        <f t="shared" si="202"/>
        <v>8</v>
      </c>
      <c r="EY123" s="1199">
        <v>1</v>
      </c>
      <c r="EZ123" s="1196">
        <f t="shared" si="197"/>
        <v>9.045045045045045</v>
      </c>
      <c r="FA123" s="588"/>
      <c r="FB123" s="587">
        <v>6</v>
      </c>
      <c r="FC123" s="587">
        <v>1</v>
      </c>
      <c r="FD123" s="587">
        <v>5</v>
      </c>
      <c r="FE123" s="587">
        <f t="shared" si="203"/>
        <v>12</v>
      </c>
      <c r="FF123" s="1127">
        <f t="shared" si="204"/>
        <v>1</v>
      </c>
      <c r="FG123" s="1127">
        <f t="shared" si="198"/>
        <v>13.81981981981982</v>
      </c>
      <c r="FH123" s="1197"/>
      <c r="FI123" s="1198"/>
      <c r="FJ123" s="587"/>
      <c r="FK123" s="587"/>
      <c r="FL123" s="587"/>
      <c r="FM123" s="587"/>
      <c r="FN123" s="1414"/>
      <c r="FO123" s="1127"/>
      <c r="FP123" s="588"/>
      <c r="FQ123" s="587"/>
      <c r="FR123" s="587"/>
      <c r="FS123" s="587"/>
      <c r="FT123" s="587"/>
      <c r="FU123" s="1126"/>
      <c r="FV123" s="1127"/>
      <c r="FW123" s="1203"/>
      <c r="FX123" s="1198"/>
      <c r="FY123" s="587">
        <v>0</v>
      </c>
      <c r="FZ123" s="587">
        <v>0</v>
      </c>
      <c r="GA123" s="587">
        <f t="shared" si="205"/>
        <v>0</v>
      </c>
      <c r="GB123" s="588">
        <v>0</v>
      </c>
      <c r="GC123" s="1127">
        <v>1</v>
      </c>
      <c r="GD123" s="1199">
        <f t="shared" si="206"/>
        <v>1.819672131147541</v>
      </c>
      <c r="GE123" s="697">
        <f t="shared" si="182"/>
        <v>14</v>
      </c>
      <c r="GF123" s="697">
        <f t="shared" si="183"/>
        <v>6</v>
      </c>
      <c r="GG123" s="697">
        <f t="shared" si="184"/>
        <v>13</v>
      </c>
    </row>
    <row r="124" spans="1:191" s="585" customFormat="1" hidden="1" x14ac:dyDescent="0.35">
      <c r="A124" s="1229">
        <v>42894</v>
      </c>
      <c r="B124" s="587"/>
      <c r="C124" s="587"/>
      <c r="D124" s="587"/>
      <c r="E124" s="587"/>
      <c r="F124" s="1126"/>
      <c r="G124" s="1414"/>
      <c r="H124" s="588"/>
      <c r="I124" s="587"/>
      <c r="J124" s="587"/>
      <c r="K124" s="587"/>
      <c r="L124" s="587"/>
      <c r="M124" s="1126"/>
      <c r="N124" s="1126"/>
      <c r="O124" s="588"/>
      <c r="P124" s="588"/>
      <c r="Q124" s="587"/>
      <c r="R124" s="587"/>
      <c r="S124" s="587"/>
      <c r="T124" s="587"/>
      <c r="U124" s="1126"/>
      <c r="V124" s="1414"/>
      <c r="W124" s="587"/>
      <c r="X124" s="587"/>
      <c r="Y124" s="587"/>
      <c r="Z124" s="587"/>
      <c r="AA124" s="1126"/>
      <c r="AB124" s="1126"/>
      <c r="AC124" s="587"/>
      <c r="AD124" s="587"/>
      <c r="AE124" s="587"/>
      <c r="AF124" s="587"/>
      <c r="AG124" s="1126"/>
      <c r="AH124" s="1199"/>
      <c r="AI124" s="588"/>
      <c r="AJ124" s="587"/>
      <c r="AK124" s="587"/>
      <c r="AL124" s="587"/>
      <c r="AM124" s="587"/>
      <c r="AN124" s="1126"/>
      <c r="AO124" s="1127"/>
      <c r="AP124" s="587"/>
      <c r="AQ124" s="587">
        <v>12</v>
      </c>
      <c r="AR124" s="587">
        <v>3</v>
      </c>
      <c r="AS124" s="587">
        <v>3</v>
      </c>
      <c r="AT124" s="587">
        <f t="shared" si="207"/>
        <v>18</v>
      </c>
      <c r="AU124" s="1127">
        <v>1</v>
      </c>
      <c r="AV124" s="1414">
        <f t="shared" si="174"/>
        <v>8.6206896551724146</v>
      </c>
      <c r="AW124" s="588"/>
      <c r="AX124" s="587">
        <v>13</v>
      </c>
      <c r="AY124" s="587">
        <v>4</v>
      </c>
      <c r="AZ124" s="587">
        <v>4</v>
      </c>
      <c r="BA124" s="587">
        <f t="shared" si="208"/>
        <v>21</v>
      </c>
      <c r="BB124" s="1127">
        <v>1</v>
      </c>
      <c r="BC124" s="1127">
        <f t="shared" ref="BC124:BC135" si="209">IF( SUM(BB64:BB124)&lt;=0,0,SUM(BA64:BA124)/SUM(BB64:BB124))</f>
        <v>9.5666666666666664</v>
      </c>
      <c r="BD124" s="588"/>
      <c r="BE124" s="588"/>
      <c r="BF124" s="587"/>
      <c r="BG124" s="587"/>
      <c r="BH124" s="587"/>
      <c r="BI124" s="587"/>
      <c r="BJ124" s="1126"/>
      <c r="BK124" s="1127"/>
      <c r="BL124" s="588"/>
      <c r="BM124" s="587"/>
      <c r="BN124" s="587"/>
      <c r="BO124" s="587"/>
      <c r="BP124" s="587"/>
      <c r="BQ124" s="1419"/>
      <c r="BR124" s="1199"/>
      <c r="BS124" s="587"/>
      <c r="BT124" s="587"/>
      <c r="BU124" s="587"/>
      <c r="BV124" s="587"/>
      <c r="BW124" s="1126"/>
      <c r="BX124" s="1127"/>
      <c r="BY124" s="588"/>
      <c r="BZ124" s="588"/>
      <c r="CA124" s="587"/>
      <c r="CB124" s="587"/>
      <c r="CC124" s="587"/>
      <c r="CD124" s="587"/>
      <c r="CE124" s="1127"/>
      <c r="CF124" s="1127"/>
      <c r="CG124" s="588"/>
      <c r="CH124" s="587"/>
      <c r="CI124" s="587"/>
      <c r="CJ124" s="587"/>
      <c r="CK124" s="587"/>
      <c r="CL124" s="1127"/>
      <c r="CM124" s="1127"/>
      <c r="CN124" s="588"/>
      <c r="CO124" s="588"/>
      <c r="CP124" s="587"/>
      <c r="CQ124" s="587"/>
      <c r="CR124" s="587"/>
      <c r="CS124" s="587"/>
      <c r="CT124" s="1127"/>
      <c r="CU124" s="1127"/>
      <c r="CV124" s="588"/>
      <c r="CW124" s="587"/>
      <c r="CX124" s="587"/>
      <c r="CY124" s="587"/>
      <c r="CZ124" s="587"/>
      <c r="DA124" s="1127"/>
      <c r="DB124" s="1127"/>
      <c r="DC124" s="1127"/>
      <c r="DD124" s="1127"/>
      <c r="DE124" s="1127"/>
      <c r="DF124" s="1127"/>
      <c r="DG124" s="1127"/>
      <c r="DH124" s="1127"/>
      <c r="DI124" s="1127"/>
      <c r="DJ124" s="1127"/>
      <c r="DK124" s="1127"/>
      <c r="DL124" s="1127"/>
      <c r="DM124" s="1127"/>
      <c r="DN124" s="1127"/>
      <c r="DO124" s="588"/>
      <c r="DP124" s="588"/>
      <c r="DQ124" s="587"/>
      <c r="DR124" s="587"/>
      <c r="DS124" s="587"/>
      <c r="DT124" s="587"/>
      <c r="DU124" s="1127"/>
      <c r="DV124" s="1127"/>
      <c r="DW124" s="588"/>
      <c r="DX124" s="587"/>
      <c r="DY124" s="587"/>
      <c r="DZ124" s="587"/>
      <c r="EA124" s="587"/>
      <c r="EB124" s="1127"/>
      <c r="EC124" s="1127"/>
      <c r="ED124" s="588"/>
      <c r="EE124" s="588"/>
      <c r="EF124" s="587">
        <v>6</v>
      </c>
      <c r="EG124" s="587">
        <v>2</v>
      </c>
      <c r="EH124" s="587">
        <v>0</v>
      </c>
      <c r="EI124" s="587">
        <f t="shared" si="199"/>
        <v>8</v>
      </c>
      <c r="EJ124" s="1127">
        <v>1</v>
      </c>
      <c r="EK124" s="1127">
        <f t="shared" si="186"/>
        <v>11.097345132743364</v>
      </c>
      <c r="EL124" s="588"/>
      <c r="EM124" s="587">
        <v>9</v>
      </c>
      <c r="EN124" s="587">
        <v>2</v>
      </c>
      <c r="EO124" s="587">
        <v>5</v>
      </c>
      <c r="EP124" s="587">
        <f t="shared" si="200"/>
        <v>16</v>
      </c>
      <c r="EQ124" s="1127">
        <f t="shared" si="201"/>
        <v>1</v>
      </c>
      <c r="ER124" s="1127">
        <f t="shared" si="120"/>
        <v>16.300884955752213</v>
      </c>
      <c r="ES124" s="588"/>
      <c r="ET124" s="587"/>
      <c r="EU124" s="587">
        <v>5</v>
      </c>
      <c r="EV124" s="587">
        <v>2</v>
      </c>
      <c r="EW124" s="587">
        <v>2</v>
      </c>
      <c r="EX124" s="587">
        <f t="shared" si="202"/>
        <v>9</v>
      </c>
      <c r="EY124" s="1199">
        <v>1</v>
      </c>
      <c r="EZ124" s="1196">
        <f t="shared" si="197"/>
        <v>9.1171171171171164</v>
      </c>
      <c r="FA124" s="588"/>
      <c r="FB124" s="587">
        <v>7</v>
      </c>
      <c r="FC124" s="587">
        <v>4</v>
      </c>
      <c r="FD124" s="587">
        <v>2</v>
      </c>
      <c r="FE124" s="587">
        <f t="shared" si="203"/>
        <v>13</v>
      </c>
      <c r="FF124" s="1127">
        <f t="shared" si="204"/>
        <v>1</v>
      </c>
      <c r="FG124" s="1127">
        <f t="shared" si="198"/>
        <v>13.927927927927929</v>
      </c>
      <c r="FH124" s="1197"/>
      <c r="FI124" s="1198"/>
      <c r="FJ124" s="587"/>
      <c r="FK124" s="587"/>
      <c r="FL124" s="587"/>
      <c r="FM124" s="587"/>
      <c r="FN124" s="1414"/>
      <c r="FO124" s="1127"/>
      <c r="FP124" s="588"/>
      <c r="FQ124" s="587"/>
      <c r="FR124" s="587"/>
      <c r="FS124" s="587"/>
      <c r="FT124" s="587"/>
      <c r="FU124" s="1126"/>
      <c r="FV124" s="1127"/>
      <c r="FW124" s="1203"/>
      <c r="FX124" s="1198"/>
      <c r="FY124" s="587">
        <v>0</v>
      </c>
      <c r="FZ124" s="587">
        <v>0</v>
      </c>
      <c r="GA124" s="587">
        <v>0</v>
      </c>
      <c r="GB124" s="588">
        <v>0</v>
      </c>
      <c r="GC124" s="1127">
        <v>1</v>
      </c>
      <c r="GD124" s="1199">
        <f t="shared" si="206"/>
        <v>1.819672131147541</v>
      </c>
      <c r="GE124" s="697">
        <f t="shared" si="182"/>
        <v>23</v>
      </c>
      <c r="GF124" s="697">
        <f t="shared" si="183"/>
        <v>7</v>
      </c>
      <c r="GG124" s="697">
        <f t="shared" si="184"/>
        <v>12</v>
      </c>
    </row>
    <row r="125" spans="1:191" s="1447" customFormat="1" hidden="1" x14ac:dyDescent="0.35">
      <c r="A125" s="1440">
        <v>42895</v>
      </c>
      <c r="B125" s="592"/>
      <c r="C125" s="592"/>
      <c r="D125" s="592"/>
      <c r="E125" s="592"/>
      <c r="F125" s="1156"/>
      <c r="G125" s="1418"/>
      <c r="H125" s="1158"/>
      <c r="I125" s="592"/>
      <c r="J125" s="592"/>
      <c r="K125" s="592"/>
      <c r="L125" s="592"/>
      <c r="M125" s="1156"/>
      <c r="N125" s="1156"/>
      <c r="O125" s="1158"/>
      <c r="P125" s="1158"/>
      <c r="Q125" s="592"/>
      <c r="R125" s="592"/>
      <c r="S125" s="592"/>
      <c r="T125" s="592"/>
      <c r="U125" s="1156"/>
      <c r="V125" s="1418"/>
      <c r="W125" s="592"/>
      <c r="X125" s="592"/>
      <c r="Y125" s="592"/>
      <c r="Z125" s="592"/>
      <c r="AA125" s="1156"/>
      <c r="AB125" s="1156"/>
      <c r="AC125" s="592"/>
      <c r="AD125" s="592"/>
      <c r="AE125" s="592"/>
      <c r="AF125" s="592"/>
      <c r="AG125" s="1156"/>
      <c r="AH125" s="1441"/>
      <c r="AI125" s="1158"/>
      <c r="AJ125" s="592"/>
      <c r="AK125" s="592"/>
      <c r="AL125" s="592"/>
      <c r="AM125" s="592"/>
      <c r="AN125" s="1156"/>
      <c r="AO125" s="1157"/>
      <c r="AP125" s="592"/>
      <c r="AQ125" s="592">
        <v>2</v>
      </c>
      <c r="AR125" s="592">
        <v>1</v>
      </c>
      <c r="AS125" s="592">
        <v>4</v>
      </c>
      <c r="AT125" s="592">
        <f t="shared" ref="AT125:AT130" si="210">IF(SUM(AQ125:AS125)&gt;0,SUM(AQ125:AS125),0)</f>
        <v>7</v>
      </c>
      <c r="AU125" s="1157">
        <v>1</v>
      </c>
      <c r="AV125" s="1418">
        <f t="shared" si="174"/>
        <v>8.7241379310344822</v>
      </c>
      <c r="AW125" s="1158"/>
      <c r="AX125" s="592">
        <v>3</v>
      </c>
      <c r="AY125" s="592">
        <v>3</v>
      </c>
      <c r="AZ125" s="592">
        <v>4</v>
      </c>
      <c r="BA125" s="592">
        <f t="shared" ref="BA125:BA130" si="211">IF(SUM(AX125:AZ125)&gt;0,SUM(AX125:AZ125),0)</f>
        <v>10</v>
      </c>
      <c r="BB125" s="1157">
        <v>1</v>
      </c>
      <c r="BC125" s="1157">
        <f t="shared" si="209"/>
        <v>9.7166666666666668</v>
      </c>
      <c r="BD125" s="1158"/>
      <c r="BE125" s="1158"/>
      <c r="BF125" s="592"/>
      <c r="BG125" s="592"/>
      <c r="BH125" s="592"/>
      <c r="BI125" s="592"/>
      <c r="BJ125" s="1156"/>
      <c r="BK125" s="1157"/>
      <c r="BL125" s="1158"/>
      <c r="BM125" s="592"/>
      <c r="BN125" s="592"/>
      <c r="BO125" s="592"/>
      <c r="BP125" s="592"/>
      <c r="BQ125" s="1442"/>
      <c r="BR125" s="1441"/>
      <c r="BS125" s="592"/>
      <c r="BT125" s="592"/>
      <c r="BU125" s="592"/>
      <c r="BV125" s="592"/>
      <c r="BW125" s="1156"/>
      <c r="BX125" s="1157"/>
      <c r="BY125" s="1158"/>
      <c r="BZ125" s="1158"/>
      <c r="CA125" s="592"/>
      <c r="CB125" s="592"/>
      <c r="CC125" s="592"/>
      <c r="CD125" s="592"/>
      <c r="CE125" s="1157"/>
      <c r="CF125" s="1157"/>
      <c r="CG125" s="1158"/>
      <c r="CH125" s="592"/>
      <c r="CI125" s="592"/>
      <c r="CJ125" s="592"/>
      <c r="CK125" s="592"/>
      <c r="CL125" s="1157"/>
      <c r="CM125" s="1157"/>
      <c r="CN125" s="1158"/>
      <c r="CO125" s="1158"/>
      <c r="CP125" s="592"/>
      <c r="CQ125" s="592"/>
      <c r="CR125" s="592"/>
      <c r="CS125" s="592"/>
      <c r="CT125" s="1157"/>
      <c r="CU125" s="1157"/>
      <c r="CV125" s="1158"/>
      <c r="CW125" s="592"/>
      <c r="CX125" s="592"/>
      <c r="CY125" s="592"/>
      <c r="CZ125" s="592"/>
      <c r="DA125" s="1157"/>
      <c r="DB125" s="1141"/>
      <c r="DC125" s="1141"/>
      <c r="DD125" s="1141"/>
      <c r="DE125" s="1141"/>
      <c r="DF125" s="1141"/>
      <c r="DG125" s="1141"/>
      <c r="DH125" s="1141"/>
      <c r="DI125" s="1141"/>
      <c r="DJ125" s="1141"/>
      <c r="DK125" s="1141"/>
      <c r="DL125" s="1141"/>
      <c r="DM125" s="1157"/>
      <c r="DN125" s="1157"/>
      <c r="DO125" s="1158"/>
      <c r="DP125" s="1158"/>
      <c r="DQ125" s="592"/>
      <c r="DR125" s="592"/>
      <c r="DS125" s="592"/>
      <c r="DT125" s="592"/>
      <c r="DU125" s="1157"/>
      <c r="DV125" s="1157"/>
      <c r="DW125" s="1158"/>
      <c r="DX125" s="592"/>
      <c r="DY125" s="592"/>
      <c r="DZ125" s="592"/>
      <c r="EA125" s="592"/>
      <c r="EB125" s="1157"/>
      <c r="EC125" s="1157"/>
      <c r="ED125" s="1158"/>
      <c r="EE125" s="1158"/>
      <c r="EF125" s="592">
        <v>5</v>
      </c>
      <c r="EG125" s="592">
        <v>1</v>
      </c>
      <c r="EH125" s="592">
        <v>1</v>
      </c>
      <c r="EI125" s="592">
        <f t="shared" ref="EI125:EI130" si="212">SUM(EF125:EH125)</f>
        <v>7</v>
      </c>
      <c r="EJ125" s="1157">
        <v>1</v>
      </c>
      <c r="EK125" s="1157">
        <f t="shared" si="186"/>
        <v>11.221238938053098</v>
      </c>
      <c r="EL125" s="1158"/>
      <c r="EM125" s="592">
        <v>8</v>
      </c>
      <c r="EN125" s="592">
        <v>2</v>
      </c>
      <c r="EO125" s="592">
        <v>3</v>
      </c>
      <c r="EP125" s="592">
        <f t="shared" ref="EP125:EP130" si="213">SUM(EM125:EO125)</f>
        <v>13</v>
      </c>
      <c r="EQ125" s="1157">
        <f t="shared" ref="EQ125:EQ130" si="214">EJ125</f>
        <v>1</v>
      </c>
      <c r="ER125" s="1157">
        <f t="shared" si="120"/>
        <v>16.530973451327434</v>
      </c>
      <c r="ES125" s="1158"/>
      <c r="ET125" s="592"/>
      <c r="EU125" s="592">
        <v>5</v>
      </c>
      <c r="EV125" s="592">
        <v>2</v>
      </c>
      <c r="EW125" s="592">
        <v>2</v>
      </c>
      <c r="EX125" s="592">
        <f t="shared" ref="EX125:EX130" si="215">SUM(EU125:EW125)</f>
        <v>9</v>
      </c>
      <c r="EY125" s="1441">
        <v>1</v>
      </c>
      <c r="EZ125" s="1443">
        <f t="shared" si="197"/>
        <v>9.2792792792792795</v>
      </c>
      <c r="FA125" s="1158"/>
      <c r="FB125" s="592">
        <v>6</v>
      </c>
      <c r="FC125" s="592">
        <v>3</v>
      </c>
      <c r="FD125" s="592">
        <v>3</v>
      </c>
      <c r="FE125" s="592">
        <f t="shared" ref="FE125:FE130" si="216">SUM(FB125:FD125)</f>
        <v>12</v>
      </c>
      <c r="FF125" s="1157">
        <f t="shared" ref="FF125:FF130" si="217">EY125</f>
        <v>1</v>
      </c>
      <c r="FG125" s="1157">
        <f t="shared" si="198"/>
        <v>14.144144144144144</v>
      </c>
      <c r="FH125" s="1444"/>
      <c r="FI125" s="1445"/>
      <c r="FJ125" s="592"/>
      <c r="FK125" s="592"/>
      <c r="FL125" s="592"/>
      <c r="FM125" s="592"/>
      <c r="FN125" s="1418"/>
      <c r="FO125" s="1157"/>
      <c r="FP125" s="1158"/>
      <c r="FQ125" s="592"/>
      <c r="FR125" s="592"/>
      <c r="FS125" s="592"/>
      <c r="FT125" s="592"/>
      <c r="FU125" s="1156"/>
      <c r="FV125" s="1157"/>
      <c r="FW125" s="1446"/>
      <c r="FX125" s="1445"/>
      <c r="FY125" s="592">
        <v>0</v>
      </c>
      <c r="FZ125" s="592">
        <v>0</v>
      </c>
      <c r="GA125" s="592">
        <v>0</v>
      </c>
      <c r="GB125" s="1158">
        <v>0</v>
      </c>
      <c r="GC125" s="1157">
        <v>1</v>
      </c>
      <c r="GD125" s="1441">
        <f t="shared" si="206"/>
        <v>1.819672131147541</v>
      </c>
      <c r="GE125" s="1103">
        <f t="shared" si="182"/>
        <v>12</v>
      </c>
      <c r="GF125" s="1103">
        <f t="shared" si="183"/>
        <v>4</v>
      </c>
      <c r="GG125" s="1103">
        <f t="shared" si="184"/>
        <v>14</v>
      </c>
    </row>
    <row r="126" spans="1:191" s="585" customFormat="1" hidden="1" x14ac:dyDescent="0.35">
      <c r="A126" s="1230">
        <v>42898</v>
      </c>
      <c r="B126" s="587"/>
      <c r="C126" s="587"/>
      <c r="D126" s="587"/>
      <c r="E126" s="587"/>
      <c r="F126" s="1126"/>
      <c r="G126" s="1414"/>
      <c r="H126" s="588"/>
      <c r="I126" s="587"/>
      <c r="J126" s="587"/>
      <c r="K126" s="587"/>
      <c r="L126" s="587"/>
      <c r="M126" s="1126"/>
      <c r="N126" s="1126"/>
      <c r="O126" s="588"/>
      <c r="P126" s="588"/>
      <c r="Q126" s="587"/>
      <c r="R126" s="587"/>
      <c r="S126" s="587"/>
      <c r="T126" s="587"/>
      <c r="U126" s="1126"/>
      <c r="V126" s="1414"/>
      <c r="W126" s="587"/>
      <c r="X126" s="587"/>
      <c r="Y126" s="587"/>
      <c r="Z126" s="587"/>
      <c r="AA126" s="1126"/>
      <c r="AB126" s="1126"/>
      <c r="AC126" s="587"/>
      <c r="AD126" s="587"/>
      <c r="AE126" s="587"/>
      <c r="AF126" s="587"/>
      <c r="AG126" s="1126"/>
      <c r="AH126" s="1199"/>
      <c r="AI126" s="588"/>
      <c r="AJ126" s="587"/>
      <c r="AK126" s="587"/>
      <c r="AL126" s="587"/>
      <c r="AM126" s="587"/>
      <c r="AN126" s="1126"/>
      <c r="AO126" s="1127"/>
      <c r="AP126" s="587"/>
      <c r="AQ126" s="587">
        <v>5</v>
      </c>
      <c r="AR126" s="587">
        <v>5</v>
      </c>
      <c r="AS126" s="587">
        <v>2</v>
      </c>
      <c r="AT126" s="587">
        <f t="shared" si="210"/>
        <v>12</v>
      </c>
      <c r="AU126" s="1127">
        <v>1</v>
      </c>
      <c r="AV126" s="1414">
        <f t="shared" si="174"/>
        <v>8.931034482758621</v>
      </c>
      <c r="AW126" s="588"/>
      <c r="AX126" s="587">
        <v>5</v>
      </c>
      <c r="AY126" s="587">
        <v>6</v>
      </c>
      <c r="AZ126" s="587">
        <v>2</v>
      </c>
      <c r="BA126" s="587">
        <f t="shared" si="211"/>
        <v>13</v>
      </c>
      <c r="BB126" s="1127">
        <v>1</v>
      </c>
      <c r="BC126" s="1127">
        <f t="shared" si="209"/>
        <v>9.9333333333333336</v>
      </c>
      <c r="BD126" s="588"/>
      <c r="BE126" s="588"/>
      <c r="BF126" s="587"/>
      <c r="BG126" s="587"/>
      <c r="BH126" s="587"/>
      <c r="BI126" s="587"/>
      <c r="BJ126" s="1126"/>
      <c r="BK126" s="1127"/>
      <c r="BL126" s="588"/>
      <c r="BM126" s="587"/>
      <c r="BN126" s="587"/>
      <c r="BO126" s="587"/>
      <c r="BP126" s="587"/>
      <c r="BQ126" s="1419"/>
      <c r="BR126" s="1199"/>
      <c r="BS126" s="587"/>
      <c r="BT126" s="587"/>
      <c r="BU126" s="587"/>
      <c r="BV126" s="587"/>
      <c r="BW126" s="1126"/>
      <c r="BX126" s="1127"/>
      <c r="BY126" s="588"/>
      <c r="BZ126" s="588"/>
      <c r="CA126" s="587"/>
      <c r="CB126" s="587"/>
      <c r="CC126" s="587"/>
      <c r="CD126" s="587"/>
      <c r="CE126" s="1127"/>
      <c r="CF126" s="1127"/>
      <c r="CG126" s="588"/>
      <c r="CH126" s="587"/>
      <c r="CI126" s="587"/>
      <c r="CJ126" s="587"/>
      <c r="CK126" s="587"/>
      <c r="CL126" s="1127"/>
      <c r="CM126" s="1127"/>
      <c r="CN126" s="588"/>
      <c r="CO126" s="588"/>
      <c r="CP126" s="587"/>
      <c r="CQ126" s="587"/>
      <c r="CR126" s="587"/>
      <c r="CS126" s="587"/>
      <c r="CT126" s="1127"/>
      <c r="CU126" s="1127"/>
      <c r="CV126" s="588"/>
      <c r="CW126" s="587"/>
      <c r="CX126" s="587"/>
      <c r="CY126" s="587"/>
      <c r="CZ126" s="587"/>
      <c r="DA126" s="1127"/>
      <c r="DB126" s="1127"/>
      <c r="DC126" s="1127"/>
      <c r="DD126" s="1127"/>
      <c r="DE126" s="1127"/>
      <c r="DF126" s="1127"/>
      <c r="DG126" s="1127"/>
      <c r="DH126" s="1127"/>
      <c r="DI126" s="1127"/>
      <c r="DJ126" s="1127"/>
      <c r="DK126" s="1127"/>
      <c r="DL126" s="1127"/>
      <c r="DM126" s="1127"/>
      <c r="DN126" s="1127"/>
      <c r="DO126" s="588"/>
      <c r="DP126" s="588"/>
      <c r="DQ126" s="587"/>
      <c r="DR126" s="587"/>
      <c r="DS126" s="587"/>
      <c r="DT126" s="587"/>
      <c r="DU126" s="1127"/>
      <c r="DV126" s="1127"/>
      <c r="DW126" s="588"/>
      <c r="DX126" s="587"/>
      <c r="DY126" s="587"/>
      <c r="DZ126" s="587"/>
      <c r="EA126" s="587"/>
      <c r="EB126" s="1127"/>
      <c r="EC126" s="1127"/>
      <c r="ED126" s="588"/>
      <c r="EE126" s="588"/>
      <c r="EF126" s="587">
        <v>14</v>
      </c>
      <c r="EG126" s="587">
        <v>0</v>
      </c>
      <c r="EH126" s="587">
        <v>1</v>
      </c>
      <c r="EI126" s="587">
        <f t="shared" si="212"/>
        <v>15</v>
      </c>
      <c r="EJ126" s="1127">
        <v>1</v>
      </c>
      <c r="EK126" s="1127">
        <f t="shared" si="186"/>
        <v>11.486725663716815</v>
      </c>
      <c r="EL126" s="588"/>
      <c r="EM126" s="587">
        <v>16</v>
      </c>
      <c r="EN126" s="587">
        <v>1</v>
      </c>
      <c r="EO126" s="587">
        <v>5</v>
      </c>
      <c r="EP126" s="587">
        <f t="shared" si="213"/>
        <v>22</v>
      </c>
      <c r="EQ126" s="1127">
        <f t="shared" si="214"/>
        <v>1</v>
      </c>
      <c r="ER126" s="1127">
        <f t="shared" si="120"/>
        <v>16.920353982300885</v>
      </c>
      <c r="ES126" s="588"/>
      <c r="ET126" s="587"/>
      <c r="EU126" s="587">
        <v>3</v>
      </c>
      <c r="EV126" s="587">
        <v>2</v>
      </c>
      <c r="EW126" s="587">
        <v>3</v>
      </c>
      <c r="EX126" s="587">
        <f t="shared" si="215"/>
        <v>8</v>
      </c>
      <c r="EY126" s="1199">
        <v>1</v>
      </c>
      <c r="EZ126" s="1196">
        <f t="shared" si="197"/>
        <v>9.423423423423424</v>
      </c>
      <c r="FA126" s="588"/>
      <c r="FB126" s="587">
        <v>4</v>
      </c>
      <c r="FC126" s="587">
        <v>2</v>
      </c>
      <c r="FD126" s="587">
        <v>6</v>
      </c>
      <c r="FE126" s="587">
        <f t="shared" si="216"/>
        <v>12</v>
      </c>
      <c r="FF126" s="1127">
        <f t="shared" si="217"/>
        <v>1</v>
      </c>
      <c r="FG126" s="1127">
        <f t="shared" si="198"/>
        <v>14.36036036036036</v>
      </c>
      <c r="FH126" s="1197"/>
      <c r="FI126" s="1198"/>
      <c r="FJ126" s="587"/>
      <c r="FK126" s="587"/>
      <c r="FL126" s="587"/>
      <c r="FM126" s="587"/>
      <c r="FN126" s="1414"/>
      <c r="FO126" s="1127"/>
      <c r="FP126" s="588"/>
      <c r="FQ126" s="587"/>
      <c r="FR126" s="587"/>
      <c r="FS126" s="587"/>
      <c r="FT126" s="587"/>
      <c r="FU126" s="1126"/>
      <c r="FV126" s="1127"/>
      <c r="FW126" s="1203"/>
      <c r="FX126" s="1198"/>
      <c r="FY126" s="587">
        <v>0</v>
      </c>
      <c r="FZ126" s="587">
        <v>0</v>
      </c>
      <c r="GA126" s="587">
        <v>0</v>
      </c>
      <c r="GB126" s="588">
        <v>0</v>
      </c>
      <c r="GC126" s="1127">
        <v>1</v>
      </c>
      <c r="GD126" s="1199">
        <f t="shared" si="206"/>
        <v>1.819672131147541</v>
      </c>
      <c r="GE126" s="697">
        <f t="shared" si="182"/>
        <v>22</v>
      </c>
      <c r="GF126" s="697">
        <f t="shared" si="183"/>
        <v>7</v>
      </c>
      <c r="GG126" s="697">
        <f t="shared" si="184"/>
        <v>11</v>
      </c>
    </row>
    <row r="127" spans="1:191" s="585" customFormat="1" hidden="1" x14ac:dyDescent="0.35">
      <c r="A127" s="1229">
        <v>42899</v>
      </c>
      <c r="B127" s="587"/>
      <c r="C127" s="587"/>
      <c r="D127" s="587"/>
      <c r="E127" s="587"/>
      <c r="F127" s="1126"/>
      <c r="G127" s="1414"/>
      <c r="H127" s="588"/>
      <c r="I127" s="587"/>
      <c r="J127" s="587"/>
      <c r="K127" s="587"/>
      <c r="L127" s="587"/>
      <c r="M127" s="1126"/>
      <c r="N127" s="1126"/>
      <c r="O127" s="588"/>
      <c r="P127" s="588"/>
      <c r="Q127" s="587"/>
      <c r="R127" s="587"/>
      <c r="S127" s="587"/>
      <c r="T127" s="587"/>
      <c r="U127" s="1126"/>
      <c r="V127" s="1414"/>
      <c r="W127" s="587"/>
      <c r="X127" s="587"/>
      <c r="Y127" s="587"/>
      <c r="Z127" s="587"/>
      <c r="AA127" s="1126"/>
      <c r="AB127" s="1126"/>
      <c r="AC127" s="587"/>
      <c r="AD127" s="587"/>
      <c r="AE127" s="587"/>
      <c r="AF127" s="587"/>
      <c r="AG127" s="1126"/>
      <c r="AH127" s="1199"/>
      <c r="AI127" s="588"/>
      <c r="AJ127" s="587"/>
      <c r="AK127" s="587"/>
      <c r="AL127" s="587"/>
      <c r="AM127" s="587"/>
      <c r="AN127" s="1126"/>
      <c r="AO127" s="1127"/>
      <c r="AP127" s="587"/>
      <c r="AQ127" s="587">
        <v>4</v>
      </c>
      <c r="AR127" s="587">
        <v>2</v>
      </c>
      <c r="AS127" s="587">
        <v>3</v>
      </c>
      <c r="AT127" s="587">
        <f t="shared" si="210"/>
        <v>9</v>
      </c>
      <c r="AU127" s="1127">
        <v>1</v>
      </c>
      <c r="AV127" s="1414">
        <f t="shared" si="174"/>
        <v>8.8448275862068968</v>
      </c>
      <c r="AW127" s="588"/>
      <c r="AX127" s="587">
        <v>4</v>
      </c>
      <c r="AY127" s="587">
        <v>2</v>
      </c>
      <c r="AZ127" s="587">
        <v>3</v>
      </c>
      <c r="BA127" s="587">
        <f t="shared" si="211"/>
        <v>9</v>
      </c>
      <c r="BB127" s="1127">
        <v>1</v>
      </c>
      <c r="BC127" s="1127">
        <f t="shared" si="209"/>
        <v>9.8166666666666664</v>
      </c>
      <c r="BD127" s="588"/>
      <c r="BE127" s="588"/>
      <c r="BF127" s="587"/>
      <c r="BG127" s="587"/>
      <c r="BH127" s="587"/>
      <c r="BI127" s="587"/>
      <c r="BJ127" s="1126"/>
      <c r="BK127" s="1127"/>
      <c r="BL127" s="588"/>
      <c r="BM127" s="587"/>
      <c r="BN127" s="587"/>
      <c r="BO127" s="587"/>
      <c r="BP127" s="587"/>
      <c r="BQ127" s="1419"/>
      <c r="BR127" s="1199"/>
      <c r="BS127" s="587"/>
      <c r="BT127" s="587"/>
      <c r="BU127" s="587"/>
      <c r="BV127" s="587"/>
      <c r="BW127" s="1126"/>
      <c r="BX127" s="1127"/>
      <c r="BY127" s="588"/>
      <c r="BZ127" s="588"/>
      <c r="CA127" s="587"/>
      <c r="CB127" s="587"/>
      <c r="CC127" s="587"/>
      <c r="CD127" s="587"/>
      <c r="CE127" s="1127"/>
      <c r="CF127" s="1127"/>
      <c r="CG127" s="588"/>
      <c r="CH127" s="587"/>
      <c r="CI127" s="587"/>
      <c r="CJ127" s="587"/>
      <c r="CK127" s="587"/>
      <c r="CL127" s="1127"/>
      <c r="CM127" s="1127"/>
      <c r="CN127" s="588"/>
      <c r="CO127" s="588"/>
      <c r="CP127" s="587"/>
      <c r="CQ127" s="587"/>
      <c r="CR127" s="587"/>
      <c r="CS127" s="587"/>
      <c r="CT127" s="1127"/>
      <c r="CU127" s="1127"/>
      <c r="CV127" s="588"/>
      <c r="CW127" s="587"/>
      <c r="CX127" s="587"/>
      <c r="CY127" s="587"/>
      <c r="CZ127" s="587"/>
      <c r="DA127" s="1127"/>
      <c r="DB127" s="1127"/>
      <c r="DC127" s="1127"/>
      <c r="DD127" s="1127"/>
      <c r="DE127" s="1127"/>
      <c r="DF127" s="1127"/>
      <c r="DG127" s="1127"/>
      <c r="DH127" s="1127"/>
      <c r="DI127" s="1127"/>
      <c r="DJ127" s="1127"/>
      <c r="DK127" s="1127"/>
      <c r="DL127" s="1127"/>
      <c r="DM127" s="1127"/>
      <c r="DN127" s="1127"/>
      <c r="DO127" s="588"/>
      <c r="DP127" s="588"/>
      <c r="DQ127" s="587"/>
      <c r="DR127" s="587"/>
      <c r="DS127" s="587"/>
      <c r="DT127" s="587"/>
      <c r="DU127" s="1127"/>
      <c r="DV127" s="1127"/>
      <c r="DW127" s="588"/>
      <c r="DX127" s="587"/>
      <c r="DY127" s="587"/>
      <c r="DZ127" s="587"/>
      <c r="EA127" s="587"/>
      <c r="EB127" s="1127"/>
      <c r="EC127" s="1127"/>
      <c r="ED127" s="588"/>
      <c r="EE127" s="588"/>
      <c r="EF127" s="587">
        <v>4</v>
      </c>
      <c r="EG127" s="587">
        <v>0</v>
      </c>
      <c r="EH127" s="587">
        <v>1</v>
      </c>
      <c r="EI127" s="587">
        <f t="shared" si="212"/>
        <v>5</v>
      </c>
      <c r="EJ127" s="1127">
        <v>1</v>
      </c>
      <c r="EK127" s="1127">
        <f t="shared" si="186"/>
        <v>11.345132743362832</v>
      </c>
      <c r="EL127" s="588"/>
      <c r="EM127" s="587">
        <v>10</v>
      </c>
      <c r="EN127" s="587">
        <v>2</v>
      </c>
      <c r="EO127" s="587">
        <v>5</v>
      </c>
      <c r="EP127" s="587">
        <f t="shared" si="213"/>
        <v>17</v>
      </c>
      <c r="EQ127" s="1127">
        <f t="shared" si="214"/>
        <v>1</v>
      </c>
      <c r="ER127" s="1127">
        <f t="shared" si="120"/>
        <v>16.86725663716814</v>
      </c>
      <c r="ES127" s="588"/>
      <c r="ET127" s="587"/>
      <c r="EU127" s="587">
        <v>11</v>
      </c>
      <c r="EV127" s="587">
        <v>1</v>
      </c>
      <c r="EW127" s="587">
        <v>2</v>
      </c>
      <c r="EX127" s="587">
        <f t="shared" si="215"/>
        <v>14</v>
      </c>
      <c r="EY127" s="1199">
        <v>1</v>
      </c>
      <c r="EZ127" s="1196">
        <f t="shared" si="197"/>
        <v>9.4594594594594597</v>
      </c>
      <c r="FA127" s="588"/>
      <c r="FB127" s="587">
        <v>12</v>
      </c>
      <c r="FC127" s="587">
        <v>1</v>
      </c>
      <c r="FD127" s="587">
        <v>5</v>
      </c>
      <c r="FE127" s="587">
        <f t="shared" si="216"/>
        <v>18</v>
      </c>
      <c r="FF127" s="1127">
        <f t="shared" si="217"/>
        <v>1</v>
      </c>
      <c r="FG127" s="1127">
        <f t="shared" si="198"/>
        <v>14.378378378378379</v>
      </c>
      <c r="FH127" s="1197"/>
      <c r="FI127" s="1198"/>
      <c r="FJ127" s="587"/>
      <c r="FK127" s="587"/>
      <c r="FL127" s="587"/>
      <c r="FM127" s="587"/>
      <c r="FN127" s="1414"/>
      <c r="FO127" s="1127"/>
      <c r="FP127" s="588"/>
      <c r="FQ127" s="587"/>
      <c r="FR127" s="587"/>
      <c r="FS127" s="587"/>
      <c r="FT127" s="587"/>
      <c r="FU127" s="1126"/>
      <c r="FV127" s="1127"/>
      <c r="FW127" s="1203"/>
      <c r="FX127" s="1198"/>
      <c r="FY127" s="587">
        <v>0</v>
      </c>
      <c r="FZ127" s="587">
        <v>0</v>
      </c>
      <c r="GA127" s="587">
        <v>0</v>
      </c>
      <c r="GB127" s="588">
        <v>0</v>
      </c>
      <c r="GC127" s="1127">
        <v>1</v>
      </c>
      <c r="GD127" s="1199">
        <f t="shared" si="206"/>
        <v>1.7540983606557377</v>
      </c>
      <c r="GE127" s="697">
        <f t="shared" si="182"/>
        <v>19</v>
      </c>
      <c r="GF127" s="697">
        <f t="shared" si="183"/>
        <v>3</v>
      </c>
      <c r="GG127" s="697">
        <f t="shared" si="184"/>
        <v>18</v>
      </c>
    </row>
    <row r="128" spans="1:191" s="585" customFormat="1" hidden="1" x14ac:dyDescent="0.35">
      <c r="A128" s="1229">
        <v>42900</v>
      </c>
      <c r="B128" s="587"/>
      <c r="C128" s="587"/>
      <c r="D128" s="587"/>
      <c r="E128" s="587"/>
      <c r="F128" s="1126"/>
      <c r="G128" s="1414"/>
      <c r="H128" s="588"/>
      <c r="I128" s="587"/>
      <c r="J128" s="587"/>
      <c r="K128" s="587"/>
      <c r="L128" s="587"/>
      <c r="M128" s="1126"/>
      <c r="N128" s="1126"/>
      <c r="O128" s="588"/>
      <c r="P128" s="588"/>
      <c r="Q128" s="587"/>
      <c r="R128" s="587"/>
      <c r="S128" s="587"/>
      <c r="T128" s="587"/>
      <c r="U128" s="1126"/>
      <c r="V128" s="1414"/>
      <c r="W128" s="587"/>
      <c r="X128" s="587"/>
      <c r="Y128" s="587"/>
      <c r="Z128" s="587"/>
      <c r="AA128" s="1126"/>
      <c r="AB128" s="1126"/>
      <c r="AC128" s="587"/>
      <c r="AD128" s="587"/>
      <c r="AE128" s="587"/>
      <c r="AF128" s="587"/>
      <c r="AG128" s="1126"/>
      <c r="AH128" s="1199"/>
      <c r="AI128" s="588"/>
      <c r="AJ128" s="587"/>
      <c r="AK128" s="587"/>
      <c r="AL128" s="587"/>
      <c r="AM128" s="587"/>
      <c r="AN128" s="1126"/>
      <c r="AO128" s="1127"/>
      <c r="AP128" s="587"/>
      <c r="AQ128" s="587">
        <v>2</v>
      </c>
      <c r="AR128" s="587">
        <v>1</v>
      </c>
      <c r="AS128" s="587">
        <v>1</v>
      </c>
      <c r="AT128" s="587">
        <f t="shared" si="210"/>
        <v>4</v>
      </c>
      <c r="AU128" s="1127">
        <v>1</v>
      </c>
      <c r="AV128" s="1414">
        <f t="shared" si="174"/>
        <v>8.8103448275862064</v>
      </c>
      <c r="AW128" s="588"/>
      <c r="AX128" s="587">
        <v>2</v>
      </c>
      <c r="AY128" s="587">
        <v>2</v>
      </c>
      <c r="AZ128" s="587">
        <v>3</v>
      </c>
      <c r="BA128" s="587">
        <f t="shared" si="211"/>
        <v>7</v>
      </c>
      <c r="BB128" s="1127">
        <v>1</v>
      </c>
      <c r="BC128" s="1127">
        <f t="shared" si="209"/>
        <v>9.8000000000000007</v>
      </c>
      <c r="BD128" s="588"/>
      <c r="BE128" s="588"/>
      <c r="BF128" s="587"/>
      <c r="BG128" s="587"/>
      <c r="BH128" s="587"/>
      <c r="BI128" s="587"/>
      <c r="BJ128" s="1126"/>
      <c r="BK128" s="1127"/>
      <c r="BL128" s="588"/>
      <c r="BM128" s="587"/>
      <c r="BN128" s="587"/>
      <c r="BO128" s="587"/>
      <c r="BP128" s="587"/>
      <c r="BQ128" s="1419"/>
      <c r="BR128" s="1199"/>
      <c r="BS128" s="587"/>
      <c r="BT128" s="587"/>
      <c r="BU128" s="587"/>
      <c r="BV128" s="587"/>
      <c r="BW128" s="1126"/>
      <c r="BX128" s="1127"/>
      <c r="BY128" s="588"/>
      <c r="BZ128" s="588"/>
      <c r="CA128" s="587"/>
      <c r="CB128" s="587"/>
      <c r="CC128" s="587"/>
      <c r="CD128" s="587"/>
      <c r="CE128" s="1127"/>
      <c r="CF128" s="1127"/>
      <c r="CG128" s="588"/>
      <c r="CH128" s="587"/>
      <c r="CI128" s="587"/>
      <c r="CJ128" s="587"/>
      <c r="CK128" s="587"/>
      <c r="CL128" s="1127"/>
      <c r="CM128" s="1127"/>
      <c r="CN128" s="588"/>
      <c r="CO128" s="588"/>
      <c r="CP128" s="587"/>
      <c r="CQ128" s="587"/>
      <c r="CR128" s="587"/>
      <c r="CS128" s="587"/>
      <c r="CT128" s="1127"/>
      <c r="CU128" s="1127"/>
      <c r="CV128" s="588"/>
      <c r="CW128" s="587"/>
      <c r="CX128" s="587"/>
      <c r="CY128" s="587"/>
      <c r="CZ128" s="587"/>
      <c r="DA128" s="1127"/>
      <c r="DB128" s="1127"/>
      <c r="DC128" s="1127"/>
      <c r="DD128" s="1127"/>
      <c r="DE128" s="1127"/>
      <c r="DF128" s="1127"/>
      <c r="DG128" s="1127"/>
      <c r="DH128" s="1127"/>
      <c r="DI128" s="1127"/>
      <c r="DJ128" s="1127"/>
      <c r="DK128" s="1127"/>
      <c r="DL128" s="1127"/>
      <c r="DM128" s="1127"/>
      <c r="DN128" s="1127"/>
      <c r="DO128" s="588"/>
      <c r="DP128" s="588"/>
      <c r="DQ128" s="587"/>
      <c r="DR128" s="587"/>
      <c r="DS128" s="587"/>
      <c r="DT128" s="587"/>
      <c r="DU128" s="1127"/>
      <c r="DV128" s="1127"/>
      <c r="DW128" s="588"/>
      <c r="DX128" s="587"/>
      <c r="DY128" s="587"/>
      <c r="DZ128" s="587"/>
      <c r="EA128" s="587"/>
      <c r="EB128" s="1127"/>
      <c r="EC128" s="1127"/>
      <c r="ED128" s="588"/>
      <c r="EE128" s="588"/>
      <c r="EF128" s="587">
        <v>6</v>
      </c>
      <c r="EG128" s="587">
        <v>0</v>
      </c>
      <c r="EH128" s="587">
        <v>7</v>
      </c>
      <c r="EI128" s="587">
        <f t="shared" si="212"/>
        <v>13</v>
      </c>
      <c r="EJ128" s="1127">
        <v>1</v>
      </c>
      <c r="EK128" s="1127">
        <f t="shared" si="186"/>
        <v>11.398230088495575</v>
      </c>
      <c r="EL128" s="588"/>
      <c r="EM128" s="587">
        <v>10</v>
      </c>
      <c r="EN128" s="587">
        <v>2</v>
      </c>
      <c r="EO128" s="587">
        <v>13</v>
      </c>
      <c r="EP128" s="587">
        <f t="shared" si="213"/>
        <v>25</v>
      </c>
      <c r="EQ128" s="1127">
        <f t="shared" si="214"/>
        <v>1</v>
      </c>
      <c r="ER128" s="1127">
        <f t="shared" si="120"/>
        <v>17.079646017699115</v>
      </c>
      <c r="ES128" s="588"/>
      <c r="ET128" s="587"/>
      <c r="EU128" s="587">
        <v>5</v>
      </c>
      <c r="EV128" s="587">
        <v>0</v>
      </c>
      <c r="EW128" s="587">
        <v>4</v>
      </c>
      <c r="EX128" s="587">
        <f t="shared" si="215"/>
        <v>9</v>
      </c>
      <c r="EY128" s="1199">
        <v>1</v>
      </c>
      <c r="EZ128" s="1196">
        <f t="shared" si="197"/>
        <v>9.4594594594594597</v>
      </c>
      <c r="FA128" s="588"/>
      <c r="FB128" s="587">
        <v>6</v>
      </c>
      <c r="FC128" s="587">
        <v>0</v>
      </c>
      <c r="FD128" s="587">
        <v>5</v>
      </c>
      <c r="FE128" s="587">
        <f t="shared" si="216"/>
        <v>11</v>
      </c>
      <c r="FF128" s="1127">
        <f t="shared" si="217"/>
        <v>1</v>
      </c>
      <c r="FG128" s="1127">
        <f t="shared" si="198"/>
        <v>14.36036036036036</v>
      </c>
      <c r="FH128" s="1197"/>
      <c r="FI128" s="1198"/>
      <c r="FJ128" s="587"/>
      <c r="FK128" s="587"/>
      <c r="FL128" s="587"/>
      <c r="FM128" s="587"/>
      <c r="FN128" s="1414"/>
      <c r="FO128" s="1127"/>
      <c r="FP128" s="588"/>
      <c r="FQ128" s="587"/>
      <c r="FR128" s="587"/>
      <c r="FS128" s="587"/>
      <c r="FT128" s="587"/>
      <c r="FU128" s="1126"/>
      <c r="FV128" s="1127"/>
      <c r="FW128" s="1203"/>
      <c r="FX128" s="1198"/>
      <c r="FY128" s="587">
        <v>1</v>
      </c>
      <c r="FZ128" s="587">
        <v>0</v>
      </c>
      <c r="GA128" s="587">
        <v>0</v>
      </c>
      <c r="GB128" s="588">
        <v>0</v>
      </c>
      <c r="GC128" s="1127">
        <v>1</v>
      </c>
      <c r="GD128" s="1199">
        <f t="shared" si="206"/>
        <v>1.721311475409836</v>
      </c>
      <c r="GE128" s="697">
        <f t="shared" si="182"/>
        <v>14</v>
      </c>
      <c r="GF128" s="697">
        <f t="shared" si="183"/>
        <v>1</v>
      </c>
      <c r="GG128" s="697">
        <f t="shared" ref="GG128:GG141" si="218">D128+AS128+CC128+CR128+EH128+EW128+GA128</f>
        <v>12</v>
      </c>
      <c r="GH128" s="585">
        <v>0</v>
      </c>
      <c r="GI128" s="585">
        <v>1</v>
      </c>
    </row>
    <row r="129" spans="1:191" s="585" customFormat="1" hidden="1" x14ac:dyDescent="0.35">
      <c r="A129" s="1229">
        <v>42901</v>
      </c>
      <c r="B129" s="587"/>
      <c r="C129" s="587"/>
      <c r="D129" s="587"/>
      <c r="E129" s="587"/>
      <c r="F129" s="1126"/>
      <c r="G129" s="1414"/>
      <c r="H129" s="588"/>
      <c r="I129" s="587"/>
      <c r="J129" s="587"/>
      <c r="K129" s="587"/>
      <c r="L129" s="587"/>
      <c r="M129" s="1126"/>
      <c r="N129" s="1126"/>
      <c r="O129" s="588"/>
      <c r="P129" s="588"/>
      <c r="Q129" s="587"/>
      <c r="R129" s="587"/>
      <c r="S129" s="587"/>
      <c r="T129" s="587"/>
      <c r="U129" s="1126"/>
      <c r="V129" s="1414"/>
      <c r="W129" s="587"/>
      <c r="X129" s="587"/>
      <c r="Y129" s="587"/>
      <c r="Z129" s="587"/>
      <c r="AA129" s="1126"/>
      <c r="AB129" s="1126"/>
      <c r="AC129" s="587"/>
      <c r="AD129" s="587"/>
      <c r="AE129" s="587"/>
      <c r="AF129" s="587"/>
      <c r="AG129" s="1126"/>
      <c r="AH129" s="1199"/>
      <c r="AI129" s="588"/>
      <c r="AJ129" s="587"/>
      <c r="AK129" s="587"/>
      <c r="AL129" s="587"/>
      <c r="AM129" s="587"/>
      <c r="AN129" s="1126"/>
      <c r="AO129" s="1127"/>
      <c r="AP129" s="587"/>
      <c r="AQ129" s="587">
        <v>3</v>
      </c>
      <c r="AR129" s="587">
        <v>9</v>
      </c>
      <c r="AS129" s="587">
        <v>5</v>
      </c>
      <c r="AT129" s="587">
        <f t="shared" si="210"/>
        <v>17</v>
      </c>
      <c r="AU129" s="1127">
        <v>1</v>
      </c>
      <c r="AV129" s="1414">
        <f t="shared" si="174"/>
        <v>8.9655172413793096</v>
      </c>
      <c r="AW129" s="588"/>
      <c r="AX129" s="587">
        <v>4</v>
      </c>
      <c r="AY129" s="587">
        <v>9</v>
      </c>
      <c r="AZ129" s="587">
        <v>5</v>
      </c>
      <c r="BA129" s="587">
        <f t="shared" si="211"/>
        <v>18</v>
      </c>
      <c r="BB129" s="1127">
        <v>1</v>
      </c>
      <c r="BC129" s="1127">
        <f t="shared" si="209"/>
        <v>9.9499999999999993</v>
      </c>
      <c r="BD129" s="588"/>
      <c r="BE129" s="588"/>
      <c r="BF129" s="587"/>
      <c r="BG129" s="587"/>
      <c r="BH129" s="587"/>
      <c r="BI129" s="587"/>
      <c r="BJ129" s="1126"/>
      <c r="BK129" s="1127"/>
      <c r="BL129" s="588"/>
      <c r="BM129" s="587"/>
      <c r="BN129" s="587"/>
      <c r="BO129" s="587"/>
      <c r="BP129" s="587"/>
      <c r="BQ129" s="1419"/>
      <c r="BR129" s="1199"/>
      <c r="BS129" s="587"/>
      <c r="BT129" s="587"/>
      <c r="BU129" s="587"/>
      <c r="BV129" s="587"/>
      <c r="BW129" s="1126"/>
      <c r="BX129" s="1127"/>
      <c r="BY129" s="588"/>
      <c r="BZ129" s="588"/>
      <c r="CA129" s="587"/>
      <c r="CB129" s="587"/>
      <c r="CC129" s="587"/>
      <c r="CD129" s="587"/>
      <c r="CE129" s="1127"/>
      <c r="CF129" s="1127"/>
      <c r="CG129" s="588"/>
      <c r="CH129" s="587"/>
      <c r="CI129" s="587"/>
      <c r="CJ129" s="587"/>
      <c r="CK129" s="587"/>
      <c r="CL129" s="1127"/>
      <c r="CM129" s="1127"/>
      <c r="CN129" s="588"/>
      <c r="CO129" s="588"/>
      <c r="CP129" s="587"/>
      <c r="CQ129" s="587"/>
      <c r="CR129" s="587"/>
      <c r="CS129" s="587"/>
      <c r="CT129" s="1127"/>
      <c r="CU129" s="1127"/>
      <c r="CV129" s="588"/>
      <c r="CW129" s="587"/>
      <c r="CX129" s="587"/>
      <c r="CY129" s="587"/>
      <c r="CZ129" s="587"/>
      <c r="DA129" s="1127"/>
      <c r="DB129" s="1127"/>
      <c r="DC129" s="1127"/>
      <c r="DD129" s="1127"/>
      <c r="DE129" s="1127"/>
      <c r="DF129" s="1127"/>
      <c r="DG129" s="1127"/>
      <c r="DH129" s="1127"/>
      <c r="DI129" s="1127"/>
      <c r="DJ129" s="1127"/>
      <c r="DK129" s="1127"/>
      <c r="DL129" s="1127"/>
      <c r="DM129" s="1127"/>
      <c r="DN129" s="1127"/>
      <c r="DO129" s="588"/>
      <c r="DP129" s="588"/>
      <c r="DQ129" s="587"/>
      <c r="DR129" s="587"/>
      <c r="DS129" s="587"/>
      <c r="DT129" s="587"/>
      <c r="DU129" s="1127"/>
      <c r="DV129" s="1127"/>
      <c r="DW129" s="588"/>
      <c r="DX129" s="587"/>
      <c r="DY129" s="587"/>
      <c r="DZ129" s="587"/>
      <c r="EA129" s="587"/>
      <c r="EB129" s="1127"/>
      <c r="EC129" s="1127"/>
      <c r="ED129" s="588"/>
      <c r="EE129" s="588"/>
      <c r="EF129" s="587">
        <v>12</v>
      </c>
      <c r="EG129" s="587">
        <v>0</v>
      </c>
      <c r="EH129" s="587">
        <v>1</v>
      </c>
      <c r="EI129" s="587">
        <f t="shared" si="212"/>
        <v>13</v>
      </c>
      <c r="EJ129" s="1127">
        <v>1</v>
      </c>
      <c r="EK129" s="1127">
        <f t="shared" si="186"/>
        <v>11.451327433628318</v>
      </c>
      <c r="EL129" s="588"/>
      <c r="EM129" s="587">
        <v>15</v>
      </c>
      <c r="EN129" s="587">
        <v>0</v>
      </c>
      <c r="EO129" s="587">
        <v>1</v>
      </c>
      <c r="EP129" s="587">
        <f t="shared" si="213"/>
        <v>16</v>
      </c>
      <c r="EQ129" s="1127">
        <f t="shared" si="214"/>
        <v>1</v>
      </c>
      <c r="ER129" s="1127">
        <f t="shared" si="120"/>
        <v>17.079646017699115</v>
      </c>
      <c r="ES129" s="588"/>
      <c r="ET129" s="587"/>
      <c r="EU129" s="587">
        <v>6</v>
      </c>
      <c r="EV129" s="587">
        <v>1</v>
      </c>
      <c r="EW129" s="587">
        <v>6</v>
      </c>
      <c r="EX129" s="587">
        <f t="shared" si="215"/>
        <v>13</v>
      </c>
      <c r="EY129" s="1199">
        <v>1</v>
      </c>
      <c r="EZ129" s="1196">
        <f t="shared" si="197"/>
        <v>9.5675675675675684</v>
      </c>
      <c r="FA129" s="588"/>
      <c r="FB129" s="587">
        <v>10</v>
      </c>
      <c r="FC129" s="587">
        <v>2</v>
      </c>
      <c r="FD129" s="587">
        <v>8</v>
      </c>
      <c r="FE129" s="587">
        <f t="shared" si="216"/>
        <v>20</v>
      </c>
      <c r="FF129" s="1127">
        <f t="shared" si="217"/>
        <v>1</v>
      </c>
      <c r="FG129" s="1127">
        <f t="shared" si="198"/>
        <v>14.54054054054054</v>
      </c>
      <c r="FH129" s="1197"/>
      <c r="FI129" s="1198"/>
      <c r="FJ129" s="587"/>
      <c r="FK129" s="587"/>
      <c r="FL129" s="587"/>
      <c r="FM129" s="587"/>
      <c r="FN129" s="1414"/>
      <c r="FO129" s="1127"/>
      <c r="FP129" s="588"/>
      <c r="FQ129" s="587"/>
      <c r="FR129" s="587"/>
      <c r="FS129" s="587"/>
      <c r="FT129" s="587"/>
      <c r="FU129" s="1126"/>
      <c r="FV129" s="1127"/>
      <c r="FW129" s="1203"/>
      <c r="FX129" s="1198"/>
      <c r="FY129" s="587">
        <v>0</v>
      </c>
      <c r="FZ129" s="587">
        <v>1</v>
      </c>
      <c r="GA129" s="587">
        <v>0</v>
      </c>
      <c r="GB129" s="588">
        <v>0</v>
      </c>
      <c r="GC129" s="1127">
        <v>1</v>
      </c>
      <c r="GD129" s="1199">
        <f t="shared" si="206"/>
        <v>1.6721311475409837</v>
      </c>
      <c r="GE129" s="697">
        <f t="shared" si="182"/>
        <v>21</v>
      </c>
      <c r="GF129" s="697">
        <f t="shared" si="183"/>
        <v>11</v>
      </c>
      <c r="GG129" s="697">
        <f t="shared" si="218"/>
        <v>12</v>
      </c>
      <c r="GH129" s="585">
        <v>0</v>
      </c>
      <c r="GI129" s="585">
        <v>1</v>
      </c>
    </row>
    <row r="130" spans="1:191" s="1447" customFormat="1" hidden="1" x14ac:dyDescent="0.35">
      <c r="A130" s="1440">
        <v>42902</v>
      </c>
      <c r="B130" s="592"/>
      <c r="C130" s="592"/>
      <c r="D130" s="592"/>
      <c r="E130" s="592"/>
      <c r="F130" s="1156"/>
      <c r="G130" s="1418"/>
      <c r="H130" s="1158"/>
      <c r="I130" s="592"/>
      <c r="J130" s="592"/>
      <c r="K130" s="592"/>
      <c r="L130" s="592"/>
      <c r="M130" s="1156"/>
      <c r="N130" s="1156"/>
      <c r="O130" s="1158"/>
      <c r="P130" s="1158"/>
      <c r="Q130" s="592"/>
      <c r="R130" s="592"/>
      <c r="S130" s="592"/>
      <c r="T130" s="592"/>
      <c r="U130" s="1156"/>
      <c r="V130" s="1418"/>
      <c r="W130" s="592"/>
      <c r="X130" s="592"/>
      <c r="Y130" s="592"/>
      <c r="Z130" s="592"/>
      <c r="AA130" s="1156"/>
      <c r="AB130" s="1156"/>
      <c r="AC130" s="592"/>
      <c r="AD130" s="592"/>
      <c r="AE130" s="592"/>
      <c r="AF130" s="592"/>
      <c r="AG130" s="1156"/>
      <c r="AH130" s="1441"/>
      <c r="AI130" s="1158"/>
      <c r="AJ130" s="592"/>
      <c r="AK130" s="592"/>
      <c r="AL130" s="592"/>
      <c r="AM130" s="592"/>
      <c r="AN130" s="1156"/>
      <c r="AO130" s="1157"/>
      <c r="AP130" s="592"/>
      <c r="AQ130" s="592">
        <v>0</v>
      </c>
      <c r="AR130" s="592">
        <v>0</v>
      </c>
      <c r="AS130" s="592">
        <v>0</v>
      </c>
      <c r="AT130" s="592">
        <f t="shared" si="210"/>
        <v>0</v>
      </c>
      <c r="AU130" s="1157">
        <v>0</v>
      </c>
      <c r="AV130" s="1418">
        <f t="shared" si="174"/>
        <v>9.0350877192982448</v>
      </c>
      <c r="AW130" s="1158"/>
      <c r="AX130" s="592">
        <v>0</v>
      </c>
      <c r="AY130" s="592">
        <v>0</v>
      </c>
      <c r="AZ130" s="592">
        <v>0</v>
      </c>
      <c r="BA130" s="592">
        <f t="shared" si="211"/>
        <v>0</v>
      </c>
      <c r="BB130" s="1157">
        <v>0</v>
      </c>
      <c r="BC130" s="1157">
        <f t="shared" si="209"/>
        <v>10.016949152542374</v>
      </c>
      <c r="BD130" s="1158"/>
      <c r="BE130" s="1158"/>
      <c r="BF130" s="592"/>
      <c r="BG130" s="592"/>
      <c r="BH130" s="592"/>
      <c r="BI130" s="592"/>
      <c r="BJ130" s="1156"/>
      <c r="BK130" s="1157"/>
      <c r="BL130" s="1158"/>
      <c r="BM130" s="592"/>
      <c r="BN130" s="592"/>
      <c r="BO130" s="592"/>
      <c r="BP130" s="592"/>
      <c r="BQ130" s="1442"/>
      <c r="BR130" s="1441"/>
      <c r="BS130" s="592"/>
      <c r="BT130" s="592"/>
      <c r="BU130" s="592"/>
      <c r="BV130" s="592"/>
      <c r="BW130" s="1156"/>
      <c r="BX130" s="1157"/>
      <c r="BY130" s="1158"/>
      <c r="BZ130" s="1158"/>
      <c r="CA130" s="592"/>
      <c r="CB130" s="592"/>
      <c r="CC130" s="592"/>
      <c r="CD130" s="592"/>
      <c r="CE130" s="1157"/>
      <c r="CF130" s="1157"/>
      <c r="CG130" s="1158"/>
      <c r="CH130" s="592"/>
      <c r="CI130" s="592"/>
      <c r="CJ130" s="592"/>
      <c r="CK130" s="592"/>
      <c r="CL130" s="1157"/>
      <c r="CM130" s="1157"/>
      <c r="CN130" s="1158"/>
      <c r="CO130" s="1158"/>
      <c r="CP130" s="592"/>
      <c r="CQ130" s="592"/>
      <c r="CR130" s="592"/>
      <c r="CS130" s="592"/>
      <c r="CT130" s="1157"/>
      <c r="CU130" s="1157"/>
      <c r="CV130" s="1158"/>
      <c r="CW130" s="592"/>
      <c r="CX130" s="592"/>
      <c r="CY130" s="592"/>
      <c r="CZ130" s="592"/>
      <c r="DA130" s="1157"/>
      <c r="DB130" s="1141"/>
      <c r="DC130" s="1141"/>
      <c r="DD130" s="1141"/>
      <c r="DE130" s="1141"/>
      <c r="DF130" s="1141"/>
      <c r="DG130" s="1141"/>
      <c r="DH130" s="1141"/>
      <c r="DI130" s="1141"/>
      <c r="DJ130" s="1141"/>
      <c r="DK130" s="1141"/>
      <c r="DL130" s="1141"/>
      <c r="DM130" s="1157"/>
      <c r="DN130" s="1157"/>
      <c r="DO130" s="1158"/>
      <c r="DP130" s="1158"/>
      <c r="DQ130" s="592"/>
      <c r="DR130" s="592"/>
      <c r="DS130" s="592"/>
      <c r="DT130" s="592"/>
      <c r="DU130" s="1157"/>
      <c r="DV130" s="1157"/>
      <c r="DW130" s="1158"/>
      <c r="DX130" s="592"/>
      <c r="DY130" s="592"/>
      <c r="DZ130" s="592"/>
      <c r="EA130" s="592"/>
      <c r="EB130" s="1157"/>
      <c r="EC130" s="1157"/>
      <c r="ED130" s="1158"/>
      <c r="EE130" s="1158"/>
      <c r="EF130" s="592">
        <v>8</v>
      </c>
      <c r="EG130" s="592">
        <v>2</v>
      </c>
      <c r="EH130" s="592">
        <v>3</v>
      </c>
      <c r="EI130" s="592">
        <f t="shared" si="212"/>
        <v>13</v>
      </c>
      <c r="EJ130" s="1157">
        <v>1</v>
      </c>
      <c r="EK130" s="1157">
        <f t="shared" si="186"/>
        <v>11.486725663716815</v>
      </c>
      <c r="EL130" s="1158"/>
      <c r="EM130" s="592">
        <v>8</v>
      </c>
      <c r="EN130" s="592">
        <v>3</v>
      </c>
      <c r="EO130" s="592">
        <v>4</v>
      </c>
      <c r="EP130" s="592">
        <f t="shared" si="213"/>
        <v>15</v>
      </c>
      <c r="EQ130" s="1157">
        <f t="shared" si="214"/>
        <v>1</v>
      </c>
      <c r="ER130" s="1157">
        <f t="shared" si="120"/>
        <v>16.991150442477878</v>
      </c>
      <c r="ES130" s="1158"/>
      <c r="ET130" s="592"/>
      <c r="EU130" s="592">
        <v>2</v>
      </c>
      <c r="EV130" s="592">
        <v>2</v>
      </c>
      <c r="EW130" s="592">
        <v>1</v>
      </c>
      <c r="EX130" s="592">
        <f t="shared" si="215"/>
        <v>5</v>
      </c>
      <c r="EY130" s="1441">
        <v>1</v>
      </c>
      <c r="EZ130" s="1443">
        <f t="shared" si="197"/>
        <v>9.4594594594594597</v>
      </c>
      <c r="FA130" s="1158"/>
      <c r="FB130" s="592">
        <v>3</v>
      </c>
      <c r="FC130" s="592">
        <v>3</v>
      </c>
      <c r="FD130" s="592">
        <v>1</v>
      </c>
      <c r="FE130" s="592">
        <f t="shared" si="216"/>
        <v>7</v>
      </c>
      <c r="FF130" s="1157">
        <f t="shared" si="217"/>
        <v>1</v>
      </c>
      <c r="FG130" s="1157">
        <f t="shared" si="198"/>
        <v>14.45045045045045</v>
      </c>
      <c r="FH130" s="1444"/>
      <c r="FI130" s="1445"/>
      <c r="FJ130" s="592"/>
      <c r="FK130" s="592"/>
      <c r="FL130" s="592"/>
      <c r="FM130" s="592"/>
      <c r="FN130" s="1418"/>
      <c r="FO130" s="1157"/>
      <c r="FP130" s="1158"/>
      <c r="FQ130" s="592"/>
      <c r="FR130" s="592"/>
      <c r="FS130" s="592"/>
      <c r="FT130" s="592"/>
      <c r="FU130" s="1156"/>
      <c r="FV130" s="1157"/>
      <c r="FW130" s="1446"/>
      <c r="FX130" s="1445"/>
      <c r="FY130" s="592">
        <v>1</v>
      </c>
      <c r="FZ130" s="592">
        <v>1</v>
      </c>
      <c r="GA130" s="592">
        <v>2</v>
      </c>
      <c r="GB130" s="1158">
        <f t="shared" ref="GB130:GB135" si="219">SUM(FY130:GA130)</f>
        <v>4</v>
      </c>
      <c r="GC130" s="1157">
        <v>1</v>
      </c>
      <c r="GD130" s="1441">
        <f t="shared" si="206"/>
        <v>1.6721311475409837</v>
      </c>
      <c r="GE130" s="1103">
        <f t="shared" si="182"/>
        <v>11</v>
      </c>
      <c r="GF130" s="1103">
        <f t="shared" si="183"/>
        <v>5</v>
      </c>
      <c r="GG130" s="1103">
        <f t="shared" si="218"/>
        <v>6</v>
      </c>
      <c r="GH130" s="1447">
        <v>0</v>
      </c>
      <c r="GI130" s="1447">
        <v>0</v>
      </c>
    </row>
    <row r="131" spans="1:191" s="1016" customFormat="1" hidden="1" x14ac:dyDescent="0.35">
      <c r="A131" s="1230">
        <v>42905</v>
      </c>
      <c r="B131" s="1396"/>
      <c r="C131" s="1396"/>
      <c r="D131" s="1396"/>
      <c r="E131" s="1396"/>
      <c r="F131" s="1012"/>
      <c r="G131" s="1165"/>
      <c r="H131" s="1355"/>
      <c r="I131" s="1396"/>
      <c r="J131" s="1396"/>
      <c r="K131" s="1396"/>
      <c r="L131" s="1396"/>
      <c r="M131" s="1012"/>
      <c r="N131" s="1012"/>
      <c r="O131" s="1355"/>
      <c r="P131" s="1355"/>
      <c r="Q131" s="1396"/>
      <c r="R131" s="1396"/>
      <c r="S131" s="1396"/>
      <c r="T131" s="1396"/>
      <c r="U131" s="1012"/>
      <c r="V131" s="1165"/>
      <c r="W131" s="1396"/>
      <c r="X131" s="1396"/>
      <c r="Y131" s="1396"/>
      <c r="Z131" s="1396"/>
      <c r="AA131" s="1012"/>
      <c r="AB131" s="1012"/>
      <c r="AC131" s="1396"/>
      <c r="AD131" s="1396"/>
      <c r="AE131" s="1396"/>
      <c r="AF131" s="1396"/>
      <c r="AG131" s="1012"/>
      <c r="AH131" s="1166"/>
      <c r="AI131" s="1355"/>
      <c r="AJ131" s="1396"/>
      <c r="AK131" s="1396"/>
      <c r="AL131" s="1396"/>
      <c r="AM131" s="1396"/>
      <c r="AN131" s="1012"/>
      <c r="AO131" s="1163"/>
      <c r="AP131" s="1396"/>
      <c r="AQ131" s="1396">
        <v>7</v>
      </c>
      <c r="AR131" s="1396">
        <v>2</v>
      </c>
      <c r="AS131" s="1396">
        <v>0</v>
      </c>
      <c r="AT131" s="1396">
        <f t="shared" ref="AT131:AT137" si="220">SUM(AQ131:AS131)</f>
        <v>9</v>
      </c>
      <c r="AU131" s="1163">
        <v>1</v>
      </c>
      <c r="AV131" s="1165">
        <f t="shared" si="174"/>
        <v>8.9824561403508767</v>
      </c>
      <c r="AW131" s="1355"/>
      <c r="AX131" s="1396">
        <v>7</v>
      </c>
      <c r="AY131" s="1396">
        <v>2</v>
      </c>
      <c r="AZ131" s="1396">
        <v>0</v>
      </c>
      <c r="BA131" s="1396">
        <f t="shared" ref="BA131:BA137" si="221">SUM(AX131:AZ131)</f>
        <v>9</v>
      </c>
      <c r="BB131" s="1163">
        <v>1</v>
      </c>
      <c r="BC131" s="1163">
        <f t="shared" si="209"/>
        <v>9.9491525423728806</v>
      </c>
      <c r="BD131" s="1355"/>
      <c r="BE131" s="1355"/>
      <c r="BF131" s="1396"/>
      <c r="BG131" s="1396"/>
      <c r="BH131" s="1396"/>
      <c r="BI131" s="1396"/>
      <c r="BJ131" s="1012"/>
      <c r="BK131" s="1163"/>
      <c r="BL131" s="1355"/>
      <c r="BM131" s="1396"/>
      <c r="BN131" s="1396"/>
      <c r="BO131" s="1396"/>
      <c r="BP131" s="1396"/>
      <c r="BQ131" s="1167"/>
      <c r="BR131" s="1166"/>
      <c r="BS131" s="1396"/>
      <c r="BT131" s="1396"/>
      <c r="BU131" s="1396"/>
      <c r="BV131" s="1396"/>
      <c r="BW131" s="1012"/>
      <c r="BX131" s="1163"/>
      <c r="BY131" s="1355"/>
      <c r="BZ131" s="1355"/>
      <c r="CA131" s="1396"/>
      <c r="CB131" s="1396"/>
      <c r="CC131" s="1396"/>
      <c r="CD131" s="1396"/>
      <c r="CE131" s="1163"/>
      <c r="CF131" s="1163"/>
      <c r="CG131" s="1355"/>
      <c r="CH131" s="1396"/>
      <c r="CI131" s="1396"/>
      <c r="CJ131" s="1396"/>
      <c r="CK131" s="1396"/>
      <c r="CL131" s="1163"/>
      <c r="CM131" s="1163"/>
      <c r="CN131" s="1355"/>
      <c r="CO131" s="1355"/>
      <c r="CP131" s="1396"/>
      <c r="CQ131" s="1396"/>
      <c r="CR131" s="1396"/>
      <c r="CS131" s="1396"/>
      <c r="CT131" s="1163"/>
      <c r="CU131" s="1163"/>
      <c r="CV131" s="1355"/>
      <c r="CW131" s="1396"/>
      <c r="CX131" s="1396"/>
      <c r="CY131" s="1396"/>
      <c r="CZ131" s="1396"/>
      <c r="DA131" s="1163"/>
      <c r="DB131" s="1163"/>
      <c r="DC131" s="1163"/>
      <c r="DD131" s="1163"/>
      <c r="DE131" s="1163"/>
      <c r="DF131" s="1163"/>
      <c r="DG131" s="1163"/>
      <c r="DH131" s="1163"/>
      <c r="DI131" s="1163"/>
      <c r="DJ131" s="1163"/>
      <c r="DK131" s="1163"/>
      <c r="DL131" s="1163"/>
      <c r="DM131" s="1163"/>
      <c r="DN131" s="1163"/>
      <c r="DO131" s="1355"/>
      <c r="DP131" s="1355"/>
      <c r="DQ131" s="1396"/>
      <c r="DR131" s="1396"/>
      <c r="DS131" s="1396"/>
      <c r="DT131" s="1396"/>
      <c r="DU131" s="1163"/>
      <c r="DV131" s="1163"/>
      <c r="DW131" s="1355"/>
      <c r="DX131" s="1396"/>
      <c r="DY131" s="1396"/>
      <c r="DZ131" s="1396"/>
      <c r="EA131" s="1396"/>
      <c r="EB131" s="1163"/>
      <c r="EC131" s="1163"/>
      <c r="ED131" s="1355"/>
      <c r="EE131" s="1355"/>
      <c r="EF131" s="1396">
        <v>9</v>
      </c>
      <c r="EG131" s="1396">
        <v>2</v>
      </c>
      <c r="EH131" s="1396">
        <v>2</v>
      </c>
      <c r="EI131" s="1396">
        <f t="shared" ref="EI131:EI137" si="222">SUM(EF131:EH131)</f>
        <v>13</v>
      </c>
      <c r="EJ131" s="1163">
        <v>1</v>
      </c>
      <c r="EK131" s="1163">
        <f t="shared" si="186"/>
        <v>11.486725663716815</v>
      </c>
      <c r="EL131" s="1355"/>
      <c r="EM131" s="1396">
        <v>10</v>
      </c>
      <c r="EN131" s="1396">
        <v>4</v>
      </c>
      <c r="EO131" s="1396">
        <v>3</v>
      </c>
      <c r="EP131" s="1396">
        <f t="shared" ref="EP131:EP137" si="223">SUM(EM131:EO131)</f>
        <v>17</v>
      </c>
      <c r="EQ131" s="1163">
        <f t="shared" ref="EQ131:EQ137" si="224">EJ131</f>
        <v>1</v>
      </c>
      <c r="ER131" s="1163">
        <f t="shared" si="120"/>
        <v>16.920353982300885</v>
      </c>
      <c r="ES131" s="1355"/>
      <c r="ET131" s="1396"/>
      <c r="EU131" s="1396">
        <v>6</v>
      </c>
      <c r="EV131" s="1396">
        <v>2</v>
      </c>
      <c r="EW131" s="1396">
        <v>5</v>
      </c>
      <c r="EX131" s="1396">
        <f t="shared" ref="EX131:EX137" si="225">SUM(EU131:EW131)</f>
        <v>13</v>
      </c>
      <c r="EY131" s="1166">
        <v>1</v>
      </c>
      <c r="EZ131" s="1164">
        <f t="shared" si="197"/>
        <v>9.4954954954954953</v>
      </c>
      <c r="FA131" s="1355"/>
      <c r="FB131" s="1396">
        <v>7</v>
      </c>
      <c r="FC131" s="1396">
        <v>2</v>
      </c>
      <c r="FD131" s="1396">
        <v>6</v>
      </c>
      <c r="FE131" s="1396">
        <f t="shared" ref="FE131:FE137" si="226">SUM(FB131:FD131)</f>
        <v>15</v>
      </c>
      <c r="FF131" s="1163">
        <f t="shared" ref="FF131:FF137" si="227">EY131</f>
        <v>1</v>
      </c>
      <c r="FG131" s="1163">
        <f t="shared" si="198"/>
        <v>14.468468468468469</v>
      </c>
      <c r="FH131" s="1168"/>
      <c r="FI131" s="1356"/>
      <c r="FJ131" s="1396"/>
      <c r="FK131" s="1396"/>
      <c r="FL131" s="1396"/>
      <c r="FM131" s="1396"/>
      <c r="FN131" s="1165"/>
      <c r="FO131" s="1163"/>
      <c r="FP131" s="1355"/>
      <c r="FQ131" s="1396"/>
      <c r="FR131" s="1396"/>
      <c r="FS131" s="1396"/>
      <c r="FT131" s="1396"/>
      <c r="FU131" s="1012"/>
      <c r="FV131" s="1163"/>
      <c r="FW131" s="1169"/>
      <c r="FX131" s="1356"/>
      <c r="FY131" s="1396">
        <v>4</v>
      </c>
      <c r="FZ131" s="1396">
        <v>0</v>
      </c>
      <c r="GA131" s="1396">
        <v>2</v>
      </c>
      <c r="GB131" s="1355">
        <f t="shared" si="219"/>
        <v>6</v>
      </c>
      <c r="GC131" s="1163">
        <v>1</v>
      </c>
      <c r="GD131" s="1166">
        <f t="shared" si="206"/>
        <v>1.721311475409836</v>
      </c>
      <c r="GE131" s="1017">
        <f t="shared" si="182"/>
        <v>26</v>
      </c>
      <c r="GF131" s="1017">
        <f t="shared" si="183"/>
        <v>6</v>
      </c>
      <c r="GG131" s="1017">
        <f t="shared" si="218"/>
        <v>9</v>
      </c>
      <c r="GH131" s="1016">
        <v>1</v>
      </c>
      <c r="GI131" s="1016">
        <v>0</v>
      </c>
    </row>
    <row r="132" spans="1:191" s="585" customFormat="1" hidden="1" x14ac:dyDescent="0.35">
      <c r="A132" s="1229">
        <v>42906</v>
      </c>
      <c r="B132" s="587"/>
      <c r="C132" s="587"/>
      <c r="D132" s="587"/>
      <c r="E132" s="587"/>
      <c r="F132" s="1126"/>
      <c r="G132" s="1165"/>
      <c r="H132" s="588"/>
      <c r="I132" s="587"/>
      <c r="J132" s="587"/>
      <c r="K132" s="587"/>
      <c r="L132" s="587"/>
      <c r="M132" s="1126"/>
      <c r="N132" s="1012"/>
      <c r="O132" s="588"/>
      <c r="P132" s="588"/>
      <c r="Q132" s="587"/>
      <c r="R132" s="587"/>
      <c r="S132" s="587"/>
      <c r="T132" s="587"/>
      <c r="U132" s="1126"/>
      <c r="V132" s="1414"/>
      <c r="W132" s="587"/>
      <c r="X132" s="587"/>
      <c r="Y132" s="587"/>
      <c r="Z132" s="587"/>
      <c r="AA132" s="1126"/>
      <c r="AB132" s="1126"/>
      <c r="AC132" s="587"/>
      <c r="AD132" s="587"/>
      <c r="AE132" s="587"/>
      <c r="AF132" s="587"/>
      <c r="AG132" s="1126"/>
      <c r="AH132" s="1199"/>
      <c r="AI132" s="588"/>
      <c r="AJ132" s="587"/>
      <c r="AK132" s="587"/>
      <c r="AL132" s="587"/>
      <c r="AM132" s="587"/>
      <c r="AN132" s="1126"/>
      <c r="AO132" s="1127"/>
      <c r="AP132" s="587"/>
      <c r="AQ132" s="587">
        <v>3</v>
      </c>
      <c r="AR132" s="587">
        <v>13</v>
      </c>
      <c r="AS132" s="587">
        <v>3</v>
      </c>
      <c r="AT132" s="587">
        <f t="shared" si="220"/>
        <v>19</v>
      </c>
      <c r="AU132" s="1163">
        <v>1</v>
      </c>
      <c r="AV132" s="1165">
        <f t="shared" si="174"/>
        <v>9.192982456140351</v>
      </c>
      <c r="AW132" s="588"/>
      <c r="AX132" s="587">
        <v>4</v>
      </c>
      <c r="AY132" s="587">
        <v>14</v>
      </c>
      <c r="AZ132" s="587">
        <v>3</v>
      </c>
      <c r="BA132" s="587">
        <f t="shared" si="221"/>
        <v>21</v>
      </c>
      <c r="BB132" s="1163">
        <v>1</v>
      </c>
      <c r="BC132" s="1163">
        <f t="shared" si="209"/>
        <v>10.186440677966102</v>
      </c>
      <c r="BD132" s="588"/>
      <c r="BE132" s="588"/>
      <c r="BF132" s="587"/>
      <c r="BG132" s="587"/>
      <c r="BH132" s="587"/>
      <c r="BI132" s="587"/>
      <c r="BJ132" s="1126"/>
      <c r="BK132" s="1127"/>
      <c r="BL132" s="588"/>
      <c r="BM132" s="587"/>
      <c r="BN132" s="587"/>
      <c r="BO132" s="587"/>
      <c r="BP132" s="587"/>
      <c r="BQ132" s="1419"/>
      <c r="BR132" s="1199"/>
      <c r="BS132" s="587"/>
      <c r="BT132" s="587"/>
      <c r="BU132" s="587"/>
      <c r="BV132" s="587"/>
      <c r="BW132" s="1126"/>
      <c r="BX132" s="1127"/>
      <c r="BY132" s="588"/>
      <c r="BZ132" s="588"/>
      <c r="CA132" s="587"/>
      <c r="CB132" s="587"/>
      <c r="CC132" s="587"/>
      <c r="CD132" s="587"/>
      <c r="CE132" s="1127"/>
      <c r="CF132" s="1163"/>
      <c r="CG132" s="588"/>
      <c r="CH132" s="587"/>
      <c r="CI132" s="587"/>
      <c r="CJ132" s="587"/>
      <c r="CK132" s="587"/>
      <c r="CL132" s="1127"/>
      <c r="CM132" s="1163"/>
      <c r="CN132" s="588"/>
      <c r="CO132" s="588"/>
      <c r="CP132" s="587"/>
      <c r="CQ132" s="587"/>
      <c r="CR132" s="587"/>
      <c r="CS132" s="587"/>
      <c r="CT132" s="1127"/>
      <c r="CU132" s="1163"/>
      <c r="CV132" s="588"/>
      <c r="CW132" s="587"/>
      <c r="CX132" s="587"/>
      <c r="CY132" s="587"/>
      <c r="CZ132" s="587"/>
      <c r="DA132" s="1127"/>
      <c r="DB132" s="1127"/>
      <c r="DC132" s="1127"/>
      <c r="DD132" s="1127"/>
      <c r="DE132" s="1127"/>
      <c r="DF132" s="1127"/>
      <c r="DG132" s="1127"/>
      <c r="DH132" s="1127"/>
      <c r="DI132" s="1127"/>
      <c r="DJ132" s="1127"/>
      <c r="DK132" s="1127"/>
      <c r="DL132" s="1127"/>
      <c r="DM132" s="1127"/>
      <c r="DN132" s="1163"/>
      <c r="DO132" s="588"/>
      <c r="DP132" s="588"/>
      <c r="DQ132" s="587"/>
      <c r="DR132" s="587"/>
      <c r="DS132" s="587"/>
      <c r="DT132" s="587"/>
      <c r="DU132" s="1127"/>
      <c r="DV132" s="1127"/>
      <c r="DW132" s="588"/>
      <c r="DX132" s="587"/>
      <c r="DY132" s="587"/>
      <c r="DZ132" s="587"/>
      <c r="EA132" s="587"/>
      <c r="EB132" s="1127"/>
      <c r="EC132" s="1127"/>
      <c r="ED132" s="588"/>
      <c r="EE132" s="588"/>
      <c r="EF132" s="587">
        <v>9</v>
      </c>
      <c r="EG132" s="587">
        <v>3</v>
      </c>
      <c r="EH132" s="587">
        <v>2</v>
      </c>
      <c r="EI132" s="587">
        <f t="shared" si="222"/>
        <v>14</v>
      </c>
      <c r="EJ132" s="1127">
        <v>1</v>
      </c>
      <c r="EK132" s="1163">
        <f t="shared" si="186"/>
        <v>11.592920353982301</v>
      </c>
      <c r="EL132" s="588"/>
      <c r="EM132" s="587">
        <v>10</v>
      </c>
      <c r="EN132" s="587">
        <v>5</v>
      </c>
      <c r="EO132" s="587">
        <v>4</v>
      </c>
      <c r="EP132" s="587">
        <f t="shared" si="223"/>
        <v>19</v>
      </c>
      <c r="EQ132" s="1127">
        <f t="shared" si="224"/>
        <v>1</v>
      </c>
      <c r="ER132" s="1163">
        <f t="shared" si="120"/>
        <v>16.973451327433629</v>
      </c>
      <c r="ES132" s="588"/>
      <c r="ET132" s="587"/>
      <c r="EU132" s="587">
        <v>8</v>
      </c>
      <c r="EV132" s="587">
        <v>1</v>
      </c>
      <c r="EW132" s="587">
        <v>3</v>
      </c>
      <c r="EX132" s="587">
        <f t="shared" si="225"/>
        <v>12</v>
      </c>
      <c r="EY132" s="1199">
        <v>1</v>
      </c>
      <c r="EZ132" s="1164">
        <f t="shared" si="197"/>
        <v>9.4414414414414409</v>
      </c>
      <c r="FA132" s="588"/>
      <c r="FB132" s="587">
        <v>8</v>
      </c>
      <c r="FC132" s="587">
        <v>1</v>
      </c>
      <c r="FD132" s="587">
        <v>3</v>
      </c>
      <c r="FE132" s="587">
        <f t="shared" si="226"/>
        <v>12</v>
      </c>
      <c r="FF132" s="1127">
        <f t="shared" si="227"/>
        <v>1</v>
      </c>
      <c r="FG132" s="1163">
        <f t="shared" si="198"/>
        <v>14.396396396396396</v>
      </c>
      <c r="FH132" s="1197"/>
      <c r="FI132" s="1198"/>
      <c r="FJ132" s="587"/>
      <c r="FK132" s="587"/>
      <c r="FL132" s="587"/>
      <c r="FM132" s="587"/>
      <c r="FN132" s="1414"/>
      <c r="FO132" s="1127"/>
      <c r="FP132" s="588"/>
      <c r="FQ132" s="587"/>
      <c r="FR132" s="587"/>
      <c r="FS132" s="587"/>
      <c r="FT132" s="587"/>
      <c r="FU132" s="1126"/>
      <c r="FV132" s="1127"/>
      <c r="FW132" s="1203"/>
      <c r="FX132" s="1198"/>
      <c r="FY132" s="587">
        <v>2</v>
      </c>
      <c r="FZ132" s="587">
        <v>2</v>
      </c>
      <c r="GA132" s="587">
        <v>3</v>
      </c>
      <c r="GB132" s="588">
        <f t="shared" si="219"/>
        <v>7</v>
      </c>
      <c r="GC132" s="1127">
        <v>1</v>
      </c>
      <c r="GD132" s="1166">
        <f t="shared" si="206"/>
        <v>1.8032786885245902</v>
      </c>
      <c r="GE132" s="697">
        <f t="shared" si="182"/>
        <v>22</v>
      </c>
      <c r="GF132" s="697">
        <f t="shared" si="183"/>
        <v>19</v>
      </c>
      <c r="GG132" s="697">
        <f t="shared" si="218"/>
        <v>11</v>
      </c>
      <c r="GH132" s="585">
        <v>0</v>
      </c>
      <c r="GI132" s="585">
        <v>0</v>
      </c>
    </row>
    <row r="133" spans="1:191" s="585" customFormat="1" hidden="1" x14ac:dyDescent="0.35">
      <c r="A133" s="1229">
        <v>42907</v>
      </c>
      <c r="B133" s="587"/>
      <c r="C133" s="587"/>
      <c r="D133" s="587"/>
      <c r="E133" s="587"/>
      <c r="F133" s="1126"/>
      <c r="G133" s="1165"/>
      <c r="H133" s="588"/>
      <c r="I133" s="587"/>
      <c r="J133" s="587"/>
      <c r="K133" s="587"/>
      <c r="L133" s="587"/>
      <c r="M133" s="1126"/>
      <c r="N133" s="1012"/>
      <c r="O133" s="588"/>
      <c r="P133" s="588"/>
      <c r="Q133" s="587"/>
      <c r="R133" s="587"/>
      <c r="S133" s="587"/>
      <c r="T133" s="587"/>
      <c r="U133" s="1126"/>
      <c r="V133" s="1414"/>
      <c r="W133" s="587"/>
      <c r="X133" s="587"/>
      <c r="Y133" s="587"/>
      <c r="Z133" s="587"/>
      <c r="AA133" s="1126"/>
      <c r="AB133" s="1126"/>
      <c r="AC133" s="587"/>
      <c r="AD133" s="587"/>
      <c r="AE133" s="587"/>
      <c r="AF133" s="587"/>
      <c r="AG133" s="1126"/>
      <c r="AH133" s="1199"/>
      <c r="AI133" s="588"/>
      <c r="AJ133" s="587"/>
      <c r="AK133" s="587"/>
      <c r="AL133" s="587"/>
      <c r="AM133" s="587"/>
      <c r="AN133" s="1126"/>
      <c r="AO133" s="1127"/>
      <c r="AP133" s="587"/>
      <c r="AQ133" s="587">
        <v>4</v>
      </c>
      <c r="AR133" s="587">
        <v>2</v>
      </c>
      <c r="AS133" s="587">
        <v>2</v>
      </c>
      <c r="AT133" s="587">
        <f t="shared" si="220"/>
        <v>8</v>
      </c>
      <c r="AU133" s="1127">
        <v>1</v>
      </c>
      <c r="AV133" s="1165">
        <f t="shared" si="174"/>
        <v>9.2456140350877192</v>
      </c>
      <c r="AW133" s="588"/>
      <c r="AX133" s="587">
        <v>4</v>
      </c>
      <c r="AY133" s="587">
        <v>4</v>
      </c>
      <c r="AZ133" s="587">
        <v>2</v>
      </c>
      <c r="BA133" s="587">
        <f t="shared" si="221"/>
        <v>10</v>
      </c>
      <c r="BB133" s="1163">
        <v>1</v>
      </c>
      <c r="BC133" s="1163">
        <f t="shared" si="209"/>
        <v>10.271186440677965</v>
      </c>
      <c r="BD133" s="588"/>
      <c r="BE133" s="588"/>
      <c r="BF133" s="587"/>
      <c r="BG133" s="587"/>
      <c r="BH133" s="587"/>
      <c r="BI133" s="587"/>
      <c r="BJ133" s="1126"/>
      <c r="BK133" s="1127"/>
      <c r="BL133" s="588"/>
      <c r="BM133" s="587"/>
      <c r="BN133" s="587"/>
      <c r="BO133" s="587"/>
      <c r="BP133" s="587"/>
      <c r="BQ133" s="1419"/>
      <c r="BR133" s="1199"/>
      <c r="BS133" s="587"/>
      <c r="BT133" s="587"/>
      <c r="BU133" s="587"/>
      <c r="BV133" s="587"/>
      <c r="BW133" s="1126"/>
      <c r="BX133" s="1127"/>
      <c r="BY133" s="588"/>
      <c r="BZ133" s="588"/>
      <c r="CA133" s="587"/>
      <c r="CB133" s="587"/>
      <c r="CC133" s="587"/>
      <c r="CD133" s="587"/>
      <c r="CE133" s="1127"/>
      <c r="CF133" s="1163"/>
      <c r="CG133" s="588"/>
      <c r="CH133" s="587"/>
      <c r="CI133" s="587"/>
      <c r="CJ133" s="587"/>
      <c r="CK133" s="587"/>
      <c r="CL133" s="1127"/>
      <c r="CM133" s="1163"/>
      <c r="CN133" s="588"/>
      <c r="CO133" s="588"/>
      <c r="CP133" s="587"/>
      <c r="CQ133" s="587"/>
      <c r="CR133" s="587"/>
      <c r="CS133" s="587"/>
      <c r="CT133" s="1127"/>
      <c r="CU133" s="1163"/>
      <c r="CV133" s="588"/>
      <c r="CW133" s="587"/>
      <c r="CX133" s="587"/>
      <c r="CY133" s="587"/>
      <c r="CZ133" s="587"/>
      <c r="DA133" s="1127"/>
      <c r="DB133" s="1127"/>
      <c r="DC133" s="1127"/>
      <c r="DD133" s="1127"/>
      <c r="DE133" s="1127"/>
      <c r="DF133" s="1127"/>
      <c r="DG133" s="1127"/>
      <c r="DH133" s="1127"/>
      <c r="DI133" s="1127"/>
      <c r="DJ133" s="1127"/>
      <c r="DK133" s="1127"/>
      <c r="DL133" s="1127"/>
      <c r="DM133" s="1127"/>
      <c r="DN133" s="1163"/>
      <c r="DO133" s="588"/>
      <c r="DP133" s="588"/>
      <c r="DQ133" s="587"/>
      <c r="DR133" s="587"/>
      <c r="DS133" s="587"/>
      <c r="DT133" s="587"/>
      <c r="DU133" s="1127"/>
      <c r="DV133" s="1127"/>
      <c r="DW133" s="588"/>
      <c r="DX133" s="587"/>
      <c r="DY133" s="587"/>
      <c r="DZ133" s="587"/>
      <c r="EA133" s="587"/>
      <c r="EB133" s="1127"/>
      <c r="EC133" s="1127"/>
      <c r="ED133" s="588"/>
      <c r="EE133" s="588"/>
      <c r="EF133" s="587">
        <v>11</v>
      </c>
      <c r="EG133" s="587">
        <v>3</v>
      </c>
      <c r="EH133" s="587">
        <v>3</v>
      </c>
      <c r="EI133" s="587">
        <f t="shared" si="222"/>
        <v>17</v>
      </c>
      <c r="EJ133" s="1127">
        <v>1</v>
      </c>
      <c r="EK133" s="1163">
        <f t="shared" si="186"/>
        <v>11.769911504424778</v>
      </c>
      <c r="EL133" s="588"/>
      <c r="EM133" s="587">
        <v>12</v>
      </c>
      <c r="EN133" s="587">
        <v>7</v>
      </c>
      <c r="EO133" s="587">
        <v>6</v>
      </c>
      <c r="EP133" s="587">
        <f t="shared" si="223"/>
        <v>25</v>
      </c>
      <c r="EQ133" s="1127">
        <f t="shared" si="224"/>
        <v>1</v>
      </c>
      <c r="ER133" s="1163">
        <f t="shared" si="120"/>
        <v>17.20353982300885</v>
      </c>
      <c r="ES133" s="588"/>
      <c r="ET133" s="587"/>
      <c r="EU133" s="587">
        <v>4</v>
      </c>
      <c r="EV133" s="587">
        <v>1</v>
      </c>
      <c r="EW133" s="587">
        <v>2</v>
      </c>
      <c r="EX133" s="587">
        <f t="shared" si="225"/>
        <v>7</v>
      </c>
      <c r="EY133" s="1199">
        <v>1</v>
      </c>
      <c r="EZ133" s="1164">
        <f t="shared" si="197"/>
        <v>9.3873873873873865</v>
      </c>
      <c r="FA133" s="588"/>
      <c r="FB133" s="587">
        <v>7</v>
      </c>
      <c r="FC133" s="587">
        <v>1</v>
      </c>
      <c r="FD133" s="587">
        <v>3</v>
      </c>
      <c r="FE133" s="587">
        <f t="shared" si="226"/>
        <v>11</v>
      </c>
      <c r="FF133" s="1127">
        <f t="shared" si="227"/>
        <v>1</v>
      </c>
      <c r="FG133" s="1163">
        <f t="shared" si="198"/>
        <v>14.324324324324325</v>
      </c>
      <c r="FH133" s="1197"/>
      <c r="FI133" s="1198"/>
      <c r="FJ133" s="587"/>
      <c r="FK133" s="587"/>
      <c r="FL133" s="587"/>
      <c r="FM133" s="587"/>
      <c r="FN133" s="1414"/>
      <c r="FO133" s="1127"/>
      <c r="FP133" s="588"/>
      <c r="FQ133" s="587"/>
      <c r="FR133" s="587"/>
      <c r="FS133" s="587"/>
      <c r="FT133" s="587"/>
      <c r="FU133" s="1126"/>
      <c r="FV133" s="1127"/>
      <c r="FW133" s="1203"/>
      <c r="FX133" s="1198"/>
      <c r="FY133" s="587">
        <v>2</v>
      </c>
      <c r="FZ133" s="587">
        <v>3</v>
      </c>
      <c r="GA133" s="587">
        <v>5</v>
      </c>
      <c r="GB133" s="588">
        <f t="shared" si="219"/>
        <v>10</v>
      </c>
      <c r="GC133" s="1127">
        <v>1</v>
      </c>
      <c r="GD133" s="1166">
        <f t="shared" si="206"/>
        <v>1.9508196721311475</v>
      </c>
      <c r="GE133" s="697">
        <f t="shared" si="182"/>
        <v>21</v>
      </c>
      <c r="GF133" s="697">
        <f t="shared" si="183"/>
        <v>9</v>
      </c>
      <c r="GG133" s="697">
        <f t="shared" si="218"/>
        <v>12</v>
      </c>
      <c r="GH133" s="585">
        <v>0</v>
      </c>
      <c r="GI133" s="585">
        <v>0</v>
      </c>
    </row>
    <row r="134" spans="1:191" s="585" customFormat="1" hidden="1" x14ac:dyDescent="0.35">
      <c r="A134" s="1229">
        <v>42908</v>
      </c>
      <c r="B134" s="587"/>
      <c r="C134" s="587"/>
      <c r="D134" s="587"/>
      <c r="E134" s="587"/>
      <c r="F134" s="1126"/>
      <c r="G134" s="1165"/>
      <c r="H134" s="588"/>
      <c r="I134" s="587"/>
      <c r="J134" s="587"/>
      <c r="K134" s="587"/>
      <c r="L134" s="587"/>
      <c r="M134" s="1126"/>
      <c r="N134" s="1012"/>
      <c r="O134" s="588"/>
      <c r="P134" s="588"/>
      <c r="Q134" s="587"/>
      <c r="R134" s="587"/>
      <c r="S134" s="587"/>
      <c r="T134" s="587"/>
      <c r="U134" s="1126"/>
      <c r="V134" s="1414"/>
      <c r="W134" s="587"/>
      <c r="X134" s="587"/>
      <c r="Y134" s="587"/>
      <c r="Z134" s="587"/>
      <c r="AA134" s="1126"/>
      <c r="AB134" s="1126"/>
      <c r="AC134" s="587"/>
      <c r="AD134" s="587"/>
      <c r="AE134" s="587"/>
      <c r="AF134" s="587"/>
      <c r="AG134" s="1126"/>
      <c r="AH134" s="1199"/>
      <c r="AI134" s="588"/>
      <c r="AJ134" s="587"/>
      <c r="AK134" s="587"/>
      <c r="AL134" s="587"/>
      <c r="AM134" s="587"/>
      <c r="AN134" s="1126"/>
      <c r="AO134" s="1127"/>
      <c r="AP134" s="587"/>
      <c r="AQ134" s="587">
        <v>6</v>
      </c>
      <c r="AR134" s="587">
        <v>1</v>
      </c>
      <c r="AS134" s="587">
        <v>1</v>
      </c>
      <c r="AT134" s="587">
        <f t="shared" si="220"/>
        <v>8</v>
      </c>
      <c r="AU134" s="1127">
        <v>1</v>
      </c>
      <c r="AV134" s="1165">
        <f t="shared" si="174"/>
        <v>9.2807017543859658</v>
      </c>
      <c r="AW134" s="588"/>
      <c r="AX134" s="587">
        <v>6</v>
      </c>
      <c r="AY134" s="587">
        <v>5</v>
      </c>
      <c r="AZ134" s="587">
        <v>1</v>
      </c>
      <c r="BA134" s="587">
        <f t="shared" si="221"/>
        <v>12</v>
      </c>
      <c r="BB134" s="1127">
        <v>1</v>
      </c>
      <c r="BC134" s="1163">
        <f t="shared" si="209"/>
        <v>10.372881355932204</v>
      </c>
      <c r="BD134" s="588"/>
      <c r="BE134" s="588"/>
      <c r="BF134" s="587"/>
      <c r="BG134" s="587"/>
      <c r="BH134" s="587"/>
      <c r="BI134" s="587"/>
      <c r="BJ134" s="1126"/>
      <c r="BK134" s="1127"/>
      <c r="BL134" s="588"/>
      <c r="BM134" s="587"/>
      <c r="BN134" s="587"/>
      <c r="BO134" s="587"/>
      <c r="BP134" s="587"/>
      <c r="BQ134" s="1419"/>
      <c r="BR134" s="1199"/>
      <c r="BS134" s="587"/>
      <c r="BT134" s="587"/>
      <c r="BU134" s="587"/>
      <c r="BV134" s="587"/>
      <c r="BW134" s="1126"/>
      <c r="BX134" s="1127"/>
      <c r="BY134" s="588"/>
      <c r="BZ134" s="588"/>
      <c r="CA134" s="587"/>
      <c r="CB134" s="587"/>
      <c r="CC134" s="587"/>
      <c r="CD134" s="587"/>
      <c r="CE134" s="1127"/>
      <c r="CF134" s="1163"/>
      <c r="CG134" s="588"/>
      <c r="CH134" s="587"/>
      <c r="CI134" s="587"/>
      <c r="CJ134" s="587"/>
      <c r="CK134" s="587"/>
      <c r="CL134" s="1127"/>
      <c r="CM134" s="1163"/>
      <c r="CN134" s="588"/>
      <c r="CO134" s="588"/>
      <c r="CP134" s="587"/>
      <c r="CQ134" s="587"/>
      <c r="CR134" s="587"/>
      <c r="CS134" s="587"/>
      <c r="CT134" s="1127"/>
      <c r="CU134" s="1163"/>
      <c r="CV134" s="588"/>
      <c r="CW134" s="587"/>
      <c r="CX134" s="587"/>
      <c r="CY134" s="587"/>
      <c r="CZ134" s="587"/>
      <c r="DA134" s="1127"/>
      <c r="DB134" s="1127"/>
      <c r="DC134" s="1127"/>
      <c r="DD134" s="1127"/>
      <c r="DE134" s="1127"/>
      <c r="DF134" s="1127"/>
      <c r="DG134" s="1127"/>
      <c r="DH134" s="1127"/>
      <c r="DI134" s="1127"/>
      <c r="DJ134" s="1127"/>
      <c r="DK134" s="1127"/>
      <c r="DL134" s="1127"/>
      <c r="DM134" s="1127"/>
      <c r="DN134" s="1163"/>
      <c r="DO134" s="588"/>
      <c r="DP134" s="588"/>
      <c r="DQ134" s="587"/>
      <c r="DR134" s="587"/>
      <c r="DS134" s="587"/>
      <c r="DT134" s="587"/>
      <c r="DU134" s="1127"/>
      <c r="DV134" s="1127"/>
      <c r="DW134" s="588"/>
      <c r="DX134" s="587"/>
      <c r="DY134" s="587"/>
      <c r="DZ134" s="587"/>
      <c r="EA134" s="587"/>
      <c r="EB134" s="1127"/>
      <c r="EC134" s="1127"/>
      <c r="ED134" s="588"/>
      <c r="EE134" s="588"/>
      <c r="EF134" s="587">
        <v>9</v>
      </c>
      <c r="EG134" s="587">
        <v>1</v>
      </c>
      <c r="EH134" s="587">
        <v>0</v>
      </c>
      <c r="EI134" s="587">
        <f t="shared" si="222"/>
        <v>10</v>
      </c>
      <c r="EJ134" s="1127">
        <v>1</v>
      </c>
      <c r="EK134" s="1163">
        <f t="shared" si="186"/>
        <v>11.752212389380531</v>
      </c>
      <c r="EL134" s="588"/>
      <c r="EM134" s="587">
        <v>12</v>
      </c>
      <c r="EN134" s="587">
        <v>4</v>
      </c>
      <c r="EO134" s="587">
        <v>5</v>
      </c>
      <c r="EP134" s="587">
        <f t="shared" si="223"/>
        <v>21</v>
      </c>
      <c r="EQ134" s="1127">
        <f t="shared" si="224"/>
        <v>1</v>
      </c>
      <c r="ER134" s="1163">
        <f t="shared" si="120"/>
        <v>17.292035398230087</v>
      </c>
      <c r="ES134" s="588"/>
      <c r="ET134" s="587"/>
      <c r="EU134" s="587">
        <v>8</v>
      </c>
      <c r="EV134" s="587">
        <v>4</v>
      </c>
      <c r="EW134" s="587">
        <v>2</v>
      </c>
      <c r="EX134" s="587">
        <f t="shared" si="225"/>
        <v>14</v>
      </c>
      <c r="EY134" s="1199">
        <v>1</v>
      </c>
      <c r="EZ134" s="1164">
        <f t="shared" si="197"/>
        <v>9.513513513513514</v>
      </c>
      <c r="FA134" s="588"/>
      <c r="FB134" s="587">
        <v>10</v>
      </c>
      <c r="FC134" s="587">
        <v>5</v>
      </c>
      <c r="FD134" s="587">
        <v>4</v>
      </c>
      <c r="FE134" s="587">
        <f t="shared" si="226"/>
        <v>19</v>
      </c>
      <c r="FF134" s="1127">
        <f t="shared" si="227"/>
        <v>1</v>
      </c>
      <c r="FG134" s="1163">
        <f t="shared" si="198"/>
        <v>14.396396396396396</v>
      </c>
      <c r="FH134" s="1197"/>
      <c r="FI134" s="1198"/>
      <c r="FJ134" s="587"/>
      <c r="FK134" s="587"/>
      <c r="FL134" s="587"/>
      <c r="FM134" s="587"/>
      <c r="FN134" s="1414"/>
      <c r="FO134" s="1127"/>
      <c r="FP134" s="588"/>
      <c r="FQ134" s="587"/>
      <c r="FR134" s="587"/>
      <c r="FS134" s="587"/>
      <c r="FT134" s="587"/>
      <c r="FU134" s="1126"/>
      <c r="FV134" s="1127"/>
      <c r="FW134" s="1203"/>
      <c r="FX134" s="1198"/>
      <c r="FY134" s="587">
        <v>0</v>
      </c>
      <c r="FZ134" s="587">
        <v>0</v>
      </c>
      <c r="GA134" s="587">
        <v>1</v>
      </c>
      <c r="GB134" s="588">
        <f t="shared" si="219"/>
        <v>1</v>
      </c>
      <c r="GC134" s="1127">
        <v>1</v>
      </c>
      <c r="GD134" s="1166">
        <f t="shared" si="206"/>
        <v>1.9508196721311475</v>
      </c>
      <c r="GE134" s="697">
        <f t="shared" si="182"/>
        <v>23</v>
      </c>
      <c r="GF134" s="697">
        <f t="shared" si="183"/>
        <v>6</v>
      </c>
      <c r="GG134" s="697">
        <f t="shared" si="218"/>
        <v>4</v>
      </c>
      <c r="GH134" s="585">
        <v>0</v>
      </c>
      <c r="GI134" s="585">
        <v>2</v>
      </c>
    </row>
    <row r="135" spans="1:191" s="585" customFormat="1" hidden="1" x14ac:dyDescent="0.35">
      <c r="A135" s="1231">
        <v>42909</v>
      </c>
      <c r="B135" s="698"/>
      <c r="C135" s="698"/>
      <c r="D135" s="698"/>
      <c r="E135" s="698"/>
      <c r="F135" s="1140"/>
      <c r="G135" s="1165"/>
      <c r="H135" s="1142"/>
      <c r="I135" s="698"/>
      <c r="J135" s="698"/>
      <c r="K135" s="698"/>
      <c r="L135" s="698"/>
      <c r="M135" s="1140"/>
      <c r="N135" s="1012"/>
      <c r="O135" s="1142"/>
      <c r="P135" s="1142"/>
      <c r="Q135" s="698"/>
      <c r="R135" s="698"/>
      <c r="S135" s="698"/>
      <c r="T135" s="698"/>
      <c r="U135" s="1140"/>
      <c r="V135" s="1415"/>
      <c r="W135" s="698"/>
      <c r="X135" s="698"/>
      <c r="Y135" s="698"/>
      <c r="Z135" s="698"/>
      <c r="AA135" s="1140"/>
      <c r="AB135" s="1140"/>
      <c r="AC135" s="698"/>
      <c r="AD135" s="698"/>
      <c r="AE135" s="698"/>
      <c r="AF135" s="698"/>
      <c r="AG135" s="1140"/>
      <c r="AH135" s="1420"/>
      <c r="AI135" s="1142"/>
      <c r="AJ135" s="698"/>
      <c r="AK135" s="698"/>
      <c r="AL135" s="698"/>
      <c r="AM135" s="698"/>
      <c r="AN135" s="1140"/>
      <c r="AO135" s="1141"/>
      <c r="AP135" s="698"/>
      <c r="AQ135" s="698">
        <v>4</v>
      </c>
      <c r="AR135" s="698">
        <v>0</v>
      </c>
      <c r="AS135" s="698">
        <v>1</v>
      </c>
      <c r="AT135" s="698">
        <f t="shared" si="220"/>
        <v>5</v>
      </c>
      <c r="AU135" s="1141">
        <v>1</v>
      </c>
      <c r="AV135" s="1165">
        <f t="shared" si="174"/>
        <v>9.1578947368421044</v>
      </c>
      <c r="AW135" s="1142"/>
      <c r="AX135" s="698">
        <v>4</v>
      </c>
      <c r="AY135" s="698">
        <v>0</v>
      </c>
      <c r="AZ135" s="698">
        <v>1</v>
      </c>
      <c r="BA135" s="698">
        <f t="shared" si="221"/>
        <v>5</v>
      </c>
      <c r="BB135" s="1141">
        <v>1</v>
      </c>
      <c r="BC135" s="1163">
        <f t="shared" si="209"/>
        <v>10.254237288135593</v>
      </c>
      <c r="BD135" s="1142"/>
      <c r="BE135" s="1142"/>
      <c r="BF135" s="698"/>
      <c r="BG135" s="698"/>
      <c r="BH135" s="698"/>
      <c r="BI135" s="698"/>
      <c r="BJ135" s="1140"/>
      <c r="BK135" s="1141"/>
      <c r="BL135" s="1142"/>
      <c r="BM135" s="698"/>
      <c r="BN135" s="698"/>
      <c r="BO135" s="698"/>
      <c r="BP135" s="698"/>
      <c r="BQ135" s="1421"/>
      <c r="BR135" s="1420"/>
      <c r="BS135" s="698"/>
      <c r="BT135" s="698"/>
      <c r="BU135" s="698"/>
      <c r="BV135" s="698"/>
      <c r="BW135" s="1140"/>
      <c r="BX135" s="1141"/>
      <c r="BY135" s="1142"/>
      <c r="BZ135" s="1142"/>
      <c r="CA135" s="698"/>
      <c r="CB135" s="698"/>
      <c r="CC135" s="698"/>
      <c r="CD135" s="698"/>
      <c r="CE135" s="1141"/>
      <c r="CF135" s="1163"/>
      <c r="CG135" s="588"/>
      <c r="CH135" s="698"/>
      <c r="CI135" s="698"/>
      <c r="CJ135" s="698"/>
      <c r="CK135" s="698"/>
      <c r="CL135" s="1141"/>
      <c r="CM135" s="1163"/>
      <c r="CN135" s="1142"/>
      <c r="CO135" s="1142"/>
      <c r="CP135" s="698"/>
      <c r="CQ135" s="698"/>
      <c r="CR135" s="698"/>
      <c r="CS135" s="698"/>
      <c r="CT135" s="1141"/>
      <c r="CU135" s="1163"/>
      <c r="CV135" s="1142"/>
      <c r="CW135" s="698"/>
      <c r="CX135" s="698"/>
      <c r="CY135" s="698"/>
      <c r="CZ135" s="698"/>
      <c r="DA135" s="1141"/>
      <c r="DB135" s="1141"/>
      <c r="DC135" s="1141"/>
      <c r="DD135" s="1141"/>
      <c r="DE135" s="1141"/>
      <c r="DF135" s="1141"/>
      <c r="DG135" s="1141"/>
      <c r="DH135" s="1141"/>
      <c r="DI135" s="1141"/>
      <c r="DJ135" s="1141"/>
      <c r="DK135" s="1141"/>
      <c r="DL135" s="1141"/>
      <c r="DM135" s="1141"/>
      <c r="DN135" s="1163"/>
      <c r="DO135" s="1142"/>
      <c r="DP135" s="1142"/>
      <c r="DQ135" s="698"/>
      <c r="DR135" s="698"/>
      <c r="DS135" s="698"/>
      <c r="DT135" s="698"/>
      <c r="DU135" s="1141"/>
      <c r="DV135" s="1141"/>
      <c r="DW135" s="1142"/>
      <c r="DX135" s="698"/>
      <c r="DY135" s="698"/>
      <c r="DZ135" s="698"/>
      <c r="EA135" s="698"/>
      <c r="EB135" s="1141"/>
      <c r="EC135" s="1141"/>
      <c r="ED135" s="1142"/>
      <c r="EE135" s="1142"/>
      <c r="EF135" s="698">
        <v>9</v>
      </c>
      <c r="EG135" s="698">
        <v>1</v>
      </c>
      <c r="EH135" s="698">
        <v>2</v>
      </c>
      <c r="EI135" s="698">
        <f t="shared" si="222"/>
        <v>12</v>
      </c>
      <c r="EJ135" s="1141">
        <v>1</v>
      </c>
      <c r="EK135" s="1163">
        <f t="shared" si="186"/>
        <v>11.823008849557523</v>
      </c>
      <c r="EL135" s="1142"/>
      <c r="EM135" s="698">
        <v>11</v>
      </c>
      <c r="EN135" s="698">
        <v>3</v>
      </c>
      <c r="EO135" s="698">
        <v>4</v>
      </c>
      <c r="EP135" s="698">
        <f t="shared" si="223"/>
        <v>18</v>
      </c>
      <c r="EQ135" s="1141">
        <f t="shared" si="224"/>
        <v>1</v>
      </c>
      <c r="ER135" s="1163">
        <f t="shared" si="120"/>
        <v>17.451327433628318</v>
      </c>
      <c r="ES135" s="1142"/>
      <c r="ET135" s="698"/>
      <c r="EU135" s="698">
        <v>0</v>
      </c>
      <c r="EV135" s="698">
        <v>0</v>
      </c>
      <c r="EW135" s="698">
        <v>0</v>
      </c>
      <c r="EX135" s="698">
        <f t="shared" si="225"/>
        <v>0</v>
      </c>
      <c r="EY135" s="1420">
        <v>0.25</v>
      </c>
      <c r="EZ135" s="1164">
        <f t="shared" si="197"/>
        <v>9.4794520547945211</v>
      </c>
      <c r="FA135" s="1142"/>
      <c r="FB135" s="698">
        <v>1</v>
      </c>
      <c r="FC135" s="698">
        <v>1</v>
      </c>
      <c r="FD135" s="698">
        <v>1</v>
      </c>
      <c r="FE135" s="698">
        <f t="shared" si="226"/>
        <v>3</v>
      </c>
      <c r="FF135" s="1141">
        <f t="shared" si="227"/>
        <v>0.25</v>
      </c>
      <c r="FG135" s="1163">
        <f t="shared" si="198"/>
        <v>14.392694063926941</v>
      </c>
      <c r="FH135" s="1423"/>
      <c r="FI135" s="1424"/>
      <c r="FJ135" s="698"/>
      <c r="FK135" s="698"/>
      <c r="FL135" s="698"/>
      <c r="FM135" s="698"/>
      <c r="FN135" s="1415"/>
      <c r="FO135" s="1141"/>
      <c r="FP135" s="1142"/>
      <c r="FQ135" s="698"/>
      <c r="FR135" s="698"/>
      <c r="FS135" s="698"/>
      <c r="FT135" s="698"/>
      <c r="FU135" s="1140"/>
      <c r="FV135" s="1141"/>
      <c r="FW135" s="1425"/>
      <c r="FX135" s="1424"/>
      <c r="FY135" s="698">
        <v>0</v>
      </c>
      <c r="FZ135" s="698">
        <v>0</v>
      </c>
      <c r="GA135" s="698">
        <v>0</v>
      </c>
      <c r="GB135" s="1142">
        <f t="shared" si="219"/>
        <v>0</v>
      </c>
      <c r="GC135" s="1141">
        <v>1</v>
      </c>
      <c r="GD135" s="1166">
        <f t="shared" si="206"/>
        <v>1.901639344262295</v>
      </c>
      <c r="GE135" s="1427">
        <f t="shared" si="182"/>
        <v>13</v>
      </c>
      <c r="GF135" s="1427">
        <f t="shared" si="183"/>
        <v>1</v>
      </c>
      <c r="GG135" s="1427">
        <f t="shared" si="218"/>
        <v>3</v>
      </c>
      <c r="GH135" s="585">
        <v>0</v>
      </c>
      <c r="GI135" s="585">
        <v>0</v>
      </c>
    </row>
    <row r="136" spans="1:191" s="585" customFormat="1" hidden="1" x14ac:dyDescent="0.35">
      <c r="A136" s="1230">
        <v>42912</v>
      </c>
      <c r="B136" s="587"/>
      <c r="C136" s="587"/>
      <c r="D136" s="587"/>
      <c r="E136" s="587"/>
      <c r="F136" s="1126"/>
      <c r="G136" s="1165"/>
      <c r="H136" s="588"/>
      <c r="I136" s="587"/>
      <c r="J136" s="587"/>
      <c r="K136" s="587"/>
      <c r="L136" s="587"/>
      <c r="M136" s="1126"/>
      <c r="N136" s="1012"/>
      <c r="O136" s="588"/>
      <c r="P136" s="588"/>
      <c r="Q136" s="587"/>
      <c r="R136" s="587"/>
      <c r="S136" s="587"/>
      <c r="T136" s="587"/>
      <c r="U136" s="1126"/>
      <c r="V136" s="1414"/>
      <c r="W136" s="587"/>
      <c r="X136" s="587"/>
      <c r="Y136" s="587"/>
      <c r="Z136" s="587"/>
      <c r="AA136" s="1126"/>
      <c r="AB136" s="1126"/>
      <c r="AC136" s="587"/>
      <c r="AD136" s="587"/>
      <c r="AE136" s="587"/>
      <c r="AF136" s="587"/>
      <c r="AG136" s="1126"/>
      <c r="AH136" s="1199"/>
      <c r="AI136" s="588"/>
      <c r="AJ136" s="587"/>
      <c r="AK136" s="587"/>
      <c r="AL136" s="587"/>
      <c r="AM136" s="587"/>
      <c r="AN136" s="1126"/>
      <c r="AO136" s="1127"/>
      <c r="AP136" s="587"/>
      <c r="AQ136" s="587">
        <v>0</v>
      </c>
      <c r="AR136" s="587">
        <v>0</v>
      </c>
      <c r="AS136" s="587">
        <v>0</v>
      </c>
      <c r="AT136" s="587">
        <f t="shared" si="220"/>
        <v>0</v>
      </c>
      <c r="AU136" s="1127">
        <v>0</v>
      </c>
      <c r="AV136" s="1165">
        <f t="shared" si="174"/>
        <v>9.1964285714285712</v>
      </c>
      <c r="AW136" s="588"/>
      <c r="AX136" s="587">
        <v>0</v>
      </c>
      <c r="AY136" s="587">
        <v>0</v>
      </c>
      <c r="AZ136" s="587">
        <v>0</v>
      </c>
      <c r="BA136" s="587">
        <f t="shared" si="221"/>
        <v>0</v>
      </c>
      <c r="BB136" s="1127">
        <v>0</v>
      </c>
      <c r="BC136" s="1163">
        <f>IF( SUM(BB76:BB136)&lt;=0,0,SUM(BA76:BA136)/SUM(BB76:BB136))</f>
        <v>10.293103448275861</v>
      </c>
      <c r="BD136" s="588"/>
      <c r="BE136" s="588"/>
      <c r="BF136" s="587"/>
      <c r="BG136" s="587"/>
      <c r="BH136" s="587"/>
      <c r="BI136" s="587"/>
      <c r="BJ136" s="1126"/>
      <c r="BK136" s="1127"/>
      <c r="BL136" s="588"/>
      <c r="BM136" s="587"/>
      <c r="BN136" s="587"/>
      <c r="BO136" s="587"/>
      <c r="BP136" s="587"/>
      <c r="BQ136" s="1419"/>
      <c r="BR136" s="1199"/>
      <c r="BS136" s="587"/>
      <c r="BT136" s="587"/>
      <c r="BU136" s="587"/>
      <c r="BV136" s="587"/>
      <c r="BW136" s="1126"/>
      <c r="BX136" s="1127"/>
      <c r="BY136" s="588"/>
      <c r="BZ136" s="588"/>
      <c r="CA136" s="587"/>
      <c r="CB136" s="587"/>
      <c r="CC136" s="587"/>
      <c r="CD136" s="587"/>
      <c r="CE136" s="1127"/>
      <c r="CF136" s="1163"/>
      <c r="CG136" s="588"/>
      <c r="CH136" s="587"/>
      <c r="CI136" s="587"/>
      <c r="CJ136" s="587"/>
      <c r="CK136" s="587"/>
      <c r="CL136" s="1127"/>
      <c r="CM136" s="1163"/>
      <c r="CN136" s="588"/>
      <c r="CO136" s="588"/>
      <c r="CP136" s="587"/>
      <c r="CQ136" s="587"/>
      <c r="CR136" s="587"/>
      <c r="CS136" s="587"/>
      <c r="CT136" s="1127"/>
      <c r="CU136" s="1163"/>
      <c r="CV136" s="588"/>
      <c r="CW136" s="587"/>
      <c r="CX136" s="587"/>
      <c r="CY136" s="587"/>
      <c r="CZ136" s="587"/>
      <c r="DA136" s="1127"/>
      <c r="DB136" s="1127"/>
      <c r="DC136" s="1127"/>
      <c r="DD136" s="1127"/>
      <c r="DE136" s="1127"/>
      <c r="DF136" s="1127"/>
      <c r="DG136" s="1127"/>
      <c r="DH136" s="1127"/>
      <c r="DI136" s="1127"/>
      <c r="DJ136" s="1127"/>
      <c r="DK136" s="1127"/>
      <c r="DL136" s="1127"/>
      <c r="DM136" s="1127"/>
      <c r="DN136" s="1163"/>
      <c r="DO136" s="588"/>
      <c r="DP136" s="588"/>
      <c r="DQ136" s="587"/>
      <c r="DR136" s="587"/>
      <c r="DS136" s="587"/>
      <c r="DT136" s="587"/>
      <c r="DU136" s="1127"/>
      <c r="DV136" s="1127"/>
      <c r="DW136" s="588"/>
      <c r="DX136" s="587"/>
      <c r="DY136" s="587"/>
      <c r="DZ136" s="587"/>
      <c r="EA136" s="587"/>
      <c r="EB136" s="1127"/>
      <c r="EC136" s="1127"/>
      <c r="ED136" s="588"/>
      <c r="EE136" s="588"/>
      <c r="EF136" s="587">
        <v>9</v>
      </c>
      <c r="EG136" s="587">
        <v>1</v>
      </c>
      <c r="EH136" s="587">
        <v>0</v>
      </c>
      <c r="EI136" s="587">
        <f t="shared" si="222"/>
        <v>10</v>
      </c>
      <c r="EJ136" s="1127">
        <v>1</v>
      </c>
      <c r="EK136" s="1163">
        <f t="shared" si="186"/>
        <v>11.787610619469026</v>
      </c>
      <c r="EL136" s="588"/>
      <c r="EM136" s="587">
        <v>12</v>
      </c>
      <c r="EN136" s="587">
        <v>4</v>
      </c>
      <c r="EO136" s="587">
        <v>6</v>
      </c>
      <c r="EP136" s="587">
        <f t="shared" si="223"/>
        <v>22</v>
      </c>
      <c r="EQ136" s="1127">
        <f t="shared" si="224"/>
        <v>1</v>
      </c>
      <c r="ER136" s="1163">
        <f t="shared" si="120"/>
        <v>17.522123893805311</v>
      </c>
      <c r="ES136" s="588"/>
      <c r="ET136" s="587"/>
      <c r="EU136" s="587">
        <v>4</v>
      </c>
      <c r="EV136" s="587">
        <v>0</v>
      </c>
      <c r="EW136" s="587">
        <v>3</v>
      </c>
      <c r="EX136" s="587">
        <f t="shared" si="225"/>
        <v>7</v>
      </c>
      <c r="EY136" s="1199">
        <v>1</v>
      </c>
      <c r="EZ136" s="1164">
        <f t="shared" si="197"/>
        <v>9.4611872146118721</v>
      </c>
      <c r="FA136" s="588"/>
      <c r="FB136" s="587">
        <v>6</v>
      </c>
      <c r="FC136" s="587">
        <v>1</v>
      </c>
      <c r="FD136" s="587">
        <v>5</v>
      </c>
      <c r="FE136" s="587">
        <f t="shared" si="226"/>
        <v>12</v>
      </c>
      <c r="FF136" s="1127">
        <f t="shared" si="227"/>
        <v>1</v>
      </c>
      <c r="FG136" s="1163">
        <f t="shared" si="198"/>
        <v>14.374429223744292</v>
      </c>
      <c r="FH136" s="1197"/>
      <c r="FI136" s="1198"/>
      <c r="FJ136" s="587"/>
      <c r="FK136" s="587"/>
      <c r="FL136" s="587"/>
      <c r="FM136" s="587"/>
      <c r="FN136" s="1414"/>
      <c r="FO136" s="1127"/>
      <c r="FP136" s="588"/>
      <c r="FQ136" s="587"/>
      <c r="FR136" s="587"/>
      <c r="FS136" s="587"/>
      <c r="FT136" s="587"/>
      <c r="FU136" s="1126"/>
      <c r="FV136" s="1127"/>
      <c r="FW136" s="1203"/>
      <c r="FX136" s="1198"/>
      <c r="FY136" s="587">
        <v>1</v>
      </c>
      <c r="FZ136" s="587">
        <v>1</v>
      </c>
      <c r="GA136" s="587">
        <v>0</v>
      </c>
      <c r="GB136" s="588">
        <f t="shared" ref="GB136:GB141" si="228">SUM(FY136:GA136)</f>
        <v>2</v>
      </c>
      <c r="GC136" s="1127">
        <v>1</v>
      </c>
      <c r="GD136" s="1166">
        <f t="shared" si="206"/>
        <v>1.901639344262295</v>
      </c>
      <c r="GE136" s="697">
        <f t="shared" si="182"/>
        <v>14</v>
      </c>
      <c r="GF136" s="697">
        <f t="shared" si="183"/>
        <v>2</v>
      </c>
      <c r="GG136" s="697">
        <f t="shared" si="218"/>
        <v>3</v>
      </c>
      <c r="GH136" s="585">
        <v>1</v>
      </c>
      <c r="GI136" s="585">
        <v>0</v>
      </c>
    </row>
    <row r="137" spans="1:191" s="585" customFormat="1" hidden="1" x14ac:dyDescent="0.35">
      <c r="A137" s="1229">
        <v>42913</v>
      </c>
      <c r="B137" s="587"/>
      <c r="C137" s="587"/>
      <c r="D137" s="587"/>
      <c r="E137" s="587"/>
      <c r="F137" s="1126"/>
      <c r="G137" s="1165"/>
      <c r="H137" s="588"/>
      <c r="I137" s="587"/>
      <c r="J137" s="587"/>
      <c r="K137" s="587"/>
      <c r="L137" s="587"/>
      <c r="M137" s="1126"/>
      <c r="N137" s="1012"/>
      <c r="O137" s="588"/>
      <c r="P137" s="588"/>
      <c r="Q137" s="587"/>
      <c r="R137" s="587"/>
      <c r="S137" s="587"/>
      <c r="T137" s="587"/>
      <c r="U137" s="1126"/>
      <c r="V137" s="1414"/>
      <c r="W137" s="587"/>
      <c r="X137" s="587"/>
      <c r="Y137" s="587"/>
      <c r="Z137" s="587"/>
      <c r="AA137" s="1126"/>
      <c r="AB137" s="1126"/>
      <c r="AC137" s="587"/>
      <c r="AD137" s="587"/>
      <c r="AE137" s="587"/>
      <c r="AF137" s="587"/>
      <c r="AG137" s="1126"/>
      <c r="AH137" s="1199"/>
      <c r="AI137" s="588"/>
      <c r="AJ137" s="587"/>
      <c r="AK137" s="587"/>
      <c r="AL137" s="587"/>
      <c r="AM137" s="587"/>
      <c r="AN137" s="1126"/>
      <c r="AO137" s="1127"/>
      <c r="AP137" s="587"/>
      <c r="AQ137" s="587">
        <v>5</v>
      </c>
      <c r="AR137" s="587">
        <v>4</v>
      </c>
      <c r="AS137" s="587">
        <v>2</v>
      </c>
      <c r="AT137" s="587">
        <f t="shared" si="220"/>
        <v>11</v>
      </c>
      <c r="AU137" s="1127">
        <v>1</v>
      </c>
      <c r="AV137" s="1165">
        <f t="shared" si="174"/>
        <v>9.2142857142857135</v>
      </c>
      <c r="AW137" s="588"/>
      <c r="AX137" s="587">
        <v>5</v>
      </c>
      <c r="AY137" s="587">
        <v>5</v>
      </c>
      <c r="AZ137" s="587">
        <v>2</v>
      </c>
      <c r="BA137" s="587">
        <f t="shared" si="221"/>
        <v>12</v>
      </c>
      <c r="BB137" s="1127">
        <v>1</v>
      </c>
      <c r="BC137" s="1163">
        <f>IF( SUM(BB77:BB137)&lt;=0,0,SUM(BA77:BA137)/SUM(BB77:BB137))</f>
        <v>10.310344827586206</v>
      </c>
      <c r="BD137" s="588"/>
      <c r="BE137" s="588"/>
      <c r="BF137" s="587"/>
      <c r="BG137" s="587"/>
      <c r="BH137" s="587"/>
      <c r="BI137" s="587"/>
      <c r="BJ137" s="1126"/>
      <c r="BK137" s="1127"/>
      <c r="BL137" s="588"/>
      <c r="BM137" s="587"/>
      <c r="BN137" s="587"/>
      <c r="BO137" s="587"/>
      <c r="BP137" s="587"/>
      <c r="BQ137" s="1419"/>
      <c r="BR137" s="1199"/>
      <c r="BS137" s="587"/>
      <c r="BT137" s="587"/>
      <c r="BU137" s="587"/>
      <c r="BV137" s="587"/>
      <c r="BW137" s="1126"/>
      <c r="BX137" s="1127"/>
      <c r="BY137" s="588"/>
      <c r="BZ137" s="588"/>
      <c r="CA137" s="587"/>
      <c r="CB137" s="587"/>
      <c r="CC137" s="587"/>
      <c r="CD137" s="587"/>
      <c r="CE137" s="1127"/>
      <c r="CF137" s="1163"/>
      <c r="CG137" s="588"/>
      <c r="CH137" s="587"/>
      <c r="CI137" s="587"/>
      <c r="CJ137" s="587"/>
      <c r="CK137" s="587"/>
      <c r="CL137" s="1127"/>
      <c r="CM137" s="1163"/>
      <c r="CN137" s="588"/>
      <c r="CO137" s="588"/>
      <c r="CP137" s="587"/>
      <c r="CQ137" s="587"/>
      <c r="CR137" s="587"/>
      <c r="CS137" s="587"/>
      <c r="CT137" s="1127"/>
      <c r="CU137" s="1163"/>
      <c r="CV137" s="588"/>
      <c r="CW137" s="587"/>
      <c r="CX137" s="587"/>
      <c r="CY137" s="587"/>
      <c r="CZ137" s="587"/>
      <c r="DA137" s="1127"/>
      <c r="DB137" s="1127"/>
      <c r="DC137" s="1127"/>
      <c r="DD137" s="1127"/>
      <c r="DE137" s="1127"/>
      <c r="DF137" s="1127"/>
      <c r="DG137" s="1127"/>
      <c r="DH137" s="1127"/>
      <c r="DI137" s="1127"/>
      <c r="DJ137" s="1127"/>
      <c r="DK137" s="1127"/>
      <c r="DL137" s="1127"/>
      <c r="DM137" s="1127"/>
      <c r="DN137" s="1163"/>
      <c r="DO137" s="588"/>
      <c r="DP137" s="588"/>
      <c r="DQ137" s="587"/>
      <c r="DR137" s="587"/>
      <c r="DS137" s="587"/>
      <c r="DT137" s="587"/>
      <c r="DU137" s="1127"/>
      <c r="DV137" s="1127"/>
      <c r="DW137" s="588"/>
      <c r="DX137" s="587"/>
      <c r="DY137" s="587"/>
      <c r="DZ137" s="587"/>
      <c r="EA137" s="587"/>
      <c r="EB137" s="1127"/>
      <c r="EC137" s="1127"/>
      <c r="ED137" s="588"/>
      <c r="EE137" s="588"/>
      <c r="EF137" s="587">
        <v>7</v>
      </c>
      <c r="EG137" s="587">
        <v>1</v>
      </c>
      <c r="EH137" s="587">
        <v>7</v>
      </c>
      <c r="EI137" s="587">
        <f t="shared" si="222"/>
        <v>15</v>
      </c>
      <c r="EJ137" s="1127">
        <v>1</v>
      </c>
      <c r="EK137" s="1163">
        <f t="shared" si="186"/>
        <v>11.893805309734514</v>
      </c>
      <c r="EL137" s="588"/>
      <c r="EM137" s="587">
        <v>10</v>
      </c>
      <c r="EN137" s="587">
        <v>1</v>
      </c>
      <c r="EO137" s="587">
        <v>7</v>
      </c>
      <c r="EP137" s="587">
        <f t="shared" si="223"/>
        <v>18</v>
      </c>
      <c r="EQ137" s="1127">
        <f t="shared" si="224"/>
        <v>1</v>
      </c>
      <c r="ER137" s="1163">
        <f t="shared" si="120"/>
        <v>17.575221238938052</v>
      </c>
      <c r="ES137" s="588"/>
      <c r="ET137" s="587"/>
      <c r="EU137" s="587">
        <v>3</v>
      </c>
      <c r="EV137" s="587">
        <v>1</v>
      </c>
      <c r="EW137" s="587">
        <v>1</v>
      </c>
      <c r="EX137" s="587">
        <f t="shared" si="225"/>
        <v>5</v>
      </c>
      <c r="EY137" s="1199">
        <v>1</v>
      </c>
      <c r="EZ137" s="1164">
        <f t="shared" si="197"/>
        <v>9.3698630136986303</v>
      </c>
      <c r="FA137" s="588"/>
      <c r="FB137" s="587">
        <v>5</v>
      </c>
      <c r="FC137" s="587">
        <v>1</v>
      </c>
      <c r="FD137" s="587">
        <v>4</v>
      </c>
      <c r="FE137" s="587">
        <f t="shared" si="226"/>
        <v>10</v>
      </c>
      <c r="FF137" s="1127">
        <f t="shared" si="227"/>
        <v>1</v>
      </c>
      <c r="FG137" s="1163">
        <f t="shared" si="198"/>
        <v>14.356164383561644</v>
      </c>
      <c r="FH137" s="1197"/>
      <c r="FI137" s="1198"/>
      <c r="FJ137" s="587"/>
      <c r="FK137" s="587"/>
      <c r="FL137" s="587"/>
      <c r="FM137" s="587"/>
      <c r="FN137" s="1414"/>
      <c r="FO137" s="1127"/>
      <c r="FP137" s="588"/>
      <c r="FQ137" s="587"/>
      <c r="FR137" s="587"/>
      <c r="FS137" s="587"/>
      <c r="FT137" s="587"/>
      <c r="FU137" s="1126"/>
      <c r="FV137" s="1127"/>
      <c r="FW137" s="1203"/>
      <c r="FX137" s="1198"/>
      <c r="FY137" s="587">
        <v>0</v>
      </c>
      <c r="FZ137" s="587">
        <v>0</v>
      </c>
      <c r="GA137" s="587">
        <v>0</v>
      </c>
      <c r="GB137" s="588">
        <f t="shared" si="228"/>
        <v>0</v>
      </c>
      <c r="GC137" s="1127">
        <v>1</v>
      </c>
      <c r="GD137" s="1166">
        <f t="shared" si="206"/>
        <v>1.8524590163934427</v>
      </c>
      <c r="GE137" s="697">
        <f t="shared" si="182"/>
        <v>15</v>
      </c>
      <c r="GF137" s="697">
        <f t="shared" si="183"/>
        <v>6</v>
      </c>
      <c r="GG137" s="697">
        <f t="shared" si="218"/>
        <v>10</v>
      </c>
      <c r="GH137" s="585">
        <v>1</v>
      </c>
      <c r="GI137" s="585">
        <v>0</v>
      </c>
    </row>
    <row r="138" spans="1:191" s="585" customFormat="1" hidden="1" x14ac:dyDescent="0.35">
      <c r="A138" s="1229">
        <v>42914</v>
      </c>
      <c r="B138" s="587"/>
      <c r="C138" s="587"/>
      <c r="D138" s="587"/>
      <c r="E138" s="587"/>
      <c r="F138" s="1126"/>
      <c r="G138" s="1165"/>
      <c r="H138" s="588"/>
      <c r="I138" s="587"/>
      <c r="J138" s="587"/>
      <c r="K138" s="587"/>
      <c r="L138" s="587"/>
      <c r="M138" s="1126"/>
      <c r="N138" s="1012"/>
      <c r="O138" s="588"/>
      <c r="P138" s="588"/>
      <c r="Q138" s="587"/>
      <c r="R138" s="587"/>
      <c r="S138" s="587"/>
      <c r="T138" s="587"/>
      <c r="U138" s="1126"/>
      <c r="V138" s="1414"/>
      <c r="W138" s="587"/>
      <c r="X138" s="587"/>
      <c r="Y138" s="587"/>
      <c r="Z138" s="587"/>
      <c r="AA138" s="1126"/>
      <c r="AB138" s="1126"/>
      <c r="AC138" s="587"/>
      <c r="AD138" s="587"/>
      <c r="AE138" s="587"/>
      <c r="AF138" s="587"/>
      <c r="AG138" s="1126"/>
      <c r="AH138" s="1199"/>
      <c r="AI138" s="588"/>
      <c r="AJ138" s="587"/>
      <c r="AK138" s="587"/>
      <c r="AL138" s="587"/>
      <c r="AM138" s="587"/>
      <c r="AN138" s="1126"/>
      <c r="AO138" s="1127"/>
      <c r="AP138" s="587"/>
      <c r="AQ138" s="587">
        <v>4</v>
      </c>
      <c r="AR138" s="587">
        <v>2</v>
      </c>
      <c r="AS138" s="587">
        <v>2</v>
      </c>
      <c r="AT138" s="587">
        <f>SUM(AQ138:AS138)</f>
        <v>8</v>
      </c>
      <c r="AU138" s="1127">
        <v>1</v>
      </c>
      <c r="AV138" s="1165">
        <f t="shared" si="174"/>
        <v>9.2678571428571423</v>
      </c>
      <c r="AW138" s="588"/>
      <c r="AX138" s="587">
        <v>4</v>
      </c>
      <c r="AY138" s="587">
        <v>5</v>
      </c>
      <c r="AZ138" s="587">
        <v>2</v>
      </c>
      <c r="BA138" s="587">
        <f>SUM(AX138:AZ138)</f>
        <v>11</v>
      </c>
      <c r="BB138" s="1127">
        <v>1</v>
      </c>
      <c r="BC138" s="1163">
        <f>IF( SUM(BB78:BB138)&lt;=0,0,SUM(BA78:BA138)/SUM(BB78:BB138))</f>
        <v>10.396551724137931</v>
      </c>
      <c r="BD138" s="588"/>
      <c r="BE138" s="588"/>
      <c r="BF138" s="587"/>
      <c r="BG138" s="587"/>
      <c r="BH138" s="587"/>
      <c r="BI138" s="587"/>
      <c r="BJ138" s="1126"/>
      <c r="BK138" s="1127"/>
      <c r="BL138" s="588"/>
      <c r="BM138" s="587"/>
      <c r="BN138" s="587"/>
      <c r="BO138" s="587"/>
      <c r="BP138" s="587"/>
      <c r="BQ138" s="1419"/>
      <c r="BR138" s="1199"/>
      <c r="BS138" s="587"/>
      <c r="BT138" s="587"/>
      <c r="BU138" s="587"/>
      <c r="BV138" s="587"/>
      <c r="BW138" s="1126"/>
      <c r="BX138" s="1127"/>
      <c r="BY138" s="588"/>
      <c r="BZ138" s="588"/>
      <c r="CA138" s="587"/>
      <c r="CB138" s="587"/>
      <c r="CC138" s="587"/>
      <c r="CD138" s="587"/>
      <c r="CE138" s="1127"/>
      <c r="CF138" s="1163"/>
      <c r="CG138" s="588"/>
      <c r="CH138" s="587"/>
      <c r="CI138" s="587"/>
      <c r="CJ138" s="587"/>
      <c r="CK138" s="587"/>
      <c r="CL138" s="1127"/>
      <c r="CM138" s="1163"/>
      <c r="CN138" s="588"/>
      <c r="CO138" s="588"/>
      <c r="CP138" s="587"/>
      <c r="CQ138" s="587"/>
      <c r="CR138" s="587"/>
      <c r="CS138" s="587"/>
      <c r="CT138" s="1127"/>
      <c r="CU138" s="1163"/>
      <c r="CV138" s="588"/>
      <c r="CW138" s="587"/>
      <c r="CX138" s="587"/>
      <c r="CY138" s="587"/>
      <c r="CZ138" s="587"/>
      <c r="DA138" s="1127"/>
      <c r="DB138" s="1127"/>
      <c r="DC138" s="1127"/>
      <c r="DD138" s="1127"/>
      <c r="DE138" s="1127"/>
      <c r="DF138" s="1127"/>
      <c r="DG138" s="1127"/>
      <c r="DH138" s="1127"/>
      <c r="DI138" s="1127"/>
      <c r="DJ138" s="1127"/>
      <c r="DK138" s="1127"/>
      <c r="DL138" s="1127"/>
      <c r="DM138" s="1127"/>
      <c r="DN138" s="1163"/>
      <c r="DO138" s="588"/>
      <c r="DP138" s="588"/>
      <c r="DQ138" s="587"/>
      <c r="DR138" s="587"/>
      <c r="DS138" s="587"/>
      <c r="DT138" s="587"/>
      <c r="DU138" s="1127"/>
      <c r="DV138" s="1127"/>
      <c r="DW138" s="588"/>
      <c r="DX138" s="587"/>
      <c r="DY138" s="587"/>
      <c r="DZ138" s="587"/>
      <c r="EA138" s="587"/>
      <c r="EB138" s="1127"/>
      <c r="EC138" s="1127"/>
      <c r="ED138" s="588"/>
      <c r="EE138" s="588"/>
      <c r="EF138" s="587">
        <v>5</v>
      </c>
      <c r="EG138" s="587">
        <v>0</v>
      </c>
      <c r="EH138" s="587">
        <v>1</v>
      </c>
      <c r="EI138" s="587">
        <f>SUM(EF138:EH138)</f>
        <v>6</v>
      </c>
      <c r="EJ138" s="1127">
        <v>1</v>
      </c>
      <c r="EK138" s="1163">
        <f t="shared" si="186"/>
        <v>11.769911504424778</v>
      </c>
      <c r="EL138" s="588"/>
      <c r="EM138" s="587">
        <v>8</v>
      </c>
      <c r="EN138" s="587">
        <v>0</v>
      </c>
      <c r="EO138" s="587">
        <v>4</v>
      </c>
      <c r="EP138" s="587">
        <f>SUM(EM138:EO138)</f>
        <v>12</v>
      </c>
      <c r="EQ138" s="1127">
        <f>EJ138</f>
        <v>1</v>
      </c>
      <c r="ER138" s="1163">
        <f t="shared" si="120"/>
        <v>17.469026548672566</v>
      </c>
      <c r="ES138" s="588"/>
      <c r="ET138" s="587"/>
      <c r="EU138" s="587">
        <v>7</v>
      </c>
      <c r="EV138" s="587">
        <v>0</v>
      </c>
      <c r="EW138" s="587">
        <v>4</v>
      </c>
      <c r="EX138" s="587">
        <f>SUM(EU138:EW138)</f>
        <v>11</v>
      </c>
      <c r="EY138" s="1199">
        <v>1</v>
      </c>
      <c r="EZ138" s="1164">
        <f t="shared" si="197"/>
        <v>9.4246575342465757</v>
      </c>
      <c r="FA138" s="588"/>
      <c r="FB138" s="587">
        <v>8</v>
      </c>
      <c r="FC138" s="587">
        <v>0</v>
      </c>
      <c r="FD138" s="587">
        <v>4</v>
      </c>
      <c r="FE138" s="587">
        <f>SUM(FB138:FD138)</f>
        <v>12</v>
      </c>
      <c r="FF138" s="1127">
        <f>EY138</f>
        <v>1</v>
      </c>
      <c r="FG138" s="1163">
        <f t="shared" si="198"/>
        <v>14.337899543378995</v>
      </c>
      <c r="FH138" s="1197"/>
      <c r="FI138" s="1198"/>
      <c r="FJ138" s="587"/>
      <c r="FK138" s="587"/>
      <c r="FL138" s="587"/>
      <c r="FM138" s="587"/>
      <c r="FN138" s="1414"/>
      <c r="FO138" s="1127"/>
      <c r="FP138" s="588"/>
      <c r="FQ138" s="587"/>
      <c r="FR138" s="587"/>
      <c r="FS138" s="587"/>
      <c r="FT138" s="587"/>
      <c r="FU138" s="1126"/>
      <c r="FV138" s="1127"/>
      <c r="FW138" s="1203"/>
      <c r="FX138" s="1198"/>
      <c r="FY138" s="587">
        <v>0</v>
      </c>
      <c r="FZ138" s="587">
        <v>0</v>
      </c>
      <c r="GA138" s="587">
        <v>2</v>
      </c>
      <c r="GB138" s="588">
        <f t="shared" si="228"/>
        <v>2</v>
      </c>
      <c r="GC138" s="1127">
        <v>1</v>
      </c>
      <c r="GD138" s="1166">
        <f t="shared" si="206"/>
        <v>1.8688524590163935</v>
      </c>
      <c r="GE138" s="697">
        <f t="shared" si="182"/>
        <v>16</v>
      </c>
      <c r="GF138" s="697">
        <f t="shared" si="183"/>
        <v>2</v>
      </c>
      <c r="GG138" s="697">
        <f t="shared" si="218"/>
        <v>9</v>
      </c>
      <c r="GH138" s="585">
        <v>0</v>
      </c>
      <c r="GI138" s="585">
        <v>0</v>
      </c>
    </row>
    <row r="139" spans="1:191" s="585" customFormat="1" hidden="1" x14ac:dyDescent="0.35">
      <c r="A139" s="1229">
        <v>42915</v>
      </c>
      <c r="B139" s="587"/>
      <c r="C139" s="587"/>
      <c r="D139" s="587"/>
      <c r="E139" s="587"/>
      <c r="F139" s="1126"/>
      <c r="G139" s="1165"/>
      <c r="H139" s="588"/>
      <c r="I139" s="587"/>
      <c r="J139" s="587"/>
      <c r="K139" s="587"/>
      <c r="L139" s="587"/>
      <c r="M139" s="1126"/>
      <c r="N139" s="1012"/>
      <c r="O139" s="588"/>
      <c r="P139" s="588"/>
      <c r="Q139" s="587"/>
      <c r="R139" s="587"/>
      <c r="S139" s="587"/>
      <c r="T139" s="587"/>
      <c r="U139" s="1126"/>
      <c r="V139" s="1414"/>
      <c r="W139" s="587"/>
      <c r="X139" s="587"/>
      <c r="Y139" s="587"/>
      <c r="Z139" s="587"/>
      <c r="AA139" s="1126"/>
      <c r="AB139" s="1126"/>
      <c r="AC139" s="587"/>
      <c r="AD139" s="587"/>
      <c r="AE139" s="587"/>
      <c r="AF139" s="587"/>
      <c r="AG139" s="1126"/>
      <c r="AH139" s="1199"/>
      <c r="AI139" s="588"/>
      <c r="AJ139" s="587"/>
      <c r="AK139" s="587"/>
      <c r="AL139" s="587"/>
      <c r="AM139" s="587"/>
      <c r="AN139" s="1126"/>
      <c r="AO139" s="1127"/>
      <c r="AP139" s="587"/>
      <c r="AQ139" s="587">
        <v>3</v>
      </c>
      <c r="AR139" s="587">
        <v>3</v>
      </c>
      <c r="AS139" s="587">
        <v>0</v>
      </c>
      <c r="AT139" s="587">
        <f>SUM(AQ139:AS139)</f>
        <v>6</v>
      </c>
      <c r="AU139" s="1127">
        <v>1</v>
      </c>
      <c r="AV139" s="1165">
        <f t="shared" si="174"/>
        <v>9.2321428571428577</v>
      </c>
      <c r="AW139" s="588"/>
      <c r="AX139" s="587">
        <v>3</v>
      </c>
      <c r="AY139" s="587">
        <v>4</v>
      </c>
      <c r="AZ139" s="587">
        <v>0</v>
      </c>
      <c r="BA139" s="587">
        <f>SUM(AX139:AZ139)</f>
        <v>7</v>
      </c>
      <c r="BB139" s="1127">
        <v>1</v>
      </c>
      <c r="BC139" s="1163">
        <f>IF( SUM(BB79:BB139)&lt;=0,0,SUM(BA79:BA139)/SUM(BB79:BB139))</f>
        <v>10.362068965517242</v>
      </c>
      <c r="BD139" s="588"/>
      <c r="BE139" s="588"/>
      <c r="BF139" s="587"/>
      <c r="BG139" s="587"/>
      <c r="BH139" s="587"/>
      <c r="BI139" s="587"/>
      <c r="BJ139" s="1126"/>
      <c r="BK139" s="1127"/>
      <c r="BL139" s="588"/>
      <c r="BM139" s="587"/>
      <c r="BN139" s="587"/>
      <c r="BO139" s="587"/>
      <c r="BP139" s="587"/>
      <c r="BQ139" s="1419"/>
      <c r="BR139" s="1199"/>
      <c r="BS139" s="587"/>
      <c r="BT139" s="587"/>
      <c r="BU139" s="587"/>
      <c r="BV139" s="587"/>
      <c r="BW139" s="1126"/>
      <c r="BX139" s="1127"/>
      <c r="BY139" s="588"/>
      <c r="BZ139" s="588"/>
      <c r="CA139" s="587"/>
      <c r="CB139" s="587"/>
      <c r="CC139" s="587"/>
      <c r="CD139" s="587"/>
      <c r="CE139" s="1127"/>
      <c r="CF139" s="1163"/>
      <c r="CG139" s="588"/>
      <c r="CH139" s="587"/>
      <c r="CI139" s="587"/>
      <c r="CJ139" s="587"/>
      <c r="CK139" s="587"/>
      <c r="CL139" s="1127"/>
      <c r="CM139" s="1163"/>
      <c r="CN139" s="588"/>
      <c r="CO139" s="588"/>
      <c r="CP139" s="587"/>
      <c r="CQ139" s="587"/>
      <c r="CR139" s="587"/>
      <c r="CS139" s="587"/>
      <c r="CT139" s="1127"/>
      <c r="CU139" s="1163"/>
      <c r="CV139" s="588"/>
      <c r="CW139" s="587"/>
      <c r="CX139" s="587"/>
      <c r="CY139" s="587"/>
      <c r="CZ139" s="587"/>
      <c r="DA139" s="1127"/>
      <c r="DB139" s="1127"/>
      <c r="DC139" s="1127"/>
      <c r="DD139" s="1127"/>
      <c r="DE139" s="1127"/>
      <c r="DF139" s="1127"/>
      <c r="DG139" s="1127"/>
      <c r="DH139" s="1127"/>
      <c r="DI139" s="1127"/>
      <c r="DJ139" s="1127"/>
      <c r="DK139" s="1127"/>
      <c r="DL139" s="1127"/>
      <c r="DM139" s="1127"/>
      <c r="DN139" s="1163"/>
      <c r="DO139" s="588"/>
      <c r="DP139" s="588"/>
      <c r="DQ139" s="587"/>
      <c r="DR139" s="587"/>
      <c r="DS139" s="587"/>
      <c r="DT139" s="587"/>
      <c r="DU139" s="1127"/>
      <c r="DV139" s="1127"/>
      <c r="DW139" s="588"/>
      <c r="DX139" s="587"/>
      <c r="DY139" s="587"/>
      <c r="DZ139" s="587"/>
      <c r="EA139" s="587"/>
      <c r="EB139" s="1127"/>
      <c r="EC139" s="1127"/>
      <c r="ED139" s="588"/>
      <c r="EE139" s="588"/>
      <c r="EF139" s="587">
        <v>11</v>
      </c>
      <c r="EG139" s="587">
        <v>4</v>
      </c>
      <c r="EH139" s="587">
        <v>3</v>
      </c>
      <c r="EI139" s="587">
        <f>SUM(EF139:EH139)</f>
        <v>18</v>
      </c>
      <c r="EJ139" s="1127">
        <v>1</v>
      </c>
      <c r="EK139" s="1163">
        <f t="shared" si="186"/>
        <v>11.982300884955752</v>
      </c>
      <c r="EL139" s="588"/>
      <c r="EM139" s="587">
        <v>14</v>
      </c>
      <c r="EN139" s="587">
        <v>4</v>
      </c>
      <c r="EO139" s="587">
        <v>6</v>
      </c>
      <c r="EP139" s="587">
        <f>SUM(EM139:EO139)</f>
        <v>24</v>
      </c>
      <c r="EQ139" s="1127">
        <f>EJ139</f>
        <v>1</v>
      </c>
      <c r="ER139" s="1163">
        <f t="shared" si="120"/>
        <v>17.592920353982301</v>
      </c>
      <c r="ES139" s="588"/>
      <c r="ET139" s="587"/>
      <c r="EU139" s="587">
        <v>4</v>
      </c>
      <c r="EV139" s="587">
        <v>3</v>
      </c>
      <c r="EW139" s="587">
        <v>5</v>
      </c>
      <c r="EX139" s="587">
        <f>SUM(EU139:EW139)</f>
        <v>12</v>
      </c>
      <c r="EY139" s="1199">
        <v>1</v>
      </c>
      <c r="EZ139" s="1164">
        <f t="shared" si="197"/>
        <v>9.3881278538812793</v>
      </c>
      <c r="FA139" s="588"/>
      <c r="FB139" s="587">
        <v>6</v>
      </c>
      <c r="FC139" s="587">
        <v>3</v>
      </c>
      <c r="FD139" s="587">
        <v>5</v>
      </c>
      <c r="FE139" s="587">
        <f>SUM(FB139:FD139)</f>
        <v>14</v>
      </c>
      <c r="FF139" s="1127">
        <f>EY139</f>
        <v>1</v>
      </c>
      <c r="FG139" s="1163">
        <f t="shared" si="198"/>
        <v>14.210045662100457</v>
      </c>
      <c r="FH139" s="1197"/>
      <c r="FI139" s="1198"/>
      <c r="FJ139" s="587"/>
      <c r="FK139" s="587"/>
      <c r="FL139" s="587"/>
      <c r="FM139" s="587"/>
      <c r="FN139" s="1414"/>
      <c r="FO139" s="1127"/>
      <c r="FP139" s="588"/>
      <c r="FQ139" s="587"/>
      <c r="FR139" s="587"/>
      <c r="FS139" s="587"/>
      <c r="FT139" s="587"/>
      <c r="FU139" s="1126"/>
      <c r="FV139" s="1127"/>
      <c r="FW139" s="1203"/>
      <c r="FX139" s="1198"/>
      <c r="FY139" s="587">
        <v>4</v>
      </c>
      <c r="FZ139" s="587">
        <v>1</v>
      </c>
      <c r="GA139" s="587">
        <v>2</v>
      </c>
      <c r="GB139" s="588">
        <f t="shared" si="228"/>
        <v>7</v>
      </c>
      <c r="GC139" s="1127">
        <v>1</v>
      </c>
      <c r="GD139" s="1166">
        <f t="shared" si="206"/>
        <v>1.9672131147540983</v>
      </c>
      <c r="GE139" s="697">
        <f t="shared" si="182"/>
        <v>22</v>
      </c>
      <c r="GF139" s="697">
        <f t="shared" si="183"/>
        <v>11</v>
      </c>
      <c r="GG139" s="697">
        <f t="shared" si="218"/>
        <v>10</v>
      </c>
      <c r="GH139" s="585">
        <v>0</v>
      </c>
      <c r="GI139" s="585">
        <v>1</v>
      </c>
    </row>
    <row r="140" spans="1:191" s="585" customFormat="1" hidden="1" x14ac:dyDescent="0.35">
      <c r="A140" s="1231">
        <v>42916</v>
      </c>
      <c r="B140" s="698"/>
      <c r="C140" s="698"/>
      <c r="D140" s="698"/>
      <c r="E140" s="698"/>
      <c r="F140" s="1140"/>
      <c r="G140" s="1165"/>
      <c r="H140" s="1142"/>
      <c r="I140" s="698"/>
      <c r="J140" s="698"/>
      <c r="K140" s="698"/>
      <c r="L140" s="698"/>
      <c r="M140" s="1140"/>
      <c r="N140" s="1012"/>
      <c r="O140" s="1142"/>
      <c r="P140" s="1142"/>
      <c r="Q140" s="698"/>
      <c r="R140" s="698"/>
      <c r="S140" s="698"/>
      <c r="T140" s="698"/>
      <c r="U140" s="1140"/>
      <c r="V140" s="1415"/>
      <c r="W140" s="698"/>
      <c r="X140" s="698"/>
      <c r="Y140" s="698"/>
      <c r="Z140" s="698"/>
      <c r="AA140" s="1140"/>
      <c r="AB140" s="1140"/>
      <c r="AC140" s="698"/>
      <c r="AD140" s="698"/>
      <c r="AE140" s="698"/>
      <c r="AF140" s="698"/>
      <c r="AG140" s="1140"/>
      <c r="AH140" s="1420"/>
      <c r="AI140" s="1142"/>
      <c r="AJ140" s="698"/>
      <c r="AK140" s="698"/>
      <c r="AL140" s="698"/>
      <c r="AM140" s="698"/>
      <c r="AN140" s="1140"/>
      <c r="AO140" s="1141"/>
      <c r="AP140" s="698"/>
      <c r="AQ140" s="698">
        <v>5</v>
      </c>
      <c r="AR140" s="698">
        <v>0</v>
      </c>
      <c r="AS140" s="698">
        <v>2</v>
      </c>
      <c r="AT140" s="698">
        <f>SUM(AQ140:AS140)</f>
        <v>7</v>
      </c>
      <c r="AU140" s="1141">
        <v>1</v>
      </c>
      <c r="AV140" s="1165">
        <f t="shared" si="174"/>
        <v>9.25</v>
      </c>
      <c r="AW140" s="1142"/>
      <c r="AX140" s="698">
        <v>5</v>
      </c>
      <c r="AY140" s="698">
        <v>0</v>
      </c>
      <c r="AZ140" s="698">
        <v>2</v>
      </c>
      <c r="BA140" s="698">
        <f>SUM(AX140:AZ140)</f>
        <v>7</v>
      </c>
      <c r="BB140" s="1141">
        <v>1</v>
      </c>
      <c r="BC140" s="1163">
        <f>IF( SUM(BB80:BB140)&lt;=0,0,SUM(BA80:BA140)/SUM(BB80:BB140))</f>
        <v>10.327586206896552</v>
      </c>
      <c r="BD140" s="1142"/>
      <c r="BE140" s="1142"/>
      <c r="BF140" s="698"/>
      <c r="BG140" s="698"/>
      <c r="BH140" s="698"/>
      <c r="BI140" s="698"/>
      <c r="BJ140" s="1140"/>
      <c r="BK140" s="1141"/>
      <c r="BL140" s="1142"/>
      <c r="BM140" s="698"/>
      <c r="BN140" s="698"/>
      <c r="BO140" s="698"/>
      <c r="BP140" s="698"/>
      <c r="BQ140" s="1421"/>
      <c r="BR140" s="1420"/>
      <c r="BS140" s="698"/>
      <c r="BT140" s="698"/>
      <c r="BU140" s="698"/>
      <c r="BV140" s="698"/>
      <c r="BW140" s="1140"/>
      <c r="BX140" s="1141"/>
      <c r="BY140" s="1142"/>
      <c r="BZ140" s="1142"/>
      <c r="CA140" s="698"/>
      <c r="CB140" s="698"/>
      <c r="CC140" s="698"/>
      <c r="CD140" s="698"/>
      <c r="CE140" s="1141"/>
      <c r="CF140" s="1163"/>
      <c r="CG140" s="1142"/>
      <c r="CH140" s="698"/>
      <c r="CI140" s="698"/>
      <c r="CJ140" s="698"/>
      <c r="CK140" s="698"/>
      <c r="CL140" s="1141"/>
      <c r="CM140" s="1163"/>
      <c r="CN140" s="1142"/>
      <c r="CO140" s="1142"/>
      <c r="CP140" s="698"/>
      <c r="CQ140" s="698"/>
      <c r="CR140" s="698"/>
      <c r="CS140" s="698"/>
      <c r="CT140" s="1141"/>
      <c r="CU140" s="1163"/>
      <c r="CV140" s="1142"/>
      <c r="CW140" s="698"/>
      <c r="CX140" s="698"/>
      <c r="CY140" s="698"/>
      <c r="CZ140" s="698"/>
      <c r="DA140" s="1141"/>
      <c r="DB140" s="1141"/>
      <c r="DC140" s="1141"/>
      <c r="DD140" s="1141"/>
      <c r="DE140" s="1141"/>
      <c r="DF140" s="1141"/>
      <c r="DG140" s="1141"/>
      <c r="DH140" s="1141"/>
      <c r="DI140" s="1141"/>
      <c r="DJ140" s="1141"/>
      <c r="DK140" s="1141"/>
      <c r="DL140" s="1141"/>
      <c r="DM140" s="1141"/>
      <c r="DN140" s="1163"/>
      <c r="DO140" s="1142"/>
      <c r="DP140" s="1142"/>
      <c r="DQ140" s="698"/>
      <c r="DR140" s="698"/>
      <c r="DS140" s="698"/>
      <c r="DT140" s="698"/>
      <c r="DU140" s="1141"/>
      <c r="DV140" s="1141"/>
      <c r="DW140" s="1142"/>
      <c r="DX140" s="698"/>
      <c r="DY140" s="698"/>
      <c r="DZ140" s="698"/>
      <c r="EA140" s="698"/>
      <c r="EB140" s="1141"/>
      <c r="EC140" s="1141"/>
      <c r="ED140" s="1142"/>
      <c r="EE140" s="1142"/>
      <c r="EF140" s="698">
        <v>3</v>
      </c>
      <c r="EG140" s="698">
        <v>0</v>
      </c>
      <c r="EH140" s="698">
        <v>2</v>
      </c>
      <c r="EI140" s="698">
        <f>SUM(EF140:EH140)</f>
        <v>5</v>
      </c>
      <c r="EJ140" s="1141">
        <v>0.5</v>
      </c>
      <c r="EK140" s="1163">
        <f t="shared" si="186"/>
        <v>11.910714285714286</v>
      </c>
      <c r="EL140" s="1142"/>
      <c r="EM140" s="698">
        <v>4</v>
      </c>
      <c r="EN140" s="698">
        <v>1</v>
      </c>
      <c r="EO140" s="698">
        <v>4</v>
      </c>
      <c r="EP140" s="698">
        <f>SUM(EM140:EO140)</f>
        <v>9</v>
      </c>
      <c r="EQ140" s="1141">
        <v>0.5</v>
      </c>
      <c r="ER140" s="1163">
        <f t="shared" si="120"/>
        <v>17.553571428571427</v>
      </c>
      <c r="ES140" s="1142"/>
      <c r="ET140" s="698"/>
      <c r="EU140" s="698">
        <v>3</v>
      </c>
      <c r="EV140" s="698">
        <v>1</v>
      </c>
      <c r="EW140" s="698">
        <v>2</v>
      </c>
      <c r="EX140" s="698">
        <f>SUM(EU140:EW140)</f>
        <v>6</v>
      </c>
      <c r="EY140" s="1420">
        <v>1</v>
      </c>
      <c r="EZ140" s="1164">
        <f t="shared" si="197"/>
        <v>9.442922374429223</v>
      </c>
      <c r="FA140" s="1142"/>
      <c r="FB140" s="698">
        <v>4</v>
      </c>
      <c r="FC140" s="698">
        <v>1</v>
      </c>
      <c r="FD140" s="698">
        <v>3</v>
      </c>
      <c r="FE140" s="698">
        <f>SUM(FB140:FD140)</f>
        <v>8</v>
      </c>
      <c r="FF140" s="1141">
        <f>EY140</f>
        <v>1</v>
      </c>
      <c r="FG140" s="1163">
        <f t="shared" si="198"/>
        <v>14.100456621004566</v>
      </c>
      <c r="FH140" s="1423"/>
      <c r="FI140" s="1424"/>
      <c r="FJ140" s="698"/>
      <c r="FK140" s="698"/>
      <c r="FL140" s="698"/>
      <c r="FM140" s="698"/>
      <c r="FN140" s="1415"/>
      <c r="FO140" s="1141"/>
      <c r="FP140" s="1142"/>
      <c r="FQ140" s="698"/>
      <c r="FR140" s="698"/>
      <c r="FS140" s="698"/>
      <c r="FT140" s="698"/>
      <c r="FU140" s="1140"/>
      <c r="FV140" s="1141"/>
      <c r="FW140" s="1425"/>
      <c r="FX140" s="1424"/>
      <c r="FY140" s="698">
        <v>0</v>
      </c>
      <c r="FZ140" s="698">
        <v>2</v>
      </c>
      <c r="GA140" s="698">
        <v>7</v>
      </c>
      <c r="GB140" s="1142">
        <f t="shared" si="228"/>
        <v>9</v>
      </c>
      <c r="GC140" s="1141">
        <v>1</v>
      </c>
      <c r="GD140" s="1166">
        <f t="shared" si="206"/>
        <v>2.098360655737705</v>
      </c>
      <c r="GE140" s="1427">
        <f t="shared" si="182"/>
        <v>11</v>
      </c>
      <c r="GF140" s="1427">
        <f t="shared" si="183"/>
        <v>3</v>
      </c>
      <c r="GG140" s="1427">
        <f t="shared" si="218"/>
        <v>13</v>
      </c>
      <c r="GH140" s="585">
        <v>1</v>
      </c>
      <c r="GI140" s="585">
        <v>1</v>
      </c>
    </row>
    <row r="141" spans="1:191" s="585" customFormat="1" hidden="1" x14ac:dyDescent="0.35">
      <c r="A141" s="1230">
        <v>42919</v>
      </c>
      <c r="B141" s="587"/>
      <c r="C141" s="587"/>
      <c r="D141" s="587"/>
      <c r="E141" s="587"/>
      <c r="F141" s="1126"/>
      <c r="G141" s="1165"/>
      <c r="H141" s="588"/>
      <c r="I141" s="587"/>
      <c r="J141" s="587"/>
      <c r="K141" s="587"/>
      <c r="L141" s="587"/>
      <c r="M141" s="1126"/>
      <c r="N141" s="1012"/>
      <c r="O141" s="588"/>
      <c r="P141" s="588"/>
      <c r="Q141" s="587"/>
      <c r="R141" s="587"/>
      <c r="S141" s="587"/>
      <c r="T141" s="587"/>
      <c r="U141" s="1126"/>
      <c r="V141" s="1414"/>
      <c r="W141" s="587"/>
      <c r="X141" s="587"/>
      <c r="Y141" s="587"/>
      <c r="Z141" s="587"/>
      <c r="AA141" s="1126"/>
      <c r="AB141" s="1126"/>
      <c r="AC141" s="587"/>
      <c r="AD141" s="587"/>
      <c r="AE141" s="587"/>
      <c r="AF141" s="587"/>
      <c r="AG141" s="1126"/>
      <c r="AH141" s="1199"/>
      <c r="AI141" s="588"/>
      <c r="AJ141" s="587"/>
      <c r="AK141" s="587"/>
      <c r="AL141" s="587"/>
      <c r="AM141" s="587"/>
      <c r="AN141" s="1126"/>
      <c r="AO141" s="1127"/>
      <c r="AP141" s="587"/>
      <c r="AQ141" s="587">
        <v>3</v>
      </c>
      <c r="AR141" s="587">
        <v>8</v>
      </c>
      <c r="AS141" s="587">
        <v>11</v>
      </c>
      <c r="AT141" s="587">
        <f>SUM(AQ141:AS141)</f>
        <v>22</v>
      </c>
      <c r="AU141" s="1127">
        <v>1</v>
      </c>
      <c r="AV141" s="1165">
        <f t="shared" si="174"/>
        <v>9.5714285714285712</v>
      </c>
      <c r="AW141" s="588"/>
      <c r="AX141" s="587">
        <v>3</v>
      </c>
      <c r="AY141" s="587">
        <v>12</v>
      </c>
      <c r="AZ141" s="587">
        <v>12</v>
      </c>
      <c r="BA141" s="587">
        <f>SUM(AX141:AZ141)</f>
        <v>27</v>
      </c>
      <c r="BB141" s="1127">
        <v>1</v>
      </c>
      <c r="BC141" s="1163">
        <f t="shared" ref="BC141:BC204" si="229">IF( SUM(BB81:BB141)&lt;=0,0,SUM(BA81:BA141)/SUM(BB81:BB141))</f>
        <v>10.689655172413794</v>
      </c>
      <c r="BD141" s="588"/>
      <c r="BE141" s="588"/>
      <c r="BF141" s="587"/>
      <c r="BG141" s="587"/>
      <c r="BH141" s="587"/>
      <c r="BI141" s="587"/>
      <c r="BJ141" s="1126"/>
      <c r="BK141" s="1127"/>
      <c r="BL141" s="588"/>
      <c r="BM141" s="587"/>
      <c r="BN141" s="587"/>
      <c r="BO141" s="587"/>
      <c r="BP141" s="587"/>
      <c r="BQ141" s="1419"/>
      <c r="BR141" s="1199"/>
      <c r="BS141" s="587"/>
      <c r="BT141" s="587"/>
      <c r="BU141" s="587"/>
      <c r="BV141" s="587"/>
      <c r="BW141" s="1126"/>
      <c r="BX141" s="1127"/>
      <c r="BY141" s="588"/>
      <c r="BZ141" s="588"/>
      <c r="CA141" s="587"/>
      <c r="CB141" s="587"/>
      <c r="CC141" s="587"/>
      <c r="CD141" s="587"/>
      <c r="CE141" s="1127"/>
      <c r="CF141" s="1163"/>
      <c r="CG141" s="588"/>
      <c r="CH141" s="587"/>
      <c r="CI141" s="587"/>
      <c r="CJ141" s="587"/>
      <c r="CK141" s="587"/>
      <c r="CL141" s="1127"/>
      <c r="CM141" s="1163"/>
      <c r="CN141" s="588"/>
      <c r="CO141" s="588"/>
      <c r="CP141" s="587"/>
      <c r="CQ141" s="587"/>
      <c r="CR141" s="587"/>
      <c r="CS141" s="587"/>
      <c r="CT141" s="1127"/>
      <c r="CU141" s="1163"/>
      <c r="CV141" s="588"/>
      <c r="CW141" s="587"/>
      <c r="CX141" s="587"/>
      <c r="CY141" s="587"/>
      <c r="CZ141" s="587"/>
      <c r="DA141" s="1127"/>
      <c r="DB141" s="1127"/>
      <c r="DC141" s="1127"/>
      <c r="DD141" s="1127"/>
      <c r="DE141" s="1127"/>
      <c r="DF141" s="1127"/>
      <c r="DG141" s="1127"/>
      <c r="DH141" s="1127"/>
      <c r="DI141" s="1127"/>
      <c r="DJ141" s="1127"/>
      <c r="DK141" s="1127"/>
      <c r="DL141" s="1127"/>
      <c r="DM141" s="1127"/>
      <c r="DN141" s="1163"/>
      <c r="DO141" s="588"/>
      <c r="DP141" s="588"/>
      <c r="DQ141" s="587"/>
      <c r="DR141" s="587"/>
      <c r="DS141" s="587"/>
      <c r="DT141" s="587"/>
      <c r="DU141" s="1127"/>
      <c r="DV141" s="1127"/>
      <c r="DW141" s="588"/>
      <c r="DX141" s="587"/>
      <c r="DY141" s="587"/>
      <c r="DZ141" s="587"/>
      <c r="EA141" s="587"/>
      <c r="EB141" s="1127"/>
      <c r="EC141" s="1127"/>
      <c r="ED141" s="588"/>
      <c r="EE141" s="588"/>
      <c r="EF141" s="587">
        <v>0</v>
      </c>
      <c r="EG141" s="587">
        <v>0</v>
      </c>
      <c r="EH141" s="587">
        <v>0</v>
      </c>
      <c r="EI141" s="587">
        <f>SUM(EF141:EH141)</f>
        <v>0</v>
      </c>
      <c r="EJ141" s="1127">
        <v>0</v>
      </c>
      <c r="EK141" s="1163">
        <f t="shared" si="186"/>
        <v>11.927272727272728</v>
      </c>
      <c r="EL141" s="588"/>
      <c r="EM141" s="587">
        <v>0</v>
      </c>
      <c r="EN141" s="587">
        <v>0</v>
      </c>
      <c r="EO141" s="587">
        <v>0</v>
      </c>
      <c r="EP141" s="587">
        <f>SUM(EM141:EO141)</f>
        <v>0</v>
      </c>
      <c r="EQ141" s="1127">
        <v>0</v>
      </c>
      <c r="ER141" s="1163">
        <f t="shared" si="120"/>
        <v>17.527272727272727</v>
      </c>
      <c r="ES141" s="588"/>
      <c r="ET141" s="587"/>
      <c r="EU141" s="587">
        <v>4</v>
      </c>
      <c r="EV141" s="587">
        <v>2</v>
      </c>
      <c r="EW141" s="587">
        <v>2</v>
      </c>
      <c r="EX141" s="587">
        <f>SUM(EU141:EW141)</f>
        <v>8</v>
      </c>
      <c r="EY141" s="1199">
        <v>1</v>
      </c>
      <c r="EZ141" s="1164">
        <f t="shared" si="197"/>
        <v>9.4170403587443943</v>
      </c>
      <c r="FA141" s="588"/>
      <c r="FB141" s="587">
        <v>5</v>
      </c>
      <c r="FC141" s="587">
        <v>2</v>
      </c>
      <c r="FD141" s="587">
        <v>3</v>
      </c>
      <c r="FE141" s="587">
        <f>SUM(FB141:FD141)</f>
        <v>10</v>
      </c>
      <c r="FF141" s="1127">
        <f>EY141</f>
        <v>1</v>
      </c>
      <c r="FG141" s="1163">
        <f t="shared" si="198"/>
        <v>13.991031390134529</v>
      </c>
      <c r="FH141" s="1197"/>
      <c r="FI141" s="1198"/>
      <c r="FJ141" s="587"/>
      <c r="FK141" s="587"/>
      <c r="FL141" s="587"/>
      <c r="FM141" s="587"/>
      <c r="FN141" s="1414"/>
      <c r="FO141" s="1127"/>
      <c r="FP141" s="588"/>
      <c r="FQ141" s="587"/>
      <c r="FR141" s="587"/>
      <c r="FS141" s="587"/>
      <c r="FT141" s="587"/>
      <c r="FU141" s="1126"/>
      <c r="FV141" s="1127"/>
      <c r="FW141" s="1203"/>
      <c r="FX141" s="1198"/>
      <c r="FY141" s="587">
        <v>0</v>
      </c>
      <c r="FZ141" s="587">
        <v>0</v>
      </c>
      <c r="GA141" s="587">
        <v>4</v>
      </c>
      <c r="GB141" s="588">
        <f t="shared" si="228"/>
        <v>4</v>
      </c>
      <c r="GC141" s="1127">
        <v>1</v>
      </c>
      <c r="GD141" s="1166">
        <f t="shared" si="206"/>
        <v>2.1311475409836067</v>
      </c>
      <c r="GE141" s="697">
        <f t="shared" si="182"/>
        <v>7</v>
      </c>
      <c r="GF141" s="697">
        <f t="shared" si="183"/>
        <v>10</v>
      </c>
      <c r="GG141" s="697">
        <f t="shared" si="218"/>
        <v>17</v>
      </c>
      <c r="GH141" s="585">
        <v>1</v>
      </c>
      <c r="GI141" s="585">
        <v>0</v>
      </c>
    </row>
    <row r="142" spans="1:191" s="585" customFormat="1" hidden="1" x14ac:dyDescent="0.35">
      <c r="A142" s="1229" t="s">
        <v>258</v>
      </c>
      <c r="B142" s="587"/>
      <c r="C142" s="587"/>
      <c r="D142" s="587"/>
      <c r="E142" s="587"/>
      <c r="F142" s="1126"/>
      <c r="G142" s="1165"/>
      <c r="H142" s="588"/>
      <c r="I142" s="587"/>
      <c r="J142" s="587"/>
      <c r="K142" s="587"/>
      <c r="L142" s="587"/>
      <c r="M142" s="1126"/>
      <c r="N142" s="1012"/>
      <c r="O142" s="588"/>
      <c r="P142" s="588"/>
      <c r="Q142" s="587"/>
      <c r="R142" s="587"/>
      <c r="S142" s="587"/>
      <c r="T142" s="587"/>
      <c r="U142" s="1126"/>
      <c r="V142" s="1414"/>
      <c r="W142" s="587"/>
      <c r="X142" s="587"/>
      <c r="Y142" s="587"/>
      <c r="Z142" s="587"/>
      <c r="AA142" s="1126"/>
      <c r="AB142" s="1126"/>
      <c r="AC142" s="587"/>
      <c r="AD142" s="587"/>
      <c r="AE142" s="587"/>
      <c r="AF142" s="587"/>
      <c r="AG142" s="1126"/>
      <c r="AH142" s="1199"/>
      <c r="AI142" s="588"/>
      <c r="AJ142" s="587"/>
      <c r="AK142" s="587"/>
      <c r="AL142" s="587"/>
      <c r="AM142" s="587"/>
      <c r="AN142" s="1126"/>
      <c r="AO142" s="1127"/>
      <c r="AP142" s="587"/>
      <c r="AQ142" s="587"/>
      <c r="AR142" s="587"/>
      <c r="AS142" s="587"/>
      <c r="AT142" s="587"/>
      <c r="AU142" s="1127"/>
      <c r="AV142" s="1165">
        <f t="shared" si="174"/>
        <v>9.5714285714285712</v>
      </c>
      <c r="AW142" s="588"/>
      <c r="AX142" s="587"/>
      <c r="AY142" s="587"/>
      <c r="AZ142" s="587"/>
      <c r="BA142" s="587"/>
      <c r="BB142" s="1127"/>
      <c r="BC142" s="1163">
        <f t="shared" si="229"/>
        <v>10.859649122807017</v>
      </c>
      <c r="BD142" s="588"/>
      <c r="BE142" s="588"/>
      <c r="BF142" s="587"/>
      <c r="BG142" s="587"/>
      <c r="BH142" s="587"/>
      <c r="BI142" s="587"/>
      <c r="BJ142" s="1126"/>
      <c r="BK142" s="1127"/>
      <c r="BL142" s="588"/>
      <c r="BM142" s="587"/>
      <c r="BN142" s="587"/>
      <c r="BO142" s="587"/>
      <c r="BP142" s="587"/>
      <c r="BQ142" s="1419"/>
      <c r="BR142" s="1199"/>
      <c r="BS142" s="587"/>
      <c r="BT142" s="587"/>
      <c r="BU142" s="587"/>
      <c r="BV142" s="587"/>
      <c r="BW142" s="1126"/>
      <c r="BX142" s="1127"/>
      <c r="BY142" s="588"/>
      <c r="BZ142" s="588"/>
      <c r="CA142" s="587"/>
      <c r="CB142" s="587"/>
      <c r="CC142" s="587"/>
      <c r="CD142" s="587"/>
      <c r="CE142" s="1127"/>
      <c r="CF142" s="1163"/>
      <c r="CG142" s="588"/>
      <c r="CH142" s="587"/>
      <c r="CI142" s="587"/>
      <c r="CJ142" s="587"/>
      <c r="CK142" s="587"/>
      <c r="CL142" s="1127"/>
      <c r="CM142" s="1163"/>
      <c r="CN142" s="588"/>
      <c r="CO142" s="588"/>
      <c r="CP142" s="587"/>
      <c r="CQ142" s="587"/>
      <c r="CR142" s="587"/>
      <c r="CS142" s="587"/>
      <c r="CT142" s="1127"/>
      <c r="CU142" s="1163"/>
      <c r="CV142" s="588"/>
      <c r="CW142" s="587"/>
      <c r="CX142" s="587"/>
      <c r="CY142" s="587"/>
      <c r="CZ142" s="587"/>
      <c r="DA142" s="1127"/>
      <c r="DB142" s="1127"/>
      <c r="DC142" s="1127"/>
      <c r="DD142" s="1127"/>
      <c r="DE142" s="1127"/>
      <c r="DF142" s="1127"/>
      <c r="DG142" s="1127"/>
      <c r="DH142" s="1127"/>
      <c r="DI142" s="1127"/>
      <c r="DJ142" s="1127"/>
      <c r="DK142" s="1127"/>
      <c r="DL142" s="1127"/>
      <c r="DM142" s="1127"/>
      <c r="DN142" s="1163"/>
      <c r="DO142" s="588"/>
      <c r="DP142" s="588"/>
      <c r="DQ142" s="587"/>
      <c r="DR142" s="587"/>
      <c r="DS142" s="587"/>
      <c r="DT142" s="587"/>
      <c r="DU142" s="1127"/>
      <c r="DV142" s="1127"/>
      <c r="DW142" s="588"/>
      <c r="DX142" s="587"/>
      <c r="DY142" s="587"/>
      <c r="DZ142" s="587"/>
      <c r="EA142" s="587"/>
      <c r="EB142" s="1127"/>
      <c r="EC142" s="1127"/>
      <c r="ED142" s="588"/>
      <c r="EE142" s="588"/>
      <c r="EF142" s="587"/>
      <c r="EG142" s="587"/>
      <c r="EH142" s="587"/>
      <c r="EI142" s="587"/>
      <c r="EJ142" s="1127"/>
      <c r="EK142" s="1163">
        <f t="shared" si="186"/>
        <v>12.018518518518519</v>
      </c>
      <c r="EL142" s="588"/>
      <c r="EM142" s="587"/>
      <c r="EN142" s="587"/>
      <c r="EO142" s="587"/>
      <c r="EP142" s="587"/>
      <c r="EQ142" s="1127"/>
      <c r="ER142" s="1163">
        <f t="shared" ref="ER142:ER158" si="230">IF( SUM(EQ82:EQ142)&lt;=0,0,SUM(EP82:EP142)/SUM(EQ82:EQ142))</f>
        <v>17.62962962962963</v>
      </c>
      <c r="ES142" s="588"/>
      <c r="ET142" s="587"/>
      <c r="EU142" s="587"/>
      <c r="EV142" s="587"/>
      <c r="EW142" s="587"/>
      <c r="EX142" s="587"/>
      <c r="EY142" s="1199"/>
      <c r="EZ142" s="1164">
        <f t="shared" si="197"/>
        <v>9.4170403587443943</v>
      </c>
      <c r="FA142" s="588"/>
      <c r="FB142" s="587"/>
      <c r="FC142" s="587"/>
      <c r="FD142" s="587"/>
      <c r="FE142" s="587"/>
      <c r="FF142" s="1127"/>
      <c r="FG142" s="1163">
        <f t="shared" si="198"/>
        <v>13.919282511210762</v>
      </c>
      <c r="FH142" s="1197"/>
      <c r="FI142" s="1198"/>
      <c r="FJ142" s="587"/>
      <c r="FK142" s="587"/>
      <c r="FL142" s="587"/>
      <c r="FM142" s="587"/>
      <c r="FN142" s="1414"/>
      <c r="FO142" s="1127"/>
      <c r="FP142" s="588"/>
      <c r="FQ142" s="587"/>
      <c r="FR142" s="587"/>
      <c r="FS142" s="587"/>
      <c r="FT142" s="587"/>
      <c r="FU142" s="1126"/>
      <c r="FV142" s="1127"/>
      <c r="FW142" s="1203"/>
      <c r="FX142" s="1198"/>
      <c r="FY142" s="587"/>
      <c r="FZ142" s="587"/>
      <c r="GA142" s="587"/>
      <c r="GB142" s="588"/>
      <c r="GC142" s="1127"/>
      <c r="GD142" s="1166">
        <f t="shared" si="206"/>
        <v>2.0666666666666669</v>
      </c>
      <c r="GE142" s="697"/>
      <c r="GF142" s="697"/>
      <c r="GG142" s="697"/>
    </row>
    <row r="143" spans="1:191" s="585" customFormat="1" hidden="1" x14ac:dyDescent="0.35">
      <c r="A143" s="1229">
        <v>42921</v>
      </c>
      <c r="B143" s="587"/>
      <c r="C143" s="587"/>
      <c r="D143" s="587"/>
      <c r="E143" s="587"/>
      <c r="F143" s="1126"/>
      <c r="G143" s="1165"/>
      <c r="H143" s="588"/>
      <c r="I143" s="587"/>
      <c r="J143" s="587"/>
      <c r="K143" s="587"/>
      <c r="L143" s="587"/>
      <c r="M143" s="1126"/>
      <c r="N143" s="1012"/>
      <c r="O143" s="588"/>
      <c r="P143" s="588"/>
      <c r="Q143" s="587"/>
      <c r="R143" s="587"/>
      <c r="S143" s="587"/>
      <c r="T143" s="587"/>
      <c r="U143" s="1126"/>
      <c r="V143" s="1414"/>
      <c r="W143" s="587"/>
      <c r="X143" s="587"/>
      <c r="Y143" s="587"/>
      <c r="Z143" s="587"/>
      <c r="AA143" s="1126"/>
      <c r="AB143" s="1126"/>
      <c r="AC143" s="587"/>
      <c r="AD143" s="587"/>
      <c r="AE143" s="587"/>
      <c r="AF143" s="587"/>
      <c r="AG143" s="1126"/>
      <c r="AH143" s="1199"/>
      <c r="AI143" s="588"/>
      <c r="AJ143" s="587"/>
      <c r="AK143" s="587"/>
      <c r="AL143" s="587"/>
      <c r="AM143" s="587"/>
      <c r="AN143" s="1126"/>
      <c r="AO143" s="1127"/>
      <c r="AP143" s="587"/>
      <c r="AQ143" s="587">
        <v>9</v>
      </c>
      <c r="AR143" s="587">
        <v>5</v>
      </c>
      <c r="AS143" s="587">
        <v>12</v>
      </c>
      <c r="AT143" s="587">
        <f t="shared" ref="AT143:AT151" si="231">SUM(AQ143:AS143)</f>
        <v>26</v>
      </c>
      <c r="AU143" s="1127">
        <v>1</v>
      </c>
      <c r="AV143" s="1165">
        <f t="shared" si="174"/>
        <v>9.6842105263157894</v>
      </c>
      <c r="AW143" s="588"/>
      <c r="AX143" s="587">
        <v>10</v>
      </c>
      <c r="AY143" s="587">
        <v>6</v>
      </c>
      <c r="AZ143" s="587">
        <v>12</v>
      </c>
      <c r="BA143" s="587">
        <f t="shared" ref="BA143:BA149" si="232">SUM(AX143:AZ143)</f>
        <v>28</v>
      </c>
      <c r="BB143" s="1127">
        <v>1</v>
      </c>
      <c r="BC143" s="1163">
        <f t="shared" si="229"/>
        <v>11.175438596491228</v>
      </c>
      <c r="BD143" s="588"/>
      <c r="BE143" s="588"/>
      <c r="BF143" s="587"/>
      <c r="BG143" s="587"/>
      <c r="BH143" s="587"/>
      <c r="BI143" s="587"/>
      <c r="BJ143" s="1126"/>
      <c r="BK143" s="1127"/>
      <c r="BL143" s="588"/>
      <c r="BM143" s="587"/>
      <c r="BN143" s="587"/>
      <c r="BO143" s="587"/>
      <c r="BP143" s="587"/>
      <c r="BQ143" s="1419"/>
      <c r="BR143" s="1199"/>
      <c r="BS143" s="587"/>
      <c r="BT143" s="587"/>
      <c r="BU143" s="587"/>
      <c r="BV143" s="587"/>
      <c r="BW143" s="1126"/>
      <c r="BX143" s="1127"/>
      <c r="BY143" s="588"/>
      <c r="BZ143" s="588"/>
      <c r="CA143" s="587"/>
      <c r="CB143" s="587"/>
      <c r="CC143" s="587"/>
      <c r="CD143" s="587"/>
      <c r="CE143" s="1127"/>
      <c r="CF143" s="1163"/>
      <c r="CG143" s="588"/>
      <c r="CH143" s="587"/>
      <c r="CI143" s="587"/>
      <c r="CJ143" s="587"/>
      <c r="CK143" s="587"/>
      <c r="CL143" s="1127"/>
      <c r="CM143" s="1163"/>
      <c r="CN143" s="588"/>
      <c r="CO143" s="588"/>
      <c r="CP143" s="587"/>
      <c r="CQ143" s="587"/>
      <c r="CR143" s="587"/>
      <c r="CS143" s="587"/>
      <c r="CT143" s="1127"/>
      <c r="CU143" s="1163"/>
      <c r="CV143" s="588"/>
      <c r="CW143" s="587"/>
      <c r="CX143" s="587"/>
      <c r="CY143" s="587"/>
      <c r="CZ143" s="587"/>
      <c r="DA143" s="1127"/>
      <c r="DB143" s="1127"/>
      <c r="DC143" s="1127"/>
      <c r="DD143" s="1127"/>
      <c r="DE143" s="1127"/>
      <c r="DF143" s="1127"/>
      <c r="DG143" s="1127"/>
      <c r="DH143" s="1127"/>
      <c r="DI143" s="1127"/>
      <c r="DJ143" s="1127"/>
      <c r="DK143" s="1127"/>
      <c r="DL143" s="1127"/>
      <c r="DM143" s="1127"/>
      <c r="DN143" s="1163"/>
      <c r="DO143" s="588"/>
      <c r="DP143" s="588"/>
      <c r="DQ143" s="587"/>
      <c r="DR143" s="587"/>
      <c r="DS143" s="587"/>
      <c r="DT143" s="587"/>
      <c r="DU143" s="1127"/>
      <c r="DV143" s="1127"/>
      <c r="DW143" s="588"/>
      <c r="DX143" s="587"/>
      <c r="DY143" s="587"/>
      <c r="DZ143" s="587"/>
      <c r="EA143" s="587"/>
      <c r="EB143" s="1127"/>
      <c r="EC143" s="1127"/>
      <c r="ED143" s="588"/>
      <c r="EE143" s="588"/>
      <c r="EF143" s="587">
        <v>0</v>
      </c>
      <c r="EG143" s="587">
        <v>0</v>
      </c>
      <c r="EH143" s="587">
        <v>0</v>
      </c>
      <c r="EI143" s="587">
        <f t="shared" ref="EI143:EI151" si="233">SUM(EF143:EH143)</f>
        <v>0</v>
      </c>
      <c r="EJ143" s="1127">
        <v>0</v>
      </c>
      <c r="EK143" s="1163">
        <f t="shared" si="186"/>
        <v>11.962264150943396</v>
      </c>
      <c r="EL143" s="588"/>
      <c r="EM143" s="587">
        <v>0</v>
      </c>
      <c r="EN143" s="587">
        <v>0</v>
      </c>
      <c r="EO143" s="587">
        <v>0</v>
      </c>
      <c r="EP143" s="587">
        <f t="shared" ref="EP143:EP149" si="234">SUM(EM143:EO143)</f>
        <v>0</v>
      </c>
      <c r="EQ143" s="1127">
        <v>0</v>
      </c>
      <c r="ER143" s="1163">
        <f t="shared" si="230"/>
        <v>17.622641509433961</v>
      </c>
      <c r="ES143" s="588"/>
      <c r="ET143" s="587"/>
      <c r="EU143" s="587">
        <v>7</v>
      </c>
      <c r="EV143" s="587">
        <v>0</v>
      </c>
      <c r="EW143" s="587">
        <v>2</v>
      </c>
      <c r="EX143" s="587">
        <f t="shared" ref="EX143:EX151" si="235">SUM(EU143:EW143)</f>
        <v>9</v>
      </c>
      <c r="EY143" s="1199">
        <v>1</v>
      </c>
      <c r="EZ143" s="1164">
        <f t="shared" si="197"/>
        <v>9.3991031390134534</v>
      </c>
      <c r="FA143" s="588"/>
      <c r="FB143" s="587">
        <v>8</v>
      </c>
      <c r="FC143" s="587">
        <v>0</v>
      </c>
      <c r="FD143" s="587">
        <v>2</v>
      </c>
      <c r="FE143" s="587">
        <f t="shared" ref="FE143:FE149" si="236">SUM(FB143:FD143)</f>
        <v>10</v>
      </c>
      <c r="FF143" s="1127">
        <f t="shared" ref="FF143:FF151" si="237">EY143</f>
        <v>1</v>
      </c>
      <c r="FG143" s="1163">
        <f t="shared" si="198"/>
        <v>13.847533632286995</v>
      </c>
      <c r="FH143" s="1197"/>
      <c r="FI143" s="1198"/>
      <c r="FJ143" s="587"/>
      <c r="FK143" s="587"/>
      <c r="FL143" s="587"/>
      <c r="FM143" s="587"/>
      <c r="FN143" s="1414"/>
      <c r="FO143" s="1127"/>
      <c r="FP143" s="588"/>
      <c r="FQ143" s="587"/>
      <c r="FR143" s="587"/>
      <c r="FS143" s="587"/>
      <c r="FT143" s="587"/>
      <c r="FU143" s="1126"/>
      <c r="FV143" s="1127"/>
      <c r="FW143" s="1203"/>
      <c r="FX143" s="1198"/>
      <c r="FY143" s="587">
        <v>0</v>
      </c>
      <c r="FZ143" s="587">
        <v>4</v>
      </c>
      <c r="GA143" s="587">
        <v>3</v>
      </c>
      <c r="GB143" s="588">
        <f t="shared" ref="GB143:GB151" si="238">SUM(FY143:GA143)</f>
        <v>7</v>
      </c>
      <c r="GC143" s="1127">
        <v>1</v>
      </c>
      <c r="GD143" s="1166">
        <f t="shared" si="206"/>
        <v>2.1333333333333333</v>
      </c>
      <c r="GE143" s="697">
        <f t="shared" ref="GE143:GE156" si="239">B143+AQ143+CA143+CP143+EF143+EU143+FY143</f>
        <v>16</v>
      </c>
      <c r="GF143" s="697">
        <f t="shared" ref="GF143:GF156" si="240">C143+AR143+CB143+CQ143+EG143+EV143+FZ143</f>
        <v>9</v>
      </c>
      <c r="GG143" s="697">
        <f t="shared" ref="GG143:GG156" si="241">D143+AS143+CC143+CR143+EH143+EW143+GA143</f>
        <v>17</v>
      </c>
      <c r="GH143" s="585">
        <v>0</v>
      </c>
      <c r="GI143" s="585">
        <v>0</v>
      </c>
    </row>
    <row r="144" spans="1:191" s="585" customFormat="1" hidden="1" x14ac:dyDescent="0.35">
      <c r="A144" s="1229">
        <v>42922</v>
      </c>
      <c r="B144" s="587"/>
      <c r="C144" s="587"/>
      <c r="D144" s="587"/>
      <c r="E144" s="587"/>
      <c r="F144" s="1126"/>
      <c r="G144" s="1165"/>
      <c r="H144" s="588"/>
      <c r="I144" s="587"/>
      <c r="J144" s="587"/>
      <c r="K144" s="587"/>
      <c r="L144" s="587"/>
      <c r="M144" s="1126"/>
      <c r="N144" s="1012"/>
      <c r="O144" s="588"/>
      <c r="P144" s="588"/>
      <c r="Q144" s="587"/>
      <c r="R144" s="587"/>
      <c r="S144" s="587"/>
      <c r="T144" s="587"/>
      <c r="U144" s="1126"/>
      <c r="V144" s="1414"/>
      <c r="W144" s="587"/>
      <c r="X144" s="587"/>
      <c r="Y144" s="587"/>
      <c r="Z144" s="587"/>
      <c r="AA144" s="1126"/>
      <c r="AB144" s="1126"/>
      <c r="AC144" s="587"/>
      <c r="AD144" s="587"/>
      <c r="AE144" s="587"/>
      <c r="AF144" s="587"/>
      <c r="AG144" s="1126"/>
      <c r="AH144" s="1199"/>
      <c r="AI144" s="588"/>
      <c r="AJ144" s="587"/>
      <c r="AK144" s="587"/>
      <c r="AL144" s="587"/>
      <c r="AM144" s="587"/>
      <c r="AN144" s="1126"/>
      <c r="AO144" s="1127"/>
      <c r="AP144" s="587"/>
      <c r="AQ144" s="587">
        <v>5</v>
      </c>
      <c r="AR144" s="587">
        <v>5</v>
      </c>
      <c r="AS144" s="587">
        <v>5</v>
      </c>
      <c r="AT144" s="587">
        <f t="shared" si="231"/>
        <v>15</v>
      </c>
      <c r="AU144" s="1127">
        <v>1</v>
      </c>
      <c r="AV144" s="1165">
        <f t="shared" ref="AV144:AV207" si="242">IF( SUM(AU84:AU144)&lt;=0,0,SUM(AT84:AT144)/SUM(AU84:AU144))</f>
        <v>9.807017543859649</v>
      </c>
      <c r="AW144" s="588"/>
      <c r="AX144" s="587">
        <v>6</v>
      </c>
      <c r="AY144" s="587">
        <v>6</v>
      </c>
      <c r="AZ144" s="587">
        <v>6</v>
      </c>
      <c r="BA144" s="587">
        <f t="shared" si="232"/>
        <v>18</v>
      </c>
      <c r="BB144" s="1127">
        <v>1</v>
      </c>
      <c r="BC144" s="1163">
        <f t="shared" si="229"/>
        <v>11.315789473684211</v>
      </c>
      <c r="BD144" s="588"/>
      <c r="BE144" s="588"/>
      <c r="BF144" s="587"/>
      <c r="BG144" s="587"/>
      <c r="BH144" s="587"/>
      <c r="BI144" s="587"/>
      <c r="BJ144" s="1126"/>
      <c r="BK144" s="1127"/>
      <c r="BL144" s="588"/>
      <c r="BM144" s="587"/>
      <c r="BN144" s="587"/>
      <c r="BO144" s="587"/>
      <c r="BP144" s="587"/>
      <c r="BQ144" s="1419"/>
      <c r="BR144" s="1199"/>
      <c r="BS144" s="587"/>
      <c r="BT144" s="587"/>
      <c r="BU144" s="587"/>
      <c r="BV144" s="587"/>
      <c r="BW144" s="1126"/>
      <c r="BX144" s="1127"/>
      <c r="BY144" s="588"/>
      <c r="BZ144" s="588"/>
      <c r="CA144" s="587"/>
      <c r="CB144" s="587"/>
      <c r="CC144" s="587"/>
      <c r="CD144" s="587"/>
      <c r="CE144" s="1127"/>
      <c r="CF144" s="1163"/>
      <c r="CG144" s="588"/>
      <c r="CH144" s="587"/>
      <c r="CI144" s="587"/>
      <c r="CJ144" s="587"/>
      <c r="CK144" s="587"/>
      <c r="CL144" s="1127"/>
      <c r="CM144" s="1163"/>
      <c r="CN144" s="588"/>
      <c r="CO144" s="588"/>
      <c r="CP144" s="587"/>
      <c r="CQ144" s="587"/>
      <c r="CR144" s="587"/>
      <c r="CS144" s="587"/>
      <c r="CT144" s="1127"/>
      <c r="CU144" s="1163"/>
      <c r="CV144" s="588"/>
      <c r="CW144" s="587"/>
      <c r="CX144" s="587"/>
      <c r="CY144" s="587"/>
      <c r="CZ144" s="587"/>
      <c r="DA144" s="1127"/>
      <c r="DB144" s="1127"/>
      <c r="DC144" s="1127"/>
      <c r="DD144" s="1127"/>
      <c r="DE144" s="1127"/>
      <c r="DF144" s="1127"/>
      <c r="DG144" s="1127"/>
      <c r="DH144" s="1127"/>
      <c r="DI144" s="1127"/>
      <c r="DJ144" s="1127"/>
      <c r="DK144" s="1127"/>
      <c r="DL144" s="1127"/>
      <c r="DM144" s="1127"/>
      <c r="DN144" s="1163"/>
      <c r="DO144" s="588"/>
      <c r="DP144" s="588"/>
      <c r="DQ144" s="587"/>
      <c r="DR144" s="587"/>
      <c r="DS144" s="587"/>
      <c r="DT144" s="587"/>
      <c r="DU144" s="1127"/>
      <c r="DV144" s="1127"/>
      <c r="DW144" s="588"/>
      <c r="DX144" s="587"/>
      <c r="DY144" s="587"/>
      <c r="DZ144" s="587"/>
      <c r="EA144" s="587"/>
      <c r="EB144" s="1127"/>
      <c r="EC144" s="1127"/>
      <c r="ED144" s="588"/>
      <c r="EE144" s="588"/>
      <c r="EF144" s="587">
        <v>0</v>
      </c>
      <c r="EG144" s="587">
        <v>0</v>
      </c>
      <c r="EH144" s="587">
        <v>0</v>
      </c>
      <c r="EI144" s="587">
        <f t="shared" si="233"/>
        <v>0</v>
      </c>
      <c r="EJ144" s="1127">
        <v>0</v>
      </c>
      <c r="EK144" s="1163">
        <f t="shared" si="186"/>
        <v>11.865384615384615</v>
      </c>
      <c r="EL144" s="588"/>
      <c r="EM144" s="587">
        <v>0</v>
      </c>
      <c r="EN144" s="587">
        <v>0</v>
      </c>
      <c r="EO144" s="587">
        <v>0</v>
      </c>
      <c r="EP144" s="587">
        <f t="shared" si="234"/>
        <v>0</v>
      </c>
      <c r="EQ144" s="1127">
        <v>0</v>
      </c>
      <c r="ER144" s="1163">
        <f t="shared" si="230"/>
        <v>17.596153846153847</v>
      </c>
      <c r="ES144" s="588"/>
      <c r="ET144" s="587"/>
      <c r="EU144" s="587">
        <v>8</v>
      </c>
      <c r="EV144" s="587">
        <v>1</v>
      </c>
      <c r="EW144" s="587">
        <v>2</v>
      </c>
      <c r="EX144" s="587">
        <f t="shared" si="235"/>
        <v>11</v>
      </c>
      <c r="EY144" s="1199">
        <v>1</v>
      </c>
      <c r="EZ144" s="1164">
        <f t="shared" si="197"/>
        <v>9.3991031390134534</v>
      </c>
      <c r="FA144" s="588"/>
      <c r="FB144" s="587">
        <v>9</v>
      </c>
      <c r="FC144" s="587">
        <v>1</v>
      </c>
      <c r="FD144" s="587">
        <v>3</v>
      </c>
      <c r="FE144" s="587">
        <f t="shared" si="236"/>
        <v>13</v>
      </c>
      <c r="FF144" s="1127">
        <f t="shared" si="237"/>
        <v>1</v>
      </c>
      <c r="FG144" s="1163">
        <f t="shared" si="198"/>
        <v>13.811659192825113</v>
      </c>
      <c r="FH144" s="1197"/>
      <c r="FI144" s="1198"/>
      <c r="FJ144" s="587"/>
      <c r="FK144" s="587"/>
      <c r="FL144" s="587"/>
      <c r="FM144" s="587"/>
      <c r="FN144" s="1414"/>
      <c r="FO144" s="1127"/>
      <c r="FP144" s="588"/>
      <c r="FQ144" s="587"/>
      <c r="FR144" s="587"/>
      <c r="FS144" s="587"/>
      <c r="FT144" s="587"/>
      <c r="FU144" s="1126"/>
      <c r="FV144" s="1127"/>
      <c r="FW144" s="1203"/>
      <c r="FX144" s="1198"/>
      <c r="FY144" s="587">
        <v>0</v>
      </c>
      <c r="FZ144" s="587">
        <v>0</v>
      </c>
      <c r="GA144" s="587">
        <v>0</v>
      </c>
      <c r="GB144" s="588">
        <f t="shared" si="238"/>
        <v>0</v>
      </c>
      <c r="GC144" s="1127">
        <v>1</v>
      </c>
      <c r="GD144" s="1166">
        <f t="shared" si="206"/>
        <v>2.1</v>
      </c>
      <c r="GE144" s="697">
        <f t="shared" si="239"/>
        <v>13</v>
      </c>
      <c r="GF144" s="697">
        <f t="shared" si="240"/>
        <v>6</v>
      </c>
      <c r="GG144" s="697">
        <f t="shared" si="241"/>
        <v>7</v>
      </c>
      <c r="GH144" s="585">
        <v>0</v>
      </c>
      <c r="GI144" s="585">
        <v>0</v>
      </c>
    </row>
    <row r="145" spans="1:191" s="585" customFormat="1" hidden="1" x14ac:dyDescent="0.35">
      <c r="A145" s="1231">
        <v>42923</v>
      </c>
      <c r="B145" s="698"/>
      <c r="C145" s="698"/>
      <c r="D145" s="698"/>
      <c r="E145" s="698"/>
      <c r="F145" s="1140"/>
      <c r="G145" s="1165"/>
      <c r="H145" s="1142"/>
      <c r="I145" s="698"/>
      <c r="J145" s="698"/>
      <c r="K145" s="698"/>
      <c r="L145" s="698"/>
      <c r="M145" s="1140"/>
      <c r="N145" s="1012"/>
      <c r="O145" s="1142"/>
      <c r="P145" s="1142"/>
      <c r="Q145" s="698"/>
      <c r="R145" s="698"/>
      <c r="S145" s="698"/>
      <c r="T145" s="698"/>
      <c r="U145" s="1140"/>
      <c r="V145" s="1415"/>
      <c r="W145" s="698"/>
      <c r="X145" s="698"/>
      <c r="Y145" s="698"/>
      <c r="Z145" s="698"/>
      <c r="AA145" s="1140"/>
      <c r="AB145" s="1140"/>
      <c r="AC145" s="698"/>
      <c r="AD145" s="698"/>
      <c r="AE145" s="698"/>
      <c r="AF145" s="698"/>
      <c r="AG145" s="1140"/>
      <c r="AH145" s="1420"/>
      <c r="AI145" s="1142"/>
      <c r="AJ145" s="698"/>
      <c r="AK145" s="698"/>
      <c r="AL145" s="698"/>
      <c r="AM145" s="698"/>
      <c r="AN145" s="1140"/>
      <c r="AO145" s="1141"/>
      <c r="AP145" s="698"/>
      <c r="AQ145" s="698">
        <v>6</v>
      </c>
      <c r="AR145" s="698">
        <v>6</v>
      </c>
      <c r="AS145" s="698">
        <v>3</v>
      </c>
      <c r="AT145" s="698">
        <f t="shared" si="231"/>
        <v>15</v>
      </c>
      <c r="AU145" s="1141">
        <v>1</v>
      </c>
      <c r="AV145" s="1165">
        <f t="shared" si="242"/>
        <v>9.8421052631578956</v>
      </c>
      <c r="AW145" s="1142"/>
      <c r="AX145" s="698">
        <v>7</v>
      </c>
      <c r="AY145" s="698">
        <v>7</v>
      </c>
      <c r="AZ145" s="698">
        <v>3</v>
      </c>
      <c r="BA145" s="698">
        <f t="shared" si="232"/>
        <v>17</v>
      </c>
      <c r="BB145" s="1141">
        <v>1</v>
      </c>
      <c r="BC145" s="1163">
        <f t="shared" si="229"/>
        <v>11.368421052631579</v>
      </c>
      <c r="BD145" s="1142"/>
      <c r="BE145" s="1142"/>
      <c r="BF145" s="698"/>
      <c r="BG145" s="698"/>
      <c r="BH145" s="698"/>
      <c r="BI145" s="698"/>
      <c r="BJ145" s="1140"/>
      <c r="BK145" s="1141"/>
      <c r="BL145" s="1142"/>
      <c r="BM145" s="698"/>
      <c r="BN145" s="698"/>
      <c r="BO145" s="698"/>
      <c r="BP145" s="698"/>
      <c r="BQ145" s="1421"/>
      <c r="BR145" s="1420"/>
      <c r="BS145" s="698"/>
      <c r="BT145" s="698"/>
      <c r="BU145" s="698"/>
      <c r="BV145" s="698"/>
      <c r="BW145" s="1140"/>
      <c r="BX145" s="1141"/>
      <c r="BY145" s="1142"/>
      <c r="BZ145" s="1142"/>
      <c r="CA145" s="698"/>
      <c r="CB145" s="698"/>
      <c r="CC145" s="698"/>
      <c r="CD145" s="698"/>
      <c r="CE145" s="1141"/>
      <c r="CF145" s="1163"/>
      <c r="CG145" s="1142"/>
      <c r="CH145" s="698"/>
      <c r="CI145" s="698"/>
      <c r="CJ145" s="698"/>
      <c r="CK145" s="698"/>
      <c r="CL145" s="1141"/>
      <c r="CM145" s="1163"/>
      <c r="CN145" s="1142"/>
      <c r="CO145" s="1142"/>
      <c r="CP145" s="698"/>
      <c r="CQ145" s="698"/>
      <c r="CR145" s="698"/>
      <c r="CS145" s="698"/>
      <c r="CT145" s="1141"/>
      <c r="CU145" s="1163"/>
      <c r="CV145" s="1142"/>
      <c r="CW145" s="698"/>
      <c r="CX145" s="698"/>
      <c r="CY145" s="698"/>
      <c r="CZ145" s="698"/>
      <c r="DA145" s="1141"/>
      <c r="DB145" s="1141"/>
      <c r="DC145" s="1141"/>
      <c r="DD145" s="1141"/>
      <c r="DE145" s="1141"/>
      <c r="DF145" s="1141"/>
      <c r="DG145" s="1141"/>
      <c r="DH145" s="1141"/>
      <c r="DI145" s="1141"/>
      <c r="DJ145" s="1141"/>
      <c r="DK145" s="1141"/>
      <c r="DL145" s="1141"/>
      <c r="DM145" s="1141"/>
      <c r="DN145" s="1163"/>
      <c r="DO145" s="1142"/>
      <c r="DP145" s="1142"/>
      <c r="DQ145" s="698"/>
      <c r="DR145" s="698"/>
      <c r="DS145" s="698"/>
      <c r="DT145" s="698"/>
      <c r="DU145" s="1141"/>
      <c r="DV145" s="1141"/>
      <c r="DW145" s="1142"/>
      <c r="DX145" s="698"/>
      <c r="DY145" s="698"/>
      <c r="DZ145" s="698"/>
      <c r="EA145" s="698"/>
      <c r="EB145" s="1141"/>
      <c r="EC145" s="1141"/>
      <c r="ED145" s="1142"/>
      <c r="EE145" s="1142"/>
      <c r="EF145" s="698">
        <v>0</v>
      </c>
      <c r="EG145" s="698">
        <v>0</v>
      </c>
      <c r="EH145" s="698">
        <v>0</v>
      </c>
      <c r="EI145" s="698">
        <f t="shared" si="233"/>
        <v>0</v>
      </c>
      <c r="EJ145" s="1127">
        <v>0</v>
      </c>
      <c r="EK145" s="1163">
        <f t="shared" si="186"/>
        <v>11.883495145631068</v>
      </c>
      <c r="EL145" s="1142"/>
      <c r="EM145" s="698">
        <v>0</v>
      </c>
      <c r="EN145" s="698">
        <v>0</v>
      </c>
      <c r="EO145" s="698">
        <v>0</v>
      </c>
      <c r="EP145" s="698">
        <f t="shared" si="234"/>
        <v>0</v>
      </c>
      <c r="EQ145" s="1141">
        <v>0</v>
      </c>
      <c r="ER145" s="1163">
        <f t="shared" si="230"/>
        <v>17.592233009708739</v>
      </c>
      <c r="ES145" s="1142"/>
      <c r="ET145" s="698"/>
      <c r="EU145" s="698">
        <v>7</v>
      </c>
      <c r="EV145" s="698">
        <v>1</v>
      </c>
      <c r="EW145" s="698">
        <v>2</v>
      </c>
      <c r="EX145" s="698">
        <f t="shared" si="235"/>
        <v>10</v>
      </c>
      <c r="EY145" s="1420">
        <v>1</v>
      </c>
      <c r="EZ145" s="1164">
        <f t="shared" si="197"/>
        <v>9.4170403587443943</v>
      </c>
      <c r="FA145" s="1142"/>
      <c r="FB145" s="698">
        <v>8</v>
      </c>
      <c r="FC145" s="698">
        <v>1</v>
      </c>
      <c r="FD145" s="698">
        <v>3</v>
      </c>
      <c r="FE145" s="698">
        <f t="shared" si="236"/>
        <v>12</v>
      </c>
      <c r="FF145" s="1141">
        <f t="shared" si="237"/>
        <v>1</v>
      </c>
      <c r="FG145" s="1163">
        <f t="shared" si="198"/>
        <v>13.79372197309417</v>
      </c>
      <c r="FH145" s="1423"/>
      <c r="FI145" s="1424"/>
      <c r="FJ145" s="698"/>
      <c r="FK145" s="698"/>
      <c r="FL145" s="698"/>
      <c r="FM145" s="698"/>
      <c r="FN145" s="1415"/>
      <c r="FO145" s="1141"/>
      <c r="FP145" s="1142"/>
      <c r="FQ145" s="698"/>
      <c r="FR145" s="698"/>
      <c r="FS145" s="698"/>
      <c r="FT145" s="698"/>
      <c r="FU145" s="1140"/>
      <c r="FV145" s="1141"/>
      <c r="FW145" s="1425"/>
      <c r="FX145" s="1424"/>
      <c r="FY145" s="698">
        <v>0</v>
      </c>
      <c r="FZ145" s="698">
        <v>0</v>
      </c>
      <c r="GA145" s="698">
        <v>1</v>
      </c>
      <c r="GB145" s="1142">
        <f t="shared" si="238"/>
        <v>1</v>
      </c>
      <c r="GC145" s="1141">
        <v>1</v>
      </c>
      <c r="GD145" s="1166">
        <f t="shared" si="206"/>
        <v>2.0499999999999998</v>
      </c>
      <c r="GE145" s="1427">
        <f t="shared" si="239"/>
        <v>13</v>
      </c>
      <c r="GF145" s="1427">
        <f t="shared" si="240"/>
        <v>7</v>
      </c>
      <c r="GG145" s="1427">
        <f t="shared" si="241"/>
        <v>6</v>
      </c>
      <c r="GH145" s="585">
        <v>0</v>
      </c>
      <c r="GI145" s="585">
        <v>1</v>
      </c>
    </row>
    <row r="146" spans="1:191" s="585" customFormat="1" hidden="1" x14ac:dyDescent="0.35">
      <c r="A146" s="1230">
        <v>42926</v>
      </c>
      <c r="B146" s="587"/>
      <c r="C146" s="587"/>
      <c r="D146" s="587"/>
      <c r="E146" s="587"/>
      <c r="F146" s="1126"/>
      <c r="G146" s="1165"/>
      <c r="H146" s="588"/>
      <c r="I146" s="587"/>
      <c r="J146" s="587"/>
      <c r="K146" s="587"/>
      <c r="L146" s="587"/>
      <c r="M146" s="1126"/>
      <c r="N146" s="1012"/>
      <c r="O146" s="588"/>
      <c r="P146" s="588"/>
      <c r="Q146" s="587"/>
      <c r="R146" s="587"/>
      <c r="S146" s="587"/>
      <c r="T146" s="587"/>
      <c r="U146" s="1126"/>
      <c r="V146" s="1414"/>
      <c r="W146" s="587"/>
      <c r="X146" s="587"/>
      <c r="Y146" s="587"/>
      <c r="Z146" s="587"/>
      <c r="AA146" s="1126"/>
      <c r="AB146" s="1126"/>
      <c r="AC146" s="587"/>
      <c r="AD146" s="587"/>
      <c r="AE146" s="587"/>
      <c r="AF146" s="587"/>
      <c r="AG146" s="1126"/>
      <c r="AH146" s="1199"/>
      <c r="AI146" s="588"/>
      <c r="AJ146" s="587"/>
      <c r="AK146" s="587"/>
      <c r="AL146" s="587"/>
      <c r="AM146" s="587"/>
      <c r="AN146" s="1126"/>
      <c r="AO146" s="1127"/>
      <c r="AP146" s="587"/>
      <c r="AQ146" s="587">
        <v>4</v>
      </c>
      <c r="AR146" s="587">
        <v>3</v>
      </c>
      <c r="AS146" s="587">
        <v>4</v>
      </c>
      <c r="AT146" s="587">
        <f t="shared" si="231"/>
        <v>11</v>
      </c>
      <c r="AU146" s="1127">
        <v>1</v>
      </c>
      <c r="AV146" s="1165">
        <f t="shared" si="242"/>
        <v>9.8771929824561404</v>
      </c>
      <c r="AW146" s="588"/>
      <c r="AX146" s="587">
        <v>5</v>
      </c>
      <c r="AY146" s="587">
        <v>4</v>
      </c>
      <c r="AZ146" s="587">
        <v>4</v>
      </c>
      <c r="BA146" s="587">
        <f t="shared" si="232"/>
        <v>13</v>
      </c>
      <c r="BB146" s="1127">
        <v>1</v>
      </c>
      <c r="BC146" s="1163">
        <f t="shared" si="229"/>
        <v>11.43859649122807</v>
      </c>
      <c r="BD146" s="588"/>
      <c r="BE146" s="588"/>
      <c r="BF146" s="587"/>
      <c r="BG146" s="587"/>
      <c r="BH146" s="587"/>
      <c r="BI146" s="587"/>
      <c r="BJ146" s="1126"/>
      <c r="BK146" s="1127"/>
      <c r="BL146" s="588"/>
      <c r="BM146" s="587"/>
      <c r="BN146" s="587"/>
      <c r="BO146" s="587"/>
      <c r="BP146" s="587"/>
      <c r="BQ146" s="1419"/>
      <c r="BR146" s="1199"/>
      <c r="BS146" s="587"/>
      <c r="BT146" s="587"/>
      <c r="BU146" s="587"/>
      <c r="BV146" s="587"/>
      <c r="BW146" s="1126"/>
      <c r="BX146" s="1127"/>
      <c r="BY146" s="588"/>
      <c r="BZ146" s="588"/>
      <c r="CA146" s="587"/>
      <c r="CB146" s="587"/>
      <c r="CC146" s="587"/>
      <c r="CD146" s="587"/>
      <c r="CE146" s="1127"/>
      <c r="CF146" s="1163"/>
      <c r="CG146" s="588"/>
      <c r="CH146" s="587"/>
      <c r="CI146" s="587"/>
      <c r="CJ146" s="587"/>
      <c r="CK146" s="587"/>
      <c r="CL146" s="1127"/>
      <c r="CM146" s="1163"/>
      <c r="CN146" s="588"/>
      <c r="CO146" s="588"/>
      <c r="CP146" s="587"/>
      <c r="CQ146" s="587"/>
      <c r="CR146" s="587"/>
      <c r="CS146" s="587"/>
      <c r="CT146" s="1127"/>
      <c r="CU146" s="1163"/>
      <c r="CV146" s="588"/>
      <c r="CW146" s="587"/>
      <c r="CX146" s="587"/>
      <c r="CY146" s="587"/>
      <c r="CZ146" s="587"/>
      <c r="DA146" s="1127"/>
      <c r="DB146" s="1127"/>
      <c r="DC146" s="1127"/>
      <c r="DD146" s="1127"/>
      <c r="DE146" s="1127"/>
      <c r="DF146" s="1127"/>
      <c r="DG146" s="1127"/>
      <c r="DH146" s="1127"/>
      <c r="DI146" s="1127"/>
      <c r="DJ146" s="1127"/>
      <c r="DK146" s="1127"/>
      <c r="DL146" s="1127"/>
      <c r="DM146" s="1127"/>
      <c r="DN146" s="1163"/>
      <c r="DO146" s="588"/>
      <c r="DP146" s="588"/>
      <c r="DQ146" s="587"/>
      <c r="DR146" s="587"/>
      <c r="DS146" s="587"/>
      <c r="DT146" s="587"/>
      <c r="DU146" s="1127"/>
      <c r="DV146" s="1127"/>
      <c r="DW146" s="588"/>
      <c r="DX146" s="587"/>
      <c r="DY146" s="587"/>
      <c r="DZ146" s="587"/>
      <c r="EA146" s="587"/>
      <c r="EB146" s="1127"/>
      <c r="EC146" s="1127"/>
      <c r="ED146" s="588"/>
      <c r="EE146" s="588"/>
      <c r="EF146" s="587">
        <v>4</v>
      </c>
      <c r="EG146" s="587">
        <v>0</v>
      </c>
      <c r="EH146" s="587">
        <v>2</v>
      </c>
      <c r="EI146" s="587">
        <f t="shared" si="233"/>
        <v>6</v>
      </c>
      <c r="EJ146" s="1127">
        <v>1</v>
      </c>
      <c r="EK146" s="1163">
        <f t="shared" si="186"/>
        <v>11.825242718446601</v>
      </c>
      <c r="EL146" s="588"/>
      <c r="EM146" s="587">
        <v>8</v>
      </c>
      <c r="EN146" s="587">
        <v>3</v>
      </c>
      <c r="EO146" s="587">
        <v>3</v>
      </c>
      <c r="EP146" s="587">
        <f t="shared" si="234"/>
        <v>14</v>
      </c>
      <c r="EQ146" s="1127">
        <v>1</v>
      </c>
      <c r="ER146" s="1163">
        <f t="shared" si="230"/>
        <v>17.631067961165048</v>
      </c>
      <c r="ES146" s="588"/>
      <c r="ET146" s="587"/>
      <c r="EU146" s="587">
        <v>3</v>
      </c>
      <c r="EV146" s="587">
        <v>1</v>
      </c>
      <c r="EW146" s="587">
        <v>0</v>
      </c>
      <c r="EX146" s="587">
        <f t="shared" si="235"/>
        <v>4</v>
      </c>
      <c r="EY146" s="1199">
        <v>1</v>
      </c>
      <c r="EZ146" s="1164">
        <f t="shared" si="197"/>
        <v>9.3273542600896864</v>
      </c>
      <c r="FA146" s="588"/>
      <c r="FB146" s="587">
        <v>4</v>
      </c>
      <c r="FC146" s="587">
        <v>2</v>
      </c>
      <c r="FD146" s="587">
        <v>2</v>
      </c>
      <c r="FE146" s="587">
        <f t="shared" si="236"/>
        <v>8</v>
      </c>
      <c r="FF146" s="1127">
        <f t="shared" si="237"/>
        <v>1</v>
      </c>
      <c r="FG146" s="1163">
        <f>IF( SUM(FF86:FF146)&lt;=0,0,SUM(FE86:FE146)/SUM(FF86:FF146))</f>
        <v>13.739910313901346</v>
      </c>
      <c r="FH146" s="1197"/>
      <c r="FI146" s="1198"/>
      <c r="FJ146" s="587"/>
      <c r="FK146" s="587"/>
      <c r="FL146" s="587"/>
      <c r="FM146" s="587"/>
      <c r="FN146" s="1414"/>
      <c r="FO146" s="1127"/>
      <c r="FP146" s="588"/>
      <c r="FQ146" s="587"/>
      <c r="FR146" s="587"/>
      <c r="FS146" s="587"/>
      <c r="FT146" s="587"/>
      <c r="FU146" s="1126"/>
      <c r="FV146" s="1127"/>
      <c r="FW146" s="1203"/>
      <c r="FX146" s="1198"/>
      <c r="FY146" s="587">
        <v>0</v>
      </c>
      <c r="FZ146" s="587">
        <v>0</v>
      </c>
      <c r="GA146" s="587">
        <v>1</v>
      </c>
      <c r="GB146" s="588">
        <f t="shared" si="238"/>
        <v>1</v>
      </c>
      <c r="GC146" s="1127">
        <v>1</v>
      </c>
      <c r="GD146" s="1166">
        <f t="shared" si="206"/>
        <v>2</v>
      </c>
      <c r="GE146" s="697">
        <f t="shared" si="239"/>
        <v>11</v>
      </c>
      <c r="GF146" s="697">
        <f t="shared" si="240"/>
        <v>4</v>
      </c>
      <c r="GG146" s="697">
        <f t="shared" si="241"/>
        <v>7</v>
      </c>
      <c r="GH146" s="585">
        <v>1</v>
      </c>
      <c r="GI146" s="585">
        <v>3</v>
      </c>
    </row>
    <row r="147" spans="1:191" s="585" customFormat="1" hidden="1" x14ac:dyDescent="0.35">
      <c r="A147" s="1229">
        <v>42927</v>
      </c>
      <c r="B147" s="587"/>
      <c r="C147" s="587"/>
      <c r="D147" s="587"/>
      <c r="E147" s="587"/>
      <c r="F147" s="1126"/>
      <c r="G147" s="1165"/>
      <c r="H147" s="588"/>
      <c r="I147" s="587"/>
      <c r="J147" s="587"/>
      <c r="K147" s="587"/>
      <c r="L147" s="587"/>
      <c r="M147" s="1126"/>
      <c r="N147" s="1012"/>
      <c r="O147" s="588"/>
      <c r="P147" s="588"/>
      <c r="Q147" s="587"/>
      <c r="R147" s="587"/>
      <c r="S147" s="587"/>
      <c r="T147" s="587"/>
      <c r="U147" s="1126"/>
      <c r="V147" s="1414"/>
      <c r="W147" s="587"/>
      <c r="X147" s="587"/>
      <c r="Y147" s="587"/>
      <c r="Z147" s="587"/>
      <c r="AA147" s="1126"/>
      <c r="AB147" s="1126"/>
      <c r="AC147" s="587"/>
      <c r="AD147" s="587"/>
      <c r="AE147" s="587"/>
      <c r="AF147" s="587"/>
      <c r="AG147" s="1126"/>
      <c r="AH147" s="1199"/>
      <c r="AI147" s="588"/>
      <c r="AJ147" s="587"/>
      <c r="AK147" s="587"/>
      <c r="AL147" s="587"/>
      <c r="AM147" s="587"/>
      <c r="AN147" s="1126"/>
      <c r="AO147" s="1127"/>
      <c r="AP147" s="587"/>
      <c r="AQ147" s="587">
        <v>5</v>
      </c>
      <c r="AR147" s="587">
        <v>3</v>
      </c>
      <c r="AS147" s="587">
        <v>8</v>
      </c>
      <c r="AT147" s="587">
        <f t="shared" si="231"/>
        <v>16</v>
      </c>
      <c r="AU147" s="1127">
        <v>1</v>
      </c>
      <c r="AV147" s="1165">
        <f t="shared" si="242"/>
        <v>10.017543859649123</v>
      </c>
      <c r="AW147" s="588"/>
      <c r="AX147" s="587">
        <v>6</v>
      </c>
      <c r="AY147" s="587">
        <v>5</v>
      </c>
      <c r="AZ147" s="587">
        <v>8</v>
      </c>
      <c r="BA147" s="587">
        <f t="shared" si="232"/>
        <v>19</v>
      </c>
      <c r="BB147" s="1127">
        <v>1</v>
      </c>
      <c r="BC147" s="1163">
        <f t="shared" si="229"/>
        <v>11.631578947368421</v>
      </c>
      <c r="BD147" s="588"/>
      <c r="BE147" s="588"/>
      <c r="BF147" s="587"/>
      <c r="BG147" s="587"/>
      <c r="BH147" s="587"/>
      <c r="BI147" s="587"/>
      <c r="BJ147" s="1126"/>
      <c r="BK147" s="1127"/>
      <c r="BL147" s="588"/>
      <c r="BM147" s="587"/>
      <c r="BN147" s="587"/>
      <c r="BO147" s="587"/>
      <c r="BP147" s="587"/>
      <c r="BQ147" s="1419"/>
      <c r="BR147" s="1199"/>
      <c r="BS147" s="587"/>
      <c r="BT147" s="587"/>
      <c r="BU147" s="587"/>
      <c r="BV147" s="587"/>
      <c r="BW147" s="1126"/>
      <c r="BX147" s="1127"/>
      <c r="BY147" s="588"/>
      <c r="BZ147" s="588"/>
      <c r="CA147" s="587"/>
      <c r="CB147" s="587"/>
      <c r="CC147" s="587"/>
      <c r="CD147" s="587"/>
      <c r="CE147" s="1127"/>
      <c r="CF147" s="1163"/>
      <c r="CG147" s="588"/>
      <c r="CH147" s="587"/>
      <c r="CI147" s="587"/>
      <c r="CJ147" s="587"/>
      <c r="CK147" s="587"/>
      <c r="CL147" s="1127"/>
      <c r="CM147" s="1163"/>
      <c r="CN147" s="588"/>
      <c r="CO147" s="588"/>
      <c r="CP147" s="587"/>
      <c r="CQ147" s="587"/>
      <c r="CR147" s="587"/>
      <c r="CS147" s="587"/>
      <c r="CT147" s="1127"/>
      <c r="CU147" s="1163"/>
      <c r="CV147" s="588"/>
      <c r="CW147" s="587"/>
      <c r="CX147" s="587"/>
      <c r="CY147" s="587"/>
      <c r="CZ147" s="587"/>
      <c r="DA147" s="1127"/>
      <c r="DB147" s="1127"/>
      <c r="DC147" s="1127"/>
      <c r="DD147" s="1127"/>
      <c r="DE147" s="1127"/>
      <c r="DF147" s="1127"/>
      <c r="DG147" s="1127"/>
      <c r="DH147" s="1127"/>
      <c r="DI147" s="1127"/>
      <c r="DJ147" s="1127"/>
      <c r="DK147" s="1127"/>
      <c r="DL147" s="1127"/>
      <c r="DM147" s="1127"/>
      <c r="DN147" s="1163"/>
      <c r="DO147" s="588"/>
      <c r="DP147" s="588"/>
      <c r="DQ147" s="587"/>
      <c r="DR147" s="587"/>
      <c r="DS147" s="587"/>
      <c r="DT147" s="587"/>
      <c r="DU147" s="1127"/>
      <c r="DV147" s="1127"/>
      <c r="DW147" s="588"/>
      <c r="DX147" s="587"/>
      <c r="DY147" s="587"/>
      <c r="DZ147" s="587"/>
      <c r="EA147" s="587"/>
      <c r="EB147" s="1127"/>
      <c r="EC147" s="1127"/>
      <c r="ED147" s="588"/>
      <c r="EE147" s="588"/>
      <c r="EF147" s="587">
        <v>7</v>
      </c>
      <c r="EG147" s="587">
        <v>1</v>
      </c>
      <c r="EH147" s="587">
        <v>3</v>
      </c>
      <c r="EI147" s="587">
        <f t="shared" si="233"/>
        <v>11</v>
      </c>
      <c r="EJ147" s="1127">
        <v>1</v>
      </c>
      <c r="EK147" s="1163">
        <f t="shared" si="186"/>
        <v>11.80952380952381</v>
      </c>
      <c r="EL147" s="588"/>
      <c r="EM147" s="587">
        <v>7</v>
      </c>
      <c r="EN147" s="587">
        <v>2</v>
      </c>
      <c r="EO147" s="587">
        <v>4</v>
      </c>
      <c r="EP147" s="587">
        <f t="shared" si="234"/>
        <v>13</v>
      </c>
      <c r="EQ147" s="1127">
        <v>1</v>
      </c>
      <c r="ER147" s="1163">
        <f t="shared" si="230"/>
        <v>17.276190476190475</v>
      </c>
      <c r="ES147" s="588"/>
      <c r="ET147" s="587"/>
      <c r="EU147" s="587">
        <v>6</v>
      </c>
      <c r="EV147" s="587">
        <v>0</v>
      </c>
      <c r="EW147" s="587">
        <v>2</v>
      </c>
      <c r="EX147" s="587">
        <f t="shared" si="235"/>
        <v>8</v>
      </c>
      <c r="EY147" s="1199">
        <v>1</v>
      </c>
      <c r="EZ147" s="1164">
        <f t="shared" si="197"/>
        <v>9.1659192825112115</v>
      </c>
      <c r="FA147" s="588"/>
      <c r="FB147" s="587">
        <v>8</v>
      </c>
      <c r="FC147" s="587">
        <v>0</v>
      </c>
      <c r="FD147" s="587">
        <v>3</v>
      </c>
      <c r="FE147" s="587">
        <f t="shared" si="236"/>
        <v>11</v>
      </c>
      <c r="FF147" s="1127">
        <f t="shared" si="237"/>
        <v>1</v>
      </c>
      <c r="FG147" s="1163">
        <f>IF( SUM(FF87:FF147)&lt;=0,0,SUM(FE87:FE147)/SUM(FF87:FF147))</f>
        <v>13.596412556053812</v>
      </c>
      <c r="FH147" s="1197"/>
      <c r="FI147" s="1198"/>
      <c r="FJ147" s="587"/>
      <c r="FK147" s="587"/>
      <c r="FL147" s="587"/>
      <c r="FM147" s="587"/>
      <c r="FN147" s="1414"/>
      <c r="FO147" s="1127"/>
      <c r="FP147" s="588"/>
      <c r="FQ147" s="587"/>
      <c r="FR147" s="587"/>
      <c r="FS147" s="587"/>
      <c r="FT147" s="587"/>
      <c r="FU147" s="1126"/>
      <c r="FV147" s="1127"/>
      <c r="FW147" s="1203"/>
      <c r="FX147" s="1198"/>
      <c r="FY147" s="587">
        <v>0</v>
      </c>
      <c r="FZ147" s="587">
        <v>1</v>
      </c>
      <c r="GA147" s="587">
        <v>1</v>
      </c>
      <c r="GB147" s="588">
        <f t="shared" si="238"/>
        <v>2</v>
      </c>
      <c r="GC147" s="1127">
        <v>1</v>
      </c>
      <c r="GD147" s="1166">
        <f t="shared" si="206"/>
        <v>2</v>
      </c>
      <c r="GE147" s="697">
        <f t="shared" si="239"/>
        <v>18</v>
      </c>
      <c r="GF147" s="697">
        <f t="shared" si="240"/>
        <v>5</v>
      </c>
      <c r="GG147" s="697">
        <f t="shared" si="241"/>
        <v>14</v>
      </c>
      <c r="GH147" s="585">
        <v>0</v>
      </c>
      <c r="GI147" s="585">
        <v>0</v>
      </c>
    </row>
    <row r="148" spans="1:191" s="585" customFormat="1" hidden="1" x14ac:dyDescent="0.35">
      <c r="A148" s="1229">
        <v>42928</v>
      </c>
      <c r="B148" s="587"/>
      <c r="C148" s="587"/>
      <c r="D148" s="587"/>
      <c r="E148" s="587"/>
      <c r="F148" s="1126"/>
      <c r="G148" s="1165"/>
      <c r="H148" s="588"/>
      <c r="I148" s="587"/>
      <c r="J148" s="587"/>
      <c r="K148" s="587"/>
      <c r="L148" s="587"/>
      <c r="M148" s="1126"/>
      <c r="N148" s="1012"/>
      <c r="O148" s="588"/>
      <c r="P148" s="588"/>
      <c r="Q148" s="587"/>
      <c r="R148" s="587"/>
      <c r="S148" s="587"/>
      <c r="T148" s="587"/>
      <c r="U148" s="1126"/>
      <c r="V148" s="1414"/>
      <c r="W148" s="587"/>
      <c r="X148" s="587"/>
      <c r="Y148" s="587"/>
      <c r="Z148" s="587"/>
      <c r="AA148" s="1126"/>
      <c r="AB148" s="1126"/>
      <c r="AC148" s="587"/>
      <c r="AD148" s="587"/>
      <c r="AE148" s="587"/>
      <c r="AF148" s="587"/>
      <c r="AG148" s="1126"/>
      <c r="AH148" s="1199"/>
      <c r="AI148" s="588"/>
      <c r="AJ148" s="587"/>
      <c r="AK148" s="587"/>
      <c r="AL148" s="587"/>
      <c r="AM148" s="587"/>
      <c r="AN148" s="1126"/>
      <c r="AO148" s="1127"/>
      <c r="AP148" s="587"/>
      <c r="AQ148" s="587">
        <v>1</v>
      </c>
      <c r="AR148" s="587">
        <v>3</v>
      </c>
      <c r="AS148" s="587">
        <v>1</v>
      </c>
      <c r="AT148" s="587">
        <f t="shared" si="231"/>
        <v>5</v>
      </c>
      <c r="AU148" s="1127">
        <v>1</v>
      </c>
      <c r="AV148" s="1165">
        <f t="shared" si="242"/>
        <v>10.035087719298245</v>
      </c>
      <c r="AW148" s="588"/>
      <c r="AX148" s="587">
        <v>1</v>
      </c>
      <c r="AY148" s="587">
        <v>3</v>
      </c>
      <c r="AZ148" s="587">
        <v>2</v>
      </c>
      <c r="BA148" s="587">
        <f t="shared" si="232"/>
        <v>6</v>
      </c>
      <c r="BB148" s="1127">
        <v>1</v>
      </c>
      <c r="BC148" s="1163">
        <f t="shared" si="229"/>
        <v>11.649122807017545</v>
      </c>
      <c r="BD148" s="588"/>
      <c r="BE148" s="588"/>
      <c r="BF148" s="587"/>
      <c r="BG148" s="587"/>
      <c r="BH148" s="587"/>
      <c r="BI148" s="587"/>
      <c r="BJ148" s="1126"/>
      <c r="BK148" s="1127"/>
      <c r="BL148" s="588"/>
      <c r="BM148" s="587"/>
      <c r="BN148" s="587"/>
      <c r="BO148" s="587"/>
      <c r="BP148" s="587"/>
      <c r="BQ148" s="1419"/>
      <c r="BR148" s="1199"/>
      <c r="BS148" s="587"/>
      <c r="BT148" s="587"/>
      <c r="BU148" s="587"/>
      <c r="BV148" s="587"/>
      <c r="BW148" s="1126"/>
      <c r="BX148" s="1127"/>
      <c r="BY148" s="588"/>
      <c r="BZ148" s="588"/>
      <c r="CA148" s="587"/>
      <c r="CB148" s="587"/>
      <c r="CC148" s="587"/>
      <c r="CD148" s="587"/>
      <c r="CE148" s="1127"/>
      <c r="CF148" s="1163"/>
      <c r="CG148" s="588"/>
      <c r="CH148" s="587"/>
      <c r="CI148" s="587"/>
      <c r="CJ148" s="587"/>
      <c r="CK148" s="587"/>
      <c r="CL148" s="1127"/>
      <c r="CM148" s="1163"/>
      <c r="CN148" s="588"/>
      <c r="CO148" s="588"/>
      <c r="CP148" s="587"/>
      <c r="CQ148" s="587"/>
      <c r="CR148" s="587"/>
      <c r="CS148" s="587"/>
      <c r="CT148" s="1127"/>
      <c r="CU148" s="1163"/>
      <c r="CV148" s="588"/>
      <c r="CW148" s="587"/>
      <c r="CX148" s="587"/>
      <c r="CY148" s="587"/>
      <c r="CZ148" s="587"/>
      <c r="DA148" s="1127"/>
      <c r="DB148" s="1127"/>
      <c r="DC148" s="1127"/>
      <c r="DD148" s="1127"/>
      <c r="DE148" s="1127"/>
      <c r="DF148" s="1127"/>
      <c r="DG148" s="1127"/>
      <c r="DH148" s="1127"/>
      <c r="DI148" s="1127"/>
      <c r="DJ148" s="1127"/>
      <c r="DK148" s="1127"/>
      <c r="DL148" s="1127"/>
      <c r="DM148" s="1127"/>
      <c r="DN148" s="1163"/>
      <c r="DO148" s="588"/>
      <c r="DP148" s="588"/>
      <c r="DQ148" s="587"/>
      <c r="DR148" s="587"/>
      <c r="DS148" s="587"/>
      <c r="DT148" s="587"/>
      <c r="DU148" s="1127"/>
      <c r="DV148" s="1127"/>
      <c r="DW148" s="588"/>
      <c r="DX148" s="587"/>
      <c r="DY148" s="587"/>
      <c r="DZ148" s="587"/>
      <c r="EA148" s="587"/>
      <c r="EB148" s="1127"/>
      <c r="EC148" s="1127"/>
      <c r="ED148" s="588"/>
      <c r="EE148" s="588"/>
      <c r="EF148" s="587">
        <v>6</v>
      </c>
      <c r="EG148" s="587">
        <v>0</v>
      </c>
      <c r="EH148" s="587">
        <v>0</v>
      </c>
      <c r="EI148" s="587">
        <f t="shared" si="233"/>
        <v>6</v>
      </c>
      <c r="EJ148" s="1127">
        <v>0.75</v>
      </c>
      <c r="EK148" s="1163">
        <f t="shared" si="186"/>
        <v>11.69377990430622</v>
      </c>
      <c r="EL148" s="588"/>
      <c r="EM148" s="587">
        <v>6</v>
      </c>
      <c r="EN148" s="587">
        <v>0</v>
      </c>
      <c r="EO148" s="587">
        <v>0</v>
      </c>
      <c r="EP148" s="587">
        <f t="shared" si="234"/>
        <v>6</v>
      </c>
      <c r="EQ148" s="1127">
        <v>0.75</v>
      </c>
      <c r="ER148" s="1163">
        <f t="shared" si="230"/>
        <v>17.014354066985646</v>
      </c>
      <c r="ES148" s="588"/>
      <c r="ET148" s="587"/>
      <c r="EU148" s="587">
        <v>6</v>
      </c>
      <c r="EV148" s="587">
        <v>0</v>
      </c>
      <c r="EW148" s="587">
        <v>3</v>
      </c>
      <c r="EX148" s="587">
        <f t="shared" si="235"/>
        <v>9</v>
      </c>
      <c r="EY148" s="1199">
        <v>1</v>
      </c>
      <c r="EZ148" s="1164">
        <f t="shared" si="197"/>
        <v>9.1659192825112115</v>
      </c>
      <c r="FA148" s="588"/>
      <c r="FB148" s="587">
        <v>6</v>
      </c>
      <c r="FC148" s="587">
        <v>1</v>
      </c>
      <c r="FD148" s="587">
        <v>4</v>
      </c>
      <c r="FE148" s="587">
        <f t="shared" si="236"/>
        <v>11</v>
      </c>
      <c r="FF148" s="1127">
        <f t="shared" si="237"/>
        <v>1</v>
      </c>
      <c r="FG148" s="1163">
        <f>IF( SUM(FF88:FF148)&lt;=0,0,SUM(FE88:FE148)/SUM(FF88:FF148))</f>
        <v>13.452914798206278</v>
      </c>
      <c r="FH148" s="1197"/>
      <c r="FI148" s="1198"/>
      <c r="FJ148" s="587"/>
      <c r="FK148" s="587"/>
      <c r="FL148" s="587"/>
      <c r="FM148" s="587"/>
      <c r="FN148" s="1414"/>
      <c r="FO148" s="1127"/>
      <c r="FP148" s="588"/>
      <c r="FQ148" s="587"/>
      <c r="FR148" s="587"/>
      <c r="FS148" s="587"/>
      <c r="FT148" s="587"/>
      <c r="FU148" s="1126"/>
      <c r="FV148" s="1127"/>
      <c r="FW148" s="1203"/>
      <c r="FX148" s="1198"/>
      <c r="FY148" s="587">
        <v>1</v>
      </c>
      <c r="FZ148" s="587">
        <v>0</v>
      </c>
      <c r="GA148" s="587">
        <v>2</v>
      </c>
      <c r="GB148" s="588">
        <f t="shared" si="238"/>
        <v>3</v>
      </c>
      <c r="GC148" s="1127">
        <v>1</v>
      </c>
      <c r="GD148" s="1166">
        <f t="shared" si="206"/>
        <v>2.0333333333333332</v>
      </c>
      <c r="GE148" s="697">
        <f t="shared" si="239"/>
        <v>14</v>
      </c>
      <c r="GF148" s="697">
        <f t="shared" si="240"/>
        <v>3</v>
      </c>
      <c r="GG148" s="697">
        <f t="shared" si="241"/>
        <v>6</v>
      </c>
      <c r="GH148" s="585">
        <v>1</v>
      </c>
      <c r="GI148" s="585">
        <v>1</v>
      </c>
    </row>
    <row r="149" spans="1:191" s="585" customFormat="1" hidden="1" x14ac:dyDescent="0.35">
      <c r="A149" s="1229">
        <v>42929</v>
      </c>
      <c r="B149" s="587"/>
      <c r="C149" s="587"/>
      <c r="D149" s="587"/>
      <c r="E149" s="587"/>
      <c r="F149" s="1126"/>
      <c r="G149" s="1165"/>
      <c r="H149" s="588"/>
      <c r="I149" s="587"/>
      <c r="J149" s="587"/>
      <c r="K149" s="587"/>
      <c r="L149" s="587"/>
      <c r="M149" s="1126"/>
      <c r="N149" s="1012"/>
      <c r="O149" s="588"/>
      <c r="P149" s="588"/>
      <c r="Q149" s="587"/>
      <c r="R149" s="587"/>
      <c r="S149" s="587"/>
      <c r="T149" s="587"/>
      <c r="U149" s="1126"/>
      <c r="V149" s="1414"/>
      <c r="W149" s="587"/>
      <c r="X149" s="587"/>
      <c r="Y149" s="587"/>
      <c r="Z149" s="587"/>
      <c r="AA149" s="1126"/>
      <c r="AB149" s="1126"/>
      <c r="AC149" s="587"/>
      <c r="AD149" s="587"/>
      <c r="AE149" s="587"/>
      <c r="AF149" s="587"/>
      <c r="AG149" s="1126"/>
      <c r="AH149" s="1199"/>
      <c r="AI149" s="588"/>
      <c r="AJ149" s="587"/>
      <c r="AK149" s="587"/>
      <c r="AL149" s="587"/>
      <c r="AM149" s="587"/>
      <c r="AN149" s="1126"/>
      <c r="AO149" s="1127"/>
      <c r="AP149" s="587"/>
      <c r="AQ149" s="587">
        <v>5</v>
      </c>
      <c r="AR149" s="587">
        <v>0</v>
      </c>
      <c r="AS149" s="587">
        <v>1</v>
      </c>
      <c r="AT149" s="587">
        <f t="shared" si="231"/>
        <v>6</v>
      </c>
      <c r="AU149" s="1127">
        <v>1</v>
      </c>
      <c r="AV149" s="1165">
        <f t="shared" si="242"/>
        <v>10.052631578947368</v>
      </c>
      <c r="AW149" s="588"/>
      <c r="AX149" s="587">
        <v>5</v>
      </c>
      <c r="AY149" s="587">
        <v>2</v>
      </c>
      <c r="AZ149" s="587">
        <v>1</v>
      </c>
      <c r="BA149" s="587">
        <f t="shared" si="232"/>
        <v>8</v>
      </c>
      <c r="BB149" s="1127">
        <v>1</v>
      </c>
      <c r="BC149" s="1163">
        <f t="shared" si="229"/>
        <v>11.701754385964913</v>
      </c>
      <c r="BD149" s="588"/>
      <c r="BE149" s="588"/>
      <c r="BF149" s="587"/>
      <c r="BG149" s="587"/>
      <c r="BH149" s="587"/>
      <c r="BI149" s="587"/>
      <c r="BJ149" s="1126"/>
      <c r="BK149" s="1127"/>
      <c r="BL149" s="588"/>
      <c r="BM149" s="587"/>
      <c r="BN149" s="587"/>
      <c r="BO149" s="587"/>
      <c r="BP149" s="587"/>
      <c r="BQ149" s="1419"/>
      <c r="BR149" s="1199"/>
      <c r="BS149" s="587"/>
      <c r="BT149" s="587"/>
      <c r="BU149" s="587"/>
      <c r="BV149" s="587"/>
      <c r="BW149" s="1126"/>
      <c r="BX149" s="1127"/>
      <c r="BY149" s="588"/>
      <c r="BZ149" s="588"/>
      <c r="CA149" s="587"/>
      <c r="CB149" s="587"/>
      <c r="CC149" s="587"/>
      <c r="CD149" s="587"/>
      <c r="CE149" s="1127"/>
      <c r="CF149" s="1163"/>
      <c r="CG149" s="588"/>
      <c r="CH149" s="587"/>
      <c r="CI149" s="587"/>
      <c r="CJ149" s="587"/>
      <c r="CK149" s="587"/>
      <c r="CL149" s="1127"/>
      <c r="CM149" s="1163"/>
      <c r="CN149" s="588"/>
      <c r="CO149" s="588"/>
      <c r="CP149" s="587"/>
      <c r="CQ149" s="587"/>
      <c r="CR149" s="587"/>
      <c r="CS149" s="587"/>
      <c r="CT149" s="1127"/>
      <c r="CU149" s="1163"/>
      <c r="CV149" s="588"/>
      <c r="CW149" s="587"/>
      <c r="CX149" s="587"/>
      <c r="CY149" s="587"/>
      <c r="CZ149" s="587"/>
      <c r="DA149" s="1127"/>
      <c r="DB149" s="1127"/>
      <c r="DC149" s="1127"/>
      <c r="DD149" s="1127"/>
      <c r="DE149" s="1127"/>
      <c r="DF149" s="1127"/>
      <c r="DG149" s="1127"/>
      <c r="DH149" s="1127"/>
      <c r="DI149" s="1127"/>
      <c r="DJ149" s="1127"/>
      <c r="DK149" s="1127"/>
      <c r="DL149" s="1127"/>
      <c r="DM149" s="1127"/>
      <c r="DN149" s="1163"/>
      <c r="DO149" s="588"/>
      <c r="DP149" s="588"/>
      <c r="DQ149" s="587"/>
      <c r="DR149" s="587"/>
      <c r="DS149" s="587"/>
      <c r="DT149" s="587"/>
      <c r="DU149" s="1127"/>
      <c r="DV149" s="1127"/>
      <c r="DW149" s="588"/>
      <c r="DX149" s="587"/>
      <c r="DY149" s="587"/>
      <c r="DZ149" s="587"/>
      <c r="EA149" s="587"/>
      <c r="EB149" s="1127"/>
      <c r="EC149" s="1127"/>
      <c r="ED149" s="588"/>
      <c r="EE149" s="588"/>
      <c r="EF149" s="587">
        <v>9</v>
      </c>
      <c r="EG149" s="587">
        <v>1</v>
      </c>
      <c r="EH149" s="587">
        <v>2</v>
      </c>
      <c r="EI149" s="587">
        <f t="shared" si="233"/>
        <v>12</v>
      </c>
      <c r="EJ149" s="1127">
        <v>0.75</v>
      </c>
      <c r="EK149" s="1163">
        <f t="shared" si="186"/>
        <v>11.673076923076923</v>
      </c>
      <c r="EL149" s="588"/>
      <c r="EM149" s="587">
        <v>10</v>
      </c>
      <c r="EN149" s="587">
        <v>1</v>
      </c>
      <c r="EO149" s="587">
        <v>4</v>
      </c>
      <c r="EP149" s="587">
        <f t="shared" si="234"/>
        <v>15</v>
      </c>
      <c r="EQ149" s="1127">
        <v>0.75</v>
      </c>
      <c r="ER149" s="1163">
        <f t="shared" si="230"/>
        <v>17</v>
      </c>
      <c r="ES149" s="588"/>
      <c r="ET149" s="587"/>
      <c r="EU149" s="587">
        <v>2</v>
      </c>
      <c r="EV149" s="587">
        <v>2</v>
      </c>
      <c r="EW149" s="587">
        <v>0</v>
      </c>
      <c r="EX149" s="587">
        <f t="shared" si="235"/>
        <v>4</v>
      </c>
      <c r="EY149" s="1199">
        <v>0.5</v>
      </c>
      <c r="EZ149" s="1164">
        <f t="shared" si="197"/>
        <v>9.0135746606334841</v>
      </c>
      <c r="FA149" s="588"/>
      <c r="FB149" s="587">
        <v>2</v>
      </c>
      <c r="FC149" s="587">
        <v>4</v>
      </c>
      <c r="FD149" s="587">
        <v>3</v>
      </c>
      <c r="FE149" s="587">
        <f t="shared" si="236"/>
        <v>9</v>
      </c>
      <c r="FF149" s="1127">
        <f t="shared" si="237"/>
        <v>0.5</v>
      </c>
      <c r="FG149" s="1163">
        <f>IF( SUM(FF89:FF149)&lt;=0,0,SUM(FE89:FE149)/SUM(FF89:FF149))</f>
        <v>13.339366515837105</v>
      </c>
      <c r="FH149" s="1197"/>
      <c r="FI149" s="1198"/>
      <c r="FJ149" s="587"/>
      <c r="FK149" s="587"/>
      <c r="FL149" s="587"/>
      <c r="FM149" s="587"/>
      <c r="FN149" s="1414"/>
      <c r="FO149" s="1127"/>
      <c r="FP149" s="588"/>
      <c r="FQ149" s="587"/>
      <c r="FR149" s="587"/>
      <c r="FS149" s="587"/>
      <c r="FT149" s="587"/>
      <c r="FU149" s="1126"/>
      <c r="FV149" s="1127"/>
      <c r="FW149" s="1203"/>
      <c r="FX149" s="1198"/>
      <c r="FY149" s="587">
        <v>1</v>
      </c>
      <c r="FZ149" s="587">
        <v>2</v>
      </c>
      <c r="GA149" s="587">
        <v>3</v>
      </c>
      <c r="GB149" s="588">
        <f t="shared" si="238"/>
        <v>6</v>
      </c>
      <c r="GC149" s="1127">
        <v>1</v>
      </c>
      <c r="GD149" s="1166">
        <f>SUM(GB89:GB149)/COUNT(GC89:GC149)</f>
        <v>2.1</v>
      </c>
      <c r="GE149" s="697">
        <f t="shared" si="239"/>
        <v>17</v>
      </c>
      <c r="GF149" s="697">
        <f t="shared" si="240"/>
        <v>5</v>
      </c>
      <c r="GG149" s="697">
        <f t="shared" si="241"/>
        <v>6</v>
      </c>
      <c r="GH149" s="585">
        <v>0</v>
      </c>
      <c r="GI149" s="585">
        <v>1</v>
      </c>
    </row>
    <row r="150" spans="1:191" s="585" customFormat="1" hidden="1" x14ac:dyDescent="0.35">
      <c r="A150" s="1231">
        <v>42930</v>
      </c>
      <c r="B150" s="698"/>
      <c r="C150" s="698"/>
      <c r="D150" s="698"/>
      <c r="E150" s="698"/>
      <c r="F150" s="1140"/>
      <c r="G150" s="1165"/>
      <c r="H150" s="1142"/>
      <c r="I150" s="698"/>
      <c r="J150" s="698"/>
      <c r="K150" s="698"/>
      <c r="L150" s="698"/>
      <c r="M150" s="1140"/>
      <c r="N150" s="1012"/>
      <c r="O150" s="1142"/>
      <c r="P150" s="1142"/>
      <c r="Q150" s="698"/>
      <c r="R150" s="698"/>
      <c r="S150" s="698"/>
      <c r="T150" s="698"/>
      <c r="U150" s="1140"/>
      <c r="V150" s="1415"/>
      <c r="W150" s="698"/>
      <c r="X150" s="698"/>
      <c r="Y150" s="698"/>
      <c r="Z150" s="698"/>
      <c r="AA150" s="1140"/>
      <c r="AB150" s="1140"/>
      <c r="AC150" s="698"/>
      <c r="AD150" s="698"/>
      <c r="AE150" s="698"/>
      <c r="AF150" s="698"/>
      <c r="AG150" s="1140"/>
      <c r="AH150" s="1420"/>
      <c r="AI150" s="1142"/>
      <c r="AJ150" s="698"/>
      <c r="AK150" s="698"/>
      <c r="AL150" s="698"/>
      <c r="AM150" s="698"/>
      <c r="AN150" s="1140"/>
      <c r="AO150" s="1141"/>
      <c r="AP150" s="698"/>
      <c r="AQ150" s="698">
        <v>6</v>
      </c>
      <c r="AR150" s="698">
        <v>7</v>
      </c>
      <c r="AS150" s="698">
        <v>2</v>
      </c>
      <c r="AT150" s="698">
        <f t="shared" si="231"/>
        <v>15</v>
      </c>
      <c r="AU150" s="1141">
        <v>1</v>
      </c>
      <c r="AV150" s="1165">
        <f t="shared" si="242"/>
        <v>10.192982456140351</v>
      </c>
      <c r="AW150" s="1142"/>
      <c r="AX150" s="698"/>
      <c r="AY150" s="698"/>
      <c r="AZ150" s="698"/>
      <c r="BA150" s="698"/>
      <c r="BB150" s="1141"/>
      <c r="BC150" s="1163">
        <f t="shared" si="229"/>
        <v>11.75</v>
      </c>
      <c r="BD150" s="1142"/>
      <c r="BE150" s="1142"/>
      <c r="BF150" s="698"/>
      <c r="BG150" s="698"/>
      <c r="BH150" s="698"/>
      <c r="BI150" s="698"/>
      <c r="BJ150" s="1140"/>
      <c r="BK150" s="1141"/>
      <c r="BL150" s="1142"/>
      <c r="BM150" s="698"/>
      <c r="BN150" s="698"/>
      <c r="BO150" s="698"/>
      <c r="BP150" s="698"/>
      <c r="BQ150" s="1421"/>
      <c r="BR150" s="1420"/>
      <c r="BS150" s="698"/>
      <c r="BT150" s="698"/>
      <c r="BU150" s="698"/>
      <c r="BV150" s="698"/>
      <c r="BW150" s="1140"/>
      <c r="BX150" s="1141"/>
      <c r="BY150" s="1142"/>
      <c r="BZ150" s="1142"/>
      <c r="CA150" s="698"/>
      <c r="CB150" s="698"/>
      <c r="CC150" s="698"/>
      <c r="CD150" s="698"/>
      <c r="CE150" s="1141"/>
      <c r="CF150" s="1163"/>
      <c r="CG150" s="1142"/>
      <c r="CH150" s="698"/>
      <c r="CI150" s="698"/>
      <c r="CJ150" s="698"/>
      <c r="CK150" s="698"/>
      <c r="CL150" s="1141"/>
      <c r="CM150" s="1163"/>
      <c r="CN150" s="1142"/>
      <c r="CO150" s="1142"/>
      <c r="CP150" s="698"/>
      <c r="CQ150" s="698"/>
      <c r="CR150" s="698"/>
      <c r="CS150" s="698"/>
      <c r="CT150" s="1141"/>
      <c r="CU150" s="1163"/>
      <c r="CV150" s="1142"/>
      <c r="CW150" s="698"/>
      <c r="CX150" s="698"/>
      <c r="CY150" s="698"/>
      <c r="CZ150" s="698"/>
      <c r="DA150" s="1141"/>
      <c r="DB150" s="1141"/>
      <c r="DC150" s="1141"/>
      <c r="DD150" s="1141"/>
      <c r="DE150" s="1141"/>
      <c r="DF150" s="1141"/>
      <c r="DG150" s="1141"/>
      <c r="DH150" s="1141"/>
      <c r="DI150" s="1141"/>
      <c r="DJ150" s="1141"/>
      <c r="DK150" s="1141"/>
      <c r="DL150" s="1141"/>
      <c r="DM150" s="1141"/>
      <c r="DN150" s="1163"/>
      <c r="DO150" s="1142"/>
      <c r="DP150" s="1142"/>
      <c r="DQ150" s="698"/>
      <c r="DR150" s="698"/>
      <c r="DS150" s="698"/>
      <c r="DT150" s="698"/>
      <c r="DU150" s="1141"/>
      <c r="DV150" s="1141"/>
      <c r="DW150" s="1142"/>
      <c r="DX150" s="698"/>
      <c r="DY150" s="698"/>
      <c r="DZ150" s="698"/>
      <c r="EA150" s="698"/>
      <c r="EB150" s="1141"/>
      <c r="EC150" s="1141"/>
      <c r="ED150" s="1142"/>
      <c r="EE150" s="1142"/>
      <c r="EF150" s="698">
        <v>4</v>
      </c>
      <c r="EG150" s="698">
        <v>0</v>
      </c>
      <c r="EH150" s="698">
        <v>1</v>
      </c>
      <c r="EI150" s="698">
        <f t="shared" si="233"/>
        <v>5</v>
      </c>
      <c r="EJ150" s="1141">
        <v>0.5</v>
      </c>
      <c r="EK150" s="1163">
        <f t="shared" si="186"/>
        <v>11.631067961165048</v>
      </c>
      <c r="EL150" s="1142"/>
      <c r="EM150" s="698"/>
      <c r="EN150" s="698"/>
      <c r="EO150" s="698"/>
      <c r="EP150" s="698"/>
      <c r="EQ150" s="1141"/>
      <c r="ER150" s="1163">
        <f t="shared" si="230"/>
        <v>16.901960784313726</v>
      </c>
      <c r="ES150" s="1142"/>
      <c r="ET150" s="698"/>
      <c r="EU150" s="698">
        <v>0</v>
      </c>
      <c r="EV150" s="698">
        <v>0</v>
      </c>
      <c r="EW150" s="698">
        <v>0</v>
      </c>
      <c r="EX150" s="698">
        <f t="shared" si="235"/>
        <v>0</v>
      </c>
      <c r="EY150" s="1420">
        <v>0</v>
      </c>
      <c r="EZ150" s="1164">
        <f t="shared" si="197"/>
        <v>8.9769585253456228</v>
      </c>
      <c r="FA150" s="1142"/>
      <c r="FB150" s="698"/>
      <c r="FC150" s="698"/>
      <c r="FD150" s="698"/>
      <c r="FE150" s="698"/>
      <c r="FF150" s="1141">
        <f t="shared" si="237"/>
        <v>0</v>
      </c>
      <c r="FG150" s="1163">
        <f t="shared" ref="FG150:FG154" si="243">IF( SUM(FF90:FF150)&lt;=0,0,SUM(FE90:FE150)/SUM(FF90:FF150))</f>
        <v>13.290322580645162</v>
      </c>
      <c r="FH150" s="1423"/>
      <c r="FI150" s="1424"/>
      <c r="FJ150" s="698"/>
      <c r="FK150" s="698"/>
      <c r="FL150" s="698"/>
      <c r="FM150" s="698"/>
      <c r="FN150" s="1415"/>
      <c r="FO150" s="1141"/>
      <c r="FP150" s="1142"/>
      <c r="FQ150" s="698"/>
      <c r="FR150" s="698"/>
      <c r="FS150" s="698"/>
      <c r="FT150" s="698"/>
      <c r="FU150" s="1140"/>
      <c r="FV150" s="1141"/>
      <c r="FW150" s="1425"/>
      <c r="FX150" s="1424"/>
      <c r="FY150" s="698">
        <v>0</v>
      </c>
      <c r="FZ150" s="698">
        <v>0</v>
      </c>
      <c r="GA150" s="698">
        <v>1</v>
      </c>
      <c r="GB150" s="1142">
        <f t="shared" si="238"/>
        <v>1</v>
      </c>
      <c r="GC150" s="1141">
        <v>1</v>
      </c>
      <c r="GD150" s="1166">
        <f t="shared" ref="GD150:GD151" si="244">SUM(GB90:GB150)/COUNT(GC90:GC150)</f>
        <v>2.1</v>
      </c>
      <c r="GE150" s="1427">
        <f t="shared" si="239"/>
        <v>10</v>
      </c>
      <c r="GF150" s="1427">
        <f t="shared" si="240"/>
        <v>7</v>
      </c>
      <c r="GG150" s="1427">
        <f t="shared" si="241"/>
        <v>4</v>
      </c>
      <c r="GH150" s="585">
        <v>0</v>
      </c>
      <c r="GI150" s="585">
        <v>1</v>
      </c>
    </row>
    <row r="151" spans="1:191" s="585" customFormat="1" hidden="1" x14ac:dyDescent="0.35">
      <c r="A151" s="1230">
        <v>42933</v>
      </c>
      <c r="B151" s="587"/>
      <c r="C151" s="587"/>
      <c r="D151" s="587"/>
      <c r="E151" s="587"/>
      <c r="F151" s="1126"/>
      <c r="G151" s="1165"/>
      <c r="H151" s="588"/>
      <c r="I151" s="587"/>
      <c r="J151" s="587"/>
      <c r="K151" s="587"/>
      <c r="L151" s="587"/>
      <c r="M151" s="1126"/>
      <c r="N151" s="1012"/>
      <c r="O151" s="588"/>
      <c r="P151" s="588"/>
      <c r="Q151" s="587"/>
      <c r="R151" s="587"/>
      <c r="S151" s="587"/>
      <c r="T151" s="587"/>
      <c r="U151" s="1126"/>
      <c r="V151" s="1414"/>
      <c r="W151" s="587"/>
      <c r="X151" s="587"/>
      <c r="Y151" s="587"/>
      <c r="Z151" s="587"/>
      <c r="AA151" s="1126"/>
      <c r="AB151" s="1126"/>
      <c r="AC151" s="587"/>
      <c r="AD151" s="587"/>
      <c r="AE151" s="587"/>
      <c r="AF151" s="587"/>
      <c r="AG151" s="1126"/>
      <c r="AH151" s="1199"/>
      <c r="AI151" s="588"/>
      <c r="AJ151" s="587"/>
      <c r="AK151" s="587"/>
      <c r="AL151" s="587"/>
      <c r="AM151" s="587"/>
      <c r="AN151" s="1126"/>
      <c r="AO151" s="1127"/>
      <c r="AP151" s="587"/>
      <c r="AQ151" s="587">
        <v>0</v>
      </c>
      <c r="AR151" s="587">
        <v>0</v>
      </c>
      <c r="AS151" s="587">
        <v>0</v>
      </c>
      <c r="AT151" s="587">
        <f t="shared" si="231"/>
        <v>0</v>
      </c>
      <c r="AU151" s="1127">
        <v>0</v>
      </c>
      <c r="AV151" s="1165">
        <f t="shared" si="242"/>
        <v>10.232142857142858</v>
      </c>
      <c r="AW151" s="588"/>
      <c r="AX151" s="587"/>
      <c r="AY151" s="587"/>
      <c r="AZ151" s="587"/>
      <c r="BA151" s="587"/>
      <c r="BB151" s="1127"/>
      <c r="BC151" s="1163">
        <f t="shared" si="229"/>
        <v>11.8</v>
      </c>
      <c r="BD151" s="588"/>
      <c r="BE151" s="588"/>
      <c r="BF151" s="587"/>
      <c r="BG151" s="587"/>
      <c r="BH151" s="587"/>
      <c r="BI151" s="587"/>
      <c r="BJ151" s="1126"/>
      <c r="BK151" s="1127"/>
      <c r="BL151" s="588"/>
      <c r="BM151" s="587"/>
      <c r="BN151" s="587"/>
      <c r="BO151" s="587"/>
      <c r="BP151" s="587"/>
      <c r="BQ151" s="1419"/>
      <c r="BR151" s="1199"/>
      <c r="BS151" s="587"/>
      <c r="BT151" s="587"/>
      <c r="BU151" s="587"/>
      <c r="BV151" s="587"/>
      <c r="BW151" s="1126"/>
      <c r="BX151" s="1127"/>
      <c r="BY151" s="588"/>
      <c r="BZ151" s="588"/>
      <c r="CA151" s="587"/>
      <c r="CB151" s="587"/>
      <c r="CC151" s="587"/>
      <c r="CD151" s="587"/>
      <c r="CE151" s="1127"/>
      <c r="CF151" s="1163"/>
      <c r="CG151" s="588"/>
      <c r="CH151" s="587"/>
      <c r="CI151" s="587"/>
      <c r="CJ151" s="587"/>
      <c r="CK151" s="587"/>
      <c r="CL151" s="1127"/>
      <c r="CM151" s="1163"/>
      <c r="CN151" s="588"/>
      <c r="CO151" s="588"/>
      <c r="CP151" s="587"/>
      <c r="CQ151" s="587"/>
      <c r="CR151" s="587"/>
      <c r="CS151" s="587"/>
      <c r="CT151" s="1127"/>
      <c r="CU151" s="1163"/>
      <c r="CV151" s="588"/>
      <c r="CW151" s="587"/>
      <c r="CX151" s="587"/>
      <c r="CY151" s="587"/>
      <c r="CZ151" s="587"/>
      <c r="DA151" s="1127"/>
      <c r="DB151" s="1127"/>
      <c r="DC151" s="1127"/>
      <c r="DD151" s="1127"/>
      <c r="DE151" s="1127"/>
      <c r="DF151" s="1127"/>
      <c r="DG151" s="1127"/>
      <c r="DH151" s="1127"/>
      <c r="DI151" s="1127"/>
      <c r="DJ151" s="1127"/>
      <c r="DK151" s="1127"/>
      <c r="DL151" s="1127"/>
      <c r="DM151" s="1127"/>
      <c r="DN151" s="1163"/>
      <c r="DO151" s="588"/>
      <c r="DP151" s="588"/>
      <c r="DQ151" s="587"/>
      <c r="DR151" s="587"/>
      <c r="DS151" s="587"/>
      <c r="DT151" s="587"/>
      <c r="DU151" s="1127"/>
      <c r="DV151" s="1127"/>
      <c r="DW151" s="588"/>
      <c r="DX151" s="587"/>
      <c r="DY151" s="587"/>
      <c r="DZ151" s="587"/>
      <c r="EA151" s="587"/>
      <c r="EB151" s="1127"/>
      <c r="EC151" s="1127"/>
      <c r="ED151" s="588"/>
      <c r="EE151" s="588"/>
      <c r="EF151" s="587">
        <v>10</v>
      </c>
      <c r="EG151" s="587">
        <v>4</v>
      </c>
      <c r="EH151" s="587">
        <v>3</v>
      </c>
      <c r="EI151" s="587">
        <f t="shared" si="233"/>
        <v>17</v>
      </c>
      <c r="EJ151" s="1127">
        <v>1</v>
      </c>
      <c r="EK151" s="1163">
        <f t="shared" si="186"/>
        <v>11.733333333333333</v>
      </c>
      <c r="EL151" s="588"/>
      <c r="EM151" s="587"/>
      <c r="EN151" s="587"/>
      <c r="EO151" s="587"/>
      <c r="EP151" s="587"/>
      <c r="EQ151" s="1127"/>
      <c r="ER151" s="1163">
        <f t="shared" si="230"/>
        <v>16.882352941176471</v>
      </c>
      <c r="ES151" s="588"/>
      <c r="ET151" s="587"/>
      <c r="EU151" s="587">
        <v>5</v>
      </c>
      <c r="EV151" s="587">
        <v>2</v>
      </c>
      <c r="EW151" s="587">
        <v>1</v>
      </c>
      <c r="EX151" s="587">
        <f t="shared" si="235"/>
        <v>8</v>
      </c>
      <c r="EY151" s="1199">
        <v>1</v>
      </c>
      <c r="EZ151" s="1164">
        <f t="shared" si="197"/>
        <v>8.8847926267281103</v>
      </c>
      <c r="FA151" s="588"/>
      <c r="FB151" s="587"/>
      <c r="FC151" s="587"/>
      <c r="FD151" s="587"/>
      <c r="FE151" s="587"/>
      <c r="FF151" s="1127">
        <f t="shared" si="237"/>
        <v>1</v>
      </c>
      <c r="FG151" s="1163">
        <f t="shared" si="243"/>
        <v>12.940092165898617</v>
      </c>
      <c r="FH151" s="1197"/>
      <c r="FI151" s="1198"/>
      <c r="FJ151" s="587"/>
      <c r="FK151" s="587"/>
      <c r="FL151" s="587"/>
      <c r="FM151" s="587"/>
      <c r="FN151" s="1414"/>
      <c r="FO151" s="1127"/>
      <c r="FP151" s="588"/>
      <c r="FQ151" s="587"/>
      <c r="FR151" s="587"/>
      <c r="FS151" s="587"/>
      <c r="FT151" s="587"/>
      <c r="FU151" s="1126"/>
      <c r="FV151" s="1127"/>
      <c r="FW151" s="1203"/>
      <c r="FX151" s="1198"/>
      <c r="FY151" s="587">
        <v>0</v>
      </c>
      <c r="FZ151" s="587">
        <v>3</v>
      </c>
      <c r="GA151" s="587">
        <v>7</v>
      </c>
      <c r="GB151" s="588">
        <f t="shared" si="238"/>
        <v>10</v>
      </c>
      <c r="GC151" s="1127">
        <v>1</v>
      </c>
      <c r="GD151" s="1166">
        <f t="shared" si="244"/>
        <v>2.2000000000000002</v>
      </c>
      <c r="GE151" s="697">
        <f t="shared" si="239"/>
        <v>15</v>
      </c>
      <c r="GF151" s="697">
        <f t="shared" si="240"/>
        <v>9</v>
      </c>
      <c r="GG151" s="697">
        <f t="shared" si="241"/>
        <v>11</v>
      </c>
      <c r="GH151" s="585">
        <v>1</v>
      </c>
      <c r="GI151" s="585">
        <v>0</v>
      </c>
    </row>
    <row r="152" spans="1:191" s="585" customFormat="1" hidden="1" x14ac:dyDescent="0.35">
      <c r="A152" s="1229">
        <v>42934</v>
      </c>
      <c r="B152" s="587"/>
      <c r="C152" s="587"/>
      <c r="D152" s="587"/>
      <c r="E152" s="587"/>
      <c r="F152" s="1126"/>
      <c r="G152" s="1165"/>
      <c r="H152" s="588"/>
      <c r="I152" s="587"/>
      <c r="J152" s="587"/>
      <c r="K152" s="587"/>
      <c r="L152" s="587"/>
      <c r="M152" s="1126"/>
      <c r="N152" s="1012"/>
      <c r="O152" s="588"/>
      <c r="P152" s="588"/>
      <c r="Q152" s="587"/>
      <c r="R152" s="587"/>
      <c r="S152" s="587"/>
      <c r="T152" s="587"/>
      <c r="U152" s="1126"/>
      <c r="V152" s="1414"/>
      <c r="W152" s="587"/>
      <c r="X152" s="587"/>
      <c r="Y152" s="587"/>
      <c r="Z152" s="587"/>
      <c r="AA152" s="1126"/>
      <c r="AB152" s="1126"/>
      <c r="AC152" s="587"/>
      <c r="AD152" s="587"/>
      <c r="AE152" s="587"/>
      <c r="AF152" s="587"/>
      <c r="AG152" s="1126"/>
      <c r="AH152" s="1199"/>
      <c r="AI152" s="588"/>
      <c r="AJ152" s="587"/>
      <c r="AK152" s="587"/>
      <c r="AL152" s="587"/>
      <c r="AM152" s="587"/>
      <c r="AN152" s="1126"/>
      <c r="AO152" s="1127"/>
      <c r="AP152" s="587"/>
      <c r="AQ152" s="587">
        <v>6</v>
      </c>
      <c r="AR152" s="587">
        <v>1</v>
      </c>
      <c r="AS152" s="587">
        <v>6</v>
      </c>
      <c r="AT152" s="587">
        <f t="shared" ref="AT152:AT162" si="245">SUM(AQ152:AS152)</f>
        <v>13</v>
      </c>
      <c r="AU152" s="1127">
        <v>1</v>
      </c>
      <c r="AV152" s="1165">
        <f t="shared" si="242"/>
        <v>10.267857142857142</v>
      </c>
      <c r="AW152" s="588"/>
      <c r="AX152" s="587">
        <v>6</v>
      </c>
      <c r="AY152" s="587">
        <v>1</v>
      </c>
      <c r="AZ152" s="587">
        <v>6</v>
      </c>
      <c r="BA152" s="587">
        <f t="shared" ref="BA152:BA162" si="246">SUM(AX152:AZ152)</f>
        <v>13</v>
      </c>
      <c r="BB152" s="1127">
        <v>1</v>
      </c>
      <c r="BC152" s="1163">
        <f t="shared" si="229"/>
        <v>11.836363636363636</v>
      </c>
      <c r="BD152" s="588"/>
      <c r="BE152" s="588"/>
      <c r="BF152" s="587"/>
      <c r="BG152" s="587"/>
      <c r="BH152" s="587"/>
      <c r="BI152" s="587"/>
      <c r="BJ152" s="1126"/>
      <c r="BK152" s="1127"/>
      <c r="BL152" s="588"/>
      <c r="BM152" s="587"/>
      <c r="BN152" s="587"/>
      <c r="BO152" s="587"/>
      <c r="BP152" s="587"/>
      <c r="BQ152" s="1419"/>
      <c r="BR152" s="1199"/>
      <c r="BS152" s="587"/>
      <c r="BT152" s="587"/>
      <c r="BU152" s="587"/>
      <c r="BV152" s="587"/>
      <c r="BW152" s="1126"/>
      <c r="BX152" s="1127"/>
      <c r="BY152" s="588"/>
      <c r="BZ152" s="588"/>
      <c r="CA152" s="587"/>
      <c r="CB152" s="587"/>
      <c r="CC152" s="587"/>
      <c r="CD152" s="587"/>
      <c r="CE152" s="1127"/>
      <c r="CF152" s="1163"/>
      <c r="CG152" s="588"/>
      <c r="CH152" s="587"/>
      <c r="CI152" s="587"/>
      <c r="CJ152" s="587"/>
      <c r="CK152" s="587"/>
      <c r="CL152" s="1127"/>
      <c r="CM152" s="1163"/>
      <c r="CN152" s="588"/>
      <c r="CO152" s="588"/>
      <c r="CP152" s="587"/>
      <c r="CQ152" s="587"/>
      <c r="CR152" s="587"/>
      <c r="CS152" s="587"/>
      <c r="CT152" s="1127"/>
      <c r="CU152" s="1163"/>
      <c r="CV152" s="588"/>
      <c r="CW152" s="587"/>
      <c r="CX152" s="587"/>
      <c r="CY152" s="587"/>
      <c r="CZ152" s="587"/>
      <c r="DA152" s="1127"/>
      <c r="DB152" s="1127"/>
      <c r="DC152" s="1127"/>
      <c r="DD152" s="1127"/>
      <c r="DE152" s="1127"/>
      <c r="DF152" s="1127"/>
      <c r="DG152" s="1127"/>
      <c r="DH152" s="1127"/>
      <c r="DI152" s="1127"/>
      <c r="DJ152" s="1127"/>
      <c r="DK152" s="1127"/>
      <c r="DL152" s="1127"/>
      <c r="DM152" s="1127"/>
      <c r="DN152" s="1163"/>
      <c r="DO152" s="588"/>
      <c r="DP152" s="588"/>
      <c r="DQ152" s="587"/>
      <c r="DR152" s="587"/>
      <c r="DS152" s="587"/>
      <c r="DT152" s="587"/>
      <c r="DU152" s="1127"/>
      <c r="DV152" s="1127"/>
      <c r="DW152" s="588"/>
      <c r="DX152" s="587"/>
      <c r="DY152" s="587"/>
      <c r="DZ152" s="587"/>
      <c r="EA152" s="587"/>
      <c r="EB152" s="1127"/>
      <c r="EC152" s="1127"/>
      <c r="ED152" s="588"/>
      <c r="EE152" s="588"/>
      <c r="EF152" s="587">
        <v>4</v>
      </c>
      <c r="EG152" s="587">
        <v>1</v>
      </c>
      <c r="EH152" s="587">
        <v>3</v>
      </c>
      <c r="EI152" s="587">
        <f t="shared" ref="EI152:EI162" si="247">SUM(EF152:EH152)</f>
        <v>8</v>
      </c>
      <c r="EJ152" s="1127">
        <v>1</v>
      </c>
      <c r="EK152" s="1163">
        <f t="shared" si="186"/>
        <v>11.733333333333333</v>
      </c>
      <c r="EL152" s="588"/>
      <c r="EM152" s="587">
        <v>4</v>
      </c>
      <c r="EN152" s="587">
        <v>2</v>
      </c>
      <c r="EO152" s="587">
        <v>3</v>
      </c>
      <c r="EP152" s="587">
        <f t="shared" ref="EP152:EP162" si="248">SUM(EM152:EO152)</f>
        <v>9</v>
      </c>
      <c r="EQ152" s="1127">
        <v>1</v>
      </c>
      <c r="ER152" s="1163">
        <f t="shared" si="230"/>
        <v>16.862745098039216</v>
      </c>
      <c r="ES152" s="588"/>
      <c r="ET152" s="587"/>
      <c r="EU152" s="587">
        <v>11</v>
      </c>
      <c r="EV152" s="587">
        <v>3</v>
      </c>
      <c r="EW152" s="587">
        <v>2</v>
      </c>
      <c r="EX152" s="587">
        <f t="shared" ref="EX152:EX162" si="249">SUM(EU152:EW152)</f>
        <v>16</v>
      </c>
      <c r="EY152" s="1199">
        <v>1</v>
      </c>
      <c r="EZ152" s="1164">
        <f t="shared" si="197"/>
        <v>9.0138248847926263</v>
      </c>
      <c r="FA152" s="588"/>
      <c r="FB152" s="587">
        <v>12</v>
      </c>
      <c r="FC152" s="587">
        <v>6</v>
      </c>
      <c r="FD152" s="587">
        <v>6</v>
      </c>
      <c r="FE152" s="587">
        <f t="shared" ref="FE152:FE162" si="250">SUM(FB152:FD152)</f>
        <v>24</v>
      </c>
      <c r="FF152" s="1127">
        <f t="shared" ref="FF152:FF162" si="251">EY152</f>
        <v>1</v>
      </c>
      <c r="FG152" s="1163">
        <f t="shared" si="243"/>
        <v>13.124423963133641</v>
      </c>
      <c r="FH152" s="1197"/>
      <c r="FI152" s="1198"/>
      <c r="FJ152" s="587"/>
      <c r="FK152" s="587"/>
      <c r="FL152" s="587"/>
      <c r="FM152" s="587"/>
      <c r="FN152" s="1414"/>
      <c r="FO152" s="1127"/>
      <c r="FP152" s="588"/>
      <c r="FQ152" s="587"/>
      <c r="FR152" s="587"/>
      <c r="FS152" s="587"/>
      <c r="FT152" s="587"/>
      <c r="FU152" s="1126"/>
      <c r="FV152" s="1127"/>
      <c r="FW152" s="1203"/>
      <c r="FX152" s="1198"/>
      <c r="FY152" s="587">
        <v>1</v>
      </c>
      <c r="FZ152" s="587">
        <v>1</v>
      </c>
      <c r="GA152" s="587">
        <v>0</v>
      </c>
      <c r="GB152" s="588">
        <f t="shared" ref="GB152:GB162" si="252">SUM(FY152:GA152)</f>
        <v>2</v>
      </c>
      <c r="GC152" s="1127">
        <v>1</v>
      </c>
      <c r="GD152" s="1166">
        <f t="shared" ref="GD152:GD160" si="253">SUM(GB92:GB152)/COUNT(GC92:GC152)</f>
        <v>2.2000000000000002</v>
      </c>
      <c r="GE152" s="697">
        <f t="shared" si="239"/>
        <v>22</v>
      </c>
      <c r="GF152" s="697">
        <f t="shared" si="240"/>
        <v>6</v>
      </c>
      <c r="GG152" s="697">
        <f t="shared" si="241"/>
        <v>11</v>
      </c>
      <c r="GH152" s="585">
        <v>0</v>
      </c>
      <c r="GI152" s="585">
        <v>2</v>
      </c>
    </row>
    <row r="153" spans="1:191" s="585" customFormat="1" hidden="1" x14ac:dyDescent="0.35">
      <c r="A153" s="1229">
        <v>42935</v>
      </c>
      <c r="B153" s="587"/>
      <c r="C153" s="587"/>
      <c r="D153" s="587"/>
      <c r="E153" s="587"/>
      <c r="F153" s="1126"/>
      <c r="G153" s="1165"/>
      <c r="H153" s="588"/>
      <c r="I153" s="587"/>
      <c r="J153" s="587"/>
      <c r="K153" s="587"/>
      <c r="L153" s="587"/>
      <c r="M153" s="1126"/>
      <c r="N153" s="1012"/>
      <c r="O153" s="588"/>
      <c r="P153" s="588"/>
      <c r="Q153" s="587"/>
      <c r="R153" s="587"/>
      <c r="S153" s="587"/>
      <c r="T153" s="587"/>
      <c r="U153" s="1126"/>
      <c r="V153" s="1414"/>
      <c r="W153" s="587"/>
      <c r="X153" s="587"/>
      <c r="Y153" s="587"/>
      <c r="Z153" s="587"/>
      <c r="AA153" s="1126"/>
      <c r="AB153" s="1126"/>
      <c r="AC153" s="587"/>
      <c r="AD153" s="587"/>
      <c r="AE153" s="587"/>
      <c r="AF153" s="587"/>
      <c r="AG153" s="1126"/>
      <c r="AH153" s="1199"/>
      <c r="AI153" s="588"/>
      <c r="AJ153" s="587"/>
      <c r="AK153" s="587"/>
      <c r="AL153" s="587"/>
      <c r="AM153" s="587"/>
      <c r="AN153" s="1126"/>
      <c r="AO153" s="1127"/>
      <c r="AP153" s="587"/>
      <c r="AQ153" s="587">
        <v>3</v>
      </c>
      <c r="AR153" s="587">
        <v>6</v>
      </c>
      <c r="AS153" s="587">
        <v>3</v>
      </c>
      <c r="AT153" s="587">
        <f t="shared" si="245"/>
        <v>12</v>
      </c>
      <c r="AU153" s="1127">
        <v>1</v>
      </c>
      <c r="AV153" s="1165">
        <f t="shared" si="242"/>
        <v>10.321428571428571</v>
      </c>
      <c r="AW153" s="588"/>
      <c r="AX153" s="587">
        <v>3</v>
      </c>
      <c r="AY153" s="587">
        <v>7</v>
      </c>
      <c r="AZ153" s="587">
        <v>3</v>
      </c>
      <c r="BA153" s="587">
        <f t="shared" si="246"/>
        <v>13</v>
      </c>
      <c r="BB153" s="1127">
        <v>1</v>
      </c>
      <c r="BC153" s="1163">
        <f t="shared" si="229"/>
        <v>11.854545454545455</v>
      </c>
      <c r="BD153" s="588"/>
      <c r="BE153" s="588"/>
      <c r="BF153" s="587"/>
      <c r="BG153" s="587"/>
      <c r="BH153" s="587"/>
      <c r="BI153" s="587"/>
      <c r="BJ153" s="1126"/>
      <c r="BK153" s="1127"/>
      <c r="BL153" s="588"/>
      <c r="BM153" s="587"/>
      <c r="BN153" s="587"/>
      <c r="BO153" s="587"/>
      <c r="BP153" s="587"/>
      <c r="BQ153" s="1419"/>
      <c r="BR153" s="1199"/>
      <c r="BS153" s="587"/>
      <c r="BT153" s="587"/>
      <c r="BU153" s="587"/>
      <c r="BV153" s="587"/>
      <c r="BW153" s="1126"/>
      <c r="BX153" s="1127"/>
      <c r="BY153" s="588"/>
      <c r="BZ153" s="588"/>
      <c r="CA153" s="587"/>
      <c r="CB153" s="587"/>
      <c r="CC153" s="587"/>
      <c r="CD153" s="587"/>
      <c r="CE153" s="1127"/>
      <c r="CF153" s="1163"/>
      <c r="CG153" s="588"/>
      <c r="CH153" s="587"/>
      <c r="CI153" s="587"/>
      <c r="CJ153" s="587"/>
      <c r="CK153" s="587"/>
      <c r="CL153" s="1127"/>
      <c r="CM153" s="1163"/>
      <c r="CN153" s="588"/>
      <c r="CO153" s="588"/>
      <c r="CP153" s="587"/>
      <c r="CQ153" s="587"/>
      <c r="CR153" s="587"/>
      <c r="CS153" s="587"/>
      <c r="CT153" s="1127"/>
      <c r="CU153" s="1163"/>
      <c r="CV153" s="588"/>
      <c r="CW153" s="587"/>
      <c r="CX153" s="587"/>
      <c r="CY153" s="587"/>
      <c r="CZ153" s="587"/>
      <c r="DA153" s="1127"/>
      <c r="DB153" s="1127"/>
      <c r="DC153" s="1127"/>
      <c r="DD153" s="1127"/>
      <c r="DE153" s="1127"/>
      <c r="DF153" s="1127"/>
      <c r="DG153" s="1127"/>
      <c r="DH153" s="1127"/>
      <c r="DI153" s="1127"/>
      <c r="DJ153" s="1127"/>
      <c r="DK153" s="1127"/>
      <c r="DL153" s="1127"/>
      <c r="DM153" s="1127"/>
      <c r="DN153" s="1163"/>
      <c r="DO153" s="588"/>
      <c r="DP153" s="588"/>
      <c r="DQ153" s="587"/>
      <c r="DR153" s="587"/>
      <c r="DS153" s="587"/>
      <c r="DT153" s="587"/>
      <c r="DU153" s="1127"/>
      <c r="DV153" s="1127"/>
      <c r="DW153" s="588"/>
      <c r="DX153" s="587"/>
      <c r="DY153" s="587"/>
      <c r="DZ153" s="587"/>
      <c r="EA153" s="587"/>
      <c r="EB153" s="1127"/>
      <c r="EC153" s="1127"/>
      <c r="ED153" s="588"/>
      <c r="EE153" s="588"/>
      <c r="EF153" s="587">
        <v>14</v>
      </c>
      <c r="EG153" s="587">
        <v>1</v>
      </c>
      <c r="EH153" s="587">
        <v>1</v>
      </c>
      <c r="EI153" s="587">
        <f t="shared" si="247"/>
        <v>16</v>
      </c>
      <c r="EJ153" s="1127">
        <v>1</v>
      </c>
      <c r="EK153" s="1163">
        <f t="shared" si="186"/>
        <v>11.904761904761905</v>
      </c>
      <c r="EL153" s="588"/>
      <c r="EM153" s="587">
        <v>17</v>
      </c>
      <c r="EN153" s="587">
        <v>3</v>
      </c>
      <c r="EO153" s="587">
        <v>2</v>
      </c>
      <c r="EP153" s="587">
        <f t="shared" si="248"/>
        <v>22</v>
      </c>
      <c r="EQ153" s="1127">
        <v>1</v>
      </c>
      <c r="ER153" s="1163">
        <f t="shared" si="230"/>
        <v>17.117647058823529</v>
      </c>
      <c r="ES153" s="588"/>
      <c r="ET153" s="587"/>
      <c r="EU153" s="587">
        <v>8</v>
      </c>
      <c r="EV153" s="587">
        <v>2</v>
      </c>
      <c r="EW153" s="587">
        <v>3</v>
      </c>
      <c r="EX153" s="587">
        <f t="shared" si="249"/>
        <v>13</v>
      </c>
      <c r="EY153" s="1199">
        <v>1</v>
      </c>
      <c r="EZ153" s="1164">
        <f t="shared" si="197"/>
        <v>9.1244239631336406</v>
      </c>
      <c r="FA153" s="588"/>
      <c r="FB153" s="587">
        <v>9</v>
      </c>
      <c r="FC153" s="587">
        <v>2</v>
      </c>
      <c r="FD153" s="587">
        <v>4</v>
      </c>
      <c r="FE153" s="587">
        <f t="shared" si="250"/>
        <v>15</v>
      </c>
      <c r="FF153" s="1127">
        <f t="shared" si="251"/>
        <v>1</v>
      </c>
      <c r="FG153" s="1163">
        <f t="shared" si="243"/>
        <v>13.179723502304148</v>
      </c>
      <c r="FH153" s="1197"/>
      <c r="FI153" s="1198"/>
      <c r="FJ153" s="587"/>
      <c r="FK153" s="587"/>
      <c r="FL153" s="587"/>
      <c r="FM153" s="587"/>
      <c r="FN153" s="1414"/>
      <c r="FO153" s="1127"/>
      <c r="FP153" s="588"/>
      <c r="FQ153" s="587"/>
      <c r="FR153" s="587"/>
      <c r="FS153" s="587"/>
      <c r="FT153" s="587"/>
      <c r="FU153" s="1126"/>
      <c r="FV153" s="1127"/>
      <c r="FW153" s="1203"/>
      <c r="FX153" s="1198"/>
      <c r="FY153" s="587">
        <v>3</v>
      </c>
      <c r="FZ153" s="587">
        <v>5</v>
      </c>
      <c r="GA153" s="587">
        <v>8</v>
      </c>
      <c r="GB153" s="588">
        <f t="shared" si="252"/>
        <v>16</v>
      </c>
      <c r="GC153" s="1127">
        <v>1</v>
      </c>
      <c r="GD153" s="1166">
        <f t="shared" si="253"/>
        <v>2.4500000000000002</v>
      </c>
      <c r="GE153" s="697">
        <f t="shared" si="239"/>
        <v>28</v>
      </c>
      <c r="GF153" s="697">
        <f t="shared" si="240"/>
        <v>14</v>
      </c>
      <c r="GG153" s="697">
        <f t="shared" si="241"/>
        <v>15</v>
      </c>
      <c r="GH153" s="585">
        <v>0</v>
      </c>
      <c r="GI153" s="585">
        <v>1</v>
      </c>
    </row>
    <row r="154" spans="1:191" s="585" customFormat="1" hidden="1" x14ac:dyDescent="0.35">
      <c r="A154" s="1229">
        <v>42936</v>
      </c>
      <c r="B154" s="587"/>
      <c r="C154" s="587"/>
      <c r="D154" s="587"/>
      <c r="E154" s="587"/>
      <c r="F154" s="1126"/>
      <c r="G154" s="1165"/>
      <c r="H154" s="588"/>
      <c r="I154" s="587"/>
      <c r="J154" s="587"/>
      <c r="K154" s="587"/>
      <c r="L154" s="587"/>
      <c r="M154" s="1126"/>
      <c r="N154" s="1012"/>
      <c r="O154" s="588"/>
      <c r="P154" s="588"/>
      <c r="Q154" s="587"/>
      <c r="R154" s="587"/>
      <c r="S154" s="587"/>
      <c r="T154" s="587"/>
      <c r="U154" s="1126"/>
      <c r="V154" s="1414"/>
      <c r="W154" s="587"/>
      <c r="X154" s="587"/>
      <c r="Y154" s="587"/>
      <c r="Z154" s="587"/>
      <c r="AA154" s="1126"/>
      <c r="AB154" s="1126"/>
      <c r="AC154" s="587"/>
      <c r="AD154" s="587"/>
      <c r="AE154" s="587"/>
      <c r="AF154" s="587"/>
      <c r="AG154" s="1126"/>
      <c r="AH154" s="1199"/>
      <c r="AI154" s="588"/>
      <c r="AJ154" s="587"/>
      <c r="AK154" s="587"/>
      <c r="AL154" s="587"/>
      <c r="AM154" s="587"/>
      <c r="AN154" s="1126"/>
      <c r="AO154" s="1127"/>
      <c r="AP154" s="587"/>
      <c r="AQ154" s="587">
        <v>1</v>
      </c>
      <c r="AR154" s="587">
        <v>7</v>
      </c>
      <c r="AS154" s="587">
        <v>6</v>
      </c>
      <c r="AT154" s="587">
        <f t="shared" si="245"/>
        <v>14</v>
      </c>
      <c r="AU154" s="1127">
        <v>1</v>
      </c>
      <c r="AV154" s="1165">
        <f t="shared" si="242"/>
        <v>10.446428571428571</v>
      </c>
      <c r="AW154" s="588"/>
      <c r="AX154" s="587">
        <v>2</v>
      </c>
      <c r="AY154" s="587">
        <v>8</v>
      </c>
      <c r="AZ154" s="587">
        <v>8</v>
      </c>
      <c r="BA154" s="587">
        <f t="shared" si="246"/>
        <v>18</v>
      </c>
      <c r="BB154" s="1127">
        <v>1</v>
      </c>
      <c r="BC154" s="1163">
        <f t="shared" si="229"/>
        <v>12.036363636363637</v>
      </c>
      <c r="BD154" s="588"/>
      <c r="BE154" s="588"/>
      <c r="BF154" s="587"/>
      <c r="BG154" s="587"/>
      <c r="BH154" s="587"/>
      <c r="BI154" s="587"/>
      <c r="BJ154" s="1126"/>
      <c r="BK154" s="1127"/>
      <c r="BL154" s="588"/>
      <c r="BM154" s="587"/>
      <c r="BN154" s="587"/>
      <c r="BO154" s="587"/>
      <c r="BP154" s="587"/>
      <c r="BQ154" s="1419"/>
      <c r="BR154" s="1199"/>
      <c r="BS154" s="587"/>
      <c r="BT154" s="587"/>
      <c r="BU154" s="587"/>
      <c r="BV154" s="587"/>
      <c r="BW154" s="1126"/>
      <c r="BX154" s="1127"/>
      <c r="BY154" s="588"/>
      <c r="BZ154" s="588"/>
      <c r="CA154" s="587"/>
      <c r="CB154" s="587"/>
      <c r="CC154" s="587"/>
      <c r="CD154" s="587"/>
      <c r="CE154" s="1127"/>
      <c r="CF154" s="1163"/>
      <c r="CG154" s="588"/>
      <c r="CH154" s="587"/>
      <c r="CI154" s="587"/>
      <c r="CJ154" s="587"/>
      <c r="CK154" s="587"/>
      <c r="CL154" s="1127"/>
      <c r="CM154" s="1163"/>
      <c r="CN154" s="588"/>
      <c r="CO154" s="588"/>
      <c r="CP154" s="587"/>
      <c r="CQ154" s="587"/>
      <c r="CR154" s="587"/>
      <c r="CS154" s="587"/>
      <c r="CT154" s="1127"/>
      <c r="CU154" s="1163"/>
      <c r="CV154" s="588"/>
      <c r="CW154" s="587"/>
      <c r="CX154" s="587"/>
      <c r="CY154" s="587"/>
      <c r="CZ154" s="587"/>
      <c r="DA154" s="1127"/>
      <c r="DB154" s="1127"/>
      <c r="DC154" s="1127"/>
      <c r="DD154" s="1127"/>
      <c r="DE154" s="1127"/>
      <c r="DF154" s="1127"/>
      <c r="DG154" s="1127"/>
      <c r="DH154" s="1127"/>
      <c r="DI154" s="1127"/>
      <c r="DJ154" s="1127"/>
      <c r="DK154" s="1127"/>
      <c r="DL154" s="1127"/>
      <c r="DM154" s="1127"/>
      <c r="DN154" s="1163"/>
      <c r="DO154" s="588"/>
      <c r="DP154" s="588"/>
      <c r="DQ154" s="587"/>
      <c r="DR154" s="587"/>
      <c r="DS154" s="587"/>
      <c r="DT154" s="587"/>
      <c r="DU154" s="1127"/>
      <c r="DV154" s="1127"/>
      <c r="DW154" s="588"/>
      <c r="DX154" s="587"/>
      <c r="DY154" s="587"/>
      <c r="DZ154" s="587"/>
      <c r="EA154" s="587"/>
      <c r="EB154" s="1127"/>
      <c r="EC154" s="1127"/>
      <c r="ED154" s="588"/>
      <c r="EE154" s="588"/>
      <c r="EF154" s="587">
        <v>10</v>
      </c>
      <c r="EG154" s="587">
        <v>3</v>
      </c>
      <c r="EH154" s="587">
        <v>4</v>
      </c>
      <c r="EI154" s="587">
        <f t="shared" si="247"/>
        <v>17</v>
      </c>
      <c r="EJ154" s="1127">
        <v>1</v>
      </c>
      <c r="EK154" s="1163">
        <f t="shared" si="186"/>
        <v>11.885714285714286</v>
      </c>
      <c r="EL154" s="588"/>
      <c r="EM154" s="587">
        <v>12</v>
      </c>
      <c r="EN154" s="587">
        <v>5</v>
      </c>
      <c r="EO154" s="587">
        <v>4</v>
      </c>
      <c r="EP154" s="587">
        <f t="shared" si="248"/>
        <v>21</v>
      </c>
      <c r="EQ154" s="1127">
        <v>1</v>
      </c>
      <c r="ER154" s="1163">
        <f t="shared" si="230"/>
        <v>17.058823529411764</v>
      </c>
      <c r="ES154" s="588"/>
      <c r="ET154" s="587"/>
      <c r="EU154" s="587">
        <v>6</v>
      </c>
      <c r="EV154" s="587">
        <v>1</v>
      </c>
      <c r="EW154" s="587">
        <v>0</v>
      </c>
      <c r="EX154" s="587">
        <f t="shared" si="249"/>
        <v>7</v>
      </c>
      <c r="EY154" s="1199">
        <v>1</v>
      </c>
      <c r="EZ154" s="1164">
        <f t="shared" si="197"/>
        <v>9.1428571428571423</v>
      </c>
      <c r="FA154" s="588"/>
      <c r="FB154" s="587">
        <v>7</v>
      </c>
      <c r="FC154" s="587">
        <v>1</v>
      </c>
      <c r="FD154" s="587">
        <v>5</v>
      </c>
      <c r="FE154" s="587">
        <f t="shared" si="250"/>
        <v>13</v>
      </c>
      <c r="FF154" s="1127">
        <f t="shared" si="251"/>
        <v>1</v>
      </c>
      <c r="FG154" s="1163">
        <f t="shared" si="243"/>
        <v>13.216589861751151</v>
      </c>
      <c r="FH154" s="1197"/>
      <c r="FI154" s="1198"/>
      <c r="FJ154" s="587"/>
      <c r="FK154" s="587"/>
      <c r="FL154" s="587"/>
      <c r="FM154" s="587"/>
      <c r="FN154" s="1414"/>
      <c r="FO154" s="1127"/>
      <c r="FP154" s="588"/>
      <c r="FQ154" s="587"/>
      <c r="FR154" s="587"/>
      <c r="FS154" s="587"/>
      <c r="FT154" s="587"/>
      <c r="FU154" s="1126"/>
      <c r="FV154" s="1127"/>
      <c r="FW154" s="1203"/>
      <c r="FX154" s="1198"/>
      <c r="FY154" s="587">
        <v>1</v>
      </c>
      <c r="FZ154" s="587">
        <v>3</v>
      </c>
      <c r="GA154" s="587">
        <v>11</v>
      </c>
      <c r="GB154" s="588">
        <f t="shared" si="252"/>
        <v>15</v>
      </c>
      <c r="GC154" s="1127">
        <v>1</v>
      </c>
      <c r="GD154" s="1166">
        <f t="shared" si="253"/>
        <v>2.6666666666666665</v>
      </c>
      <c r="GE154" s="697">
        <f t="shared" si="239"/>
        <v>18</v>
      </c>
      <c r="GF154" s="697">
        <f t="shared" si="240"/>
        <v>14</v>
      </c>
      <c r="GG154" s="697">
        <f t="shared" si="241"/>
        <v>21</v>
      </c>
      <c r="GH154" s="585">
        <v>0</v>
      </c>
      <c r="GI154" s="585">
        <v>0</v>
      </c>
    </row>
    <row r="155" spans="1:191" s="585" customFormat="1" hidden="1" x14ac:dyDescent="0.35">
      <c r="A155" s="1231">
        <v>42937</v>
      </c>
      <c r="B155" s="698"/>
      <c r="C155" s="698"/>
      <c r="D155" s="698"/>
      <c r="E155" s="698"/>
      <c r="F155" s="1140"/>
      <c r="G155" s="1415"/>
      <c r="H155" s="1142"/>
      <c r="I155" s="698"/>
      <c r="J155" s="698"/>
      <c r="K155" s="698"/>
      <c r="L155" s="698"/>
      <c r="M155" s="1140"/>
      <c r="N155" s="1140"/>
      <c r="O155" s="1142"/>
      <c r="P155" s="1142"/>
      <c r="Q155" s="698"/>
      <c r="R155" s="698"/>
      <c r="S155" s="698"/>
      <c r="T155" s="698"/>
      <c r="U155" s="1140"/>
      <c r="V155" s="1415"/>
      <c r="W155" s="698"/>
      <c r="X155" s="698"/>
      <c r="Y155" s="698"/>
      <c r="Z155" s="698"/>
      <c r="AA155" s="1140"/>
      <c r="AB155" s="1140"/>
      <c r="AC155" s="698"/>
      <c r="AD155" s="698"/>
      <c r="AE155" s="698"/>
      <c r="AF155" s="698"/>
      <c r="AG155" s="1140"/>
      <c r="AH155" s="1420"/>
      <c r="AI155" s="1142"/>
      <c r="AJ155" s="698"/>
      <c r="AK155" s="698"/>
      <c r="AL155" s="698"/>
      <c r="AM155" s="698"/>
      <c r="AN155" s="1140"/>
      <c r="AO155" s="1141"/>
      <c r="AP155" s="698"/>
      <c r="AQ155" s="698">
        <v>4</v>
      </c>
      <c r="AR155" s="698">
        <v>13</v>
      </c>
      <c r="AS155" s="698">
        <v>11</v>
      </c>
      <c r="AT155" s="698">
        <f t="shared" si="245"/>
        <v>28</v>
      </c>
      <c r="AU155" s="1141">
        <v>1</v>
      </c>
      <c r="AV155" s="1165">
        <f t="shared" si="242"/>
        <v>10.785714285714286</v>
      </c>
      <c r="AW155" s="1142"/>
      <c r="AX155" s="698">
        <v>4</v>
      </c>
      <c r="AY155" s="698">
        <v>14</v>
      </c>
      <c r="AZ155" s="698">
        <v>11</v>
      </c>
      <c r="BA155" s="698">
        <f t="shared" si="246"/>
        <v>29</v>
      </c>
      <c r="BB155" s="1141">
        <v>1</v>
      </c>
      <c r="BC155" s="1163">
        <f t="shared" si="229"/>
        <v>12.345454545454546</v>
      </c>
      <c r="BD155" s="1142"/>
      <c r="BE155" s="1142"/>
      <c r="BF155" s="698"/>
      <c r="BG155" s="698"/>
      <c r="BH155" s="698"/>
      <c r="BI155" s="698"/>
      <c r="BJ155" s="1140"/>
      <c r="BK155" s="1141"/>
      <c r="BL155" s="1142"/>
      <c r="BM155" s="698"/>
      <c r="BN155" s="698"/>
      <c r="BO155" s="698"/>
      <c r="BP155" s="698"/>
      <c r="BQ155" s="1421"/>
      <c r="BR155" s="1420"/>
      <c r="BS155" s="698"/>
      <c r="BT155" s="698"/>
      <c r="BU155" s="698"/>
      <c r="BV155" s="698"/>
      <c r="BW155" s="1140"/>
      <c r="BX155" s="1141"/>
      <c r="BY155" s="1142"/>
      <c r="BZ155" s="1142"/>
      <c r="CA155" s="698"/>
      <c r="CB155" s="698"/>
      <c r="CC155" s="698"/>
      <c r="CD155" s="698"/>
      <c r="CE155" s="1141"/>
      <c r="CF155" s="1163"/>
      <c r="CG155" s="1142"/>
      <c r="CH155" s="698"/>
      <c r="CI155" s="698"/>
      <c r="CJ155" s="698"/>
      <c r="CK155" s="698"/>
      <c r="CL155" s="1141"/>
      <c r="CM155" s="1163"/>
      <c r="CN155" s="1142"/>
      <c r="CO155" s="1142"/>
      <c r="CP155" s="698"/>
      <c r="CQ155" s="698"/>
      <c r="CR155" s="698"/>
      <c r="CS155" s="698"/>
      <c r="CT155" s="1141"/>
      <c r="CU155" s="1163"/>
      <c r="CV155" s="1142"/>
      <c r="CW155" s="698"/>
      <c r="CX155" s="698"/>
      <c r="CY155" s="698"/>
      <c r="CZ155" s="698"/>
      <c r="DA155" s="1141"/>
      <c r="DB155" s="1141"/>
      <c r="DC155" s="1141"/>
      <c r="DD155" s="1141"/>
      <c r="DE155" s="1141"/>
      <c r="DF155" s="1141"/>
      <c r="DG155" s="1141"/>
      <c r="DH155" s="1141"/>
      <c r="DI155" s="1141"/>
      <c r="DJ155" s="1141"/>
      <c r="DK155" s="1141"/>
      <c r="DL155" s="1141"/>
      <c r="DM155" s="1141"/>
      <c r="DN155" s="1163"/>
      <c r="DO155" s="1142"/>
      <c r="DP155" s="1142"/>
      <c r="DQ155" s="698"/>
      <c r="DR155" s="698"/>
      <c r="DS155" s="698"/>
      <c r="DT155" s="698"/>
      <c r="DU155" s="1141"/>
      <c r="DV155" s="1141"/>
      <c r="DW155" s="1142"/>
      <c r="DX155" s="698"/>
      <c r="DY155" s="698"/>
      <c r="DZ155" s="698"/>
      <c r="EA155" s="698"/>
      <c r="EB155" s="1141"/>
      <c r="EC155" s="1141"/>
      <c r="ED155" s="1142"/>
      <c r="EE155" s="1142"/>
      <c r="EF155" s="698">
        <v>8</v>
      </c>
      <c r="EG155" s="698">
        <v>1</v>
      </c>
      <c r="EH155" s="698">
        <v>7</v>
      </c>
      <c r="EI155" s="698">
        <f t="shared" si="247"/>
        <v>16</v>
      </c>
      <c r="EJ155" s="1141">
        <v>1</v>
      </c>
      <c r="EK155" s="1163">
        <f t="shared" si="186"/>
        <v>12.019047619047619</v>
      </c>
      <c r="EL155" s="1142"/>
      <c r="EM155" s="698">
        <v>9</v>
      </c>
      <c r="EN155" s="698">
        <v>1</v>
      </c>
      <c r="EO155" s="698">
        <v>8</v>
      </c>
      <c r="EP155" s="698">
        <f t="shared" si="248"/>
        <v>18</v>
      </c>
      <c r="EQ155" s="1141">
        <v>1</v>
      </c>
      <c r="ER155" s="1163">
        <f t="shared" si="230"/>
        <v>17.176470588235293</v>
      </c>
      <c r="ES155" s="1142"/>
      <c r="ET155" s="698"/>
      <c r="EU155" s="698">
        <v>3</v>
      </c>
      <c r="EV155" s="698">
        <v>4</v>
      </c>
      <c r="EW155" s="698">
        <v>1</v>
      </c>
      <c r="EX155" s="698">
        <f t="shared" si="249"/>
        <v>8</v>
      </c>
      <c r="EY155" s="1420">
        <v>1</v>
      </c>
      <c r="EZ155" s="1164">
        <f t="shared" si="197"/>
        <v>9.1612903225806459</v>
      </c>
      <c r="FA155" s="1142"/>
      <c r="FB155" s="698">
        <v>3</v>
      </c>
      <c r="FC155" s="698">
        <v>5</v>
      </c>
      <c r="FD155" s="698">
        <v>2</v>
      </c>
      <c r="FE155" s="698">
        <f t="shared" si="250"/>
        <v>10</v>
      </c>
      <c r="FF155" s="1141">
        <f t="shared" si="251"/>
        <v>1</v>
      </c>
      <c r="FG155" s="1163">
        <f t="shared" ref="FG155:FG160" si="254">IF( SUM(FF95:FF155)&lt;=0,0,SUM(FE95:FE155)/SUM(FF95:FF155))</f>
        <v>13.161290322580646</v>
      </c>
      <c r="FH155" s="1423"/>
      <c r="FI155" s="1424"/>
      <c r="FJ155" s="698"/>
      <c r="FK155" s="698"/>
      <c r="FL155" s="698"/>
      <c r="FM155" s="698"/>
      <c r="FN155" s="1415"/>
      <c r="FO155" s="1141"/>
      <c r="FP155" s="1142"/>
      <c r="FQ155" s="698"/>
      <c r="FR155" s="698"/>
      <c r="FS155" s="698"/>
      <c r="FT155" s="698"/>
      <c r="FU155" s="1140"/>
      <c r="FV155" s="1141"/>
      <c r="FW155" s="1425"/>
      <c r="FX155" s="1424"/>
      <c r="FY155" s="698">
        <v>0</v>
      </c>
      <c r="FZ155" s="698">
        <v>0</v>
      </c>
      <c r="GA155" s="698">
        <v>0</v>
      </c>
      <c r="GB155" s="1142">
        <f t="shared" si="252"/>
        <v>0</v>
      </c>
      <c r="GC155" s="1141">
        <v>1</v>
      </c>
      <c r="GD155" s="1166">
        <f t="shared" si="253"/>
        <v>2.5833333333333335</v>
      </c>
      <c r="GE155" s="1427">
        <f t="shared" si="239"/>
        <v>15</v>
      </c>
      <c r="GF155" s="1427">
        <f t="shared" si="240"/>
        <v>18</v>
      </c>
      <c r="GG155" s="1427">
        <f t="shared" si="241"/>
        <v>19</v>
      </c>
      <c r="GH155" s="585">
        <v>0</v>
      </c>
      <c r="GI155" s="585">
        <v>2</v>
      </c>
    </row>
    <row r="156" spans="1:191" s="585" customFormat="1" hidden="1" x14ac:dyDescent="0.35">
      <c r="A156" s="1230">
        <v>42940</v>
      </c>
      <c r="B156" s="587"/>
      <c r="C156" s="587"/>
      <c r="D156" s="587"/>
      <c r="E156" s="587"/>
      <c r="F156" s="1126"/>
      <c r="G156" s="1414"/>
      <c r="H156" s="588"/>
      <c r="I156" s="587"/>
      <c r="J156" s="587"/>
      <c r="K156" s="587"/>
      <c r="L156" s="587"/>
      <c r="M156" s="1126"/>
      <c r="N156" s="1126"/>
      <c r="O156" s="588"/>
      <c r="P156" s="588"/>
      <c r="Q156" s="587"/>
      <c r="R156" s="587"/>
      <c r="S156" s="587"/>
      <c r="T156" s="587"/>
      <c r="U156" s="1126"/>
      <c r="V156" s="1414"/>
      <c r="W156" s="587"/>
      <c r="X156" s="587"/>
      <c r="Y156" s="587"/>
      <c r="Z156" s="587"/>
      <c r="AA156" s="1126"/>
      <c r="AB156" s="1126"/>
      <c r="AC156" s="587"/>
      <c r="AD156" s="587"/>
      <c r="AE156" s="587"/>
      <c r="AF156" s="587"/>
      <c r="AG156" s="1126"/>
      <c r="AH156" s="1199"/>
      <c r="AI156" s="588"/>
      <c r="AJ156" s="587"/>
      <c r="AK156" s="587"/>
      <c r="AL156" s="587"/>
      <c r="AM156" s="587"/>
      <c r="AN156" s="1126"/>
      <c r="AO156" s="1127"/>
      <c r="AP156" s="587"/>
      <c r="AQ156" s="587">
        <v>8</v>
      </c>
      <c r="AR156" s="587">
        <v>9</v>
      </c>
      <c r="AS156" s="587">
        <v>5</v>
      </c>
      <c r="AT156" s="587">
        <f t="shared" si="245"/>
        <v>22</v>
      </c>
      <c r="AU156" s="1127">
        <v>1</v>
      </c>
      <c r="AV156" s="1165">
        <f t="shared" si="242"/>
        <v>11.089285714285714</v>
      </c>
      <c r="AW156" s="588"/>
      <c r="AX156" s="587">
        <v>9</v>
      </c>
      <c r="AY156" s="587">
        <v>10</v>
      </c>
      <c r="AZ156" s="587">
        <v>6</v>
      </c>
      <c r="BA156" s="587">
        <f t="shared" si="246"/>
        <v>25</v>
      </c>
      <c r="BB156" s="1127">
        <v>1</v>
      </c>
      <c r="BC156" s="1163">
        <f t="shared" si="229"/>
        <v>12.690909090909091</v>
      </c>
      <c r="BD156" s="588"/>
      <c r="BE156" s="588"/>
      <c r="BF156" s="587"/>
      <c r="BG156" s="587"/>
      <c r="BH156" s="587"/>
      <c r="BI156" s="587"/>
      <c r="BJ156" s="1126"/>
      <c r="BK156" s="1127"/>
      <c r="BL156" s="588"/>
      <c r="BM156" s="587"/>
      <c r="BN156" s="587"/>
      <c r="BO156" s="587"/>
      <c r="BP156" s="587"/>
      <c r="BQ156" s="1419"/>
      <c r="BR156" s="1199"/>
      <c r="BS156" s="587"/>
      <c r="BT156" s="587"/>
      <c r="BU156" s="587"/>
      <c r="BV156" s="587"/>
      <c r="BW156" s="1126"/>
      <c r="BX156" s="1127"/>
      <c r="BY156" s="588"/>
      <c r="BZ156" s="588"/>
      <c r="CA156" s="587"/>
      <c r="CB156" s="587"/>
      <c r="CC156" s="587"/>
      <c r="CD156" s="587"/>
      <c r="CE156" s="1127"/>
      <c r="CF156" s="1163"/>
      <c r="CG156" s="588"/>
      <c r="CH156" s="587"/>
      <c r="CI156" s="587"/>
      <c r="CJ156" s="587"/>
      <c r="CK156" s="587"/>
      <c r="CL156" s="1127"/>
      <c r="CM156" s="1163"/>
      <c r="CN156" s="588"/>
      <c r="CO156" s="588"/>
      <c r="CP156" s="587"/>
      <c r="CQ156" s="587"/>
      <c r="CR156" s="587"/>
      <c r="CS156" s="587"/>
      <c r="CT156" s="1127"/>
      <c r="CU156" s="1163"/>
      <c r="CV156" s="588"/>
      <c r="CW156" s="587"/>
      <c r="CX156" s="587"/>
      <c r="CY156" s="587"/>
      <c r="CZ156" s="587"/>
      <c r="DA156" s="1127"/>
      <c r="DB156" s="1127"/>
      <c r="DC156" s="1127"/>
      <c r="DD156" s="1127"/>
      <c r="DE156" s="1127"/>
      <c r="DF156" s="1127"/>
      <c r="DG156" s="1127"/>
      <c r="DH156" s="1127"/>
      <c r="DI156" s="1127"/>
      <c r="DJ156" s="1127"/>
      <c r="DK156" s="1127"/>
      <c r="DL156" s="1127"/>
      <c r="DM156" s="1127"/>
      <c r="DN156" s="1163"/>
      <c r="DO156" s="588"/>
      <c r="DP156" s="588"/>
      <c r="DQ156" s="587"/>
      <c r="DR156" s="587"/>
      <c r="DS156" s="587"/>
      <c r="DT156" s="587"/>
      <c r="DU156" s="1127"/>
      <c r="DV156" s="1127"/>
      <c r="DW156" s="588"/>
      <c r="DX156" s="587"/>
      <c r="DY156" s="587"/>
      <c r="DZ156" s="587"/>
      <c r="EA156" s="587"/>
      <c r="EB156" s="1127"/>
      <c r="EC156" s="1127"/>
      <c r="ED156" s="588"/>
      <c r="EE156" s="588"/>
      <c r="EF156" s="587">
        <v>10</v>
      </c>
      <c r="EG156" s="587">
        <v>0</v>
      </c>
      <c r="EH156" s="587">
        <v>1</v>
      </c>
      <c r="EI156" s="587">
        <f t="shared" si="247"/>
        <v>11</v>
      </c>
      <c r="EJ156" s="1127">
        <v>1</v>
      </c>
      <c r="EK156" s="1163">
        <f t="shared" si="186"/>
        <v>12.076190476190476</v>
      </c>
      <c r="EL156" s="588"/>
      <c r="EM156" s="587">
        <v>11</v>
      </c>
      <c r="EN156" s="587">
        <v>2</v>
      </c>
      <c r="EO156" s="587">
        <v>3</v>
      </c>
      <c r="EP156" s="587">
        <f t="shared" si="248"/>
        <v>16</v>
      </c>
      <c r="EQ156" s="1127">
        <v>1</v>
      </c>
      <c r="ER156" s="1163">
        <f t="shared" si="230"/>
        <v>17.215686274509803</v>
      </c>
      <c r="ES156" s="588"/>
      <c r="ET156" s="587"/>
      <c r="EU156" s="587">
        <v>0</v>
      </c>
      <c r="EV156" s="587">
        <v>0</v>
      </c>
      <c r="EW156" s="587">
        <v>0</v>
      </c>
      <c r="EX156" s="587">
        <f t="shared" si="249"/>
        <v>0</v>
      </c>
      <c r="EY156" s="1199">
        <v>0</v>
      </c>
      <c r="EZ156" s="1164">
        <f t="shared" si="197"/>
        <v>9.2018779342723001</v>
      </c>
      <c r="FA156" s="588"/>
      <c r="FB156" s="587">
        <v>0</v>
      </c>
      <c r="FC156" s="587">
        <v>0</v>
      </c>
      <c r="FD156" s="587">
        <v>0</v>
      </c>
      <c r="FE156" s="587">
        <f t="shared" si="250"/>
        <v>0</v>
      </c>
      <c r="FF156" s="1127">
        <f t="shared" si="251"/>
        <v>0</v>
      </c>
      <c r="FG156" s="1163">
        <f t="shared" si="254"/>
        <v>13.2018779342723</v>
      </c>
      <c r="FH156" s="1197"/>
      <c r="FI156" s="1198"/>
      <c r="FJ156" s="587"/>
      <c r="FK156" s="587"/>
      <c r="FL156" s="587"/>
      <c r="FM156" s="587"/>
      <c r="FN156" s="1414"/>
      <c r="FO156" s="1127"/>
      <c r="FP156" s="588"/>
      <c r="FQ156" s="587"/>
      <c r="FR156" s="587"/>
      <c r="FS156" s="587"/>
      <c r="FT156" s="587"/>
      <c r="FU156" s="1126"/>
      <c r="FV156" s="1127"/>
      <c r="FW156" s="1203"/>
      <c r="FX156" s="1198"/>
      <c r="FY156" s="587">
        <v>2</v>
      </c>
      <c r="FZ156" s="587">
        <v>2</v>
      </c>
      <c r="GA156" s="587">
        <v>1</v>
      </c>
      <c r="GB156" s="588">
        <f t="shared" si="252"/>
        <v>5</v>
      </c>
      <c r="GC156" s="1127">
        <v>1</v>
      </c>
      <c r="GD156" s="1166">
        <f t="shared" si="253"/>
        <v>2.6666666666666665</v>
      </c>
      <c r="GE156" s="697">
        <f t="shared" si="239"/>
        <v>20</v>
      </c>
      <c r="GF156" s="697">
        <f t="shared" si="240"/>
        <v>11</v>
      </c>
      <c r="GG156" s="697">
        <f t="shared" si="241"/>
        <v>7</v>
      </c>
      <c r="GH156" s="585">
        <v>0</v>
      </c>
      <c r="GI156" s="585">
        <v>1</v>
      </c>
    </row>
    <row r="157" spans="1:191" s="585" customFormat="1" hidden="1" x14ac:dyDescent="0.35">
      <c r="A157" s="1229">
        <v>42941</v>
      </c>
      <c r="B157" s="587"/>
      <c r="C157" s="587"/>
      <c r="D157" s="587"/>
      <c r="E157" s="587"/>
      <c r="F157" s="1126"/>
      <c r="G157" s="1414"/>
      <c r="H157" s="588"/>
      <c r="I157" s="587"/>
      <c r="J157" s="587"/>
      <c r="K157" s="587"/>
      <c r="L157" s="587"/>
      <c r="M157" s="1126"/>
      <c r="N157" s="1126"/>
      <c r="O157" s="588"/>
      <c r="P157" s="588"/>
      <c r="Q157" s="587"/>
      <c r="R157" s="587"/>
      <c r="S157" s="587"/>
      <c r="T157" s="587"/>
      <c r="U157" s="1126"/>
      <c r="V157" s="1414"/>
      <c r="W157" s="587"/>
      <c r="X157" s="587"/>
      <c r="Y157" s="587"/>
      <c r="Z157" s="587"/>
      <c r="AA157" s="1126"/>
      <c r="AB157" s="1126"/>
      <c r="AC157" s="587"/>
      <c r="AD157" s="587"/>
      <c r="AE157" s="587"/>
      <c r="AF157" s="587"/>
      <c r="AG157" s="1126"/>
      <c r="AH157" s="1199"/>
      <c r="AI157" s="588"/>
      <c r="AJ157" s="587"/>
      <c r="AK157" s="587"/>
      <c r="AL157" s="587"/>
      <c r="AM157" s="587"/>
      <c r="AN157" s="1126"/>
      <c r="AO157" s="1127"/>
      <c r="AP157" s="587"/>
      <c r="AQ157" s="587">
        <v>6</v>
      </c>
      <c r="AR157" s="587">
        <v>5</v>
      </c>
      <c r="AS157" s="587">
        <v>7</v>
      </c>
      <c r="AT157" s="587">
        <f t="shared" si="245"/>
        <v>18</v>
      </c>
      <c r="AU157" s="1127">
        <v>1</v>
      </c>
      <c r="AV157" s="1165">
        <f t="shared" si="242"/>
        <v>11.125</v>
      </c>
      <c r="AW157" s="588"/>
      <c r="AX157" s="587">
        <v>6</v>
      </c>
      <c r="AY157" s="587">
        <v>8</v>
      </c>
      <c r="AZ157" s="587">
        <v>8</v>
      </c>
      <c r="BA157" s="587">
        <f t="shared" si="246"/>
        <v>22</v>
      </c>
      <c r="BB157" s="1127">
        <v>1</v>
      </c>
      <c r="BC157" s="1163">
        <f t="shared" si="229"/>
        <v>12.763636363636364</v>
      </c>
      <c r="BD157" s="588"/>
      <c r="BE157" s="588"/>
      <c r="BF157" s="587"/>
      <c r="BG157" s="587"/>
      <c r="BH157" s="587"/>
      <c r="BI157" s="587"/>
      <c r="BJ157" s="1126"/>
      <c r="BK157" s="1127"/>
      <c r="BL157" s="588"/>
      <c r="BM157" s="587"/>
      <c r="BN157" s="587"/>
      <c r="BO157" s="587"/>
      <c r="BP157" s="587"/>
      <c r="BQ157" s="1419"/>
      <c r="BR157" s="1199"/>
      <c r="BS157" s="587"/>
      <c r="BT157" s="587"/>
      <c r="BU157" s="587"/>
      <c r="BV157" s="587"/>
      <c r="BW157" s="1126"/>
      <c r="BX157" s="1127"/>
      <c r="BY157" s="588"/>
      <c r="BZ157" s="588"/>
      <c r="CA157" s="587"/>
      <c r="CB157" s="587"/>
      <c r="CC157" s="587"/>
      <c r="CD157" s="587"/>
      <c r="CE157" s="1127"/>
      <c r="CF157" s="1163"/>
      <c r="CG157" s="588"/>
      <c r="CH157" s="587"/>
      <c r="CI157" s="587"/>
      <c r="CJ157" s="587"/>
      <c r="CK157" s="587"/>
      <c r="CL157" s="1127"/>
      <c r="CM157" s="1163"/>
      <c r="CN157" s="588"/>
      <c r="CO157" s="588"/>
      <c r="CP157" s="587"/>
      <c r="CQ157" s="587"/>
      <c r="CR157" s="587"/>
      <c r="CS157" s="587"/>
      <c r="CT157" s="1127"/>
      <c r="CU157" s="1163"/>
      <c r="CV157" s="588"/>
      <c r="CW157" s="587"/>
      <c r="CX157" s="587"/>
      <c r="CY157" s="587"/>
      <c r="CZ157" s="587"/>
      <c r="DA157" s="1127"/>
      <c r="DB157" s="1127"/>
      <c r="DC157" s="1127"/>
      <c r="DD157" s="1127"/>
      <c r="DE157" s="1127"/>
      <c r="DF157" s="1127"/>
      <c r="DG157" s="1127"/>
      <c r="DH157" s="1127"/>
      <c r="DI157" s="1127"/>
      <c r="DJ157" s="1127"/>
      <c r="DK157" s="1127"/>
      <c r="DL157" s="1127"/>
      <c r="DM157" s="1127"/>
      <c r="DN157" s="1163"/>
      <c r="DO157" s="588"/>
      <c r="DP157" s="588"/>
      <c r="DQ157" s="587"/>
      <c r="DR157" s="587"/>
      <c r="DS157" s="587"/>
      <c r="DT157" s="587"/>
      <c r="DU157" s="1127"/>
      <c r="DV157" s="1127"/>
      <c r="DW157" s="588"/>
      <c r="DX157" s="587"/>
      <c r="DY157" s="587"/>
      <c r="DZ157" s="587"/>
      <c r="EA157" s="587"/>
      <c r="EB157" s="1127"/>
      <c r="EC157" s="1127"/>
      <c r="ED157" s="588"/>
      <c r="EE157" s="588"/>
      <c r="EF157" s="587">
        <v>13</v>
      </c>
      <c r="EG157" s="587">
        <v>3</v>
      </c>
      <c r="EH157" s="587">
        <v>1</v>
      </c>
      <c r="EI157" s="587">
        <f t="shared" si="247"/>
        <v>17</v>
      </c>
      <c r="EJ157" s="1127">
        <v>1</v>
      </c>
      <c r="EK157" s="1163">
        <f t="shared" si="186"/>
        <v>12.19047619047619</v>
      </c>
      <c r="EL157" s="588"/>
      <c r="EM157" s="587">
        <v>18</v>
      </c>
      <c r="EN157" s="587">
        <v>3</v>
      </c>
      <c r="EO157" s="587">
        <v>1</v>
      </c>
      <c r="EP157" s="587">
        <f t="shared" si="248"/>
        <v>22</v>
      </c>
      <c r="EQ157" s="1127">
        <v>1</v>
      </c>
      <c r="ER157" s="1163">
        <f t="shared" si="230"/>
        <v>17.392156862745097</v>
      </c>
      <c r="ES157" s="588"/>
      <c r="ET157" s="587"/>
      <c r="EU157" s="587">
        <v>4</v>
      </c>
      <c r="EV157" s="587">
        <v>5</v>
      </c>
      <c r="EW157" s="587">
        <v>1</v>
      </c>
      <c r="EX157" s="587">
        <f t="shared" si="249"/>
        <v>10</v>
      </c>
      <c r="EY157" s="1199">
        <v>1</v>
      </c>
      <c r="EZ157" s="1164">
        <f t="shared" si="197"/>
        <v>9.1643192488262919</v>
      </c>
      <c r="FA157" s="588"/>
      <c r="FB157" s="587">
        <v>4</v>
      </c>
      <c r="FC157" s="587">
        <v>6</v>
      </c>
      <c r="FD157" s="587">
        <v>4</v>
      </c>
      <c r="FE157" s="587">
        <f t="shared" si="250"/>
        <v>14</v>
      </c>
      <c r="FF157" s="1127">
        <f t="shared" si="251"/>
        <v>1</v>
      </c>
      <c r="FG157" s="1163">
        <f t="shared" si="254"/>
        <v>13.145539906103286</v>
      </c>
      <c r="FH157" s="1197"/>
      <c r="FI157" s="1198"/>
      <c r="FJ157" s="587"/>
      <c r="FK157" s="587"/>
      <c r="FL157" s="587"/>
      <c r="FM157" s="587"/>
      <c r="FN157" s="1414"/>
      <c r="FO157" s="1127"/>
      <c r="FP157" s="588"/>
      <c r="FQ157" s="587"/>
      <c r="FR157" s="587"/>
      <c r="FS157" s="587"/>
      <c r="FT157" s="587"/>
      <c r="FU157" s="1126"/>
      <c r="FV157" s="1127"/>
      <c r="FW157" s="1203"/>
      <c r="FX157" s="1198"/>
      <c r="FY157" s="587">
        <v>1</v>
      </c>
      <c r="FZ157" s="587">
        <v>0</v>
      </c>
      <c r="GA157" s="587">
        <v>1</v>
      </c>
      <c r="GB157" s="588">
        <f t="shared" si="252"/>
        <v>2</v>
      </c>
      <c r="GC157" s="1127">
        <v>1</v>
      </c>
      <c r="GD157" s="1166">
        <f t="shared" si="253"/>
        <v>2.65</v>
      </c>
      <c r="GE157" s="697">
        <f t="shared" ref="GE157:GE185" si="255">AQ157+CA157+CP157+EF157+EU157+FY157</f>
        <v>24</v>
      </c>
      <c r="GF157" s="697">
        <f t="shared" ref="GF157:GF185" si="256">AR157+CB157+CQ157+EG157+EV157+FZ157</f>
        <v>13</v>
      </c>
      <c r="GG157" s="697">
        <f t="shared" ref="GG157:GG185" si="257">AS157+CC157+CR157+EH157+EW157+GA157</f>
        <v>10</v>
      </c>
      <c r="GH157" s="585">
        <v>0</v>
      </c>
      <c r="GI157" s="585">
        <v>0</v>
      </c>
    </row>
    <row r="158" spans="1:191" s="585" customFormat="1" hidden="1" x14ac:dyDescent="0.35">
      <c r="A158" s="1229">
        <v>42942</v>
      </c>
      <c r="B158" s="587"/>
      <c r="C158" s="587"/>
      <c r="D158" s="587"/>
      <c r="E158" s="587"/>
      <c r="F158" s="1126"/>
      <c r="G158" s="1414"/>
      <c r="H158" s="588"/>
      <c r="I158" s="587"/>
      <c r="J158" s="587"/>
      <c r="K158" s="587"/>
      <c r="L158" s="587"/>
      <c r="M158" s="1126"/>
      <c r="N158" s="1126"/>
      <c r="O158" s="588"/>
      <c r="P158" s="588"/>
      <c r="Q158" s="587"/>
      <c r="R158" s="587"/>
      <c r="S158" s="587"/>
      <c r="T158" s="587"/>
      <c r="U158" s="1126"/>
      <c r="V158" s="1414"/>
      <c r="W158" s="587"/>
      <c r="X158" s="587"/>
      <c r="Y158" s="587"/>
      <c r="Z158" s="587"/>
      <c r="AA158" s="1126"/>
      <c r="AB158" s="1126"/>
      <c r="AC158" s="587"/>
      <c r="AD158" s="587"/>
      <c r="AE158" s="587"/>
      <c r="AF158" s="587"/>
      <c r="AG158" s="1126"/>
      <c r="AH158" s="1199"/>
      <c r="AI158" s="588"/>
      <c r="AJ158" s="587"/>
      <c r="AK158" s="587"/>
      <c r="AL158" s="587"/>
      <c r="AM158" s="587"/>
      <c r="AN158" s="1126"/>
      <c r="AO158" s="1127"/>
      <c r="AP158" s="587"/>
      <c r="AQ158" s="587">
        <v>6</v>
      </c>
      <c r="AR158" s="587">
        <v>2</v>
      </c>
      <c r="AS158" s="587">
        <v>5</v>
      </c>
      <c r="AT158" s="587">
        <f t="shared" si="245"/>
        <v>13</v>
      </c>
      <c r="AU158" s="1127">
        <v>1</v>
      </c>
      <c r="AV158" s="1165">
        <f t="shared" si="242"/>
        <v>11.267857142857142</v>
      </c>
      <c r="AW158" s="588"/>
      <c r="AX158" s="587">
        <v>7</v>
      </c>
      <c r="AY158" s="587">
        <v>4</v>
      </c>
      <c r="AZ158" s="587">
        <v>5</v>
      </c>
      <c r="BA158" s="587">
        <f t="shared" si="246"/>
        <v>16</v>
      </c>
      <c r="BB158" s="1127">
        <v>1</v>
      </c>
      <c r="BC158" s="1163">
        <f t="shared" si="229"/>
        <v>12.945454545454545</v>
      </c>
      <c r="BD158" s="588"/>
      <c r="BE158" s="588"/>
      <c r="BF158" s="587"/>
      <c r="BG158" s="587"/>
      <c r="BH158" s="587"/>
      <c r="BI158" s="587"/>
      <c r="BJ158" s="1126"/>
      <c r="BK158" s="1127"/>
      <c r="BL158" s="588"/>
      <c r="BM158" s="587"/>
      <c r="BN158" s="587"/>
      <c r="BO158" s="587"/>
      <c r="BP158" s="587"/>
      <c r="BQ158" s="1419"/>
      <c r="BR158" s="1199"/>
      <c r="BS158" s="587"/>
      <c r="BT158" s="587"/>
      <c r="BU158" s="587"/>
      <c r="BV158" s="587"/>
      <c r="BW158" s="1126"/>
      <c r="BX158" s="1127"/>
      <c r="BY158" s="588"/>
      <c r="BZ158" s="588"/>
      <c r="CA158" s="587"/>
      <c r="CB158" s="587"/>
      <c r="CC158" s="587"/>
      <c r="CD158" s="587"/>
      <c r="CE158" s="1127"/>
      <c r="CF158" s="1163"/>
      <c r="CG158" s="588"/>
      <c r="CH158" s="587"/>
      <c r="CI158" s="587"/>
      <c r="CJ158" s="587"/>
      <c r="CK158" s="587"/>
      <c r="CL158" s="1127"/>
      <c r="CM158" s="1163"/>
      <c r="CN158" s="588"/>
      <c r="CO158" s="588"/>
      <c r="CP158" s="587"/>
      <c r="CQ158" s="587"/>
      <c r="CR158" s="587"/>
      <c r="CS158" s="587"/>
      <c r="CT158" s="1127"/>
      <c r="CU158" s="1163"/>
      <c r="CV158" s="588"/>
      <c r="CW158" s="587"/>
      <c r="CX158" s="587"/>
      <c r="CY158" s="587"/>
      <c r="CZ158" s="587"/>
      <c r="DA158" s="1127"/>
      <c r="DB158" s="1127"/>
      <c r="DC158" s="1127"/>
      <c r="DD158" s="1127"/>
      <c r="DE158" s="1127"/>
      <c r="DF158" s="1127"/>
      <c r="DG158" s="1127"/>
      <c r="DH158" s="1127"/>
      <c r="DI158" s="1127"/>
      <c r="DJ158" s="1127"/>
      <c r="DK158" s="1127"/>
      <c r="DL158" s="1127"/>
      <c r="DM158" s="1127"/>
      <c r="DN158" s="1163"/>
      <c r="DO158" s="588"/>
      <c r="DP158" s="588"/>
      <c r="DQ158" s="587"/>
      <c r="DR158" s="587"/>
      <c r="DS158" s="587"/>
      <c r="DT158" s="587"/>
      <c r="DU158" s="1127"/>
      <c r="DV158" s="1127"/>
      <c r="DW158" s="588"/>
      <c r="DX158" s="587"/>
      <c r="DY158" s="587"/>
      <c r="DZ158" s="587"/>
      <c r="EA158" s="587"/>
      <c r="EB158" s="1127"/>
      <c r="EC158" s="1127"/>
      <c r="ED158" s="588"/>
      <c r="EE158" s="588"/>
      <c r="EF158" s="587">
        <v>6</v>
      </c>
      <c r="EG158" s="587">
        <v>0</v>
      </c>
      <c r="EH158" s="587">
        <v>1</v>
      </c>
      <c r="EI158" s="587">
        <f t="shared" si="247"/>
        <v>7</v>
      </c>
      <c r="EJ158" s="1127">
        <v>1</v>
      </c>
      <c r="EK158" s="1163">
        <f t="shared" si="186"/>
        <v>12.038095238095238</v>
      </c>
      <c r="EL158" s="588"/>
      <c r="EM158" s="587">
        <v>7</v>
      </c>
      <c r="EN158" s="587">
        <v>0</v>
      </c>
      <c r="EO158" s="587">
        <v>1</v>
      </c>
      <c r="EP158" s="587">
        <f t="shared" si="248"/>
        <v>8</v>
      </c>
      <c r="EQ158" s="1127">
        <v>1</v>
      </c>
      <c r="ER158" s="1163">
        <f t="shared" si="230"/>
        <v>17.176470588235293</v>
      </c>
      <c r="ES158" s="588"/>
      <c r="ET158" s="587"/>
      <c r="EU158" s="587">
        <v>5</v>
      </c>
      <c r="EV158" s="587">
        <v>2</v>
      </c>
      <c r="EW158" s="587">
        <v>6</v>
      </c>
      <c r="EX158" s="587">
        <f t="shared" si="249"/>
        <v>13</v>
      </c>
      <c r="EY158" s="1199">
        <v>1</v>
      </c>
      <c r="EZ158" s="1164">
        <f>IF( SUM(EY98:EY158)&lt;=0,0,SUM(EX98:EX158)/SUM(EY98:EY158))</f>
        <v>9.183098591549296</v>
      </c>
      <c r="FA158" s="588"/>
      <c r="FB158" s="587">
        <v>5</v>
      </c>
      <c r="FC158" s="587">
        <v>3</v>
      </c>
      <c r="FD158" s="587">
        <v>8</v>
      </c>
      <c r="FE158" s="587">
        <f t="shared" si="250"/>
        <v>16</v>
      </c>
      <c r="FF158" s="1127">
        <f t="shared" si="251"/>
        <v>1</v>
      </c>
      <c r="FG158" s="1163">
        <f t="shared" si="254"/>
        <v>13.145539906103286</v>
      </c>
      <c r="FH158" s="1197"/>
      <c r="FI158" s="1198"/>
      <c r="FJ158" s="587"/>
      <c r="FK158" s="587"/>
      <c r="FL158" s="587"/>
      <c r="FM158" s="587"/>
      <c r="FN158" s="1414"/>
      <c r="FO158" s="1127"/>
      <c r="FP158" s="588"/>
      <c r="FQ158" s="587"/>
      <c r="FR158" s="587"/>
      <c r="FS158" s="587"/>
      <c r="FT158" s="587"/>
      <c r="FU158" s="1126"/>
      <c r="FV158" s="1127"/>
      <c r="FW158" s="1203"/>
      <c r="FX158" s="1198"/>
      <c r="FY158" s="587">
        <v>1</v>
      </c>
      <c r="FZ158" s="587">
        <v>1</v>
      </c>
      <c r="GA158" s="587">
        <v>0</v>
      </c>
      <c r="GB158" s="588">
        <f t="shared" si="252"/>
        <v>2</v>
      </c>
      <c r="GC158" s="1127">
        <v>1</v>
      </c>
      <c r="GD158" s="1166">
        <f t="shared" si="253"/>
        <v>2.6666666666666665</v>
      </c>
      <c r="GE158" s="697">
        <f t="shared" si="255"/>
        <v>18</v>
      </c>
      <c r="GF158" s="697">
        <f t="shared" si="256"/>
        <v>5</v>
      </c>
      <c r="GG158" s="697">
        <f t="shared" si="257"/>
        <v>12</v>
      </c>
      <c r="GH158" s="585">
        <v>1</v>
      </c>
      <c r="GI158" s="585">
        <v>0</v>
      </c>
    </row>
    <row r="159" spans="1:191" s="585" customFormat="1" hidden="1" x14ac:dyDescent="0.35">
      <c r="A159" s="1229">
        <v>42943</v>
      </c>
      <c r="B159" s="587"/>
      <c r="C159" s="587"/>
      <c r="D159" s="587"/>
      <c r="E159" s="587"/>
      <c r="F159" s="1126"/>
      <c r="G159" s="1414"/>
      <c r="H159" s="588"/>
      <c r="I159" s="587"/>
      <c r="J159" s="587"/>
      <c r="K159" s="587"/>
      <c r="L159" s="587"/>
      <c r="M159" s="1126"/>
      <c r="N159" s="1126"/>
      <c r="O159" s="588"/>
      <c r="P159" s="588"/>
      <c r="Q159" s="587"/>
      <c r="R159" s="587"/>
      <c r="S159" s="587"/>
      <c r="T159" s="587"/>
      <c r="U159" s="1126"/>
      <c r="V159" s="1414"/>
      <c r="W159" s="587"/>
      <c r="X159" s="587"/>
      <c r="Y159" s="587"/>
      <c r="Z159" s="587"/>
      <c r="AA159" s="1126"/>
      <c r="AB159" s="1126"/>
      <c r="AC159" s="587"/>
      <c r="AD159" s="587"/>
      <c r="AE159" s="587"/>
      <c r="AF159" s="587"/>
      <c r="AG159" s="1126"/>
      <c r="AH159" s="1199"/>
      <c r="AI159" s="588"/>
      <c r="AJ159" s="587"/>
      <c r="AK159" s="587"/>
      <c r="AL159" s="587"/>
      <c r="AM159" s="587"/>
      <c r="AN159" s="1126"/>
      <c r="AO159" s="1127"/>
      <c r="AP159" s="587"/>
      <c r="AQ159" s="587">
        <v>4</v>
      </c>
      <c r="AR159" s="587">
        <v>6</v>
      </c>
      <c r="AS159" s="587">
        <v>7</v>
      </c>
      <c r="AT159" s="587">
        <f t="shared" si="245"/>
        <v>17</v>
      </c>
      <c r="AU159" s="1127">
        <v>1</v>
      </c>
      <c r="AV159" s="1165">
        <f t="shared" si="242"/>
        <v>11.392857142857142</v>
      </c>
      <c r="AW159" s="588"/>
      <c r="AX159" s="587">
        <v>5</v>
      </c>
      <c r="AY159" s="587">
        <v>6</v>
      </c>
      <c r="AZ159" s="587">
        <v>7</v>
      </c>
      <c r="BA159" s="587">
        <f t="shared" si="246"/>
        <v>18</v>
      </c>
      <c r="BB159" s="1127">
        <v>1</v>
      </c>
      <c r="BC159" s="1163">
        <f t="shared" si="229"/>
        <v>13.072727272727272</v>
      </c>
      <c r="BD159" s="588"/>
      <c r="BE159" s="588"/>
      <c r="BF159" s="587"/>
      <c r="BG159" s="587"/>
      <c r="BH159" s="587"/>
      <c r="BI159" s="587"/>
      <c r="BJ159" s="1126"/>
      <c r="BK159" s="1127"/>
      <c r="BL159" s="588"/>
      <c r="BM159" s="587"/>
      <c r="BN159" s="587"/>
      <c r="BO159" s="587"/>
      <c r="BP159" s="587"/>
      <c r="BQ159" s="1419"/>
      <c r="BR159" s="1199"/>
      <c r="BS159" s="587"/>
      <c r="BT159" s="587"/>
      <c r="BU159" s="587"/>
      <c r="BV159" s="587"/>
      <c r="BW159" s="1126"/>
      <c r="BX159" s="1127"/>
      <c r="BY159" s="588"/>
      <c r="BZ159" s="588"/>
      <c r="CA159" s="587"/>
      <c r="CB159" s="587"/>
      <c r="CC159" s="587"/>
      <c r="CD159" s="587"/>
      <c r="CE159" s="1127"/>
      <c r="CF159" s="1163"/>
      <c r="CG159" s="588"/>
      <c r="CH159" s="587"/>
      <c r="CI159" s="587"/>
      <c r="CJ159" s="587"/>
      <c r="CK159" s="587"/>
      <c r="CL159" s="1127"/>
      <c r="CM159" s="1163"/>
      <c r="CN159" s="588"/>
      <c r="CO159" s="588"/>
      <c r="CP159" s="587"/>
      <c r="CQ159" s="587"/>
      <c r="CR159" s="587"/>
      <c r="CS159" s="587"/>
      <c r="CT159" s="1127"/>
      <c r="CU159" s="1163"/>
      <c r="CV159" s="588"/>
      <c r="CW159" s="587"/>
      <c r="CX159" s="587"/>
      <c r="CY159" s="587"/>
      <c r="CZ159" s="587"/>
      <c r="DA159" s="1127"/>
      <c r="DB159" s="1127"/>
      <c r="DC159" s="1127"/>
      <c r="DD159" s="1127"/>
      <c r="DE159" s="1127"/>
      <c r="DF159" s="1127"/>
      <c r="DG159" s="1127"/>
      <c r="DH159" s="1127"/>
      <c r="DI159" s="1127"/>
      <c r="DJ159" s="1127"/>
      <c r="DK159" s="1127"/>
      <c r="DL159" s="1127"/>
      <c r="DM159" s="1127"/>
      <c r="DN159" s="1163"/>
      <c r="DO159" s="588"/>
      <c r="DP159" s="588"/>
      <c r="DQ159" s="587"/>
      <c r="DR159" s="587"/>
      <c r="DS159" s="587"/>
      <c r="DT159" s="587"/>
      <c r="DU159" s="1127"/>
      <c r="DV159" s="1127"/>
      <c r="DW159" s="588"/>
      <c r="DX159" s="587"/>
      <c r="DY159" s="587"/>
      <c r="DZ159" s="587"/>
      <c r="EA159" s="587"/>
      <c r="EB159" s="1127"/>
      <c r="EC159" s="1127"/>
      <c r="ED159" s="588"/>
      <c r="EE159" s="588"/>
      <c r="EF159" s="587">
        <v>5</v>
      </c>
      <c r="EG159" s="587">
        <v>1</v>
      </c>
      <c r="EH159" s="587">
        <v>0</v>
      </c>
      <c r="EI159" s="587">
        <f t="shared" si="247"/>
        <v>6</v>
      </c>
      <c r="EJ159" s="1127">
        <v>1</v>
      </c>
      <c r="EK159" s="1163">
        <f t="shared" si="186"/>
        <v>12.019047619047619</v>
      </c>
      <c r="EL159" s="588"/>
      <c r="EM159" s="587">
        <v>5</v>
      </c>
      <c r="EN159" s="587">
        <v>2</v>
      </c>
      <c r="EO159" s="587">
        <v>1</v>
      </c>
      <c r="EP159" s="587">
        <f t="shared" si="248"/>
        <v>8</v>
      </c>
      <c r="EQ159" s="1127">
        <v>1</v>
      </c>
      <c r="ER159" s="1163">
        <f>IF( SUM(EQ99:EQ159)&lt;=0,0,SUM(EP99:EP159)/SUM(EQ99:EQ159))</f>
        <v>17.058823529411764</v>
      </c>
      <c r="ES159" s="588"/>
      <c r="ET159" s="587"/>
      <c r="EU159" s="587">
        <v>8</v>
      </c>
      <c r="EV159" s="587">
        <v>1</v>
      </c>
      <c r="EW159" s="587">
        <v>2</v>
      </c>
      <c r="EX159" s="587">
        <f t="shared" si="249"/>
        <v>11</v>
      </c>
      <c r="EY159" s="1199">
        <v>1</v>
      </c>
      <c r="EZ159" s="1164">
        <f>IF( SUM(EY99:EY159)&lt;=0,0,SUM(EX99:EX159)/SUM(EY99:EY159))</f>
        <v>9.2769953051643199</v>
      </c>
      <c r="FA159" s="588"/>
      <c r="FB159" s="587">
        <v>8</v>
      </c>
      <c r="FC159" s="587">
        <v>1</v>
      </c>
      <c r="FD159" s="587">
        <v>4</v>
      </c>
      <c r="FE159" s="587">
        <f t="shared" si="250"/>
        <v>13</v>
      </c>
      <c r="FF159" s="1127">
        <f t="shared" si="251"/>
        <v>1</v>
      </c>
      <c r="FG159" s="1163">
        <f t="shared" si="254"/>
        <v>13.126760563380282</v>
      </c>
      <c r="FH159" s="1197"/>
      <c r="FI159" s="1198"/>
      <c r="FJ159" s="587"/>
      <c r="FK159" s="587"/>
      <c r="FL159" s="587"/>
      <c r="FM159" s="587"/>
      <c r="FN159" s="1414"/>
      <c r="FO159" s="1127"/>
      <c r="FP159" s="588"/>
      <c r="FQ159" s="587"/>
      <c r="FR159" s="587"/>
      <c r="FS159" s="587"/>
      <c r="FT159" s="587"/>
      <c r="FU159" s="1126"/>
      <c r="FV159" s="1127"/>
      <c r="FW159" s="1203"/>
      <c r="FX159" s="1198"/>
      <c r="FY159" s="587">
        <v>0</v>
      </c>
      <c r="FZ159" s="587">
        <v>0</v>
      </c>
      <c r="GA159" s="587">
        <v>0</v>
      </c>
      <c r="GB159" s="588">
        <f t="shared" si="252"/>
        <v>0</v>
      </c>
      <c r="GC159" s="1127">
        <v>1</v>
      </c>
      <c r="GD159" s="1166">
        <f t="shared" si="253"/>
        <v>2.65</v>
      </c>
      <c r="GE159" s="697">
        <f t="shared" si="255"/>
        <v>17</v>
      </c>
      <c r="GF159" s="697">
        <f t="shared" si="256"/>
        <v>8</v>
      </c>
      <c r="GG159" s="697">
        <f t="shared" si="257"/>
        <v>9</v>
      </c>
      <c r="GH159" s="585">
        <v>1</v>
      </c>
      <c r="GI159" s="585">
        <v>1</v>
      </c>
    </row>
    <row r="160" spans="1:191" s="585" customFormat="1" hidden="1" x14ac:dyDescent="0.35">
      <c r="A160" s="1231">
        <v>42944</v>
      </c>
      <c r="B160" s="698"/>
      <c r="C160" s="698"/>
      <c r="D160" s="698"/>
      <c r="E160" s="698"/>
      <c r="F160" s="1140"/>
      <c r="G160" s="1415"/>
      <c r="H160" s="1142"/>
      <c r="I160" s="698"/>
      <c r="J160" s="698"/>
      <c r="K160" s="698"/>
      <c r="L160" s="698"/>
      <c r="M160" s="1140"/>
      <c r="N160" s="1140"/>
      <c r="O160" s="1142"/>
      <c r="P160" s="1142"/>
      <c r="Q160" s="698"/>
      <c r="R160" s="698"/>
      <c r="S160" s="698"/>
      <c r="T160" s="698"/>
      <c r="U160" s="1140"/>
      <c r="V160" s="1415"/>
      <c r="W160" s="698"/>
      <c r="X160" s="698"/>
      <c r="Y160" s="698"/>
      <c r="Z160" s="698"/>
      <c r="AA160" s="1140"/>
      <c r="AB160" s="1140"/>
      <c r="AC160" s="698"/>
      <c r="AD160" s="698"/>
      <c r="AE160" s="698"/>
      <c r="AF160" s="698"/>
      <c r="AG160" s="1140"/>
      <c r="AH160" s="1420"/>
      <c r="AI160" s="1142"/>
      <c r="AJ160" s="698"/>
      <c r="AK160" s="698"/>
      <c r="AL160" s="698"/>
      <c r="AM160" s="698"/>
      <c r="AN160" s="1140"/>
      <c r="AO160" s="1141"/>
      <c r="AP160" s="698"/>
      <c r="AQ160" s="698">
        <v>7</v>
      </c>
      <c r="AR160" s="698">
        <v>8</v>
      </c>
      <c r="AS160" s="698">
        <v>4</v>
      </c>
      <c r="AT160" s="698">
        <f t="shared" si="245"/>
        <v>19</v>
      </c>
      <c r="AU160" s="1141">
        <v>1</v>
      </c>
      <c r="AV160" s="1165">
        <f t="shared" si="242"/>
        <v>11.642857142857142</v>
      </c>
      <c r="AW160" s="1142"/>
      <c r="AX160" s="698">
        <v>8</v>
      </c>
      <c r="AY160" s="698">
        <v>8</v>
      </c>
      <c r="AZ160" s="698">
        <v>5</v>
      </c>
      <c r="BA160" s="698">
        <f t="shared" si="246"/>
        <v>21</v>
      </c>
      <c r="BB160" s="1141">
        <v>1</v>
      </c>
      <c r="BC160" s="1163">
        <f t="shared" si="229"/>
        <v>13.345454545454546</v>
      </c>
      <c r="BD160" s="1142"/>
      <c r="BE160" s="1142"/>
      <c r="BF160" s="698"/>
      <c r="BG160" s="698"/>
      <c r="BH160" s="698"/>
      <c r="BI160" s="698"/>
      <c r="BJ160" s="1140"/>
      <c r="BK160" s="1141"/>
      <c r="BL160" s="1142"/>
      <c r="BM160" s="698"/>
      <c r="BN160" s="698"/>
      <c r="BO160" s="698"/>
      <c r="BP160" s="698"/>
      <c r="BQ160" s="1421"/>
      <c r="BR160" s="1420"/>
      <c r="BS160" s="698"/>
      <c r="BT160" s="698"/>
      <c r="BU160" s="698"/>
      <c r="BV160" s="698"/>
      <c r="BW160" s="1140"/>
      <c r="BX160" s="1141"/>
      <c r="BY160" s="1142"/>
      <c r="BZ160" s="1142"/>
      <c r="CA160" s="698"/>
      <c r="CB160" s="698"/>
      <c r="CC160" s="698"/>
      <c r="CD160" s="698"/>
      <c r="CE160" s="1141"/>
      <c r="CF160" s="1163"/>
      <c r="CG160" s="1142"/>
      <c r="CH160" s="698"/>
      <c r="CI160" s="698"/>
      <c r="CJ160" s="698"/>
      <c r="CK160" s="698"/>
      <c r="CL160" s="1141"/>
      <c r="CM160" s="1163"/>
      <c r="CN160" s="1142"/>
      <c r="CO160" s="1142"/>
      <c r="CP160" s="698"/>
      <c r="CQ160" s="698"/>
      <c r="CR160" s="698"/>
      <c r="CS160" s="698"/>
      <c r="CT160" s="1141"/>
      <c r="CU160" s="1163"/>
      <c r="CV160" s="1142"/>
      <c r="CW160" s="698"/>
      <c r="CX160" s="698"/>
      <c r="CY160" s="698"/>
      <c r="CZ160" s="698"/>
      <c r="DA160" s="1141"/>
      <c r="DB160" s="1141"/>
      <c r="DC160" s="1141"/>
      <c r="DD160" s="1141"/>
      <c r="DE160" s="1141"/>
      <c r="DF160" s="1141"/>
      <c r="DG160" s="1141"/>
      <c r="DH160" s="1141"/>
      <c r="DI160" s="1141"/>
      <c r="DJ160" s="1141"/>
      <c r="DK160" s="1141"/>
      <c r="DL160" s="1141"/>
      <c r="DM160" s="1141"/>
      <c r="DN160" s="1163"/>
      <c r="DO160" s="1142"/>
      <c r="DP160" s="1142"/>
      <c r="DQ160" s="698"/>
      <c r="DR160" s="698"/>
      <c r="DS160" s="698"/>
      <c r="DT160" s="698"/>
      <c r="DU160" s="1141"/>
      <c r="DV160" s="1141"/>
      <c r="DW160" s="1142"/>
      <c r="DX160" s="698"/>
      <c r="DY160" s="698"/>
      <c r="DZ160" s="698"/>
      <c r="EA160" s="698"/>
      <c r="EB160" s="1141"/>
      <c r="EC160" s="1141"/>
      <c r="ED160" s="1142"/>
      <c r="EE160" s="1142"/>
      <c r="EF160" s="698">
        <v>7</v>
      </c>
      <c r="EG160" s="698">
        <v>0</v>
      </c>
      <c r="EH160" s="698">
        <v>2</v>
      </c>
      <c r="EI160" s="698">
        <f t="shared" si="247"/>
        <v>9</v>
      </c>
      <c r="EJ160" s="1141">
        <v>1</v>
      </c>
      <c r="EK160" s="1163">
        <f t="shared" si="186"/>
        <v>11.90566037735849</v>
      </c>
      <c r="EL160" s="1142"/>
      <c r="EM160" s="698">
        <v>8</v>
      </c>
      <c r="EN160" s="698">
        <v>1</v>
      </c>
      <c r="EO160" s="698">
        <v>3</v>
      </c>
      <c r="EP160" s="698">
        <f t="shared" si="248"/>
        <v>12</v>
      </c>
      <c r="EQ160" s="1141">
        <v>1</v>
      </c>
      <c r="ER160" s="1163">
        <f>IF( SUM(EQ100:EQ160)&lt;=0,0,SUM(EP100:EP160)/SUM(EQ100:EQ160))</f>
        <v>16.873786407766989</v>
      </c>
      <c r="ES160" s="1142"/>
      <c r="ET160" s="698"/>
      <c r="EU160" s="698">
        <v>4</v>
      </c>
      <c r="EV160" s="698">
        <v>0</v>
      </c>
      <c r="EW160" s="698">
        <v>1</v>
      </c>
      <c r="EX160" s="698">
        <f t="shared" si="249"/>
        <v>5</v>
      </c>
      <c r="EY160" s="1420">
        <v>1</v>
      </c>
      <c r="EZ160" s="1164">
        <f>IF( SUM(EY100:EY160)&lt;=0,0,SUM(EX100:EX160)/SUM(EY100:EY160))</f>
        <v>9.2582159624413141</v>
      </c>
      <c r="FA160" s="1142"/>
      <c r="FB160" s="698">
        <v>5</v>
      </c>
      <c r="FC160" s="698">
        <v>0</v>
      </c>
      <c r="FD160" s="698">
        <v>3</v>
      </c>
      <c r="FE160" s="698">
        <f t="shared" si="250"/>
        <v>8</v>
      </c>
      <c r="FF160" s="1141">
        <f t="shared" si="251"/>
        <v>1</v>
      </c>
      <c r="FG160" s="1163">
        <f t="shared" si="254"/>
        <v>13.051643192488262</v>
      </c>
      <c r="FH160" s="1423"/>
      <c r="FI160" s="1424"/>
      <c r="FJ160" s="698"/>
      <c r="FK160" s="698"/>
      <c r="FL160" s="698"/>
      <c r="FM160" s="698"/>
      <c r="FN160" s="1415"/>
      <c r="FO160" s="1141"/>
      <c r="FP160" s="1142"/>
      <c r="FQ160" s="698"/>
      <c r="FR160" s="698"/>
      <c r="FS160" s="698"/>
      <c r="FT160" s="698"/>
      <c r="FU160" s="1140"/>
      <c r="FV160" s="1141"/>
      <c r="FW160" s="1425"/>
      <c r="FX160" s="1424"/>
      <c r="FY160" s="698">
        <v>0</v>
      </c>
      <c r="FZ160" s="698">
        <v>0</v>
      </c>
      <c r="GA160" s="698">
        <v>0</v>
      </c>
      <c r="GB160" s="1142">
        <f t="shared" si="252"/>
        <v>0</v>
      </c>
      <c r="GC160" s="1141">
        <v>1</v>
      </c>
      <c r="GD160" s="1166">
        <f t="shared" si="253"/>
        <v>2.6333333333333333</v>
      </c>
      <c r="GE160" s="1427">
        <f t="shared" si="255"/>
        <v>18</v>
      </c>
      <c r="GF160" s="1427">
        <f t="shared" si="256"/>
        <v>8</v>
      </c>
      <c r="GG160" s="1427">
        <f t="shared" si="257"/>
        <v>7</v>
      </c>
      <c r="GH160" s="585">
        <v>0</v>
      </c>
      <c r="GI160" s="585">
        <v>2</v>
      </c>
    </row>
    <row r="161" spans="1:191" s="585" customFormat="1" hidden="1" x14ac:dyDescent="0.35">
      <c r="A161" s="1230">
        <v>42947</v>
      </c>
      <c r="B161" s="587"/>
      <c r="C161" s="587"/>
      <c r="D161" s="587"/>
      <c r="E161" s="587"/>
      <c r="F161" s="1126"/>
      <c r="G161" s="1414"/>
      <c r="H161" s="588"/>
      <c r="I161" s="587"/>
      <c r="J161" s="587"/>
      <c r="K161" s="587"/>
      <c r="L161" s="587"/>
      <c r="M161" s="1126"/>
      <c r="N161" s="1126"/>
      <c r="O161" s="588"/>
      <c r="P161" s="588"/>
      <c r="Q161" s="587"/>
      <c r="R161" s="587"/>
      <c r="S161" s="587"/>
      <c r="T161" s="587"/>
      <c r="U161" s="1126"/>
      <c r="V161" s="1414"/>
      <c r="W161" s="587"/>
      <c r="X161" s="587"/>
      <c r="Y161" s="587"/>
      <c r="Z161" s="587"/>
      <c r="AA161" s="1126"/>
      <c r="AB161" s="1126"/>
      <c r="AC161" s="587"/>
      <c r="AD161" s="587"/>
      <c r="AE161" s="587"/>
      <c r="AF161" s="587"/>
      <c r="AG161" s="1126"/>
      <c r="AH161" s="1199"/>
      <c r="AI161" s="588"/>
      <c r="AJ161" s="587"/>
      <c r="AK161" s="587"/>
      <c r="AL161" s="587"/>
      <c r="AM161" s="587"/>
      <c r="AN161" s="1126"/>
      <c r="AO161" s="1127"/>
      <c r="AP161" s="587"/>
      <c r="AQ161" s="587">
        <v>8</v>
      </c>
      <c r="AR161" s="587">
        <v>5</v>
      </c>
      <c r="AS161" s="587">
        <v>7</v>
      </c>
      <c r="AT161" s="587">
        <f t="shared" si="245"/>
        <v>20</v>
      </c>
      <c r="AU161" s="1127">
        <v>1</v>
      </c>
      <c r="AV161" s="1165">
        <f t="shared" si="242"/>
        <v>11.875</v>
      </c>
      <c r="AW161" s="588"/>
      <c r="AX161" s="587">
        <v>8</v>
      </c>
      <c r="AY161" s="587">
        <v>6</v>
      </c>
      <c r="AZ161" s="587">
        <v>8</v>
      </c>
      <c r="BA161" s="587">
        <f t="shared" si="246"/>
        <v>22</v>
      </c>
      <c r="BB161" s="1127">
        <v>1</v>
      </c>
      <c r="BC161" s="1163">
        <f t="shared" si="229"/>
        <v>13.6</v>
      </c>
      <c r="BD161" s="588"/>
      <c r="BE161" s="588"/>
      <c r="BF161" s="587"/>
      <c r="BG161" s="587"/>
      <c r="BH161" s="587"/>
      <c r="BI161" s="587"/>
      <c r="BJ161" s="1126"/>
      <c r="BK161" s="1127"/>
      <c r="BL161" s="588"/>
      <c r="BM161" s="587"/>
      <c r="BN161" s="587"/>
      <c r="BO161" s="587"/>
      <c r="BP161" s="587"/>
      <c r="BQ161" s="1419"/>
      <c r="BR161" s="1199"/>
      <c r="BS161" s="587"/>
      <c r="BT161" s="587"/>
      <c r="BU161" s="587"/>
      <c r="BV161" s="587"/>
      <c r="BW161" s="1126"/>
      <c r="BX161" s="1127"/>
      <c r="BY161" s="588"/>
      <c r="BZ161" s="588"/>
      <c r="CA161" s="587"/>
      <c r="CB161" s="587"/>
      <c r="CC161" s="587"/>
      <c r="CD161" s="587"/>
      <c r="CE161" s="1127"/>
      <c r="CF161" s="1163"/>
      <c r="CG161" s="588"/>
      <c r="CH161" s="587"/>
      <c r="CI161" s="587"/>
      <c r="CJ161" s="587"/>
      <c r="CK161" s="587"/>
      <c r="CL161" s="1127"/>
      <c r="CM161" s="1163"/>
      <c r="CN161" s="588"/>
      <c r="CO161" s="588"/>
      <c r="CP161" s="587"/>
      <c r="CQ161" s="587"/>
      <c r="CR161" s="587"/>
      <c r="CS161" s="587"/>
      <c r="CT161" s="1127"/>
      <c r="CU161" s="1163"/>
      <c r="CV161" s="588"/>
      <c r="CW161" s="587"/>
      <c r="CX161" s="587"/>
      <c r="CY161" s="587"/>
      <c r="CZ161" s="587"/>
      <c r="DA161" s="1127"/>
      <c r="DB161" s="1127"/>
      <c r="DC161" s="1127"/>
      <c r="DD161" s="1127"/>
      <c r="DE161" s="1127"/>
      <c r="DF161" s="1127"/>
      <c r="DG161" s="1127"/>
      <c r="DH161" s="1127"/>
      <c r="DI161" s="1127"/>
      <c r="DJ161" s="1127"/>
      <c r="DK161" s="1127"/>
      <c r="DL161" s="1127"/>
      <c r="DM161" s="1127"/>
      <c r="DN161" s="1163"/>
      <c r="DO161" s="588"/>
      <c r="DP161" s="588"/>
      <c r="DQ161" s="587"/>
      <c r="DR161" s="587"/>
      <c r="DS161" s="587"/>
      <c r="DT161" s="587"/>
      <c r="DU161" s="1127"/>
      <c r="DV161" s="1127"/>
      <c r="DW161" s="588"/>
      <c r="DX161" s="587"/>
      <c r="DY161" s="587"/>
      <c r="DZ161" s="587"/>
      <c r="EA161" s="587"/>
      <c r="EB161" s="1127"/>
      <c r="EC161" s="1127"/>
      <c r="ED161" s="588"/>
      <c r="EE161" s="588"/>
      <c r="EF161" s="587">
        <v>0</v>
      </c>
      <c r="EG161" s="587">
        <v>0</v>
      </c>
      <c r="EH161" s="587">
        <v>0</v>
      </c>
      <c r="EI161" s="587">
        <f t="shared" si="247"/>
        <v>0</v>
      </c>
      <c r="EJ161" s="1127">
        <v>0</v>
      </c>
      <c r="EK161" s="1163">
        <f t="shared" si="186"/>
        <v>11.923076923076923</v>
      </c>
      <c r="EL161" s="588"/>
      <c r="EM161" s="587">
        <v>0</v>
      </c>
      <c r="EN161" s="587">
        <v>0</v>
      </c>
      <c r="EO161" s="587">
        <v>0</v>
      </c>
      <c r="EP161" s="587">
        <f t="shared" si="248"/>
        <v>0</v>
      </c>
      <c r="EQ161" s="1127">
        <v>0</v>
      </c>
      <c r="ER161" s="1163">
        <f t="shared" ref="ER161:ER224" si="258">IF( SUM(EQ101:EQ161)&lt;=0,0,SUM(EP101:EP161)/SUM(EQ101:EQ161))</f>
        <v>16.871287128712872</v>
      </c>
      <c r="ES161" s="588"/>
      <c r="ET161" s="587"/>
      <c r="EU161" s="587">
        <v>6</v>
      </c>
      <c r="EV161" s="587">
        <v>0</v>
      </c>
      <c r="EW161" s="587">
        <v>3</v>
      </c>
      <c r="EX161" s="587">
        <f t="shared" si="249"/>
        <v>9</v>
      </c>
      <c r="EY161" s="1199">
        <v>1</v>
      </c>
      <c r="EZ161" s="1164">
        <f t="shared" ref="EZ161:EZ224" si="259">IF( SUM(EY101:EY161)&lt;=0,0,SUM(EX101:EX161)/SUM(EY101:EY161))</f>
        <v>9.3145539906103281</v>
      </c>
      <c r="FA161" s="588"/>
      <c r="FB161" s="587">
        <v>7</v>
      </c>
      <c r="FC161" s="587">
        <v>2</v>
      </c>
      <c r="FD161" s="587">
        <v>7</v>
      </c>
      <c r="FE161" s="587">
        <f t="shared" si="250"/>
        <v>16</v>
      </c>
      <c r="FF161" s="1127">
        <f t="shared" si="251"/>
        <v>1</v>
      </c>
      <c r="FG161" s="1163">
        <f t="shared" ref="FG161:FG224" si="260">IF( SUM(FF101:FF161)&lt;=0,0,SUM(FE101:FE161)/SUM(FF101:FF161))</f>
        <v>13.014084507042254</v>
      </c>
      <c r="FH161" s="1197"/>
      <c r="FI161" s="1198"/>
      <c r="FJ161" s="587"/>
      <c r="FK161" s="587"/>
      <c r="FL161" s="587"/>
      <c r="FM161" s="587"/>
      <c r="FN161" s="1414"/>
      <c r="FO161" s="1127"/>
      <c r="FP161" s="588"/>
      <c r="FQ161" s="587"/>
      <c r="FR161" s="587"/>
      <c r="FS161" s="587"/>
      <c r="FT161" s="587"/>
      <c r="FU161" s="1126"/>
      <c r="FV161" s="1127"/>
      <c r="FW161" s="1203"/>
      <c r="FX161" s="1198"/>
      <c r="FY161" s="587">
        <v>0</v>
      </c>
      <c r="FZ161" s="587">
        <v>2</v>
      </c>
      <c r="GA161" s="587">
        <v>0</v>
      </c>
      <c r="GB161" s="588">
        <f t="shared" si="252"/>
        <v>2</v>
      </c>
      <c r="GC161" s="1127">
        <v>1</v>
      </c>
      <c r="GD161" s="1166">
        <f t="shared" ref="GD161:GD224" si="261">SUM(GB101:GB161)/COUNT(GC101:GC161)</f>
        <v>2.6166666666666667</v>
      </c>
      <c r="GE161" s="697">
        <f t="shared" si="255"/>
        <v>14</v>
      </c>
      <c r="GF161" s="697">
        <f t="shared" si="256"/>
        <v>7</v>
      </c>
      <c r="GG161" s="697">
        <f t="shared" si="257"/>
        <v>10</v>
      </c>
      <c r="GH161" s="585">
        <v>1</v>
      </c>
      <c r="GI161" s="585">
        <v>0</v>
      </c>
    </row>
    <row r="162" spans="1:191" s="585" customFormat="1" hidden="1" x14ac:dyDescent="0.35">
      <c r="A162" s="1229">
        <v>42948</v>
      </c>
      <c r="B162" s="587"/>
      <c r="C162" s="587"/>
      <c r="D162" s="587"/>
      <c r="E162" s="587"/>
      <c r="F162" s="1126"/>
      <c r="G162" s="1414"/>
      <c r="H162" s="588"/>
      <c r="I162" s="587"/>
      <c r="J162" s="587"/>
      <c r="K162" s="587"/>
      <c r="L162" s="587"/>
      <c r="M162" s="1126"/>
      <c r="N162" s="1126"/>
      <c r="O162" s="588"/>
      <c r="P162" s="588"/>
      <c r="Q162" s="587"/>
      <c r="R162" s="587"/>
      <c r="S162" s="587"/>
      <c r="T162" s="587"/>
      <c r="U162" s="1126"/>
      <c r="V162" s="1414"/>
      <c r="W162" s="587"/>
      <c r="X162" s="587"/>
      <c r="Y162" s="587"/>
      <c r="Z162" s="587"/>
      <c r="AA162" s="1126"/>
      <c r="AB162" s="1126"/>
      <c r="AC162" s="587"/>
      <c r="AD162" s="587"/>
      <c r="AE162" s="587"/>
      <c r="AF162" s="587"/>
      <c r="AG162" s="1126"/>
      <c r="AH162" s="1199"/>
      <c r="AI162" s="588"/>
      <c r="AJ162" s="587"/>
      <c r="AK162" s="587"/>
      <c r="AL162" s="587"/>
      <c r="AM162" s="587"/>
      <c r="AN162" s="1126"/>
      <c r="AO162" s="1127"/>
      <c r="AP162" s="587"/>
      <c r="AQ162" s="587">
        <v>7</v>
      </c>
      <c r="AR162" s="587">
        <v>7</v>
      </c>
      <c r="AS162" s="587">
        <v>3</v>
      </c>
      <c r="AT162" s="587">
        <f t="shared" si="245"/>
        <v>17</v>
      </c>
      <c r="AU162" s="1127">
        <v>1</v>
      </c>
      <c r="AV162" s="1165">
        <f t="shared" si="242"/>
        <v>11.982142857142858</v>
      </c>
      <c r="AW162" s="588"/>
      <c r="AX162" s="587">
        <v>9</v>
      </c>
      <c r="AY162" s="587">
        <v>12</v>
      </c>
      <c r="AZ162" s="587">
        <v>4</v>
      </c>
      <c r="BA162" s="587">
        <f t="shared" si="246"/>
        <v>25</v>
      </c>
      <c r="BB162" s="1127">
        <v>1</v>
      </c>
      <c r="BC162" s="1163">
        <f t="shared" si="229"/>
        <v>13.836363636363636</v>
      </c>
      <c r="BD162" s="588"/>
      <c r="BE162" s="588"/>
      <c r="BF162" s="587"/>
      <c r="BG162" s="587"/>
      <c r="BH162" s="587"/>
      <c r="BI162" s="587"/>
      <c r="BJ162" s="1126"/>
      <c r="BK162" s="1127"/>
      <c r="BL162" s="588"/>
      <c r="BM162" s="587"/>
      <c r="BN162" s="587"/>
      <c r="BO162" s="587"/>
      <c r="BP162" s="587"/>
      <c r="BQ162" s="1419"/>
      <c r="BR162" s="1199"/>
      <c r="BS162" s="587"/>
      <c r="BT162" s="587"/>
      <c r="BU162" s="587"/>
      <c r="BV162" s="587"/>
      <c r="BW162" s="1126"/>
      <c r="BX162" s="1127"/>
      <c r="BY162" s="588"/>
      <c r="BZ162" s="588"/>
      <c r="CA162" s="587"/>
      <c r="CB162" s="587"/>
      <c r="CC162" s="587"/>
      <c r="CD162" s="587"/>
      <c r="CE162" s="1127"/>
      <c r="CF162" s="1163"/>
      <c r="CG162" s="588"/>
      <c r="CH162" s="587"/>
      <c r="CI162" s="587"/>
      <c r="CJ162" s="587"/>
      <c r="CK162" s="587"/>
      <c r="CL162" s="1127"/>
      <c r="CM162" s="1163"/>
      <c r="CN162" s="588"/>
      <c r="CO162" s="588"/>
      <c r="CP162" s="587"/>
      <c r="CQ162" s="587"/>
      <c r="CR162" s="587"/>
      <c r="CS162" s="587"/>
      <c r="CT162" s="1127"/>
      <c r="CU162" s="1163"/>
      <c r="CV162" s="588"/>
      <c r="CW162" s="587"/>
      <c r="CX162" s="587"/>
      <c r="CY162" s="587"/>
      <c r="CZ162" s="587"/>
      <c r="DA162" s="1127"/>
      <c r="DB162" s="1127"/>
      <c r="DC162" s="1127"/>
      <c r="DD162" s="1127"/>
      <c r="DE162" s="1127"/>
      <c r="DF162" s="1127"/>
      <c r="DG162" s="1127"/>
      <c r="DH162" s="1127"/>
      <c r="DI162" s="1127"/>
      <c r="DJ162" s="1127"/>
      <c r="DK162" s="1127"/>
      <c r="DL162" s="1127"/>
      <c r="DM162" s="1127"/>
      <c r="DN162" s="1163"/>
      <c r="DO162" s="588"/>
      <c r="DP162" s="588"/>
      <c r="DQ162" s="587"/>
      <c r="DR162" s="587"/>
      <c r="DS162" s="587"/>
      <c r="DT162" s="587"/>
      <c r="DU162" s="1127"/>
      <c r="DV162" s="1127"/>
      <c r="DW162" s="588"/>
      <c r="DX162" s="587"/>
      <c r="DY162" s="587"/>
      <c r="DZ162" s="587"/>
      <c r="EA162" s="587"/>
      <c r="EB162" s="1127"/>
      <c r="EC162" s="1127"/>
      <c r="ED162" s="588"/>
      <c r="EE162" s="588"/>
      <c r="EF162" s="587">
        <v>0</v>
      </c>
      <c r="EG162" s="587">
        <v>0</v>
      </c>
      <c r="EH162" s="587">
        <v>0</v>
      </c>
      <c r="EI162" s="587">
        <f t="shared" si="247"/>
        <v>0</v>
      </c>
      <c r="EJ162" s="1127">
        <v>0</v>
      </c>
      <c r="EK162" s="1163">
        <f t="shared" si="186"/>
        <v>11.921568627450981</v>
      </c>
      <c r="EL162" s="588"/>
      <c r="EM162" s="587">
        <v>0</v>
      </c>
      <c r="EN162" s="587">
        <v>0</v>
      </c>
      <c r="EO162" s="587">
        <v>0</v>
      </c>
      <c r="EP162" s="587">
        <f t="shared" si="248"/>
        <v>0</v>
      </c>
      <c r="EQ162" s="1127">
        <v>0</v>
      </c>
      <c r="ER162" s="1163">
        <f t="shared" si="258"/>
        <v>16.90909090909091</v>
      </c>
      <c r="ES162" s="588"/>
      <c r="ET162" s="587"/>
      <c r="EU162" s="587">
        <v>6</v>
      </c>
      <c r="EV162" s="587">
        <v>2</v>
      </c>
      <c r="EW162" s="587">
        <v>3</v>
      </c>
      <c r="EX162" s="587">
        <f t="shared" si="249"/>
        <v>11</v>
      </c>
      <c r="EY162" s="1199">
        <v>1</v>
      </c>
      <c r="EZ162" s="1164">
        <f t="shared" si="259"/>
        <v>9.352112676056338</v>
      </c>
      <c r="FA162" s="588"/>
      <c r="FB162" s="587">
        <v>7</v>
      </c>
      <c r="FC162" s="587">
        <v>3</v>
      </c>
      <c r="FD162" s="587">
        <v>6</v>
      </c>
      <c r="FE162" s="587">
        <f t="shared" si="250"/>
        <v>16</v>
      </c>
      <c r="FF162" s="1127">
        <f t="shared" si="251"/>
        <v>1</v>
      </c>
      <c r="FG162" s="1163">
        <f t="shared" si="260"/>
        <v>13.126760563380282</v>
      </c>
      <c r="FH162" s="1197"/>
      <c r="FI162" s="1198"/>
      <c r="FJ162" s="587"/>
      <c r="FK162" s="587"/>
      <c r="FL162" s="587"/>
      <c r="FM162" s="587"/>
      <c r="FN162" s="1414"/>
      <c r="FO162" s="1127"/>
      <c r="FP162" s="588"/>
      <c r="FQ162" s="587"/>
      <c r="FR162" s="587"/>
      <c r="FS162" s="587"/>
      <c r="FT162" s="587"/>
      <c r="FU162" s="1126"/>
      <c r="FV162" s="1127"/>
      <c r="FW162" s="1203"/>
      <c r="FX162" s="1198"/>
      <c r="FY162" s="587">
        <v>3</v>
      </c>
      <c r="FZ162" s="587">
        <v>1</v>
      </c>
      <c r="GA162" s="587">
        <v>3</v>
      </c>
      <c r="GB162" s="588">
        <f t="shared" si="252"/>
        <v>7</v>
      </c>
      <c r="GC162" s="1127">
        <v>1</v>
      </c>
      <c r="GD162" s="1166">
        <f t="shared" si="261"/>
        <v>2.7166666666666668</v>
      </c>
      <c r="GE162" s="697">
        <f t="shared" si="255"/>
        <v>16</v>
      </c>
      <c r="GF162" s="697">
        <f t="shared" si="256"/>
        <v>10</v>
      </c>
      <c r="GG162" s="697">
        <f t="shared" si="257"/>
        <v>9</v>
      </c>
      <c r="GH162" s="585">
        <v>2</v>
      </c>
      <c r="GI162" s="585">
        <v>0</v>
      </c>
    </row>
    <row r="163" spans="1:191" s="585" customFormat="1" hidden="1" x14ac:dyDescent="0.35">
      <c r="A163" s="1229">
        <v>42949</v>
      </c>
      <c r="B163" s="587"/>
      <c r="C163" s="587"/>
      <c r="D163" s="587"/>
      <c r="E163" s="587"/>
      <c r="F163" s="1126"/>
      <c r="G163" s="1414"/>
      <c r="H163" s="588"/>
      <c r="I163" s="587"/>
      <c r="J163" s="587"/>
      <c r="K163" s="587"/>
      <c r="L163" s="587"/>
      <c r="M163" s="1126"/>
      <c r="N163" s="1126"/>
      <c r="O163" s="588"/>
      <c r="P163" s="588"/>
      <c r="Q163" s="587"/>
      <c r="R163" s="587"/>
      <c r="S163" s="587"/>
      <c r="T163" s="587"/>
      <c r="U163" s="1126"/>
      <c r="V163" s="1414"/>
      <c r="W163" s="587"/>
      <c r="X163" s="587"/>
      <c r="Y163" s="587"/>
      <c r="Z163" s="587"/>
      <c r="AA163" s="1126"/>
      <c r="AB163" s="1126"/>
      <c r="AC163" s="587"/>
      <c r="AD163" s="587"/>
      <c r="AE163" s="587"/>
      <c r="AF163" s="587"/>
      <c r="AG163" s="1126"/>
      <c r="AH163" s="1199"/>
      <c r="AI163" s="588"/>
      <c r="AJ163" s="587"/>
      <c r="AK163" s="587"/>
      <c r="AL163" s="587"/>
      <c r="AM163" s="587"/>
      <c r="AN163" s="1126"/>
      <c r="AO163" s="1127"/>
      <c r="AP163" s="587"/>
      <c r="AQ163" s="587">
        <v>5</v>
      </c>
      <c r="AR163" s="587">
        <v>4</v>
      </c>
      <c r="AS163" s="587">
        <v>8</v>
      </c>
      <c r="AT163" s="587">
        <f t="shared" ref="AT163:AT170" si="262">SUM(AQ163:AS163)</f>
        <v>17</v>
      </c>
      <c r="AU163" s="1127">
        <v>1</v>
      </c>
      <c r="AV163" s="1165">
        <f t="shared" si="242"/>
        <v>12.089285714285714</v>
      </c>
      <c r="AW163" s="588"/>
      <c r="AX163" s="587">
        <v>6</v>
      </c>
      <c r="AY163" s="587">
        <v>6</v>
      </c>
      <c r="AZ163" s="587">
        <v>9</v>
      </c>
      <c r="BA163" s="587">
        <f t="shared" ref="BA163:BA170" si="263">SUM(AX163:AZ163)</f>
        <v>21</v>
      </c>
      <c r="BB163" s="1127">
        <v>1</v>
      </c>
      <c r="BC163" s="1163">
        <f t="shared" si="229"/>
        <v>14</v>
      </c>
      <c r="BD163" s="588"/>
      <c r="BE163" s="588"/>
      <c r="BF163" s="587"/>
      <c r="BG163" s="587"/>
      <c r="BH163" s="587"/>
      <c r="BI163" s="587"/>
      <c r="BJ163" s="1126"/>
      <c r="BK163" s="1127"/>
      <c r="BL163" s="588"/>
      <c r="BM163" s="587"/>
      <c r="BN163" s="587"/>
      <c r="BO163" s="587"/>
      <c r="BP163" s="587"/>
      <c r="BQ163" s="1419"/>
      <c r="BR163" s="1199"/>
      <c r="BS163" s="587"/>
      <c r="BT163" s="587"/>
      <c r="BU163" s="587"/>
      <c r="BV163" s="587"/>
      <c r="BW163" s="1126"/>
      <c r="BX163" s="1127"/>
      <c r="BY163" s="588"/>
      <c r="BZ163" s="588"/>
      <c r="CA163" s="587"/>
      <c r="CB163" s="587"/>
      <c r="CC163" s="587"/>
      <c r="CD163" s="587"/>
      <c r="CE163" s="1127"/>
      <c r="CF163" s="1163"/>
      <c r="CG163" s="588"/>
      <c r="CH163" s="587"/>
      <c r="CI163" s="587"/>
      <c r="CJ163" s="587"/>
      <c r="CK163" s="587"/>
      <c r="CL163" s="1127"/>
      <c r="CM163" s="1163"/>
      <c r="CN163" s="588"/>
      <c r="CO163" s="588"/>
      <c r="CP163" s="587"/>
      <c r="CQ163" s="587"/>
      <c r="CR163" s="587"/>
      <c r="CS163" s="587"/>
      <c r="CT163" s="1127"/>
      <c r="CU163" s="1163"/>
      <c r="CV163" s="588"/>
      <c r="CW163" s="587"/>
      <c r="CX163" s="587"/>
      <c r="CY163" s="587"/>
      <c r="CZ163" s="587"/>
      <c r="DA163" s="1127"/>
      <c r="DB163" s="1127"/>
      <c r="DC163" s="1127"/>
      <c r="DD163" s="1127"/>
      <c r="DE163" s="1127"/>
      <c r="DF163" s="1127"/>
      <c r="DG163" s="1127"/>
      <c r="DH163" s="1127"/>
      <c r="DI163" s="1127"/>
      <c r="DJ163" s="1127"/>
      <c r="DK163" s="1127"/>
      <c r="DL163" s="1127"/>
      <c r="DM163" s="1127"/>
      <c r="DN163" s="1163"/>
      <c r="DO163" s="588"/>
      <c r="DP163" s="588"/>
      <c r="DQ163" s="587"/>
      <c r="DR163" s="587"/>
      <c r="DS163" s="587"/>
      <c r="DT163" s="587"/>
      <c r="DU163" s="1127"/>
      <c r="DV163" s="1127"/>
      <c r="DW163" s="588"/>
      <c r="DX163" s="587"/>
      <c r="DY163" s="587"/>
      <c r="DZ163" s="587"/>
      <c r="EA163" s="587"/>
      <c r="EB163" s="1127"/>
      <c r="EC163" s="1127"/>
      <c r="ED163" s="588"/>
      <c r="EE163" s="588"/>
      <c r="EF163" s="587">
        <v>11</v>
      </c>
      <c r="EG163" s="587">
        <v>0</v>
      </c>
      <c r="EH163" s="587">
        <v>5</v>
      </c>
      <c r="EI163" s="587">
        <f t="shared" ref="EI163:EI170" si="264">SUM(EF163:EH163)</f>
        <v>16</v>
      </c>
      <c r="EJ163" s="1127">
        <v>1</v>
      </c>
      <c r="EK163" s="1163">
        <f t="shared" si="186"/>
        <v>12.117647058823529</v>
      </c>
      <c r="EL163" s="588"/>
      <c r="EM163" s="587">
        <v>12</v>
      </c>
      <c r="EN163" s="587">
        <v>3</v>
      </c>
      <c r="EO163" s="587">
        <v>6</v>
      </c>
      <c r="EP163" s="587">
        <f t="shared" ref="EP163:EP170" si="265">SUM(EM163:EO163)</f>
        <v>21</v>
      </c>
      <c r="EQ163" s="1127">
        <v>1</v>
      </c>
      <c r="ER163" s="1163">
        <f t="shared" si="258"/>
        <v>17.151515151515152</v>
      </c>
      <c r="ES163" s="588"/>
      <c r="ET163" s="587"/>
      <c r="EU163" s="587">
        <v>4</v>
      </c>
      <c r="EV163" s="587">
        <v>0</v>
      </c>
      <c r="EW163" s="587">
        <v>1</v>
      </c>
      <c r="EX163" s="587">
        <f t="shared" ref="EX163:EX170" si="266">SUM(EU163:EW163)</f>
        <v>5</v>
      </c>
      <c r="EY163" s="1199">
        <v>1</v>
      </c>
      <c r="EZ163" s="1164">
        <f t="shared" si="259"/>
        <v>9.23943661971831</v>
      </c>
      <c r="FA163" s="588"/>
      <c r="FB163" s="587">
        <v>4</v>
      </c>
      <c r="FC163" s="587">
        <v>1</v>
      </c>
      <c r="FD163" s="587">
        <v>1</v>
      </c>
      <c r="FE163" s="587">
        <f t="shared" ref="FE163:FE170" si="267">SUM(FB163:FD163)</f>
        <v>6</v>
      </c>
      <c r="FF163" s="1127">
        <f t="shared" ref="FF163:FF170" si="268">EY163</f>
        <v>1</v>
      </c>
      <c r="FG163" s="1163">
        <f t="shared" si="260"/>
        <v>12.95774647887324</v>
      </c>
      <c r="FH163" s="1197"/>
      <c r="FI163" s="1198"/>
      <c r="FJ163" s="587"/>
      <c r="FK163" s="587"/>
      <c r="FL163" s="587"/>
      <c r="FM163" s="587"/>
      <c r="FN163" s="1414"/>
      <c r="FO163" s="1127"/>
      <c r="FP163" s="588"/>
      <c r="FQ163" s="587"/>
      <c r="FR163" s="587"/>
      <c r="FS163" s="587"/>
      <c r="FT163" s="587"/>
      <c r="FU163" s="1126"/>
      <c r="FV163" s="1127"/>
      <c r="FW163" s="1203"/>
      <c r="FX163" s="1198"/>
      <c r="FY163" s="587">
        <v>1</v>
      </c>
      <c r="FZ163" s="587">
        <v>0</v>
      </c>
      <c r="GA163" s="587">
        <v>0</v>
      </c>
      <c r="GB163" s="588">
        <f t="shared" ref="GB163:GB170" si="269">SUM(FY163:GA163)</f>
        <v>1</v>
      </c>
      <c r="GC163" s="1127">
        <v>1</v>
      </c>
      <c r="GD163" s="1166">
        <f t="shared" si="261"/>
        <v>2.7</v>
      </c>
      <c r="GE163" s="697">
        <f t="shared" si="255"/>
        <v>21</v>
      </c>
      <c r="GF163" s="697">
        <f t="shared" si="256"/>
        <v>4</v>
      </c>
      <c r="GG163" s="697">
        <f t="shared" si="257"/>
        <v>14</v>
      </c>
      <c r="GH163" s="585">
        <v>0</v>
      </c>
      <c r="GI163" s="585">
        <v>1</v>
      </c>
    </row>
    <row r="164" spans="1:191" s="585" customFormat="1" hidden="1" x14ac:dyDescent="0.35">
      <c r="A164" s="1229">
        <v>42950</v>
      </c>
      <c r="B164" s="587"/>
      <c r="C164" s="587"/>
      <c r="D164" s="587"/>
      <c r="E164" s="587"/>
      <c r="F164" s="1126"/>
      <c r="G164" s="1414"/>
      <c r="H164" s="588"/>
      <c r="I164" s="587"/>
      <c r="J164" s="587"/>
      <c r="K164" s="587"/>
      <c r="L164" s="587"/>
      <c r="M164" s="1126"/>
      <c r="N164" s="1126"/>
      <c r="O164" s="588"/>
      <c r="P164" s="588"/>
      <c r="Q164" s="587"/>
      <c r="R164" s="587"/>
      <c r="S164" s="587"/>
      <c r="T164" s="587"/>
      <c r="U164" s="1126"/>
      <c r="V164" s="1414"/>
      <c r="W164" s="587"/>
      <c r="X164" s="587"/>
      <c r="Y164" s="587"/>
      <c r="Z164" s="587"/>
      <c r="AA164" s="1126"/>
      <c r="AB164" s="1126"/>
      <c r="AC164" s="587"/>
      <c r="AD164" s="587"/>
      <c r="AE164" s="587"/>
      <c r="AF164" s="587"/>
      <c r="AG164" s="1126"/>
      <c r="AH164" s="1199"/>
      <c r="AI164" s="588"/>
      <c r="AJ164" s="587"/>
      <c r="AK164" s="587"/>
      <c r="AL164" s="587"/>
      <c r="AM164" s="587"/>
      <c r="AN164" s="1126"/>
      <c r="AO164" s="1127"/>
      <c r="AP164" s="587"/>
      <c r="AQ164" s="587">
        <v>3</v>
      </c>
      <c r="AR164" s="587">
        <v>16</v>
      </c>
      <c r="AS164" s="587">
        <v>4</v>
      </c>
      <c r="AT164" s="587">
        <f t="shared" si="262"/>
        <v>23</v>
      </c>
      <c r="AU164" s="1127">
        <v>1</v>
      </c>
      <c r="AV164" s="1165">
        <f t="shared" si="242"/>
        <v>12.392857142857142</v>
      </c>
      <c r="AW164" s="588"/>
      <c r="AX164" s="587">
        <v>6</v>
      </c>
      <c r="AY164" s="587">
        <v>19</v>
      </c>
      <c r="AZ164" s="587">
        <v>5</v>
      </c>
      <c r="BA164" s="587">
        <f t="shared" si="263"/>
        <v>30</v>
      </c>
      <c r="BB164" s="1127">
        <v>1</v>
      </c>
      <c r="BC164" s="1163">
        <f t="shared" si="229"/>
        <v>14.363636363636363</v>
      </c>
      <c r="BD164" s="588"/>
      <c r="BE164" s="588"/>
      <c r="BF164" s="587"/>
      <c r="BG164" s="587"/>
      <c r="BH164" s="587"/>
      <c r="BI164" s="587"/>
      <c r="BJ164" s="1126"/>
      <c r="BK164" s="1127"/>
      <c r="BL164" s="588"/>
      <c r="BM164" s="587"/>
      <c r="BN164" s="587"/>
      <c r="BO164" s="587"/>
      <c r="BP164" s="587"/>
      <c r="BQ164" s="1419"/>
      <c r="BR164" s="1199"/>
      <c r="BS164" s="587"/>
      <c r="BT164" s="587"/>
      <c r="BU164" s="587"/>
      <c r="BV164" s="587"/>
      <c r="BW164" s="1126"/>
      <c r="BX164" s="1127"/>
      <c r="BY164" s="588"/>
      <c r="BZ164" s="588"/>
      <c r="CA164" s="587"/>
      <c r="CB164" s="587"/>
      <c r="CC164" s="587"/>
      <c r="CD164" s="587"/>
      <c r="CE164" s="1127"/>
      <c r="CF164" s="1163"/>
      <c r="CG164" s="588"/>
      <c r="CH164" s="587"/>
      <c r="CI164" s="587"/>
      <c r="CJ164" s="587"/>
      <c r="CK164" s="587"/>
      <c r="CL164" s="1127"/>
      <c r="CM164" s="1163"/>
      <c r="CN164" s="588"/>
      <c r="CO164" s="588"/>
      <c r="CP164" s="587"/>
      <c r="CQ164" s="587"/>
      <c r="CR164" s="587"/>
      <c r="CS164" s="587"/>
      <c r="CT164" s="1127"/>
      <c r="CU164" s="1163"/>
      <c r="CV164" s="588"/>
      <c r="CW164" s="587"/>
      <c r="CX164" s="587"/>
      <c r="CY164" s="587"/>
      <c r="CZ164" s="587"/>
      <c r="DA164" s="1127"/>
      <c r="DB164" s="1127"/>
      <c r="DC164" s="1127"/>
      <c r="DD164" s="1127"/>
      <c r="DE164" s="1127"/>
      <c r="DF164" s="1127"/>
      <c r="DG164" s="1127"/>
      <c r="DH164" s="1127"/>
      <c r="DI164" s="1127"/>
      <c r="DJ164" s="1127"/>
      <c r="DK164" s="1127"/>
      <c r="DL164" s="1127"/>
      <c r="DM164" s="1127"/>
      <c r="DN164" s="1163"/>
      <c r="DO164" s="588"/>
      <c r="DP164" s="588"/>
      <c r="DQ164" s="587"/>
      <c r="DR164" s="587"/>
      <c r="DS164" s="587"/>
      <c r="DT164" s="587"/>
      <c r="DU164" s="1127"/>
      <c r="DV164" s="1127"/>
      <c r="DW164" s="588"/>
      <c r="DX164" s="587"/>
      <c r="DY164" s="587"/>
      <c r="DZ164" s="587"/>
      <c r="EA164" s="587"/>
      <c r="EB164" s="1127"/>
      <c r="EC164" s="1127"/>
      <c r="ED164" s="588"/>
      <c r="EE164" s="588"/>
      <c r="EF164" s="587">
        <v>9</v>
      </c>
      <c r="EG164" s="587">
        <v>2</v>
      </c>
      <c r="EH164" s="587">
        <v>0</v>
      </c>
      <c r="EI164" s="587">
        <f t="shared" si="264"/>
        <v>11</v>
      </c>
      <c r="EJ164" s="1127">
        <v>1</v>
      </c>
      <c r="EK164" s="1163">
        <f t="shared" si="186"/>
        <v>12.137254901960784</v>
      </c>
      <c r="EL164" s="588"/>
      <c r="EM164" s="587">
        <v>10</v>
      </c>
      <c r="EN164" s="587">
        <v>2</v>
      </c>
      <c r="EO164" s="587">
        <v>3</v>
      </c>
      <c r="EP164" s="587">
        <f t="shared" si="265"/>
        <v>15</v>
      </c>
      <c r="EQ164" s="1127">
        <v>1</v>
      </c>
      <c r="ER164" s="1163">
        <f t="shared" si="258"/>
        <v>17.171717171717173</v>
      </c>
      <c r="ES164" s="588"/>
      <c r="ET164" s="587"/>
      <c r="EU164" s="587">
        <v>4</v>
      </c>
      <c r="EV164" s="587">
        <v>0</v>
      </c>
      <c r="EW164" s="587">
        <v>2</v>
      </c>
      <c r="EX164" s="587">
        <f t="shared" si="266"/>
        <v>6</v>
      </c>
      <c r="EY164" s="1199">
        <v>1</v>
      </c>
      <c r="EZ164" s="1164">
        <f t="shared" si="259"/>
        <v>9.145539906103286</v>
      </c>
      <c r="FA164" s="588"/>
      <c r="FB164" s="587">
        <v>4</v>
      </c>
      <c r="FC164" s="587">
        <v>0</v>
      </c>
      <c r="FD164" s="587">
        <v>3</v>
      </c>
      <c r="FE164" s="587">
        <f t="shared" si="267"/>
        <v>7</v>
      </c>
      <c r="FF164" s="1127">
        <f t="shared" si="268"/>
        <v>1</v>
      </c>
      <c r="FG164" s="1163">
        <f t="shared" si="260"/>
        <v>12.826291079812206</v>
      </c>
      <c r="FH164" s="1197"/>
      <c r="FI164" s="1198"/>
      <c r="FJ164" s="587"/>
      <c r="FK164" s="587"/>
      <c r="FL164" s="587"/>
      <c r="FM164" s="587"/>
      <c r="FN164" s="1414"/>
      <c r="FO164" s="1127"/>
      <c r="FP164" s="588"/>
      <c r="FQ164" s="587"/>
      <c r="FR164" s="587"/>
      <c r="FS164" s="587"/>
      <c r="FT164" s="587"/>
      <c r="FU164" s="1126"/>
      <c r="FV164" s="1127"/>
      <c r="FW164" s="1203"/>
      <c r="FX164" s="1198"/>
      <c r="FY164" s="587">
        <v>1</v>
      </c>
      <c r="FZ164" s="587">
        <v>1</v>
      </c>
      <c r="GA164" s="587">
        <v>2</v>
      </c>
      <c r="GB164" s="588">
        <f t="shared" si="269"/>
        <v>4</v>
      </c>
      <c r="GC164" s="1127">
        <v>1</v>
      </c>
      <c r="GD164" s="1166">
        <f t="shared" si="261"/>
        <v>2.7666666666666666</v>
      </c>
      <c r="GE164" s="697">
        <f t="shared" si="255"/>
        <v>17</v>
      </c>
      <c r="GF164" s="697">
        <f t="shared" si="256"/>
        <v>19</v>
      </c>
      <c r="GG164" s="697">
        <f t="shared" si="257"/>
        <v>8</v>
      </c>
      <c r="GH164" s="585">
        <v>0</v>
      </c>
      <c r="GI164" s="585">
        <v>0</v>
      </c>
    </row>
    <row r="165" spans="1:191" s="585" customFormat="1" hidden="1" x14ac:dyDescent="0.35">
      <c r="A165" s="1231">
        <v>42951</v>
      </c>
      <c r="B165" s="698"/>
      <c r="C165" s="698"/>
      <c r="D165" s="698"/>
      <c r="E165" s="698"/>
      <c r="F165" s="1140"/>
      <c r="G165" s="1415"/>
      <c r="H165" s="1142"/>
      <c r="I165" s="698"/>
      <c r="J165" s="698"/>
      <c r="K165" s="698"/>
      <c r="L165" s="698"/>
      <c r="M165" s="1140"/>
      <c r="N165" s="1140"/>
      <c r="O165" s="1142"/>
      <c r="P165" s="1142"/>
      <c r="Q165" s="698"/>
      <c r="R165" s="698"/>
      <c r="S165" s="698"/>
      <c r="T165" s="698"/>
      <c r="U165" s="1140"/>
      <c r="V165" s="1415"/>
      <c r="W165" s="698"/>
      <c r="X165" s="698"/>
      <c r="Y165" s="698"/>
      <c r="Z165" s="698"/>
      <c r="AA165" s="1140"/>
      <c r="AB165" s="1140"/>
      <c r="AC165" s="698"/>
      <c r="AD165" s="698"/>
      <c r="AE165" s="698"/>
      <c r="AF165" s="698"/>
      <c r="AG165" s="1140"/>
      <c r="AH165" s="1420"/>
      <c r="AI165" s="1142"/>
      <c r="AJ165" s="698"/>
      <c r="AK165" s="698"/>
      <c r="AL165" s="698"/>
      <c r="AM165" s="698"/>
      <c r="AN165" s="1140"/>
      <c r="AO165" s="1141"/>
      <c r="AP165" s="698"/>
      <c r="AQ165" s="698">
        <v>6</v>
      </c>
      <c r="AR165" s="698">
        <v>4</v>
      </c>
      <c r="AS165" s="698">
        <v>8</v>
      </c>
      <c r="AT165" s="698">
        <f t="shared" si="262"/>
        <v>18</v>
      </c>
      <c r="AU165" s="1141">
        <v>1</v>
      </c>
      <c r="AV165" s="1165">
        <f t="shared" si="242"/>
        <v>12.571428571428571</v>
      </c>
      <c r="AW165" s="1142"/>
      <c r="AX165" s="698">
        <v>6</v>
      </c>
      <c r="AY165" s="698">
        <v>6</v>
      </c>
      <c r="AZ165" s="698">
        <v>9</v>
      </c>
      <c r="BA165" s="698">
        <f t="shared" si="263"/>
        <v>21</v>
      </c>
      <c r="BB165" s="1141">
        <v>1</v>
      </c>
      <c r="BC165" s="1163">
        <f t="shared" si="229"/>
        <v>14.581818181818182</v>
      </c>
      <c r="BD165" s="1142"/>
      <c r="BE165" s="1142"/>
      <c r="BF165" s="698"/>
      <c r="BG165" s="698"/>
      <c r="BH165" s="698"/>
      <c r="BI165" s="698"/>
      <c r="BJ165" s="1140"/>
      <c r="BK165" s="1141"/>
      <c r="BL165" s="1142"/>
      <c r="BM165" s="698"/>
      <c r="BN165" s="698"/>
      <c r="BO165" s="698"/>
      <c r="BP165" s="698"/>
      <c r="BQ165" s="1421"/>
      <c r="BR165" s="1420"/>
      <c r="BS165" s="698"/>
      <c r="BT165" s="698"/>
      <c r="BU165" s="698"/>
      <c r="BV165" s="698"/>
      <c r="BW165" s="1140"/>
      <c r="BX165" s="1141"/>
      <c r="BY165" s="1142"/>
      <c r="BZ165" s="1142"/>
      <c r="CA165" s="698"/>
      <c r="CB165" s="698"/>
      <c r="CC165" s="698"/>
      <c r="CD165" s="698"/>
      <c r="CE165" s="1141"/>
      <c r="CF165" s="1163"/>
      <c r="CG165" s="1142"/>
      <c r="CH165" s="698"/>
      <c r="CI165" s="698"/>
      <c r="CJ165" s="698"/>
      <c r="CK165" s="698"/>
      <c r="CL165" s="1141"/>
      <c r="CM165" s="1163"/>
      <c r="CN165" s="1142"/>
      <c r="CO165" s="1142"/>
      <c r="CP165" s="698"/>
      <c r="CQ165" s="698"/>
      <c r="CR165" s="698"/>
      <c r="CS165" s="698"/>
      <c r="CT165" s="1141"/>
      <c r="CU165" s="1163"/>
      <c r="CV165" s="1142"/>
      <c r="CW165" s="698"/>
      <c r="CX165" s="698"/>
      <c r="CY165" s="698"/>
      <c r="CZ165" s="698"/>
      <c r="DA165" s="1141"/>
      <c r="DB165" s="1141"/>
      <c r="DC165" s="1141"/>
      <c r="DD165" s="1141"/>
      <c r="DE165" s="1141"/>
      <c r="DF165" s="1141"/>
      <c r="DG165" s="1141"/>
      <c r="DH165" s="1141"/>
      <c r="DI165" s="1141"/>
      <c r="DJ165" s="1141"/>
      <c r="DK165" s="1141"/>
      <c r="DL165" s="1141"/>
      <c r="DM165" s="1141"/>
      <c r="DN165" s="1163"/>
      <c r="DO165" s="1142"/>
      <c r="DP165" s="1142"/>
      <c r="DQ165" s="698"/>
      <c r="DR165" s="698"/>
      <c r="DS165" s="698"/>
      <c r="DT165" s="698"/>
      <c r="DU165" s="1141"/>
      <c r="DV165" s="1141"/>
      <c r="DW165" s="1142"/>
      <c r="DX165" s="698"/>
      <c r="DY165" s="698"/>
      <c r="DZ165" s="698"/>
      <c r="EA165" s="698"/>
      <c r="EB165" s="1141"/>
      <c r="EC165" s="1141"/>
      <c r="ED165" s="1142"/>
      <c r="EE165" s="1142"/>
      <c r="EF165" s="698">
        <v>4</v>
      </c>
      <c r="EG165" s="698">
        <v>1</v>
      </c>
      <c r="EH165" s="698">
        <v>2</v>
      </c>
      <c r="EI165" s="698">
        <f t="shared" si="264"/>
        <v>7</v>
      </c>
      <c r="EJ165" s="1141">
        <v>1</v>
      </c>
      <c r="EK165" s="1163">
        <f t="shared" si="186"/>
        <v>12.058252427184467</v>
      </c>
      <c r="EL165" s="1142"/>
      <c r="EM165" s="698">
        <v>7</v>
      </c>
      <c r="EN165" s="698">
        <v>1</v>
      </c>
      <c r="EO165" s="698">
        <v>4</v>
      </c>
      <c r="EP165" s="698">
        <f t="shared" si="265"/>
        <v>12</v>
      </c>
      <c r="EQ165" s="1141">
        <v>1</v>
      </c>
      <c r="ER165" s="1163">
        <f t="shared" si="258"/>
        <v>17.079999999999998</v>
      </c>
      <c r="ES165" s="1142"/>
      <c r="ET165" s="698"/>
      <c r="EU165" s="698">
        <v>3</v>
      </c>
      <c r="EV165" s="698">
        <v>1</v>
      </c>
      <c r="EW165" s="698">
        <v>3</v>
      </c>
      <c r="EX165" s="698">
        <f t="shared" si="266"/>
        <v>7</v>
      </c>
      <c r="EY165" s="1420">
        <v>1</v>
      </c>
      <c r="EZ165" s="1164">
        <f t="shared" si="259"/>
        <v>9.070422535211268</v>
      </c>
      <c r="FA165" s="1142"/>
      <c r="FB165" s="698">
        <v>4</v>
      </c>
      <c r="FC165" s="698">
        <v>5</v>
      </c>
      <c r="FD165" s="698">
        <v>6</v>
      </c>
      <c r="FE165" s="698">
        <f t="shared" si="267"/>
        <v>15</v>
      </c>
      <c r="FF165" s="1141">
        <f t="shared" si="268"/>
        <v>1</v>
      </c>
      <c r="FG165" s="1163">
        <f t="shared" si="260"/>
        <v>12.863849765258216</v>
      </c>
      <c r="FH165" s="1423"/>
      <c r="FI165" s="1424"/>
      <c r="FJ165" s="698"/>
      <c r="FK165" s="698"/>
      <c r="FL165" s="698"/>
      <c r="FM165" s="698"/>
      <c r="FN165" s="1415"/>
      <c r="FO165" s="1141"/>
      <c r="FP165" s="1142"/>
      <c r="FQ165" s="698"/>
      <c r="FR165" s="698"/>
      <c r="FS165" s="698"/>
      <c r="FT165" s="698"/>
      <c r="FU165" s="1140"/>
      <c r="FV165" s="1141"/>
      <c r="FW165" s="1425"/>
      <c r="FX165" s="1424"/>
      <c r="FY165" s="698">
        <v>0</v>
      </c>
      <c r="FZ165" s="698">
        <v>0</v>
      </c>
      <c r="GA165" s="698">
        <v>1</v>
      </c>
      <c r="GB165" s="1142">
        <f t="shared" si="269"/>
        <v>1</v>
      </c>
      <c r="GC165" s="1141">
        <v>1</v>
      </c>
      <c r="GD165" s="1166">
        <f t="shared" si="261"/>
        <v>2.7666666666666666</v>
      </c>
      <c r="GE165" s="1427">
        <f t="shared" si="255"/>
        <v>13</v>
      </c>
      <c r="GF165" s="1427">
        <f t="shared" si="256"/>
        <v>6</v>
      </c>
      <c r="GG165" s="1427">
        <f t="shared" si="257"/>
        <v>14</v>
      </c>
      <c r="GH165" s="585">
        <v>0</v>
      </c>
      <c r="GI165" s="585">
        <v>0</v>
      </c>
    </row>
    <row r="166" spans="1:191" s="585" customFormat="1" hidden="1" x14ac:dyDescent="0.35">
      <c r="A166" s="1230">
        <v>42954</v>
      </c>
      <c r="B166" s="587"/>
      <c r="C166" s="587"/>
      <c r="D166" s="587"/>
      <c r="E166" s="587"/>
      <c r="F166" s="1126"/>
      <c r="G166" s="1414"/>
      <c r="H166" s="588"/>
      <c r="I166" s="587"/>
      <c r="J166" s="587"/>
      <c r="K166" s="587"/>
      <c r="L166" s="587"/>
      <c r="M166" s="1126"/>
      <c r="N166" s="1126"/>
      <c r="O166" s="588"/>
      <c r="P166" s="588"/>
      <c r="Q166" s="587"/>
      <c r="R166" s="587"/>
      <c r="S166" s="587"/>
      <c r="T166" s="587"/>
      <c r="U166" s="1126"/>
      <c r="V166" s="1414"/>
      <c r="W166" s="587"/>
      <c r="X166" s="587"/>
      <c r="Y166" s="587"/>
      <c r="Z166" s="587"/>
      <c r="AA166" s="1126"/>
      <c r="AB166" s="1126"/>
      <c r="AC166" s="587"/>
      <c r="AD166" s="587"/>
      <c r="AE166" s="587"/>
      <c r="AF166" s="587"/>
      <c r="AG166" s="1126"/>
      <c r="AH166" s="1199"/>
      <c r="AI166" s="588"/>
      <c r="AJ166" s="587"/>
      <c r="AK166" s="587"/>
      <c r="AL166" s="587"/>
      <c r="AM166" s="587"/>
      <c r="AN166" s="1126"/>
      <c r="AO166" s="1127"/>
      <c r="AP166" s="587"/>
      <c r="AQ166" s="587">
        <v>10</v>
      </c>
      <c r="AR166" s="587">
        <v>2</v>
      </c>
      <c r="AS166" s="587">
        <v>4</v>
      </c>
      <c r="AT166" s="587">
        <f t="shared" si="262"/>
        <v>16</v>
      </c>
      <c r="AU166" s="1127">
        <v>1</v>
      </c>
      <c r="AV166" s="1165">
        <f t="shared" si="242"/>
        <v>12.678571428571429</v>
      </c>
      <c r="AW166" s="588"/>
      <c r="AX166" s="587">
        <v>11</v>
      </c>
      <c r="AY166" s="587">
        <v>3</v>
      </c>
      <c r="AZ166" s="587">
        <v>5</v>
      </c>
      <c r="BA166" s="587">
        <f t="shared" si="263"/>
        <v>19</v>
      </c>
      <c r="BB166" s="1127">
        <v>1</v>
      </c>
      <c r="BC166" s="1163">
        <f t="shared" si="229"/>
        <v>14.745454545454546</v>
      </c>
      <c r="BD166" s="588"/>
      <c r="BE166" s="588"/>
      <c r="BF166" s="587"/>
      <c r="BG166" s="587"/>
      <c r="BH166" s="587"/>
      <c r="BI166" s="587"/>
      <c r="BJ166" s="1126"/>
      <c r="BK166" s="1127"/>
      <c r="BL166" s="588"/>
      <c r="BM166" s="587"/>
      <c r="BN166" s="587"/>
      <c r="BO166" s="587"/>
      <c r="BP166" s="587"/>
      <c r="BQ166" s="1419"/>
      <c r="BR166" s="1199"/>
      <c r="BS166" s="587"/>
      <c r="BT166" s="587"/>
      <c r="BU166" s="587"/>
      <c r="BV166" s="587"/>
      <c r="BW166" s="1126"/>
      <c r="BX166" s="1127"/>
      <c r="BY166" s="588"/>
      <c r="BZ166" s="588"/>
      <c r="CA166" s="587"/>
      <c r="CB166" s="587"/>
      <c r="CC166" s="587"/>
      <c r="CD166" s="587"/>
      <c r="CE166" s="1127"/>
      <c r="CF166" s="1163"/>
      <c r="CG166" s="588"/>
      <c r="CH166" s="587"/>
      <c r="CI166" s="587"/>
      <c r="CJ166" s="587"/>
      <c r="CK166" s="587"/>
      <c r="CL166" s="1127"/>
      <c r="CM166" s="1163"/>
      <c r="CN166" s="588"/>
      <c r="CO166" s="588"/>
      <c r="CP166" s="587"/>
      <c r="CQ166" s="587"/>
      <c r="CR166" s="587"/>
      <c r="CS166" s="587"/>
      <c r="CT166" s="1127"/>
      <c r="CU166" s="1163"/>
      <c r="CV166" s="588"/>
      <c r="CW166" s="587"/>
      <c r="CX166" s="587"/>
      <c r="CY166" s="587"/>
      <c r="CZ166" s="587"/>
      <c r="DA166" s="1127"/>
      <c r="DB166" s="1127"/>
      <c r="DC166" s="1127"/>
      <c r="DD166" s="1127"/>
      <c r="DE166" s="1127"/>
      <c r="DF166" s="1127"/>
      <c r="DG166" s="1127"/>
      <c r="DH166" s="1127"/>
      <c r="DI166" s="1127"/>
      <c r="DJ166" s="1127"/>
      <c r="DK166" s="1127"/>
      <c r="DL166" s="1127"/>
      <c r="DM166" s="1127"/>
      <c r="DN166" s="1163"/>
      <c r="DO166" s="588"/>
      <c r="DP166" s="588"/>
      <c r="DQ166" s="587"/>
      <c r="DR166" s="587"/>
      <c r="DS166" s="587"/>
      <c r="DT166" s="587"/>
      <c r="DU166" s="1127"/>
      <c r="DV166" s="1127"/>
      <c r="DW166" s="588"/>
      <c r="DX166" s="587"/>
      <c r="DY166" s="587"/>
      <c r="DZ166" s="587"/>
      <c r="EA166" s="587"/>
      <c r="EB166" s="1127"/>
      <c r="EC166" s="1127"/>
      <c r="ED166" s="588"/>
      <c r="EE166" s="588"/>
      <c r="EF166" s="587">
        <v>7</v>
      </c>
      <c r="EG166" s="587">
        <v>0</v>
      </c>
      <c r="EH166" s="587">
        <v>0</v>
      </c>
      <c r="EI166" s="587">
        <f t="shared" si="264"/>
        <v>7</v>
      </c>
      <c r="EJ166" s="1127">
        <v>1</v>
      </c>
      <c r="EK166" s="1163">
        <f t="shared" si="186"/>
        <v>11.941747572815533</v>
      </c>
      <c r="EL166" s="588"/>
      <c r="EM166" s="587">
        <v>12</v>
      </c>
      <c r="EN166" s="587">
        <v>1</v>
      </c>
      <c r="EO166" s="587">
        <v>3</v>
      </c>
      <c r="EP166" s="587">
        <f t="shared" si="265"/>
        <v>16</v>
      </c>
      <c r="EQ166" s="1127">
        <v>1</v>
      </c>
      <c r="ER166" s="1163">
        <f t="shared" si="258"/>
        <v>17.04</v>
      </c>
      <c r="ES166" s="588"/>
      <c r="ET166" s="587"/>
      <c r="EU166" s="587">
        <v>7</v>
      </c>
      <c r="EV166" s="587">
        <v>0</v>
      </c>
      <c r="EW166" s="587">
        <v>1</v>
      </c>
      <c r="EX166" s="587">
        <f t="shared" si="266"/>
        <v>8</v>
      </c>
      <c r="EY166" s="1199">
        <v>1</v>
      </c>
      <c r="EZ166" s="1164">
        <f t="shared" si="259"/>
        <v>9.1079812206572761</v>
      </c>
      <c r="FA166" s="588"/>
      <c r="FB166" s="587">
        <v>8</v>
      </c>
      <c r="FC166" s="587">
        <v>2</v>
      </c>
      <c r="FD166" s="587">
        <v>5</v>
      </c>
      <c r="FE166" s="587">
        <f t="shared" si="267"/>
        <v>15</v>
      </c>
      <c r="FF166" s="1127">
        <f t="shared" si="268"/>
        <v>1</v>
      </c>
      <c r="FG166" s="1163">
        <f t="shared" si="260"/>
        <v>12.976525821596244</v>
      </c>
      <c r="FH166" s="1197"/>
      <c r="FI166" s="1198"/>
      <c r="FJ166" s="587"/>
      <c r="FK166" s="587"/>
      <c r="FL166" s="587"/>
      <c r="FM166" s="587"/>
      <c r="FN166" s="1414"/>
      <c r="FO166" s="1127"/>
      <c r="FP166" s="588"/>
      <c r="FQ166" s="587"/>
      <c r="FR166" s="587"/>
      <c r="FS166" s="587"/>
      <c r="FT166" s="587"/>
      <c r="FU166" s="1126"/>
      <c r="FV166" s="1127"/>
      <c r="FW166" s="1203"/>
      <c r="FX166" s="1198"/>
      <c r="FY166" s="587">
        <v>0</v>
      </c>
      <c r="FZ166" s="587">
        <v>2</v>
      </c>
      <c r="GA166" s="587">
        <v>2</v>
      </c>
      <c r="GB166" s="588">
        <f t="shared" si="269"/>
        <v>4</v>
      </c>
      <c r="GC166" s="1127">
        <v>1</v>
      </c>
      <c r="GD166" s="1166">
        <f t="shared" si="261"/>
        <v>2.8</v>
      </c>
      <c r="GE166" s="697">
        <f t="shared" si="255"/>
        <v>24</v>
      </c>
      <c r="GF166" s="697">
        <f t="shared" si="256"/>
        <v>4</v>
      </c>
      <c r="GG166" s="697">
        <f t="shared" si="257"/>
        <v>7</v>
      </c>
      <c r="GH166" s="585">
        <v>1</v>
      </c>
      <c r="GI166" s="585">
        <v>0</v>
      </c>
    </row>
    <row r="167" spans="1:191" s="585" customFormat="1" hidden="1" x14ac:dyDescent="0.35">
      <c r="A167" s="1229">
        <v>42955</v>
      </c>
      <c r="B167" s="587"/>
      <c r="C167" s="587"/>
      <c r="D167" s="587"/>
      <c r="E167" s="587"/>
      <c r="F167" s="1126"/>
      <c r="G167" s="1414"/>
      <c r="H167" s="588"/>
      <c r="I167" s="587"/>
      <c r="J167" s="587"/>
      <c r="K167" s="587"/>
      <c r="L167" s="587"/>
      <c r="M167" s="1126"/>
      <c r="N167" s="1126"/>
      <c r="O167" s="588"/>
      <c r="P167" s="588"/>
      <c r="Q167" s="587"/>
      <c r="R167" s="587"/>
      <c r="S167" s="587"/>
      <c r="T167" s="587"/>
      <c r="U167" s="1126"/>
      <c r="V167" s="1414"/>
      <c r="W167" s="587"/>
      <c r="X167" s="587"/>
      <c r="Y167" s="587"/>
      <c r="Z167" s="587"/>
      <c r="AA167" s="1126"/>
      <c r="AB167" s="1126"/>
      <c r="AC167" s="587"/>
      <c r="AD167" s="587"/>
      <c r="AE167" s="587"/>
      <c r="AF167" s="587"/>
      <c r="AG167" s="1126"/>
      <c r="AH167" s="1199"/>
      <c r="AI167" s="588"/>
      <c r="AJ167" s="587"/>
      <c r="AK167" s="587"/>
      <c r="AL167" s="587"/>
      <c r="AM167" s="587"/>
      <c r="AN167" s="1126"/>
      <c r="AO167" s="1127"/>
      <c r="AP167" s="587"/>
      <c r="AQ167" s="587">
        <v>5</v>
      </c>
      <c r="AR167" s="587">
        <v>2</v>
      </c>
      <c r="AS167" s="587">
        <v>8</v>
      </c>
      <c r="AT167" s="587">
        <f t="shared" si="262"/>
        <v>15</v>
      </c>
      <c r="AU167" s="1127">
        <v>1</v>
      </c>
      <c r="AV167" s="1165">
        <f t="shared" si="242"/>
        <v>12.803571428571429</v>
      </c>
      <c r="AW167" s="588"/>
      <c r="AX167" s="587">
        <v>6</v>
      </c>
      <c r="AY167" s="587">
        <v>4</v>
      </c>
      <c r="AZ167" s="587">
        <v>8</v>
      </c>
      <c r="BA167" s="587">
        <f t="shared" si="263"/>
        <v>18</v>
      </c>
      <c r="BB167" s="1127">
        <v>1</v>
      </c>
      <c r="BC167" s="1163">
        <f t="shared" si="229"/>
        <v>14.927272727272728</v>
      </c>
      <c r="BD167" s="588"/>
      <c r="BE167" s="588"/>
      <c r="BF167" s="587"/>
      <c r="BG167" s="587"/>
      <c r="BH167" s="587"/>
      <c r="BI167" s="587"/>
      <c r="BJ167" s="1126"/>
      <c r="BK167" s="1127"/>
      <c r="BL167" s="588"/>
      <c r="BM167" s="587"/>
      <c r="BN167" s="587"/>
      <c r="BO167" s="587"/>
      <c r="BP167" s="587"/>
      <c r="BQ167" s="1419"/>
      <c r="BR167" s="1199"/>
      <c r="BS167" s="587"/>
      <c r="BT167" s="587"/>
      <c r="BU167" s="587"/>
      <c r="BV167" s="587"/>
      <c r="BW167" s="1126"/>
      <c r="BX167" s="1127"/>
      <c r="BY167" s="588"/>
      <c r="BZ167" s="588"/>
      <c r="CA167" s="587"/>
      <c r="CB167" s="587"/>
      <c r="CC167" s="587"/>
      <c r="CD167" s="587"/>
      <c r="CE167" s="1127"/>
      <c r="CF167" s="1163"/>
      <c r="CG167" s="588"/>
      <c r="CH167" s="587"/>
      <c r="CI167" s="587"/>
      <c r="CJ167" s="587"/>
      <c r="CK167" s="587"/>
      <c r="CL167" s="1127"/>
      <c r="CM167" s="1163"/>
      <c r="CN167" s="588"/>
      <c r="CO167" s="588"/>
      <c r="CP167" s="587"/>
      <c r="CQ167" s="587"/>
      <c r="CR167" s="587"/>
      <c r="CS167" s="587"/>
      <c r="CT167" s="1127"/>
      <c r="CU167" s="1163"/>
      <c r="CV167" s="588"/>
      <c r="CW167" s="587"/>
      <c r="CX167" s="587"/>
      <c r="CY167" s="587"/>
      <c r="CZ167" s="587"/>
      <c r="DA167" s="1127"/>
      <c r="DB167" s="1127"/>
      <c r="DC167" s="1127"/>
      <c r="DD167" s="1127"/>
      <c r="DE167" s="1127"/>
      <c r="DF167" s="1127"/>
      <c r="DG167" s="1127"/>
      <c r="DH167" s="1127"/>
      <c r="DI167" s="1127"/>
      <c r="DJ167" s="1127"/>
      <c r="DK167" s="1127"/>
      <c r="DL167" s="1127"/>
      <c r="DM167" s="1127"/>
      <c r="DN167" s="1163"/>
      <c r="DO167" s="588"/>
      <c r="DP167" s="588"/>
      <c r="DQ167" s="587"/>
      <c r="DR167" s="587"/>
      <c r="DS167" s="587"/>
      <c r="DT167" s="587"/>
      <c r="DU167" s="1127"/>
      <c r="DV167" s="1127"/>
      <c r="DW167" s="588"/>
      <c r="DX167" s="587"/>
      <c r="DY167" s="587"/>
      <c r="DZ167" s="587"/>
      <c r="EA167" s="587"/>
      <c r="EB167" s="1127"/>
      <c r="EC167" s="1127"/>
      <c r="ED167" s="588"/>
      <c r="EE167" s="588"/>
      <c r="EF167" s="587">
        <v>6</v>
      </c>
      <c r="EG167" s="587">
        <v>0</v>
      </c>
      <c r="EH167" s="587">
        <v>2</v>
      </c>
      <c r="EI167" s="587">
        <f t="shared" si="264"/>
        <v>8</v>
      </c>
      <c r="EJ167" s="1127">
        <v>1</v>
      </c>
      <c r="EK167" s="1163">
        <f t="shared" si="186"/>
        <v>11.941747572815533</v>
      </c>
      <c r="EL167" s="588"/>
      <c r="EM167" s="587">
        <v>10</v>
      </c>
      <c r="EN167" s="587">
        <v>0</v>
      </c>
      <c r="EO167" s="587">
        <v>4</v>
      </c>
      <c r="EP167" s="587">
        <f t="shared" si="265"/>
        <v>14</v>
      </c>
      <c r="EQ167" s="1127">
        <v>1</v>
      </c>
      <c r="ER167" s="1163">
        <f t="shared" si="258"/>
        <v>17.100000000000001</v>
      </c>
      <c r="ES167" s="588"/>
      <c r="ET167" s="587"/>
      <c r="EU167" s="587">
        <v>1</v>
      </c>
      <c r="EV167" s="587">
        <v>0</v>
      </c>
      <c r="EW167" s="587">
        <v>3</v>
      </c>
      <c r="EX167" s="587">
        <f t="shared" si="266"/>
        <v>4</v>
      </c>
      <c r="EY167" s="1199">
        <v>1</v>
      </c>
      <c r="EZ167" s="1164">
        <f t="shared" si="259"/>
        <v>8.9389671361502341</v>
      </c>
      <c r="FA167" s="588"/>
      <c r="FB167" s="587">
        <v>3</v>
      </c>
      <c r="FC167" s="587">
        <v>1</v>
      </c>
      <c r="FD167" s="587">
        <v>5</v>
      </c>
      <c r="FE167" s="587">
        <f t="shared" si="267"/>
        <v>9</v>
      </c>
      <c r="FF167" s="1127">
        <f t="shared" si="268"/>
        <v>1</v>
      </c>
      <c r="FG167" s="1163">
        <f t="shared" si="260"/>
        <v>12.826291079812206</v>
      </c>
      <c r="FH167" s="1197"/>
      <c r="FI167" s="1198"/>
      <c r="FJ167" s="587"/>
      <c r="FK167" s="587"/>
      <c r="FL167" s="587"/>
      <c r="FM167" s="587"/>
      <c r="FN167" s="1414"/>
      <c r="FO167" s="1127"/>
      <c r="FP167" s="588"/>
      <c r="FQ167" s="587"/>
      <c r="FR167" s="587"/>
      <c r="FS167" s="587"/>
      <c r="FT167" s="587"/>
      <c r="FU167" s="1126"/>
      <c r="FV167" s="1127"/>
      <c r="FW167" s="1203"/>
      <c r="FX167" s="1198"/>
      <c r="FY167" s="587">
        <v>0</v>
      </c>
      <c r="FZ167" s="587">
        <v>1</v>
      </c>
      <c r="GA167" s="587">
        <v>0</v>
      </c>
      <c r="GB167" s="588">
        <f t="shared" si="269"/>
        <v>1</v>
      </c>
      <c r="GC167" s="1127">
        <v>1</v>
      </c>
      <c r="GD167" s="1166">
        <f t="shared" si="261"/>
        <v>2.8166666666666669</v>
      </c>
      <c r="GE167" s="697">
        <f t="shared" si="255"/>
        <v>12</v>
      </c>
      <c r="GF167" s="697">
        <f t="shared" si="256"/>
        <v>3</v>
      </c>
      <c r="GG167" s="697">
        <f t="shared" si="257"/>
        <v>13</v>
      </c>
      <c r="GH167" s="585">
        <v>0</v>
      </c>
      <c r="GI167" s="585">
        <v>0</v>
      </c>
    </row>
    <row r="168" spans="1:191" s="585" customFormat="1" hidden="1" x14ac:dyDescent="0.35">
      <c r="A168" s="1229">
        <v>42956</v>
      </c>
      <c r="B168" s="587"/>
      <c r="C168" s="587"/>
      <c r="D168" s="587"/>
      <c r="E168" s="587"/>
      <c r="F168" s="1126"/>
      <c r="G168" s="1414"/>
      <c r="H168" s="588"/>
      <c r="I168" s="587"/>
      <c r="J168" s="587"/>
      <c r="K168" s="587"/>
      <c r="L168" s="587"/>
      <c r="M168" s="1126"/>
      <c r="N168" s="1126"/>
      <c r="O168" s="588"/>
      <c r="P168" s="588"/>
      <c r="Q168" s="587"/>
      <c r="R168" s="587"/>
      <c r="S168" s="587"/>
      <c r="T168" s="587"/>
      <c r="U168" s="1126"/>
      <c r="V168" s="1414"/>
      <c r="W168" s="587"/>
      <c r="X168" s="587"/>
      <c r="Y168" s="587"/>
      <c r="Z168" s="587"/>
      <c r="AA168" s="1126"/>
      <c r="AB168" s="1126"/>
      <c r="AC168" s="587"/>
      <c r="AD168" s="587"/>
      <c r="AE168" s="587"/>
      <c r="AF168" s="587"/>
      <c r="AG168" s="1126"/>
      <c r="AH168" s="1199"/>
      <c r="AI168" s="588"/>
      <c r="AJ168" s="587"/>
      <c r="AK168" s="587"/>
      <c r="AL168" s="587"/>
      <c r="AM168" s="587"/>
      <c r="AN168" s="1126"/>
      <c r="AO168" s="1127"/>
      <c r="AP168" s="587"/>
      <c r="AQ168" s="587">
        <v>7</v>
      </c>
      <c r="AR168" s="587">
        <v>7</v>
      </c>
      <c r="AS168" s="587">
        <v>5</v>
      </c>
      <c r="AT168" s="587">
        <f t="shared" si="262"/>
        <v>19</v>
      </c>
      <c r="AU168" s="1127">
        <v>1</v>
      </c>
      <c r="AV168" s="1165">
        <f t="shared" si="242"/>
        <v>12.982142857142858</v>
      </c>
      <c r="AW168" s="588"/>
      <c r="AX168" s="587">
        <v>7</v>
      </c>
      <c r="AY168" s="587">
        <v>7</v>
      </c>
      <c r="AZ168" s="587">
        <v>5</v>
      </c>
      <c r="BA168" s="587">
        <f t="shared" si="263"/>
        <v>19</v>
      </c>
      <c r="BB168" s="1127">
        <v>1</v>
      </c>
      <c r="BC168" s="1163">
        <f t="shared" si="229"/>
        <v>15.109090909090909</v>
      </c>
      <c r="BD168" s="588"/>
      <c r="BE168" s="588"/>
      <c r="BF168" s="587"/>
      <c r="BG168" s="587"/>
      <c r="BH168" s="587"/>
      <c r="BI168" s="587"/>
      <c r="BJ168" s="1126"/>
      <c r="BK168" s="1127"/>
      <c r="BL168" s="588"/>
      <c r="BM168" s="587"/>
      <c r="BN168" s="587"/>
      <c r="BO168" s="587"/>
      <c r="BP168" s="587"/>
      <c r="BQ168" s="1419"/>
      <c r="BR168" s="1199"/>
      <c r="BS168" s="587"/>
      <c r="BT168" s="587"/>
      <c r="BU168" s="587"/>
      <c r="BV168" s="587"/>
      <c r="BW168" s="1126"/>
      <c r="BX168" s="1127"/>
      <c r="BY168" s="588"/>
      <c r="BZ168" s="588"/>
      <c r="CA168" s="587"/>
      <c r="CB168" s="587"/>
      <c r="CC168" s="587"/>
      <c r="CD168" s="587"/>
      <c r="CE168" s="1127"/>
      <c r="CF168" s="1163"/>
      <c r="CG168" s="588"/>
      <c r="CH168" s="587"/>
      <c r="CI168" s="587"/>
      <c r="CJ168" s="587"/>
      <c r="CK168" s="587"/>
      <c r="CL168" s="1127"/>
      <c r="CM168" s="1163"/>
      <c r="CN168" s="588"/>
      <c r="CO168" s="588"/>
      <c r="CP168" s="587"/>
      <c r="CQ168" s="587"/>
      <c r="CR168" s="587"/>
      <c r="CS168" s="587"/>
      <c r="CT168" s="1127"/>
      <c r="CU168" s="1163"/>
      <c r="CV168" s="588"/>
      <c r="CW168" s="587"/>
      <c r="CX168" s="587"/>
      <c r="CY168" s="587"/>
      <c r="CZ168" s="587"/>
      <c r="DA168" s="1127"/>
      <c r="DB168" s="1127"/>
      <c r="DC168" s="1127"/>
      <c r="DD168" s="1127"/>
      <c r="DE168" s="1127"/>
      <c r="DF168" s="1127"/>
      <c r="DG168" s="1127"/>
      <c r="DH168" s="1127"/>
      <c r="DI168" s="1127"/>
      <c r="DJ168" s="1127"/>
      <c r="DK168" s="1127"/>
      <c r="DL168" s="1127"/>
      <c r="DM168" s="1127"/>
      <c r="DN168" s="1163"/>
      <c r="DO168" s="588"/>
      <c r="DP168" s="588"/>
      <c r="DQ168" s="587"/>
      <c r="DR168" s="587"/>
      <c r="DS168" s="587"/>
      <c r="DT168" s="587"/>
      <c r="DU168" s="1127"/>
      <c r="DV168" s="1127"/>
      <c r="DW168" s="588"/>
      <c r="DX168" s="587"/>
      <c r="DY168" s="587"/>
      <c r="DZ168" s="587"/>
      <c r="EA168" s="587"/>
      <c r="EB168" s="1127"/>
      <c r="EC168" s="1127"/>
      <c r="ED168" s="588"/>
      <c r="EE168" s="588"/>
      <c r="EF168" s="587">
        <v>4</v>
      </c>
      <c r="EG168" s="587">
        <v>1</v>
      </c>
      <c r="EH168" s="587">
        <v>2</v>
      </c>
      <c r="EI168" s="587">
        <f t="shared" si="264"/>
        <v>7</v>
      </c>
      <c r="EJ168" s="1127">
        <v>1</v>
      </c>
      <c r="EK168" s="1163">
        <f t="shared" si="186"/>
        <v>11.689320388349515</v>
      </c>
      <c r="EL168" s="588"/>
      <c r="EM168" s="587">
        <v>6</v>
      </c>
      <c r="EN168" s="587">
        <v>1</v>
      </c>
      <c r="EO168" s="587">
        <v>6</v>
      </c>
      <c r="EP168" s="587">
        <f t="shared" si="265"/>
        <v>13</v>
      </c>
      <c r="EQ168" s="1127">
        <v>1</v>
      </c>
      <c r="ER168" s="1163">
        <f t="shared" si="258"/>
        <v>16.940000000000001</v>
      </c>
      <c r="ES168" s="588"/>
      <c r="ET168" s="587"/>
      <c r="EU168" s="587">
        <v>5</v>
      </c>
      <c r="EV168" s="587">
        <v>1</v>
      </c>
      <c r="EW168" s="587">
        <v>3</v>
      </c>
      <c r="EX168" s="587">
        <f t="shared" si="266"/>
        <v>9</v>
      </c>
      <c r="EY168" s="1199">
        <v>1</v>
      </c>
      <c r="EZ168" s="1164">
        <f t="shared" si="259"/>
        <v>8.9400921658986174</v>
      </c>
      <c r="FA168" s="588"/>
      <c r="FB168" s="587">
        <v>6</v>
      </c>
      <c r="FC168" s="587">
        <v>1</v>
      </c>
      <c r="FD168" s="587">
        <v>7</v>
      </c>
      <c r="FE168" s="587">
        <f t="shared" si="267"/>
        <v>14</v>
      </c>
      <c r="FF168" s="1127">
        <f t="shared" si="268"/>
        <v>1</v>
      </c>
      <c r="FG168" s="1163">
        <f t="shared" si="260"/>
        <v>12.774193548387096</v>
      </c>
      <c r="FH168" s="1197"/>
      <c r="FI168" s="1198"/>
      <c r="FJ168" s="587"/>
      <c r="FK168" s="587"/>
      <c r="FL168" s="587"/>
      <c r="FM168" s="587"/>
      <c r="FN168" s="1414"/>
      <c r="FO168" s="1127"/>
      <c r="FP168" s="588"/>
      <c r="FQ168" s="587"/>
      <c r="FR168" s="587"/>
      <c r="FS168" s="587"/>
      <c r="FT168" s="587"/>
      <c r="FU168" s="1126"/>
      <c r="FV168" s="1127"/>
      <c r="FW168" s="1203"/>
      <c r="FX168" s="1198"/>
      <c r="FY168" s="587">
        <v>0</v>
      </c>
      <c r="FZ168" s="587">
        <v>1</v>
      </c>
      <c r="GA168" s="587">
        <v>0</v>
      </c>
      <c r="GB168" s="588">
        <f t="shared" si="269"/>
        <v>1</v>
      </c>
      <c r="GC168" s="1127">
        <v>1</v>
      </c>
      <c r="GD168" s="1166">
        <f t="shared" si="261"/>
        <v>2.8</v>
      </c>
      <c r="GE168" s="697">
        <f t="shared" si="255"/>
        <v>16</v>
      </c>
      <c r="GF168" s="697">
        <f t="shared" si="256"/>
        <v>10</v>
      </c>
      <c r="GG168" s="697">
        <f t="shared" si="257"/>
        <v>10</v>
      </c>
      <c r="GH168" s="585">
        <v>0</v>
      </c>
      <c r="GI168" s="585">
        <v>0</v>
      </c>
    </row>
    <row r="169" spans="1:191" s="585" customFormat="1" hidden="1" x14ac:dyDescent="0.35">
      <c r="A169" s="1229">
        <v>42957</v>
      </c>
      <c r="B169" s="587"/>
      <c r="C169" s="587"/>
      <c r="D169" s="587"/>
      <c r="E169" s="587"/>
      <c r="F169" s="1126"/>
      <c r="G169" s="1414"/>
      <c r="H169" s="588"/>
      <c r="I169" s="587"/>
      <c r="J169" s="587"/>
      <c r="K169" s="587"/>
      <c r="L169" s="587"/>
      <c r="M169" s="1126"/>
      <c r="N169" s="1126"/>
      <c r="O169" s="588"/>
      <c r="P169" s="588"/>
      <c r="Q169" s="587"/>
      <c r="R169" s="587"/>
      <c r="S169" s="587"/>
      <c r="T169" s="587"/>
      <c r="U169" s="1126"/>
      <c r="V169" s="1414"/>
      <c r="W169" s="587"/>
      <c r="X169" s="587"/>
      <c r="Y169" s="587"/>
      <c r="Z169" s="587"/>
      <c r="AA169" s="1126"/>
      <c r="AB169" s="1126"/>
      <c r="AC169" s="587"/>
      <c r="AD169" s="587"/>
      <c r="AE169" s="587"/>
      <c r="AF169" s="587"/>
      <c r="AG169" s="1126"/>
      <c r="AH169" s="1199"/>
      <c r="AI169" s="588"/>
      <c r="AJ169" s="587"/>
      <c r="AK169" s="587"/>
      <c r="AL169" s="587"/>
      <c r="AM169" s="587"/>
      <c r="AN169" s="1126"/>
      <c r="AO169" s="1127"/>
      <c r="AP169" s="587"/>
      <c r="AQ169" s="587">
        <v>7</v>
      </c>
      <c r="AR169" s="587">
        <v>3</v>
      </c>
      <c r="AS169" s="587">
        <v>3</v>
      </c>
      <c r="AT169" s="587">
        <f t="shared" si="262"/>
        <v>13</v>
      </c>
      <c r="AU169" s="1127">
        <v>1</v>
      </c>
      <c r="AV169" s="1165">
        <f t="shared" si="242"/>
        <v>13.107142857142858</v>
      </c>
      <c r="AW169" s="588"/>
      <c r="AX169" s="587">
        <v>7</v>
      </c>
      <c r="AY169" s="587">
        <v>5</v>
      </c>
      <c r="AZ169" s="587">
        <v>3</v>
      </c>
      <c r="BA169" s="587">
        <f t="shared" si="263"/>
        <v>15</v>
      </c>
      <c r="BB169" s="1127">
        <v>1</v>
      </c>
      <c r="BC169" s="1163">
        <f t="shared" si="229"/>
        <v>15.236363636363636</v>
      </c>
      <c r="BD169" s="588"/>
      <c r="BE169" s="588"/>
      <c r="BF169" s="587"/>
      <c r="BG169" s="587"/>
      <c r="BH169" s="587"/>
      <c r="BI169" s="587"/>
      <c r="BJ169" s="1126"/>
      <c r="BK169" s="1127"/>
      <c r="BL169" s="588"/>
      <c r="BM169" s="587"/>
      <c r="BN169" s="587"/>
      <c r="BO169" s="587"/>
      <c r="BP169" s="587"/>
      <c r="BQ169" s="1419"/>
      <c r="BR169" s="1199"/>
      <c r="BS169" s="587"/>
      <c r="BT169" s="587"/>
      <c r="BU169" s="587"/>
      <c r="BV169" s="587"/>
      <c r="BW169" s="1126"/>
      <c r="BX169" s="1127"/>
      <c r="BY169" s="588"/>
      <c r="BZ169" s="588"/>
      <c r="CA169" s="587"/>
      <c r="CB169" s="587"/>
      <c r="CC169" s="587"/>
      <c r="CD169" s="587"/>
      <c r="CE169" s="1127"/>
      <c r="CF169" s="1163"/>
      <c r="CG169" s="588"/>
      <c r="CH169" s="587"/>
      <c r="CI169" s="587"/>
      <c r="CJ169" s="587"/>
      <c r="CK169" s="587"/>
      <c r="CL169" s="1127"/>
      <c r="CM169" s="1163"/>
      <c r="CN169" s="588"/>
      <c r="CO169" s="588"/>
      <c r="CP169" s="587"/>
      <c r="CQ169" s="587"/>
      <c r="CR169" s="587"/>
      <c r="CS169" s="587"/>
      <c r="CT169" s="1127"/>
      <c r="CU169" s="1163"/>
      <c r="CV169" s="588"/>
      <c r="CW169" s="587"/>
      <c r="CX169" s="587"/>
      <c r="CY169" s="587"/>
      <c r="CZ169" s="587"/>
      <c r="DA169" s="1127"/>
      <c r="DB169" s="1127"/>
      <c r="DC169" s="1127"/>
      <c r="DD169" s="1127"/>
      <c r="DE169" s="1127"/>
      <c r="DF169" s="1127"/>
      <c r="DG169" s="1127"/>
      <c r="DH169" s="1127"/>
      <c r="DI169" s="1127"/>
      <c r="DJ169" s="1127"/>
      <c r="DK169" s="1127"/>
      <c r="DL169" s="1127"/>
      <c r="DM169" s="1127"/>
      <c r="DN169" s="1163"/>
      <c r="DO169" s="588"/>
      <c r="DP169" s="588"/>
      <c r="DQ169" s="587"/>
      <c r="DR169" s="587"/>
      <c r="DS169" s="587"/>
      <c r="DT169" s="587"/>
      <c r="DU169" s="1127"/>
      <c r="DV169" s="1127"/>
      <c r="DW169" s="588"/>
      <c r="DX169" s="587"/>
      <c r="DY169" s="587"/>
      <c r="DZ169" s="587"/>
      <c r="EA169" s="587"/>
      <c r="EB169" s="1127"/>
      <c r="EC169" s="1127"/>
      <c r="ED169" s="588"/>
      <c r="EE169" s="588"/>
      <c r="EF169" s="587">
        <v>5</v>
      </c>
      <c r="EG169" s="587">
        <v>1</v>
      </c>
      <c r="EH169" s="587">
        <v>2</v>
      </c>
      <c r="EI169" s="587">
        <f t="shared" si="264"/>
        <v>8</v>
      </c>
      <c r="EJ169" s="1127">
        <v>1</v>
      </c>
      <c r="EK169" s="1163">
        <f t="shared" si="186"/>
        <v>11.495145631067961</v>
      </c>
      <c r="EL169" s="588"/>
      <c r="EM169" s="587">
        <v>10</v>
      </c>
      <c r="EN169" s="587">
        <v>2</v>
      </c>
      <c r="EO169" s="587">
        <v>2</v>
      </c>
      <c r="EP169" s="587">
        <f t="shared" si="265"/>
        <v>14</v>
      </c>
      <c r="EQ169" s="1127">
        <v>1</v>
      </c>
      <c r="ER169" s="1163">
        <f t="shared" si="258"/>
        <v>16.760000000000002</v>
      </c>
      <c r="ES169" s="588"/>
      <c r="ET169" s="587"/>
      <c r="EU169" s="587">
        <v>6</v>
      </c>
      <c r="EV169" s="587">
        <v>0</v>
      </c>
      <c r="EW169" s="587">
        <v>1</v>
      </c>
      <c r="EX169" s="587">
        <f t="shared" si="266"/>
        <v>7</v>
      </c>
      <c r="EY169" s="1199">
        <v>1</v>
      </c>
      <c r="EZ169" s="1164">
        <f t="shared" si="259"/>
        <v>8.9049773755656112</v>
      </c>
      <c r="FA169" s="588"/>
      <c r="FB169" s="587">
        <v>6</v>
      </c>
      <c r="FC169" s="587">
        <v>1</v>
      </c>
      <c r="FD169" s="587">
        <v>2</v>
      </c>
      <c r="FE169" s="587">
        <f t="shared" si="267"/>
        <v>9</v>
      </c>
      <c r="FF169" s="1127">
        <f t="shared" si="268"/>
        <v>1</v>
      </c>
      <c r="FG169" s="1163">
        <f t="shared" si="260"/>
        <v>12.597285067873303</v>
      </c>
      <c r="FH169" s="1197"/>
      <c r="FI169" s="1198"/>
      <c r="FJ169" s="587"/>
      <c r="FK169" s="587"/>
      <c r="FL169" s="587"/>
      <c r="FM169" s="587"/>
      <c r="FN169" s="1414"/>
      <c r="FO169" s="1127"/>
      <c r="FP169" s="588"/>
      <c r="FQ169" s="587"/>
      <c r="FR169" s="587"/>
      <c r="FS169" s="587"/>
      <c r="FT169" s="587"/>
      <c r="FU169" s="1126"/>
      <c r="FV169" s="1127"/>
      <c r="FW169" s="1203"/>
      <c r="FX169" s="1198"/>
      <c r="FY169" s="587">
        <v>0</v>
      </c>
      <c r="FZ169" s="587">
        <v>1</v>
      </c>
      <c r="GA169" s="587">
        <v>0</v>
      </c>
      <c r="GB169" s="588">
        <f t="shared" si="269"/>
        <v>1</v>
      </c>
      <c r="GC169" s="1127">
        <v>1</v>
      </c>
      <c r="GD169" s="1166">
        <f t="shared" si="261"/>
        <v>2.7666666666666666</v>
      </c>
      <c r="GE169" s="697">
        <f t="shared" si="255"/>
        <v>18</v>
      </c>
      <c r="GF169" s="697">
        <f t="shared" si="256"/>
        <v>5</v>
      </c>
      <c r="GG169" s="697">
        <f t="shared" si="257"/>
        <v>6</v>
      </c>
      <c r="GH169" s="585">
        <v>0</v>
      </c>
      <c r="GI169" s="585">
        <v>1</v>
      </c>
    </row>
    <row r="170" spans="1:191" s="585" customFormat="1" hidden="1" x14ac:dyDescent="0.35">
      <c r="A170" s="1231">
        <v>42958</v>
      </c>
      <c r="B170" s="698"/>
      <c r="C170" s="698"/>
      <c r="D170" s="698"/>
      <c r="E170" s="698"/>
      <c r="F170" s="1140"/>
      <c r="G170" s="1415"/>
      <c r="H170" s="1142"/>
      <c r="I170" s="698"/>
      <c r="J170" s="698"/>
      <c r="K170" s="698"/>
      <c r="L170" s="698"/>
      <c r="M170" s="1140"/>
      <c r="N170" s="1140"/>
      <c r="O170" s="1142"/>
      <c r="P170" s="1142"/>
      <c r="Q170" s="698"/>
      <c r="R170" s="698"/>
      <c r="S170" s="698"/>
      <c r="T170" s="698"/>
      <c r="U170" s="1140"/>
      <c r="V170" s="1415"/>
      <c r="W170" s="698"/>
      <c r="X170" s="698"/>
      <c r="Y170" s="698"/>
      <c r="Z170" s="698"/>
      <c r="AA170" s="1140"/>
      <c r="AB170" s="1140"/>
      <c r="AC170" s="698"/>
      <c r="AD170" s="698"/>
      <c r="AE170" s="698"/>
      <c r="AF170" s="698"/>
      <c r="AG170" s="1140"/>
      <c r="AH170" s="1420"/>
      <c r="AI170" s="1142"/>
      <c r="AJ170" s="698"/>
      <c r="AK170" s="698"/>
      <c r="AL170" s="698"/>
      <c r="AM170" s="698"/>
      <c r="AN170" s="1140"/>
      <c r="AO170" s="1141"/>
      <c r="AP170" s="698"/>
      <c r="AQ170" s="698">
        <v>5</v>
      </c>
      <c r="AR170" s="698">
        <v>3</v>
      </c>
      <c r="AS170" s="698">
        <v>8</v>
      </c>
      <c r="AT170" s="698">
        <f t="shared" si="262"/>
        <v>16</v>
      </c>
      <c r="AU170" s="1141">
        <v>1</v>
      </c>
      <c r="AV170" s="1165">
        <f t="shared" si="242"/>
        <v>13.267857142857142</v>
      </c>
      <c r="AW170" s="1142"/>
      <c r="AX170" s="698">
        <v>5</v>
      </c>
      <c r="AY170" s="698">
        <v>5</v>
      </c>
      <c r="AZ170" s="698">
        <v>9</v>
      </c>
      <c r="BA170" s="698">
        <f t="shared" si="263"/>
        <v>19</v>
      </c>
      <c r="BB170" s="1141">
        <v>1</v>
      </c>
      <c r="BC170" s="1163">
        <f t="shared" si="229"/>
        <v>15.381818181818181</v>
      </c>
      <c r="BD170" s="1142"/>
      <c r="BE170" s="1142"/>
      <c r="BF170" s="698"/>
      <c r="BG170" s="698"/>
      <c r="BH170" s="698"/>
      <c r="BI170" s="698"/>
      <c r="BJ170" s="1140"/>
      <c r="BK170" s="1141"/>
      <c r="BL170" s="1142"/>
      <c r="BM170" s="698"/>
      <c r="BN170" s="698"/>
      <c r="BO170" s="698"/>
      <c r="BP170" s="698"/>
      <c r="BQ170" s="1421"/>
      <c r="BR170" s="1420"/>
      <c r="BS170" s="698"/>
      <c r="BT170" s="698"/>
      <c r="BU170" s="698"/>
      <c r="BV170" s="698"/>
      <c r="BW170" s="1140"/>
      <c r="BX170" s="1141"/>
      <c r="BY170" s="1142"/>
      <c r="BZ170" s="1142"/>
      <c r="CA170" s="698"/>
      <c r="CB170" s="698"/>
      <c r="CC170" s="698"/>
      <c r="CD170" s="698"/>
      <c r="CE170" s="1141"/>
      <c r="CF170" s="1163"/>
      <c r="CG170" s="1142"/>
      <c r="CH170" s="698"/>
      <c r="CI170" s="698"/>
      <c r="CJ170" s="698"/>
      <c r="CK170" s="698"/>
      <c r="CL170" s="1141"/>
      <c r="CM170" s="1163"/>
      <c r="CN170" s="1142"/>
      <c r="CO170" s="1142"/>
      <c r="CP170" s="698"/>
      <c r="CQ170" s="698"/>
      <c r="CR170" s="698"/>
      <c r="CS170" s="698"/>
      <c r="CT170" s="1141"/>
      <c r="CU170" s="1163"/>
      <c r="CV170" s="1142"/>
      <c r="CW170" s="698"/>
      <c r="CX170" s="698"/>
      <c r="CY170" s="698"/>
      <c r="CZ170" s="698"/>
      <c r="DA170" s="1141"/>
      <c r="DB170" s="1141"/>
      <c r="DC170" s="1141"/>
      <c r="DD170" s="1141"/>
      <c r="DE170" s="1141"/>
      <c r="DF170" s="1141"/>
      <c r="DG170" s="1141"/>
      <c r="DH170" s="1141"/>
      <c r="DI170" s="1141"/>
      <c r="DJ170" s="1141"/>
      <c r="DK170" s="1141"/>
      <c r="DL170" s="1141"/>
      <c r="DM170" s="1141"/>
      <c r="DN170" s="1163"/>
      <c r="DO170" s="1142"/>
      <c r="DP170" s="1142"/>
      <c r="DQ170" s="698"/>
      <c r="DR170" s="698"/>
      <c r="DS170" s="698"/>
      <c r="DT170" s="698"/>
      <c r="DU170" s="1141"/>
      <c r="DV170" s="1141"/>
      <c r="DW170" s="1142"/>
      <c r="DX170" s="698"/>
      <c r="DY170" s="698"/>
      <c r="DZ170" s="698"/>
      <c r="EA170" s="698"/>
      <c r="EB170" s="1141"/>
      <c r="EC170" s="1141"/>
      <c r="ED170" s="1142"/>
      <c r="EE170" s="1142"/>
      <c r="EF170" s="698">
        <v>6</v>
      </c>
      <c r="EG170" s="698">
        <v>2</v>
      </c>
      <c r="EH170" s="698">
        <v>1</v>
      </c>
      <c r="EI170" s="698">
        <f t="shared" si="264"/>
        <v>9</v>
      </c>
      <c r="EJ170" s="1141">
        <v>1</v>
      </c>
      <c r="EK170" s="1163">
        <f t="shared" si="186"/>
        <v>11.436893203883495</v>
      </c>
      <c r="EL170" s="1142"/>
      <c r="EM170" s="698">
        <v>6</v>
      </c>
      <c r="EN170" s="698">
        <v>3</v>
      </c>
      <c r="EO170" s="698">
        <v>2</v>
      </c>
      <c r="EP170" s="698">
        <f t="shared" si="265"/>
        <v>11</v>
      </c>
      <c r="EQ170" s="1141">
        <v>1</v>
      </c>
      <c r="ER170" s="1163">
        <f t="shared" si="258"/>
        <v>16.600000000000001</v>
      </c>
      <c r="ES170" s="1142"/>
      <c r="ET170" s="698"/>
      <c r="EU170" s="698">
        <v>7</v>
      </c>
      <c r="EV170" s="698">
        <v>1</v>
      </c>
      <c r="EW170" s="698">
        <v>3</v>
      </c>
      <c r="EX170" s="698">
        <f t="shared" si="266"/>
        <v>11</v>
      </c>
      <c r="EY170" s="1420">
        <v>1</v>
      </c>
      <c r="EZ170" s="1164">
        <f t="shared" si="259"/>
        <v>8.896860986547086</v>
      </c>
      <c r="FA170" s="1142"/>
      <c r="FB170" s="698">
        <v>7</v>
      </c>
      <c r="FC170" s="698">
        <v>3</v>
      </c>
      <c r="FD170" s="698">
        <v>3</v>
      </c>
      <c r="FE170" s="698">
        <f t="shared" si="267"/>
        <v>13</v>
      </c>
      <c r="FF170" s="1141">
        <f t="shared" si="268"/>
        <v>1</v>
      </c>
      <c r="FG170" s="1163">
        <f t="shared" si="260"/>
        <v>12.484304932735427</v>
      </c>
      <c r="FH170" s="1423"/>
      <c r="FI170" s="1424"/>
      <c r="FJ170" s="698"/>
      <c r="FK170" s="698"/>
      <c r="FL170" s="698"/>
      <c r="FM170" s="698"/>
      <c r="FN170" s="1415"/>
      <c r="FO170" s="1141"/>
      <c r="FP170" s="1142"/>
      <c r="FQ170" s="698"/>
      <c r="FR170" s="698"/>
      <c r="FS170" s="698"/>
      <c r="FT170" s="698"/>
      <c r="FU170" s="1140"/>
      <c r="FV170" s="1141"/>
      <c r="FW170" s="1425"/>
      <c r="FX170" s="1424"/>
      <c r="FY170" s="698">
        <v>0</v>
      </c>
      <c r="FZ170" s="698">
        <v>0</v>
      </c>
      <c r="GA170" s="698">
        <v>0</v>
      </c>
      <c r="GB170" s="1142">
        <f t="shared" si="269"/>
        <v>0</v>
      </c>
      <c r="GC170" s="1141">
        <v>1</v>
      </c>
      <c r="GD170" s="1166">
        <f t="shared" si="261"/>
        <v>2.7166666666666668</v>
      </c>
      <c r="GE170" s="1427">
        <f t="shared" si="255"/>
        <v>18</v>
      </c>
      <c r="GF170" s="1427">
        <f t="shared" si="256"/>
        <v>6</v>
      </c>
      <c r="GG170" s="1427">
        <f t="shared" si="257"/>
        <v>12</v>
      </c>
      <c r="GH170" s="585">
        <v>0</v>
      </c>
      <c r="GI170" s="585">
        <v>1</v>
      </c>
    </row>
    <row r="171" spans="1:191" s="585" customFormat="1" hidden="1" x14ac:dyDescent="0.35">
      <c r="A171" s="1230">
        <v>42961</v>
      </c>
      <c r="B171" s="587"/>
      <c r="C171" s="587"/>
      <c r="D171" s="587"/>
      <c r="E171" s="587"/>
      <c r="F171" s="1126"/>
      <c r="G171" s="1414"/>
      <c r="H171" s="588"/>
      <c r="I171" s="587"/>
      <c r="J171" s="587"/>
      <c r="K171" s="587"/>
      <c r="L171" s="587"/>
      <c r="M171" s="1126"/>
      <c r="N171" s="1126"/>
      <c r="O171" s="588"/>
      <c r="P171" s="588"/>
      <c r="Q171" s="587"/>
      <c r="R171" s="587"/>
      <c r="S171" s="587"/>
      <c r="T171" s="587"/>
      <c r="U171" s="1126"/>
      <c r="V171" s="1414"/>
      <c r="W171" s="587"/>
      <c r="X171" s="587"/>
      <c r="Y171" s="587"/>
      <c r="Z171" s="587"/>
      <c r="AA171" s="1126"/>
      <c r="AB171" s="1126"/>
      <c r="AC171" s="587"/>
      <c r="AD171" s="587"/>
      <c r="AE171" s="587"/>
      <c r="AF171" s="587"/>
      <c r="AG171" s="1126"/>
      <c r="AH171" s="1199"/>
      <c r="AI171" s="588"/>
      <c r="AJ171" s="587"/>
      <c r="AK171" s="587"/>
      <c r="AL171" s="587"/>
      <c r="AM171" s="587"/>
      <c r="AN171" s="1126"/>
      <c r="AO171" s="1127"/>
      <c r="AP171" s="587"/>
      <c r="AQ171" s="587">
        <v>9</v>
      </c>
      <c r="AR171" s="587">
        <v>1</v>
      </c>
      <c r="AS171" s="587">
        <v>5</v>
      </c>
      <c r="AT171" s="587">
        <f t="shared" ref="AT171:AT179" si="270">SUM(AQ171:AS171)</f>
        <v>15</v>
      </c>
      <c r="AU171" s="1127">
        <v>1</v>
      </c>
      <c r="AV171" s="1165">
        <f t="shared" si="242"/>
        <v>13.464285714285714</v>
      </c>
      <c r="AW171" s="588"/>
      <c r="AX171" s="587">
        <v>9</v>
      </c>
      <c r="AY171" s="587">
        <v>4</v>
      </c>
      <c r="AZ171" s="587">
        <v>5</v>
      </c>
      <c r="BA171" s="587">
        <f t="shared" ref="BA171:BA179" si="271">SUM(AX171:AZ171)</f>
        <v>18</v>
      </c>
      <c r="BB171" s="1127">
        <v>1</v>
      </c>
      <c r="BC171" s="1163">
        <f t="shared" si="229"/>
        <v>15.636363636363637</v>
      </c>
      <c r="BD171" s="588"/>
      <c r="BE171" s="588"/>
      <c r="BF171" s="587"/>
      <c r="BG171" s="587"/>
      <c r="BH171" s="587"/>
      <c r="BI171" s="587"/>
      <c r="BJ171" s="1126"/>
      <c r="BK171" s="1127"/>
      <c r="BL171" s="588"/>
      <c r="BM171" s="587"/>
      <c r="BN171" s="587"/>
      <c r="BO171" s="587"/>
      <c r="BP171" s="587"/>
      <c r="BQ171" s="1419"/>
      <c r="BR171" s="1199"/>
      <c r="BS171" s="587"/>
      <c r="BT171" s="587"/>
      <c r="BU171" s="587"/>
      <c r="BV171" s="587"/>
      <c r="BW171" s="1126"/>
      <c r="BX171" s="1127"/>
      <c r="BY171" s="588"/>
      <c r="BZ171" s="588"/>
      <c r="CA171" s="587"/>
      <c r="CB171" s="587"/>
      <c r="CC171" s="587"/>
      <c r="CD171" s="587"/>
      <c r="CE171" s="1127"/>
      <c r="CF171" s="1163"/>
      <c r="CG171" s="588"/>
      <c r="CH171" s="587"/>
      <c r="CI171" s="587"/>
      <c r="CJ171" s="587"/>
      <c r="CK171" s="587"/>
      <c r="CL171" s="1127"/>
      <c r="CM171" s="1163"/>
      <c r="CN171" s="588"/>
      <c r="CO171" s="588"/>
      <c r="CP171" s="587"/>
      <c r="CQ171" s="587"/>
      <c r="CR171" s="587"/>
      <c r="CS171" s="587"/>
      <c r="CT171" s="1127"/>
      <c r="CU171" s="1163"/>
      <c r="CV171" s="588"/>
      <c r="CW171" s="587"/>
      <c r="CX171" s="587"/>
      <c r="CY171" s="587"/>
      <c r="CZ171" s="587"/>
      <c r="DA171" s="1127"/>
      <c r="DB171" s="1127"/>
      <c r="DC171" s="1127"/>
      <c r="DD171" s="1127"/>
      <c r="DE171" s="1127"/>
      <c r="DF171" s="1127"/>
      <c r="DG171" s="1127"/>
      <c r="DH171" s="1127"/>
      <c r="DI171" s="1127"/>
      <c r="DJ171" s="1127"/>
      <c r="DK171" s="1127"/>
      <c r="DL171" s="1127"/>
      <c r="DM171" s="1127"/>
      <c r="DN171" s="1163"/>
      <c r="DO171" s="588"/>
      <c r="DP171" s="588"/>
      <c r="DQ171" s="587"/>
      <c r="DR171" s="587"/>
      <c r="DS171" s="587"/>
      <c r="DT171" s="587"/>
      <c r="DU171" s="1127"/>
      <c r="DV171" s="1127"/>
      <c r="DW171" s="588"/>
      <c r="DX171" s="587"/>
      <c r="DY171" s="587"/>
      <c r="DZ171" s="587"/>
      <c r="EA171" s="587"/>
      <c r="EB171" s="1127"/>
      <c r="EC171" s="1127"/>
      <c r="ED171" s="588"/>
      <c r="EE171" s="588"/>
      <c r="EF171" s="587">
        <v>8</v>
      </c>
      <c r="EG171" s="587">
        <v>0</v>
      </c>
      <c r="EH171" s="587">
        <v>3</v>
      </c>
      <c r="EI171" s="587">
        <f t="shared" ref="EI171:EI179" si="272">SUM(EF171:EH171)</f>
        <v>11</v>
      </c>
      <c r="EJ171" s="1127">
        <v>1</v>
      </c>
      <c r="EK171" s="1163">
        <f t="shared" si="186"/>
        <v>11.436893203883495</v>
      </c>
      <c r="EL171" s="588"/>
      <c r="EM171" s="587">
        <v>10</v>
      </c>
      <c r="EN171" s="587">
        <v>2</v>
      </c>
      <c r="EO171" s="587">
        <v>4</v>
      </c>
      <c r="EP171" s="587">
        <f t="shared" ref="EP171:EP179" si="273">SUM(EM171:EO171)</f>
        <v>16</v>
      </c>
      <c r="EQ171" s="1127">
        <v>1</v>
      </c>
      <c r="ER171" s="1163">
        <f t="shared" si="258"/>
        <v>16.66</v>
      </c>
      <c r="ES171" s="588"/>
      <c r="ET171" s="587"/>
      <c r="EU171" s="587">
        <v>0</v>
      </c>
      <c r="EV171" s="587">
        <v>0</v>
      </c>
      <c r="EW171" s="587">
        <v>0</v>
      </c>
      <c r="EX171" s="587">
        <f t="shared" ref="EX171:EX179" si="274">SUM(EU171:EW171)</f>
        <v>0</v>
      </c>
      <c r="EY171" s="1199">
        <v>0</v>
      </c>
      <c r="EZ171" s="1164">
        <f t="shared" si="259"/>
        <v>9.0045662100456614</v>
      </c>
      <c r="FA171" s="588"/>
      <c r="FB171" s="587">
        <v>0</v>
      </c>
      <c r="FC171" s="587">
        <v>0</v>
      </c>
      <c r="FD171" s="587">
        <v>0</v>
      </c>
      <c r="FE171" s="587">
        <f t="shared" ref="FE171:FE179" si="275">SUM(FB171:FD171)</f>
        <v>0</v>
      </c>
      <c r="FF171" s="1127">
        <v>0</v>
      </c>
      <c r="FG171" s="1163">
        <f t="shared" si="260"/>
        <v>12.621004566210045</v>
      </c>
      <c r="FH171" s="1197"/>
      <c r="FI171" s="1198"/>
      <c r="FJ171" s="587"/>
      <c r="FK171" s="587"/>
      <c r="FL171" s="587"/>
      <c r="FM171" s="587"/>
      <c r="FN171" s="1414"/>
      <c r="FO171" s="1127"/>
      <c r="FP171" s="588"/>
      <c r="FQ171" s="587"/>
      <c r="FR171" s="587"/>
      <c r="FS171" s="587"/>
      <c r="FT171" s="587"/>
      <c r="FU171" s="1126"/>
      <c r="FV171" s="1127"/>
      <c r="FW171" s="1203"/>
      <c r="FX171" s="1198"/>
      <c r="FY171" s="587">
        <v>1</v>
      </c>
      <c r="FZ171" s="587">
        <v>0</v>
      </c>
      <c r="GA171" s="587">
        <v>0</v>
      </c>
      <c r="GB171" s="588">
        <f t="shared" ref="GB171:GB179" si="276">SUM(FY171:GA171)</f>
        <v>1</v>
      </c>
      <c r="GC171" s="1127">
        <v>1</v>
      </c>
      <c r="GD171" s="1166">
        <f t="shared" si="261"/>
        <v>2.7166666666666668</v>
      </c>
      <c r="GE171" s="697">
        <f t="shared" si="255"/>
        <v>18</v>
      </c>
      <c r="GF171" s="697">
        <f t="shared" si="256"/>
        <v>1</v>
      </c>
      <c r="GG171" s="697">
        <f t="shared" si="257"/>
        <v>8</v>
      </c>
      <c r="GH171" s="585">
        <v>0</v>
      </c>
      <c r="GI171" s="585">
        <v>0</v>
      </c>
    </row>
    <row r="172" spans="1:191" s="585" customFormat="1" hidden="1" x14ac:dyDescent="0.35">
      <c r="A172" s="1229">
        <v>42962</v>
      </c>
      <c r="B172" s="587"/>
      <c r="C172" s="587"/>
      <c r="D172" s="587"/>
      <c r="E172" s="587"/>
      <c r="F172" s="1126"/>
      <c r="G172" s="1414"/>
      <c r="H172" s="588"/>
      <c r="I172" s="587"/>
      <c r="J172" s="587"/>
      <c r="K172" s="587"/>
      <c r="L172" s="587"/>
      <c r="M172" s="1126"/>
      <c r="N172" s="1126"/>
      <c r="O172" s="588"/>
      <c r="P172" s="588"/>
      <c r="Q172" s="587"/>
      <c r="R172" s="587"/>
      <c r="S172" s="587"/>
      <c r="T172" s="587"/>
      <c r="U172" s="1126"/>
      <c r="V172" s="1414"/>
      <c r="W172" s="587"/>
      <c r="X172" s="587"/>
      <c r="Y172" s="587"/>
      <c r="Z172" s="587"/>
      <c r="AA172" s="1126"/>
      <c r="AB172" s="1126"/>
      <c r="AC172" s="587"/>
      <c r="AD172" s="587"/>
      <c r="AE172" s="587"/>
      <c r="AF172" s="587"/>
      <c r="AG172" s="1126"/>
      <c r="AH172" s="1199"/>
      <c r="AI172" s="588"/>
      <c r="AJ172" s="587"/>
      <c r="AK172" s="587"/>
      <c r="AL172" s="587"/>
      <c r="AM172" s="587"/>
      <c r="AN172" s="1126"/>
      <c r="AO172" s="1127"/>
      <c r="AP172" s="587"/>
      <c r="AQ172" s="587">
        <v>7</v>
      </c>
      <c r="AR172" s="587">
        <v>5</v>
      </c>
      <c r="AS172" s="587">
        <v>6</v>
      </c>
      <c r="AT172" s="587">
        <f t="shared" si="270"/>
        <v>18</v>
      </c>
      <c r="AU172" s="1127">
        <v>1</v>
      </c>
      <c r="AV172" s="1165">
        <f t="shared" si="242"/>
        <v>13.660714285714286</v>
      </c>
      <c r="AW172" s="588"/>
      <c r="AX172" s="587">
        <v>7</v>
      </c>
      <c r="AY172" s="587">
        <v>6</v>
      </c>
      <c r="AZ172" s="587">
        <v>6</v>
      </c>
      <c r="BA172" s="587">
        <f t="shared" si="271"/>
        <v>19</v>
      </c>
      <c r="BB172" s="1127">
        <v>1</v>
      </c>
      <c r="BC172" s="1163">
        <f t="shared" si="229"/>
        <v>15.836363636363636</v>
      </c>
      <c r="BD172" s="588"/>
      <c r="BE172" s="588"/>
      <c r="BF172" s="587"/>
      <c r="BG172" s="587"/>
      <c r="BH172" s="587"/>
      <c r="BI172" s="587"/>
      <c r="BJ172" s="1126"/>
      <c r="BK172" s="1127"/>
      <c r="BL172" s="588"/>
      <c r="BM172" s="587"/>
      <c r="BN172" s="587"/>
      <c r="BO172" s="587"/>
      <c r="BP172" s="587"/>
      <c r="BQ172" s="1419"/>
      <c r="BR172" s="1199"/>
      <c r="BS172" s="587"/>
      <c r="BT172" s="587"/>
      <c r="BU172" s="587"/>
      <c r="BV172" s="587"/>
      <c r="BW172" s="1126"/>
      <c r="BX172" s="1127"/>
      <c r="BY172" s="588"/>
      <c r="BZ172" s="588"/>
      <c r="CA172" s="587"/>
      <c r="CB172" s="587"/>
      <c r="CC172" s="587"/>
      <c r="CD172" s="587"/>
      <c r="CE172" s="1127"/>
      <c r="CF172" s="1163"/>
      <c r="CG172" s="588"/>
      <c r="CH172" s="587"/>
      <c r="CI172" s="587"/>
      <c r="CJ172" s="587"/>
      <c r="CK172" s="587"/>
      <c r="CL172" s="1127"/>
      <c r="CM172" s="1163"/>
      <c r="CN172" s="588"/>
      <c r="CO172" s="588"/>
      <c r="CP172" s="587"/>
      <c r="CQ172" s="587"/>
      <c r="CR172" s="587"/>
      <c r="CS172" s="587"/>
      <c r="CT172" s="1127"/>
      <c r="CU172" s="1163"/>
      <c r="CV172" s="588"/>
      <c r="CW172" s="587"/>
      <c r="CX172" s="587"/>
      <c r="CY172" s="587"/>
      <c r="CZ172" s="587"/>
      <c r="DA172" s="1127"/>
      <c r="DB172" s="1127"/>
      <c r="DC172" s="1127"/>
      <c r="DD172" s="1127"/>
      <c r="DE172" s="1127"/>
      <c r="DF172" s="1127"/>
      <c r="DG172" s="1127"/>
      <c r="DH172" s="1127"/>
      <c r="DI172" s="1127"/>
      <c r="DJ172" s="1127"/>
      <c r="DK172" s="1127"/>
      <c r="DL172" s="1127"/>
      <c r="DM172" s="1127"/>
      <c r="DN172" s="1163"/>
      <c r="DO172" s="588"/>
      <c r="DP172" s="588"/>
      <c r="DQ172" s="587"/>
      <c r="DR172" s="587"/>
      <c r="DS172" s="587"/>
      <c r="DT172" s="587"/>
      <c r="DU172" s="1127"/>
      <c r="DV172" s="1127"/>
      <c r="DW172" s="588"/>
      <c r="DX172" s="587"/>
      <c r="DY172" s="587"/>
      <c r="DZ172" s="587"/>
      <c r="EA172" s="587"/>
      <c r="EB172" s="1127"/>
      <c r="EC172" s="1127"/>
      <c r="ED172" s="588"/>
      <c r="EE172" s="588"/>
      <c r="EF172" s="587">
        <v>4</v>
      </c>
      <c r="EG172" s="587">
        <v>1</v>
      </c>
      <c r="EH172" s="587">
        <v>0</v>
      </c>
      <c r="EI172" s="587">
        <f t="shared" si="272"/>
        <v>5</v>
      </c>
      <c r="EJ172" s="1127">
        <v>1</v>
      </c>
      <c r="EK172" s="1163">
        <f t="shared" si="186"/>
        <v>11.359223300970873</v>
      </c>
      <c r="EL172" s="588"/>
      <c r="EM172" s="587">
        <v>5</v>
      </c>
      <c r="EN172" s="587">
        <v>3</v>
      </c>
      <c r="EO172" s="587">
        <v>0</v>
      </c>
      <c r="EP172" s="587">
        <f t="shared" si="273"/>
        <v>8</v>
      </c>
      <c r="EQ172" s="1127">
        <v>1</v>
      </c>
      <c r="ER172" s="1163">
        <f t="shared" si="258"/>
        <v>16.440000000000001</v>
      </c>
      <c r="ES172" s="588"/>
      <c r="ET172" s="587"/>
      <c r="EU172" s="587">
        <v>8</v>
      </c>
      <c r="EV172" s="587">
        <v>0</v>
      </c>
      <c r="EW172" s="587">
        <v>3</v>
      </c>
      <c r="EX172" s="587">
        <f t="shared" si="274"/>
        <v>11</v>
      </c>
      <c r="EY172" s="1199">
        <v>1</v>
      </c>
      <c r="EZ172" s="1164">
        <f t="shared" si="259"/>
        <v>9.0228310502283104</v>
      </c>
      <c r="FA172" s="588"/>
      <c r="FB172" s="587">
        <v>8</v>
      </c>
      <c r="FC172" s="587">
        <v>1</v>
      </c>
      <c r="FD172" s="587">
        <v>4</v>
      </c>
      <c r="FE172" s="587">
        <f t="shared" si="275"/>
        <v>13</v>
      </c>
      <c r="FF172" s="1127">
        <v>1</v>
      </c>
      <c r="FG172" s="1163">
        <f t="shared" si="260"/>
        <v>12.657534246575343</v>
      </c>
      <c r="FH172" s="1197"/>
      <c r="FI172" s="1198"/>
      <c r="FJ172" s="587"/>
      <c r="FK172" s="587"/>
      <c r="FL172" s="587"/>
      <c r="FM172" s="587"/>
      <c r="FN172" s="1414"/>
      <c r="FO172" s="1127"/>
      <c r="FP172" s="588"/>
      <c r="FQ172" s="587"/>
      <c r="FR172" s="587"/>
      <c r="FS172" s="587"/>
      <c r="FT172" s="587"/>
      <c r="FU172" s="1126"/>
      <c r="FV172" s="1127"/>
      <c r="FW172" s="1203"/>
      <c r="FX172" s="1198"/>
      <c r="FY172" s="587">
        <v>0</v>
      </c>
      <c r="FZ172" s="587">
        <v>0</v>
      </c>
      <c r="GA172" s="587">
        <v>1</v>
      </c>
      <c r="GB172" s="588">
        <f t="shared" si="276"/>
        <v>1</v>
      </c>
      <c r="GC172" s="1127">
        <v>1</v>
      </c>
      <c r="GD172" s="1166">
        <f t="shared" si="261"/>
        <v>2.6666666666666665</v>
      </c>
      <c r="GE172" s="697">
        <f t="shared" si="255"/>
        <v>19</v>
      </c>
      <c r="GF172" s="697">
        <f t="shared" si="256"/>
        <v>6</v>
      </c>
      <c r="GG172" s="697">
        <f t="shared" si="257"/>
        <v>10</v>
      </c>
      <c r="GH172" s="585">
        <v>1</v>
      </c>
      <c r="GI172" s="585">
        <v>0</v>
      </c>
    </row>
    <row r="173" spans="1:191" s="585" customFormat="1" hidden="1" x14ac:dyDescent="0.35">
      <c r="A173" s="1229">
        <v>42963</v>
      </c>
      <c r="B173" s="587"/>
      <c r="C173" s="587"/>
      <c r="D173" s="587"/>
      <c r="E173" s="587"/>
      <c r="F173" s="1126"/>
      <c r="G173" s="1414"/>
      <c r="H173" s="588"/>
      <c r="I173" s="587"/>
      <c r="J173" s="587"/>
      <c r="K173" s="587"/>
      <c r="L173" s="587"/>
      <c r="M173" s="1126"/>
      <c r="N173" s="1126"/>
      <c r="O173" s="588"/>
      <c r="P173" s="588"/>
      <c r="Q173" s="587"/>
      <c r="R173" s="587"/>
      <c r="S173" s="587"/>
      <c r="T173" s="587"/>
      <c r="U173" s="1126"/>
      <c r="V173" s="1414"/>
      <c r="W173" s="587"/>
      <c r="X173" s="587"/>
      <c r="Y173" s="587"/>
      <c r="Z173" s="587"/>
      <c r="AA173" s="1126"/>
      <c r="AB173" s="1126"/>
      <c r="AC173" s="587"/>
      <c r="AD173" s="587"/>
      <c r="AE173" s="587"/>
      <c r="AF173" s="587"/>
      <c r="AG173" s="1126"/>
      <c r="AH173" s="1199"/>
      <c r="AI173" s="588"/>
      <c r="AJ173" s="587"/>
      <c r="AK173" s="587"/>
      <c r="AL173" s="587"/>
      <c r="AM173" s="587"/>
      <c r="AN173" s="1126"/>
      <c r="AO173" s="1127"/>
      <c r="AP173" s="587"/>
      <c r="AQ173" s="587">
        <v>5</v>
      </c>
      <c r="AR173" s="587">
        <v>20</v>
      </c>
      <c r="AS173" s="587">
        <v>5</v>
      </c>
      <c r="AT173" s="587">
        <f t="shared" si="270"/>
        <v>30</v>
      </c>
      <c r="AU173" s="1127">
        <v>1</v>
      </c>
      <c r="AV173" s="1165">
        <f t="shared" si="242"/>
        <v>13.892857142857142</v>
      </c>
      <c r="AW173" s="588"/>
      <c r="AX173" s="587">
        <v>6</v>
      </c>
      <c r="AY173" s="587">
        <v>22</v>
      </c>
      <c r="AZ173" s="587">
        <v>6</v>
      </c>
      <c r="BA173" s="587">
        <f t="shared" si="271"/>
        <v>34</v>
      </c>
      <c r="BB173" s="1127">
        <v>1</v>
      </c>
      <c r="BC173" s="1163">
        <f t="shared" si="229"/>
        <v>16.109090909090909</v>
      </c>
      <c r="BD173" s="588"/>
      <c r="BE173" s="588"/>
      <c r="BF173" s="587"/>
      <c r="BG173" s="587"/>
      <c r="BH173" s="587"/>
      <c r="BI173" s="587"/>
      <c r="BJ173" s="1126"/>
      <c r="BK173" s="1127"/>
      <c r="BL173" s="588"/>
      <c r="BM173" s="587"/>
      <c r="BN173" s="587"/>
      <c r="BO173" s="587"/>
      <c r="BP173" s="587"/>
      <c r="BQ173" s="1419"/>
      <c r="BR173" s="1199"/>
      <c r="BS173" s="587"/>
      <c r="BT173" s="587"/>
      <c r="BU173" s="587"/>
      <c r="BV173" s="587"/>
      <c r="BW173" s="1126"/>
      <c r="BX173" s="1127"/>
      <c r="BY173" s="588"/>
      <c r="BZ173" s="588"/>
      <c r="CA173" s="587"/>
      <c r="CB173" s="587"/>
      <c r="CC173" s="587"/>
      <c r="CD173" s="587"/>
      <c r="CE173" s="1127"/>
      <c r="CF173" s="1163"/>
      <c r="CG173" s="588"/>
      <c r="CH173" s="587"/>
      <c r="CI173" s="587"/>
      <c r="CJ173" s="587"/>
      <c r="CK173" s="587"/>
      <c r="CL173" s="1127"/>
      <c r="CM173" s="1163"/>
      <c r="CN173" s="588"/>
      <c r="CO173" s="588"/>
      <c r="CP173" s="587"/>
      <c r="CQ173" s="587"/>
      <c r="CR173" s="587"/>
      <c r="CS173" s="587"/>
      <c r="CT173" s="1127"/>
      <c r="CU173" s="1163"/>
      <c r="CV173" s="588"/>
      <c r="CW173" s="587"/>
      <c r="CX173" s="587"/>
      <c r="CY173" s="587"/>
      <c r="CZ173" s="587"/>
      <c r="DA173" s="1127"/>
      <c r="DB173" s="1127"/>
      <c r="DC173" s="1127"/>
      <c r="DD173" s="1127"/>
      <c r="DE173" s="1127"/>
      <c r="DF173" s="1127"/>
      <c r="DG173" s="1127"/>
      <c r="DH173" s="1127"/>
      <c r="DI173" s="1127"/>
      <c r="DJ173" s="1127"/>
      <c r="DK173" s="1127"/>
      <c r="DL173" s="1127"/>
      <c r="DM173" s="1127"/>
      <c r="DN173" s="1163"/>
      <c r="DO173" s="588"/>
      <c r="DP173" s="588"/>
      <c r="DQ173" s="587"/>
      <c r="DR173" s="587"/>
      <c r="DS173" s="587"/>
      <c r="DT173" s="587"/>
      <c r="DU173" s="1127"/>
      <c r="DV173" s="1127"/>
      <c r="DW173" s="588"/>
      <c r="DX173" s="587"/>
      <c r="DY173" s="587"/>
      <c r="DZ173" s="587"/>
      <c r="EA173" s="587"/>
      <c r="EB173" s="1127"/>
      <c r="EC173" s="1127"/>
      <c r="ED173" s="588"/>
      <c r="EE173" s="588"/>
      <c r="EF173" s="587">
        <v>12</v>
      </c>
      <c r="EG173" s="587">
        <v>0</v>
      </c>
      <c r="EH173" s="587">
        <v>2</v>
      </c>
      <c r="EI173" s="587">
        <f t="shared" si="272"/>
        <v>14</v>
      </c>
      <c r="EJ173" s="1127">
        <v>1</v>
      </c>
      <c r="EK173" s="1163">
        <f t="shared" si="186"/>
        <v>11.41747572815534</v>
      </c>
      <c r="EL173" s="588"/>
      <c r="EM173" s="587">
        <v>15</v>
      </c>
      <c r="EN173" s="587">
        <v>2</v>
      </c>
      <c r="EO173" s="587">
        <v>3</v>
      </c>
      <c r="EP173" s="587">
        <f t="shared" si="273"/>
        <v>20</v>
      </c>
      <c r="EQ173" s="1127">
        <v>1</v>
      </c>
      <c r="ER173" s="1163">
        <f t="shared" si="258"/>
        <v>16.5</v>
      </c>
      <c r="ES173" s="588"/>
      <c r="ET173" s="587"/>
      <c r="EU173" s="587">
        <v>6</v>
      </c>
      <c r="EV173" s="587">
        <v>0</v>
      </c>
      <c r="EW173" s="587">
        <v>4</v>
      </c>
      <c r="EX173" s="587">
        <f t="shared" si="274"/>
        <v>10</v>
      </c>
      <c r="EY173" s="1199">
        <v>1</v>
      </c>
      <c r="EZ173" s="1164">
        <f t="shared" si="259"/>
        <v>8.968036529680365</v>
      </c>
      <c r="FA173" s="588"/>
      <c r="FB173" s="587">
        <v>6</v>
      </c>
      <c r="FC173" s="587">
        <v>0</v>
      </c>
      <c r="FD173" s="587">
        <v>5</v>
      </c>
      <c r="FE173" s="587">
        <f t="shared" si="275"/>
        <v>11</v>
      </c>
      <c r="FF173" s="1127">
        <v>1</v>
      </c>
      <c r="FG173" s="1163">
        <f t="shared" si="260"/>
        <v>12.511415525114156</v>
      </c>
      <c r="FH173" s="1197"/>
      <c r="FI173" s="1198"/>
      <c r="FJ173" s="587"/>
      <c r="FK173" s="587"/>
      <c r="FL173" s="587"/>
      <c r="FM173" s="587"/>
      <c r="FN173" s="1414"/>
      <c r="FO173" s="1127"/>
      <c r="FP173" s="588"/>
      <c r="FQ173" s="587"/>
      <c r="FR173" s="587"/>
      <c r="FS173" s="587"/>
      <c r="FT173" s="587"/>
      <c r="FU173" s="1126"/>
      <c r="FV173" s="1127"/>
      <c r="FW173" s="1203"/>
      <c r="FX173" s="1198"/>
      <c r="FY173" s="587">
        <v>5</v>
      </c>
      <c r="FZ173" s="587">
        <v>0</v>
      </c>
      <c r="GA173" s="587">
        <v>4</v>
      </c>
      <c r="GB173" s="588">
        <f t="shared" si="276"/>
        <v>9</v>
      </c>
      <c r="GC173" s="1127">
        <v>1</v>
      </c>
      <c r="GD173" s="1166">
        <f t="shared" si="261"/>
        <v>2.7166666666666668</v>
      </c>
      <c r="GE173" s="697">
        <f t="shared" si="255"/>
        <v>28</v>
      </c>
      <c r="GF173" s="697">
        <f t="shared" si="256"/>
        <v>20</v>
      </c>
      <c r="GG173" s="697">
        <f t="shared" si="257"/>
        <v>15</v>
      </c>
      <c r="GH173" s="585">
        <v>0</v>
      </c>
      <c r="GI173" s="585">
        <v>0</v>
      </c>
    </row>
    <row r="174" spans="1:191" s="585" customFormat="1" hidden="1" x14ac:dyDescent="0.35">
      <c r="A174" s="1229">
        <v>42964</v>
      </c>
      <c r="B174" s="587"/>
      <c r="C174" s="587"/>
      <c r="D174" s="587"/>
      <c r="E174" s="587"/>
      <c r="F174" s="1126"/>
      <c r="G174" s="1414"/>
      <c r="H174" s="588"/>
      <c r="I174" s="587"/>
      <c r="J174" s="587"/>
      <c r="K174" s="587"/>
      <c r="L174" s="587"/>
      <c r="M174" s="1126"/>
      <c r="N174" s="1126"/>
      <c r="O174" s="588"/>
      <c r="P174" s="588"/>
      <c r="Q174" s="587"/>
      <c r="R174" s="587"/>
      <c r="S174" s="587"/>
      <c r="T174" s="587"/>
      <c r="U174" s="1126"/>
      <c r="V174" s="1414"/>
      <c r="W174" s="587"/>
      <c r="X174" s="587"/>
      <c r="Y174" s="587"/>
      <c r="Z174" s="587"/>
      <c r="AA174" s="1126"/>
      <c r="AB174" s="1126"/>
      <c r="AC174" s="587"/>
      <c r="AD174" s="587"/>
      <c r="AE174" s="587"/>
      <c r="AF174" s="587"/>
      <c r="AG174" s="1126"/>
      <c r="AH174" s="1199"/>
      <c r="AI174" s="588"/>
      <c r="AJ174" s="587"/>
      <c r="AK174" s="587"/>
      <c r="AL174" s="587"/>
      <c r="AM174" s="587"/>
      <c r="AN174" s="1126"/>
      <c r="AO174" s="1127"/>
      <c r="AP174" s="587"/>
      <c r="AQ174" s="587">
        <v>7</v>
      </c>
      <c r="AR174" s="587">
        <v>6</v>
      </c>
      <c r="AS174" s="587">
        <v>4</v>
      </c>
      <c r="AT174" s="587">
        <f t="shared" si="270"/>
        <v>17</v>
      </c>
      <c r="AU174" s="1127">
        <v>1</v>
      </c>
      <c r="AV174" s="1165">
        <f t="shared" si="242"/>
        <v>14.071428571428571</v>
      </c>
      <c r="AW174" s="588"/>
      <c r="AX174" s="587">
        <v>7</v>
      </c>
      <c r="AY174" s="587">
        <v>8</v>
      </c>
      <c r="AZ174" s="587">
        <v>5</v>
      </c>
      <c r="BA174" s="587">
        <f t="shared" si="271"/>
        <v>20</v>
      </c>
      <c r="BB174" s="1127">
        <v>1</v>
      </c>
      <c r="BC174" s="1163">
        <f t="shared" si="229"/>
        <v>16.345454545454544</v>
      </c>
      <c r="BD174" s="588"/>
      <c r="BE174" s="588"/>
      <c r="BF174" s="587"/>
      <c r="BG174" s="587"/>
      <c r="BH174" s="587"/>
      <c r="BI174" s="587"/>
      <c r="BJ174" s="1126"/>
      <c r="BK174" s="1127"/>
      <c r="BL174" s="588"/>
      <c r="BM174" s="587"/>
      <c r="BN174" s="587"/>
      <c r="BO174" s="587"/>
      <c r="BP174" s="587"/>
      <c r="BQ174" s="1419"/>
      <c r="BR174" s="1199"/>
      <c r="BS174" s="587"/>
      <c r="BT174" s="587"/>
      <c r="BU174" s="587"/>
      <c r="BV174" s="587"/>
      <c r="BW174" s="1126"/>
      <c r="BX174" s="1127"/>
      <c r="BY174" s="588"/>
      <c r="BZ174" s="588"/>
      <c r="CA174" s="587"/>
      <c r="CB174" s="587"/>
      <c r="CC174" s="587"/>
      <c r="CD174" s="587"/>
      <c r="CE174" s="1127"/>
      <c r="CF174" s="1163"/>
      <c r="CG174" s="588"/>
      <c r="CH174" s="587"/>
      <c r="CI174" s="587"/>
      <c r="CJ174" s="587"/>
      <c r="CK174" s="587"/>
      <c r="CL174" s="1127"/>
      <c r="CM174" s="1163"/>
      <c r="CN174" s="588"/>
      <c r="CO174" s="588"/>
      <c r="CP174" s="587"/>
      <c r="CQ174" s="587"/>
      <c r="CR174" s="587"/>
      <c r="CS174" s="587"/>
      <c r="CT174" s="1127"/>
      <c r="CU174" s="1163"/>
      <c r="CV174" s="588"/>
      <c r="CW174" s="587"/>
      <c r="CX174" s="587"/>
      <c r="CY174" s="587"/>
      <c r="CZ174" s="587"/>
      <c r="DA174" s="1127"/>
      <c r="DB174" s="1127"/>
      <c r="DC174" s="1127"/>
      <c r="DD174" s="1127"/>
      <c r="DE174" s="1127"/>
      <c r="DF174" s="1127"/>
      <c r="DG174" s="1127"/>
      <c r="DH174" s="1127"/>
      <c r="DI174" s="1127"/>
      <c r="DJ174" s="1127"/>
      <c r="DK174" s="1127"/>
      <c r="DL174" s="1127"/>
      <c r="DM174" s="1127"/>
      <c r="DN174" s="1163"/>
      <c r="DO174" s="588"/>
      <c r="DP174" s="588"/>
      <c r="DQ174" s="587"/>
      <c r="DR174" s="587"/>
      <c r="DS174" s="587"/>
      <c r="DT174" s="587"/>
      <c r="DU174" s="1127"/>
      <c r="DV174" s="1127"/>
      <c r="DW174" s="588"/>
      <c r="DX174" s="587"/>
      <c r="DY174" s="587"/>
      <c r="DZ174" s="587"/>
      <c r="EA174" s="587"/>
      <c r="EB174" s="1127"/>
      <c r="EC174" s="1127"/>
      <c r="ED174" s="588"/>
      <c r="EE174" s="588"/>
      <c r="EF174" s="587">
        <v>9</v>
      </c>
      <c r="EG174" s="587">
        <v>0</v>
      </c>
      <c r="EH174" s="587">
        <v>1</v>
      </c>
      <c r="EI174" s="587">
        <f t="shared" si="272"/>
        <v>10</v>
      </c>
      <c r="EJ174" s="1127">
        <v>1</v>
      </c>
      <c r="EK174" s="1163">
        <f t="shared" ref="EK174:EK237" si="277">IF( SUM(EJ114:EJ174)&lt;=0,0,SUM(EI114:EI174)/SUM(EJ114:EJ174))</f>
        <v>11.398058252427184</v>
      </c>
      <c r="EL174" s="588"/>
      <c r="EM174" s="587">
        <v>11</v>
      </c>
      <c r="EN174" s="587">
        <v>0</v>
      </c>
      <c r="EO174" s="587">
        <v>2</v>
      </c>
      <c r="EP174" s="587">
        <f t="shared" si="273"/>
        <v>13</v>
      </c>
      <c r="EQ174" s="1127">
        <v>1</v>
      </c>
      <c r="ER174" s="1163">
        <f t="shared" si="258"/>
        <v>16.46</v>
      </c>
      <c r="ES174" s="588"/>
      <c r="ET174" s="587"/>
      <c r="EU174" s="587">
        <v>3</v>
      </c>
      <c r="EV174" s="587">
        <v>4</v>
      </c>
      <c r="EW174" s="587">
        <v>4</v>
      </c>
      <c r="EX174" s="587">
        <f t="shared" si="274"/>
        <v>11</v>
      </c>
      <c r="EY174" s="1199">
        <v>1</v>
      </c>
      <c r="EZ174" s="1164">
        <f t="shared" si="259"/>
        <v>9.0776255707762559</v>
      </c>
      <c r="FA174" s="588"/>
      <c r="FB174" s="587">
        <v>3</v>
      </c>
      <c r="FC174" s="587">
        <v>4</v>
      </c>
      <c r="FD174" s="587">
        <v>5</v>
      </c>
      <c r="FE174" s="587">
        <f t="shared" si="275"/>
        <v>12</v>
      </c>
      <c r="FF174" s="1127">
        <v>1</v>
      </c>
      <c r="FG174" s="1163">
        <f t="shared" si="260"/>
        <v>12.584474885844749</v>
      </c>
      <c r="FH174" s="1197"/>
      <c r="FI174" s="1198"/>
      <c r="FJ174" s="587"/>
      <c r="FK174" s="587"/>
      <c r="FL174" s="587"/>
      <c r="FM174" s="587"/>
      <c r="FN174" s="1414"/>
      <c r="FO174" s="1127"/>
      <c r="FP174" s="588"/>
      <c r="FQ174" s="587"/>
      <c r="FR174" s="587"/>
      <c r="FS174" s="587"/>
      <c r="FT174" s="587"/>
      <c r="FU174" s="1126"/>
      <c r="FV174" s="1127"/>
      <c r="FW174" s="1203"/>
      <c r="FX174" s="1198"/>
      <c r="FY174" s="587">
        <v>0</v>
      </c>
      <c r="FZ174" s="587">
        <v>0</v>
      </c>
      <c r="GA174" s="587">
        <v>0</v>
      </c>
      <c r="GB174" s="588">
        <f t="shared" si="276"/>
        <v>0</v>
      </c>
      <c r="GC174" s="1127">
        <v>1</v>
      </c>
      <c r="GD174" s="1166">
        <f t="shared" si="261"/>
        <v>2.7</v>
      </c>
      <c r="GE174" s="697">
        <f t="shared" si="255"/>
        <v>19</v>
      </c>
      <c r="GF174" s="697">
        <f t="shared" si="256"/>
        <v>10</v>
      </c>
      <c r="GG174" s="697">
        <f t="shared" si="257"/>
        <v>9</v>
      </c>
      <c r="GH174" s="585">
        <v>0</v>
      </c>
      <c r="GI174" s="585">
        <v>2</v>
      </c>
    </row>
    <row r="175" spans="1:191" s="585" customFormat="1" hidden="1" x14ac:dyDescent="0.35">
      <c r="A175" s="1231">
        <v>42965</v>
      </c>
      <c r="B175" s="698"/>
      <c r="C175" s="698"/>
      <c r="D175" s="698"/>
      <c r="E175" s="698"/>
      <c r="F175" s="1140"/>
      <c r="G175" s="1415"/>
      <c r="H175" s="1142"/>
      <c r="I175" s="698"/>
      <c r="J175" s="698"/>
      <c r="K175" s="698"/>
      <c r="L175" s="698"/>
      <c r="M175" s="1140"/>
      <c r="N175" s="1140"/>
      <c r="O175" s="1142"/>
      <c r="P175" s="1142"/>
      <c r="Q175" s="698"/>
      <c r="R175" s="698"/>
      <c r="S175" s="698"/>
      <c r="T175" s="698"/>
      <c r="U175" s="1140"/>
      <c r="V175" s="1415"/>
      <c r="W175" s="698"/>
      <c r="X175" s="698"/>
      <c r="Y175" s="698"/>
      <c r="Z175" s="698"/>
      <c r="AA175" s="1140"/>
      <c r="AB175" s="1140"/>
      <c r="AC175" s="698"/>
      <c r="AD175" s="698"/>
      <c r="AE175" s="698"/>
      <c r="AF175" s="698"/>
      <c r="AG175" s="1140"/>
      <c r="AH175" s="1420"/>
      <c r="AI175" s="1142"/>
      <c r="AJ175" s="698"/>
      <c r="AK175" s="698"/>
      <c r="AL175" s="698"/>
      <c r="AM175" s="698"/>
      <c r="AN175" s="1140"/>
      <c r="AO175" s="1141"/>
      <c r="AP175" s="698"/>
      <c r="AQ175" s="698">
        <v>5</v>
      </c>
      <c r="AR175" s="698">
        <v>10</v>
      </c>
      <c r="AS175" s="698">
        <v>1</v>
      </c>
      <c r="AT175" s="698">
        <f t="shared" si="270"/>
        <v>16</v>
      </c>
      <c r="AU175" s="1141">
        <v>1</v>
      </c>
      <c r="AV175" s="1165">
        <f t="shared" si="242"/>
        <v>14.107142857142858</v>
      </c>
      <c r="AW175" s="1142"/>
      <c r="AX175" s="698">
        <v>5</v>
      </c>
      <c r="AY175" s="698">
        <v>11</v>
      </c>
      <c r="AZ175" s="698">
        <v>1</v>
      </c>
      <c r="BA175" s="698">
        <f t="shared" si="271"/>
        <v>17</v>
      </c>
      <c r="BB175" s="1141">
        <v>1</v>
      </c>
      <c r="BC175" s="1163">
        <f t="shared" si="229"/>
        <v>16.327272727272728</v>
      </c>
      <c r="BD175" s="1142"/>
      <c r="BE175" s="1142"/>
      <c r="BF175" s="698"/>
      <c r="BG175" s="698"/>
      <c r="BH175" s="698"/>
      <c r="BI175" s="698"/>
      <c r="BJ175" s="1140"/>
      <c r="BK175" s="1141"/>
      <c r="BL175" s="1142"/>
      <c r="BM175" s="698"/>
      <c r="BN175" s="698"/>
      <c r="BO175" s="698"/>
      <c r="BP175" s="698"/>
      <c r="BQ175" s="1421"/>
      <c r="BR175" s="1420"/>
      <c r="BS175" s="698"/>
      <c r="BT175" s="698"/>
      <c r="BU175" s="698"/>
      <c r="BV175" s="698"/>
      <c r="BW175" s="1140"/>
      <c r="BX175" s="1141"/>
      <c r="BY175" s="1142"/>
      <c r="BZ175" s="1142"/>
      <c r="CA175" s="698"/>
      <c r="CB175" s="698"/>
      <c r="CC175" s="698"/>
      <c r="CD175" s="698"/>
      <c r="CE175" s="1141"/>
      <c r="CF175" s="1163"/>
      <c r="CG175" s="1142"/>
      <c r="CH175" s="698"/>
      <c r="CI175" s="698"/>
      <c r="CJ175" s="698"/>
      <c r="CK175" s="698"/>
      <c r="CL175" s="1141"/>
      <c r="CM175" s="1163"/>
      <c r="CN175" s="1142"/>
      <c r="CO175" s="1142"/>
      <c r="CP175" s="698"/>
      <c r="CQ175" s="698"/>
      <c r="CR175" s="698"/>
      <c r="CS175" s="698"/>
      <c r="CT175" s="1141"/>
      <c r="CU175" s="1163"/>
      <c r="CV175" s="1142"/>
      <c r="CW175" s="698"/>
      <c r="CX175" s="698"/>
      <c r="CY175" s="698"/>
      <c r="CZ175" s="698"/>
      <c r="DA175" s="1141"/>
      <c r="DB175" s="1141"/>
      <c r="DC175" s="1141"/>
      <c r="DD175" s="1141"/>
      <c r="DE175" s="1141"/>
      <c r="DF175" s="1141"/>
      <c r="DG175" s="1141"/>
      <c r="DH175" s="1141"/>
      <c r="DI175" s="1141"/>
      <c r="DJ175" s="1141"/>
      <c r="DK175" s="1141"/>
      <c r="DL175" s="1141"/>
      <c r="DM175" s="1141"/>
      <c r="DN175" s="1163"/>
      <c r="DO175" s="1142"/>
      <c r="DP175" s="1142"/>
      <c r="DQ175" s="698"/>
      <c r="DR175" s="698"/>
      <c r="DS175" s="698"/>
      <c r="DT175" s="698"/>
      <c r="DU175" s="1141"/>
      <c r="DV175" s="1141"/>
      <c r="DW175" s="1142"/>
      <c r="DX175" s="698"/>
      <c r="DY175" s="698"/>
      <c r="DZ175" s="698"/>
      <c r="EA175" s="698"/>
      <c r="EB175" s="1141"/>
      <c r="EC175" s="1141"/>
      <c r="ED175" s="1142"/>
      <c r="EE175" s="1142"/>
      <c r="EF175" s="698">
        <v>7</v>
      </c>
      <c r="EG175" s="698">
        <v>4</v>
      </c>
      <c r="EH175" s="698">
        <v>1</v>
      </c>
      <c r="EI175" s="698">
        <f t="shared" si="272"/>
        <v>12</v>
      </c>
      <c r="EJ175" s="1141">
        <v>1</v>
      </c>
      <c r="EK175" s="1163">
        <f t="shared" si="277"/>
        <v>11.436893203883495</v>
      </c>
      <c r="EL175" s="1142"/>
      <c r="EM175" s="698">
        <v>9</v>
      </c>
      <c r="EN175" s="698">
        <v>4</v>
      </c>
      <c r="EO175" s="698">
        <v>2</v>
      </c>
      <c r="EP175" s="698">
        <f t="shared" si="273"/>
        <v>15</v>
      </c>
      <c r="EQ175" s="1141">
        <v>1</v>
      </c>
      <c r="ER175" s="1163">
        <f t="shared" si="258"/>
        <v>16.440000000000001</v>
      </c>
      <c r="ES175" s="1142"/>
      <c r="ET175" s="698"/>
      <c r="EU175" s="698">
        <v>1</v>
      </c>
      <c r="EV175" s="698">
        <v>0</v>
      </c>
      <c r="EW175" s="698">
        <v>4</v>
      </c>
      <c r="EX175" s="698">
        <f t="shared" si="274"/>
        <v>5</v>
      </c>
      <c r="EY175" s="1420">
        <v>1</v>
      </c>
      <c r="EZ175" s="1164">
        <f t="shared" si="259"/>
        <v>9.0593607305936068</v>
      </c>
      <c r="FA175" s="1142"/>
      <c r="FB175" s="698">
        <v>2</v>
      </c>
      <c r="FC175" s="698">
        <v>1</v>
      </c>
      <c r="FD175" s="698">
        <v>6</v>
      </c>
      <c r="FE175" s="698">
        <f t="shared" si="275"/>
        <v>9</v>
      </c>
      <c r="FF175" s="1141">
        <v>1</v>
      </c>
      <c r="FG175" s="1163">
        <f t="shared" si="260"/>
        <v>12.474885844748858</v>
      </c>
      <c r="FH175" s="1423"/>
      <c r="FI175" s="1424"/>
      <c r="FJ175" s="698"/>
      <c r="FK175" s="698"/>
      <c r="FL175" s="698"/>
      <c r="FM175" s="698"/>
      <c r="FN175" s="1415"/>
      <c r="FO175" s="1141"/>
      <c r="FP175" s="1142"/>
      <c r="FQ175" s="698"/>
      <c r="FR175" s="698"/>
      <c r="FS175" s="698"/>
      <c r="FT175" s="698"/>
      <c r="FU175" s="1140"/>
      <c r="FV175" s="1141"/>
      <c r="FW175" s="1425"/>
      <c r="FX175" s="1424"/>
      <c r="FY175" s="698">
        <v>1</v>
      </c>
      <c r="FZ175" s="698">
        <v>0</v>
      </c>
      <c r="GA175" s="698">
        <v>1</v>
      </c>
      <c r="GB175" s="1142">
        <f t="shared" si="276"/>
        <v>2</v>
      </c>
      <c r="GC175" s="1141">
        <v>1</v>
      </c>
      <c r="GD175" s="1166">
        <f t="shared" si="261"/>
        <v>2.6666666666666665</v>
      </c>
      <c r="GE175" s="1427">
        <f t="shared" si="255"/>
        <v>14</v>
      </c>
      <c r="GF175" s="1427">
        <f t="shared" si="256"/>
        <v>14</v>
      </c>
      <c r="GG175" s="1427">
        <f t="shared" si="257"/>
        <v>7</v>
      </c>
      <c r="GH175" s="585">
        <v>0</v>
      </c>
      <c r="GI175" s="585">
        <v>1</v>
      </c>
    </row>
    <row r="176" spans="1:191" s="585" customFormat="1" hidden="1" x14ac:dyDescent="0.35">
      <c r="A176" s="1230">
        <v>42968</v>
      </c>
      <c r="B176" s="587"/>
      <c r="C176" s="587"/>
      <c r="D176" s="587"/>
      <c r="E176" s="587"/>
      <c r="F176" s="1126"/>
      <c r="G176" s="1414"/>
      <c r="H176" s="588"/>
      <c r="I176" s="587"/>
      <c r="J176" s="587"/>
      <c r="K176" s="587"/>
      <c r="L176" s="587"/>
      <c r="M176" s="1126"/>
      <c r="N176" s="1126"/>
      <c r="O176" s="588"/>
      <c r="P176" s="588"/>
      <c r="Q176" s="587"/>
      <c r="R176" s="587"/>
      <c r="S176" s="587"/>
      <c r="T176" s="587"/>
      <c r="U176" s="1126"/>
      <c r="V176" s="1414"/>
      <c r="W176" s="587"/>
      <c r="X176" s="587"/>
      <c r="Y176" s="587"/>
      <c r="Z176" s="587"/>
      <c r="AA176" s="1126"/>
      <c r="AB176" s="1126"/>
      <c r="AC176" s="587"/>
      <c r="AD176" s="587"/>
      <c r="AE176" s="587"/>
      <c r="AF176" s="587"/>
      <c r="AG176" s="1126"/>
      <c r="AH176" s="1199"/>
      <c r="AI176" s="588"/>
      <c r="AJ176" s="587"/>
      <c r="AK176" s="587"/>
      <c r="AL176" s="587"/>
      <c r="AM176" s="587"/>
      <c r="AN176" s="1126"/>
      <c r="AO176" s="1127"/>
      <c r="AP176" s="587"/>
      <c r="AQ176" s="587">
        <v>9</v>
      </c>
      <c r="AR176" s="587">
        <v>4</v>
      </c>
      <c r="AS176" s="587">
        <v>7</v>
      </c>
      <c r="AT176" s="587">
        <f t="shared" si="270"/>
        <v>20</v>
      </c>
      <c r="AU176" s="1127">
        <v>1</v>
      </c>
      <c r="AV176" s="1165">
        <f t="shared" si="242"/>
        <v>14.285714285714286</v>
      </c>
      <c r="AW176" s="588"/>
      <c r="AX176" s="587">
        <v>9</v>
      </c>
      <c r="AY176" s="587">
        <v>5</v>
      </c>
      <c r="AZ176" s="587">
        <v>7</v>
      </c>
      <c r="BA176" s="587">
        <f t="shared" si="271"/>
        <v>21</v>
      </c>
      <c r="BB176" s="1127">
        <v>1</v>
      </c>
      <c r="BC176" s="1163">
        <f t="shared" si="229"/>
        <v>16.490909090909092</v>
      </c>
      <c r="BD176" s="588"/>
      <c r="BE176" s="588"/>
      <c r="BF176" s="587"/>
      <c r="BG176" s="587"/>
      <c r="BH176" s="587"/>
      <c r="BI176" s="587"/>
      <c r="BJ176" s="1126"/>
      <c r="BK176" s="1127"/>
      <c r="BL176" s="588"/>
      <c r="BM176" s="587"/>
      <c r="BN176" s="587"/>
      <c r="BO176" s="587"/>
      <c r="BP176" s="587"/>
      <c r="BQ176" s="1419"/>
      <c r="BR176" s="1199"/>
      <c r="BS176" s="587"/>
      <c r="BT176" s="587"/>
      <c r="BU176" s="587"/>
      <c r="BV176" s="587"/>
      <c r="BW176" s="1126"/>
      <c r="BX176" s="1127"/>
      <c r="BY176" s="588"/>
      <c r="BZ176" s="588"/>
      <c r="CA176" s="587"/>
      <c r="CB176" s="587"/>
      <c r="CC176" s="587"/>
      <c r="CD176" s="587"/>
      <c r="CE176" s="1127"/>
      <c r="CF176" s="1163"/>
      <c r="CG176" s="588"/>
      <c r="CH176" s="587"/>
      <c r="CI176" s="587"/>
      <c r="CJ176" s="587"/>
      <c r="CK176" s="587"/>
      <c r="CL176" s="1127"/>
      <c r="CM176" s="1163"/>
      <c r="CN176" s="588"/>
      <c r="CO176" s="588"/>
      <c r="CP176" s="587"/>
      <c r="CQ176" s="587"/>
      <c r="CR176" s="587"/>
      <c r="CS176" s="587"/>
      <c r="CT176" s="1127"/>
      <c r="CU176" s="1163"/>
      <c r="CV176" s="588"/>
      <c r="CW176" s="587"/>
      <c r="CX176" s="587"/>
      <c r="CY176" s="587"/>
      <c r="CZ176" s="587"/>
      <c r="DA176" s="1127"/>
      <c r="DB176" s="1127"/>
      <c r="DC176" s="1127"/>
      <c r="DD176" s="1127"/>
      <c r="DE176" s="1127"/>
      <c r="DF176" s="1127"/>
      <c r="DG176" s="1127"/>
      <c r="DH176" s="1127"/>
      <c r="DI176" s="1127"/>
      <c r="DJ176" s="1127"/>
      <c r="DK176" s="1127"/>
      <c r="DL176" s="1127"/>
      <c r="DM176" s="1127"/>
      <c r="DN176" s="1163"/>
      <c r="DO176" s="588"/>
      <c r="DP176" s="588"/>
      <c r="DQ176" s="587"/>
      <c r="DR176" s="587"/>
      <c r="DS176" s="587"/>
      <c r="DT176" s="587"/>
      <c r="DU176" s="1127"/>
      <c r="DV176" s="1127"/>
      <c r="DW176" s="588"/>
      <c r="DX176" s="587"/>
      <c r="DY176" s="587"/>
      <c r="DZ176" s="587"/>
      <c r="EA176" s="587"/>
      <c r="EB176" s="1127"/>
      <c r="EC176" s="1127"/>
      <c r="ED176" s="588"/>
      <c r="EE176" s="588"/>
      <c r="EF176" s="587">
        <v>4</v>
      </c>
      <c r="EG176" s="587">
        <v>0</v>
      </c>
      <c r="EH176" s="587">
        <v>0</v>
      </c>
      <c r="EI176" s="587">
        <f t="shared" si="272"/>
        <v>4</v>
      </c>
      <c r="EJ176" s="1127">
        <v>1</v>
      </c>
      <c r="EK176" s="1163">
        <f t="shared" si="277"/>
        <v>11.398058252427184</v>
      </c>
      <c r="EL176" s="588"/>
      <c r="EM176" s="587">
        <v>4</v>
      </c>
      <c r="EN176" s="587">
        <v>1</v>
      </c>
      <c r="EO176" s="587">
        <v>0</v>
      </c>
      <c r="EP176" s="587">
        <f t="shared" si="273"/>
        <v>5</v>
      </c>
      <c r="EQ176" s="1127">
        <v>1</v>
      </c>
      <c r="ER176" s="1163">
        <f t="shared" si="258"/>
        <v>16.260000000000002</v>
      </c>
      <c r="ES176" s="588"/>
      <c r="ET176" s="587"/>
      <c r="EU176" s="587">
        <v>2</v>
      </c>
      <c r="EV176" s="587">
        <v>1</v>
      </c>
      <c r="EW176" s="587">
        <v>0</v>
      </c>
      <c r="EX176" s="587">
        <f t="shared" si="274"/>
        <v>3</v>
      </c>
      <c r="EY176" s="1199">
        <v>1</v>
      </c>
      <c r="EZ176" s="1164">
        <f t="shared" si="259"/>
        <v>8.9863013698630141</v>
      </c>
      <c r="FA176" s="588"/>
      <c r="FB176" s="587">
        <v>2</v>
      </c>
      <c r="FC176" s="587">
        <v>3</v>
      </c>
      <c r="FD176" s="587">
        <v>1</v>
      </c>
      <c r="FE176" s="587">
        <f t="shared" si="275"/>
        <v>6</v>
      </c>
      <c r="FF176" s="1127">
        <v>1</v>
      </c>
      <c r="FG176" s="1163">
        <f t="shared" si="260"/>
        <v>12.34703196347032</v>
      </c>
      <c r="FH176" s="1197"/>
      <c r="FI176" s="1198"/>
      <c r="FJ176" s="587"/>
      <c r="FK176" s="587"/>
      <c r="FL176" s="587"/>
      <c r="FM176" s="587"/>
      <c r="FN176" s="1414"/>
      <c r="FO176" s="1127"/>
      <c r="FP176" s="588"/>
      <c r="FQ176" s="587"/>
      <c r="FR176" s="587"/>
      <c r="FS176" s="587"/>
      <c r="FT176" s="587"/>
      <c r="FU176" s="1126"/>
      <c r="FV176" s="1127"/>
      <c r="FW176" s="1203"/>
      <c r="FX176" s="1198"/>
      <c r="FY176" s="587">
        <v>0</v>
      </c>
      <c r="FZ176" s="587">
        <v>0</v>
      </c>
      <c r="GA176" s="587">
        <v>0</v>
      </c>
      <c r="GB176" s="588">
        <f t="shared" si="276"/>
        <v>0</v>
      </c>
      <c r="GC176" s="1127">
        <v>1</v>
      </c>
      <c r="GD176" s="1166">
        <f t="shared" si="261"/>
        <v>2.6666666666666665</v>
      </c>
      <c r="GE176" s="697">
        <f t="shared" si="255"/>
        <v>15</v>
      </c>
      <c r="GF176" s="697">
        <f t="shared" si="256"/>
        <v>5</v>
      </c>
      <c r="GG176" s="697">
        <f t="shared" si="257"/>
        <v>7</v>
      </c>
      <c r="GH176" s="585">
        <v>0</v>
      </c>
      <c r="GI176" s="585">
        <v>0</v>
      </c>
    </row>
    <row r="177" spans="1:191" s="585" customFormat="1" hidden="1" x14ac:dyDescent="0.35">
      <c r="A177" s="1229">
        <v>42969</v>
      </c>
      <c r="B177" s="587"/>
      <c r="C177" s="587"/>
      <c r="D177" s="587"/>
      <c r="E177" s="587"/>
      <c r="F177" s="1126"/>
      <c r="G177" s="1414"/>
      <c r="H177" s="588"/>
      <c r="I177" s="587"/>
      <c r="J177" s="587"/>
      <c r="K177" s="587"/>
      <c r="L177" s="587"/>
      <c r="M177" s="1126"/>
      <c r="N177" s="1126"/>
      <c r="O177" s="588"/>
      <c r="P177" s="588"/>
      <c r="Q177" s="587"/>
      <c r="R177" s="587"/>
      <c r="S177" s="587"/>
      <c r="T177" s="587"/>
      <c r="U177" s="1126"/>
      <c r="V177" s="1414"/>
      <c r="W177" s="587"/>
      <c r="X177" s="587"/>
      <c r="Y177" s="587"/>
      <c r="Z177" s="587"/>
      <c r="AA177" s="1126"/>
      <c r="AB177" s="1126"/>
      <c r="AC177" s="587"/>
      <c r="AD177" s="587"/>
      <c r="AE177" s="587"/>
      <c r="AF177" s="587"/>
      <c r="AG177" s="1126"/>
      <c r="AH177" s="1199"/>
      <c r="AI177" s="588"/>
      <c r="AJ177" s="587"/>
      <c r="AK177" s="587"/>
      <c r="AL177" s="587"/>
      <c r="AM177" s="587"/>
      <c r="AN177" s="1126"/>
      <c r="AO177" s="1127"/>
      <c r="AP177" s="587"/>
      <c r="AQ177" s="587">
        <v>7</v>
      </c>
      <c r="AR177" s="587">
        <v>4</v>
      </c>
      <c r="AS177" s="587">
        <v>2</v>
      </c>
      <c r="AT177" s="587">
        <f t="shared" si="270"/>
        <v>13</v>
      </c>
      <c r="AU177" s="1127">
        <v>1</v>
      </c>
      <c r="AV177" s="1165">
        <f t="shared" si="242"/>
        <v>14.263157894736842</v>
      </c>
      <c r="AW177" s="588"/>
      <c r="AX177" s="587">
        <v>7</v>
      </c>
      <c r="AY177" s="587">
        <v>6</v>
      </c>
      <c r="AZ177" s="587">
        <v>2</v>
      </c>
      <c r="BA177" s="587">
        <f t="shared" si="271"/>
        <v>15</v>
      </c>
      <c r="BB177" s="1127">
        <v>1</v>
      </c>
      <c r="BC177" s="1163">
        <f t="shared" si="229"/>
        <v>16.464285714285715</v>
      </c>
      <c r="BD177" s="588"/>
      <c r="BE177" s="588"/>
      <c r="BF177" s="587"/>
      <c r="BG177" s="587"/>
      <c r="BH177" s="587"/>
      <c r="BI177" s="587"/>
      <c r="BJ177" s="1126"/>
      <c r="BK177" s="1127"/>
      <c r="BL177" s="588"/>
      <c r="BM177" s="587"/>
      <c r="BN177" s="587"/>
      <c r="BO177" s="587"/>
      <c r="BP177" s="587"/>
      <c r="BQ177" s="1419"/>
      <c r="BR177" s="1199"/>
      <c r="BS177" s="587"/>
      <c r="BT177" s="587"/>
      <c r="BU177" s="587"/>
      <c r="BV177" s="587"/>
      <c r="BW177" s="1126"/>
      <c r="BX177" s="1127"/>
      <c r="BY177" s="588"/>
      <c r="BZ177" s="588"/>
      <c r="CA177" s="587"/>
      <c r="CB177" s="587"/>
      <c r="CC177" s="587"/>
      <c r="CD177" s="587"/>
      <c r="CE177" s="1127"/>
      <c r="CF177" s="1163"/>
      <c r="CG177" s="588"/>
      <c r="CH177" s="587"/>
      <c r="CI177" s="587"/>
      <c r="CJ177" s="587"/>
      <c r="CK177" s="587"/>
      <c r="CL177" s="1127"/>
      <c r="CM177" s="1163"/>
      <c r="CN177" s="588"/>
      <c r="CO177" s="588"/>
      <c r="CP177" s="587"/>
      <c r="CQ177" s="587"/>
      <c r="CR177" s="587"/>
      <c r="CS177" s="587"/>
      <c r="CT177" s="1127"/>
      <c r="CU177" s="1163"/>
      <c r="CV177" s="588"/>
      <c r="CW177" s="587"/>
      <c r="CX177" s="587"/>
      <c r="CY177" s="587"/>
      <c r="CZ177" s="587"/>
      <c r="DA177" s="1127"/>
      <c r="DB177" s="1127"/>
      <c r="DC177" s="1127"/>
      <c r="DD177" s="1127"/>
      <c r="DE177" s="1127"/>
      <c r="DF177" s="1127"/>
      <c r="DG177" s="1127"/>
      <c r="DH177" s="1127"/>
      <c r="DI177" s="1127"/>
      <c r="DJ177" s="1127"/>
      <c r="DK177" s="1127"/>
      <c r="DL177" s="1127"/>
      <c r="DM177" s="1127"/>
      <c r="DN177" s="1163"/>
      <c r="DO177" s="588"/>
      <c r="DP177" s="588"/>
      <c r="DQ177" s="587"/>
      <c r="DR177" s="587"/>
      <c r="DS177" s="587"/>
      <c r="DT177" s="587"/>
      <c r="DU177" s="1127"/>
      <c r="DV177" s="1127"/>
      <c r="DW177" s="588"/>
      <c r="DX177" s="587"/>
      <c r="DY177" s="587"/>
      <c r="DZ177" s="587"/>
      <c r="EA177" s="587"/>
      <c r="EB177" s="1127"/>
      <c r="EC177" s="1127"/>
      <c r="ED177" s="588"/>
      <c r="EE177" s="588"/>
      <c r="EF177" s="587">
        <v>7</v>
      </c>
      <c r="EG177" s="587">
        <v>2</v>
      </c>
      <c r="EH177" s="587">
        <v>1</v>
      </c>
      <c r="EI177" s="587">
        <f t="shared" si="272"/>
        <v>10</v>
      </c>
      <c r="EJ177" s="1127">
        <v>1</v>
      </c>
      <c r="EK177" s="1163">
        <f t="shared" si="277"/>
        <v>11.371428571428572</v>
      </c>
      <c r="EL177" s="588"/>
      <c r="EM177" s="587">
        <v>8</v>
      </c>
      <c r="EN177" s="587">
        <v>2</v>
      </c>
      <c r="EO177" s="587">
        <v>2</v>
      </c>
      <c r="EP177" s="587">
        <f t="shared" si="273"/>
        <v>12</v>
      </c>
      <c r="EQ177" s="1127">
        <v>1</v>
      </c>
      <c r="ER177" s="1163">
        <f t="shared" si="258"/>
        <v>16.176470588235293</v>
      </c>
      <c r="ES177" s="588"/>
      <c r="ET177" s="587"/>
      <c r="EU177" s="587">
        <v>2</v>
      </c>
      <c r="EV177" s="587">
        <v>1</v>
      </c>
      <c r="EW177" s="587">
        <v>0</v>
      </c>
      <c r="EX177" s="587">
        <f t="shared" si="274"/>
        <v>3</v>
      </c>
      <c r="EY177" s="1199">
        <v>1</v>
      </c>
      <c r="EZ177" s="1164">
        <f t="shared" si="259"/>
        <v>8.8789237668161434</v>
      </c>
      <c r="FA177" s="588"/>
      <c r="FB177" s="587">
        <v>4</v>
      </c>
      <c r="FC177" s="587">
        <v>2</v>
      </c>
      <c r="FD177" s="587">
        <v>2</v>
      </c>
      <c r="FE177" s="587">
        <f t="shared" si="275"/>
        <v>8</v>
      </c>
      <c r="FF177" s="1127">
        <v>1</v>
      </c>
      <c r="FG177" s="1163">
        <f t="shared" si="260"/>
        <v>12.269058295964125</v>
      </c>
      <c r="FH177" s="1197"/>
      <c r="FI177" s="1198"/>
      <c r="FJ177" s="587"/>
      <c r="FK177" s="587"/>
      <c r="FL177" s="587"/>
      <c r="FM177" s="587"/>
      <c r="FN177" s="1414"/>
      <c r="FO177" s="1127"/>
      <c r="FP177" s="588"/>
      <c r="FQ177" s="587"/>
      <c r="FR177" s="587"/>
      <c r="FS177" s="587"/>
      <c r="FT177" s="587"/>
      <c r="FU177" s="1126"/>
      <c r="FV177" s="1127"/>
      <c r="FW177" s="1203"/>
      <c r="FX177" s="1198"/>
      <c r="FY177" s="587">
        <v>0</v>
      </c>
      <c r="FZ177" s="587">
        <v>0</v>
      </c>
      <c r="GA177" s="587">
        <v>0</v>
      </c>
      <c r="GB177" s="588">
        <f t="shared" si="276"/>
        <v>0</v>
      </c>
      <c r="GC177" s="1127">
        <v>1</v>
      </c>
      <c r="GD177" s="1166">
        <f t="shared" si="261"/>
        <v>2.6666666666666665</v>
      </c>
      <c r="GE177" s="697">
        <f t="shared" si="255"/>
        <v>16</v>
      </c>
      <c r="GF177" s="697">
        <f t="shared" si="256"/>
        <v>7</v>
      </c>
      <c r="GG177" s="697">
        <f t="shared" si="257"/>
        <v>3</v>
      </c>
      <c r="GH177" s="585">
        <v>0</v>
      </c>
      <c r="GI177" s="585">
        <v>0</v>
      </c>
    </row>
    <row r="178" spans="1:191" s="585" customFormat="1" hidden="1" x14ac:dyDescent="0.35">
      <c r="A178" s="1229">
        <v>42970</v>
      </c>
      <c r="B178" s="587"/>
      <c r="C178" s="587"/>
      <c r="D178" s="587"/>
      <c r="E178" s="587"/>
      <c r="F178" s="1126"/>
      <c r="G178" s="1414"/>
      <c r="H178" s="588"/>
      <c r="I178" s="587"/>
      <c r="J178" s="587"/>
      <c r="K178" s="587"/>
      <c r="L178" s="587"/>
      <c r="M178" s="1126"/>
      <c r="N178" s="1126"/>
      <c r="O178" s="588"/>
      <c r="P178" s="588"/>
      <c r="Q178" s="587"/>
      <c r="R178" s="587"/>
      <c r="S178" s="587"/>
      <c r="T178" s="587"/>
      <c r="U178" s="1126"/>
      <c r="V178" s="1414"/>
      <c r="W178" s="587"/>
      <c r="X178" s="587"/>
      <c r="Y178" s="587"/>
      <c r="Z178" s="587"/>
      <c r="AA178" s="1126"/>
      <c r="AB178" s="1126"/>
      <c r="AC178" s="587"/>
      <c r="AD178" s="587"/>
      <c r="AE178" s="587"/>
      <c r="AF178" s="587"/>
      <c r="AG178" s="1126"/>
      <c r="AH178" s="1199"/>
      <c r="AI178" s="588"/>
      <c r="AJ178" s="587"/>
      <c r="AK178" s="587"/>
      <c r="AL178" s="587"/>
      <c r="AM178" s="587"/>
      <c r="AN178" s="1126"/>
      <c r="AO178" s="1127"/>
      <c r="AP178" s="587"/>
      <c r="AQ178" s="587">
        <v>6</v>
      </c>
      <c r="AR178" s="587">
        <v>13</v>
      </c>
      <c r="AS178" s="587">
        <v>7</v>
      </c>
      <c r="AT178" s="587">
        <f t="shared" si="270"/>
        <v>26</v>
      </c>
      <c r="AU178" s="1127">
        <v>1</v>
      </c>
      <c r="AV178" s="1165">
        <f t="shared" si="242"/>
        <v>14.491228070175438</v>
      </c>
      <c r="AW178" s="588"/>
      <c r="AX178" s="587">
        <v>6</v>
      </c>
      <c r="AY178" s="587">
        <v>14</v>
      </c>
      <c r="AZ178" s="587">
        <v>8</v>
      </c>
      <c r="BA178" s="587">
        <f t="shared" si="271"/>
        <v>28</v>
      </c>
      <c r="BB178" s="1127">
        <v>1</v>
      </c>
      <c r="BC178" s="1163">
        <f t="shared" si="229"/>
        <v>16.714285714285715</v>
      </c>
      <c r="BD178" s="588"/>
      <c r="BE178" s="588"/>
      <c r="BF178" s="587"/>
      <c r="BG178" s="587"/>
      <c r="BH178" s="587"/>
      <c r="BI178" s="587"/>
      <c r="BJ178" s="1126"/>
      <c r="BK178" s="1127"/>
      <c r="BL178" s="588"/>
      <c r="BM178" s="587"/>
      <c r="BN178" s="587"/>
      <c r="BO178" s="587"/>
      <c r="BP178" s="587"/>
      <c r="BQ178" s="1419"/>
      <c r="BR178" s="1199"/>
      <c r="BS178" s="587"/>
      <c r="BT178" s="587"/>
      <c r="BU178" s="587"/>
      <c r="BV178" s="587"/>
      <c r="BW178" s="1126"/>
      <c r="BX178" s="1127"/>
      <c r="BY178" s="588"/>
      <c r="BZ178" s="588"/>
      <c r="CA178" s="587"/>
      <c r="CB178" s="587"/>
      <c r="CC178" s="587"/>
      <c r="CD178" s="587"/>
      <c r="CE178" s="1127"/>
      <c r="CF178" s="1163"/>
      <c r="CG178" s="588"/>
      <c r="CH178" s="587"/>
      <c r="CI178" s="587"/>
      <c r="CJ178" s="587"/>
      <c r="CK178" s="587"/>
      <c r="CL178" s="1127"/>
      <c r="CM178" s="1163"/>
      <c r="CN178" s="588"/>
      <c r="CO178" s="588"/>
      <c r="CP178" s="587"/>
      <c r="CQ178" s="587"/>
      <c r="CR178" s="587"/>
      <c r="CS178" s="587"/>
      <c r="CT178" s="1127"/>
      <c r="CU178" s="1163"/>
      <c r="CV178" s="588"/>
      <c r="CW178" s="587"/>
      <c r="CX178" s="587"/>
      <c r="CY178" s="587"/>
      <c r="CZ178" s="587"/>
      <c r="DA178" s="1127"/>
      <c r="DB178" s="1127"/>
      <c r="DC178" s="1127"/>
      <c r="DD178" s="1127"/>
      <c r="DE178" s="1127"/>
      <c r="DF178" s="1127"/>
      <c r="DG178" s="1127"/>
      <c r="DH178" s="1127"/>
      <c r="DI178" s="1127"/>
      <c r="DJ178" s="1127"/>
      <c r="DK178" s="1127"/>
      <c r="DL178" s="1127"/>
      <c r="DM178" s="1127"/>
      <c r="DN178" s="1163"/>
      <c r="DO178" s="588"/>
      <c r="DP178" s="588"/>
      <c r="DQ178" s="587"/>
      <c r="DR178" s="587"/>
      <c r="DS178" s="587"/>
      <c r="DT178" s="587"/>
      <c r="DU178" s="1127"/>
      <c r="DV178" s="1127"/>
      <c r="DW178" s="588"/>
      <c r="DX178" s="587"/>
      <c r="DY178" s="587"/>
      <c r="DZ178" s="587"/>
      <c r="EA178" s="587"/>
      <c r="EB178" s="1127"/>
      <c r="EC178" s="1127"/>
      <c r="ED178" s="588"/>
      <c r="EE178" s="588"/>
      <c r="EF178" s="587">
        <v>8</v>
      </c>
      <c r="EG178" s="587">
        <v>1</v>
      </c>
      <c r="EH178" s="587">
        <v>1</v>
      </c>
      <c r="EI178" s="587">
        <f t="shared" si="272"/>
        <v>10</v>
      </c>
      <c r="EJ178" s="1127">
        <v>1</v>
      </c>
      <c r="EK178" s="1163">
        <f t="shared" si="277"/>
        <v>11.295238095238096</v>
      </c>
      <c r="EL178" s="588"/>
      <c r="EM178" s="587">
        <v>8</v>
      </c>
      <c r="EN178" s="587">
        <v>1</v>
      </c>
      <c r="EO178" s="587">
        <v>2</v>
      </c>
      <c r="EP178" s="587">
        <f t="shared" si="273"/>
        <v>11</v>
      </c>
      <c r="EQ178" s="1127">
        <v>1</v>
      </c>
      <c r="ER178" s="1163">
        <f t="shared" si="258"/>
        <v>16.058823529411764</v>
      </c>
      <c r="ES178" s="588"/>
      <c r="ET178" s="587"/>
      <c r="EU178" s="587">
        <v>6</v>
      </c>
      <c r="EV178" s="587">
        <v>0</v>
      </c>
      <c r="EW178" s="587">
        <v>6</v>
      </c>
      <c r="EX178" s="587">
        <f t="shared" si="274"/>
        <v>12</v>
      </c>
      <c r="EY178" s="1199">
        <v>1</v>
      </c>
      <c r="EZ178" s="1164">
        <f t="shared" si="259"/>
        <v>8.9147982062780269</v>
      </c>
      <c r="FA178" s="588"/>
      <c r="FB178" s="587">
        <v>6</v>
      </c>
      <c r="FC178" s="587">
        <v>1</v>
      </c>
      <c r="FD178" s="587">
        <v>6</v>
      </c>
      <c r="FE178" s="587">
        <f t="shared" si="275"/>
        <v>13</v>
      </c>
      <c r="FF178" s="1127">
        <v>1</v>
      </c>
      <c r="FG178" s="1163">
        <f t="shared" si="260"/>
        <v>12.197309417040358</v>
      </c>
      <c r="FH178" s="1197"/>
      <c r="FI178" s="1198"/>
      <c r="FJ178" s="587"/>
      <c r="FK178" s="587"/>
      <c r="FL178" s="587"/>
      <c r="FM178" s="587"/>
      <c r="FN178" s="1414"/>
      <c r="FO178" s="1127"/>
      <c r="FP178" s="588"/>
      <c r="FQ178" s="587"/>
      <c r="FR178" s="587"/>
      <c r="FS178" s="587"/>
      <c r="FT178" s="587"/>
      <c r="FU178" s="1126"/>
      <c r="FV178" s="1127"/>
      <c r="FW178" s="1203"/>
      <c r="FX178" s="1198"/>
      <c r="FY178" s="587">
        <v>1</v>
      </c>
      <c r="FZ178" s="587">
        <v>0</v>
      </c>
      <c r="GA178" s="587">
        <v>0</v>
      </c>
      <c r="GB178" s="588">
        <f t="shared" si="276"/>
        <v>1</v>
      </c>
      <c r="GC178" s="1127">
        <v>1</v>
      </c>
      <c r="GD178" s="1166">
        <f t="shared" si="261"/>
        <v>2.6833333333333331</v>
      </c>
      <c r="GE178" s="697">
        <f t="shared" si="255"/>
        <v>21</v>
      </c>
      <c r="GF178" s="697">
        <f t="shared" si="256"/>
        <v>14</v>
      </c>
      <c r="GG178" s="697">
        <f t="shared" si="257"/>
        <v>14</v>
      </c>
      <c r="GH178" s="585">
        <v>0</v>
      </c>
      <c r="GI178" s="585">
        <v>0</v>
      </c>
    </row>
    <row r="179" spans="1:191" s="585" customFormat="1" hidden="1" x14ac:dyDescent="0.35">
      <c r="A179" s="1229">
        <v>42971</v>
      </c>
      <c r="B179" s="587"/>
      <c r="C179" s="587"/>
      <c r="D179" s="587"/>
      <c r="E179" s="587"/>
      <c r="F179" s="1126"/>
      <c r="G179" s="1414"/>
      <c r="H179" s="588"/>
      <c r="I179" s="587"/>
      <c r="J179" s="587"/>
      <c r="K179" s="587"/>
      <c r="L179" s="587"/>
      <c r="M179" s="1126"/>
      <c r="N179" s="1126"/>
      <c r="O179" s="588"/>
      <c r="P179" s="588"/>
      <c r="Q179" s="587"/>
      <c r="R179" s="587"/>
      <c r="S179" s="587"/>
      <c r="T179" s="587"/>
      <c r="U179" s="1126"/>
      <c r="V179" s="1414"/>
      <c r="W179" s="587"/>
      <c r="X179" s="587"/>
      <c r="Y179" s="587"/>
      <c r="Z179" s="587"/>
      <c r="AA179" s="1126"/>
      <c r="AB179" s="1126"/>
      <c r="AC179" s="587"/>
      <c r="AD179" s="587"/>
      <c r="AE179" s="587"/>
      <c r="AF179" s="587"/>
      <c r="AG179" s="1126"/>
      <c r="AH179" s="1199"/>
      <c r="AI179" s="588"/>
      <c r="AJ179" s="587"/>
      <c r="AK179" s="587"/>
      <c r="AL179" s="587"/>
      <c r="AM179" s="587"/>
      <c r="AN179" s="1126"/>
      <c r="AO179" s="1127"/>
      <c r="AP179" s="587"/>
      <c r="AQ179" s="587">
        <v>4</v>
      </c>
      <c r="AR179" s="587">
        <v>6</v>
      </c>
      <c r="AS179" s="587">
        <v>10</v>
      </c>
      <c r="AT179" s="587">
        <f t="shared" si="270"/>
        <v>20</v>
      </c>
      <c r="AU179" s="1127">
        <v>1</v>
      </c>
      <c r="AV179" s="1165">
        <f t="shared" si="242"/>
        <v>14.631578947368421</v>
      </c>
      <c r="AW179" s="588"/>
      <c r="AX179" s="587">
        <v>5</v>
      </c>
      <c r="AY179" s="587">
        <v>9</v>
      </c>
      <c r="AZ179" s="587">
        <v>10</v>
      </c>
      <c r="BA179" s="587">
        <f t="shared" si="271"/>
        <v>24</v>
      </c>
      <c r="BB179" s="1127">
        <v>1</v>
      </c>
      <c r="BC179" s="1163">
        <f t="shared" si="229"/>
        <v>16.892857142857142</v>
      </c>
      <c r="BD179" s="588"/>
      <c r="BE179" s="588"/>
      <c r="BF179" s="587"/>
      <c r="BG179" s="587"/>
      <c r="BH179" s="587"/>
      <c r="BI179" s="587"/>
      <c r="BJ179" s="1126"/>
      <c r="BK179" s="1127"/>
      <c r="BL179" s="588"/>
      <c r="BM179" s="587"/>
      <c r="BN179" s="587"/>
      <c r="BO179" s="587"/>
      <c r="BP179" s="587"/>
      <c r="BQ179" s="1419"/>
      <c r="BR179" s="1199"/>
      <c r="BS179" s="587"/>
      <c r="BT179" s="587"/>
      <c r="BU179" s="587"/>
      <c r="BV179" s="587"/>
      <c r="BW179" s="1126"/>
      <c r="BX179" s="1127"/>
      <c r="BY179" s="588"/>
      <c r="BZ179" s="588"/>
      <c r="CA179" s="587"/>
      <c r="CB179" s="587"/>
      <c r="CC179" s="587"/>
      <c r="CD179" s="587"/>
      <c r="CE179" s="1127"/>
      <c r="CF179" s="1163"/>
      <c r="CG179" s="588"/>
      <c r="CH179" s="587"/>
      <c r="CI179" s="587"/>
      <c r="CJ179" s="587"/>
      <c r="CK179" s="587"/>
      <c r="CL179" s="1127"/>
      <c r="CM179" s="1163"/>
      <c r="CN179" s="588"/>
      <c r="CO179" s="588"/>
      <c r="CP179" s="587"/>
      <c r="CQ179" s="587"/>
      <c r="CR179" s="587"/>
      <c r="CS179" s="587"/>
      <c r="CT179" s="1127"/>
      <c r="CU179" s="1163"/>
      <c r="CV179" s="588"/>
      <c r="CW179" s="587"/>
      <c r="CX179" s="587"/>
      <c r="CY179" s="587"/>
      <c r="CZ179" s="587"/>
      <c r="DA179" s="1127"/>
      <c r="DB179" s="1127"/>
      <c r="DC179" s="1127"/>
      <c r="DD179" s="1127"/>
      <c r="DE179" s="1127"/>
      <c r="DF179" s="1127"/>
      <c r="DG179" s="1127"/>
      <c r="DH179" s="1127"/>
      <c r="DI179" s="1127"/>
      <c r="DJ179" s="1127"/>
      <c r="DK179" s="1127"/>
      <c r="DL179" s="1127"/>
      <c r="DM179" s="1127"/>
      <c r="DN179" s="1163"/>
      <c r="DO179" s="588"/>
      <c r="DP179" s="588"/>
      <c r="DQ179" s="587"/>
      <c r="DR179" s="587"/>
      <c r="DS179" s="587"/>
      <c r="DT179" s="587"/>
      <c r="DU179" s="1127"/>
      <c r="DV179" s="1127"/>
      <c r="DW179" s="588"/>
      <c r="DX179" s="587"/>
      <c r="DY179" s="587"/>
      <c r="DZ179" s="587"/>
      <c r="EA179" s="587"/>
      <c r="EB179" s="1127"/>
      <c r="EC179" s="1127"/>
      <c r="ED179" s="588"/>
      <c r="EE179" s="588"/>
      <c r="EF179" s="587">
        <v>9</v>
      </c>
      <c r="EG179" s="587">
        <v>1</v>
      </c>
      <c r="EH179" s="587">
        <v>1</v>
      </c>
      <c r="EI179" s="587">
        <f t="shared" si="272"/>
        <v>11</v>
      </c>
      <c r="EJ179" s="1127">
        <v>1</v>
      </c>
      <c r="EK179" s="1163">
        <f t="shared" si="277"/>
        <v>11.2</v>
      </c>
      <c r="EL179" s="588"/>
      <c r="EM179" s="587">
        <v>11</v>
      </c>
      <c r="EN179" s="587">
        <v>1</v>
      </c>
      <c r="EO179" s="587">
        <v>1</v>
      </c>
      <c r="EP179" s="587">
        <f t="shared" si="273"/>
        <v>13</v>
      </c>
      <c r="EQ179" s="1127">
        <v>1</v>
      </c>
      <c r="ER179" s="1163">
        <f t="shared" si="258"/>
        <v>15.882352941176471</v>
      </c>
      <c r="ES179" s="588"/>
      <c r="ET179" s="587"/>
      <c r="EU179" s="587">
        <v>7</v>
      </c>
      <c r="EV179" s="587">
        <v>0</v>
      </c>
      <c r="EW179" s="587">
        <v>2</v>
      </c>
      <c r="EX179" s="587">
        <f t="shared" si="274"/>
        <v>9</v>
      </c>
      <c r="EY179" s="1199">
        <v>1</v>
      </c>
      <c r="EZ179" s="1164">
        <f t="shared" si="259"/>
        <v>8.8789237668161434</v>
      </c>
      <c r="FA179" s="588"/>
      <c r="FB179" s="587">
        <v>8</v>
      </c>
      <c r="FC179" s="587">
        <v>0</v>
      </c>
      <c r="FD179" s="587">
        <v>3</v>
      </c>
      <c r="FE179" s="587">
        <f t="shared" si="275"/>
        <v>11</v>
      </c>
      <c r="FF179" s="1127">
        <v>1</v>
      </c>
      <c r="FG179" s="1163">
        <f t="shared" si="260"/>
        <v>12.125560538116591</v>
      </c>
      <c r="FH179" s="1197"/>
      <c r="FI179" s="1198"/>
      <c r="FJ179" s="587"/>
      <c r="FK179" s="587"/>
      <c r="FL179" s="587"/>
      <c r="FM179" s="587"/>
      <c r="FN179" s="1414"/>
      <c r="FO179" s="1127"/>
      <c r="FP179" s="588"/>
      <c r="FQ179" s="587"/>
      <c r="FR179" s="587"/>
      <c r="FS179" s="587"/>
      <c r="FT179" s="587"/>
      <c r="FU179" s="1126"/>
      <c r="FV179" s="1127"/>
      <c r="FW179" s="1203"/>
      <c r="FX179" s="1198"/>
      <c r="FY179" s="587">
        <v>0</v>
      </c>
      <c r="FZ179" s="587">
        <v>0</v>
      </c>
      <c r="GA179" s="587">
        <v>1</v>
      </c>
      <c r="GB179" s="588">
        <f t="shared" si="276"/>
        <v>1</v>
      </c>
      <c r="GC179" s="1127">
        <v>1</v>
      </c>
      <c r="GD179" s="1166">
        <f t="shared" si="261"/>
        <v>2.7</v>
      </c>
      <c r="GE179" s="697">
        <f t="shared" si="255"/>
        <v>20</v>
      </c>
      <c r="GF179" s="697">
        <f t="shared" si="256"/>
        <v>7</v>
      </c>
      <c r="GG179" s="697">
        <f t="shared" si="257"/>
        <v>14</v>
      </c>
      <c r="GH179" s="585">
        <v>0</v>
      </c>
      <c r="GI179" s="585">
        <v>0</v>
      </c>
    </row>
    <row r="180" spans="1:191" s="585" customFormat="1" hidden="1" x14ac:dyDescent="0.35">
      <c r="A180" s="1231">
        <v>42972</v>
      </c>
      <c r="B180" s="698"/>
      <c r="C180" s="698"/>
      <c r="D180" s="698"/>
      <c r="E180" s="698"/>
      <c r="F180" s="1140"/>
      <c r="G180" s="1415"/>
      <c r="H180" s="1142"/>
      <c r="I180" s="698"/>
      <c r="J180" s="698"/>
      <c r="K180" s="698"/>
      <c r="L180" s="698"/>
      <c r="M180" s="1140"/>
      <c r="N180" s="1140"/>
      <c r="O180" s="1142"/>
      <c r="P180" s="1142"/>
      <c r="Q180" s="698"/>
      <c r="R180" s="698"/>
      <c r="S180" s="698"/>
      <c r="T180" s="698"/>
      <c r="U180" s="1140"/>
      <c r="V180" s="1415"/>
      <c r="W180" s="698"/>
      <c r="X180" s="698"/>
      <c r="Y180" s="698"/>
      <c r="Z180" s="698"/>
      <c r="AA180" s="1140"/>
      <c r="AB180" s="1140"/>
      <c r="AC180" s="698"/>
      <c r="AD180" s="698"/>
      <c r="AE180" s="698"/>
      <c r="AF180" s="698"/>
      <c r="AG180" s="1140"/>
      <c r="AH180" s="1420"/>
      <c r="AI180" s="1142"/>
      <c r="AJ180" s="698"/>
      <c r="AK180" s="698"/>
      <c r="AL180" s="698"/>
      <c r="AM180" s="698"/>
      <c r="AN180" s="1140"/>
      <c r="AO180" s="1141"/>
      <c r="AP180" s="698"/>
      <c r="AQ180" s="698">
        <v>5</v>
      </c>
      <c r="AR180" s="698">
        <v>7</v>
      </c>
      <c r="AS180" s="698">
        <v>3</v>
      </c>
      <c r="AT180" s="698">
        <f t="shared" ref="AT180:AT185" si="278">SUM(AQ180:AS180)</f>
        <v>15</v>
      </c>
      <c r="AU180" s="1141">
        <v>1</v>
      </c>
      <c r="AV180" s="1165">
        <f t="shared" si="242"/>
        <v>14.789473684210526</v>
      </c>
      <c r="AW180" s="1142"/>
      <c r="AX180" s="698">
        <v>6</v>
      </c>
      <c r="AY180" s="698">
        <v>9</v>
      </c>
      <c r="AZ180" s="698">
        <v>6</v>
      </c>
      <c r="BA180" s="698">
        <f t="shared" ref="BA180:BA185" si="279">SUM(AX180:AZ180)</f>
        <v>21</v>
      </c>
      <c r="BB180" s="1141">
        <v>1</v>
      </c>
      <c r="BC180" s="1163">
        <f t="shared" si="229"/>
        <v>17.160714285714285</v>
      </c>
      <c r="BD180" s="1142"/>
      <c r="BE180" s="1142"/>
      <c r="BF180" s="698"/>
      <c r="BG180" s="698"/>
      <c r="BH180" s="698"/>
      <c r="BI180" s="698"/>
      <c r="BJ180" s="1140"/>
      <c r="BK180" s="1141"/>
      <c r="BL180" s="1142"/>
      <c r="BM180" s="698"/>
      <c r="BN180" s="698"/>
      <c r="BO180" s="698"/>
      <c r="BP180" s="698"/>
      <c r="BQ180" s="1421"/>
      <c r="BR180" s="1420"/>
      <c r="BS180" s="698"/>
      <c r="BT180" s="698"/>
      <c r="BU180" s="698"/>
      <c r="BV180" s="698"/>
      <c r="BW180" s="1140"/>
      <c r="BX180" s="1141"/>
      <c r="BY180" s="1142"/>
      <c r="BZ180" s="1142"/>
      <c r="CA180" s="698"/>
      <c r="CB180" s="698"/>
      <c r="CC180" s="698"/>
      <c r="CD180" s="698"/>
      <c r="CE180" s="1141"/>
      <c r="CF180" s="1163"/>
      <c r="CG180" s="1142"/>
      <c r="CH180" s="698"/>
      <c r="CI180" s="698"/>
      <c r="CJ180" s="698"/>
      <c r="CK180" s="698"/>
      <c r="CL180" s="1141"/>
      <c r="CM180" s="1163"/>
      <c r="CN180" s="1142"/>
      <c r="CO180" s="1142"/>
      <c r="CP180" s="698"/>
      <c r="CQ180" s="698"/>
      <c r="CR180" s="698"/>
      <c r="CS180" s="698"/>
      <c r="CT180" s="1141"/>
      <c r="CU180" s="1163"/>
      <c r="CV180" s="1142"/>
      <c r="CW180" s="698"/>
      <c r="CX180" s="698"/>
      <c r="CY180" s="698"/>
      <c r="CZ180" s="698"/>
      <c r="DA180" s="1141"/>
      <c r="DB180" s="1141"/>
      <c r="DC180" s="1141"/>
      <c r="DD180" s="1141"/>
      <c r="DE180" s="1141"/>
      <c r="DF180" s="1141"/>
      <c r="DG180" s="1141"/>
      <c r="DH180" s="1141"/>
      <c r="DI180" s="1141"/>
      <c r="DJ180" s="1141"/>
      <c r="DK180" s="1141"/>
      <c r="DL180" s="1141"/>
      <c r="DM180" s="1141"/>
      <c r="DN180" s="1163"/>
      <c r="DO180" s="1142"/>
      <c r="DP180" s="1142"/>
      <c r="DQ180" s="698"/>
      <c r="DR180" s="698"/>
      <c r="DS180" s="698"/>
      <c r="DT180" s="698"/>
      <c r="DU180" s="1141"/>
      <c r="DV180" s="1141"/>
      <c r="DW180" s="1142"/>
      <c r="DX180" s="698"/>
      <c r="DY180" s="698"/>
      <c r="DZ180" s="698"/>
      <c r="EA180" s="698"/>
      <c r="EB180" s="1141"/>
      <c r="EC180" s="1141"/>
      <c r="ED180" s="1142"/>
      <c r="EE180" s="1142"/>
      <c r="EF180" s="698">
        <v>8</v>
      </c>
      <c r="EG180" s="698">
        <v>2</v>
      </c>
      <c r="EH180" s="698">
        <v>1</v>
      </c>
      <c r="EI180" s="698">
        <f t="shared" ref="EI180:EI185" si="280">SUM(EF180:EH180)</f>
        <v>11</v>
      </c>
      <c r="EJ180" s="1141">
        <v>1</v>
      </c>
      <c r="EK180" s="1163">
        <f t="shared" si="277"/>
        <v>11.123809523809523</v>
      </c>
      <c r="EL180" s="1142"/>
      <c r="EM180" s="698">
        <v>10</v>
      </c>
      <c r="EN180" s="698">
        <v>2</v>
      </c>
      <c r="EO180" s="698">
        <v>3</v>
      </c>
      <c r="EP180" s="698">
        <f t="shared" ref="EP180:EP185" si="281">SUM(EM180:EO180)</f>
        <v>15</v>
      </c>
      <c r="EQ180" s="1141">
        <v>1</v>
      </c>
      <c r="ER180" s="1163">
        <f t="shared" si="258"/>
        <v>15.862745098039216</v>
      </c>
      <c r="ES180" s="1142"/>
      <c r="ET180" s="698"/>
      <c r="EU180" s="698">
        <v>1</v>
      </c>
      <c r="EV180" s="698">
        <v>2</v>
      </c>
      <c r="EW180" s="698">
        <v>1</v>
      </c>
      <c r="EX180" s="698">
        <f t="shared" ref="EX180:EX185" si="282">SUM(EU180:EW180)</f>
        <v>4</v>
      </c>
      <c r="EY180" s="1420">
        <v>1</v>
      </c>
      <c r="EZ180" s="1164">
        <f t="shared" si="259"/>
        <v>8.8789237668161434</v>
      </c>
      <c r="FA180" s="1142"/>
      <c r="FB180" s="698">
        <v>2</v>
      </c>
      <c r="FC180" s="698">
        <v>2</v>
      </c>
      <c r="FD180" s="698">
        <v>2</v>
      </c>
      <c r="FE180" s="698">
        <f t="shared" ref="FE180:FE185" si="283">SUM(FB180:FD180)</f>
        <v>6</v>
      </c>
      <c r="FF180" s="1141">
        <v>1</v>
      </c>
      <c r="FG180" s="1163">
        <f t="shared" si="260"/>
        <v>12.053811659192824</v>
      </c>
      <c r="FH180" s="1423"/>
      <c r="FI180" s="1424"/>
      <c r="FJ180" s="698"/>
      <c r="FK180" s="698"/>
      <c r="FL180" s="698"/>
      <c r="FM180" s="698"/>
      <c r="FN180" s="1415"/>
      <c r="FO180" s="1141"/>
      <c r="FP180" s="1142"/>
      <c r="FQ180" s="698"/>
      <c r="FR180" s="698"/>
      <c r="FS180" s="698"/>
      <c r="FT180" s="698"/>
      <c r="FU180" s="1140"/>
      <c r="FV180" s="1141"/>
      <c r="FW180" s="1425"/>
      <c r="FX180" s="1424"/>
      <c r="FY180" s="698">
        <v>1</v>
      </c>
      <c r="FZ180" s="698">
        <v>0</v>
      </c>
      <c r="GA180" s="698">
        <v>1</v>
      </c>
      <c r="GB180" s="1142">
        <f t="shared" ref="GB180:GB185" si="284">SUM(FY180:GA180)</f>
        <v>2</v>
      </c>
      <c r="GC180" s="1141">
        <v>1</v>
      </c>
      <c r="GD180" s="1166">
        <f t="shared" si="261"/>
        <v>2.7333333333333334</v>
      </c>
      <c r="GE180" s="1427">
        <f t="shared" si="255"/>
        <v>15</v>
      </c>
      <c r="GF180" s="1427">
        <f t="shared" si="256"/>
        <v>11</v>
      </c>
      <c r="GG180" s="1427">
        <f t="shared" si="257"/>
        <v>6</v>
      </c>
      <c r="GH180" s="585">
        <v>0</v>
      </c>
      <c r="GI180" s="585">
        <v>0</v>
      </c>
    </row>
    <row r="181" spans="1:191" s="585" customFormat="1" hidden="1" x14ac:dyDescent="0.35">
      <c r="A181" s="1230">
        <v>42975</v>
      </c>
      <c r="B181" s="587"/>
      <c r="C181" s="587"/>
      <c r="D181" s="587"/>
      <c r="E181" s="587"/>
      <c r="F181" s="1126"/>
      <c r="G181" s="1414"/>
      <c r="H181" s="588"/>
      <c r="I181" s="587"/>
      <c r="J181" s="587"/>
      <c r="K181" s="587"/>
      <c r="L181" s="587"/>
      <c r="M181" s="1126"/>
      <c r="N181" s="1126"/>
      <c r="O181" s="588"/>
      <c r="P181" s="588"/>
      <c r="Q181" s="587"/>
      <c r="R181" s="587"/>
      <c r="S181" s="587"/>
      <c r="T181" s="587"/>
      <c r="U181" s="1126"/>
      <c r="V181" s="1414"/>
      <c r="W181" s="587"/>
      <c r="X181" s="587"/>
      <c r="Y181" s="587"/>
      <c r="Z181" s="587"/>
      <c r="AA181" s="1126"/>
      <c r="AB181" s="1126"/>
      <c r="AC181" s="587"/>
      <c r="AD181" s="587"/>
      <c r="AE181" s="587"/>
      <c r="AF181" s="587"/>
      <c r="AG181" s="1126"/>
      <c r="AH181" s="1199"/>
      <c r="AI181" s="588"/>
      <c r="AJ181" s="587"/>
      <c r="AK181" s="587"/>
      <c r="AL181" s="587"/>
      <c r="AM181" s="587"/>
      <c r="AN181" s="1126"/>
      <c r="AO181" s="1127"/>
      <c r="AP181" s="587"/>
      <c r="AQ181" s="587">
        <v>3</v>
      </c>
      <c r="AR181" s="587">
        <v>11</v>
      </c>
      <c r="AS181" s="587">
        <v>4</v>
      </c>
      <c r="AT181" s="587">
        <f t="shared" si="278"/>
        <v>18</v>
      </c>
      <c r="AU181" s="1127">
        <v>1</v>
      </c>
      <c r="AV181" s="1165">
        <f t="shared" si="242"/>
        <v>14.912280701754385</v>
      </c>
      <c r="AW181" s="588"/>
      <c r="AX181" s="587">
        <v>3</v>
      </c>
      <c r="AY181" s="587">
        <v>11</v>
      </c>
      <c r="AZ181" s="587">
        <v>4</v>
      </c>
      <c r="BA181" s="587">
        <f t="shared" si="279"/>
        <v>18</v>
      </c>
      <c r="BB181" s="1127">
        <v>1</v>
      </c>
      <c r="BC181" s="1163">
        <f t="shared" si="229"/>
        <v>17.214285714285715</v>
      </c>
      <c r="BD181" s="588"/>
      <c r="BE181" s="588"/>
      <c r="BF181" s="587"/>
      <c r="BG181" s="587"/>
      <c r="BH181" s="587"/>
      <c r="BI181" s="587"/>
      <c r="BJ181" s="1126"/>
      <c r="BK181" s="1127"/>
      <c r="BL181" s="588"/>
      <c r="BM181" s="587"/>
      <c r="BN181" s="587"/>
      <c r="BO181" s="587"/>
      <c r="BP181" s="587"/>
      <c r="BQ181" s="1419"/>
      <c r="BR181" s="1199"/>
      <c r="BS181" s="587"/>
      <c r="BT181" s="587"/>
      <c r="BU181" s="587"/>
      <c r="BV181" s="587"/>
      <c r="BW181" s="1126"/>
      <c r="BX181" s="1127"/>
      <c r="BY181" s="588"/>
      <c r="BZ181" s="588"/>
      <c r="CA181" s="587"/>
      <c r="CB181" s="587"/>
      <c r="CC181" s="587"/>
      <c r="CD181" s="587"/>
      <c r="CE181" s="1127"/>
      <c r="CF181" s="1163"/>
      <c r="CG181" s="588"/>
      <c r="CH181" s="587"/>
      <c r="CI181" s="587"/>
      <c r="CJ181" s="587"/>
      <c r="CK181" s="587"/>
      <c r="CL181" s="1127"/>
      <c r="CM181" s="1163"/>
      <c r="CN181" s="588"/>
      <c r="CO181" s="588"/>
      <c r="CP181" s="587"/>
      <c r="CQ181" s="587"/>
      <c r="CR181" s="587"/>
      <c r="CS181" s="587"/>
      <c r="CT181" s="1127"/>
      <c r="CU181" s="1163"/>
      <c r="CV181" s="588"/>
      <c r="CW181" s="587"/>
      <c r="CX181" s="587"/>
      <c r="CY181" s="587"/>
      <c r="CZ181" s="587"/>
      <c r="DA181" s="1127"/>
      <c r="DB181" s="1127"/>
      <c r="DC181" s="1127"/>
      <c r="DD181" s="1127"/>
      <c r="DE181" s="1127"/>
      <c r="DF181" s="1127"/>
      <c r="DG181" s="1127"/>
      <c r="DH181" s="1127"/>
      <c r="DI181" s="1127"/>
      <c r="DJ181" s="1127"/>
      <c r="DK181" s="1127"/>
      <c r="DL181" s="1127"/>
      <c r="DM181" s="1127"/>
      <c r="DN181" s="1163"/>
      <c r="DO181" s="588"/>
      <c r="DP181" s="588"/>
      <c r="DQ181" s="587"/>
      <c r="DR181" s="587"/>
      <c r="DS181" s="587"/>
      <c r="DT181" s="587"/>
      <c r="DU181" s="1127"/>
      <c r="DV181" s="1127"/>
      <c r="DW181" s="588"/>
      <c r="DX181" s="587"/>
      <c r="DY181" s="587"/>
      <c r="DZ181" s="587"/>
      <c r="EA181" s="587"/>
      <c r="EB181" s="1127"/>
      <c r="EC181" s="1127"/>
      <c r="ED181" s="588"/>
      <c r="EE181" s="588"/>
      <c r="EF181" s="587">
        <v>9</v>
      </c>
      <c r="EG181" s="587">
        <v>1</v>
      </c>
      <c r="EH181" s="587">
        <v>0</v>
      </c>
      <c r="EI181" s="587">
        <f t="shared" si="280"/>
        <v>10</v>
      </c>
      <c r="EJ181" s="1127">
        <v>1</v>
      </c>
      <c r="EK181" s="1163">
        <f t="shared" si="277"/>
        <v>10.914285714285715</v>
      </c>
      <c r="EL181" s="588"/>
      <c r="EM181" s="587">
        <v>9</v>
      </c>
      <c r="EN181" s="587">
        <v>2</v>
      </c>
      <c r="EO181" s="587">
        <v>0</v>
      </c>
      <c r="EP181" s="587">
        <f t="shared" si="281"/>
        <v>11</v>
      </c>
      <c r="EQ181" s="1127">
        <v>1</v>
      </c>
      <c r="ER181" s="1163">
        <f t="shared" si="258"/>
        <v>15.607843137254902</v>
      </c>
      <c r="ES181" s="588"/>
      <c r="ET181" s="587"/>
      <c r="EU181" s="587">
        <v>2</v>
      </c>
      <c r="EV181" s="587">
        <v>1</v>
      </c>
      <c r="EW181" s="587">
        <v>2</v>
      </c>
      <c r="EX181" s="587">
        <f t="shared" si="282"/>
        <v>5</v>
      </c>
      <c r="EY181" s="1199">
        <v>1</v>
      </c>
      <c r="EZ181" s="1164">
        <f t="shared" si="259"/>
        <v>8.7354260089686093</v>
      </c>
      <c r="FA181" s="588"/>
      <c r="FB181" s="587">
        <v>2</v>
      </c>
      <c r="FC181" s="587">
        <v>3</v>
      </c>
      <c r="FD181" s="587">
        <v>3</v>
      </c>
      <c r="FE181" s="587">
        <f t="shared" si="283"/>
        <v>8</v>
      </c>
      <c r="FF181" s="1127">
        <v>1</v>
      </c>
      <c r="FG181" s="1163">
        <f t="shared" si="260"/>
        <v>11.910313901345292</v>
      </c>
      <c r="FH181" s="1197"/>
      <c r="FI181" s="1198"/>
      <c r="FJ181" s="587"/>
      <c r="FK181" s="587"/>
      <c r="FL181" s="587"/>
      <c r="FM181" s="587"/>
      <c r="FN181" s="1414"/>
      <c r="FO181" s="1127"/>
      <c r="FP181" s="588"/>
      <c r="FQ181" s="587"/>
      <c r="FR181" s="587"/>
      <c r="FS181" s="587"/>
      <c r="FT181" s="587"/>
      <c r="FU181" s="1126"/>
      <c r="FV181" s="1127"/>
      <c r="FW181" s="1203"/>
      <c r="FX181" s="1198"/>
      <c r="FY181" s="587">
        <v>0</v>
      </c>
      <c r="FZ181" s="587">
        <v>1</v>
      </c>
      <c r="GA181" s="587">
        <v>1</v>
      </c>
      <c r="GB181" s="588">
        <f t="shared" si="284"/>
        <v>2</v>
      </c>
      <c r="GC181" s="1127">
        <v>1</v>
      </c>
      <c r="GD181" s="1166">
        <f t="shared" si="261"/>
        <v>2.7666666666666666</v>
      </c>
      <c r="GE181" s="697">
        <f t="shared" si="255"/>
        <v>14</v>
      </c>
      <c r="GF181" s="697">
        <f t="shared" si="256"/>
        <v>14</v>
      </c>
      <c r="GG181" s="697">
        <f t="shared" si="257"/>
        <v>7</v>
      </c>
      <c r="GH181" s="585">
        <v>0</v>
      </c>
      <c r="GI181" s="585">
        <v>2</v>
      </c>
    </row>
    <row r="182" spans="1:191" s="585" customFormat="1" hidden="1" x14ac:dyDescent="0.35">
      <c r="A182" s="1229">
        <v>42976</v>
      </c>
      <c r="B182" s="587"/>
      <c r="C182" s="587"/>
      <c r="D182" s="587"/>
      <c r="E182" s="587"/>
      <c r="F182" s="1126"/>
      <c r="G182" s="1414"/>
      <c r="H182" s="588"/>
      <c r="I182" s="587"/>
      <c r="J182" s="587"/>
      <c r="K182" s="587"/>
      <c r="L182" s="587"/>
      <c r="M182" s="1126"/>
      <c r="N182" s="1126"/>
      <c r="O182" s="588"/>
      <c r="P182" s="588"/>
      <c r="Q182" s="587"/>
      <c r="R182" s="587"/>
      <c r="S182" s="587"/>
      <c r="T182" s="587"/>
      <c r="U182" s="1126"/>
      <c r="V182" s="1414"/>
      <c r="W182" s="587"/>
      <c r="X182" s="587"/>
      <c r="Y182" s="587"/>
      <c r="Z182" s="587"/>
      <c r="AA182" s="1126"/>
      <c r="AB182" s="1126"/>
      <c r="AC182" s="587"/>
      <c r="AD182" s="587"/>
      <c r="AE182" s="587"/>
      <c r="AF182" s="587"/>
      <c r="AG182" s="1126"/>
      <c r="AH182" s="1199"/>
      <c r="AI182" s="588"/>
      <c r="AJ182" s="587"/>
      <c r="AK182" s="587"/>
      <c r="AL182" s="587"/>
      <c r="AM182" s="587"/>
      <c r="AN182" s="1126"/>
      <c r="AO182" s="1127"/>
      <c r="AP182" s="587"/>
      <c r="AQ182" s="587">
        <v>8</v>
      </c>
      <c r="AR182" s="587">
        <v>10</v>
      </c>
      <c r="AS182" s="587">
        <v>8</v>
      </c>
      <c r="AT182" s="587">
        <f t="shared" si="278"/>
        <v>26</v>
      </c>
      <c r="AU182" s="1127">
        <v>1</v>
      </c>
      <c r="AV182" s="1165">
        <f t="shared" si="242"/>
        <v>15.210526315789474</v>
      </c>
      <c r="AW182" s="588"/>
      <c r="AX182" s="587">
        <v>11</v>
      </c>
      <c r="AY182" s="587">
        <v>10</v>
      </c>
      <c r="AZ182" s="587">
        <v>9</v>
      </c>
      <c r="BA182" s="587">
        <f t="shared" si="279"/>
        <v>30</v>
      </c>
      <c r="BB182" s="1127">
        <v>1</v>
      </c>
      <c r="BC182" s="1163">
        <f t="shared" si="229"/>
        <v>17.571428571428573</v>
      </c>
      <c r="BD182" s="588"/>
      <c r="BE182" s="588"/>
      <c r="BF182" s="587"/>
      <c r="BG182" s="587"/>
      <c r="BH182" s="587"/>
      <c r="BI182" s="587"/>
      <c r="BJ182" s="1126"/>
      <c r="BK182" s="1127"/>
      <c r="BL182" s="588"/>
      <c r="BM182" s="587"/>
      <c r="BN182" s="587"/>
      <c r="BO182" s="587"/>
      <c r="BP182" s="587"/>
      <c r="BQ182" s="1419"/>
      <c r="BR182" s="1199"/>
      <c r="BS182" s="587"/>
      <c r="BT182" s="587"/>
      <c r="BU182" s="587"/>
      <c r="BV182" s="587"/>
      <c r="BW182" s="1126"/>
      <c r="BX182" s="1127"/>
      <c r="BY182" s="588"/>
      <c r="BZ182" s="588"/>
      <c r="CA182" s="587"/>
      <c r="CB182" s="587"/>
      <c r="CC182" s="587"/>
      <c r="CD182" s="587"/>
      <c r="CE182" s="1127"/>
      <c r="CF182" s="1163"/>
      <c r="CG182" s="588"/>
      <c r="CH182" s="587"/>
      <c r="CI182" s="587"/>
      <c r="CJ182" s="587"/>
      <c r="CK182" s="587"/>
      <c r="CL182" s="1127"/>
      <c r="CM182" s="1163"/>
      <c r="CN182" s="588"/>
      <c r="CO182" s="588"/>
      <c r="CP182" s="587"/>
      <c r="CQ182" s="587"/>
      <c r="CR182" s="587"/>
      <c r="CS182" s="587"/>
      <c r="CT182" s="1127"/>
      <c r="CU182" s="1163"/>
      <c r="CV182" s="588"/>
      <c r="CW182" s="587"/>
      <c r="CX182" s="587"/>
      <c r="CY182" s="587"/>
      <c r="CZ182" s="587"/>
      <c r="DA182" s="1127"/>
      <c r="DB182" s="1127"/>
      <c r="DC182" s="1127"/>
      <c r="DD182" s="1127"/>
      <c r="DE182" s="1127"/>
      <c r="DF182" s="1127"/>
      <c r="DG182" s="1127"/>
      <c r="DH182" s="1127"/>
      <c r="DI182" s="1127"/>
      <c r="DJ182" s="1127"/>
      <c r="DK182" s="1127"/>
      <c r="DL182" s="1127"/>
      <c r="DM182" s="1127"/>
      <c r="DN182" s="1163"/>
      <c r="DO182" s="588"/>
      <c r="DP182" s="588"/>
      <c r="DQ182" s="587"/>
      <c r="DR182" s="587"/>
      <c r="DS182" s="587"/>
      <c r="DT182" s="587"/>
      <c r="DU182" s="1127"/>
      <c r="DV182" s="1127"/>
      <c r="DW182" s="588"/>
      <c r="DX182" s="587"/>
      <c r="DY182" s="587"/>
      <c r="DZ182" s="587"/>
      <c r="EA182" s="587"/>
      <c r="EB182" s="1127"/>
      <c r="EC182" s="1127"/>
      <c r="ED182" s="588"/>
      <c r="EE182" s="588"/>
      <c r="EF182" s="587">
        <v>8</v>
      </c>
      <c r="EG182" s="587">
        <v>1</v>
      </c>
      <c r="EH182" s="587">
        <v>0</v>
      </c>
      <c r="EI182" s="587">
        <f t="shared" si="280"/>
        <v>9</v>
      </c>
      <c r="EJ182" s="1127">
        <v>1</v>
      </c>
      <c r="EK182" s="1163">
        <f t="shared" si="277"/>
        <v>10.81904761904762</v>
      </c>
      <c r="EL182" s="588"/>
      <c r="EM182" s="587">
        <v>8</v>
      </c>
      <c r="EN182" s="587">
        <v>1</v>
      </c>
      <c r="EO182" s="587">
        <v>1</v>
      </c>
      <c r="EP182" s="587">
        <f t="shared" si="281"/>
        <v>10</v>
      </c>
      <c r="EQ182" s="1127">
        <v>1</v>
      </c>
      <c r="ER182" s="1163">
        <f t="shared" si="258"/>
        <v>15.411764705882353</v>
      </c>
      <c r="ES182" s="588"/>
      <c r="ET182" s="587"/>
      <c r="EU182" s="587">
        <v>4</v>
      </c>
      <c r="EV182" s="587">
        <v>0</v>
      </c>
      <c r="EW182" s="587">
        <v>2</v>
      </c>
      <c r="EX182" s="587">
        <f t="shared" si="282"/>
        <v>6</v>
      </c>
      <c r="EY182" s="1199">
        <v>1</v>
      </c>
      <c r="EZ182" s="1164">
        <f t="shared" si="259"/>
        <v>8.6816143497757849</v>
      </c>
      <c r="FA182" s="588"/>
      <c r="FB182" s="587">
        <v>4</v>
      </c>
      <c r="FC182" s="587">
        <v>3</v>
      </c>
      <c r="FD182" s="587">
        <v>3</v>
      </c>
      <c r="FE182" s="587">
        <f t="shared" si="283"/>
        <v>10</v>
      </c>
      <c r="FF182" s="1127">
        <v>1</v>
      </c>
      <c r="FG182" s="1163">
        <f t="shared" si="260"/>
        <v>11.874439461883409</v>
      </c>
      <c r="FH182" s="1197"/>
      <c r="FI182" s="1198"/>
      <c r="FJ182" s="587"/>
      <c r="FK182" s="587"/>
      <c r="FL182" s="587"/>
      <c r="FM182" s="587"/>
      <c r="FN182" s="1414"/>
      <c r="FO182" s="1127"/>
      <c r="FP182" s="588"/>
      <c r="FQ182" s="587"/>
      <c r="FR182" s="587"/>
      <c r="FS182" s="587"/>
      <c r="FT182" s="587"/>
      <c r="FU182" s="1126"/>
      <c r="FV182" s="1127"/>
      <c r="FW182" s="1203"/>
      <c r="FX182" s="1198"/>
      <c r="FY182" s="587">
        <v>1</v>
      </c>
      <c r="FZ182" s="587">
        <v>0</v>
      </c>
      <c r="GA182" s="587">
        <v>1</v>
      </c>
      <c r="GB182" s="588">
        <f t="shared" si="284"/>
        <v>2</v>
      </c>
      <c r="GC182" s="1127">
        <v>1</v>
      </c>
      <c r="GD182" s="1166">
        <f t="shared" si="261"/>
        <v>2.8</v>
      </c>
      <c r="GE182" s="697">
        <f t="shared" si="255"/>
        <v>21</v>
      </c>
      <c r="GF182" s="697">
        <f t="shared" si="256"/>
        <v>11</v>
      </c>
      <c r="GG182" s="697">
        <f t="shared" si="257"/>
        <v>11</v>
      </c>
      <c r="GH182" s="585">
        <v>0</v>
      </c>
      <c r="GI182" s="585">
        <v>1</v>
      </c>
    </row>
    <row r="183" spans="1:191" s="585" customFormat="1" hidden="1" x14ac:dyDescent="0.35">
      <c r="A183" s="1229">
        <v>42977</v>
      </c>
      <c r="B183" s="587"/>
      <c r="C183" s="587"/>
      <c r="D183" s="587"/>
      <c r="E183" s="587"/>
      <c r="F183" s="1126"/>
      <c r="G183" s="1414"/>
      <c r="H183" s="588"/>
      <c r="I183" s="587"/>
      <c r="J183" s="587"/>
      <c r="K183" s="587"/>
      <c r="L183" s="587"/>
      <c r="M183" s="1126"/>
      <c r="N183" s="1126"/>
      <c r="O183" s="588"/>
      <c r="P183" s="588"/>
      <c r="Q183" s="587"/>
      <c r="R183" s="587"/>
      <c r="S183" s="587"/>
      <c r="T183" s="587"/>
      <c r="U183" s="1126"/>
      <c r="V183" s="1414"/>
      <c r="W183" s="587"/>
      <c r="X183" s="587"/>
      <c r="Y183" s="587"/>
      <c r="Z183" s="587"/>
      <c r="AA183" s="1126"/>
      <c r="AB183" s="1126"/>
      <c r="AC183" s="587"/>
      <c r="AD183" s="587"/>
      <c r="AE183" s="587"/>
      <c r="AF183" s="587"/>
      <c r="AG183" s="1126"/>
      <c r="AH183" s="1199"/>
      <c r="AI183" s="588"/>
      <c r="AJ183" s="587"/>
      <c r="AK183" s="587"/>
      <c r="AL183" s="587"/>
      <c r="AM183" s="587"/>
      <c r="AN183" s="1126"/>
      <c r="AO183" s="1127"/>
      <c r="AP183" s="587"/>
      <c r="AQ183" s="587">
        <v>5</v>
      </c>
      <c r="AR183" s="587">
        <v>9</v>
      </c>
      <c r="AS183" s="587">
        <v>7</v>
      </c>
      <c r="AT183" s="587">
        <f t="shared" si="278"/>
        <v>21</v>
      </c>
      <c r="AU183" s="1127">
        <v>1</v>
      </c>
      <c r="AV183" s="1165">
        <f t="shared" si="242"/>
        <v>15.385964912280702</v>
      </c>
      <c r="AW183" s="588"/>
      <c r="AX183" s="587">
        <v>6</v>
      </c>
      <c r="AY183" s="587">
        <v>10</v>
      </c>
      <c r="AZ183" s="587">
        <v>9</v>
      </c>
      <c r="BA183" s="587">
        <f t="shared" si="279"/>
        <v>25</v>
      </c>
      <c r="BB183" s="1127">
        <v>1</v>
      </c>
      <c r="BC183" s="1163">
        <f t="shared" si="229"/>
        <v>17.803571428571427</v>
      </c>
      <c r="BD183" s="588"/>
      <c r="BE183" s="588"/>
      <c r="BF183" s="587"/>
      <c r="BG183" s="587"/>
      <c r="BH183" s="587"/>
      <c r="BI183" s="587"/>
      <c r="BJ183" s="1126"/>
      <c r="BK183" s="1127"/>
      <c r="BL183" s="588"/>
      <c r="BM183" s="587"/>
      <c r="BN183" s="587"/>
      <c r="BO183" s="587"/>
      <c r="BP183" s="587"/>
      <c r="BQ183" s="1419"/>
      <c r="BR183" s="1199"/>
      <c r="BS183" s="587"/>
      <c r="BT183" s="587"/>
      <c r="BU183" s="587"/>
      <c r="BV183" s="587"/>
      <c r="BW183" s="1126"/>
      <c r="BX183" s="1127"/>
      <c r="BY183" s="588"/>
      <c r="BZ183" s="588"/>
      <c r="CA183" s="587"/>
      <c r="CB183" s="587"/>
      <c r="CC183" s="587"/>
      <c r="CD183" s="587"/>
      <c r="CE183" s="1127"/>
      <c r="CF183" s="1163"/>
      <c r="CG183" s="588"/>
      <c r="CH183" s="587"/>
      <c r="CI183" s="587"/>
      <c r="CJ183" s="587"/>
      <c r="CK183" s="587"/>
      <c r="CL183" s="1127"/>
      <c r="CM183" s="1163"/>
      <c r="CN183" s="588"/>
      <c r="CO183" s="588"/>
      <c r="CP183" s="587"/>
      <c r="CQ183" s="587"/>
      <c r="CR183" s="587"/>
      <c r="CS183" s="587"/>
      <c r="CT183" s="1127"/>
      <c r="CU183" s="1163"/>
      <c r="CV183" s="588"/>
      <c r="CW183" s="587"/>
      <c r="CX183" s="587"/>
      <c r="CY183" s="587"/>
      <c r="CZ183" s="587"/>
      <c r="DA183" s="1127"/>
      <c r="DB183" s="1127"/>
      <c r="DC183" s="1127"/>
      <c r="DD183" s="1127"/>
      <c r="DE183" s="1127"/>
      <c r="DF183" s="1127"/>
      <c r="DG183" s="1127"/>
      <c r="DH183" s="1127"/>
      <c r="DI183" s="1127"/>
      <c r="DJ183" s="1127"/>
      <c r="DK183" s="1127"/>
      <c r="DL183" s="1127"/>
      <c r="DM183" s="1127"/>
      <c r="DN183" s="1163"/>
      <c r="DO183" s="588"/>
      <c r="DP183" s="588"/>
      <c r="DQ183" s="587"/>
      <c r="DR183" s="587"/>
      <c r="DS183" s="587"/>
      <c r="DT183" s="587"/>
      <c r="DU183" s="1127"/>
      <c r="DV183" s="1127"/>
      <c r="DW183" s="588"/>
      <c r="DX183" s="587"/>
      <c r="DY183" s="587"/>
      <c r="DZ183" s="587"/>
      <c r="EA183" s="587"/>
      <c r="EB183" s="1127"/>
      <c r="EC183" s="1127"/>
      <c r="ED183" s="588"/>
      <c r="EE183" s="588"/>
      <c r="EF183" s="587">
        <v>6</v>
      </c>
      <c r="EG183" s="587">
        <v>2</v>
      </c>
      <c r="EH183" s="587">
        <v>0</v>
      </c>
      <c r="EI183" s="587">
        <f t="shared" si="280"/>
        <v>8</v>
      </c>
      <c r="EJ183" s="1127">
        <v>1</v>
      </c>
      <c r="EK183" s="1163">
        <f t="shared" si="277"/>
        <v>10.704761904761904</v>
      </c>
      <c r="EL183" s="588"/>
      <c r="EM183" s="587">
        <v>6</v>
      </c>
      <c r="EN183" s="587">
        <v>3</v>
      </c>
      <c r="EO183" s="587">
        <v>3</v>
      </c>
      <c r="EP183" s="587">
        <f t="shared" si="281"/>
        <v>12</v>
      </c>
      <c r="EQ183" s="1127">
        <v>1</v>
      </c>
      <c r="ER183" s="1163">
        <f t="shared" si="258"/>
        <v>15.294117647058824</v>
      </c>
      <c r="ES183" s="588"/>
      <c r="ET183" s="587"/>
      <c r="EU183" s="587">
        <v>6</v>
      </c>
      <c r="EV183" s="587">
        <v>2</v>
      </c>
      <c r="EW183" s="587">
        <v>2</v>
      </c>
      <c r="EX183" s="587">
        <f t="shared" si="282"/>
        <v>10</v>
      </c>
      <c r="EY183" s="1199">
        <v>1</v>
      </c>
      <c r="EZ183" s="1164">
        <f t="shared" si="259"/>
        <v>8.6457399103139014</v>
      </c>
      <c r="FA183" s="588"/>
      <c r="FB183" s="587">
        <v>6</v>
      </c>
      <c r="FC183" s="587">
        <v>2</v>
      </c>
      <c r="FD183" s="587">
        <v>2</v>
      </c>
      <c r="FE183" s="587">
        <f t="shared" si="283"/>
        <v>10</v>
      </c>
      <c r="FF183" s="1127">
        <v>1</v>
      </c>
      <c r="FG183" s="1163">
        <f t="shared" si="260"/>
        <v>11.748878923766815</v>
      </c>
      <c r="FH183" s="1197"/>
      <c r="FI183" s="1198"/>
      <c r="FJ183" s="587"/>
      <c r="FK183" s="587"/>
      <c r="FL183" s="587"/>
      <c r="FM183" s="587"/>
      <c r="FN183" s="1414"/>
      <c r="FO183" s="1127"/>
      <c r="FP183" s="588"/>
      <c r="FQ183" s="587"/>
      <c r="FR183" s="587"/>
      <c r="FS183" s="587"/>
      <c r="FT183" s="587"/>
      <c r="FU183" s="1126"/>
      <c r="FV183" s="1127"/>
      <c r="FW183" s="1203"/>
      <c r="FX183" s="1198"/>
      <c r="FY183" s="587">
        <v>2</v>
      </c>
      <c r="FZ183" s="587">
        <v>1</v>
      </c>
      <c r="GA183" s="587">
        <v>1</v>
      </c>
      <c r="GB183" s="588">
        <f t="shared" si="284"/>
        <v>4</v>
      </c>
      <c r="GC183" s="1127">
        <v>1</v>
      </c>
      <c r="GD183" s="1166">
        <f t="shared" si="261"/>
        <v>2.8666666666666667</v>
      </c>
      <c r="GE183" s="697">
        <f t="shared" si="255"/>
        <v>19</v>
      </c>
      <c r="GF183" s="697">
        <f t="shared" si="256"/>
        <v>14</v>
      </c>
      <c r="GG183" s="697">
        <f t="shared" si="257"/>
        <v>10</v>
      </c>
      <c r="GH183" s="585">
        <v>0</v>
      </c>
      <c r="GI183" s="585">
        <v>1</v>
      </c>
    </row>
    <row r="184" spans="1:191" s="585" customFormat="1" hidden="1" x14ac:dyDescent="0.35">
      <c r="A184" s="1229">
        <v>42978</v>
      </c>
      <c r="B184" s="587"/>
      <c r="C184" s="587"/>
      <c r="D184" s="587"/>
      <c r="E184" s="587"/>
      <c r="F184" s="1126"/>
      <c r="G184" s="1414"/>
      <c r="H184" s="588"/>
      <c r="I184" s="587"/>
      <c r="J184" s="587"/>
      <c r="K184" s="587"/>
      <c r="L184" s="587"/>
      <c r="M184" s="1126"/>
      <c r="N184" s="1126"/>
      <c r="O184" s="588"/>
      <c r="P184" s="588"/>
      <c r="Q184" s="587"/>
      <c r="R184" s="587"/>
      <c r="S184" s="587"/>
      <c r="T184" s="587"/>
      <c r="U184" s="1126"/>
      <c r="V184" s="1414"/>
      <c r="W184" s="587"/>
      <c r="X184" s="587"/>
      <c r="Y184" s="587"/>
      <c r="Z184" s="587"/>
      <c r="AA184" s="1126"/>
      <c r="AB184" s="1126"/>
      <c r="AC184" s="587"/>
      <c r="AD184" s="587"/>
      <c r="AE184" s="587"/>
      <c r="AF184" s="587"/>
      <c r="AG184" s="1126"/>
      <c r="AH184" s="1199"/>
      <c r="AI184" s="588"/>
      <c r="AJ184" s="587"/>
      <c r="AK184" s="587"/>
      <c r="AL184" s="587"/>
      <c r="AM184" s="587"/>
      <c r="AN184" s="1126"/>
      <c r="AO184" s="1127"/>
      <c r="AP184" s="587"/>
      <c r="AQ184" s="587">
        <v>5</v>
      </c>
      <c r="AR184" s="587">
        <v>6</v>
      </c>
      <c r="AS184" s="587">
        <v>8</v>
      </c>
      <c r="AT184" s="587">
        <f t="shared" si="278"/>
        <v>19</v>
      </c>
      <c r="AU184" s="1127">
        <v>1</v>
      </c>
      <c r="AV184" s="1165">
        <f t="shared" si="242"/>
        <v>15.491228070175438</v>
      </c>
      <c r="AW184" s="588"/>
      <c r="AX184" s="587">
        <v>6</v>
      </c>
      <c r="AY184" s="587">
        <v>8</v>
      </c>
      <c r="AZ184" s="587">
        <v>8</v>
      </c>
      <c r="BA184" s="587">
        <f t="shared" si="279"/>
        <v>22</v>
      </c>
      <c r="BB184" s="1127">
        <v>1</v>
      </c>
      <c r="BC184" s="1163">
        <f t="shared" si="229"/>
        <v>17.928571428571427</v>
      </c>
      <c r="BD184" s="588"/>
      <c r="BE184" s="588"/>
      <c r="BF184" s="587"/>
      <c r="BG184" s="587"/>
      <c r="BH184" s="587"/>
      <c r="BI184" s="587"/>
      <c r="BJ184" s="1126"/>
      <c r="BK184" s="1127"/>
      <c r="BL184" s="588"/>
      <c r="BM184" s="587"/>
      <c r="BN184" s="587"/>
      <c r="BO184" s="587"/>
      <c r="BP184" s="587"/>
      <c r="BQ184" s="1419"/>
      <c r="BR184" s="1199"/>
      <c r="BS184" s="587"/>
      <c r="BT184" s="587"/>
      <c r="BU184" s="587"/>
      <c r="BV184" s="587"/>
      <c r="BW184" s="1126"/>
      <c r="BX184" s="1127"/>
      <c r="BY184" s="588"/>
      <c r="BZ184" s="588"/>
      <c r="CA184" s="587"/>
      <c r="CB184" s="587"/>
      <c r="CC184" s="587"/>
      <c r="CD184" s="587"/>
      <c r="CE184" s="1127"/>
      <c r="CF184" s="1163"/>
      <c r="CG184" s="588"/>
      <c r="CH184" s="587"/>
      <c r="CI184" s="587"/>
      <c r="CJ184" s="587"/>
      <c r="CK184" s="587"/>
      <c r="CL184" s="1127"/>
      <c r="CM184" s="1163"/>
      <c r="CN184" s="588"/>
      <c r="CO184" s="588"/>
      <c r="CP184" s="587"/>
      <c r="CQ184" s="587"/>
      <c r="CR184" s="587"/>
      <c r="CS184" s="587"/>
      <c r="CT184" s="1127"/>
      <c r="CU184" s="1163"/>
      <c r="CV184" s="588"/>
      <c r="CW184" s="587"/>
      <c r="CX184" s="587"/>
      <c r="CY184" s="587"/>
      <c r="CZ184" s="587"/>
      <c r="DA184" s="1127"/>
      <c r="DB184" s="1127"/>
      <c r="DC184" s="1127"/>
      <c r="DD184" s="1127"/>
      <c r="DE184" s="1127"/>
      <c r="DF184" s="1127"/>
      <c r="DG184" s="1127"/>
      <c r="DH184" s="1127"/>
      <c r="DI184" s="1127"/>
      <c r="DJ184" s="1127"/>
      <c r="DK184" s="1127"/>
      <c r="DL184" s="1127"/>
      <c r="DM184" s="1127"/>
      <c r="DN184" s="1163"/>
      <c r="DO184" s="588"/>
      <c r="DP184" s="588"/>
      <c r="DQ184" s="587"/>
      <c r="DR184" s="587"/>
      <c r="DS184" s="587"/>
      <c r="DT184" s="587"/>
      <c r="DU184" s="1127"/>
      <c r="DV184" s="1127"/>
      <c r="DW184" s="588"/>
      <c r="DX184" s="587"/>
      <c r="DY184" s="587"/>
      <c r="DZ184" s="587"/>
      <c r="EA184" s="587"/>
      <c r="EB184" s="1127"/>
      <c r="EC184" s="1127"/>
      <c r="ED184" s="588"/>
      <c r="EE184" s="588"/>
      <c r="EF184" s="587">
        <v>11</v>
      </c>
      <c r="EG184" s="587">
        <v>0</v>
      </c>
      <c r="EH184" s="587">
        <v>2</v>
      </c>
      <c r="EI184" s="587">
        <f t="shared" si="280"/>
        <v>13</v>
      </c>
      <c r="EJ184" s="1127">
        <v>1</v>
      </c>
      <c r="EK184" s="1163">
        <f t="shared" si="277"/>
        <v>10.838095238095239</v>
      </c>
      <c r="EL184" s="588"/>
      <c r="EM184" s="587">
        <v>12</v>
      </c>
      <c r="EN184" s="587">
        <v>2</v>
      </c>
      <c r="EO184" s="587">
        <v>3</v>
      </c>
      <c r="EP184" s="587">
        <f t="shared" si="281"/>
        <v>17</v>
      </c>
      <c r="EQ184" s="1127">
        <v>1</v>
      </c>
      <c r="ER184" s="1163">
        <f t="shared" si="258"/>
        <v>15.431372549019608</v>
      </c>
      <c r="ES184" s="588"/>
      <c r="ET184" s="587"/>
      <c r="EU184" s="587">
        <v>7</v>
      </c>
      <c r="EV184" s="587">
        <v>0</v>
      </c>
      <c r="EW184" s="587">
        <v>0</v>
      </c>
      <c r="EX184" s="587">
        <f t="shared" si="282"/>
        <v>7</v>
      </c>
      <c r="EY184" s="1199">
        <v>1</v>
      </c>
      <c r="EZ184" s="1164">
        <f t="shared" si="259"/>
        <v>8.6278026905829588</v>
      </c>
      <c r="FA184" s="588"/>
      <c r="FB184" s="587">
        <v>9</v>
      </c>
      <c r="FC184" s="587">
        <v>2</v>
      </c>
      <c r="FD184" s="587">
        <v>6</v>
      </c>
      <c r="FE184" s="587">
        <f t="shared" si="283"/>
        <v>17</v>
      </c>
      <c r="FF184" s="1127">
        <v>1</v>
      </c>
      <c r="FG184" s="1163">
        <f t="shared" si="260"/>
        <v>11.838565022421525</v>
      </c>
      <c r="FH184" s="1197"/>
      <c r="FI184" s="1198"/>
      <c r="FJ184" s="587"/>
      <c r="FK184" s="587"/>
      <c r="FL184" s="587"/>
      <c r="FM184" s="587"/>
      <c r="FN184" s="1414"/>
      <c r="FO184" s="1127"/>
      <c r="FP184" s="588"/>
      <c r="FQ184" s="587"/>
      <c r="FR184" s="587"/>
      <c r="FS184" s="587"/>
      <c r="FT184" s="587"/>
      <c r="FU184" s="1126"/>
      <c r="FV184" s="1127"/>
      <c r="FW184" s="1203"/>
      <c r="FX184" s="1198"/>
      <c r="FY184" s="587">
        <v>0</v>
      </c>
      <c r="FZ184" s="587">
        <v>1</v>
      </c>
      <c r="GA184" s="587">
        <v>0</v>
      </c>
      <c r="GB184" s="588">
        <f t="shared" si="284"/>
        <v>1</v>
      </c>
      <c r="GC184" s="1127">
        <v>1</v>
      </c>
      <c r="GD184" s="1166">
        <f t="shared" si="261"/>
        <v>2.8833333333333333</v>
      </c>
      <c r="GE184" s="697">
        <f t="shared" si="255"/>
        <v>23</v>
      </c>
      <c r="GF184" s="697">
        <f t="shared" si="256"/>
        <v>7</v>
      </c>
      <c r="GG184" s="697">
        <f t="shared" si="257"/>
        <v>10</v>
      </c>
      <c r="GH184" s="585">
        <v>0</v>
      </c>
      <c r="GI184" s="585">
        <v>1</v>
      </c>
    </row>
    <row r="185" spans="1:191" s="585" customFormat="1" hidden="1" x14ac:dyDescent="0.35">
      <c r="A185" s="1231">
        <v>42979</v>
      </c>
      <c r="B185" s="698"/>
      <c r="C185" s="698"/>
      <c r="D185" s="698"/>
      <c r="E185" s="698"/>
      <c r="F185" s="1140"/>
      <c r="G185" s="1415"/>
      <c r="H185" s="1142"/>
      <c r="I185" s="698"/>
      <c r="J185" s="698"/>
      <c r="K185" s="698"/>
      <c r="L185" s="698"/>
      <c r="M185" s="1140"/>
      <c r="N185" s="1140"/>
      <c r="O185" s="1142"/>
      <c r="P185" s="1142"/>
      <c r="Q185" s="698"/>
      <c r="R185" s="698"/>
      <c r="S185" s="698"/>
      <c r="T185" s="698"/>
      <c r="U185" s="1140"/>
      <c r="V185" s="1415"/>
      <c r="W185" s="698"/>
      <c r="X185" s="698"/>
      <c r="Y185" s="698"/>
      <c r="Z185" s="698"/>
      <c r="AA185" s="1140"/>
      <c r="AB185" s="1140"/>
      <c r="AC185" s="698"/>
      <c r="AD185" s="698"/>
      <c r="AE185" s="698"/>
      <c r="AF185" s="698"/>
      <c r="AG185" s="1140"/>
      <c r="AH185" s="1420"/>
      <c r="AI185" s="1142"/>
      <c r="AJ185" s="698"/>
      <c r="AK185" s="698"/>
      <c r="AL185" s="698"/>
      <c r="AM185" s="698"/>
      <c r="AN185" s="1140"/>
      <c r="AO185" s="1141"/>
      <c r="AP185" s="698"/>
      <c r="AQ185" s="698">
        <v>3</v>
      </c>
      <c r="AR185" s="698">
        <v>10</v>
      </c>
      <c r="AS185" s="698">
        <v>3</v>
      </c>
      <c r="AT185" s="698">
        <f t="shared" si="278"/>
        <v>16</v>
      </c>
      <c r="AU185" s="1141">
        <v>1</v>
      </c>
      <c r="AV185" s="1165">
        <f t="shared" si="242"/>
        <v>15.456140350877194</v>
      </c>
      <c r="AW185" s="1142"/>
      <c r="AX185" s="698">
        <v>10</v>
      </c>
      <c r="AY185" s="698">
        <v>13</v>
      </c>
      <c r="AZ185" s="698">
        <v>7</v>
      </c>
      <c r="BA185" s="698">
        <f t="shared" si="279"/>
        <v>30</v>
      </c>
      <c r="BB185" s="1141">
        <v>1</v>
      </c>
      <c r="BC185" s="1163">
        <f t="shared" si="229"/>
        <v>18.089285714285715</v>
      </c>
      <c r="BD185" s="1142"/>
      <c r="BE185" s="1142"/>
      <c r="BF185" s="698"/>
      <c r="BG185" s="698"/>
      <c r="BH185" s="698"/>
      <c r="BI185" s="698"/>
      <c r="BJ185" s="1140"/>
      <c r="BK185" s="1141"/>
      <c r="BL185" s="1142"/>
      <c r="BM185" s="698"/>
      <c r="BN185" s="698"/>
      <c r="BO185" s="698"/>
      <c r="BP185" s="698"/>
      <c r="BQ185" s="1421"/>
      <c r="BR185" s="1420"/>
      <c r="BS185" s="698"/>
      <c r="BT185" s="698"/>
      <c r="BU185" s="698"/>
      <c r="BV185" s="698"/>
      <c r="BW185" s="1140"/>
      <c r="BX185" s="1141"/>
      <c r="BY185" s="1142"/>
      <c r="BZ185" s="1142"/>
      <c r="CA185" s="698"/>
      <c r="CB185" s="698"/>
      <c r="CC185" s="698"/>
      <c r="CD185" s="698"/>
      <c r="CE185" s="1141"/>
      <c r="CF185" s="1163"/>
      <c r="CG185" s="1142"/>
      <c r="CH185" s="698"/>
      <c r="CI185" s="698"/>
      <c r="CJ185" s="698"/>
      <c r="CK185" s="698"/>
      <c r="CL185" s="1141"/>
      <c r="CM185" s="1163"/>
      <c r="CN185" s="1142"/>
      <c r="CO185" s="1142"/>
      <c r="CP185" s="698"/>
      <c r="CQ185" s="698"/>
      <c r="CR185" s="698"/>
      <c r="CS185" s="698"/>
      <c r="CT185" s="1141"/>
      <c r="CU185" s="1163"/>
      <c r="CV185" s="1142"/>
      <c r="CW185" s="698"/>
      <c r="CX185" s="698"/>
      <c r="CY185" s="698"/>
      <c r="CZ185" s="698"/>
      <c r="DA185" s="1141"/>
      <c r="DB185" s="1141"/>
      <c r="DC185" s="1141"/>
      <c r="DD185" s="1141"/>
      <c r="DE185" s="1141"/>
      <c r="DF185" s="1141"/>
      <c r="DG185" s="1141"/>
      <c r="DH185" s="1141"/>
      <c r="DI185" s="1141"/>
      <c r="DJ185" s="1141"/>
      <c r="DK185" s="1141"/>
      <c r="DL185" s="1141"/>
      <c r="DM185" s="1141"/>
      <c r="DN185" s="1163"/>
      <c r="DO185" s="1142"/>
      <c r="DP185" s="1142"/>
      <c r="DQ185" s="698"/>
      <c r="DR185" s="698"/>
      <c r="DS185" s="698"/>
      <c r="DT185" s="698"/>
      <c r="DU185" s="1141"/>
      <c r="DV185" s="1141"/>
      <c r="DW185" s="1142"/>
      <c r="DX185" s="698"/>
      <c r="DY185" s="698"/>
      <c r="DZ185" s="698"/>
      <c r="EA185" s="698"/>
      <c r="EB185" s="1141"/>
      <c r="EC185" s="1141"/>
      <c r="ED185" s="1142"/>
      <c r="EE185" s="1142"/>
      <c r="EF185" s="698">
        <v>5</v>
      </c>
      <c r="EG185" s="698">
        <v>0</v>
      </c>
      <c r="EH185" s="698">
        <v>0</v>
      </c>
      <c r="EI185" s="698">
        <f t="shared" si="280"/>
        <v>5</v>
      </c>
      <c r="EJ185" s="1141">
        <v>1</v>
      </c>
      <c r="EK185" s="1163">
        <f t="shared" si="277"/>
        <v>10.780952380952382</v>
      </c>
      <c r="EL185" s="1142"/>
      <c r="EM185" s="698">
        <v>5</v>
      </c>
      <c r="EN185" s="698">
        <v>0</v>
      </c>
      <c r="EO185" s="698">
        <v>1</v>
      </c>
      <c r="EP185" s="698">
        <f t="shared" si="281"/>
        <v>6</v>
      </c>
      <c r="EQ185" s="1141">
        <v>1</v>
      </c>
      <c r="ER185" s="1163">
        <f t="shared" si="258"/>
        <v>15.235294117647058</v>
      </c>
      <c r="ES185" s="1142"/>
      <c r="ET185" s="698"/>
      <c r="EU185" s="698">
        <v>7</v>
      </c>
      <c r="EV185" s="698">
        <v>1</v>
      </c>
      <c r="EW185" s="698">
        <v>3</v>
      </c>
      <c r="EX185" s="698">
        <f t="shared" si="282"/>
        <v>11</v>
      </c>
      <c r="EY185" s="1420">
        <v>1</v>
      </c>
      <c r="EZ185" s="1164">
        <f t="shared" si="259"/>
        <v>8.6636771300448423</v>
      </c>
      <c r="FA185" s="1142"/>
      <c r="FB185" s="698">
        <v>9</v>
      </c>
      <c r="FC185" s="698">
        <v>3</v>
      </c>
      <c r="FD185" s="698">
        <v>11</v>
      </c>
      <c r="FE185" s="698">
        <f t="shared" si="283"/>
        <v>23</v>
      </c>
      <c r="FF185" s="1141">
        <v>1</v>
      </c>
      <c r="FG185" s="1163">
        <f t="shared" si="260"/>
        <v>12.017937219730941</v>
      </c>
      <c r="FH185" s="1423"/>
      <c r="FI185" s="1424"/>
      <c r="FJ185" s="698"/>
      <c r="FK185" s="698"/>
      <c r="FL185" s="698"/>
      <c r="FM185" s="698"/>
      <c r="FN185" s="1415"/>
      <c r="FO185" s="1141"/>
      <c r="FP185" s="1142"/>
      <c r="FQ185" s="698"/>
      <c r="FR185" s="698"/>
      <c r="FS185" s="698"/>
      <c r="FT185" s="698"/>
      <c r="FU185" s="1140"/>
      <c r="FV185" s="1141"/>
      <c r="FW185" s="1425"/>
      <c r="FX185" s="1424"/>
      <c r="FY185" s="698">
        <v>2</v>
      </c>
      <c r="FZ185" s="698">
        <v>0</v>
      </c>
      <c r="GA185" s="698">
        <v>0</v>
      </c>
      <c r="GB185" s="1142">
        <f t="shared" si="284"/>
        <v>2</v>
      </c>
      <c r="GC185" s="1141">
        <v>1</v>
      </c>
      <c r="GD185" s="1166">
        <f t="shared" si="261"/>
        <v>2.9166666666666665</v>
      </c>
      <c r="GE185" s="1427">
        <f t="shared" si="255"/>
        <v>17</v>
      </c>
      <c r="GF185" s="1427">
        <f t="shared" si="256"/>
        <v>11</v>
      </c>
      <c r="GG185" s="1427">
        <f t="shared" si="257"/>
        <v>6</v>
      </c>
      <c r="GH185" s="585">
        <v>0</v>
      </c>
      <c r="GI185" s="585">
        <v>0</v>
      </c>
    </row>
    <row r="186" spans="1:191" s="585" customFormat="1" hidden="1" x14ac:dyDescent="0.35">
      <c r="A186" s="1230" t="s">
        <v>243</v>
      </c>
      <c r="B186" s="587"/>
      <c r="C186" s="587"/>
      <c r="D186" s="587"/>
      <c r="E186" s="587"/>
      <c r="F186" s="1126"/>
      <c r="G186" s="1414"/>
      <c r="H186" s="588"/>
      <c r="I186" s="587"/>
      <c r="J186" s="587"/>
      <c r="K186" s="587"/>
      <c r="L186" s="587"/>
      <c r="M186" s="1126"/>
      <c r="N186" s="1126"/>
      <c r="O186" s="588"/>
      <c r="P186" s="588"/>
      <c r="Q186" s="587"/>
      <c r="R186" s="587"/>
      <c r="S186" s="587"/>
      <c r="T186" s="587"/>
      <c r="U186" s="1126"/>
      <c r="V186" s="1414"/>
      <c r="W186" s="587"/>
      <c r="X186" s="587"/>
      <c r="Y186" s="587"/>
      <c r="Z186" s="587"/>
      <c r="AA186" s="1126"/>
      <c r="AB186" s="1126"/>
      <c r="AC186" s="587"/>
      <c r="AD186" s="587"/>
      <c r="AE186" s="587"/>
      <c r="AF186" s="587"/>
      <c r="AG186" s="1126"/>
      <c r="AH186" s="1199"/>
      <c r="AI186" s="588"/>
      <c r="AJ186" s="587"/>
      <c r="AK186" s="587"/>
      <c r="AL186" s="587"/>
      <c r="AM186" s="587"/>
      <c r="AN186" s="1126"/>
      <c r="AO186" s="1127"/>
      <c r="AP186" s="587"/>
      <c r="AQ186" s="587"/>
      <c r="AR186" s="587"/>
      <c r="AS186" s="587"/>
      <c r="AT186" s="587"/>
      <c r="AU186" s="1127"/>
      <c r="AV186" s="1165">
        <f t="shared" si="242"/>
        <v>15.607142857142858</v>
      </c>
      <c r="AW186" s="588"/>
      <c r="AX186" s="587"/>
      <c r="AY186" s="587"/>
      <c r="AZ186" s="587"/>
      <c r="BA186" s="587"/>
      <c r="BB186" s="1127"/>
      <c r="BC186" s="1163">
        <f t="shared" si="229"/>
        <v>18.236363636363638</v>
      </c>
      <c r="BD186" s="588"/>
      <c r="BE186" s="588"/>
      <c r="BF186" s="587"/>
      <c r="BG186" s="587"/>
      <c r="BH186" s="587"/>
      <c r="BI186" s="587"/>
      <c r="BJ186" s="1126"/>
      <c r="BK186" s="1127"/>
      <c r="BL186" s="588"/>
      <c r="BM186" s="587"/>
      <c r="BN186" s="587"/>
      <c r="BO186" s="587"/>
      <c r="BP186" s="587"/>
      <c r="BQ186" s="1419"/>
      <c r="BR186" s="1199"/>
      <c r="BS186" s="587"/>
      <c r="BT186" s="587"/>
      <c r="BU186" s="587"/>
      <c r="BV186" s="587"/>
      <c r="BW186" s="1126"/>
      <c r="BX186" s="1127"/>
      <c r="BY186" s="588"/>
      <c r="BZ186" s="588"/>
      <c r="CA186" s="587"/>
      <c r="CB186" s="587"/>
      <c r="CC186" s="587"/>
      <c r="CD186" s="587"/>
      <c r="CE186" s="1127"/>
      <c r="CF186" s="1163"/>
      <c r="CG186" s="588"/>
      <c r="CH186" s="587"/>
      <c r="CI186" s="587"/>
      <c r="CJ186" s="587"/>
      <c r="CK186" s="587"/>
      <c r="CL186" s="1127"/>
      <c r="CM186" s="1163"/>
      <c r="CN186" s="588"/>
      <c r="CO186" s="588"/>
      <c r="CP186" s="587"/>
      <c r="CQ186" s="587"/>
      <c r="CR186" s="587"/>
      <c r="CS186" s="587"/>
      <c r="CT186" s="1127"/>
      <c r="CU186" s="1163"/>
      <c r="CV186" s="588"/>
      <c r="CW186" s="587"/>
      <c r="CX186" s="587"/>
      <c r="CY186" s="587"/>
      <c r="CZ186" s="587"/>
      <c r="DA186" s="1127"/>
      <c r="DB186" s="1127"/>
      <c r="DC186" s="1127"/>
      <c r="DD186" s="1127"/>
      <c r="DE186" s="1127"/>
      <c r="DF186" s="1127"/>
      <c r="DG186" s="1127"/>
      <c r="DH186" s="1127"/>
      <c r="DI186" s="1127"/>
      <c r="DJ186" s="1127"/>
      <c r="DK186" s="1127"/>
      <c r="DL186" s="1127"/>
      <c r="DM186" s="1127"/>
      <c r="DN186" s="1163"/>
      <c r="DO186" s="588"/>
      <c r="DP186" s="588"/>
      <c r="DQ186" s="587"/>
      <c r="DR186" s="587"/>
      <c r="DS186" s="587"/>
      <c r="DT186" s="587"/>
      <c r="DU186" s="1127"/>
      <c r="DV186" s="1127"/>
      <c r="DW186" s="588"/>
      <c r="DX186" s="587"/>
      <c r="DY186" s="587"/>
      <c r="DZ186" s="587"/>
      <c r="EA186" s="587"/>
      <c r="EB186" s="1127"/>
      <c r="EC186" s="1127"/>
      <c r="ED186" s="588"/>
      <c r="EE186" s="588"/>
      <c r="EF186" s="587"/>
      <c r="EG186" s="587"/>
      <c r="EH186" s="587"/>
      <c r="EI186" s="587"/>
      <c r="EJ186" s="1127"/>
      <c r="EK186" s="1163">
        <f t="shared" si="277"/>
        <v>10.854368932038835</v>
      </c>
      <c r="EL186" s="588"/>
      <c r="EM186" s="587"/>
      <c r="EN186" s="587"/>
      <c r="EO186" s="587"/>
      <c r="EP186" s="587"/>
      <c r="EQ186" s="1127"/>
      <c r="ER186" s="1163">
        <f t="shared" si="258"/>
        <v>15.28</v>
      </c>
      <c r="ES186" s="588"/>
      <c r="ET186" s="587"/>
      <c r="EU186" s="587"/>
      <c r="EV186" s="587"/>
      <c r="EW186" s="587"/>
      <c r="EX186" s="587"/>
      <c r="EY186" s="1199"/>
      <c r="EZ186" s="1164">
        <f t="shared" si="259"/>
        <v>8.6575342465753433</v>
      </c>
      <c r="FA186" s="588"/>
      <c r="FB186" s="587"/>
      <c r="FC186" s="587"/>
      <c r="FD186" s="587"/>
      <c r="FE186" s="587"/>
      <c r="FF186" s="1127"/>
      <c r="FG186" s="1163">
        <f t="shared" si="260"/>
        <v>12.018264840182649</v>
      </c>
      <c r="FH186" s="1197"/>
      <c r="FI186" s="1198"/>
      <c r="FJ186" s="587"/>
      <c r="FK186" s="587"/>
      <c r="FL186" s="587"/>
      <c r="FM186" s="587"/>
      <c r="FN186" s="1414"/>
      <c r="FO186" s="1127"/>
      <c r="FP186" s="588"/>
      <c r="FQ186" s="587"/>
      <c r="FR186" s="587"/>
      <c r="FS186" s="587"/>
      <c r="FT186" s="587"/>
      <c r="FU186" s="1126"/>
      <c r="FV186" s="1127"/>
      <c r="FW186" s="1203"/>
      <c r="FX186" s="1198"/>
      <c r="FY186" s="587"/>
      <c r="FZ186" s="587"/>
      <c r="GA186" s="587"/>
      <c r="GB186" s="588"/>
      <c r="GC186" s="1127"/>
      <c r="GD186" s="1166">
        <f t="shared" si="261"/>
        <v>2.9661016949152543</v>
      </c>
      <c r="GE186" s="697"/>
      <c r="GF186" s="697"/>
      <c r="GG186" s="697"/>
    </row>
    <row r="187" spans="1:191" s="585" customFormat="1" hidden="1" x14ac:dyDescent="0.35">
      <c r="A187" s="1229">
        <v>42983</v>
      </c>
      <c r="B187" s="587"/>
      <c r="C187" s="587"/>
      <c r="D187" s="587"/>
      <c r="E187" s="587"/>
      <c r="F187" s="1126"/>
      <c r="G187" s="1414"/>
      <c r="H187" s="588"/>
      <c r="I187" s="587"/>
      <c r="J187" s="587"/>
      <c r="K187" s="587"/>
      <c r="L187" s="587"/>
      <c r="M187" s="1126"/>
      <c r="N187" s="1126"/>
      <c r="O187" s="588"/>
      <c r="P187" s="588"/>
      <c r="Q187" s="587"/>
      <c r="R187" s="587"/>
      <c r="S187" s="587"/>
      <c r="T187" s="587"/>
      <c r="U187" s="1126"/>
      <c r="V187" s="1414"/>
      <c r="W187" s="587"/>
      <c r="X187" s="587"/>
      <c r="Y187" s="587"/>
      <c r="Z187" s="587"/>
      <c r="AA187" s="1126"/>
      <c r="AB187" s="1126"/>
      <c r="AC187" s="587"/>
      <c r="AD187" s="587"/>
      <c r="AE187" s="587"/>
      <c r="AF187" s="587"/>
      <c r="AG187" s="1126"/>
      <c r="AH187" s="1199"/>
      <c r="AI187" s="588"/>
      <c r="AJ187" s="587"/>
      <c r="AK187" s="587"/>
      <c r="AL187" s="587"/>
      <c r="AM187" s="587"/>
      <c r="AN187" s="1126"/>
      <c r="AO187" s="1127"/>
      <c r="AP187" s="587"/>
      <c r="AQ187" s="587">
        <v>4</v>
      </c>
      <c r="AR187" s="587">
        <v>10</v>
      </c>
      <c r="AS187" s="587">
        <v>7</v>
      </c>
      <c r="AT187" s="587">
        <f t="shared" ref="AT187:AT195" si="285">SUM(AQ187:AS187)</f>
        <v>21</v>
      </c>
      <c r="AU187" s="1127">
        <v>1</v>
      </c>
      <c r="AV187" s="1165">
        <f t="shared" si="242"/>
        <v>15.767857142857142</v>
      </c>
      <c r="AW187" s="588"/>
      <c r="AX187" s="587">
        <v>7</v>
      </c>
      <c r="AY187" s="587">
        <v>13</v>
      </c>
      <c r="AZ187" s="587">
        <v>8</v>
      </c>
      <c r="BA187" s="587">
        <f t="shared" ref="BA187:BA195" si="286">SUM(AX187:AZ187)</f>
        <v>28</v>
      </c>
      <c r="BB187" s="1127">
        <v>1</v>
      </c>
      <c r="BC187" s="1163">
        <f t="shared" si="229"/>
        <v>18.509090909090908</v>
      </c>
      <c r="BD187" s="588"/>
      <c r="BE187" s="588"/>
      <c r="BF187" s="587"/>
      <c r="BG187" s="587"/>
      <c r="BH187" s="587"/>
      <c r="BI187" s="587"/>
      <c r="BJ187" s="1126"/>
      <c r="BK187" s="1127"/>
      <c r="BL187" s="588"/>
      <c r="BM187" s="587"/>
      <c r="BN187" s="587"/>
      <c r="BO187" s="587"/>
      <c r="BP187" s="587"/>
      <c r="BQ187" s="1419"/>
      <c r="BR187" s="1199"/>
      <c r="BS187" s="587"/>
      <c r="BT187" s="587"/>
      <c r="BU187" s="587"/>
      <c r="BV187" s="587"/>
      <c r="BW187" s="1126"/>
      <c r="BX187" s="1127"/>
      <c r="BY187" s="588"/>
      <c r="BZ187" s="588"/>
      <c r="CA187" s="587"/>
      <c r="CB187" s="587"/>
      <c r="CC187" s="587"/>
      <c r="CD187" s="587"/>
      <c r="CE187" s="1127"/>
      <c r="CF187" s="1163"/>
      <c r="CG187" s="588"/>
      <c r="CH187" s="587"/>
      <c r="CI187" s="587"/>
      <c r="CJ187" s="587"/>
      <c r="CK187" s="587"/>
      <c r="CL187" s="1127"/>
      <c r="CM187" s="1163"/>
      <c r="CN187" s="588"/>
      <c r="CO187" s="588"/>
      <c r="CP187" s="587"/>
      <c r="CQ187" s="587"/>
      <c r="CR187" s="587"/>
      <c r="CS187" s="587"/>
      <c r="CT187" s="1127"/>
      <c r="CU187" s="1163"/>
      <c r="CV187" s="588"/>
      <c r="CW187" s="587"/>
      <c r="CX187" s="587"/>
      <c r="CY187" s="587"/>
      <c r="CZ187" s="587"/>
      <c r="DA187" s="1127"/>
      <c r="DB187" s="1127"/>
      <c r="DC187" s="1127"/>
      <c r="DD187" s="1127"/>
      <c r="DE187" s="1127"/>
      <c r="DF187" s="1127"/>
      <c r="DG187" s="1127"/>
      <c r="DH187" s="1127"/>
      <c r="DI187" s="1127"/>
      <c r="DJ187" s="1127"/>
      <c r="DK187" s="1127"/>
      <c r="DL187" s="1127"/>
      <c r="DM187" s="1127"/>
      <c r="DN187" s="1163"/>
      <c r="DO187" s="588"/>
      <c r="DP187" s="588"/>
      <c r="DQ187" s="587"/>
      <c r="DR187" s="587"/>
      <c r="DS187" s="587"/>
      <c r="DT187" s="587"/>
      <c r="DU187" s="1127"/>
      <c r="DV187" s="1127"/>
      <c r="DW187" s="588"/>
      <c r="DX187" s="587"/>
      <c r="DY187" s="587"/>
      <c r="DZ187" s="587"/>
      <c r="EA187" s="587"/>
      <c r="EB187" s="1127"/>
      <c r="EC187" s="1127"/>
      <c r="ED187" s="588"/>
      <c r="EE187" s="588"/>
      <c r="EF187" s="587">
        <v>5</v>
      </c>
      <c r="EG187" s="587">
        <v>0</v>
      </c>
      <c r="EH187" s="587">
        <v>1</v>
      </c>
      <c r="EI187" s="587">
        <f t="shared" ref="EI187:EI195" si="287">SUM(EF187:EH187)</f>
        <v>6</v>
      </c>
      <c r="EJ187" s="1127">
        <v>1</v>
      </c>
      <c r="EK187" s="1163">
        <f t="shared" si="277"/>
        <v>10.679611650485437</v>
      </c>
      <c r="EL187" s="588"/>
      <c r="EM187" s="587">
        <v>5</v>
      </c>
      <c r="EN187" s="587">
        <v>1</v>
      </c>
      <c r="EO187" s="587">
        <v>2</v>
      </c>
      <c r="EP187" s="587">
        <f t="shared" ref="EP187:EP195" si="288">SUM(EM187:EO187)</f>
        <v>8</v>
      </c>
      <c r="EQ187" s="1127">
        <v>1</v>
      </c>
      <c r="ER187" s="1163">
        <f t="shared" si="258"/>
        <v>15</v>
      </c>
      <c r="ES187" s="588"/>
      <c r="ET187" s="587"/>
      <c r="EU187" s="587">
        <v>8</v>
      </c>
      <c r="EV187" s="587">
        <v>0</v>
      </c>
      <c r="EW187" s="587">
        <v>1</v>
      </c>
      <c r="EX187" s="587">
        <f t="shared" ref="EX187:EX195" si="289">SUM(EU187:EW187)</f>
        <v>9</v>
      </c>
      <c r="EY187" s="1199">
        <v>1</v>
      </c>
      <c r="EZ187" s="1164">
        <f t="shared" si="259"/>
        <v>8.6757990867579906</v>
      </c>
      <c r="FA187" s="588"/>
      <c r="FB187" s="587">
        <v>9</v>
      </c>
      <c r="FC187" s="587">
        <v>0</v>
      </c>
      <c r="FD187" s="587">
        <v>3</v>
      </c>
      <c r="FE187" s="587">
        <f t="shared" ref="FE187:FE195" si="290">SUM(FB187:FD187)</f>
        <v>12</v>
      </c>
      <c r="FF187" s="1127">
        <v>1</v>
      </c>
      <c r="FG187" s="1163">
        <f t="shared" si="260"/>
        <v>12.018264840182649</v>
      </c>
      <c r="FH187" s="1197"/>
      <c r="FI187" s="1198"/>
      <c r="FJ187" s="587"/>
      <c r="FK187" s="587"/>
      <c r="FL187" s="587"/>
      <c r="FM187" s="587"/>
      <c r="FN187" s="1414"/>
      <c r="FO187" s="1127"/>
      <c r="FP187" s="588"/>
      <c r="FQ187" s="587"/>
      <c r="FR187" s="587"/>
      <c r="FS187" s="587"/>
      <c r="FT187" s="587"/>
      <c r="FU187" s="1126"/>
      <c r="FV187" s="1127"/>
      <c r="FW187" s="1203"/>
      <c r="FX187" s="1198"/>
      <c r="FY187" s="587">
        <v>0</v>
      </c>
      <c r="FZ187" s="587">
        <v>0</v>
      </c>
      <c r="GA187" s="587">
        <v>1</v>
      </c>
      <c r="GB187" s="588">
        <f t="shared" ref="GB187:GB195" si="291">SUM(FY187:GA187)</f>
        <v>1</v>
      </c>
      <c r="GC187" s="1127">
        <v>1</v>
      </c>
      <c r="GD187" s="1166">
        <f t="shared" si="261"/>
        <v>2.9830508474576272</v>
      </c>
      <c r="GE187" s="697">
        <f t="shared" ref="GE187:GE206" si="292">AQ187+CA187+CP187+EF187+EU187+FY187</f>
        <v>17</v>
      </c>
      <c r="GF187" s="697">
        <f t="shared" ref="GF187:GF206" si="293">AR187+CB187+CQ187+EG187+EV187+FZ187</f>
        <v>10</v>
      </c>
      <c r="GG187" s="697">
        <f t="shared" ref="GG187:GG206" si="294">AS187+CC187+CR187+EH187+EW187+GA187</f>
        <v>10</v>
      </c>
      <c r="GH187" s="585">
        <v>0</v>
      </c>
      <c r="GI187" s="585">
        <v>0</v>
      </c>
    </row>
    <row r="188" spans="1:191" s="585" customFormat="1" hidden="1" x14ac:dyDescent="0.35">
      <c r="A188" s="1229">
        <v>42984</v>
      </c>
      <c r="B188" s="587"/>
      <c r="C188" s="587"/>
      <c r="D188" s="587"/>
      <c r="E188" s="587"/>
      <c r="F188" s="1126"/>
      <c r="G188" s="1414"/>
      <c r="H188" s="588"/>
      <c r="I188" s="587"/>
      <c r="J188" s="587"/>
      <c r="K188" s="587"/>
      <c r="L188" s="587"/>
      <c r="M188" s="1126"/>
      <c r="N188" s="1126"/>
      <c r="O188" s="588"/>
      <c r="P188" s="588"/>
      <c r="Q188" s="587"/>
      <c r="R188" s="587"/>
      <c r="S188" s="587"/>
      <c r="T188" s="587"/>
      <c r="U188" s="1126"/>
      <c r="V188" s="1414"/>
      <c r="W188" s="587"/>
      <c r="X188" s="587"/>
      <c r="Y188" s="587"/>
      <c r="Z188" s="587"/>
      <c r="AA188" s="1126"/>
      <c r="AB188" s="1126"/>
      <c r="AC188" s="587"/>
      <c r="AD188" s="587"/>
      <c r="AE188" s="587"/>
      <c r="AF188" s="587"/>
      <c r="AG188" s="1126"/>
      <c r="AH188" s="1199"/>
      <c r="AI188" s="588"/>
      <c r="AJ188" s="587"/>
      <c r="AK188" s="587"/>
      <c r="AL188" s="587"/>
      <c r="AM188" s="587"/>
      <c r="AN188" s="1126"/>
      <c r="AO188" s="1127"/>
      <c r="AP188" s="587"/>
      <c r="AQ188" s="587">
        <v>7</v>
      </c>
      <c r="AR188" s="587">
        <v>4</v>
      </c>
      <c r="AS188" s="587">
        <v>7</v>
      </c>
      <c r="AT188" s="587">
        <f t="shared" si="285"/>
        <v>18</v>
      </c>
      <c r="AU188" s="1127">
        <v>1</v>
      </c>
      <c r="AV188" s="1165">
        <f t="shared" si="242"/>
        <v>15.928571428571429</v>
      </c>
      <c r="AW188" s="588"/>
      <c r="AX188" s="587">
        <v>8</v>
      </c>
      <c r="AY188" s="587">
        <v>4</v>
      </c>
      <c r="AZ188" s="587">
        <v>8</v>
      </c>
      <c r="BA188" s="587">
        <f t="shared" si="286"/>
        <v>20</v>
      </c>
      <c r="BB188" s="1127">
        <v>1</v>
      </c>
      <c r="BC188" s="1163">
        <f t="shared" si="229"/>
        <v>18.709090909090911</v>
      </c>
      <c r="BD188" s="588"/>
      <c r="BE188" s="588"/>
      <c r="BF188" s="587"/>
      <c r="BG188" s="587"/>
      <c r="BH188" s="587"/>
      <c r="BI188" s="587"/>
      <c r="BJ188" s="1126"/>
      <c r="BK188" s="1127"/>
      <c r="BL188" s="588"/>
      <c r="BM188" s="587"/>
      <c r="BN188" s="587"/>
      <c r="BO188" s="587"/>
      <c r="BP188" s="587"/>
      <c r="BQ188" s="1419"/>
      <c r="BR188" s="1199"/>
      <c r="BS188" s="587"/>
      <c r="BT188" s="587"/>
      <c r="BU188" s="587"/>
      <c r="BV188" s="587"/>
      <c r="BW188" s="1126"/>
      <c r="BX188" s="1127"/>
      <c r="BY188" s="588"/>
      <c r="BZ188" s="588"/>
      <c r="CA188" s="587"/>
      <c r="CB188" s="587"/>
      <c r="CC188" s="587"/>
      <c r="CD188" s="587"/>
      <c r="CE188" s="1127"/>
      <c r="CF188" s="1163"/>
      <c r="CG188" s="588"/>
      <c r="CH188" s="587"/>
      <c r="CI188" s="587"/>
      <c r="CJ188" s="587"/>
      <c r="CK188" s="587"/>
      <c r="CL188" s="1127"/>
      <c r="CM188" s="1163"/>
      <c r="CN188" s="588"/>
      <c r="CO188" s="588"/>
      <c r="CP188" s="587"/>
      <c r="CQ188" s="587"/>
      <c r="CR188" s="587"/>
      <c r="CS188" s="587"/>
      <c r="CT188" s="1127"/>
      <c r="CU188" s="1163"/>
      <c r="CV188" s="588"/>
      <c r="CW188" s="587"/>
      <c r="CX188" s="587"/>
      <c r="CY188" s="587"/>
      <c r="CZ188" s="587"/>
      <c r="DA188" s="1127"/>
      <c r="DB188" s="1127"/>
      <c r="DC188" s="1127"/>
      <c r="DD188" s="1127"/>
      <c r="DE188" s="1127"/>
      <c r="DF188" s="1127"/>
      <c r="DG188" s="1127"/>
      <c r="DH188" s="1127"/>
      <c r="DI188" s="1127"/>
      <c r="DJ188" s="1127"/>
      <c r="DK188" s="1127"/>
      <c r="DL188" s="1127"/>
      <c r="DM188" s="1127"/>
      <c r="DN188" s="1163"/>
      <c r="DO188" s="588"/>
      <c r="DP188" s="588"/>
      <c r="DQ188" s="587"/>
      <c r="DR188" s="587"/>
      <c r="DS188" s="587"/>
      <c r="DT188" s="587"/>
      <c r="DU188" s="1127"/>
      <c r="DV188" s="1127"/>
      <c r="DW188" s="588"/>
      <c r="DX188" s="587"/>
      <c r="DY188" s="587"/>
      <c r="DZ188" s="587"/>
      <c r="EA188" s="587"/>
      <c r="EB188" s="1127"/>
      <c r="EC188" s="1127"/>
      <c r="ED188" s="588"/>
      <c r="EE188" s="588"/>
      <c r="EF188" s="587">
        <v>7</v>
      </c>
      <c r="EG188" s="587">
        <v>1</v>
      </c>
      <c r="EH188" s="587">
        <v>5</v>
      </c>
      <c r="EI188" s="587">
        <f t="shared" si="287"/>
        <v>13</v>
      </c>
      <c r="EJ188" s="1127">
        <v>1</v>
      </c>
      <c r="EK188" s="1163">
        <f t="shared" si="277"/>
        <v>10.83495145631068</v>
      </c>
      <c r="EL188" s="588"/>
      <c r="EM188" s="587">
        <v>7</v>
      </c>
      <c r="EN188" s="587">
        <v>2</v>
      </c>
      <c r="EO188" s="587">
        <v>5</v>
      </c>
      <c r="EP188" s="587">
        <f t="shared" si="288"/>
        <v>14</v>
      </c>
      <c r="EQ188" s="1127">
        <v>1</v>
      </c>
      <c r="ER188" s="1163">
        <f t="shared" si="258"/>
        <v>14.94</v>
      </c>
      <c r="ES188" s="588"/>
      <c r="ET188" s="587"/>
      <c r="EU188" s="587">
        <v>4</v>
      </c>
      <c r="EV188" s="587">
        <v>0</v>
      </c>
      <c r="EW188" s="587">
        <v>2</v>
      </c>
      <c r="EX188" s="587">
        <f t="shared" si="289"/>
        <v>6</v>
      </c>
      <c r="EY188" s="1199">
        <v>1</v>
      </c>
      <c r="EZ188" s="1164">
        <f t="shared" si="259"/>
        <v>8.5296803652968034</v>
      </c>
      <c r="FA188" s="588"/>
      <c r="FB188" s="587">
        <v>5</v>
      </c>
      <c r="FC188" s="587">
        <v>1</v>
      </c>
      <c r="FD188" s="587">
        <v>3</v>
      </c>
      <c r="FE188" s="587">
        <f t="shared" si="290"/>
        <v>9</v>
      </c>
      <c r="FF188" s="1127">
        <v>1</v>
      </c>
      <c r="FG188" s="1163">
        <f t="shared" si="260"/>
        <v>11.853881278538813</v>
      </c>
      <c r="FH188" s="1197"/>
      <c r="FI188" s="1198"/>
      <c r="FJ188" s="587"/>
      <c r="FK188" s="587"/>
      <c r="FL188" s="587"/>
      <c r="FM188" s="587"/>
      <c r="FN188" s="1414"/>
      <c r="FO188" s="1127"/>
      <c r="FP188" s="588"/>
      <c r="FQ188" s="587"/>
      <c r="FR188" s="587"/>
      <c r="FS188" s="587"/>
      <c r="FT188" s="587"/>
      <c r="FU188" s="1126"/>
      <c r="FV188" s="1127"/>
      <c r="FW188" s="1203"/>
      <c r="FX188" s="1198"/>
      <c r="FY188" s="587">
        <v>1</v>
      </c>
      <c r="FZ188" s="587">
        <v>0</v>
      </c>
      <c r="GA188" s="587">
        <v>2</v>
      </c>
      <c r="GB188" s="588">
        <f t="shared" si="291"/>
        <v>3</v>
      </c>
      <c r="GC188" s="1127">
        <v>1</v>
      </c>
      <c r="GD188" s="1166">
        <f t="shared" si="261"/>
        <v>3.0338983050847457</v>
      </c>
      <c r="GE188" s="697">
        <f t="shared" si="292"/>
        <v>19</v>
      </c>
      <c r="GF188" s="697">
        <f t="shared" si="293"/>
        <v>5</v>
      </c>
      <c r="GG188" s="697">
        <f t="shared" si="294"/>
        <v>16</v>
      </c>
      <c r="GH188" s="585">
        <v>1</v>
      </c>
      <c r="GI188" s="585">
        <v>1</v>
      </c>
    </row>
    <row r="189" spans="1:191" s="585" customFormat="1" hidden="1" x14ac:dyDescent="0.35">
      <c r="A189" s="1229">
        <v>42985</v>
      </c>
      <c r="B189" s="587"/>
      <c r="C189" s="587"/>
      <c r="D189" s="587"/>
      <c r="E189" s="587"/>
      <c r="F189" s="1126"/>
      <c r="G189" s="1414"/>
      <c r="H189" s="588"/>
      <c r="I189" s="587"/>
      <c r="J189" s="587"/>
      <c r="K189" s="587"/>
      <c r="L189" s="587"/>
      <c r="M189" s="1126"/>
      <c r="N189" s="1126"/>
      <c r="O189" s="588"/>
      <c r="P189" s="588"/>
      <c r="Q189" s="587"/>
      <c r="R189" s="587"/>
      <c r="S189" s="587"/>
      <c r="T189" s="587"/>
      <c r="U189" s="1126"/>
      <c r="V189" s="1414"/>
      <c r="W189" s="587"/>
      <c r="X189" s="587"/>
      <c r="Y189" s="587"/>
      <c r="Z189" s="587"/>
      <c r="AA189" s="1126"/>
      <c r="AB189" s="1126"/>
      <c r="AC189" s="587"/>
      <c r="AD189" s="587"/>
      <c r="AE189" s="587"/>
      <c r="AF189" s="587"/>
      <c r="AG189" s="1126"/>
      <c r="AH189" s="1199"/>
      <c r="AI189" s="588"/>
      <c r="AJ189" s="587"/>
      <c r="AK189" s="587"/>
      <c r="AL189" s="587"/>
      <c r="AM189" s="587"/>
      <c r="AN189" s="1126"/>
      <c r="AO189" s="1127"/>
      <c r="AP189" s="587"/>
      <c r="AQ189" s="587">
        <v>5</v>
      </c>
      <c r="AR189" s="587">
        <v>2</v>
      </c>
      <c r="AS189" s="587">
        <v>4</v>
      </c>
      <c r="AT189" s="587">
        <f t="shared" si="285"/>
        <v>11</v>
      </c>
      <c r="AU189" s="1127">
        <v>1</v>
      </c>
      <c r="AV189" s="1165">
        <f t="shared" si="242"/>
        <v>16.053571428571427</v>
      </c>
      <c r="AW189" s="588"/>
      <c r="AX189" s="587">
        <v>5</v>
      </c>
      <c r="AY189" s="587">
        <v>2</v>
      </c>
      <c r="AZ189" s="587">
        <v>5</v>
      </c>
      <c r="BA189" s="587">
        <f t="shared" si="286"/>
        <v>12</v>
      </c>
      <c r="BB189" s="1127">
        <v>1</v>
      </c>
      <c r="BC189" s="1163">
        <f t="shared" si="229"/>
        <v>18.8</v>
      </c>
      <c r="BD189" s="588"/>
      <c r="BE189" s="588"/>
      <c r="BF189" s="587"/>
      <c r="BG189" s="587"/>
      <c r="BH189" s="587"/>
      <c r="BI189" s="587"/>
      <c r="BJ189" s="1126"/>
      <c r="BK189" s="1127"/>
      <c r="BL189" s="588"/>
      <c r="BM189" s="587"/>
      <c r="BN189" s="587"/>
      <c r="BO189" s="587"/>
      <c r="BP189" s="587"/>
      <c r="BQ189" s="1419"/>
      <c r="BR189" s="1199"/>
      <c r="BS189" s="587"/>
      <c r="BT189" s="587"/>
      <c r="BU189" s="587"/>
      <c r="BV189" s="587"/>
      <c r="BW189" s="1126"/>
      <c r="BX189" s="1127"/>
      <c r="BY189" s="588"/>
      <c r="BZ189" s="588"/>
      <c r="CA189" s="587"/>
      <c r="CB189" s="587"/>
      <c r="CC189" s="587"/>
      <c r="CD189" s="587"/>
      <c r="CE189" s="1127"/>
      <c r="CF189" s="1163"/>
      <c r="CG189" s="588"/>
      <c r="CH189" s="587"/>
      <c r="CI189" s="587"/>
      <c r="CJ189" s="587"/>
      <c r="CK189" s="587"/>
      <c r="CL189" s="1127"/>
      <c r="CM189" s="1163"/>
      <c r="CN189" s="588"/>
      <c r="CO189" s="588"/>
      <c r="CP189" s="587"/>
      <c r="CQ189" s="587"/>
      <c r="CR189" s="587"/>
      <c r="CS189" s="587"/>
      <c r="CT189" s="1127"/>
      <c r="CU189" s="1163"/>
      <c r="CV189" s="588"/>
      <c r="CW189" s="587"/>
      <c r="CX189" s="587"/>
      <c r="CY189" s="587"/>
      <c r="CZ189" s="587"/>
      <c r="DA189" s="1127"/>
      <c r="DB189" s="1127"/>
      <c r="DC189" s="1127"/>
      <c r="DD189" s="1127"/>
      <c r="DE189" s="1127"/>
      <c r="DF189" s="1127"/>
      <c r="DG189" s="1127"/>
      <c r="DH189" s="1127"/>
      <c r="DI189" s="1127"/>
      <c r="DJ189" s="1127"/>
      <c r="DK189" s="1127"/>
      <c r="DL189" s="1127"/>
      <c r="DM189" s="1127"/>
      <c r="DN189" s="1163"/>
      <c r="DO189" s="588"/>
      <c r="DP189" s="588"/>
      <c r="DQ189" s="587"/>
      <c r="DR189" s="587"/>
      <c r="DS189" s="587"/>
      <c r="DT189" s="587"/>
      <c r="DU189" s="1127"/>
      <c r="DV189" s="1127"/>
      <c r="DW189" s="588"/>
      <c r="DX189" s="587"/>
      <c r="DY189" s="587"/>
      <c r="DZ189" s="587"/>
      <c r="EA189" s="587"/>
      <c r="EB189" s="1127"/>
      <c r="EC189" s="1127"/>
      <c r="ED189" s="588"/>
      <c r="EE189" s="588"/>
      <c r="EF189" s="587">
        <v>4</v>
      </c>
      <c r="EG189" s="587">
        <v>1</v>
      </c>
      <c r="EH189" s="587">
        <v>0</v>
      </c>
      <c r="EI189" s="587">
        <f t="shared" si="287"/>
        <v>5</v>
      </c>
      <c r="EJ189" s="1127">
        <v>1</v>
      </c>
      <c r="EK189" s="1163">
        <f t="shared" si="277"/>
        <v>10.679611650485437</v>
      </c>
      <c r="EL189" s="588"/>
      <c r="EM189" s="587">
        <v>7</v>
      </c>
      <c r="EN189" s="587">
        <v>2</v>
      </c>
      <c r="EO189" s="587">
        <v>1</v>
      </c>
      <c r="EP189" s="587">
        <f t="shared" si="288"/>
        <v>10</v>
      </c>
      <c r="EQ189" s="1127">
        <v>1</v>
      </c>
      <c r="ER189" s="1163">
        <f t="shared" si="258"/>
        <v>14.64</v>
      </c>
      <c r="ES189" s="588"/>
      <c r="ET189" s="587"/>
      <c r="EU189" s="587">
        <v>4</v>
      </c>
      <c r="EV189" s="587">
        <v>1</v>
      </c>
      <c r="EW189" s="587">
        <v>2</v>
      </c>
      <c r="EX189" s="587">
        <f t="shared" si="289"/>
        <v>7</v>
      </c>
      <c r="EY189" s="1199">
        <v>1</v>
      </c>
      <c r="EZ189" s="1164">
        <f t="shared" si="259"/>
        <v>8.493150684931507</v>
      </c>
      <c r="FA189" s="588"/>
      <c r="FB189" s="587">
        <v>4</v>
      </c>
      <c r="FC189" s="587">
        <v>1</v>
      </c>
      <c r="FD189" s="587">
        <v>4</v>
      </c>
      <c r="FE189" s="587">
        <f t="shared" si="290"/>
        <v>9</v>
      </c>
      <c r="FF189" s="1127">
        <v>1</v>
      </c>
      <c r="FG189" s="1163">
        <f t="shared" si="260"/>
        <v>11.817351598173516</v>
      </c>
      <c r="FH189" s="1197"/>
      <c r="FI189" s="1198"/>
      <c r="FJ189" s="587"/>
      <c r="FK189" s="587"/>
      <c r="FL189" s="587"/>
      <c r="FM189" s="587"/>
      <c r="FN189" s="1414"/>
      <c r="FO189" s="1127"/>
      <c r="FP189" s="588"/>
      <c r="FQ189" s="587"/>
      <c r="FR189" s="587"/>
      <c r="FS189" s="587"/>
      <c r="FT189" s="587"/>
      <c r="FU189" s="1126"/>
      <c r="FV189" s="1127"/>
      <c r="FW189" s="1203"/>
      <c r="FX189" s="1198"/>
      <c r="FY189" s="587">
        <v>1</v>
      </c>
      <c r="FZ189" s="587">
        <v>1</v>
      </c>
      <c r="GA189" s="587">
        <v>1</v>
      </c>
      <c r="GB189" s="588">
        <f t="shared" si="291"/>
        <v>3</v>
      </c>
      <c r="GC189" s="1127">
        <v>1</v>
      </c>
      <c r="GD189" s="1166">
        <f t="shared" si="261"/>
        <v>3.0847457627118646</v>
      </c>
      <c r="GE189" s="697">
        <f t="shared" si="292"/>
        <v>14</v>
      </c>
      <c r="GF189" s="697">
        <f t="shared" si="293"/>
        <v>5</v>
      </c>
      <c r="GG189" s="697">
        <f t="shared" si="294"/>
        <v>7</v>
      </c>
      <c r="GH189" s="585">
        <v>1</v>
      </c>
      <c r="GI189" s="585">
        <v>0</v>
      </c>
    </row>
    <row r="190" spans="1:191" s="585" customFormat="1" hidden="1" x14ac:dyDescent="0.35">
      <c r="A190" s="1231">
        <v>42986</v>
      </c>
      <c r="B190" s="698"/>
      <c r="C190" s="698"/>
      <c r="D190" s="698"/>
      <c r="E190" s="698"/>
      <c r="F190" s="1140"/>
      <c r="G190" s="1415"/>
      <c r="H190" s="1142"/>
      <c r="I190" s="698"/>
      <c r="J190" s="698"/>
      <c r="K190" s="698"/>
      <c r="L190" s="698"/>
      <c r="M190" s="1140"/>
      <c r="N190" s="1140"/>
      <c r="O190" s="1142"/>
      <c r="P190" s="1142"/>
      <c r="Q190" s="698"/>
      <c r="R190" s="698"/>
      <c r="S190" s="698"/>
      <c r="T190" s="698"/>
      <c r="U190" s="1140"/>
      <c r="V190" s="1415"/>
      <c r="W190" s="698"/>
      <c r="X190" s="698"/>
      <c r="Y190" s="698"/>
      <c r="Z190" s="698"/>
      <c r="AA190" s="1140"/>
      <c r="AB190" s="1140"/>
      <c r="AC190" s="698"/>
      <c r="AD190" s="698"/>
      <c r="AE190" s="698"/>
      <c r="AF190" s="698"/>
      <c r="AG190" s="1140"/>
      <c r="AH190" s="1420"/>
      <c r="AI190" s="1142"/>
      <c r="AJ190" s="698"/>
      <c r="AK190" s="698"/>
      <c r="AL190" s="698"/>
      <c r="AM190" s="698"/>
      <c r="AN190" s="1140"/>
      <c r="AO190" s="1141"/>
      <c r="AP190" s="698"/>
      <c r="AQ190" s="698">
        <v>3</v>
      </c>
      <c r="AR190" s="698">
        <v>3</v>
      </c>
      <c r="AS190" s="698">
        <v>5</v>
      </c>
      <c r="AT190" s="698">
        <f t="shared" si="285"/>
        <v>11</v>
      </c>
      <c r="AU190" s="1141">
        <v>1</v>
      </c>
      <c r="AV190" s="1165">
        <f t="shared" si="242"/>
        <v>15.946428571428571</v>
      </c>
      <c r="AW190" s="1142"/>
      <c r="AX190" s="698">
        <v>3</v>
      </c>
      <c r="AY190" s="698">
        <v>4</v>
      </c>
      <c r="AZ190" s="698">
        <v>6</v>
      </c>
      <c r="BA190" s="698">
        <f t="shared" si="286"/>
        <v>13</v>
      </c>
      <c r="BB190" s="1141">
        <v>1</v>
      </c>
      <c r="BC190" s="1163">
        <f t="shared" si="229"/>
        <v>18.709090909090911</v>
      </c>
      <c r="BD190" s="1142"/>
      <c r="BE190" s="1142"/>
      <c r="BF190" s="698"/>
      <c r="BG190" s="698"/>
      <c r="BH190" s="698"/>
      <c r="BI190" s="698"/>
      <c r="BJ190" s="1140"/>
      <c r="BK190" s="1141"/>
      <c r="BL190" s="1142"/>
      <c r="BM190" s="698"/>
      <c r="BN190" s="698"/>
      <c r="BO190" s="698"/>
      <c r="BP190" s="698"/>
      <c r="BQ190" s="1421"/>
      <c r="BR190" s="1420"/>
      <c r="BS190" s="698"/>
      <c r="BT190" s="698"/>
      <c r="BU190" s="698"/>
      <c r="BV190" s="698"/>
      <c r="BW190" s="1140"/>
      <c r="BX190" s="1141"/>
      <c r="BY190" s="1142"/>
      <c r="BZ190" s="1142"/>
      <c r="CA190" s="698"/>
      <c r="CB190" s="698"/>
      <c r="CC190" s="698"/>
      <c r="CD190" s="698"/>
      <c r="CE190" s="1141"/>
      <c r="CF190" s="1163"/>
      <c r="CG190" s="1142"/>
      <c r="CH190" s="698"/>
      <c r="CI190" s="698"/>
      <c r="CJ190" s="698"/>
      <c r="CK190" s="698"/>
      <c r="CL190" s="1141"/>
      <c r="CM190" s="1163"/>
      <c r="CN190" s="1142"/>
      <c r="CO190" s="1142"/>
      <c r="CP190" s="698"/>
      <c r="CQ190" s="698"/>
      <c r="CR190" s="698"/>
      <c r="CS190" s="698"/>
      <c r="CT190" s="1141"/>
      <c r="CU190" s="1163"/>
      <c r="CV190" s="1142"/>
      <c r="CW190" s="698"/>
      <c r="CX190" s="698"/>
      <c r="CY190" s="698"/>
      <c r="CZ190" s="698"/>
      <c r="DA190" s="1141"/>
      <c r="DB190" s="1141"/>
      <c r="DC190" s="1141"/>
      <c r="DD190" s="1141"/>
      <c r="DE190" s="1141"/>
      <c r="DF190" s="1141"/>
      <c r="DG190" s="1141"/>
      <c r="DH190" s="1141"/>
      <c r="DI190" s="1141"/>
      <c r="DJ190" s="1141"/>
      <c r="DK190" s="1141"/>
      <c r="DL190" s="1141"/>
      <c r="DM190" s="1141"/>
      <c r="DN190" s="1163"/>
      <c r="DO190" s="1142"/>
      <c r="DP190" s="1142"/>
      <c r="DQ190" s="698"/>
      <c r="DR190" s="698"/>
      <c r="DS190" s="698"/>
      <c r="DT190" s="698"/>
      <c r="DU190" s="1141"/>
      <c r="DV190" s="1141"/>
      <c r="DW190" s="1142"/>
      <c r="DX190" s="698"/>
      <c r="DY190" s="698"/>
      <c r="DZ190" s="698"/>
      <c r="EA190" s="698"/>
      <c r="EB190" s="1141"/>
      <c r="EC190" s="1141"/>
      <c r="ED190" s="1142"/>
      <c r="EE190" s="1142"/>
      <c r="EF190" s="698">
        <v>2</v>
      </c>
      <c r="EG190" s="698">
        <v>0</v>
      </c>
      <c r="EH190" s="698">
        <v>0</v>
      </c>
      <c r="EI190" s="698">
        <f t="shared" si="287"/>
        <v>2</v>
      </c>
      <c r="EJ190" s="1141">
        <v>1</v>
      </c>
      <c r="EK190" s="1163">
        <f t="shared" si="277"/>
        <v>10.466019417475728</v>
      </c>
      <c r="EL190" s="1142"/>
      <c r="EM190" s="698">
        <v>4</v>
      </c>
      <c r="EN190" s="698">
        <v>2</v>
      </c>
      <c r="EO190" s="698">
        <v>0</v>
      </c>
      <c r="EP190" s="698">
        <f t="shared" si="288"/>
        <v>6</v>
      </c>
      <c r="EQ190" s="1141">
        <v>1</v>
      </c>
      <c r="ER190" s="1163">
        <f t="shared" si="258"/>
        <v>14.44</v>
      </c>
      <c r="ES190" s="1142"/>
      <c r="ET190" s="698"/>
      <c r="EU190" s="698">
        <v>5</v>
      </c>
      <c r="EV190" s="698">
        <v>0</v>
      </c>
      <c r="EW190" s="698">
        <v>1</v>
      </c>
      <c r="EX190" s="698">
        <f t="shared" si="289"/>
        <v>6</v>
      </c>
      <c r="EY190" s="1420">
        <v>1</v>
      </c>
      <c r="EZ190" s="1164">
        <f t="shared" si="259"/>
        <v>8.3652968036529689</v>
      </c>
      <c r="FA190" s="1142"/>
      <c r="FB190" s="698">
        <v>6</v>
      </c>
      <c r="FC190" s="698">
        <v>0</v>
      </c>
      <c r="FD190" s="698">
        <v>1</v>
      </c>
      <c r="FE190" s="698">
        <f t="shared" si="290"/>
        <v>7</v>
      </c>
      <c r="FF190" s="1141">
        <v>1</v>
      </c>
      <c r="FG190" s="1163">
        <f t="shared" si="260"/>
        <v>11.579908675799087</v>
      </c>
      <c r="FH190" s="1423"/>
      <c r="FI190" s="1424"/>
      <c r="FJ190" s="698"/>
      <c r="FK190" s="698"/>
      <c r="FL190" s="698"/>
      <c r="FM190" s="698"/>
      <c r="FN190" s="1415"/>
      <c r="FO190" s="1141"/>
      <c r="FP190" s="1142"/>
      <c r="FQ190" s="698"/>
      <c r="FR190" s="698"/>
      <c r="FS190" s="698"/>
      <c r="FT190" s="698"/>
      <c r="FU190" s="1140"/>
      <c r="FV190" s="1141"/>
      <c r="FW190" s="1425"/>
      <c r="FX190" s="1424"/>
      <c r="FY190" s="698">
        <v>0</v>
      </c>
      <c r="FZ190" s="698">
        <v>1</v>
      </c>
      <c r="GA190" s="698">
        <v>2</v>
      </c>
      <c r="GB190" s="1142">
        <f t="shared" si="291"/>
        <v>3</v>
      </c>
      <c r="GC190" s="1141">
        <v>1</v>
      </c>
      <c r="GD190" s="1166">
        <f t="shared" si="261"/>
        <v>3.1355932203389831</v>
      </c>
      <c r="GE190" s="1427">
        <f t="shared" si="292"/>
        <v>10</v>
      </c>
      <c r="GF190" s="1427">
        <f t="shared" si="293"/>
        <v>4</v>
      </c>
      <c r="GG190" s="1427">
        <f t="shared" si="294"/>
        <v>8</v>
      </c>
      <c r="GH190" s="585">
        <v>0</v>
      </c>
      <c r="GI190" s="585">
        <v>0</v>
      </c>
    </row>
    <row r="191" spans="1:191" s="585" customFormat="1" hidden="1" x14ac:dyDescent="0.35">
      <c r="A191" s="1230">
        <v>42989</v>
      </c>
      <c r="B191" s="587"/>
      <c r="C191" s="587"/>
      <c r="D191" s="587"/>
      <c r="E191" s="587"/>
      <c r="F191" s="1126"/>
      <c r="G191" s="1414"/>
      <c r="H191" s="588"/>
      <c r="I191" s="587"/>
      <c r="J191" s="587"/>
      <c r="K191" s="587"/>
      <c r="L191" s="587"/>
      <c r="M191" s="1126"/>
      <c r="N191" s="1126"/>
      <c r="O191" s="588"/>
      <c r="P191" s="588"/>
      <c r="Q191" s="587"/>
      <c r="R191" s="587"/>
      <c r="S191" s="587"/>
      <c r="T191" s="587"/>
      <c r="U191" s="1126"/>
      <c r="V191" s="1414"/>
      <c r="W191" s="587"/>
      <c r="X191" s="587"/>
      <c r="Y191" s="587"/>
      <c r="Z191" s="587"/>
      <c r="AA191" s="1126"/>
      <c r="AB191" s="1126"/>
      <c r="AC191" s="587"/>
      <c r="AD191" s="587"/>
      <c r="AE191" s="587"/>
      <c r="AF191" s="587"/>
      <c r="AG191" s="1126"/>
      <c r="AH191" s="1199"/>
      <c r="AI191" s="588"/>
      <c r="AJ191" s="587"/>
      <c r="AK191" s="587"/>
      <c r="AL191" s="587"/>
      <c r="AM191" s="587"/>
      <c r="AN191" s="1126"/>
      <c r="AO191" s="1127"/>
      <c r="AP191" s="587"/>
      <c r="AQ191" s="587">
        <v>1</v>
      </c>
      <c r="AR191" s="587">
        <v>7</v>
      </c>
      <c r="AS191" s="587">
        <v>5</v>
      </c>
      <c r="AT191" s="587">
        <f t="shared" si="285"/>
        <v>13</v>
      </c>
      <c r="AU191" s="1127">
        <v>1</v>
      </c>
      <c r="AV191" s="1165">
        <f t="shared" si="242"/>
        <v>15.894736842105264</v>
      </c>
      <c r="AW191" s="588"/>
      <c r="AX191" s="587">
        <v>2</v>
      </c>
      <c r="AY191" s="587">
        <v>9</v>
      </c>
      <c r="AZ191" s="587">
        <v>6</v>
      </c>
      <c r="BA191" s="587">
        <f t="shared" si="286"/>
        <v>17</v>
      </c>
      <c r="BB191" s="1127">
        <v>1</v>
      </c>
      <c r="BC191" s="1163">
        <f t="shared" si="229"/>
        <v>18.678571428571427</v>
      </c>
      <c r="BD191" s="588"/>
      <c r="BE191" s="588"/>
      <c r="BF191" s="587"/>
      <c r="BG191" s="587"/>
      <c r="BH191" s="587"/>
      <c r="BI191" s="587"/>
      <c r="BJ191" s="1126"/>
      <c r="BK191" s="1127"/>
      <c r="BL191" s="588"/>
      <c r="BM191" s="587"/>
      <c r="BN191" s="587"/>
      <c r="BO191" s="587"/>
      <c r="BP191" s="587"/>
      <c r="BQ191" s="1419"/>
      <c r="BR191" s="1199"/>
      <c r="BS191" s="587"/>
      <c r="BT191" s="587"/>
      <c r="BU191" s="587"/>
      <c r="BV191" s="587"/>
      <c r="BW191" s="1126"/>
      <c r="BX191" s="1127"/>
      <c r="BY191" s="588"/>
      <c r="BZ191" s="588"/>
      <c r="CA191" s="587"/>
      <c r="CB191" s="587"/>
      <c r="CC191" s="587"/>
      <c r="CD191" s="587"/>
      <c r="CE191" s="1127"/>
      <c r="CF191" s="1163"/>
      <c r="CG191" s="588"/>
      <c r="CH191" s="587"/>
      <c r="CI191" s="587"/>
      <c r="CJ191" s="587"/>
      <c r="CK191" s="587"/>
      <c r="CL191" s="1127"/>
      <c r="CM191" s="1163"/>
      <c r="CN191" s="588"/>
      <c r="CO191" s="588"/>
      <c r="CP191" s="587"/>
      <c r="CQ191" s="587"/>
      <c r="CR191" s="587"/>
      <c r="CS191" s="587"/>
      <c r="CT191" s="1127"/>
      <c r="CU191" s="1163"/>
      <c r="CV191" s="588"/>
      <c r="CW191" s="587"/>
      <c r="CX191" s="587"/>
      <c r="CY191" s="587"/>
      <c r="CZ191" s="587"/>
      <c r="DA191" s="1127"/>
      <c r="DB191" s="1127"/>
      <c r="DC191" s="1127"/>
      <c r="DD191" s="1127"/>
      <c r="DE191" s="1127"/>
      <c r="DF191" s="1127"/>
      <c r="DG191" s="1127"/>
      <c r="DH191" s="1127"/>
      <c r="DI191" s="1127"/>
      <c r="DJ191" s="1127"/>
      <c r="DK191" s="1127"/>
      <c r="DL191" s="1127"/>
      <c r="DM191" s="1127"/>
      <c r="DN191" s="1163"/>
      <c r="DO191" s="588"/>
      <c r="DP191" s="588"/>
      <c r="DQ191" s="587"/>
      <c r="DR191" s="587"/>
      <c r="DS191" s="587"/>
      <c r="DT191" s="587"/>
      <c r="DU191" s="1127"/>
      <c r="DV191" s="1127"/>
      <c r="DW191" s="588"/>
      <c r="DX191" s="587"/>
      <c r="DY191" s="587"/>
      <c r="DZ191" s="587"/>
      <c r="EA191" s="587"/>
      <c r="EB191" s="1127"/>
      <c r="EC191" s="1127"/>
      <c r="ED191" s="588"/>
      <c r="EE191" s="588"/>
      <c r="EF191" s="587">
        <v>9</v>
      </c>
      <c r="EG191" s="587">
        <v>2</v>
      </c>
      <c r="EH191" s="587">
        <v>2</v>
      </c>
      <c r="EI191" s="587">
        <f t="shared" si="287"/>
        <v>13</v>
      </c>
      <c r="EJ191" s="1127">
        <v>1</v>
      </c>
      <c r="EK191" s="1163">
        <f t="shared" si="277"/>
        <v>10.466019417475728</v>
      </c>
      <c r="EL191" s="588"/>
      <c r="EM191" s="587">
        <v>11</v>
      </c>
      <c r="EN191" s="587">
        <v>4</v>
      </c>
      <c r="EO191" s="587">
        <v>4</v>
      </c>
      <c r="EP191" s="587">
        <f t="shared" si="288"/>
        <v>19</v>
      </c>
      <c r="EQ191" s="1127">
        <v>1</v>
      </c>
      <c r="ER191" s="1163">
        <f t="shared" si="258"/>
        <v>14.52</v>
      </c>
      <c r="ES191" s="588"/>
      <c r="ET191" s="587"/>
      <c r="EU191" s="587">
        <v>4</v>
      </c>
      <c r="EV191" s="587">
        <v>0</v>
      </c>
      <c r="EW191" s="587">
        <v>2</v>
      </c>
      <c r="EX191" s="587">
        <f t="shared" si="289"/>
        <v>6</v>
      </c>
      <c r="EY191" s="1199">
        <v>1</v>
      </c>
      <c r="EZ191" s="1164">
        <f t="shared" si="259"/>
        <v>8.3835616438356162</v>
      </c>
      <c r="FA191" s="588"/>
      <c r="FB191" s="587">
        <v>8</v>
      </c>
      <c r="FC191" s="587">
        <v>0</v>
      </c>
      <c r="FD191" s="587">
        <v>5</v>
      </c>
      <c r="FE191" s="587">
        <f t="shared" si="290"/>
        <v>13</v>
      </c>
      <c r="FF191" s="1127">
        <v>1</v>
      </c>
      <c r="FG191" s="1163">
        <f t="shared" si="260"/>
        <v>11.689497716894977</v>
      </c>
      <c r="FH191" s="1197"/>
      <c r="FI191" s="1198"/>
      <c r="FJ191" s="587"/>
      <c r="FK191" s="587"/>
      <c r="FL191" s="587"/>
      <c r="FM191" s="587"/>
      <c r="FN191" s="1414"/>
      <c r="FO191" s="1127"/>
      <c r="FP191" s="588"/>
      <c r="FQ191" s="587"/>
      <c r="FR191" s="587"/>
      <c r="FS191" s="587"/>
      <c r="FT191" s="587"/>
      <c r="FU191" s="1126"/>
      <c r="FV191" s="1127"/>
      <c r="FW191" s="1203"/>
      <c r="FX191" s="1198"/>
      <c r="FY191" s="587">
        <v>1</v>
      </c>
      <c r="FZ191" s="587">
        <v>2</v>
      </c>
      <c r="GA191" s="587">
        <v>0</v>
      </c>
      <c r="GB191" s="588">
        <f t="shared" si="291"/>
        <v>3</v>
      </c>
      <c r="GC191" s="1127">
        <v>1</v>
      </c>
      <c r="GD191" s="1166">
        <f t="shared" si="261"/>
        <v>3.1186440677966103</v>
      </c>
      <c r="GE191" s="697">
        <f t="shared" si="292"/>
        <v>15</v>
      </c>
      <c r="GF191" s="697">
        <f t="shared" si="293"/>
        <v>11</v>
      </c>
      <c r="GG191" s="697">
        <f t="shared" si="294"/>
        <v>9</v>
      </c>
      <c r="GH191" s="585">
        <v>0</v>
      </c>
      <c r="GI191" s="585">
        <v>0</v>
      </c>
    </row>
    <row r="192" spans="1:191" s="585" customFormat="1" hidden="1" x14ac:dyDescent="0.35">
      <c r="A192" s="1229">
        <v>42990</v>
      </c>
      <c r="B192" s="587"/>
      <c r="C192" s="587"/>
      <c r="D192" s="587"/>
      <c r="E192" s="587"/>
      <c r="F192" s="1126"/>
      <c r="G192" s="1414"/>
      <c r="H192" s="588"/>
      <c r="I192" s="587"/>
      <c r="J192" s="587"/>
      <c r="K192" s="587"/>
      <c r="L192" s="587"/>
      <c r="M192" s="1126"/>
      <c r="N192" s="1126"/>
      <c r="O192" s="588"/>
      <c r="P192" s="588"/>
      <c r="Q192" s="587"/>
      <c r="R192" s="587"/>
      <c r="S192" s="587"/>
      <c r="T192" s="587"/>
      <c r="U192" s="1126"/>
      <c r="V192" s="1414"/>
      <c r="W192" s="587"/>
      <c r="X192" s="587"/>
      <c r="Y192" s="587"/>
      <c r="Z192" s="587"/>
      <c r="AA192" s="1126"/>
      <c r="AB192" s="1126"/>
      <c r="AC192" s="587"/>
      <c r="AD192" s="587"/>
      <c r="AE192" s="587"/>
      <c r="AF192" s="587"/>
      <c r="AG192" s="1126"/>
      <c r="AH192" s="1199"/>
      <c r="AI192" s="588"/>
      <c r="AJ192" s="587"/>
      <c r="AK192" s="587"/>
      <c r="AL192" s="587"/>
      <c r="AM192" s="587"/>
      <c r="AN192" s="1126"/>
      <c r="AO192" s="1127"/>
      <c r="AP192" s="587"/>
      <c r="AQ192" s="587">
        <v>5</v>
      </c>
      <c r="AR192" s="587">
        <v>10</v>
      </c>
      <c r="AS192" s="587">
        <v>5</v>
      </c>
      <c r="AT192" s="587">
        <f t="shared" si="285"/>
        <v>20</v>
      </c>
      <c r="AU192" s="1127">
        <v>1</v>
      </c>
      <c r="AV192" s="1165">
        <f t="shared" si="242"/>
        <v>16.087719298245613</v>
      </c>
      <c r="AW192" s="588"/>
      <c r="AX192" s="587">
        <v>6</v>
      </c>
      <c r="AY192" s="587">
        <v>10</v>
      </c>
      <c r="AZ192" s="587">
        <v>6</v>
      </c>
      <c r="BA192" s="587">
        <f t="shared" si="286"/>
        <v>22</v>
      </c>
      <c r="BB192" s="1127">
        <v>1</v>
      </c>
      <c r="BC192" s="1163">
        <f t="shared" si="229"/>
        <v>18.910714285714285</v>
      </c>
      <c r="BD192" s="588"/>
      <c r="BE192" s="588"/>
      <c r="BF192" s="587"/>
      <c r="BG192" s="587"/>
      <c r="BH192" s="587"/>
      <c r="BI192" s="587"/>
      <c r="BJ192" s="1126"/>
      <c r="BK192" s="1127"/>
      <c r="BL192" s="588"/>
      <c r="BM192" s="587"/>
      <c r="BN192" s="587"/>
      <c r="BO192" s="587"/>
      <c r="BP192" s="587"/>
      <c r="BQ192" s="1419"/>
      <c r="BR192" s="1199"/>
      <c r="BS192" s="587"/>
      <c r="BT192" s="587"/>
      <c r="BU192" s="587"/>
      <c r="BV192" s="587"/>
      <c r="BW192" s="1126"/>
      <c r="BX192" s="1127"/>
      <c r="BY192" s="588"/>
      <c r="BZ192" s="588"/>
      <c r="CA192" s="587"/>
      <c r="CB192" s="587"/>
      <c r="CC192" s="587"/>
      <c r="CD192" s="587"/>
      <c r="CE192" s="1127"/>
      <c r="CF192" s="1163"/>
      <c r="CG192" s="588"/>
      <c r="CH192" s="587"/>
      <c r="CI192" s="587"/>
      <c r="CJ192" s="587"/>
      <c r="CK192" s="587"/>
      <c r="CL192" s="1127"/>
      <c r="CM192" s="1163"/>
      <c r="CN192" s="588"/>
      <c r="CO192" s="588"/>
      <c r="CP192" s="587"/>
      <c r="CQ192" s="587"/>
      <c r="CR192" s="587"/>
      <c r="CS192" s="587"/>
      <c r="CT192" s="1127"/>
      <c r="CU192" s="1163"/>
      <c r="CV192" s="588"/>
      <c r="CW192" s="587"/>
      <c r="CX192" s="587"/>
      <c r="CY192" s="587"/>
      <c r="CZ192" s="587"/>
      <c r="DA192" s="1127"/>
      <c r="DB192" s="1127"/>
      <c r="DC192" s="1127"/>
      <c r="DD192" s="1127"/>
      <c r="DE192" s="1127"/>
      <c r="DF192" s="1127"/>
      <c r="DG192" s="1127"/>
      <c r="DH192" s="1127"/>
      <c r="DI192" s="1127"/>
      <c r="DJ192" s="1127"/>
      <c r="DK192" s="1127"/>
      <c r="DL192" s="1127"/>
      <c r="DM192" s="1127"/>
      <c r="DN192" s="1163"/>
      <c r="DO192" s="588"/>
      <c r="DP192" s="588"/>
      <c r="DQ192" s="587"/>
      <c r="DR192" s="587"/>
      <c r="DS192" s="587"/>
      <c r="DT192" s="587"/>
      <c r="DU192" s="1127"/>
      <c r="DV192" s="1127"/>
      <c r="DW192" s="588"/>
      <c r="DX192" s="587"/>
      <c r="DY192" s="587"/>
      <c r="DZ192" s="587"/>
      <c r="EA192" s="587"/>
      <c r="EB192" s="1127"/>
      <c r="EC192" s="1127"/>
      <c r="ED192" s="588"/>
      <c r="EE192" s="588"/>
      <c r="EF192" s="587">
        <v>4</v>
      </c>
      <c r="EG192" s="587">
        <v>0</v>
      </c>
      <c r="EH192" s="587">
        <v>3</v>
      </c>
      <c r="EI192" s="587">
        <f t="shared" si="287"/>
        <v>7</v>
      </c>
      <c r="EJ192" s="1127">
        <v>1</v>
      </c>
      <c r="EK192" s="1163">
        <f t="shared" si="277"/>
        <v>10.349514563106796</v>
      </c>
      <c r="EL192" s="588"/>
      <c r="EM192" s="587">
        <v>10</v>
      </c>
      <c r="EN192" s="587">
        <v>0</v>
      </c>
      <c r="EO192" s="587">
        <v>3</v>
      </c>
      <c r="EP192" s="587">
        <f t="shared" si="288"/>
        <v>13</v>
      </c>
      <c r="EQ192" s="1127">
        <v>1</v>
      </c>
      <c r="ER192" s="1163">
        <f t="shared" si="258"/>
        <v>14.44</v>
      </c>
      <c r="ES192" s="588"/>
      <c r="ET192" s="587"/>
      <c r="EU192" s="587">
        <v>6</v>
      </c>
      <c r="EV192" s="587">
        <v>1</v>
      </c>
      <c r="EW192" s="587">
        <v>3</v>
      </c>
      <c r="EX192" s="587">
        <f t="shared" si="289"/>
        <v>10</v>
      </c>
      <c r="EY192" s="1199">
        <v>1</v>
      </c>
      <c r="EZ192" s="1164">
        <f t="shared" si="259"/>
        <v>8.3287671232876708</v>
      </c>
      <c r="FA192" s="588"/>
      <c r="FB192" s="587">
        <v>9</v>
      </c>
      <c r="FC192" s="587">
        <v>1</v>
      </c>
      <c r="FD192" s="587">
        <v>5</v>
      </c>
      <c r="FE192" s="587">
        <f t="shared" si="290"/>
        <v>15</v>
      </c>
      <c r="FF192" s="1127">
        <v>1</v>
      </c>
      <c r="FG192" s="1163">
        <f t="shared" si="260"/>
        <v>11.689497716894977</v>
      </c>
      <c r="FH192" s="1197"/>
      <c r="FI192" s="1198"/>
      <c r="FJ192" s="587"/>
      <c r="FK192" s="587"/>
      <c r="FL192" s="587"/>
      <c r="FM192" s="587"/>
      <c r="FN192" s="1414"/>
      <c r="FO192" s="1127"/>
      <c r="FP192" s="588"/>
      <c r="FQ192" s="587"/>
      <c r="FR192" s="587"/>
      <c r="FS192" s="587"/>
      <c r="FT192" s="587"/>
      <c r="FU192" s="1126"/>
      <c r="FV192" s="1127"/>
      <c r="FW192" s="1203"/>
      <c r="FX192" s="1198"/>
      <c r="FY192" s="587">
        <v>2</v>
      </c>
      <c r="FZ192" s="587">
        <v>0</v>
      </c>
      <c r="GA192" s="587">
        <v>0</v>
      </c>
      <c r="GB192" s="588">
        <f t="shared" si="291"/>
        <v>2</v>
      </c>
      <c r="GC192" s="1127">
        <v>1</v>
      </c>
      <c r="GD192" s="1166">
        <f t="shared" si="261"/>
        <v>3.0508474576271185</v>
      </c>
      <c r="GE192" s="697">
        <f t="shared" si="292"/>
        <v>17</v>
      </c>
      <c r="GF192" s="697">
        <f t="shared" si="293"/>
        <v>11</v>
      </c>
      <c r="GG192" s="697">
        <f t="shared" si="294"/>
        <v>11</v>
      </c>
      <c r="GH192" s="585">
        <v>0</v>
      </c>
      <c r="GI192" s="585">
        <v>0</v>
      </c>
    </row>
    <row r="193" spans="1:191" s="585" customFormat="1" hidden="1" x14ac:dyDescent="0.35">
      <c r="A193" s="1229">
        <v>42991</v>
      </c>
      <c r="B193" s="587"/>
      <c r="C193" s="587"/>
      <c r="D193" s="587"/>
      <c r="E193" s="587"/>
      <c r="F193" s="1126"/>
      <c r="G193" s="1414"/>
      <c r="H193" s="588"/>
      <c r="I193" s="587"/>
      <c r="J193" s="587"/>
      <c r="K193" s="587"/>
      <c r="L193" s="587"/>
      <c r="M193" s="1126"/>
      <c r="N193" s="1126"/>
      <c r="O193" s="588"/>
      <c r="P193" s="588"/>
      <c r="Q193" s="587"/>
      <c r="R193" s="587"/>
      <c r="S193" s="587"/>
      <c r="T193" s="587"/>
      <c r="U193" s="1126"/>
      <c r="V193" s="1414"/>
      <c r="W193" s="587"/>
      <c r="X193" s="587"/>
      <c r="Y193" s="587"/>
      <c r="Z193" s="587"/>
      <c r="AA193" s="1126"/>
      <c r="AB193" s="1126"/>
      <c r="AC193" s="587"/>
      <c r="AD193" s="587"/>
      <c r="AE193" s="587"/>
      <c r="AF193" s="587"/>
      <c r="AG193" s="1126"/>
      <c r="AH193" s="1199"/>
      <c r="AI193" s="588"/>
      <c r="AJ193" s="587"/>
      <c r="AK193" s="587"/>
      <c r="AL193" s="587"/>
      <c r="AM193" s="587"/>
      <c r="AN193" s="1126"/>
      <c r="AO193" s="1127"/>
      <c r="AP193" s="587"/>
      <c r="AQ193" s="587">
        <v>5</v>
      </c>
      <c r="AR193" s="587">
        <v>14</v>
      </c>
      <c r="AS193" s="587">
        <v>4</v>
      </c>
      <c r="AT193" s="587">
        <f t="shared" si="285"/>
        <v>23</v>
      </c>
      <c r="AU193" s="1127">
        <v>1</v>
      </c>
      <c r="AV193" s="1165">
        <f t="shared" si="242"/>
        <v>16.157894736842106</v>
      </c>
      <c r="AW193" s="588"/>
      <c r="AX193" s="587">
        <v>5</v>
      </c>
      <c r="AY193" s="587">
        <v>17</v>
      </c>
      <c r="AZ193" s="587">
        <v>6</v>
      </c>
      <c r="BA193" s="587">
        <f t="shared" si="286"/>
        <v>28</v>
      </c>
      <c r="BB193" s="1127">
        <v>1</v>
      </c>
      <c r="BC193" s="1163">
        <f t="shared" si="229"/>
        <v>19.035714285714285</v>
      </c>
      <c r="BD193" s="588"/>
      <c r="BE193" s="588"/>
      <c r="BF193" s="587"/>
      <c r="BG193" s="587"/>
      <c r="BH193" s="587"/>
      <c r="BI193" s="587"/>
      <c r="BJ193" s="1126"/>
      <c r="BK193" s="1127"/>
      <c r="BL193" s="588"/>
      <c r="BM193" s="587"/>
      <c r="BN193" s="587"/>
      <c r="BO193" s="587"/>
      <c r="BP193" s="587"/>
      <c r="BQ193" s="1419"/>
      <c r="BR193" s="1199"/>
      <c r="BS193" s="587"/>
      <c r="BT193" s="587"/>
      <c r="BU193" s="587"/>
      <c r="BV193" s="587"/>
      <c r="BW193" s="1126"/>
      <c r="BX193" s="1127"/>
      <c r="BY193" s="588"/>
      <c r="BZ193" s="588"/>
      <c r="CA193" s="587"/>
      <c r="CB193" s="587"/>
      <c r="CC193" s="587"/>
      <c r="CD193" s="587"/>
      <c r="CE193" s="1127"/>
      <c r="CF193" s="1163"/>
      <c r="CG193" s="588"/>
      <c r="CH193" s="587"/>
      <c r="CI193" s="587"/>
      <c r="CJ193" s="587"/>
      <c r="CK193" s="587"/>
      <c r="CL193" s="1127"/>
      <c r="CM193" s="1163"/>
      <c r="CN193" s="588"/>
      <c r="CO193" s="588"/>
      <c r="CP193" s="587"/>
      <c r="CQ193" s="587"/>
      <c r="CR193" s="587"/>
      <c r="CS193" s="587"/>
      <c r="CT193" s="1127"/>
      <c r="CU193" s="1163"/>
      <c r="CV193" s="588"/>
      <c r="CW193" s="587"/>
      <c r="CX193" s="587"/>
      <c r="CY193" s="587"/>
      <c r="CZ193" s="587"/>
      <c r="DA193" s="1127"/>
      <c r="DB193" s="1127"/>
      <c r="DC193" s="1127"/>
      <c r="DD193" s="1127"/>
      <c r="DE193" s="1127"/>
      <c r="DF193" s="1127"/>
      <c r="DG193" s="1127"/>
      <c r="DH193" s="1127"/>
      <c r="DI193" s="1127"/>
      <c r="DJ193" s="1127"/>
      <c r="DK193" s="1127"/>
      <c r="DL193" s="1127"/>
      <c r="DM193" s="1127"/>
      <c r="DN193" s="1163"/>
      <c r="DO193" s="588"/>
      <c r="DP193" s="588"/>
      <c r="DQ193" s="587"/>
      <c r="DR193" s="587"/>
      <c r="DS193" s="587"/>
      <c r="DT193" s="587"/>
      <c r="DU193" s="1127"/>
      <c r="DV193" s="1127"/>
      <c r="DW193" s="588"/>
      <c r="DX193" s="587"/>
      <c r="DY193" s="587"/>
      <c r="DZ193" s="587"/>
      <c r="EA193" s="587"/>
      <c r="EB193" s="1127"/>
      <c r="EC193" s="1127"/>
      <c r="ED193" s="588"/>
      <c r="EE193" s="588"/>
      <c r="EF193" s="587">
        <v>11</v>
      </c>
      <c r="EG193" s="587">
        <v>3</v>
      </c>
      <c r="EH193" s="587">
        <v>9</v>
      </c>
      <c r="EI193" s="587">
        <f t="shared" si="287"/>
        <v>23</v>
      </c>
      <c r="EJ193" s="1127">
        <v>1</v>
      </c>
      <c r="EK193" s="1163">
        <f t="shared" si="277"/>
        <v>10.524271844660195</v>
      </c>
      <c r="EL193" s="588"/>
      <c r="EM193" s="587">
        <v>16</v>
      </c>
      <c r="EN193" s="587">
        <v>3</v>
      </c>
      <c r="EO193" s="587">
        <v>10</v>
      </c>
      <c r="EP193" s="587">
        <f t="shared" si="288"/>
        <v>29</v>
      </c>
      <c r="EQ193" s="1127">
        <v>1</v>
      </c>
      <c r="ER193" s="1163">
        <f t="shared" si="258"/>
        <v>14.64</v>
      </c>
      <c r="ES193" s="588"/>
      <c r="ET193" s="587"/>
      <c r="EU193" s="587">
        <v>9</v>
      </c>
      <c r="EV193" s="587">
        <v>1</v>
      </c>
      <c r="EW193" s="587">
        <v>2</v>
      </c>
      <c r="EX193" s="587">
        <f t="shared" si="289"/>
        <v>12</v>
      </c>
      <c r="EY193" s="1199">
        <v>1</v>
      </c>
      <c r="EZ193" s="1164">
        <f t="shared" si="259"/>
        <v>8.3287671232876708</v>
      </c>
      <c r="FA193" s="588"/>
      <c r="FB193" s="587">
        <v>9</v>
      </c>
      <c r="FC193" s="587">
        <v>1</v>
      </c>
      <c r="FD193" s="587">
        <v>4</v>
      </c>
      <c r="FE193" s="587">
        <f t="shared" si="290"/>
        <v>14</v>
      </c>
      <c r="FF193" s="1127">
        <v>1</v>
      </c>
      <c r="FG193" s="1163">
        <f t="shared" si="260"/>
        <v>11.726027397260275</v>
      </c>
      <c r="FH193" s="1197"/>
      <c r="FI193" s="1198"/>
      <c r="FJ193" s="587"/>
      <c r="FK193" s="587"/>
      <c r="FL193" s="587"/>
      <c r="FM193" s="587"/>
      <c r="FN193" s="1414"/>
      <c r="FO193" s="1127"/>
      <c r="FP193" s="588"/>
      <c r="FQ193" s="587"/>
      <c r="FR193" s="587"/>
      <c r="FS193" s="587"/>
      <c r="FT193" s="587"/>
      <c r="FU193" s="1126"/>
      <c r="FV193" s="1127"/>
      <c r="FW193" s="1203"/>
      <c r="FX193" s="1198"/>
      <c r="FY193" s="587">
        <v>0</v>
      </c>
      <c r="FZ193" s="587">
        <v>0</v>
      </c>
      <c r="GA193" s="587">
        <v>0</v>
      </c>
      <c r="GB193" s="588">
        <f t="shared" si="291"/>
        <v>0</v>
      </c>
      <c r="GC193" s="1127">
        <v>1</v>
      </c>
      <c r="GD193" s="1166">
        <f t="shared" si="261"/>
        <v>2.9322033898305087</v>
      </c>
      <c r="GE193" s="697">
        <f t="shared" si="292"/>
        <v>25</v>
      </c>
      <c r="GF193" s="697">
        <f t="shared" si="293"/>
        <v>18</v>
      </c>
      <c r="GG193" s="697">
        <f t="shared" si="294"/>
        <v>15</v>
      </c>
      <c r="GH193" s="585">
        <v>0</v>
      </c>
      <c r="GI193" s="585">
        <v>0</v>
      </c>
    </row>
    <row r="194" spans="1:191" s="585" customFormat="1" hidden="1" x14ac:dyDescent="0.35">
      <c r="A194" s="1229">
        <v>42992</v>
      </c>
      <c r="B194" s="587"/>
      <c r="C194" s="587"/>
      <c r="D194" s="587"/>
      <c r="E194" s="587"/>
      <c r="F194" s="1126"/>
      <c r="G194" s="1414"/>
      <c r="H194" s="588"/>
      <c r="I194" s="587"/>
      <c r="J194" s="587"/>
      <c r="K194" s="587"/>
      <c r="L194" s="587"/>
      <c r="M194" s="1126"/>
      <c r="N194" s="1126"/>
      <c r="O194" s="588"/>
      <c r="P194" s="588"/>
      <c r="Q194" s="587"/>
      <c r="R194" s="587"/>
      <c r="S194" s="587"/>
      <c r="T194" s="587"/>
      <c r="U194" s="1126"/>
      <c r="V194" s="1414"/>
      <c r="W194" s="587"/>
      <c r="X194" s="587"/>
      <c r="Y194" s="587"/>
      <c r="Z194" s="587"/>
      <c r="AA194" s="1126"/>
      <c r="AB194" s="1126"/>
      <c r="AC194" s="587"/>
      <c r="AD194" s="587"/>
      <c r="AE194" s="587"/>
      <c r="AF194" s="587"/>
      <c r="AG194" s="1126"/>
      <c r="AH194" s="1199"/>
      <c r="AI194" s="588"/>
      <c r="AJ194" s="587"/>
      <c r="AK194" s="587"/>
      <c r="AL194" s="587"/>
      <c r="AM194" s="587"/>
      <c r="AN194" s="1126"/>
      <c r="AO194" s="1127"/>
      <c r="AP194" s="587"/>
      <c r="AQ194" s="587">
        <v>3</v>
      </c>
      <c r="AR194" s="587">
        <v>9</v>
      </c>
      <c r="AS194" s="587">
        <v>7</v>
      </c>
      <c r="AT194" s="587">
        <f t="shared" si="285"/>
        <v>19</v>
      </c>
      <c r="AU194" s="1127">
        <v>1</v>
      </c>
      <c r="AV194" s="1165">
        <f t="shared" si="242"/>
        <v>16.350877192982455</v>
      </c>
      <c r="AW194" s="588"/>
      <c r="AX194" s="587">
        <v>3</v>
      </c>
      <c r="AY194" s="587">
        <v>12</v>
      </c>
      <c r="AZ194" s="587">
        <v>7</v>
      </c>
      <c r="BA194" s="587">
        <f t="shared" si="286"/>
        <v>22</v>
      </c>
      <c r="BB194" s="1127">
        <v>1</v>
      </c>
      <c r="BC194" s="1163">
        <f t="shared" si="229"/>
        <v>19.25</v>
      </c>
      <c r="BD194" s="588"/>
      <c r="BE194" s="588"/>
      <c r="BF194" s="587"/>
      <c r="BG194" s="587"/>
      <c r="BH194" s="587"/>
      <c r="BI194" s="587"/>
      <c r="BJ194" s="1126"/>
      <c r="BK194" s="1127"/>
      <c r="BL194" s="588"/>
      <c r="BM194" s="587"/>
      <c r="BN194" s="587"/>
      <c r="BO194" s="587"/>
      <c r="BP194" s="587"/>
      <c r="BQ194" s="1419"/>
      <c r="BR194" s="1199"/>
      <c r="BS194" s="587"/>
      <c r="BT194" s="587"/>
      <c r="BU194" s="587"/>
      <c r="BV194" s="587"/>
      <c r="BW194" s="1126"/>
      <c r="BX194" s="1127"/>
      <c r="BY194" s="588"/>
      <c r="BZ194" s="588"/>
      <c r="CA194" s="587"/>
      <c r="CB194" s="587"/>
      <c r="CC194" s="587"/>
      <c r="CD194" s="587"/>
      <c r="CE194" s="1127"/>
      <c r="CF194" s="1163"/>
      <c r="CG194" s="588"/>
      <c r="CH194" s="587"/>
      <c r="CI194" s="587"/>
      <c r="CJ194" s="587"/>
      <c r="CK194" s="587"/>
      <c r="CL194" s="1127"/>
      <c r="CM194" s="1163"/>
      <c r="CN194" s="588"/>
      <c r="CO194" s="588"/>
      <c r="CP194" s="587"/>
      <c r="CQ194" s="587"/>
      <c r="CR194" s="587"/>
      <c r="CS194" s="587"/>
      <c r="CT194" s="1127"/>
      <c r="CU194" s="1163"/>
      <c r="CV194" s="588"/>
      <c r="CW194" s="587"/>
      <c r="CX194" s="587"/>
      <c r="CY194" s="587"/>
      <c r="CZ194" s="587"/>
      <c r="DA194" s="1127"/>
      <c r="DB194" s="1127"/>
      <c r="DC194" s="1127"/>
      <c r="DD194" s="1127"/>
      <c r="DE194" s="1127"/>
      <c r="DF194" s="1127"/>
      <c r="DG194" s="1127"/>
      <c r="DH194" s="1127"/>
      <c r="DI194" s="1127"/>
      <c r="DJ194" s="1127"/>
      <c r="DK194" s="1127"/>
      <c r="DL194" s="1127"/>
      <c r="DM194" s="1127"/>
      <c r="DN194" s="1163"/>
      <c r="DO194" s="588"/>
      <c r="DP194" s="588"/>
      <c r="DQ194" s="587"/>
      <c r="DR194" s="587"/>
      <c r="DS194" s="587"/>
      <c r="DT194" s="587"/>
      <c r="DU194" s="1127"/>
      <c r="DV194" s="1127"/>
      <c r="DW194" s="588"/>
      <c r="DX194" s="587"/>
      <c r="DY194" s="587"/>
      <c r="DZ194" s="587"/>
      <c r="EA194" s="587"/>
      <c r="EB194" s="1127"/>
      <c r="EC194" s="1127"/>
      <c r="ED194" s="588"/>
      <c r="EE194" s="588"/>
      <c r="EF194" s="587">
        <v>8</v>
      </c>
      <c r="EG194" s="587">
        <v>3</v>
      </c>
      <c r="EH194" s="587">
        <v>4</v>
      </c>
      <c r="EI194" s="587">
        <f t="shared" si="287"/>
        <v>15</v>
      </c>
      <c r="EJ194" s="1127">
        <v>1</v>
      </c>
      <c r="EK194" s="1163">
        <f t="shared" si="277"/>
        <v>10.485436893203884</v>
      </c>
      <c r="EL194" s="588"/>
      <c r="EM194" s="587">
        <v>11</v>
      </c>
      <c r="EN194" s="587">
        <v>5</v>
      </c>
      <c r="EO194" s="587">
        <v>5</v>
      </c>
      <c r="EP194" s="587">
        <f t="shared" si="288"/>
        <v>21</v>
      </c>
      <c r="EQ194" s="1127">
        <v>1</v>
      </c>
      <c r="ER194" s="1163">
        <f t="shared" si="258"/>
        <v>14.56</v>
      </c>
      <c r="ES194" s="588"/>
      <c r="ET194" s="587"/>
      <c r="EU194" s="587">
        <v>4</v>
      </c>
      <c r="EV194" s="587">
        <v>1</v>
      </c>
      <c r="EW194" s="587">
        <v>1</v>
      </c>
      <c r="EX194" s="587">
        <f t="shared" si="289"/>
        <v>6</v>
      </c>
      <c r="EY194" s="1199">
        <v>1</v>
      </c>
      <c r="EZ194" s="1164">
        <f t="shared" si="259"/>
        <v>8.3105022831050235</v>
      </c>
      <c r="FA194" s="588"/>
      <c r="FB194" s="587">
        <v>4</v>
      </c>
      <c r="FC194" s="587">
        <v>2</v>
      </c>
      <c r="FD194" s="587">
        <v>3</v>
      </c>
      <c r="FE194" s="587">
        <f t="shared" si="290"/>
        <v>9</v>
      </c>
      <c r="FF194" s="1127">
        <v>1</v>
      </c>
      <c r="FG194" s="1163">
        <f t="shared" si="260"/>
        <v>11.689497716894977</v>
      </c>
      <c r="FH194" s="1197"/>
      <c r="FI194" s="1198"/>
      <c r="FJ194" s="587"/>
      <c r="FK194" s="587"/>
      <c r="FL194" s="587"/>
      <c r="FM194" s="587"/>
      <c r="FN194" s="1414"/>
      <c r="FO194" s="1127"/>
      <c r="FP194" s="588"/>
      <c r="FQ194" s="587"/>
      <c r="FR194" s="587"/>
      <c r="FS194" s="587"/>
      <c r="FT194" s="587"/>
      <c r="FU194" s="1126"/>
      <c r="FV194" s="1127"/>
      <c r="FW194" s="1203"/>
      <c r="FX194" s="1198"/>
      <c r="FY194" s="587">
        <v>0</v>
      </c>
      <c r="FZ194" s="587">
        <v>0</v>
      </c>
      <c r="GA194" s="587">
        <v>1</v>
      </c>
      <c r="GB194" s="588">
        <f t="shared" si="291"/>
        <v>1</v>
      </c>
      <c r="GC194" s="1127">
        <v>1</v>
      </c>
      <c r="GD194" s="1166">
        <f t="shared" si="261"/>
        <v>2.7796610169491527</v>
      </c>
      <c r="GE194" s="697">
        <f t="shared" si="292"/>
        <v>15</v>
      </c>
      <c r="GF194" s="697">
        <f t="shared" si="293"/>
        <v>13</v>
      </c>
      <c r="GG194" s="697">
        <f t="shared" si="294"/>
        <v>13</v>
      </c>
      <c r="GH194" s="585">
        <v>0</v>
      </c>
      <c r="GI194" s="585">
        <v>0</v>
      </c>
    </row>
    <row r="195" spans="1:191" s="585" customFormat="1" hidden="1" x14ac:dyDescent="0.35">
      <c r="A195" s="1231">
        <v>42993</v>
      </c>
      <c r="B195" s="698"/>
      <c r="C195" s="698"/>
      <c r="D195" s="698"/>
      <c r="E195" s="698"/>
      <c r="F195" s="1140"/>
      <c r="G195" s="1415"/>
      <c r="H195" s="1142"/>
      <c r="I195" s="698"/>
      <c r="J195" s="698"/>
      <c r="K195" s="698"/>
      <c r="L195" s="698"/>
      <c r="M195" s="1140"/>
      <c r="N195" s="1140"/>
      <c r="O195" s="1142"/>
      <c r="P195" s="1142"/>
      <c r="Q195" s="698"/>
      <c r="R195" s="698"/>
      <c r="S195" s="698"/>
      <c r="T195" s="698"/>
      <c r="U195" s="1140"/>
      <c r="V195" s="1415"/>
      <c r="W195" s="698"/>
      <c r="X195" s="698"/>
      <c r="Y195" s="698"/>
      <c r="Z195" s="698"/>
      <c r="AA195" s="1140"/>
      <c r="AB195" s="1140"/>
      <c r="AC195" s="698"/>
      <c r="AD195" s="698"/>
      <c r="AE195" s="698"/>
      <c r="AF195" s="698"/>
      <c r="AG195" s="1140"/>
      <c r="AH195" s="1420"/>
      <c r="AI195" s="1142"/>
      <c r="AJ195" s="698"/>
      <c r="AK195" s="698"/>
      <c r="AL195" s="698"/>
      <c r="AM195" s="698"/>
      <c r="AN195" s="1140"/>
      <c r="AO195" s="1141"/>
      <c r="AP195" s="698"/>
      <c r="AQ195" s="698">
        <v>7</v>
      </c>
      <c r="AR195" s="698">
        <v>2</v>
      </c>
      <c r="AS195" s="698">
        <v>4</v>
      </c>
      <c r="AT195" s="698">
        <f t="shared" si="285"/>
        <v>13</v>
      </c>
      <c r="AU195" s="1141">
        <v>1</v>
      </c>
      <c r="AV195" s="1165">
        <f t="shared" si="242"/>
        <v>16.438596491228068</v>
      </c>
      <c r="AW195" s="1142"/>
      <c r="AX195" s="698">
        <v>8</v>
      </c>
      <c r="AY195" s="698">
        <v>4</v>
      </c>
      <c r="AZ195" s="698">
        <v>5</v>
      </c>
      <c r="BA195" s="698">
        <f t="shared" si="286"/>
        <v>17</v>
      </c>
      <c r="BB195" s="1141">
        <v>1</v>
      </c>
      <c r="BC195" s="1163">
        <f t="shared" si="229"/>
        <v>19.339285714285715</v>
      </c>
      <c r="BD195" s="1142"/>
      <c r="BE195" s="1142"/>
      <c r="BF195" s="698"/>
      <c r="BG195" s="698"/>
      <c r="BH195" s="698"/>
      <c r="BI195" s="698"/>
      <c r="BJ195" s="1140"/>
      <c r="BK195" s="1141"/>
      <c r="BL195" s="1142"/>
      <c r="BM195" s="698"/>
      <c r="BN195" s="698"/>
      <c r="BO195" s="698"/>
      <c r="BP195" s="698"/>
      <c r="BQ195" s="1421"/>
      <c r="BR195" s="1420"/>
      <c r="BS195" s="698"/>
      <c r="BT195" s="698"/>
      <c r="BU195" s="698"/>
      <c r="BV195" s="698"/>
      <c r="BW195" s="1140"/>
      <c r="BX195" s="1141"/>
      <c r="BY195" s="1142"/>
      <c r="BZ195" s="1142"/>
      <c r="CA195" s="698"/>
      <c r="CB195" s="698"/>
      <c r="CC195" s="698"/>
      <c r="CD195" s="698"/>
      <c r="CE195" s="1141"/>
      <c r="CF195" s="1163"/>
      <c r="CG195" s="1142"/>
      <c r="CH195" s="698"/>
      <c r="CI195" s="698"/>
      <c r="CJ195" s="698"/>
      <c r="CK195" s="698"/>
      <c r="CL195" s="1141"/>
      <c r="CM195" s="1163"/>
      <c r="CN195" s="1142"/>
      <c r="CO195" s="1142"/>
      <c r="CP195" s="698"/>
      <c r="CQ195" s="698"/>
      <c r="CR195" s="698"/>
      <c r="CS195" s="698"/>
      <c r="CT195" s="1141"/>
      <c r="CU195" s="1163"/>
      <c r="CV195" s="1142"/>
      <c r="CW195" s="698"/>
      <c r="CX195" s="698"/>
      <c r="CY195" s="698"/>
      <c r="CZ195" s="698"/>
      <c r="DA195" s="1141"/>
      <c r="DB195" s="1141"/>
      <c r="DC195" s="1141"/>
      <c r="DD195" s="1141"/>
      <c r="DE195" s="1141"/>
      <c r="DF195" s="1141"/>
      <c r="DG195" s="1141"/>
      <c r="DH195" s="1141"/>
      <c r="DI195" s="1141"/>
      <c r="DJ195" s="1141"/>
      <c r="DK195" s="1141"/>
      <c r="DL195" s="1141"/>
      <c r="DM195" s="1141"/>
      <c r="DN195" s="1163"/>
      <c r="DO195" s="1142"/>
      <c r="DP195" s="1142"/>
      <c r="DQ195" s="698"/>
      <c r="DR195" s="698"/>
      <c r="DS195" s="698"/>
      <c r="DT195" s="698"/>
      <c r="DU195" s="1141"/>
      <c r="DV195" s="1141"/>
      <c r="DW195" s="1142"/>
      <c r="DX195" s="698"/>
      <c r="DY195" s="698"/>
      <c r="DZ195" s="698"/>
      <c r="EA195" s="698"/>
      <c r="EB195" s="1141"/>
      <c r="EC195" s="1141"/>
      <c r="ED195" s="1142"/>
      <c r="EE195" s="1142"/>
      <c r="EF195" s="698">
        <v>14</v>
      </c>
      <c r="EG195" s="698">
        <v>1</v>
      </c>
      <c r="EH195" s="698">
        <v>8</v>
      </c>
      <c r="EI195" s="698">
        <f t="shared" si="287"/>
        <v>23</v>
      </c>
      <c r="EJ195" s="1141">
        <v>1</v>
      </c>
      <c r="EK195" s="1163">
        <f t="shared" si="277"/>
        <v>10.737864077669903</v>
      </c>
      <c r="EL195" s="1142"/>
      <c r="EM195" s="698">
        <v>18</v>
      </c>
      <c r="EN195" s="698">
        <v>2</v>
      </c>
      <c r="EO195" s="698">
        <v>8</v>
      </c>
      <c r="EP195" s="698">
        <f t="shared" si="288"/>
        <v>28</v>
      </c>
      <c r="EQ195" s="1141">
        <v>1</v>
      </c>
      <c r="ER195" s="1163">
        <f t="shared" si="258"/>
        <v>14.7</v>
      </c>
      <c r="ES195" s="1142"/>
      <c r="ET195" s="698"/>
      <c r="EU195" s="698">
        <v>2</v>
      </c>
      <c r="EV195" s="698">
        <v>0</v>
      </c>
      <c r="EW195" s="698">
        <v>1</v>
      </c>
      <c r="EX195" s="698">
        <f t="shared" si="289"/>
        <v>3</v>
      </c>
      <c r="EY195" s="1420">
        <v>1</v>
      </c>
      <c r="EZ195" s="1164">
        <f t="shared" si="259"/>
        <v>8.1095890410958908</v>
      </c>
      <c r="FA195" s="1142"/>
      <c r="FB195" s="698">
        <v>2</v>
      </c>
      <c r="FC195" s="698">
        <v>1</v>
      </c>
      <c r="FD195" s="698">
        <v>2</v>
      </c>
      <c r="FE195" s="698">
        <f t="shared" si="290"/>
        <v>5</v>
      </c>
      <c r="FF195" s="1141">
        <v>1</v>
      </c>
      <c r="FG195" s="1163">
        <f t="shared" si="260"/>
        <v>11.4337899543379</v>
      </c>
      <c r="FH195" s="1423"/>
      <c r="FI195" s="1424"/>
      <c r="FJ195" s="698"/>
      <c r="FK195" s="698"/>
      <c r="FL195" s="698"/>
      <c r="FM195" s="698"/>
      <c r="FN195" s="1415"/>
      <c r="FO195" s="1141"/>
      <c r="FP195" s="1142"/>
      <c r="FQ195" s="698"/>
      <c r="FR195" s="698"/>
      <c r="FS195" s="698"/>
      <c r="FT195" s="698"/>
      <c r="FU195" s="1140"/>
      <c r="FV195" s="1141"/>
      <c r="FW195" s="1425"/>
      <c r="FX195" s="1424"/>
      <c r="FY195" s="698">
        <v>0</v>
      </c>
      <c r="FZ195" s="698">
        <v>1</v>
      </c>
      <c r="GA195" s="698">
        <v>0</v>
      </c>
      <c r="GB195" s="1142">
        <f t="shared" si="291"/>
        <v>1</v>
      </c>
      <c r="GC195" s="1141">
        <v>1</v>
      </c>
      <c r="GD195" s="1166">
        <f t="shared" si="261"/>
        <v>2.7796610169491527</v>
      </c>
      <c r="GE195" s="1427">
        <f t="shared" si="292"/>
        <v>23</v>
      </c>
      <c r="GF195" s="1427">
        <f t="shared" si="293"/>
        <v>4</v>
      </c>
      <c r="GG195" s="1427">
        <f t="shared" si="294"/>
        <v>13</v>
      </c>
      <c r="GH195" s="585">
        <v>0</v>
      </c>
      <c r="GI195" s="585">
        <v>0</v>
      </c>
    </row>
    <row r="196" spans="1:191" s="585" customFormat="1" hidden="1" x14ac:dyDescent="0.35">
      <c r="A196" s="1230">
        <v>42996</v>
      </c>
      <c r="B196" s="587"/>
      <c r="C196" s="587"/>
      <c r="D196" s="587"/>
      <c r="E196" s="587"/>
      <c r="F196" s="1126"/>
      <c r="G196" s="1414"/>
      <c r="H196" s="588"/>
      <c r="I196" s="587"/>
      <c r="J196" s="587"/>
      <c r="K196" s="587"/>
      <c r="L196" s="587"/>
      <c r="M196" s="1126"/>
      <c r="N196" s="1126"/>
      <c r="O196" s="588"/>
      <c r="P196" s="588"/>
      <c r="Q196" s="587"/>
      <c r="R196" s="587"/>
      <c r="S196" s="587"/>
      <c r="T196" s="587"/>
      <c r="U196" s="1126"/>
      <c r="V196" s="1414"/>
      <c r="W196" s="587"/>
      <c r="X196" s="587"/>
      <c r="Y196" s="587"/>
      <c r="Z196" s="587"/>
      <c r="AA196" s="1126"/>
      <c r="AB196" s="1126"/>
      <c r="AC196" s="587"/>
      <c r="AD196" s="587"/>
      <c r="AE196" s="587"/>
      <c r="AF196" s="587"/>
      <c r="AG196" s="1126"/>
      <c r="AH196" s="1199"/>
      <c r="AI196" s="588"/>
      <c r="AJ196" s="587"/>
      <c r="AK196" s="587"/>
      <c r="AL196" s="587"/>
      <c r="AM196" s="587"/>
      <c r="AN196" s="1126"/>
      <c r="AO196" s="1127"/>
      <c r="AP196" s="587"/>
      <c r="AQ196" s="587">
        <v>3</v>
      </c>
      <c r="AR196" s="587">
        <v>5</v>
      </c>
      <c r="AS196" s="587">
        <v>12</v>
      </c>
      <c r="AT196" s="587">
        <f t="shared" ref="AT196:AT203" si="295">SUM(AQ196:AS196)</f>
        <v>20</v>
      </c>
      <c r="AU196" s="1127">
        <v>1</v>
      </c>
      <c r="AV196" s="1165">
        <f t="shared" si="242"/>
        <v>16.701754385964911</v>
      </c>
      <c r="AW196" s="588"/>
      <c r="AX196" s="587">
        <v>3</v>
      </c>
      <c r="AY196" s="587">
        <v>5</v>
      </c>
      <c r="AZ196" s="587">
        <v>12</v>
      </c>
      <c r="BA196" s="587">
        <f t="shared" ref="BA196:BA203" si="296">SUM(AX196:AZ196)</f>
        <v>20</v>
      </c>
      <c r="BB196" s="1127">
        <v>1</v>
      </c>
      <c r="BC196" s="1163">
        <f t="shared" si="229"/>
        <v>19.607142857142858</v>
      </c>
      <c r="BD196" s="588"/>
      <c r="BE196" s="588"/>
      <c r="BF196" s="587"/>
      <c r="BG196" s="587"/>
      <c r="BH196" s="587"/>
      <c r="BI196" s="587"/>
      <c r="BJ196" s="1126"/>
      <c r="BK196" s="1127"/>
      <c r="BL196" s="588"/>
      <c r="BM196" s="587"/>
      <c r="BN196" s="587"/>
      <c r="BO196" s="587"/>
      <c r="BP196" s="587"/>
      <c r="BQ196" s="1419"/>
      <c r="BR196" s="1199"/>
      <c r="BS196" s="587"/>
      <c r="BT196" s="587"/>
      <c r="BU196" s="587"/>
      <c r="BV196" s="587"/>
      <c r="BW196" s="1126"/>
      <c r="BX196" s="1127"/>
      <c r="BY196" s="588"/>
      <c r="BZ196" s="588"/>
      <c r="CA196" s="587"/>
      <c r="CB196" s="587"/>
      <c r="CC196" s="587"/>
      <c r="CD196" s="587"/>
      <c r="CE196" s="1127"/>
      <c r="CF196" s="1163"/>
      <c r="CG196" s="588"/>
      <c r="CH196" s="587"/>
      <c r="CI196" s="587"/>
      <c r="CJ196" s="587"/>
      <c r="CK196" s="587"/>
      <c r="CL196" s="1127"/>
      <c r="CM196" s="1163"/>
      <c r="CN196" s="588"/>
      <c r="CO196" s="588"/>
      <c r="CP196" s="587"/>
      <c r="CQ196" s="587"/>
      <c r="CR196" s="587"/>
      <c r="CS196" s="587"/>
      <c r="CT196" s="1127"/>
      <c r="CU196" s="1163"/>
      <c r="CV196" s="588"/>
      <c r="CW196" s="587"/>
      <c r="CX196" s="587"/>
      <c r="CY196" s="587"/>
      <c r="CZ196" s="587"/>
      <c r="DA196" s="1127"/>
      <c r="DB196" s="1127"/>
      <c r="DC196" s="1127"/>
      <c r="DD196" s="1127"/>
      <c r="DE196" s="1127"/>
      <c r="DF196" s="1127"/>
      <c r="DG196" s="1127"/>
      <c r="DH196" s="1127"/>
      <c r="DI196" s="1127"/>
      <c r="DJ196" s="1127"/>
      <c r="DK196" s="1127"/>
      <c r="DL196" s="1127"/>
      <c r="DM196" s="1127"/>
      <c r="DN196" s="1163"/>
      <c r="DO196" s="588"/>
      <c r="DP196" s="588"/>
      <c r="DQ196" s="587"/>
      <c r="DR196" s="587"/>
      <c r="DS196" s="587"/>
      <c r="DT196" s="587"/>
      <c r="DU196" s="1127"/>
      <c r="DV196" s="1127"/>
      <c r="DW196" s="588"/>
      <c r="DX196" s="587"/>
      <c r="DY196" s="587"/>
      <c r="DZ196" s="587"/>
      <c r="EA196" s="587"/>
      <c r="EB196" s="1127"/>
      <c r="EC196" s="1127"/>
      <c r="ED196" s="588"/>
      <c r="EE196" s="588"/>
      <c r="EF196" s="587">
        <v>10</v>
      </c>
      <c r="EG196" s="587">
        <v>0</v>
      </c>
      <c r="EH196" s="587">
        <v>4</v>
      </c>
      <c r="EI196" s="587">
        <f t="shared" ref="EI196:EI203" si="297">SUM(EF196:EH196)</f>
        <v>14</v>
      </c>
      <c r="EJ196" s="1127">
        <v>1</v>
      </c>
      <c r="EK196" s="1163">
        <f t="shared" si="277"/>
        <v>10.776699029126213</v>
      </c>
      <c r="EL196" s="588"/>
      <c r="EM196" s="587">
        <v>11</v>
      </c>
      <c r="EN196" s="587">
        <v>3</v>
      </c>
      <c r="EO196" s="587">
        <v>7</v>
      </c>
      <c r="EP196" s="587">
        <f t="shared" ref="EP196:EP203" si="298">SUM(EM196:EO196)</f>
        <v>21</v>
      </c>
      <c r="EQ196" s="1127">
        <v>1</v>
      </c>
      <c r="ER196" s="1163">
        <f t="shared" si="258"/>
        <v>14.76</v>
      </c>
      <c r="ES196" s="588"/>
      <c r="ET196" s="587"/>
      <c r="EU196" s="587">
        <v>2</v>
      </c>
      <c r="EV196" s="587">
        <v>0</v>
      </c>
      <c r="EW196" s="587">
        <v>2</v>
      </c>
      <c r="EX196" s="587">
        <f t="shared" ref="EX196:EX203" si="299">SUM(EU196:EW196)</f>
        <v>4</v>
      </c>
      <c r="EY196" s="1199">
        <v>1</v>
      </c>
      <c r="EZ196" s="1164">
        <f t="shared" si="259"/>
        <v>8.0720720720720713</v>
      </c>
      <c r="FA196" s="588"/>
      <c r="FB196" s="587">
        <v>3</v>
      </c>
      <c r="FC196" s="587">
        <v>1</v>
      </c>
      <c r="FD196" s="587">
        <v>5</v>
      </c>
      <c r="FE196" s="587">
        <f t="shared" ref="FE196:FE203" si="300">SUM(FB196:FD196)</f>
        <v>9</v>
      </c>
      <c r="FF196" s="1127">
        <v>1</v>
      </c>
      <c r="FG196" s="1163">
        <f t="shared" si="260"/>
        <v>11.387387387387387</v>
      </c>
      <c r="FH196" s="1197"/>
      <c r="FI196" s="1198"/>
      <c r="FJ196" s="587"/>
      <c r="FK196" s="587"/>
      <c r="FL196" s="587"/>
      <c r="FM196" s="587"/>
      <c r="FN196" s="1414"/>
      <c r="FO196" s="1127"/>
      <c r="FP196" s="588"/>
      <c r="FQ196" s="587"/>
      <c r="FR196" s="587"/>
      <c r="FS196" s="587"/>
      <c r="FT196" s="587"/>
      <c r="FU196" s="1126"/>
      <c r="FV196" s="1127"/>
      <c r="FW196" s="1203"/>
      <c r="FX196" s="1198"/>
      <c r="FY196" s="587">
        <v>1</v>
      </c>
      <c r="FZ196" s="587">
        <v>1</v>
      </c>
      <c r="GA196" s="587">
        <v>0</v>
      </c>
      <c r="GB196" s="588">
        <f t="shared" ref="GB196:GB203" si="301">SUM(FY196:GA196)</f>
        <v>2</v>
      </c>
      <c r="GC196" s="1127">
        <v>1</v>
      </c>
      <c r="GD196" s="1166">
        <f t="shared" si="261"/>
        <v>2.8135593220338984</v>
      </c>
      <c r="GE196" s="697">
        <f t="shared" si="292"/>
        <v>16</v>
      </c>
      <c r="GF196" s="697">
        <f t="shared" si="293"/>
        <v>6</v>
      </c>
      <c r="GG196" s="697">
        <f t="shared" si="294"/>
        <v>18</v>
      </c>
      <c r="GH196" s="585">
        <v>0</v>
      </c>
      <c r="GI196" s="585">
        <v>0</v>
      </c>
    </row>
    <row r="197" spans="1:191" s="585" customFormat="1" hidden="1" x14ac:dyDescent="0.35">
      <c r="A197" s="1229">
        <v>42997</v>
      </c>
      <c r="B197" s="587"/>
      <c r="C197" s="587"/>
      <c r="D197" s="587"/>
      <c r="E197" s="587"/>
      <c r="F197" s="1126"/>
      <c r="G197" s="1414"/>
      <c r="H197" s="588"/>
      <c r="I197" s="587"/>
      <c r="J197" s="587"/>
      <c r="K197" s="587"/>
      <c r="L197" s="587"/>
      <c r="M197" s="1126"/>
      <c r="N197" s="1126"/>
      <c r="O197" s="588"/>
      <c r="P197" s="588"/>
      <c r="Q197" s="587"/>
      <c r="R197" s="587"/>
      <c r="S197" s="587"/>
      <c r="T197" s="587"/>
      <c r="U197" s="1126"/>
      <c r="V197" s="1414"/>
      <c r="W197" s="587"/>
      <c r="X197" s="587"/>
      <c r="Y197" s="587"/>
      <c r="Z197" s="587"/>
      <c r="AA197" s="1126"/>
      <c r="AB197" s="1126"/>
      <c r="AC197" s="587"/>
      <c r="AD197" s="587"/>
      <c r="AE197" s="587"/>
      <c r="AF197" s="587"/>
      <c r="AG197" s="1126"/>
      <c r="AH197" s="1199"/>
      <c r="AI197" s="588"/>
      <c r="AJ197" s="587"/>
      <c r="AK197" s="587"/>
      <c r="AL197" s="587"/>
      <c r="AM197" s="587"/>
      <c r="AN197" s="1126"/>
      <c r="AO197" s="1127"/>
      <c r="AP197" s="587"/>
      <c r="AQ197" s="587">
        <v>3</v>
      </c>
      <c r="AR197" s="587">
        <v>10</v>
      </c>
      <c r="AS197" s="587">
        <v>2</v>
      </c>
      <c r="AT197" s="587">
        <f t="shared" si="295"/>
        <v>15</v>
      </c>
      <c r="AU197" s="1127">
        <v>1</v>
      </c>
      <c r="AV197" s="1165">
        <f t="shared" si="242"/>
        <v>16.672413793103448</v>
      </c>
      <c r="AW197" s="588"/>
      <c r="AX197" s="587">
        <v>7</v>
      </c>
      <c r="AY197" s="587">
        <v>10</v>
      </c>
      <c r="AZ197" s="587">
        <v>3</v>
      </c>
      <c r="BA197" s="587">
        <f t="shared" si="296"/>
        <v>20</v>
      </c>
      <c r="BB197" s="1127">
        <v>1</v>
      </c>
      <c r="BC197" s="1163">
        <f t="shared" si="229"/>
        <v>19.614035087719298</v>
      </c>
      <c r="BD197" s="588"/>
      <c r="BE197" s="588"/>
      <c r="BF197" s="587"/>
      <c r="BG197" s="587"/>
      <c r="BH197" s="587"/>
      <c r="BI197" s="587"/>
      <c r="BJ197" s="1126"/>
      <c r="BK197" s="1127"/>
      <c r="BL197" s="588"/>
      <c r="BM197" s="587"/>
      <c r="BN197" s="587"/>
      <c r="BO197" s="587"/>
      <c r="BP197" s="587"/>
      <c r="BQ197" s="1419"/>
      <c r="BR197" s="1199"/>
      <c r="BS197" s="587"/>
      <c r="BT197" s="587"/>
      <c r="BU197" s="587"/>
      <c r="BV197" s="587"/>
      <c r="BW197" s="1126"/>
      <c r="BX197" s="1127"/>
      <c r="BY197" s="588"/>
      <c r="BZ197" s="588"/>
      <c r="CA197" s="587"/>
      <c r="CB197" s="587"/>
      <c r="CC197" s="587"/>
      <c r="CD197" s="587"/>
      <c r="CE197" s="1127"/>
      <c r="CF197" s="1163"/>
      <c r="CG197" s="588"/>
      <c r="CH197" s="587"/>
      <c r="CI197" s="587"/>
      <c r="CJ197" s="587"/>
      <c r="CK197" s="587"/>
      <c r="CL197" s="1127"/>
      <c r="CM197" s="1163"/>
      <c r="CN197" s="588"/>
      <c r="CO197" s="588"/>
      <c r="CP197" s="587"/>
      <c r="CQ197" s="587"/>
      <c r="CR197" s="587"/>
      <c r="CS197" s="587"/>
      <c r="CT197" s="1127"/>
      <c r="CU197" s="1163"/>
      <c r="CV197" s="588"/>
      <c r="CW197" s="587"/>
      <c r="CX197" s="587"/>
      <c r="CY197" s="587"/>
      <c r="CZ197" s="587"/>
      <c r="DA197" s="1127"/>
      <c r="DB197" s="1127"/>
      <c r="DC197" s="1127"/>
      <c r="DD197" s="1127"/>
      <c r="DE197" s="1127"/>
      <c r="DF197" s="1127"/>
      <c r="DG197" s="1127"/>
      <c r="DH197" s="1127"/>
      <c r="DI197" s="1127"/>
      <c r="DJ197" s="1127"/>
      <c r="DK197" s="1127"/>
      <c r="DL197" s="1127"/>
      <c r="DM197" s="1127"/>
      <c r="DN197" s="1163"/>
      <c r="DO197" s="588"/>
      <c r="DP197" s="588"/>
      <c r="DQ197" s="587"/>
      <c r="DR197" s="587"/>
      <c r="DS197" s="587"/>
      <c r="DT197" s="587"/>
      <c r="DU197" s="1127"/>
      <c r="DV197" s="1127"/>
      <c r="DW197" s="588"/>
      <c r="DX197" s="587"/>
      <c r="DY197" s="587"/>
      <c r="DZ197" s="587"/>
      <c r="EA197" s="587"/>
      <c r="EB197" s="1127"/>
      <c r="EC197" s="1127"/>
      <c r="ED197" s="588"/>
      <c r="EE197" s="588"/>
      <c r="EF197" s="587">
        <v>12</v>
      </c>
      <c r="EG197" s="587">
        <v>1</v>
      </c>
      <c r="EH197" s="587">
        <v>4</v>
      </c>
      <c r="EI197" s="587">
        <f t="shared" si="297"/>
        <v>17</v>
      </c>
      <c r="EJ197" s="1127">
        <v>1</v>
      </c>
      <c r="EK197" s="1163">
        <f t="shared" si="277"/>
        <v>10.912621359223301</v>
      </c>
      <c r="EL197" s="588"/>
      <c r="EM197" s="587">
        <v>13</v>
      </c>
      <c r="EN197" s="587">
        <v>1</v>
      </c>
      <c r="EO197" s="587">
        <v>5</v>
      </c>
      <c r="EP197" s="587">
        <f t="shared" si="298"/>
        <v>19</v>
      </c>
      <c r="EQ197" s="1127">
        <v>1</v>
      </c>
      <c r="ER197" s="1163">
        <f t="shared" si="258"/>
        <v>14.7</v>
      </c>
      <c r="ES197" s="588"/>
      <c r="ET197" s="587"/>
      <c r="EU197" s="587">
        <v>4</v>
      </c>
      <c r="EV197" s="587">
        <v>0</v>
      </c>
      <c r="EW197" s="587">
        <v>1</v>
      </c>
      <c r="EX197" s="587">
        <f t="shared" si="299"/>
        <v>5</v>
      </c>
      <c r="EY197" s="1199">
        <v>1</v>
      </c>
      <c r="EZ197" s="1164">
        <f t="shared" si="259"/>
        <v>8.0360360360360357</v>
      </c>
      <c r="FA197" s="588"/>
      <c r="FB197" s="587">
        <v>4</v>
      </c>
      <c r="FC197" s="587">
        <v>2</v>
      </c>
      <c r="FD197" s="587">
        <v>2</v>
      </c>
      <c r="FE197" s="587">
        <f t="shared" si="300"/>
        <v>8</v>
      </c>
      <c r="FF197" s="1127">
        <v>1</v>
      </c>
      <c r="FG197" s="1163">
        <f t="shared" si="260"/>
        <v>11.315315315315315</v>
      </c>
      <c r="FH197" s="1197"/>
      <c r="FI197" s="1198"/>
      <c r="FJ197" s="587"/>
      <c r="FK197" s="587"/>
      <c r="FL197" s="587"/>
      <c r="FM197" s="587"/>
      <c r="FN197" s="1414"/>
      <c r="FO197" s="1127"/>
      <c r="FP197" s="588"/>
      <c r="FQ197" s="587"/>
      <c r="FR197" s="587"/>
      <c r="FS197" s="587"/>
      <c r="FT197" s="587"/>
      <c r="FU197" s="1126"/>
      <c r="FV197" s="1127"/>
      <c r="FW197" s="1203"/>
      <c r="FX197" s="1198"/>
      <c r="FY197" s="587">
        <v>0</v>
      </c>
      <c r="FZ197" s="587">
        <v>0</v>
      </c>
      <c r="GA197" s="587">
        <v>1</v>
      </c>
      <c r="GB197" s="588">
        <f t="shared" si="301"/>
        <v>1</v>
      </c>
      <c r="GC197" s="1127">
        <v>1</v>
      </c>
      <c r="GD197" s="1166">
        <f t="shared" si="261"/>
        <v>2.7966101694915255</v>
      </c>
      <c r="GE197" s="697">
        <f t="shared" si="292"/>
        <v>19</v>
      </c>
      <c r="GF197" s="697">
        <f t="shared" si="293"/>
        <v>11</v>
      </c>
      <c r="GG197" s="697">
        <f t="shared" si="294"/>
        <v>8</v>
      </c>
      <c r="GH197" s="585">
        <v>1</v>
      </c>
      <c r="GI197" s="585">
        <v>0</v>
      </c>
    </row>
    <row r="198" spans="1:191" s="585" customFormat="1" hidden="1" x14ac:dyDescent="0.35">
      <c r="A198" s="1229">
        <v>42998</v>
      </c>
      <c r="B198" s="587"/>
      <c r="C198" s="587"/>
      <c r="D198" s="587"/>
      <c r="E198" s="587"/>
      <c r="F198" s="1126"/>
      <c r="G198" s="1414"/>
      <c r="H198" s="588"/>
      <c r="I198" s="587"/>
      <c r="J198" s="587"/>
      <c r="K198" s="587"/>
      <c r="L198" s="587"/>
      <c r="M198" s="1126"/>
      <c r="N198" s="1126"/>
      <c r="O198" s="588"/>
      <c r="P198" s="588"/>
      <c r="Q198" s="587"/>
      <c r="R198" s="587"/>
      <c r="S198" s="587"/>
      <c r="T198" s="587"/>
      <c r="U198" s="1126"/>
      <c r="V198" s="1414"/>
      <c r="W198" s="587"/>
      <c r="X198" s="587"/>
      <c r="Y198" s="587"/>
      <c r="Z198" s="587"/>
      <c r="AA198" s="1126"/>
      <c r="AB198" s="1126"/>
      <c r="AC198" s="587"/>
      <c r="AD198" s="587"/>
      <c r="AE198" s="587"/>
      <c r="AF198" s="587"/>
      <c r="AG198" s="1126"/>
      <c r="AH198" s="1199"/>
      <c r="AI198" s="588"/>
      <c r="AJ198" s="587"/>
      <c r="AK198" s="587"/>
      <c r="AL198" s="587"/>
      <c r="AM198" s="587"/>
      <c r="AN198" s="1126"/>
      <c r="AO198" s="1127"/>
      <c r="AP198" s="587"/>
      <c r="AQ198" s="587">
        <v>2</v>
      </c>
      <c r="AR198" s="587">
        <v>3</v>
      </c>
      <c r="AS198" s="587">
        <v>1</v>
      </c>
      <c r="AT198" s="587">
        <f t="shared" si="295"/>
        <v>6</v>
      </c>
      <c r="AU198" s="1127">
        <v>1</v>
      </c>
      <c r="AV198" s="1165">
        <f t="shared" si="242"/>
        <v>16.586206896551722</v>
      </c>
      <c r="AW198" s="588"/>
      <c r="AX198" s="587">
        <v>3</v>
      </c>
      <c r="AY198" s="587">
        <v>5</v>
      </c>
      <c r="AZ198" s="587">
        <v>1</v>
      </c>
      <c r="BA198" s="587">
        <f t="shared" si="296"/>
        <v>9</v>
      </c>
      <c r="BB198" s="1127">
        <v>1</v>
      </c>
      <c r="BC198" s="1163">
        <f t="shared" si="229"/>
        <v>19.561403508771932</v>
      </c>
      <c r="BD198" s="588"/>
      <c r="BE198" s="588"/>
      <c r="BF198" s="587"/>
      <c r="BG198" s="587"/>
      <c r="BH198" s="587"/>
      <c r="BI198" s="587"/>
      <c r="BJ198" s="1126"/>
      <c r="BK198" s="1127"/>
      <c r="BL198" s="588"/>
      <c r="BM198" s="587"/>
      <c r="BN198" s="587"/>
      <c r="BO198" s="587"/>
      <c r="BP198" s="587"/>
      <c r="BQ198" s="1419"/>
      <c r="BR198" s="1199"/>
      <c r="BS198" s="587"/>
      <c r="BT198" s="587"/>
      <c r="BU198" s="587"/>
      <c r="BV198" s="587"/>
      <c r="BW198" s="1126"/>
      <c r="BX198" s="1127"/>
      <c r="BY198" s="588"/>
      <c r="BZ198" s="588"/>
      <c r="CA198" s="587"/>
      <c r="CB198" s="587"/>
      <c r="CC198" s="587"/>
      <c r="CD198" s="587"/>
      <c r="CE198" s="1127"/>
      <c r="CF198" s="1163"/>
      <c r="CG198" s="588"/>
      <c r="CH198" s="587"/>
      <c r="CI198" s="587"/>
      <c r="CJ198" s="587"/>
      <c r="CK198" s="587"/>
      <c r="CL198" s="1127"/>
      <c r="CM198" s="1163"/>
      <c r="CN198" s="588"/>
      <c r="CO198" s="588"/>
      <c r="CP198" s="587"/>
      <c r="CQ198" s="587"/>
      <c r="CR198" s="587"/>
      <c r="CS198" s="587"/>
      <c r="CT198" s="1127"/>
      <c r="CU198" s="1163"/>
      <c r="CV198" s="588"/>
      <c r="CW198" s="587"/>
      <c r="CX198" s="587"/>
      <c r="CY198" s="587"/>
      <c r="CZ198" s="587"/>
      <c r="DA198" s="1127"/>
      <c r="DB198" s="1127"/>
      <c r="DC198" s="1127"/>
      <c r="DD198" s="1127"/>
      <c r="DE198" s="1127"/>
      <c r="DF198" s="1127"/>
      <c r="DG198" s="1127"/>
      <c r="DH198" s="1127"/>
      <c r="DI198" s="1127"/>
      <c r="DJ198" s="1127"/>
      <c r="DK198" s="1127"/>
      <c r="DL198" s="1127"/>
      <c r="DM198" s="1127"/>
      <c r="DN198" s="1163"/>
      <c r="DO198" s="588"/>
      <c r="DP198" s="588"/>
      <c r="DQ198" s="587"/>
      <c r="DR198" s="587"/>
      <c r="DS198" s="587"/>
      <c r="DT198" s="587"/>
      <c r="DU198" s="1127"/>
      <c r="DV198" s="1127"/>
      <c r="DW198" s="588"/>
      <c r="DX198" s="587"/>
      <c r="DY198" s="587"/>
      <c r="DZ198" s="587"/>
      <c r="EA198" s="587"/>
      <c r="EB198" s="1127"/>
      <c r="EC198" s="1127"/>
      <c r="ED198" s="588"/>
      <c r="EE198" s="588"/>
      <c r="EF198" s="587">
        <v>10</v>
      </c>
      <c r="EG198" s="587">
        <v>1</v>
      </c>
      <c r="EH198" s="587">
        <v>9</v>
      </c>
      <c r="EI198" s="587">
        <f t="shared" si="297"/>
        <v>20</v>
      </c>
      <c r="EJ198" s="1127">
        <v>1</v>
      </c>
      <c r="EK198" s="1163">
        <f t="shared" si="277"/>
        <v>11.009708737864077</v>
      </c>
      <c r="EL198" s="588"/>
      <c r="EM198" s="587">
        <v>13</v>
      </c>
      <c r="EN198" s="587">
        <v>1</v>
      </c>
      <c r="EO198" s="587">
        <v>12</v>
      </c>
      <c r="EP198" s="587">
        <f t="shared" si="298"/>
        <v>26</v>
      </c>
      <c r="EQ198" s="1127">
        <v>1</v>
      </c>
      <c r="ER198" s="1163">
        <f t="shared" si="258"/>
        <v>14.86</v>
      </c>
      <c r="ES198" s="588"/>
      <c r="ET198" s="587"/>
      <c r="EU198" s="587">
        <v>3</v>
      </c>
      <c r="EV198" s="587">
        <v>0</v>
      </c>
      <c r="EW198" s="587">
        <v>2</v>
      </c>
      <c r="EX198" s="587">
        <f t="shared" si="299"/>
        <v>5</v>
      </c>
      <c r="EY198" s="1199">
        <v>1</v>
      </c>
      <c r="EZ198" s="1164">
        <f t="shared" si="259"/>
        <v>8.0360360360360357</v>
      </c>
      <c r="FA198" s="588"/>
      <c r="FB198" s="587">
        <v>3</v>
      </c>
      <c r="FC198" s="587">
        <v>0</v>
      </c>
      <c r="FD198" s="587">
        <v>4</v>
      </c>
      <c r="FE198" s="587">
        <f t="shared" si="300"/>
        <v>7</v>
      </c>
      <c r="FF198" s="1127">
        <v>1</v>
      </c>
      <c r="FG198" s="1163">
        <f t="shared" si="260"/>
        <v>11.261261261261261</v>
      </c>
      <c r="FH198" s="1197"/>
      <c r="FI198" s="1198"/>
      <c r="FJ198" s="587"/>
      <c r="FK198" s="587"/>
      <c r="FL198" s="587"/>
      <c r="FM198" s="587"/>
      <c r="FN198" s="1414"/>
      <c r="FO198" s="1127"/>
      <c r="FP198" s="588"/>
      <c r="FQ198" s="587"/>
      <c r="FR198" s="587"/>
      <c r="FS198" s="587"/>
      <c r="FT198" s="587"/>
      <c r="FU198" s="1126"/>
      <c r="FV198" s="1127"/>
      <c r="FW198" s="1203"/>
      <c r="FX198" s="1198"/>
      <c r="FY198" s="587">
        <v>1</v>
      </c>
      <c r="FZ198" s="587">
        <v>0</v>
      </c>
      <c r="GA198" s="587">
        <v>0</v>
      </c>
      <c r="GB198" s="588">
        <f t="shared" si="301"/>
        <v>1</v>
      </c>
      <c r="GC198" s="1127">
        <v>1</v>
      </c>
      <c r="GD198" s="1166">
        <f t="shared" si="261"/>
        <v>2.8135593220338984</v>
      </c>
      <c r="GE198" s="697">
        <f t="shared" si="292"/>
        <v>16</v>
      </c>
      <c r="GF198" s="697">
        <f t="shared" si="293"/>
        <v>4</v>
      </c>
      <c r="GG198" s="697">
        <f t="shared" si="294"/>
        <v>12</v>
      </c>
      <c r="GH198" s="585">
        <v>1</v>
      </c>
      <c r="GI198" s="585">
        <v>1</v>
      </c>
    </row>
    <row r="199" spans="1:191" s="585" customFormat="1" hidden="1" x14ac:dyDescent="0.35">
      <c r="A199" s="1229">
        <v>42999</v>
      </c>
      <c r="B199" s="587"/>
      <c r="C199" s="587"/>
      <c r="D199" s="587"/>
      <c r="E199" s="587"/>
      <c r="F199" s="1126"/>
      <c r="G199" s="1414"/>
      <c r="H199" s="588"/>
      <c r="I199" s="587"/>
      <c r="J199" s="587"/>
      <c r="K199" s="587"/>
      <c r="L199" s="587"/>
      <c r="M199" s="1126"/>
      <c r="N199" s="1126"/>
      <c r="O199" s="588"/>
      <c r="P199" s="588"/>
      <c r="Q199" s="587"/>
      <c r="R199" s="587"/>
      <c r="S199" s="587"/>
      <c r="T199" s="587"/>
      <c r="U199" s="1126"/>
      <c r="V199" s="1414"/>
      <c r="W199" s="587"/>
      <c r="X199" s="587"/>
      <c r="Y199" s="587"/>
      <c r="Z199" s="587"/>
      <c r="AA199" s="1126"/>
      <c r="AB199" s="1126"/>
      <c r="AC199" s="587"/>
      <c r="AD199" s="587"/>
      <c r="AE199" s="587"/>
      <c r="AF199" s="587"/>
      <c r="AG199" s="1126"/>
      <c r="AH199" s="1199"/>
      <c r="AI199" s="588"/>
      <c r="AJ199" s="587"/>
      <c r="AK199" s="587"/>
      <c r="AL199" s="587"/>
      <c r="AM199" s="587"/>
      <c r="AN199" s="1126"/>
      <c r="AO199" s="1127"/>
      <c r="AP199" s="587"/>
      <c r="AQ199" s="587">
        <v>2</v>
      </c>
      <c r="AR199" s="587">
        <v>6</v>
      </c>
      <c r="AS199" s="587">
        <v>5</v>
      </c>
      <c r="AT199" s="587">
        <f t="shared" si="295"/>
        <v>13</v>
      </c>
      <c r="AU199" s="1127">
        <v>1</v>
      </c>
      <c r="AV199" s="1165">
        <f t="shared" si="242"/>
        <v>16.672413793103448</v>
      </c>
      <c r="AW199" s="588"/>
      <c r="AX199" s="587">
        <v>4</v>
      </c>
      <c r="AY199" s="587">
        <v>7</v>
      </c>
      <c r="AZ199" s="587">
        <v>5</v>
      </c>
      <c r="BA199" s="587">
        <f t="shared" si="296"/>
        <v>16</v>
      </c>
      <c r="BB199" s="1127">
        <v>1</v>
      </c>
      <c r="BC199" s="1163">
        <f t="shared" si="229"/>
        <v>19.649122807017545</v>
      </c>
      <c r="BD199" s="588"/>
      <c r="BE199" s="588"/>
      <c r="BF199" s="587"/>
      <c r="BG199" s="587"/>
      <c r="BH199" s="587"/>
      <c r="BI199" s="587"/>
      <c r="BJ199" s="1126"/>
      <c r="BK199" s="1127"/>
      <c r="BL199" s="588"/>
      <c r="BM199" s="587"/>
      <c r="BN199" s="587"/>
      <c r="BO199" s="587"/>
      <c r="BP199" s="587"/>
      <c r="BQ199" s="1419"/>
      <c r="BR199" s="1199"/>
      <c r="BS199" s="587"/>
      <c r="BT199" s="587"/>
      <c r="BU199" s="587"/>
      <c r="BV199" s="587"/>
      <c r="BW199" s="1126"/>
      <c r="BX199" s="1127"/>
      <c r="BY199" s="588"/>
      <c r="BZ199" s="588"/>
      <c r="CA199" s="587"/>
      <c r="CB199" s="587"/>
      <c r="CC199" s="587"/>
      <c r="CD199" s="587"/>
      <c r="CE199" s="1127"/>
      <c r="CF199" s="1163"/>
      <c r="CG199" s="588"/>
      <c r="CH199" s="587"/>
      <c r="CI199" s="587"/>
      <c r="CJ199" s="587"/>
      <c r="CK199" s="587"/>
      <c r="CL199" s="1127"/>
      <c r="CM199" s="1163"/>
      <c r="CN199" s="588"/>
      <c r="CO199" s="588"/>
      <c r="CP199" s="587"/>
      <c r="CQ199" s="587"/>
      <c r="CR199" s="587"/>
      <c r="CS199" s="587"/>
      <c r="CT199" s="1127"/>
      <c r="CU199" s="1163"/>
      <c r="CV199" s="588"/>
      <c r="CW199" s="587"/>
      <c r="CX199" s="587"/>
      <c r="CY199" s="587"/>
      <c r="CZ199" s="587"/>
      <c r="DA199" s="1127"/>
      <c r="DB199" s="1127"/>
      <c r="DC199" s="1127"/>
      <c r="DD199" s="1127"/>
      <c r="DE199" s="1127"/>
      <c r="DF199" s="1127"/>
      <c r="DG199" s="1127"/>
      <c r="DH199" s="1127"/>
      <c r="DI199" s="1127"/>
      <c r="DJ199" s="1127"/>
      <c r="DK199" s="1127"/>
      <c r="DL199" s="1127"/>
      <c r="DM199" s="1127"/>
      <c r="DN199" s="1163"/>
      <c r="DO199" s="588"/>
      <c r="DP199" s="588"/>
      <c r="DQ199" s="587"/>
      <c r="DR199" s="587"/>
      <c r="DS199" s="587"/>
      <c r="DT199" s="587"/>
      <c r="DU199" s="1127"/>
      <c r="DV199" s="1127"/>
      <c r="DW199" s="588"/>
      <c r="DX199" s="587"/>
      <c r="DY199" s="587"/>
      <c r="DZ199" s="587"/>
      <c r="EA199" s="587"/>
      <c r="EB199" s="1127"/>
      <c r="EC199" s="1127"/>
      <c r="ED199" s="588"/>
      <c r="EE199" s="588"/>
      <c r="EF199" s="587">
        <v>0</v>
      </c>
      <c r="EG199" s="587">
        <v>0</v>
      </c>
      <c r="EH199" s="587">
        <v>0</v>
      </c>
      <c r="EI199" s="587">
        <f t="shared" si="297"/>
        <v>0</v>
      </c>
      <c r="EJ199" s="1127">
        <v>0</v>
      </c>
      <c r="EK199" s="1163">
        <f t="shared" si="277"/>
        <v>11.108910891089108</v>
      </c>
      <c r="EL199" s="588"/>
      <c r="EM199" s="587">
        <v>0</v>
      </c>
      <c r="EN199" s="587">
        <v>0</v>
      </c>
      <c r="EO199" s="587">
        <v>0</v>
      </c>
      <c r="EP199" s="587">
        <f t="shared" si="298"/>
        <v>0</v>
      </c>
      <c r="EQ199" s="1127">
        <v>0</v>
      </c>
      <c r="ER199" s="1163">
        <f t="shared" si="258"/>
        <v>14.918367346938776</v>
      </c>
      <c r="ES199" s="588"/>
      <c r="ET199" s="587"/>
      <c r="EU199" s="587">
        <v>5</v>
      </c>
      <c r="EV199" s="587">
        <v>5</v>
      </c>
      <c r="EW199" s="587">
        <v>4</v>
      </c>
      <c r="EX199" s="587">
        <f t="shared" si="299"/>
        <v>14</v>
      </c>
      <c r="EY199" s="1199">
        <v>1</v>
      </c>
      <c r="EZ199" s="1164">
        <f t="shared" si="259"/>
        <v>8.0900900900900901</v>
      </c>
      <c r="FA199" s="588"/>
      <c r="FB199" s="587">
        <v>6</v>
      </c>
      <c r="FC199" s="587">
        <v>5</v>
      </c>
      <c r="FD199" s="587">
        <v>5</v>
      </c>
      <c r="FE199" s="587">
        <f t="shared" si="300"/>
        <v>16</v>
      </c>
      <c r="FF199" s="1127">
        <v>1</v>
      </c>
      <c r="FG199" s="1163">
        <f t="shared" si="260"/>
        <v>11.333333333333334</v>
      </c>
      <c r="FH199" s="1197"/>
      <c r="FI199" s="1198"/>
      <c r="FJ199" s="587"/>
      <c r="FK199" s="587"/>
      <c r="FL199" s="587"/>
      <c r="FM199" s="587"/>
      <c r="FN199" s="1414"/>
      <c r="FO199" s="1127"/>
      <c r="FP199" s="588"/>
      <c r="FQ199" s="587"/>
      <c r="FR199" s="587"/>
      <c r="FS199" s="587"/>
      <c r="FT199" s="587"/>
      <c r="FU199" s="1126"/>
      <c r="FV199" s="1127"/>
      <c r="FW199" s="1203"/>
      <c r="FX199" s="1198"/>
      <c r="FY199" s="587">
        <v>4</v>
      </c>
      <c r="FZ199" s="587">
        <v>0</v>
      </c>
      <c r="GA199" s="587">
        <v>0</v>
      </c>
      <c r="GB199" s="588">
        <f t="shared" si="301"/>
        <v>4</v>
      </c>
      <c r="GC199" s="1127">
        <v>1</v>
      </c>
      <c r="GD199" s="1166">
        <f t="shared" si="261"/>
        <v>2.847457627118644</v>
      </c>
      <c r="GE199" s="697">
        <f t="shared" si="292"/>
        <v>11</v>
      </c>
      <c r="GF199" s="697">
        <f t="shared" si="293"/>
        <v>11</v>
      </c>
      <c r="GG199" s="697">
        <f t="shared" si="294"/>
        <v>9</v>
      </c>
      <c r="GH199" s="585">
        <v>0</v>
      </c>
      <c r="GI199" s="585">
        <v>2</v>
      </c>
    </row>
    <row r="200" spans="1:191" s="585" customFormat="1" hidden="1" x14ac:dyDescent="0.35">
      <c r="A200" s="1231">
        <v>43000</v>
      </c>
      <c r="B200" s="698"/>
      <c r="C200" s="698"/>
      <c r="D200" s="698"/>
      <c r="E200" s="698"/>
      <c r="F200" s="1140"/>
      <c r="G200" s="1415"/>
      <c r="H200" s="1142"/>
      <c r="I200" s="698"/>
      <c r="J200" s="698"/>
      <c r="K200" s="698"/>
      <c r="L200" s="698"/>
      <c r="M200" s="1140"/>
      <c r="N200" s="1140"/>
      <c r="O200" s="1142"/>
      <c r="P200" s="1142"/>
      <c r="Q200" s="698"/>
      <c r="R200" s="698"/>
      <c r="S200" s="698"/>
      <c r="T200" s="698"/>
      <c r="U200" s="1140"/>
      <c r="V200" s="1415"/>
      <c r="W200" s="698"/>
      <c r="X200" s="698"/>
      <c r="Y200" s="698"/>
      <c r="Z200" s="698"/>
      <c r="AA200" s="1140"/>
      <c r="AB200" s="1140"/>
      <c r="AC200" s="698"/>
      <c r="AD200" s="698"/>
      <c r="AE200" s="698"/>
      <c r="AF200" s="698"/>
      <c r="AG200" s="1140"/>
      <c r="AH200" s="1420"/>
      <c r="AI200" s="1142"/>
      <c r="AJ200" s="698"/>
      <c r="AK200" s="698"/>
      <c r="AL200" s="698"/>
      <c r="AM200" s="698"/>
      <c r="AN200" s="1140"/>
      <c r="AO200" s="1141"/>
      <c r="AP200" s="698"/>
      <c r="AQ200" s="698">
        <v>5</v>
      </c>
      <c r="AR200" s="698">
        <v>6</v>
      </c>
      <c r="AS200" s="698">
        <v>0</v>
      </c>
      <c r="AT200" s="698">
        <f t="shared" si="295"/>
        <v>11</v>
      </c>
      <c r="AU200" s="1141">
        <v>1</v>
      </c>
      <c r="AV200" s="1165">
        <f t="shared" si="242"/>
        <v>16.758620689655171</v>
      </c>
      <c r="AW200" s="1142"/>
      <c r="AX200" s="698">
        <v>5</v>
      </c>
      <c r="AY200" s="698">
        <v>7</v>
      </c>
      <c r="AZ200" s="698">
        <v>0</v>
      </c>
      <c r="BA200" s="698">
        <f t="shared" si="296"/>
        <v>12</v>
      </c>
      <c r="BB200" s="1141">
        <v>1</v>
      </c>
      <c r="BC200" s="1163">
        <f t="shared" si="229"/>
        <v>19.736842105263158</v>
      </c>
      <c r="BD200" s="1142"/>
      <c r="BE200" s="1142"/>
      <c r="BF200" s="698"/>
      <c r="BG200" s="698"/>
      <c r="BH200" s="698"/>
      <c r="BI200" s="698"/>
      <c r="BJ200" s="1140"/>
      <c r="BK200" s="1141"/>
      <c r="BL200" s="1142"/>
      <c r="BM200" s="698"/>
      <c r="BN200" s="698"/>
      <c r="BO200" s="698"/>
      <c r="BP200" s="698"/>
      <c r="BQ200" s="1421"/>
      <c r="BR200" s="1420"/>
      <c r="BS200" s="698"/>
      <c r="BT200" s="698"/>
      <c r="BU200" s="698"/>
      <c r="BV200" s="698"/>
      <c r="BW200" s="1140"/>
      <c r="BX200" s="1141"/>
      <c r="BY200" s="1142"/>
      <c r="BZ200" s="1142"/>
      <c r="CA200" s="698"/>
      <c r="CB200" s="698"/>
      <c r="CC200" s="698"/>
      <c r="CD200" s="698"/>
      <c r="CE200" s="1141"/>
      <c r="CF200" s="1163"/>
      <c r="CG200" s="1142"/>
      <c r="CH200" s="698"/>
      <c r="CI200" s="698"/>
      <c r="CJ200" s="698"/>
      <c r="CK200" s="698"/>
      <c r="CL200" s="1141"/>
      <c r="CM200" s="1163"/>
      <c r="CN200" s="1142"/>
      <c r="CO200" s="1142"/>
      <c r="CP200" s="698"/>
      <c r="CQ200" s="698"/>
      <c r="CR200" s="698"/>
      <c r="CS200" s="698"/>
      <c r="CT200" s="1141"/>
      <c r="CU200" s="1163"/>
      <c r="CV200" s="1142"/>
      <c r="CW200" s="698"/>
      <c r="CX200" s="698"/>
      <c r="CY200" s="698"/>
      <c r="CZ200" s="698"/>
      <c r="DA200" s="1141"/>
      <c r="DB200" s="1141"/>
      <c r="DC200" s="1141"/>
      <c r="DD200" s="1141"/>
      <c r="DE200" s="1141"/>
      <c r="DF200" s="1141"/>
      <c r="DG200" s="1141"/>
      <c r="DH200" s="1141"/>
      <c r="DI200" s="1141"/>
      <c r="DJ200" s="1141"/>
      <c r="DK200" s="1141"/>
      <c r="DL200" s="1141"/>
      <c r="DM200" s="1141"/>
      <c r="DN200" s="1163"/>
      <c r="DO200" s="1142"/>
      <c r="DP200" s="1142"/>
      <c r="DQ200" s="698"/>
      <c r="DR200" s="698"/>
      <c r="DS200" s="698"/>
      <c r="DT200" s="698"/>
      <c r="DU200" s="1141"/>
      <c r="DV200" s="1141"/>
      <c r="DW200" s="1142"/>
      <c r="DX200" s="698"/>
      <c r="DY200" s="698"/>
      <c r="DZ200" s="698"/>
      <c r="EA200" s="698"/>
      <c r="EB200" s="1141"/>
      <c r="EC200" s="1141"/>
      <c r="ED200" s="1142"/>
      <c r="EE200" s="1142"/>
      <c r="EF200" s="698">
        <v>7</v>
      </c>
      <c r="EG200" s="698">
        <v>3</v>
      </c>
      <c r="EH200" s="698">
        <v>1</v>
      </c>
      <c r="EI200" s="698">
        <f t="shared" si="297"/>
        <v>11</v>
      </c>
      <c r="EJ200" s="1141">
        <v>1</v>
      </c>
      <c r="EK200" s="1163">
        <f t="shared" si="277"/>
        <v>10.970297029702971</v>
      </c>
      <c r="EL200" s="1142"/>
      <c r="EM200" s="698">
        <v>7</v>
      </c>
      <c r="EN200" s="698">
        <v>3</v>
      </c>
      <c r="EO200" s="698">
        <v>4</v>
      </c>
      <c r="EP200" s="698">
        <f t="shared" si="298"/>
        <v>14</v>
      </c>
      <c r="EQ200" s="1141">
        <v>1</v>
      </c>
      <c r="ER200" s="1163">
        <f t="shared" si="258"/>
        <v>14.714285714285714</v>
      </c>
      <c r="ES200" s="1142"/>
      <c r="ET200" s="698"/>
      <c r="EU200" s="698">
        <v>2</v>
      </c>
      <c r="EV200" s="698">
        <v>0</v>
      </c>
      <c r="EW200" s="698">
        <v>5</v>
      </c>
      <c r="EX200" s="698">
        <f t="shared" si="299"/>
        <v>7</v>
      </c>
      <c r="EY200" s="1420">
        <v>1</v>
      </c>
      <c r="EZ200" s="1164">
        <f t="shared" si="259"/>
        <v>8</v>
      </c>
      <c r="FA200" s="1142"/>
      <c r="FB200" s="698">
        <v>2</v>
      </c>
      <c r="FC200" s="698">
        <v>0</v>
      </c>
      <c r="FD200" s="698">
        <v>5</v>
      </c>
      <c r="FE200" s="698">
        <f t="shared" si="300"/>
        <v>7</v>
      </c>
      <c r="FF200" s="1141">
        <v>1</v>
      </c>
      <c r="FG200" s="1163">
        <f t="shared" si="260"/>
        <v>11.207207207207206</v>
      </c>
      <c r="FH200" s="1423"/>
      <c r="FI200" s="1424"/>
      <c r="FJ200" s="698"/>
      <c r="FK200" s="698"/>
      <c r="FL200" s="698"/>
      <c r="FM200" s="698"/>
      <c r="FN200" s="1415"/>
      <c r="FO200" s="1141"/>
      <c r="FP200" s="1142"/>
      <c r="FQ200" s="698"/>
      <c r="FR200" s="698"/>
      <c r="FS200" s="698"/>
      <c r="FT200" s="698"/>
      <c r="FU200" s="1140"/>
      <c r="FV200" s="1141"/>
      <c r="FW200" s="1425"/>
      <c r="FX200" s="1424"/>
      <c r="FY200" s="698">
        <v>1</v>
      </c>
      <c r="FZ200" s="698">
        <v>0</v>
      </c>
      <c r="GA200" s="698">
        <v>0</v>
      </c>
      <c r="GB200" s="1142">
        <f t="shared" si="301"/>
        <v>1</v>
      </c>
      <c r="GC200" s="1141">
        <v>1</v>
      </c>
      <c r="GD200" s="1166">
        <f t="shared" si="261"/>
        <v>2.7457627118644066</v>
      </c>
      <c r="GE200" s="1427">
        <f t="shared" si="292"/>
        <v>15</v>
      </c>
      <c r="GF200" s="1427">
        <f t="shared" si="293"/>
        <v>9</v>
      </c>
      <c r="GG200" s="1427">
        <f t="shared" si="294"/>
        <v>6</v>
      </c>
      <c r="GH200" s="585">
        <v>0</v>
      </c>
      <c r="GI200" s="585">
        <v>0</v>
      </c>
    </row>
    <row r="201" spans="1:191" s="585" customFormat="1" hidden="1" x14ac:dyDescent="0.35">
      <c r="A201" s="1230">
        <v>43003</v>
      </c>
      <c r="B201" s="587"/>
      <c r="C201" s="587"/>
      <c r="D201" s="587"/>
      <c r="E201" s="587"/>
      <c r="F201" s="1126"/>
      <c r="G201" s="1414"/>
      <c r="H201" s="588"/>
      <c r="I201" s="587"/>
      <c r="J201" s="587"/>
      <c r="K201" s="587"/>
      <c r="L201" s="587"/>
      <c r="M201" s="1126"/>
      <c r="N201" s="1126"/>
      <c r="O201" s="588"/>
      <c r="P201" s="588"/>
      <c r="Q201" s="587"/>
      <c r="R201" s="587"/>
      <c r="S201" s="587"/>
      <c r="T201" s="587"/>
      <c r="U201" s="1126"/>
      <c r="V201" s="1414"/>
      <c r="W201" s="587"/>
      <c r="X201" s="587"/>
      <c r="Y201" s="587"/>
      <c r="Z201" s="587"/>
      <c r="AA201" s="1126"/>
      <c r="AB201" s="1126"/>
      <c r="AC201" s="587"/>
      <c r="AD201" s="587"/>
      <c r="AE201" s="587"/>
      <c r="AF201" s="587"/>
      <c r="AG201" s="1126"/>
      <c r="AH201" s="1199"/>
      <c r="AI201" s="588"/>
      <c r="AJ201" s="587"/>
      <c r="AK201" s="587"/>
      <c r="AL201" s="587"/>
      <c r="AM201" s="587"/>
      <c r="AN201" s="1126"/>
      <c r="AO201" s="1127"/>
      <c r="AP201" s="587"/>
      <c r="AQ201" s="587">
        <v>4</v>
      </c>
      <c r="AR201" s="587">
        <v>2</v>
      </c>
      <c r="AS201" s="587">
        <v>4</v>
      </c>
      <c r="AT201" s="587">
        <f t="shared" si="295"/>
        <v>10</v>
      </c>
      <c r="AU201" s="1127">
        <v>1</v>
      </c>
      <c r="AV201" s="1165">
        <f t="shared" si="242"/>
        <v>16.810344827586206</v>
      </c>
      <c r="AW201" s="588"/>
      <c r="AX201" s="587">
        <v>5</v>
      </c>
      <c r="AY201" s="587">
        <v>3</v>
      </c>
      <c r="AZ201" s="587">
        <v>5</v>
      </c>
      <c r="BA201" s="587">
        <f t="shared" si="296"/>
        <v>13</v>
      </c>
      <c r="BB201" s="1127">
        <v>1</v>
      </c>
      <c r="BC201" s="1163">
        <f t="shared" si="229"/>
        <v>19.842105263157894</v>
      </c>
      <c r="BD201" s="588"/>
      <c r="BE201" s="588"/>
      <c r="BF201" s="587"/>
      <c r="BG201" s="587"/>
      <c r="BH201" s="587"/>
      <c r="BI201" s="587"/>
      <c r="BJ201" s="1126"/>
      <c r="BK201" s="1127"/>
      <c r="BL201" s="588"/>
      <c r="BM201" s="587"/>
      <c r="BN201" s="587"/>
      <c r="BO201" s="587"/>
      <c r="BP201" s="587"/>
      <c r="BQ201" s="1419"/>
      <c r="BR201" s="1199"/>
      <c r="BS201" s="587"/>
      <c r="BT201" s="587"/>
      <c r="BU201" s="587"/>
      <c r="BV201" s="587"/>
      <c r="BW201" s="1126"/>
      <c r="BX201" s="1127"/>
      <c r="BY201" s="588"/>
      <c r="BZ201" s="588"/>
      <c r="CA201" s="587"/>
      <c r="CB201" s="587"/>
      <c r="CC201" s="587"/>
      <c r="CD201" s="587"/>
      <c r="CE201" s="1127"/>
      <c r="CF201" s="1163"/>
      <c r="CG201" s="588"/>
      <c r="CH201" s="587"/>
      <c r="CI201" s="587"/>
      <c r="CJ201" s="587"/>
      <c r="CK201" s="587"/>
      <c r="CL201" s="1127"/>
      <c r="CM201" s="1163"/>
      <c r="CN201" s="588"/>
      <c r="CO201" s="588"/>
      <c r="CP201" s="587"/>
      <c r="CQ201" s="587"/>
      <c r="CR201" s="587"/>
      <c r="CS201" s="587"/>
      <c r="CT201" s="1127"/>
      <c r="CU201" s="1163"/>
      <c r="CV201" s="588"/>
      <c r="CW201" s="587"/>
      <c r="CX201" s="587"/>
      <c r="CY201" s="587"/>
      <c r="CZ201" s="587"/>
      <c r="DA201" s="1127"/>
      <c r="DB201" s="1127"/>
      <c r="DC201" s="1127"/>
      <c r="DD201" s="1127"/>
      <c r="DE201" s="1127"/>
      <c r="DF201" s="1127"/>
      <c r="DG201" s="1127"/>
      <c r="DH201" s="1127"/>
      <c r="DI201" s="1127"/>
      <c r="DJ201" s="1127"/>
      <c r="DK201" s="1127"/>
      <c r="DL201" s="1127"/>
      <c r="DM201" s="1127"/>
      <c r="DN201" s="1163"/>
      <c r="DO201" s="588"/>
      <c r="DP201" s="588"/>
      <c r="DQ201" s="587"/>
      <c r="DR201" s="587"/>
      <c r="DS201" s="587"/>
      <c r="DT201" s="587"/>
      <c r="DU201" s="1127"/>
      <c r="DV201" s="1127"/>
      <c r="DW201" s="588"/>
      <c r="DX201" s="587"/>
      <c r="DY201" s="587"/>
      <c r="DZ201" s="587"/>
      <c r="EA201" s="587"/>
      <c r="EB201" s="1127"/>
      <c r="EC201" s="1127"/>
      <c r="ED201" s="588"/>
      <c r="EE201" s="588"/>
      <c r="EF201" s="587">
        <v>8</v>
      </c>
      <c r="EG201" s="587">
        <v>2</v>
      </c>
      <c r="EH201" s="587">
        <v>0</v>
      </c>
      <c r="EI201" s="587">
        <f t="shared" si="297"/>
        <v>10</v>
      </c>
      <c r="EJ201" s="1127">
        <v>1</v>
      </c>
      <c r="EK201" s="1163">
        <f t="shared" si="277"/>
        <v>10.96078431372549</v>
      </c>
      <c r="EL201" s="588"/>
      <c r="EM201" s="587">
        <v>12</v>
      </c>
      <c r="EN201" s="587">
        <v>3</v>
      </c>
      <c r="EO201" s="587">
        <v>2</v>
      </c>
      <c r="EP201" s="587">
        <f t="shared" si="298"/>
        <v>17</v>
      </c>
      <c r="EQ201" s="1127">
        <v>1</v>
      </c>
      <c r="ER201" s="1163">
        <f t="shared" si="258"/>
        <v>14.727272727272727</v>
      </c>
      <c r="ES201" s="588"/>
      <c r="ET201" s="587"/>
      <c r="EU201" s="587">
        <v>0</v>
      </c>
      <c r="EV201" s="587">
        <v>0</v>
      </c>
      <c r="EW201" s="587">
        <v>0</v>
      </c>
      <c r="EX201" s="587">
        <f t="shared" si="299"/>
        <v>0</v>
      </c>
      <c r="EY201" s="1199">
        <v>1</v>
      </c>
      <c r="EZ201" s="1164">
        <f t="shared" si="259"/>
        <v>7.8918918918918921</v>
      </c>
      <c r="FA201" s="588"/>
      <c r="FB201" s="587">
        <v>0</v>
      </c>
      <c r="FC201" s="587">
        <v>0</v>
      </c>
      <c r="FD201" s="587">
        <v>0</v>
      </c>
      <c r="FE201" s="587">
        <f t="shared" si="300"/>
        <v>0</v>
      </c>
      <c r="FF201" s="1127">
        <v>1</v>
      </c>
      <c r="FG201" s="1163">
        <f t="shared" si="260"/>
        <v>11.063063063063064</v>
      </c>
      <c r="FH201" s="1197"/>
      <c r="FI201" s="1198"/>
      <c r="FJ201" s="587"/>
      <c r="FK201" s="587"/>
      <c r="FL201" s="587"/>
      <c r="FM201" s="587"/>
      <c r="FN201" s="1414"/>
      <c r="FO201" s="1127"/>
      <c r="FP201" s="588"/>
      <c r="FQ201" s="587"/>
      <c r="FR201" s="587"/>
      <c r="FS201" s="587"/>
      <c r="FT201" s="587"/>
      <c r="FU201" s="1126"/>
      <c r="FV201" s="1127"/>
      <c r="FW201" s="1203"/>
      <c r="FX201" s="1198"/>
      <c r="FY201" s="587">
        <v>1</v>
      </c>
      <c r="FZ201" s="587">
        <v>0</v>
      </c>
      <c r="GA201" s="587">
        <v>1</v>
      </c>
      <c r="GB201" s="588">
        <f t="shared" si="301"/>
        <v>2</v>
      </c>
      <c r="GC201" s="1127">
        <v>1</v>
      </c>
      <c r="GD201" s="1166">
        <f t="shared" si="261"/>
        <v>2.6271186440677967</v>
      </c>
      <c r="GE201" s="697">
        <f t="shared" si="292"/>
        <v>13</v>
      </c>
      <c r="GF201" s="697">
        <f t="shared" si="293"/>
        <v>4</v>
      </c>
      <c r="GG201" s="697">
        <f t="shared" si="294"/>
        <v>5</v>
      </c>
      <c r="GH201" s="585">
        <v>0</v>
      </c>
      <c r="GI201" s="585">
        <v>0</v>
      </c>
    </row>
    <row r="202" spans="1:191" s="585" customFormat="1" hidden="1" x14ac:dyDescent="0.35">
      <c r="A202" s="1229">
        <v>43004</v>
      </c>
      <c r="B202" s="587"/>
      <c r="C202" s="587"/>
      <c r="D202" s="587"/>
      <c r="E202" s="587"/>
      <c r="F202" s="1126"/>
      <c r="G202" s="1414"/>
      <c r="H202" s="588"/>
      <c r="I202" s="587"/>
      <c r="J202" s="587"/>
      <c r="K202" s="587"/>
      <c r="L202" s="587"/>
      <c r="M202" s="1126"/>
      <c r="N202" s="1126"/>
      <c r="O202" s="588"/>
      <c r="P202" s="588"/>
      <c r="Q202" s="587"/>
      <c r="R202" s="587"/>
      <c r="S202" s="587"/>
      <c r="T202" s="587"/>
      <c r="U202" s="1126"/>
      <c r="V202" s="1414"/>
      <c r="W202" s="587"/>
      <c r="X202" s="587"/>
      <c r="Y202" s="587"/>
      <c r="Z202" s="587"/>
      <c r="AA202" s="1126"/>
      <c r="AB202" s="1126"/>
      <c r="AC202" s="587"/>
      <c r="AD202" s="587"/>
      <c r="AE202" s="587"/>
      <c r="AF202" s="587"/>
      <c r="AG202" s="1126"/>
      <c r="AH202" s="1199"/>
      <c r="AI202" s="588"/>
      <c r="AJ202" s="587"/>
      <c r="AK202" s="587"/>
      <c r="AL202" s="587"/>
      <c r="AM202" s="587"/>
      <c r="AN202" s="1126"/>
      <c r="AO202" s="1127"/>
      <c r="AP202" s="587"/>
      <c r="AQ202" s="587">
        <v>5</v>
      </c>
      <c r="AR202" s="587">
        <v>3</v>
      </c>
      <c r="AS202" s="587">
        <v>5</v>
      </c>
      <c r="AT202" s="587">
        <f t="shared" si="295"/>
        <v>13</v>
      </c>
      <c r="AU202" s="1127">
        <v>1</v>
      </c>
      <c r="AV202" s="1165">
        <f t="shared" si="242"/>
        <v>16.655172413793103</v>
      </c>
      <c r="AW202" s="588"/>
      <c r="AX202" s="587">
        <v>5</v>
      </c>
      <c r="AY202" s="587">
        <v>3</v>
      </c>
      <c r="AZ202" s="587">
        <v>6</v>
      </c>
      <c r="BA202" s="587">
        <f t="shared" si="296"/>
        <v>14</v>
      </c>
      <c r="BB202" s="1127">
        <v>1</v>
      </c>
      <c r="BC202" s="1163">
        <f t="shared" si="229"/>
        <v>19.614035087719298</v>
      </c>
      <c r="BD202" s="588"/>
      <c r="BE202" s="588"/>
      <c r="BF202" s="587"/>
      <c r="BG202" s="587"/>
      <c r="BH202" s="587"/>
      <c r="BI202" s="587"/>
      <c r="BJ202" s="1126"/>
      <c r="BK202" s="1127"/>
      <c r="BL202" s="588"/>
      <c r="BM202" s="587"/>
      <c r="BN202" s="587"/>
      <c r="BO202" s="587"/>
      <c r="BP202" s="587"/>
      <c r="BQ202" s="1419"/>
      <c r="BR202" s="1199"/>
      <c r="BS202" s="587"/>
      <c r="BT202" s="587"/>
      <c r="BU202" s="587"/>
      <c r="BV202" s="587"/>
      <c r="BW202" s="1126"/>
      <c r="BX202" s="1127"/>
      <c r="BY202" s="588"/>
      <c r="BZ202" s="588"/>
      <c r="CA202" s="587"/>
      <c r="CB202" s="587"/>
      <c r="CC202" s="587"/>
      <c r="CD202" s="587"/>
      <c r="CE202" s="1127"/>
      <c r="CF202" s="1163"/>
      <c r="CG202" s="588"/>
      <c r="CH202" s="587"/>
      <c r="CI202" s="587"/>
      <c r="CJ202" s="587"/>
      <c r="CK202" s="587"/>
      <c r="CL202" s="1127"/>
      <c r="CM202" s="1163"/>
      <c r="CN202" s="588"/>
      <c r="CO202" s="588"/>
      <c r="CP202" s="587"/>
      <c r="CQ202" s="587"/>
      <c r="CR202" s="587"/>
      <c r="CS202" s="587"/>
      <c r="CT202" s="1127"/>
      <c r="CU202" s="1163"/>
      <c r="CV202" s="588"/>
      <c r="CW202" s="587"/>
      <c r="CX202" s="587"/>
      <c r="CY202" s="587"/>
      <c r="CZ202" s="587"/>
      <c r="DA202" s="1127"/>
      <c r="DB202" s="1127"/>
      <c r="DC202" s="1127"/>
      <c r="DD202" s="1127"/>
      <c r="DE202" s="1127"/>
      <c r="DF202" s="1127"/>
      <c r="DG202" s="1127"/>
      <c r="DH202" s="1127"/>
      <c r="DI202" s="1127"/>
      <c r="DJ202" s="1127"/>
      <c r="DK202" s="1127"/>
      <c r="DL202" s="1127"/>
      <c r="DM202" s="1127"/>
      <c r="DN202" s="1163"/>
      <c r="DO202" s="588"/>
      <c r="DP202" s="588"/>
      <c r="DQ202" s="587"/>
      <c r="DR202" s="587"/>
      <c r="DS202" s="587"/>
      <c r="DT202" s="587"/>
      <c r="DU202" s="1127"/>
      <c r="DV202" s="1127"/>
      <c r="DW202" s="588"/>
      <c r="DX202" s="587"/>
      <c r="DY202" s="587"/>
      <c r="DZ202" s="587"/>
      <c r="EA202" s="587"/>
      <c r="EB202" s="1127"/>
      <c r="EC202" s="1127"/>
      <c r="ED202" s="588"/>
      <c r="EE202" s="588"/>
      <c r="EF202" s="587">
        <v>6</v>
      </c>
      <c r="EG202" s="587">
        <v>2</v>
      </c>
      <c r="EH202" s="587">
        <v>8</v>
      </c>
      <c r="EI202" s="587">
        <f t="shared" si="297"/>
        <v>16</v>
      </c>
      <c r="EJ202" s="1127">
        <v>1</v>
      </c>
      <c r="EK202" s="1163">
        <f t="shared" si="277"/>
        <v>11.057692307692308</v>
      </c>
      <c r="EL202" s="588"/>
      <c r="EM202" s="587">
        <v>8</v>
      </c>
      <c r="EN202" s="587">
        <v>3</v>
      </c>
      <c r="EO202" s="587">
        <v>9</v>
      </c>
      <c r="EP202" s="587">
        <f t="shared" si="298"/>
        <v>20</v>
      </c>
      <c r="EQ202" s="1127">
        <v>1</v>
      </c>
      <c r="ER202" s="1163">
        <f t="shared" si="258"/>
        <v>14.831683168316832</v>
      </c>
      <c r="ES202" s="588"/>
      <c r="ET202" s="587"/>
      <c r="EU202" s="587">
        <v>4</v>
      </c>
      <c r="EV202" s="587">
        <v>0</v>
      </c>
      <c r="EW202" s="587">
        <v>1</v>
      </c>
      <c r="EX202" s="587">
        <f t="shared" si="299"/>
        <v>5</v>
      </c>
      <c r="EY202" s="1199">
        <v>1</v>
      </c>
      <c r="EZ202" s="1164">
        <f t="shared" si="259"/>
        <v>7.8378378378378377</v>
      </c>
      <c r="FA202" s="588"/>
      <c r="FB202" s="587">
        <v>4</v>
      </c>
      <c r="FC202" s="587">
        <v>1</v>
      </c>
      <c r="FD202" s="587">
        <v>3</v>
      </c>
      <c r="FE202" s="587">
        <f t="shared" si="300"/>
        <v>8</v>
      </c>
      <c r="FF202" s="1127">
        <v>1</v>
      </c>
      <c r="FG202" s="1163">
        <f t="shared" si="260"/>
        <v>11.027027027027026</v>
      </c>
      <c r="FH202" s="1197"/>
      <c r="FI202" s="1198"/>
      <c r="FJ202" s="587"/>
      <c r="FK202" s="587"/>
      <c r="FL202" s="587"/>
      <c r="FM202" s="587"/>
      <c r="FN202" s="1414"/>
      <c r="FO202" s="1127"/>
      <c r="FP202" s="588"/>
      <c r="FQ202" s="587"/>
      <c r="FR202" s="587"/>
      <c r="FS202" s="587"/>
      <c r="FT202" s="587"/>
      <c r="FU202" s="1126"/>
      <c r="FV202" s="1127"/>
      <c r="FW202" s="1203"/>
      <c r="FX202" s="1198"/>
      <c r="FY202" s="587">
        <v>0</v>
      </c>
      <c r="FZ202" s="587">
        <v>0</v>
      </c>
      <c r="GA202" s="587">
        <v>1</v>
      </c>
      <c r="GB202" s="588">
        <f t="shared" si="301"/>
        <v>1</v>
      </c>
      <c r="GC202" s="1127">
        <v>1</v>
      </c>
      <c r="GD202" s="1166">
        <f t="shared" si="261"/>
        <v>2.5762711864406778</v>
      </c>
      <c r="GE202" s="697">
        <f t="shared" si="292"/>
        <v>15</v>
      </c>
      <c r="GF202" s="697">
        <f t="shared" si="293"/>
        <v>5</v>
      </c>
      <c r="GG202" s="697">
        <f t="shared" si="294"/>
        <v>15</v>
      </c>
      <c r="GH202" s="585">
        <v>0</v>
      </c>
      <c r="GI202" s="585">
        <v>0</v>
      </c>
    </row>
    <row r="203" spans="1:191" s="585" customFormat="1" hidden="1" x14ac:dyDescent="0.35">
      <c r="A203" s="1229">
        <v>43005</v>
      </c>
      <c r="B203" s="587"/>
      <c r="C203" s="587"/>
      <c r="D203" s="587"/>
      <c r="E203" s="587"/>
      <c r="F203" s="1126"/>
      <c r="G203" s="1414"/>
      <c r="H203" s="588"/>
      <c r="I203" s="587"/>
      <c r="J203" s="587"/>
      <c r="K203" s="587"/>
      <c r="L203" s="587"/>
      <c r="M203" s="1126"/>
      <c r="N203" s="1126"/>
      <c r="O203" s="588"/>
      <c r="P203" s="588"/>
      <c r="Q203" s="587"/>
      <c r="R203" s="587"/>
      <c r="S203" s="587"/>
      <c r="T203" s="587"/>
      <c r="U203" s="1126"/>
      <c r="V203" s="1414"/>
      <c r="W203" s="587"/>
      <c r="X203" s="587"/>
      <c r="Y203" s="587"/>
      <c r="Z203" s="587"/>
      <c r="AA203" s="1126"/>
      <c r="AB203" s="1126"/>
      <c r="AC203" s="587"/>
      <c r="AD203" s="587"/>
      <c r="AE203" s="587"/>
      <c r="AF203" s="587"/>
      <c r="AG203" s="1126"/>
      <c r="AH203" s="1199"/>
      <c r="AI203" s="588"/>
      <c r="AJ203" s="587"/>
      <c r="AK203" s="587"/>
      <c r="AL203" s="587"/>
      <c r="AM203" s="587"/>
      <c r="AN203" s="1126"/>
      <c r="AO203" s="1127"/>
      <c r="AP203" s="587"/>
      <c r="AQ203" s="587">
        <v>3</v>
      </c>
      <c r="AR203" s="587">
        <v>3</v>
      </c>
      <c r="AS203" s="587">
        <v>2</v>
      </c>
      <c r="AT203" s="587">
        <f t="shared" si="295"/>
        <v>8</v>
      </c>
      <c r="AU203" s="1127">
        <v>1</v>
      </c>
      <c r="AV203" s="1165">
        <f t="shared" si="242"/>
        <v>16.508474576271187</v>
      </c>
      <c r="AW203" s="588"/>
      <c r="AX203" s="587">
        <v>3</v>
      </c>
      <c r="AY203" s="587">
        <v>3</v>
      </c>
      <c r="AZ203" s="587">
        <v>2</v>
      </c>
      <c r="BA203" s="587">
        <f t="shared" si="296"/>
        <v>8</v>
      </c>
      <c r="BB203" s="1127">
        <v>1</v>
      </c>
      <c r="BC203" s="1163">
        <f t="shared" si="229"/>
        <v>19.413793103448278</v>
      </c>
      <c r="BD203" s="588"/>
      <c r="BE203" s="588"/>
      <c r="BF203" s="587"/>
      <c r="BG203" s="587"/>
      <c r="BH203" s="587"/>
      <c r="BI203" s="587"/>
      <c r="BJ203" s="1126"/>
      <c r="BK203" s="1127"/>
      <c r="BL203" s="588"/>
      <c r="BM203" s="587"/>
      <c r="BN203" s="587"/>
      <c r="BO203" s="587"/>
      <c r="BP203" s="587"/>
      <c r="BQ203" s="1419"/>
      <c r="BR203" s="1199"/>
      <c r="BS203" s="587"/>
      <c r="BT203" s="587"/>
      <c r="BU203" s="587"/>
      <c r="BV203" s="587"/>
      <c r="BW203" s="1126"/>
      <c r="BX203" s="1127"/>
      <c r="BY203" s="588"/>
      <c r="BZ203" s="588"/>
      <c r="CA203" s="587"/>
      <c r="CB203" s="587"/>
      <c r="CC203" s="587"/>
      <c r="CD203" s="587"/>
      <c r="CE203" s="1127"/>
      <c r="CF203" s="1163"/>
      <c r="CG203" s="588"/>
      <c r="CH203" s="587"/>
      <c r="CI203" s="587"/>
      <c r="CJ203" s="587"/>
      <c r="CK203" s="587"/>
      <c r="CL203" s="1127"/>
      <c r="CM203" s="1163"/>
      <c r="CN203" s="588"/>
      <c r="CO203" s="588"/>
      <c r="CP203" s="587"/>
      <c r="CQ203" s="587"/>
      <c r="CR203" s="587"/>
      <c r="CS203" s="587"/>
      <c r="CT203" s="1127"/>
      <c r="CU203" s="1163"/>
      <c r="CV203" s="588"/>
      <c r="CW203" s="587"/>
      <c r="CX203" s="587"/>
      <c r="CY203" s="587"/>
      <c r="CZ203" s="587"/>
      <c r="DA203" s="1127"/>
      <c r="DB203" s="1127"/>
      <c r="DC203" s="1127"/>
      <c r="DD203" s="1127"/>
      <c r="DE203" s="1127"/>
      <c r="DF203" s="1127"/>
      <c r="DG203" s="1127"/>
      <c r="DH203" s="1127"/>
      <c r="DI203" s="1127"/>
      <c r="DJ203" s="1127"/>
      <c r="DK203" s="1127"/>
      <c r="DL203" s="1127"/>
      <c r="DM203" s="1127"/>
      <c r="DN203" s="1163"/>
      <c r="DO203" s="588"/>
      <c r="DP203" s="588"/>
      <c r="DQ203" s="587"/>
      <c r="DR203" s="587"/>
      <c r="DS203" s="587"/>
      <c r="DT203" s="587"/>
      <c r="DU203" s="1127"/>
      <c r="DV203" s="1127"/>
      <c r="DW203" s="588"/>
      <c r="DX203" s="587"/>
      <c r="DY203" s="587"/>
      <c r="DZ203" s="587"/>
      <c r="EA203" s="587"/>
      <c r="EB203" s="1127"/>
      <c r="EC203" s="1127"/>
      <c r="ED203" s="588"/>
      <c r="EE203" s="588"/>
      <c r="EF203" s="587">
        <v>14</v>
      </c>
      <c r="EG203" s="587">
        <v>2</v>
      </c>
      <c r="EH203" s="587">
        <v>2</v>
      </c>
      <c r="EI203" s="587">
        <f t="shared" si="297"/>
        <v>18</v>
      </c>
      <c r="EJ203" s="1127">
        <v>1</v>
      </c>
      <c r="EK203" s="1163">
        <f t="shared" si="277"/>
        <v>11.188679245283019</v>
      </c>
      <c r="EL203" s="588"/>
      <c r="EM203" s="587">
        <v>16</v>
      </c>
      <c r="EN203" s="587">
        <v>3</v>
      </c>
      <c r="EO203" s="587">
        <v>4</v>
      </c>
      <c r="EP203" s="587">
        <f t="shared" si="298"/>
        <v>23</v>
      </c>
      <c r="EQ203" s="1127">
        <v>1</v>
      </c>
      <c r="ER203" s="1163">
        <f t="shared" si="258"/>
        <v>14.990291262135923</v>
      </c>
      <c r="ES203" s="588"/>
      <c r="ET203" s="587"/>
      <c r="EU203" s="587">
        <v>6</v>
      </c>
      <c r="EV203" s="587">
        <v>0</v>
      </c>
      <c r="EW203" s="587">
        <v>0</v>
      </c>
      <c r="EX203" s="587">
        <f t="shared" si="299"/>
        <v>6</v>
      </c>
      <c r="EY203" s="1199">
        <v>1</v>
      </c>
      <c r="EZ203" s="1164">
        <f t="shared" si="259"/>
        <v>7.8053097345132745</v>
      </c>
      <c r="FA203" s="588"/>
      <c r="FB203" s="587">
        <v>6</v>
      </c>
      <c r="FC203" s="587">
        <v>1</v>
      </c>
      <c r="FD203" s="587">
        <v>1</v>
      </c>
      <c r="FE203" s="587">
        <f t="shared" si="300"/>
        <v>8</v>
      </c>
      <c r="FF203" s="1127">
        <v>1</v>
      </c>
      <c r="FG203" s="1163">
        <f t="shared" si="260"/>
        <v>10.973451327433628</v>
      </c>
      <c r="FH203" s="1197"/>
      <c r="FI203" s="1198"/>
      <c r="FJ203" s="587"/>
      <c r="FK203" s="587"/>
      <c r="FL203" s="587"/>
      <c r="FM203" s="587"/>
      <c r="FN203" s="1414"/>
      <c r="FO203" s="1127"/>
      <c r="FP203" s="588"/>
      <c r="FQ203" s="587"/>
      <c r="FR203" s="587"/>
      <c r="FS203" s="587"/>
      <c r="FT203" s="587"/>
      <c r="FU203" s="1126"/>
      <c r="FV203" s="1127"/>
      <c r="FW203" s="1203"/>
      <c r="FX203" s="1198"/>
      <c r="FY203" s="587">
        <v>1</v>
      </c>
      <c r="FZ203" s="587">
        <v>0</v>
      </c>
      <c r="GA203" s="587">
        <v>0</v>
      </c>
      <c r="GB203" s="588">
        <f t="shared" si="301"/>
        <v>1</v>
      </c>
      <c r="GC203" s="1127">
        <v>1</v>
      </c>
      <c r="GD203" s="1166">
        <f t="shared" si="261"/>
        <v>2.5499999999999998</v>
      </c>
      <c r="GE203" s="697">
        <f t="shared" si="292"/>
        <v>24</v>
      </c>
      <c r="GF203" s="697">
        <f t="shared" si="293"/>
        <v>5</v>
      </c>
      <c r="GG203" s="697">
        <f t="shared" si="294"/>
        <v>4</v>
      </c>
      <c r="GH203" s="585">
        <v>0</v>
      </c>
      <c r="GI203" s="585">
        <v>0</v>
      </c>
    </row>
    <row r="204" spans="1:191" s="585" customFormat="1" hidden="1" x14ac:dyDescent="0.35">
      <c r="A204" s="1229">
        <v>43006</v>
      </c>
      <c r="B204" s="587"/>
      <c r="C204" s="587"/>
      <c r="D204" s="587"/>
      <c r="E204" s="587"/>
      <c r="F204" s="1126"/>
      <c r="G204" s="1414"/>
      <c r="H204" s="588"/>
      <c r="I204" s="587"/>
      <c r="J204" s="587"/>
      <c r="K204" s="587"/>
      <c r="L204" s="587"/>
      <c r="M204" s="1126"/>
      <c r="N204" s="1126"/>
      <c r="O204" s="588"/>
      <c r="P204" s="588"/>
      <c r="Q204" s="587"/>
      <c r="R204" s="587"/>
      <c r="S204" s="587"/>
      <c r="T204" s="587"/>
      <c r="U204" s="1126"/>
      <c r="V204" s="1414"/>
      <c r="W204" s="587"/>
      <c r="X204" s="587"/>
      <c r="Y204" s="587"/>
      <c r="Z204" s="587"/>
      <c r="AA204" s="1126"/>
      <c r="AB204" s="1126"/>
      <c r="AC204" s="587"/>
      <c r="AD204" s="587"/>
      <c r="AE204" s="587"/>
      <c r="AF204" s="587"/>
      <c r="AG204" s="1126"/>
      <c r="AH204" s="1199"/>
      <c r="AI204" s="588"/>
      <c r="AJ204" s="587"/>
      <c r="AK204" s="587"/>
      <c r="AL204" s="587"/>
      <c r="AM204" s="587"/>
      <c r="AN204" s="1126"/>
      <c r="AO204" s="1127"/>
      <c r="AP204" s="587"/>
      <c r="AQ204" s="587">
        <v>3</v>
      </c>
      <c r="AR204" s="587">
        <v>5</v>
      </c>
      <c r="AS204" s="587">
        <v>4</v>
      </c>
      <c r="AT204" s="587">
        <f t="shared" ref="AT204:AT213" si="302">SUM(AQ204:AS204)</f>
        <v>12</v>
      </c>
      <c r="AU204" s="1127">
        <v>1</v>
      </c>
      <c r="AV204" s="1165">
        <f t="shared" si="242"/>
        <v>16.271186440677965</v>
      </c>
      <c r="AW204" s="588"/>
      <c r="AX204" s="587">
        <v>4</v>
      </c>
      <c r="AY204" s="587">
        <v>7</v>
      </c>
      <c r="AZ204" s="587">
        <v>4</v>
      </c>
      <c r="BA204" s="587">
        <f>SUM(AX204:AZ204)</f>
        <v>15</v>
      </c>
      <c r="BB204" s="1127">
        <v>1</v>
      </c>
      <c r="BC204" s="1163">
        <f t="shared" si="229"/>
        <v>19.189655172413794</v>
      </c>
      <c r="BD204" s="588"/>
      <c r="BE204" s="588"/>
      <c r="BF204" s="587"/>
      <c r="BG204" s="587"/>
      <c r="BH204" s="587"/>
      <c r="BI204" s="587"/>
      <c r="BJ204" s="1126"/>
      <c r="BK204" s="1127"/>
      <c r="BL204" s="588"/>
      <c r="BM204" s="587"/>
      <c r="BN204" s="587"/>
      <c r="BO204" s="587"/>
      <c r="BP204" s="587"/>
      <c r="BQ204" s="1419"/>
      <c r="BR204" s="1199"/>
      <c r="BS204" s="587"/>
      <c r="BT204" s="587"/>
      <c r="BU204" s="587"/>
      <c r="BV204" s="587"/>
      <c r="BW204" s="1126"/>
      <c r="BX204" s="1127"/>
      <c r="BY204" s="588"/>
      <c r="BZ204" s="588"/>
      <c r="CA204" s="587"/>
      <c r="CB204" s="587"/>
      <c r="CC204" s="587"/>
      <c r="CD204" s="587"/>
      <c r="CE204" s="1127"/>
      <c r="CF204" s="1163"/>
      <c r="CG204" s="588"/>
      <c r="CH204" s="587"/>
      <c r="CI204" s="587"/>
      <c r="CJ204" s="587"/>
      <c r="CK204" s="587"/>
      <c r="CL204" s="1127"/>
      <c r="CM204" s="1163"/>
      <c r="CN204" s="588"/>
      <c r="CO204" s="588"/>
      <c r="CP204" s="587"/>
      <c r="CQ204" s="587"/>
      <c r="CR204" s="587"/>
      <c r="CS204" s="587"/>
      <c r="CT204" s="1127"/>
      <c r="CU204" s="1163"/>
      <c r="CV204" s="588"/>
      <c r="CW204" s="587"/>
      <c r="CX204" s="587"/>
      <c r="CY204" s="587"/>
      <c r="CZ204" s="587"/>
      <c r="DA204" s="1127"/>
      <c r="DB204" s="1127"/>
      <c r="DC204" s="1127"/>
      <c r="DD204" s="1127"/>
      <c r="DE204" s="1127"/>
      <c r="DF204" s="1127"/>
      <c r="DG204" s="1127"/>
      <c r="DH204" s="1127"/>
      <c r="DI204" s="1127"/>
      <c r="DJ204" s="1127"/>
      <c r="DK204" s="1127"/>
      <c r="DL204" s="1127"/>
      <c r="DM204" s="1127"/>
      <c r="DN204" s="1163"/>
      <c r="DO204" s="588"/>
      <c r="DP204" s="588"/>
      <c r="DQ204" s="587"/>
      <c r="DR204" s="587"/>
      <c r="DS204" s="587"/>
      <c r="DT204" s="587"/>
      <c r="DU204" s="1127"/>
      <c r="DV204" s="1127"/>
      <c r="DW204" s="588"/>
      <c r="DX204" s="587"/>
      <c r="DY204" s="587"/>
      <c r="DZ204" s="587"/>
      <c r="EA204" s="587"/>
      <c r="EB204" s="1127"/>
      <c r="EC204" s="1127"/>
      <c r="ED204" s="588"/>
      <c r="EE204" s="588"/>
      <c r="EF204" s="587">
        <v>9</v>
      </c>
      <c r="EG204" s="587">
        <v>4</v>
      </c>
      <c r="EH204" s="587">
        <v>1</v>
      </c>
      <c r="EI204" s="587">
        <f t="shared" ref="EI204:EI213" si="303">SUM(EF204:EH204)</f>
        <v>14</v>
      </c>
      <c r="EJ204" s="1127">
        <v>1</v>
      </c>
      <c r="EK204" s="1163">
        <f t="shared" si="277"/>
        <v>11.24074074074074</v>
      </c>
      <c r="EL204" s="588"/>
      <c r="EM204" s="587">
        <v>14</v>
      </c>
      <c r="EN204" s="587">
        <v>6</v>
      </c>
      <c r="EO204" s="587">
        <v>4</v>
      </c>
      <c r="EP204" s="587">
        <f t="shared" ref="EP204:EP213" si="304">SUM(EM204:EO204)</f>
        <v>24</v>
      </c>
      <c r="EQ204" s="1127">
        <v>1</v>
      </c>
      <c r="ER204" s="1163">
        <f t="shared" si="258"/>
        <v>15.161904761904761</v>
      </c>
      <c r="ES204" s="588"/>
      <c r="ET204" s="587"/>
      <c r="EU204" s="587">
        <v>7</v>
      </c>
      <c r="EV204" s="587">
        <v>2</v>
      </c>
      <c r="EW204" s="587">
        <v>5</v>
      </c>
      <c r="EX204" s="587">
        <f>SUM(EU204:EW204)</f>
        <v>14</v>
      </c>
      <c r="EY204" s="1199">
        <v>1</v>
      </c>
      <c r="EZ204" s="1164">
        <f t="shared" si="259"/>
        <v>7.8938053097345131</v>
      </c>
      <c r="FA204" s="588"/>
      <c r="FB204" s="587">
        <v>8</v>
      </c>
      <c r="FC204" s="587">
        <v>2</v>
      </c>
      <c r="FD204" s="587">
        <v>5</v>
      </c>
      <c r="FE204" s="587">
        <f t="shared" ref="FE204:FE213" si="305">SUM(FB204:FD204)</f>
        <v>15</v>
      </c>
      <c r="FF204" s="1127">
        <v>1</v>
      </c>
      <c r="FG204" s="1163">
        <f t="shared" si="260"/>
        <v>11.061946902654867</v>
      </c>
      <c r="FH204" s="1197"/>
      <c r="FI204" s="1198"/>
      <c r="FJ204" s="587"/>
      <c r="FK204" s="587"/>
      <c r="FL204" s="587"/>
      <c r="FM204" s="587"/>
      <c r="FN204" s="1414"/>
      <c r="FO204" s="1127"/>
      <c r="FP204" s="588"/>
      <c r="FQ204" s="587"/>
      <c r="FR204" s="587"/>
      <c r="FS204" s="587"/>
      <c r="FT204" s="587"/>
      <c r="FU204" s="1126"/>
      <c r="FV204" s="1127"/>
      <c r="FW204" s="1203"/>
      <c r="FX204" s="1198"/>
      <c r="FY204" s="587">
        <v>2</v>
      </c>
      <c r="FZ204" s="587">
        <v>1</v>
      </c>
      <c r="GA204" s="587">
        <v>1</v>
      </c>
      <c r="GB204" s="588">
        <f>SUM(FY204:GA204)</f>
        <v>4</v>
      </c>
      <c r="GC204" s="1127">
        <v>1</v>
      </c>
      <c r="GD204" s="1166">
        <f t="shared" si="261"/>
        <v>2.5</v>
      </c>
      <c r="GE204" s="697">
        <f t="shared" si="292"/>
        <v>21</v>
      </c>
      <c r="GF204" s="697">
        <f t="shared" si="293"/>
        <v>12</v>
      </c>
      <c r="GG204" s="697">
        <f t="shared" si="294"/>
        <v>11</v>
      </c>
      <c r="GH204" s="585">
        <v>1</v>
      </c>
      <c r="GI204" s="585">
        <v>0</v>
      </c>
    </row>
    <row r="205" spans="1:191" s="585" customFormat="1" hidden="1" x14ac:dyDescent="0.35">
      <c r="A205" s="1231">
        <v>43007</v>
      </c>
      <c r="B205" s="698"/>
      <c r="C205" s="698"/>
      <c r="D205" s="698"/>
      <c r="E205" s="698"/>
      <c r="F205" s="1140"/>
      <c r="G205" s="1415"/>
      <c r="H205" s="1142"/>
      <c r="I205" s="698"/>
      <c r="J205" s="698"/>
      <c r="K205" s="698"/>
      <c r="L205" s="698"/>
      <c r="M205" s="1140"/>
      <c r="N205" s="1140"/>
      <c r="O205" s="1142"/>
      <c r="P205" s="1142"/>
      <c r="Q205" s="698"/>
      <c r="R205" s="698"/>
      <c r="S205" s="698"/>
      <c r="T205" s="698"/>
      <c r="U205" s="1140"/>
      <c r="V205" s="1415"/>
      <c r="W205" s="698"/>
      <c r="X205" s="698"/>
      <c r="Y205" s="698"/>
      <c r="Z205" s="698"/>
      <c r="AA205" s="1140"/>
      <c r="AB205" s="1140"/>
      <c r="AC205" s="698"/>
      <c r="AD205" s="698"/>
      <c r="AE205" s="698"/>
      <c r="AF205" s="698"/>
      <c r="AG205" s="1140"/>
      <c r="AH205" s="1420"/>
      <c r="AI205" s="1142"/>
      <c r="AJ205" s="698"/>
      <c r="AK205" s="698"/>
      <c r="AL205" s="698"/>
      <c r="AM205" s="698"/>
      <c r="AN205" s="1140"/>
      <c r="AO205" s="1141"/>
      <c r="AP205" s="698"/>
      <c r="AQ205" s="698">
        <v>3</v>
      </c>
      <c r="AR205" s="698">
        <v>2</v>
      </c>
      <c r="AS205" s="698">
        <v>3</v>
      </c>
      <c r="AT205" s="698">
        <f t="shared" si="302"/>
        <v>8</v>
      </c>
      <c r="AU205" s="1141">
        <v>1</v>
      </c>
      <c r="AV205" s="1165">
        <f t="shared" si="242"/>
        <v>16.152542372881356</v>
      </c>
      <c r="AW205" s="1142"/>
      <c r="AX205" s="698">
        <v>4</v>
      </c>
      <c r="AY205" s="698">
        <v>3</v>
      </c>
      <c r="AZ205" s="698">
        <v>3</v>
      </c>
      <c r="BA205" s="698">
        <f>SUM(AX205:AZ205)</f>
        <v>10</v>
      </c>
      <c r="BB205" s="1141">
        <v>1</v>
      </c>
      <c r="BC205" s="1163">
        <f t="shared" ref="BC205:BC268" si="306">IF( SUM(BB145:BB205)&lt;=0,0,SUM(BA145:BA205)/SUM(BB145:BB205))</f>
        <v>19.051724137931036</v>
      </c>
      <c r="BD205" s="1142"/>
      <c r="BE205" s="1142"/>
      <c r="BF205" s="698"/>
      <c r="BG205" s="698"/>
      <c r="BH205" s="698"/>
      <c r="BI205" s="698"/>
      <c r="BJ205" s="1140"/>
      <c r="BK205" s="1141"/>
      <c r="BL205" s="1142"/>
      <c r="BM205" s="698"/>
      <c r="BN205" s="698"/>
      <c r="BO205" s="698"/>
      <c r="BP205" s="698"/>
      <c r="BQ205" s="1421"/>
      <c r="BR205" s="1420"/>
      <c r="BS205" s="698"/>
      <c r="BT205" s="698"/>
      <c r="BU205" s="698"/>
      <c r="BV205" s="698"/>
      <c r="BW205" s="1140"/>
      <c r="BX205" s="1141"/>
      <c r="BY205" s="1142"/>
      <c r="BZ205" s="1142"/>
      <c r="CA205" s="698"/>
      <c r="CB205" s="698"/>
      <c r="CC205" s="698"/>
      <c r="CD205" s="698"/>
      <c r="CE205" s="1141"/>
      <c r="CF205" s="1163"/>
      <c r="CG205" s="1142"/>
      <c r="CH205" s="698"/>
      <c r="CI205" s="698"/>
      <c r="CJ205" s="698"/>
      <c r="CK205" s="698"/>
      <c r="CL205" s="1141"/>
      <c r="CM205" s="1163"/>
      <c r="CN205" s="1142"/>
      <c r="CO205" s="1142"/>
      <c r="CP205" s="698"/>
      <c r="CQ205" s="698"/>
      <c r="CR205" s="698"/>
      <c r="CS205" s="698"/>
      <c r="CT205" s="1141"/>
      <c r="CU205" s="1163"/>
      <c r="CV205" s="1142"/>
      <c r="CW205" s="698"/>
      <c r="CX205" s="698"/>
      <c r="CY205" s="698"/>
      <c r="CZ205" s="698"/>
      <c r="DA205" s="1141"/>
      <c r="DB205" s="1141"/>
      <c r="DC205" s="1141"/>
      <c r="DD205" s="1141"/>
      <c r="DE205" s="1141"/>
      <c r="DF205" s="1141"/>
      <c r="DG205" s="1141"/>
      <c r="DH205" s="1141"/>
      <c r="DI205" s="1141"/>
      <c r="DJ205" s="1141"/>
      <c r="DK205" s="1141"/>
      <c r="DL205" s="1141"/>
      <c r="DM205" s="1141"/>
      <c r="DN205" s="1163"/>
      <c r="DO205" s="1142"/>
      <c r="DP205" s="1142"/>
      <c r="DQ205" s="698"/>
      <c r="DR205" s="698"/>
      <c r="DS205" s="698"/>
      <c r="DT205" s="698"/>
      <c r="DU205" s="1141"/>
      <c r="DV205" s="1141"/>
      <c r="DW205" s="1142"/>
      <c r="DX205" s="698"/>
      <c r="DY205" s="698"/>
      <c r="DZ205" s="698"/>
      <c r="EA205" s="698"/>
      <c r="EB205" s="1141"/>
      <c r="EC205" s="1141"/>
      <c r="ED205" s="1142"/>
      <c r="EE205" s="1142"/>
      <c r="EF205" s="698">
        <v>0</v>
      </c>
      <c r="EG205" s="698">
        <v>0</v>
      </c>
      <c r="EH205" s="698">
        <v>0</v>
      </c>
      <c r="EI205" s="698">
        <f t="shared" si="303"/>
        <v>0</v>
      </c>
      <c r="EJ205" s="1141">
        <v>1</v>
      </c>
      <c r="EK205" s="1163">
        <f t="shared" si="277"/>
        <v>11.036363636363637</v>
      </c>
      <c r="EL205" s="1142"/>
      <c r="EM205" s="698">
        <v>0</v>
      </c>
      <c r="EN205" s="698">
        <v>0</v>
      </c>
      <c r="EO205" s="698">
        <v>0</v>
      </c>
      <c r="EP205" s="698">
        <f t="shared" si="304"/>
        <v>0</v>
      </c>
      <c r="EQ205" s="1141">
        <v>1</v>
      </c>
      <c r="ER205" s="1163">
        <f t="shared" si="258"/>
        <v>14.878504672897197</v>
      </c>
      <c r="ES205" s="1142"/>
      <c r="ET205" s="698"/>
      <c r="EU205" s="698">
        <v>8</v>
      </c>
      <c r="EV205" s="698">
        <v>3</v>
      </c>
      <c r="EW205" s="698">
        <v>2</v>
      </c>
      <c r="EX205" s="698">
        <f>SUM(EU205:EW205)</f>
        <v>13</v>
      </c>
      <c r="EY205" s="1420">
        <v>1</v>
      </c>
      <c r="EZ205" s="1164">
        <f t="shared" si="259"/>
        <v>7.9292035398230087</v>
      </c>
      <c r="FA205" s="1142"/>
      <c r="FB205" s="698">
        <v>8</v>
      </c>
      <c r="FC205" s="698">
        <v>5</v>
      </c>
      <c r="FD205" s="698">
        <v>2</v>
      </c>
      <c r="FE205" s="698">
        <f t="shared" si="305"/>
        <v>15</v>
      </c>
      <c r="FF205" s="1141">
        <v>1</v>
      </c>
      <c r="FG205" s="1163">
        <f t="shared" si="260"/>
        <v>11.097345132743364</v>
      </c>
      <c r="FH205" s="1423"/>
      <c r="FI205" s="1424"/>
      <c r="FJ205" s="698"/>
      <c r="FK205" s="698"/>
      <c r="FL205" s="698"/>
      <c r="FM205" s="698"/>
      <c r="FN205" s="1415"/>
      <c r="FO205" s="1141"/>
      <c r="FP205" s="1142"/>
      <c r="FQ205" s="698"/>
      <c r="FR205" s="698"/>
      <c r="FS205" s="698"/>
      <c r="FT205" s="698"/>
      <c r="FU205" s="1140"/>
      <c r="FV205" s="1141"/>
      <c r="FW205" s="1425"/>
      <c r="FX205" s="1424"/>
      <c r="FY205" s="698">
        <v>1</v>
      </c>
      <c r="FZ205" s="698">
        <v>0</v>
      </c>
      <c r="GA205" s="698">
        <v>0</v>
      </c>
      <c r="GB205" s="1142">
        <f>SUM(FY205:GA205)</f>
        <v>1</v>
      </c>
      <c r="GC205" s="1141">
        <v>1</v>
      </c>
      <c r="GD205" s="1166">
        <f t="shared" si="261"/>
        <v>2.5166666666666666</v>
      </c>
      <c r="GE205" s="1427">
        <f t="shared" si="292"/>
        <v>12</v>
      </c>
      <c r="GF205" s="1427">
        <f t="shared" si="293"/>
        <v>5</v>
      </c>
      <c r="GG205" s="1427">
        <f t="shared" si="294"/>
        <v>5</v>
      </c>
      <c r="GH205" s="585">
        <v>0</v>
      </c>
      <c r="GI205" s="585">
        <v>1</v>
      </c>
    </row>
    <row r="206" spans="1:191" s="585" customFormat="1" hidden="1" x14ac:dyDescent="0.35">
      <c r="A206" s="1230">
        <v>43010</v>
      </c>
      <c r="B206" s="587"/>
      <c r="C206" s="587"/>
      <c r="D206" s="587"/>
      <c r="E206" s="587"/>
      <c r="F206" s="1126"/>
      <c r="G206" s="1414"/>
      <c r="H206" s="588"/>
      <c r="I206" s="587"/>
      <c r="J206" s="587"/>
      <c r="K206" s="587"/>
      <c r="L206" s="587"/>
      <c r="M206" s="1126"/>
      <c r="N206" s="1126"/>
      <c r="O206" s="588"/>
      <c r="P206" s="588"/>
      <c r="Q206" s="587"/>
      <c r="R206" s="587"/>
      <c r="S206" s="587"/>
      <c r="T206" s="587"/>
      <c r="U206" s="1126"/>
      <c r="V206" s="1414"/>
      <c r="W206" s="587"/>
      <c r="X206" s="587"/>
      <c r="Y206" s="587"/>
      <c r="Z206" s="587"/>
      <c r="AA206" s="1126"/>
      <c r="AB206" s="1126"/>
      <c r="AC206" s="587"/>
      <c r="AD206" s="587"/>
      <c r="AE206" s="587"/>
      <c r="AF206" s="587"/>
      <c r="AG206" s="1126"/>
      <c r="AH206" s="1199"/>
      <c r="AI206" s="588"/>
      <c r="AJ206" s="587"/>
      <c r="AK206" s="587"/>
      <c r="AL206" s="587"/>
      <c r="AM206" s="587"/>
      <c r="AN206" s="1126"/>
      <c r="AO206" s="1127"/>
      <c r="AP206" s="587"/>
      <c r="AQ206" s="587">
        <v>3</v>
      </c>
      <c r="AR206" s="587">
        <v>11</v>
      </c>
      <c r="AS206" s="587">
        <v>7</v>
      </c>
      <c r="AT206" s="587">
        <f t="shared" si="302"/>
        <v>21</v>
      </c>
      <c r="AU206" s="1127">
        <v>1</v>
      </c>
      <c r="AV206" s="1165">
        <f t="shared" si="242"/>
        <v>16.254237288135592</v>
      </c>
      <c r="AW206" s="588"/>
      <c r="AX206" s="587">
        <v>3</v>
      </c>
      <c r="AY206" s="587">
        <v>12</v>
      </c>
      <c r="AZ206" s="587">
        <v>7</v>
      </c>
      <c r="BA206" s="587">
        <f>SUM(AX206:AZ206)</f>
        <v>22</v>
      </c>
      <c r="BB206" s="1127">
        <v>1</v>
      </c>
      <c r="BC206" s="1163">
        <f t="shared" si="306"/>
        <v>19.137931034482758</v>
      </c>
      <c r="BD206" s="588"/>
      <c r="BE206" s="588"/>
      <c r="BF206" s="587"/>
      <c r="BG206" s="587"/>
      <c r="BH206" s="587"/>
      <c r="BI206" s="587"/>
      <c r="BJ206" s="1126"/>
      <c r="BK206" s="1127"/>
      <c r="BL206" s="588"/>
      <c r="BM206" s="587"/>
      <c r="BN206" s="587"/>
      <c r="BO206" s="587"/>
      <c r="BP206" s="587"/>
      <c r="BQ206" s="1419"/>
      <c r="BR206" s="1199"/>
      <c r="BS206" s="587"/>
      <c r="BT206" s="587"/>
      <c r="BU206" s="587"/>
      <c r="BV206" s="587"/>
      <c r="BW206" s="1126"/>
      <c r="BX206" s="1127"/>
      <c r="BY206" s="588"/>
      <c r="BZ206" s="588"/>
      <c r="CA206" s="587"/>
      <c r="CB206" s="587"/>
      <c r="CC206" s="587"/>
      <c r="CD206" s="587"/>
      <c r="CE206" s="1127"/>
      <c r="CF206" s="1163"/>
      <c r="CG206" s="588"/>
      <c r="CH206" s="587"/>
      <c r="CI206" s="587"/>
      <c r="CJ206" s="587"/>
      <c r="CK206" s="587"/>
      <c r="CL206" s="1127"/>
      <c r="CM206" s="1163"/>
      <c r="CN206" s="588"/>
      <c r="CO206" s="588"/>
      <c r="CP206" s="587"/>
      <c r="CQ206" s="587"/>
      <c r="CR206" s="587"/>
      <c r="CS206" s="587"/>
      <c r="CT206" s="1127"/>
      <c r="CU206" s="1163"/>
      <c r="CV206" s="588"/>
      <c r="CW206" s="587"/>
      <c r="CX206" s="587"/>
      <c r="CY206" s="587"/>
      <c r="CZ206" s="587"/>
      <c r="DA206" s="1127"/>
      <c r="DB206" s="1127"/>
      <c r="DC206" s="1127"/>
      <c r="DD206" s="1127"/>
      <c r="DE206" s="1127"/>
      <c r="DF206" s="1127"/>
      <c r="DG206" s="1127"/>
      <c r="DH206" s="1127"/>
      <c r="DI206" s="1127"/>
      <c r="DJ206" s="1127"/>
      <c r="DK206" s="1127"/>
      <c r="DL206" s="1127"/>
      <c r="DM206" s="1127"/>
      <c r="DN206" s="1163"/>
      <c r="DO206" s="588"/>
      <c r="DP206" s="588"/>
      <c r="DQ206" s="587"/>
      <c r="DR206" s="587"/>
      <c r="DS206" s="587"/>
      <c r="DT206" s="587"/>
      <c r="DU206" s="1127"/>
      <c r="DV206" s="1127"/>
      <c r="DW206" s="588"/>
      <c r="DX206" s="587"/>
      <c r="DY206" s="587"/>
      <c r="DZ206" s="587"/>
      <c r="EA206" s="587"/>
      <c r="EB206" s="1127"/>
      <c r="EC206" s="1127"/>
      <c r="ED206" s="588"/>
      <c r="EE206" s="588"/>
      <c r="EF206" s="587">
        <v>7</v>
      </c>
      <c r="EG206" s="587">
        <v>3</v>
      </c>
      <c r="EH206" s="587">
        <v>0</v>
      </c>
      <c r="EI206" s="587">
        <f t="shared" si="303"/>
        <v>10</v>
      </c>
      <c r="EJ206" s="1127">
        <v>1</v>
      </c>
      <c r="EK206" s="1163">
        <f t="shared" si="277"/>
        <v>11.017857142857142</v>
      </c>
      <c r="EL206" s="588"/>
      <c r="EM206" s="587">
        <v>8</v>
      </c>
      <c r="EN206" s="587">
        <v>6</v>
      </c>
      <c r="EO206" s="587">
        <v>1</v>
      </c>
      <c r="EP206" s="587">
        <f t="shared" si="304"/>
        <v>15</v>
      </c>
      <c r="EQ206" s="1127">
        <v>1</v>
      </c>
      <c r="ER206" s="1163">
        <f t="shared" si="258"/>
        <v>14.880733944954128</v>
      </c>
      <c r="ES206" s="588"/>
      <c r="ET206" s="587"/>
      <c r="EU206" s="587">
        <v>7</v>
      </c>
      <c r="EV206" s="587">
        <v>2</v>
      </c>
      <c r="EW206" s="587">
        <v>7</v>
      </c>
      <c r="EX206" s="587">
        <v>11</v>
      </c>
      <c r="EY206" s="1199">
        <v>1</v>
      </c>
      <c r="EZ206" s="1164">
        <f t="shared" si="259"/>
        <v>7.946902654867257</v>
      </c>
      <c r="FA206" s="588"/>
      <c r="FB206" s="587">
        <v>8</v>
      </c>
      <c r="FC206" s="587">
        <v>2</v>
      </c>
      <c r="FD206" s="587">
        <v>2</v>
      </c>
      <c r="FE206" s="587">
        <f t="shared" si="305"/>
        <v>12</v>
      </c>
      <c r="FF206" s="1127">
        <v>1</v>
      </c>
      <c r="FG206" s="1163">
        <f t="shared" si="260"/>
        <v>11.097345132743364</v>
      </c>
      <c r="FH206" s="1197"/>
      <c r="FI206" s="1198"/>
      <c r="FJ206" s="587"/>
      <c r="FK206" s="587"/>
      <c r="FL206" s="587"/>
      <c r="FM206" s="587"/>
      <c r="FN206" s="1414"/>
      <c r="FO206" s="1127"/>
      <c r="FP206" s="588"/>
      <c r="FQ206" s="587"/>
      <c r="FR206" s="587"/>
      <c r="FS206" s="587"/>
      <c r="FT206" s="587"/>
      <c r="FU206" s="1126"/>
      <c r="FV206" s="1127"/>
      <c r="FW206" s="1203"/>
      <c r="FX206" s="1198"/>
      <c r="FY206" s="587">
        <v>3</v>
      </c>
      <c r="FZ206" s="587">
        <v>1</v>
      </c>
      <c r="GA206" s="587">
        <v>4</v>
      </c>
      <c r="GB206" s="588">
        <v>8</v>
      </c>
      <c r="GC206" s="1127">
        <v>1</v>
      </c>
      <c r="GD206" s="1166">
        <f t="shared" si="261"/>
        <v>2.6333333333333333</v>
      </c>
      <c r="GE206" s="697">
        <f t="shared" si="292"/>
        <v>20</v>
      </c>
      <c r="GF206" s="697">
        <f t="shared" si="293"/>
        <v>17</v>
      </c>
      <c r="GG206" s="697">
        <f t="shared" si="294"/>
        <v>18</v>
      </c>
      <c r="GH206" s="585">
        <v>0</v>
      </c>
      <c r="GI206" s="585">
        <v>1</v>
      </c>
    </row>
    <row r="207" spans="1:191" s="585" customFormat="1" hidden="1" x14ac:dyDescent="0.35">
      <c r="A207" s="1229">
        <v>43011</v>
      </c>
      <c r="B207" s="587"/>
      <c r="C207" s="587"/>
      <c r="D207" s="587"/>
      <c r="E207" s="587"/>
      <c r="F207" s="1126"/>
      <c r="G207" s="1414"/>
      <c r="H207" s="588"/>
      <c r="I207" s="587"/>
      <c r="J207" s="587"/>
      <c r="K207" s="587"/>
      <c r="L207" s="587"/>
      <c r="M207" s="1126"/>
      <c r="N207" s="1126"/>
      <c r="O207" s="588"/>
      <c r="P207" s="588"/>
      <c r="Q207" s="587"/>
      <c r="R207" s="587"/>
      <c r="S207" s="587"/>
      <c r="T207" s="587"/>
      <c r="U207" s="1126"/>
      <c r="V207" s="1414"/>
      <c r="W207" s="587"/>
      <c r="X207" s="587"/>
      <c r="Y207" s="587"/>
      <c r="Z207" s="587"/>
      <c r="AA207" s="1126"/>
      <c r="AB207" s="1126"/>
      <c r="AC207" s="587"/>
      <c r="AD207" s="587"/>
      <c r="AE207" s="587"/>
      <c r="AF207" s="587"/>
      <c r="AG207" s="1126"/>
      <c r="AH207" s="1199"/>
      <c r="AI207" s="588"/>
      <c r="AJ207" s="587"/>
      <c r="AK207" s="587"/>
      <c r="AL207" s="587"/>
      <c r="AM207" s="587"/>
      <c r="AN207" s="1126"/>
      <c r="AO207" s="1127"/>
      <c r="AP207" s="587"/>
      <c r="AQ207" s="587">
        <v>6</v>
      </c>
      <c r="AR207" s="587">
        <v>12</v>
      </c>
      <c r="AS207" s="587">
        <v>8</v>
      </c>
      <c r="AT207" s="587">
        <f t="shared" si="302"/>
        <v>26</v>
      </c>
      <c r="AU207" s="1127">
        <v>1</v>
      </c>
      <c r="AV207" s="1165">
        <f t="shared" si="242"/>
        <v>16.508474576271187</v>
      </c>
      <c r="AW207" s="588"/>
      <c r="AX207" s="587">
        <v>6</v>
      </c>
      <c r="AY207" s="587">
        <v>12</v>
      </c>
      <c r="AZ207" s="587">
        <v>9</v>
      </c>
      <c r="BA207" s="587">
        <v>27</v>
      </c>
      <c r="BB207" s="1127">
        <v>1</v>
      </c>
      <c r="BC207" s="1163">
        <f t="shared" si="306"/>
        <v>19.379310344827587</v>
      </c>
      <c r="BD207" s="588"/>
      <c r="BE207" s="588"/>
      <c r="BF207" s="587"/>
      <c r="BG207" s="587"/>
      <c r="BH207" s="587"/>
      <c r="BI207" s="587"/>
      <c r="BJ207" s="1126"/>
      <c r="BK207" s="1127"/>
      <c r="BL207" s="588"/>
      <c r="BM207" s="587"/>
      <c r="BN207" s="587"/>
      <c r="BO207" s="587"/>
      <c r="BP207" s="587"/>
      <c r="BQ207" s="1419"/>
      <c r="BR207" s="1199"/>
      <c r="BS207" s="587"/>
      <c r="BT207" s="587"/>
      <c r="BU207" s="587"/>
      <c r="BV207" s="587"/>
      <c r="BW207" s="1126"/>
      <c r="BX207" s="1127"/>
      <c r="BY207" s="588"/>
      <c r="BZ207" s="588"/>
      <c r="CA207" s="587"/>
      <c r="CB207" s="587"/>
      <c r="CC207" s="587"/>
      <c r="CD207" s="587"/>
      <c r="CE207" s="1127"/>
      <c r="CF207" s="1163"/>
      <c r="CG207" s="588"/>
      <c r="CH207" s="587"/>
      <c r="CI207" s="587"/>
      <c r="CJ207" s="587"/>
      <c r="CK207" s="587"/>
      <c r="CL207" s="1127"/>
      <c r="CM207" s="1163"/>
      <c r="CN207" s="588"/>
      <c r="CO207" s="588"/>
      <c r="CP207" s="587"/>
      <c r="CQ207" s="587"/>
      <c r="CR207" s="587"/>
      <c r="CS207" s="587"/>
      <c r="CT207" s="1127"/>
      <c r="CU207" s="1163"/>
      <c r="CV207" s="588"/>
      <c r="CW207" s="587"/>
      <c r="CX207" s="587"/>
      <c r="CY207" s="587"/>
      <c r="CZ207" s="587"/>
      <c r="DA207" s="1127"/>
      <c r="DB207" s="1127"/>
      <c r="DC207" s="1127"/>
      <c r="DD207" s="1127"/>
      <c r="DE207" s="1127"/>
      <c r="DF207" s="1127"/>
      <c r="DG207" s="1127"/>
      <c r="DH207" s="1127"/>
      <c r="DI207" s="1127"/>
      <c r="DJ207" s="1127"/>
      <c r="DK207" s="1127"/>
      <c r="DL207" s="1127"/>
      <c r="DM207" s="1127"/>
      <c r="DN207" s="1163"/>
      <c r="DO207" s="588"/>
      <c r="DP207" s="588"/>
      <c r="DQ207" s="587"/>
      <c r="DR207" s="587"/>
      <c r="DS207" s="587"/>
      <c r="DT207" s="587"/>
      <c r="DU207" s="1127"/>
      <c r="DV207" s="1127"/>
      <c r="DW207" s="588"/>
      <c r="DX207" s="587"/>
      <c r="DY207" s="587"/>
      <c r="DZ207" s="587"/>
      <c r="EA207" s="587"/>
      <c r="EB207" s="1127"/>
      <c r="EC207" s="1127"/>
      <c r="ED207" s="588"/>
      <c r="EE207" s="588"/>
      <c r="EF207" s="587">
        <v>6</v>
      </c>
      <c r="EG207" s="587">
        <v>4</v>
      </c>
      <c r="EH207" s="587">
        <v>2</v>
      </c>
      <c r="EI207" s="587">
        <f t="shared" si="303"/>
        <v>12</v>
      </c>
      <c r="EJ207" s="1127">
        <v>1</v>
      </c>
      <c r="EK207" s="1163">
        <f t="shared" si="277"/>
        <v>11.125</v>
      </c>
      <c r="EL207" s="588"/>
      <c r="EM207" s="587">
        <v>8</v>
      </c>
      <c r="EN207" s="587">
        <v>6</v>
      </c>
      <c r="EO207" s="587">
        <v>2</v>
      </c>
      <c r="EP207" s="587">
        <f t="shared" si="304"/>
        <v>16</v>
      </c>
      <c r="EQ207" s="1127">
        <v>1</v>
      </c>
      <c r="ER207" s="1163">
        <f t="shared" si="258"/>
        <v>14.917431192660551</v>
      </c>
      <c r="ES207" s="588"/>
      <c r="ET207" s="587"/>
      <c r="EU207" s="587">
        <v>7</v>
      </c>
      <c r="EV207" s="587">
        <v>1</v>
      </c>
      <c r="EW207" s="587">
        <v>7</v>
      </c>
      <c r="EX207" s="587">
        <v>15</v>
      </c>
      <c r="EY207" s="1199">
        <v>1</v>
      </c>
      <c r="EZ207" s="1164">
        <f t="shared" si="259"/>
        <v>8.1415929203539825</v>
      </c>
      <c r="FA207" s="588"/>
      <c r="FB207" s="587">
        <v>8</v>
      </c>
      <c r="FC207" s="587">
        <v>2</v>
      </c>
      <c r="FD207" s="587">
        <v>9</v>
      </c>
      <c r="FE207" s="587">
        <f t="shared" si="305"/>
        <v>19</v>
      </c>
      <c r="FF207" s="1127">
        <v>1</v>
      </c>
      <c r="FG207" s="1163">
        <f t="shared" si="260"/>
        <v>11.292035398230089</v>
      </c>
      <c r="FH207" s="1197"/>
      <c r="FI207" s="1198"/>
      <c r="FJ207" s="587"/>
      <c r="FK207" s="587"/>
      <c r="FL207" s="587"/>
      <c r="FM207" s="587"/>
      <c r="FN207" s="1414"/>
      <c r="FO207" s="1127"/>
      <c r="FP207" s="588"/>
      <c r="FQ207" s="587"/>
      <c r="FR207" s="587"/>
      <c r="FS207" s="587"/>
      <c r="FT207" s="587"/>
      <c r="FU207" s="1126"/>
      <c r="FV207" s="1127"/>
      <c r="FW207" s="1203"/>
      <c r="FX207" s="1198"/>
      <c r="FY207" s="587">
        <v>2</v>
      </c>
      <c r="FZ207" s="587">
        <v>1</v>
      </c>
      <c r="GA207" s="587">
        <v>1</v>
      </c>
      <c r="GB207" s="588">
        <v>4</v>
      </c>
      <c r="GC207" s="1127">
        <v>1</v>
      </c>
      <c r="GD207" s="1166">
        <f t="shared" si="261"/>
        <v>2.6833333333333331</v>
      </c>
      <c r="GE207" s="697">
        <v>34</v>
      </c>
      <c r="GF207" s="697">
        <v>31</v>
      </c>
      <c r="GG207" s="697">
        <v>21</v>
      </c>
      <c r="GH207" s="585">
        <v>1</v>
      </c>
      <c r="GI207" s="585">
        <v>0</v>
      </c>
    </row>
    <row r="208" spans="1:191" s="585" customFormat="1" hidden="1" x14ac:dyDescent="0.35">
      <c r="A208" s="1229">
        <v>43012</v>
      </c>
      <c r="B208" s="587"/>
      <c r="C208" s="587"/>
      <c r="D208" s="587"/>
      <c r="E208" s="587"/>
      <c r="F208" s="1126"/>
      <c r="G208" s="1414"/>
      <c r="H208" s="588"/>
      <c r="I208" s="587"/>
      <c r="J208" s="587"/>
      <c r="K208" s="587"/>
      <c r="L208" s="587"/>
      <c r="M208" s="1126"/>
      <c r="N208" s="1126"/>
      <c r="O208" s="588"/>
      <c r="P208" s="588"/>
      <c r="Q208" s="587"/>
      <c r="R208" s="587"/>
      <c r="S208" s="587"/>
      <c r="T208" s="587"/>
      <c r="U208" s="1126"/>
      <c r="V208" s="1414"/>
      <c r="W208" s="587"/>
      <c r="X208" s="587"/>
      <c r="Y208" s="587"/>
      <c r="Z208" s="587"/>
      <c r="AA208" s="1126"/>
      <c r="AB208" s="1126"/>
      <c r="AC208" s="587"/>
      <c r="AD208" s="587"/>
      <c r="AE208" s="587"/>
      <c r="AF208" s="587"/>
      <c r="AG208" s="1126"/>
      <c r="AH208" s="1199"/>
      <c r="AI208" s="588"/>
      <c r="AJ208" s="587"/>
      <c r="AK208" s="587"/>
      <c r="AL208" s="587"/>
      <c r="AM208" s="587"/>
      <c r="AN208" s="1126"/>
      <c r="AO208" s="1127"/>
      <c r="AP208" s="587"/>
      <c r="AQ208" s="587">
        <v>3</v>
      </c>
      <c r="AR208" s="587">
        <v>3</v>
      </c>
      <c r="AS208" s="587">
        <v>5</v>
      </c>
      <c r="AT208" s="587">
        <f t="shared" si="302"/>
        <v>11</v>
      </c>
      <c r="AU208" s="1127">
        <v>1</v>
      </c>
      <c r="AV208" s="1165">
        <f t="shared" ref="AV208:AV271" si="307">IF( SUM(AU148:AU208)&lt;=0,0,SUM(AT148:AT208)/SUM(AU148:AU208))</f>
        <v>16.423728813559322</v>
      </c>
      <c r="AW208" s="588"/>
      <c r="AX208" s="587">
        <v>4</v>
      </c>
      <c r="AY208" s="587">
        <v>3</v>
      </c>
      <c r="AZ208" s="587">
        <v>6</v>
      </c>
      <c r="BA208" s="587">
        <f t="shared" ref="BA208:BA213" si="308">SUM(AX208:AZ208)</f>
        <v>13</v>
      </c>
      <c r="BB208" s="1127">
        <v>1</v>
      </c>
      <c r="BC208" s="1163">
        <f t="shared" si="306"/>
        <v>19.275862068965516</v>
      </c>
      <c r="BD208" s="588"/>
      <c r="BE208" s="588"/>
      <c r="BF208" s="587"/>
      <c r="BG208" s="587"/>
      <c r="BH208" s="587"/>
      <c r="BI208" s="587"/>
      <c r="BJ208" s="1126"/>
      <c r="BK208" s="1127"/>
      <c r="BL208" s="588"/>
      <c r="BM208" s="587"/>
      <c r="BN208" s="587"/>
      <c r="BO208" s="587"/>
      <c r="BP208" s="587"/>
      <c r="BQ208" s="1419"/>
      <c r="BR208" s="1199"/>
      <c r="BS208" s="587"/>
      <c r="BT208" s="587"/>
      <c r="BU208" s="587"/>
      <c r="BV208" s="587"/>
      <c r="BW208" s="1126"/>
      <c r="BX208" s="1127"/>
      <c r="BY208" s="588"/>
      <c r="BZ208" s="588"/>
      <c r="CA208" s="587"/>
      <c r="CB208" s="587"/>
      <c r="CC208" s="587"/>
      <c r="CD208" s="587"/>
      <c r="CE208" s="1127"/>
      <c r="CF208" s="1163"/>
      <c r="CG208" s="588"/>
      <c r="CH208" s="587"/>
      <c r="CI208" s="587"/>
      <c r="CJ208" s="587"/>
      <c r="CK208" s="587"/>
      <c r="CL208" s="1127"/>
      <c r="CM208" s="1163"/>
      <c r="CN208" s="588"/>
      <c r="CO208" s="588"/>
      <c r="CP208" s="587"/>
      <c r="CQ208" s="587"/>
      <c r="CR208" s="587"/>
      <c r="CS208" s="587"/>
      <c r="CT208" s="1127"/>
      <c r="CU208" s="1163"/>
      <c r="CV208" s="588"/>
      <c r="CW208" s="587"/>
      <c r="CX208" s="587"/>
      <c r="CY208" s="587"/>
      <c r="CZ208" s="587"/>
      <c r="DA208" s="1127"/>
      <c r="DB208" s="1127"/>
      <c r="DC208" s="1127"/>
      <c r="DD208" s="1127"/>
      <c r="DE208" s="1127"/>
      <c r="DF208" s="1127"/>
      <c r="DG208" s="1127"/>
      <c r="DH208" s="1127"/>
      <c r="DI208" s="1127"/>
      <c r="DJ208" s="1127"/>
      <c r="DK208" s="1127"/>
      <c r="DL208" s="1127"/>
      <c r="DM208" s="1127"/>
      <c r="DN208" s="1163"/>
      <c r="DO208" s="588"/>
      <c r="DP208" s="588"/>
      <c r="DQ208" s="587"/>
      <c r="DR208" s="587"/>
      <c r="DS208" s="587"/>
      <c r="DT208" s="587"/>
      <c r="DU208" s="1127"/>
      <c r="DV208" s="1127"/>
      <c r="DW208" s="588"/>
      <c r="DX208" s="587"/>
      <c r="DY208" s="587"/>
      <c r="DZ208" s="587"/>
      <c r="EA208" s="587"/>
      <c r="EB208" s="1127"/>
      <c r="EC208" s="1127"/>
      <c r="ED208" s="588"/>
      <c r="EE208" s="588"/>
      <c r="EF208" s="587">
        <v>9</v>
      </c>
      <c r="EG208" s="587">
        <v>1</v>
      </c>
      <c r="EH208" s="587">
        <v>5</v>
      </c>
      <c r="EI208" s="587">
        <f t="shared" si="303"/>
        <v>15</v>
      </c>
      <c r="EJ208" s="1127">
        <v>1</v>
      </c>
      <c r="EK208" s="1163">
        <f t="shared" si="277"/>
        <v>11.196428571428571</v>
      </c>
      <c r="EL208" s="588"/>
      <c r="EM208" s="587">
        <v>10</v>
      </c>
      <c r="EN208" s="587">
        <v>3</v>
      </c>
      <c r="EO208" s="587">
        <v>7</v>
      </c>
      <c r="EP208" s="587">
        <f t="shared" si="304"/>
        <v>20</v>
      </c>
      <c r="EQ208" s="1127">
        <v>1</v>
      </c>
      <c r="ER208" s="1163">
        <f t="shared" si="258"/>
        <v>15.045871559633028</v>
      </c>
      <c r="ES208" s="588"/>
      <c r="ET208" s="587"/>
      <c r="EU208" s="587">
        <v>5</v>
      </c>
      <c r="EV208" s="587">
        <v>0</v>
      </c>
      <c r="EW208" s="587">
        <v>7</v>
      </c>
      <c r="EX208" s="587">
        <v>11</v>
      </c>
      <c r="EY208" s="1199">
        <v>1</v>
      </c>
      <c r="EZ208" s="1164">
        <f t="shared" si="259"/>
        <v>8.1946902654867255</v>
      </c>
      <c r="FA208" s="588"/>
      <c r="FB208" s="587">
        <v>5</v>
      </c>
      <c r="FC208" s="587">
        <v>2</v>
      </c>
      <c r="FD208" s="587">
        <v>9</v>
      </c>
      <c r="FE208" s="587">
        <f t="shared" si="305"/>
        <v>16</v>
      </c>
      <c r="FF208" s="1127">
        <v>1</v>
      </c>
      <c r="FG208" s="1163">
        <f t="shared" si="260"/>
        <v>11.380530973451327</v>
      </c>
      <c r="FH208" s="1197"/>
      <c r="FI208" s="1198"/>
      <c r="FJ208" s="587"/>
      <c r="FK208" s="587"/>
      <c r="FL208" s="587"/>
      <c r="FM208" s="587"/>
      <c r="FN208" s="1414"/>
      <c r="FO208" s="1127"/>
      <c r="FP208" s="588"/>
      <c r="FQ208" s="587"/>
      <c r="FR208" s="587"/>
      <c r="FS208" s="587"/>
      <c r="FT208" s="587"/>
      <c r="FU208" s="1126"/>
      <c r="FV208" s="1127"/>
      <c r="FW208" s="1203"/>
      <c r="FX208" s="1198"/>
      <c r="FY208" s="587">
        <v>5</v>
      </c>
      <c r="FZ208" s="587">
        <v>1</v>
      </c>
      <c r="GA208" s="587">
        <v>1</v>
      </c>
      <c r="GB208" s="588">
        <f t="shared" ref="GB208:GB213" si="309">SUM(FY208:GA208)</f>
        <v>7</v>
      </c>
      <c r="GC208" s="1127">
        <v>1</v>
      </c>
      <c r="GD208" s="1166">
        <f t="shared" si="261"/>
        <v>2.7666666666666666</v>
      </c>
      <c r="GE208" s="697">
        <f t="shared" ref="GE208:GG215" si="310">AQ208+CA208+CP208+EF208+EU208+FY208</f>
        <v>22</v>
      </c>
      <c r="GF208" s="697">
        <f t="shared" si="310"/>
        <v>5</v>
      </c>
      <c r="GG208" s="697">
        <f t="shared" si="310"/>
        <v>18</v>
      </c>
      <c r="GH208" s="585">
        <v>0</v>
      </c>
      <c r="GI208" s="585">
        <v>0</v>
      </c>
    </row>
    <row r="209" spans="1:191" s="585" customFormat="1" hidden="1" x14ac:dyDescent="0.35">
      <c r="A209" s="1229">
        <v>43013</v>
      </c>
      <c r="B209" s="587"/>
      <c r="C209" s="587"/>
      <c r="D209" s="587"/>
      <c r="E209" s="587"/>
      <c r="F209" s="1126"/>
      <c r="G209" s="1414"/>
      <c r="H209" s="588"/>
      <c r="I209" s="587"/>
      <c r="J209" s="587"/>
      <c r="K209" s="587"/>
      <c r="L209" s="587"/>
      <c r="M209" s="1126"/>
      <c r="N209" s="1126"/>
      <c r="O209" s="588"/>
      <c r="P209" s="588"/>
      <c r="Q209" s="587"/>
      <c r="R209" s="587"/>
      <c r="S209" s="587"/>
      <c r="T209" s="587"/>
      <c r="U209" s="1126"/>
      <c r="V209" s="1414"/>
      <c r="W209" s="587"/>
      <c r="X209" s="587"/>
      <c r="Y209" s="587"/>
      <c r="Z209" s="587"/>
      <c r="AA209" s="1126"/>
      <c r="AB209" s="1126"/>
      <c r="AC209" s="587"/>
      <c r="AD209" s="587"/>
      <c r="AE209" s="587"/>
      <c r="AF209" s="587"/>
      <c r="AG209" s="1126"/>
      <c r="AH209" s="1199"/>
      <c r="AI209" s="588"/>
      <c r="AJ209" s="587"/>
      <c r="AK209" s="587"/>
      <c r="AL209" s="587"/>
      <c r="AM209" s="587"/>
      <c r="AN209" s="1126"/>
      <c r="AO209" s="1127"/>
      <c r="AP209" s="587"/>
      <c r="AQ209" s="587">
        <v>3</v>
      </c>
      <c r="AR209" s="587">
        <v>4</v>
      </c>
      <c r="AS209" s="587">
        <v>6</v>
      </c>
      <c r="AT209" s="587">
        <f t="shared" si="302"/>
        <v>13</v>
      </c>
      <c r="AU209" s="1127">
        <v>1</v>
      </c>
      <c r="AV209" s="1165">
        <f t="shared" si="307"/>
        <v>16.559322033898304</v>
      </c>
      <c r="AW209" s="588"/>
      <c r="AX209" s="587">
        <v>4</v>
      </c>
      <c r="AY209" s="587">
        <v>4</v>
      </c>
      <c r="AZ209" s="587">
        <v>7</v>
      </c>
      <c r="BA209" s="587">
        <f t="shared" si="308"/>
        <v>15</v>
      </c>
      <c r="BB209" s="1127">
        <v>1</v>
      </c>
      <c r="BC209" s="1163">
        <f t="shared" si="306"/>
        <v>19.431034482758619</v>
      </c>
      <c r="BD209" s="588"/>
      <c r="BE209" s="588"/>
      <c r="BF209" s="587"/>
      <c r="BG209" s="587"/>
      <c r="BH209" s="587"/>
      <c r="BI209" s="587"/>
      <c r="BJ209" s="1126"/>
      <c r="BK209" s="1127"/>
      <c r="BL209" s="588"/>
      <c r="BM209" s="587"/>
      <c r="BN209" s="587"/>
      <c r="BO209" s="587"/>
      <c r="BP209" s="587"/>
      <c r="BQ209" s="1419"/>
      <c r="BR209" s="1199"/>
      <c r="BS209" s="587"/>
      <c r="BT209" s="587"/>
      <c r="BU209" s="587"/>
      <c r="BV209" s="587"/>
      <c r="BW209" s="1126"/>
      <c r="BX209" s="1127"/>
      <c r="BY209" s="588"/>
      <c r="BZ209" s="588"/>
      <c r="CA209" s="587"/>
      <c r="CB209" s="587"/>
      <c r="CC209" s="587"/>
      <c r="CD209" s="587"/>
      <c r="CE209" s="1127"/>
      <c r="CF209" s="1163"/>
      <c r="CG209" s="588"/>
      <c r="CH209" s="587"/>
      <c r="CI209" s="587"/>
      <c r="CJ209" s="587"/>
      <c r="CK209" s="587"/>
      <c r="CL209" s="1127"/>
      <c r="CM209" s="1163"/>
      <c r="CN209" s="588"/>
      <c r="CO209" s="588"/>
      <c r="CP209" s="587"/>
      <c r="CQ209" s="587"/>
      <c r="CR209" s="587"/>
      <c r="CS209" s="587"/>
      <c r="CT209" s="1127"/>
      <c r="CU209" s="1163"/>
      <c r="CV209" s="588"/>
      <c r="CW209" s="587"/>
      <c r="CX209" s="587"/>
      <c r="CY209" s="587"/>
      <c r="CZ209" s="587"/>
      <c r="DA209" s="1127"/>
      <c r="DB209" s="1127"/>
      <c r="DC209" s="1127"/>
      <c r="DD209" s="1127"/>
      <c r="DE209" s="1127"/>
      <c r="DF209" s="1127"/>
      <c r="DG209" s="1127"/>
      <c r="DH209" s="1127"/>
      <c r="DI209" s="1127"/>
      <c r="DJ209" s="1127"/>
      <c r="DK209" s="1127"/>
      <c r="DL209" s="1127"/>
      <c r="DM209" s="1127"/>
      <c r="DN209" s="1163"/>
      <c r="DO209" s="588"/>
      <c r="DP209" s="588"/>
      <c r="DQ209" s="587"/>
      <c r="DR209" s="587"/>
      <c r="DS209" s="587"/>
      <c r="DT209" s="587"/>
      <c r="DU209" s="1127"/>
      <c r="DV209" s="1127"/>
      <c r="DW209" s="588"/>
      <c r="DX209" s="587"/>
      <c r="DY209" s="587"/>
      <c r="DZ209" s="587"/>
      <c r="EA209" s="587"/>
      <c r="EB209" s="1127"/>
      <c r="EC209" s="1127"/>
      <c r="ED209" s="588"/>
      <c r="EE209" s="588"/>
      <c r="EF209" s="587">
        <v>5</v>
      </c>
      <c r="EG209" s="587">
        <v>2</v>
      </c>
      <c r="EH209" s="587">
        <v>2</v>
      </c>
      <c r="EI209" s="587">
        <f t="shared" si="303"/>
        <v>9</v>
      </c>
      <c r="EJ209" s="1127">
        <v>1</v>
      </c>
      <c r="EK209" s="1163">
        <f t="shared" si="277"/>
        <v>11.2</v>
      </c>
      <c r="EL209" s="588"/>
      <c r="EM209" s="587">
        <v>10</v>
      </c>
      <c r="EN209" s="587">
        <v>6</v>
      </c>
      <c r="EO209" s="587">
        <v>4</v>
      </c>
      <c r="EP209" s="587">
        <f t="shared" si="304"/>
        <v>20</v>
      </c>
      <c r="EQ209" s="1127">
        <v>1</v>
      </c>
      <c r="ER209" s="1163">
        <f t="shared" si="258"/>
        <v>15.232876712328768</v>
      </c>
      <c r="ES209" s="588"/>
      <c r="ET209" s="587"/>
      <c r="EU209" s="587">
        <v>5</v>
      </c>
      <c r="EV209" s="587">
        <v>2</v>
      </c>
      <c r="EW209" s="587">
        <v>3</v>
      </c>
      <c r="EX209" s="587">
        <v>11</v>
      </c>
      <c r="EY209" s="1199">
        <v>1</v>
      </c>
      <c r="EZ209" s="1164">
        <f t="shared" si="259"/>
        <v>8.230088495575222</v>
      </c>
      <c r="FA209" s="588"/>
      <c r="FB209" s="587">
        <v>7</v>
      </c>
      <c r="FC209" s="587">
        <v>3</v>
      </c>
      <c r="FD209" s="587">
        <v>8</v>
      </c>
      <c r="FE209" s="587">
        <f t="shared" si="305"/>
        <v>18</v>
      </c>
      <c r="FF209" s="1127">
        <v>1</v>
      </c>
      <c r="FG209" s="1163">
        <f t="shared" si="260"/>
        <v>11.504424778761061</v>
      </c>
      <c r="FH209" s="1197"/>
      <c r="FI209" s="1198"/>
      <c r="FJ209" s="587"/>
      <c r="FK209" s="587"/>
      <c r="FL209" s="587"/>
      <c r="FM209" s="587"/>
      <c r="FN209" s="1414"/>
      <c r="FO209" s="1127"/>
      <c r="FP209" s="588"/>
      <c r="FQ209" s="587"/>
      <c r="FR209" s="587"/>
      <c r="FS209" s="587"/>
      <c r="FT209" s="587"/>
      <c r="FU209" s="1126"/>
      <c r="FV209" s="1127"/>
      <c r="FW209" s="1203"/>
      <c r="FX209" s="1198"/>
      <c r="FY209" s="587">
        <v>1</v>
      </c>
      <c r="FZ209" s="587">
        <v>0</v>
      </c>
      <c r="GA209" s="587">
        <v>1</v>
      </c>
      <c r="GB209" s="588">
        <f t="shared" si="309"/>
        <v>2</v>
      </c>
      <c r="GC209" s="1127">
        <v>1</v>
      </c>
      <c r="GD209" s="1166">
        <f t="shared" si="261"/>
        <v>2.75</v>
      </c>
      <c r="GE209" s="697">
        <f t="shared" si="310"/>
        <v>14</v>
      </c>
      <c r="GF209" s="697">
        <f t="shared" si="310"/>
        <v>8</v>
      </c>
      <c r="GG209" s="697">
        <f t="shared" si="310"/>
        <v>12</v>
      </c>
      <c r="GH209" s="585">
        <v>0</v>
      </c>
      <c r="GI209" s="585">
        <v>1</v>
      </c>
    </row>
    <row r="210" spans="1:191" s="585" customFormat="1" hidden="1" x14ac:dyDescent="0.35">
      <c r="A210" s="1231">
        <v>43014</v>
      </c>
      <c r="B210" s="698"/>
      <c r="C210" s="698"/>
      <c r="D210" s="698"/>
      <c r="E210" s="698"/>
      <c r="F210" s="1140"/>
      <c r="G210" s="1415"/>
      <c r="H210" s="1142"/>
      <c r="I210" s="698"/>
      <c r="J210" s="698"/>
      <c r="K210" s="698"/>
      <c r="L210" s="698"/>
      <c r="M210" s="1140"/>
      <c r="N210" s="1140"/>
      <c r="O210" s="1142"/>
      <c r="P210" s="1142"/>
      <c r="Q210" s="698"/>
      <c r="R210" s="698"/>
      <c r="S210" s="698"/>
      <c r="T210" s="698"/>
      <c r="U210" s="1140"/>
      <c r="V210" s="1415"/>
      <c r="W210" s="698"/>
      <c r="X210" s="698"/>
      <c r="Y210" s="698"/>
      <c r="Z210" s="698"/>
      <c r="AA210" s="1140"/>
      <c r="AB210" s="1140"/>
      <c r="AC210" s="698"/>
      <c r="AD210" s="698"/>
      <c r="AE210" s="698"/>
      <c r="AF210" s="698"/>
      <c r="AG210" s="1140"/>
      <c r="AH210" s="1420"/>
      <c r="AI210" s="1142"/>
      <c r="AJ210" s="698"/>
      <c r="AK210" s="698"/>
      <c r="AL210" s="698"/>
      <c r="AM210" s="698"/>
      <c r="AN210" s="1140"/>
      <c r="AO210" s="1141"/>
      <c r="AP210" s="698"/>
      <c r="AQ210" s="698">
        <v>5</v>
      </c>
      <c r="AR210" s="698">
        <v>6</v>
      </c>
      <c r="AS210" s="698">
        <v>5</v>
      </c>
      <c r="AT210" s="698">
        <f t="shared" si="302"/>
        <v>16</v>
      </c>
      <c r="AU210" s="1141">
        <v>1</v>
      </c>
      <c r="AV210" s="1165">
        <f t="shared" si="307"/>
        <v>16.728813559322035</v>
      </c>
      <c r="AW210" s="1142"/>
      <c r="AX210" s="698">
        <v>6</v>
      </c>
      <c r="AY210" s="698">
        <v>6</v>
      </c>
      <c r="AZ210" s="698">
        <v>5</v>
      </c>
      <c r="BA210" s="698">
        <f t="shared" si="308"/>
        <v>17</v>
      </c>
      <c r="BB210" s="1141">
        <v>1</v>
      </c>
      <c r="BC210" s="1163">
        <f t="shared" si="306"/>
        <v>19.586206896551722</v>
      </c>
      <c r="BD210" s="1142"/>
      <c r="BE210" s="1142"/>
      <c r="BF210" s="698"/>
      <c r="BG210" s="698"/>
      <c r="BH210" s="698"/>
      <c r="BI210" s="698"/>
      <c r="BJ210" s="1140"/>
      <c r="BK210" s="1141"/>
      <c r="BL210" s="1142"/>
      <c r="BM210" s="698"/>
      <c r="BN210" s="698"/>
      <c r="BO210" s="698"/>
      <c r="BP210" s="698"/>
      <c r="BQ210" s="1421"/>
      <c r="BR210" s="1420"/>
      <c r="BS210" s="698"/>
      <c r="BT210" s="698"/>
      <c r="BU210" s="698"/>
      <c r="BV210" s="698"/>
      <c r="BW210" s="1140"/>
      <c r="BX210" s="1141"/>
      <c r="BY210" s="1142"/>
      <c r="BZ210" s="1142"/>
      <c r="CA210" s="698"/>
      <c r="CB210" s="698"/>
      <c r="CC210" s="698"/>
      <c r="CD210" s="698"/>
      <c r="CE210" s="1141"/>
      <c r="CF210" s="1163"/>
      <c r="CG210" s="1142"/>
      <c r="CH210" s="698"/>
      <c r="CI210" s="698"/>
      <c r="CJ210" s="698"/>
      <c r="CK210" s="698"/>
      <c r="CL210" s="1127"/>
      <c r="CM210" s="1163"/>
      <c r="CN210" s="1142"/>
      <c r="CO210" s="1142"/>
      <c r="CP210" s="698"/>
      <c r="CQ210" s="698"/>
      <c r="CR210" s="698"/>
      <c r="CS210" s="698"/>
      <c r="CT210" s="1141"/>
      <c r="CU210" s="1163"/>
      <c r="CV210" s="1142"/>
      <c r="CW210" s="698"/>
      <c r="CX210" s="698"/>
      <c r="CY210" s="698"/>
      <c r="CZ210" s="698"/>
      <c r="DA210" s="1141"/>
      <c r="DB210" s="1141"/>
      <c r="DC210" s="1141"/>
      <c r="DD210" s="1141"/>
      <c r="DE210" s="1141"/>
      <c r="DF210" s="1141"/>
      <c r="DG210" s="1141"/>
      <c r="DH210" s="1141"/>
      <c r="DI210" s="1141"/>
      <c r="DJ210" s="1141"/>
      <c r="DK210" s="1141"/>
      <c r="DL210" s="1141"/>
      <c r="DM210" s="1141"/>
      <c r="DN210" s="1163"/>
      <c r="DO210" s="1142"/>
      <c r="DP210" s="1142"/>
      <c r="DQ210" s="698"/>
      <c r="DR210" s="698"/>
      <c r="DS210" s="698"/>
      <c r="DT210" s="698"/>
      <c r="DU210" s="1141"/>
      <c r="DV210" s="1141"/>
      <c r="DW210" s="1142"/>
      <c r="DX210" s="698"/>
      <c r="DY210" s="698"/>
      <c r="DZ210" s="698"/>
      <c r="EA210" s="698"/>
      <c r="EB210" s="1141"/>
      <c r="EC210" s="1141"/>
      <c r="ED210" s="1142"/>
      <c r="EE210" s="1142"/>
      <c r="EF210" s="698">
        <v>6</v>
      </c>
      <c r="EG210" s="698">
        <v>0</v>
      </c>
      <c r="EH210" s="698">
        <v>1</v>
      </c>
      <c r="EI210" s="698">
        <f t="shared" si="303"/>
        <v>7</v>
      </c>
      <c r="EJ210" s="1141">
        <v>1</v>
      </c>
      <c r="EK210" s="1163">
        <f t="shared" si="277"/>
        <v>11.061946902654867</v>
      </c>
      <c r="EL210" s="1142"/>
      <c r="EM210" s="698">
        <v>11</v>
      </c>
      <c r="EN210" s="698">
        <v>4</v>
      </c>
      <c r="EO210" s="698">
        <v>2</v>
      </c>
      <c r="EP210" s="698">
        <f t="shared" si="304"/>
        <v>17</v>
      </c>
      <c r="EQ210" s="1141">
        <v>1</v>
      </c>
      <c r="ER210" s="1163">
        <f t="shared" si="258"/>
        <v>15.2</v>
      </c>
      <c r="ES210" s="1142"/>
      <c r="ET210" s="698"/>
      <c r="EU210" s="698">
        <v>4</v>
      </c>
      <c r="EV210" s="698">
        <v>0</v>
      </c>
      <c r="EW210" s="698">
        <v>1</v>
      </c>
      <c r="EX210" s="698">
        <f t="shared" ref="EX210:EX216" si="311">SUM(EU210:EW210)</f>
        <v>5</v>
      </c>
      <c r="EY210" s="1420">
        <v>1</v>
      </c>
      <c r="EZ210" s="1164">
        <f t="shared" si="259"/>
        <v>8.1754385964912277</v>
      </c>
      <c r="FA210" s="1142"/>
      <c r="FB210" s="698">
        <v>5</v>
      </c>
      <c r="FC210" s="698">
        <v>1</v>
      </c>
      <c r="FD210" s="698">
        <v>3</v>
      </c>
      <c r="FE210" s="698">
        <f t="shared" si="305"/>
        <v>9</v>
      </c>
      <c r="FF210" s="1141">
        <v>1</v>
      </c>
      <c r="FG210" s="1163">
        <f t="shared" si="260"/>
        <v>11.403508771929825</v>
      </c>
      <c r="FH210" s="1423"/>
      <c r="FI210" s="1424"/>
      <c r="FJ210" s="698"/>
      <c r="FK210" s="698"/>
      <c r="FL210" s="698"/>
      <c r="FM210" s="698"/>
      <c r="FN210" s="1415"/>
      <c r="FO210" s="1141"/>
      <c r="FP210" s="1142"/>
      <c r="FQ210" s="698"/>
      <c r="FR210" s="698"/>
      <c r="FS210" s="698"/>
      <c r="FT210" s="698"/>
      <c r="FU210" s="1140"/>
      <c r="FV210" s="1141"/>
      <c r="FW210" s="1425"/>
      <c r="FX210" s="1424"/>
      <c r="FY210" s="698">
        <v>1</v>
      </c>
      <c r="FZ210" s="698">
        <v>0</v>
      </c>
      <c r="GA210" s="698">
        <v>0</v>
      </c>
      <c r="GB210" s="1142">
        <f t="shared" si="309"/>
        <v>1</v>
      </c>
      <c r="GC210" s="1141">
        <v>1</v>
      </c>
      <c r="GD210" s="1166">
        <f t="shared" si="261"/>
        <v>2.6666666666666665</v>
      </c>
      <c r="GE210" s="1427">
        <f t="shared" si="310"/>
        <v>16</v>
      </c>
      <c r="GF210" s="1427">
        <f t="shared" si="310"/>
        <v>6</v>
      </c>
      <c r="GG210" s="1427">
        <f t="shared" si="310"/>
        <v>7</v>
      </c>
      <c r="GH210" s="585">
        <v>0</v>
      </c>
      <c r="GI210" s="585">
        <v>0</v>
      </c>
    </row>
    <row r="211" spans="1:191" s="585" customFormat="1" hidden="1" x14ac:dyDescent="0.35">
      <c r="A211" s="1230">
        <v>43017</v>
      </c>
      <c r="B211" s="587"/>
      <c r="C211" s="587"/>
      <c r="D211" s="587"/>
      <c r="E211" s="587"/>
      <c r="F211" s="1126"/>
      <c r="G211" s="1414"/>
      <c r="H211" s="588"/>
      <c r="I211" s="587"/>
      <c r="J211" s="587"/>
      <c r="K211" s="587"/>
      <c r="L211" s="587"/>
      <c r="M211" s="1126"/>
      <c r="N211" s="1126"/>
      <c r="O211" s="588"/>
      <c r="P211" s="588"/>
      <c r="Q211" s="587"/>
      <c r="R211" s="587"/>
      <c r="S211" s="587"/>
      <c r="T211" s="587"/>
      <c r="U211" s="1126"/>
      <c r="V211" s="1414"/>
      <c r="W211" s="587"/>
      <c r="X211" s="587"/>
      <c r="Y211" s="587"/>
      <c r="Z211" s="587"/>
      <c r="AA211" s="1126"/>
      <c r="AB211" s="1126"/>
      <c r="AC211" s="587"/>
      <c r="AD211" s="587"/>
      <c r="AE211" s="587"/>
      <c r="AF211" s="587"/>
      <c r="AG211" s="1126"/>
      <c r="AH211" s="1199"/>
      <c r="AI211" s="588"/>
      <c r="AJ211" s="587"/>
      <c r="AK211" s="587"/>
      <c r="AL211" s="587"/>
      <c r="AM211" s="587"/>
      <c r="AN211" s="1126"/>
      <c r="AO211" s="1127"/>
      <c r="AP211" s="587"/>
      <c r="AQ211" s="587">
        <v>0</v>
      </c>
      <c r="AR211" s="587">
        <v>10</v>
      </c>
      <c r="AS211" s="587">
        <v>8</v>
      </c>
      <c r="AT211" s="587">
        <f t="shared" si="302"/>
        <v>18</v>
      </c>
      <c r="AU211" s="1127">
        <v>1</v>
      </c>
      <c r="AV211" s="1165">
        <f t="shared" si="307"/>
        <v>16.779661016949152</v>
      </c>
      <c r="AW211" s="588"/>
      <c r="AX211" s="587">
        <v>1</v>
      </c>
      <c r="AY211" s="587">
        <v>10</v>
      </c>
      <c r="AZ211" s="587">
        <v>8</v>
      </c>
      <c r="BA211" s="587">
        <f t="shared" si="308"/>
        <v>19</v>
      </c>
      <c r="BB211" s="1127">
        <v>1</v>
      </c>
      <c r="BC211" s="1163">
        <f t="shared" si="306"/>
        <v>19.576271186440678</v>
      </c>
      <c r="BD211" s="588"/>
      <c r="BE211" s="588"/>
      <c r="BF211" s="587"/>
      <c r="BG211" s="587"/>
      <c r="BH211" s="587"/>
      <c r="BI211" s="587"/>
      <c r="BJ211" s="1126"/>
      <c r="BK211" s="1127"/>
      <c r="BL211" s="588"/>
      <c r="BM211" s="587"/>
      <c r="BN211" s="587"/>
      <c r="BO211" s="587"/>
      <c r="BP211" s="587"/>
      <c r="BQ211" s="1419"/>
      <c r="BR211" s="1199"/>
      <c r="BS211" s="587"/>
      <c r="BT211" s="587"/>
      <c r="BU211" s="587"/>
      <c r="BV211" s="587"/>
      <c r="BW211" s="1126"/>
      <c r="BX211" s="1127"/>
      <c r="BY211" s="588"/>
      <c r="BZ211" s="588"/>
      <c r="CA211" s="587"/>
      <c r="CB211" s="587"/>
      <c r="CC211" s="587"/>
      <c r="CD211" s="587"/>
      <c r="CE211" s="1127"/>
      <c r="CF211" s="1163"/>
      <c r="CG211" s="588"/>
      <c r="CH211" s="587"/>
      <c r="CI211" s="587"/>
      <c r="CJ211" s="587"/>
      <c r="CK211" s="587"/>
      <c r="CL211" s="1127"/>
      <c r="CM211" s="1163"/>
      <c r="CN211" s="588"/>
      <c r="CO211" s="588"/>
      <c r="CP211" s="587"/>
      <c r="CQ211" s="587"/>
      <c r="CR211" s="587"/>
      <c r="CS211" s="587"/>
      <c r="CT211" s="1127"/>
      <c r="CU211" s="1163"/>
      <c r="CV211" s="588"/>
      <c r="CW211" s="587"/>
      <c r="CX211" s="587"/>
      <c r="CY211" s="587"/>
      <c r="CZ211" s="587"/>
      <c r="DA211" s="1127"/>
      <c r="DB211" s="1127"/>
      <c r="DC211" s="1127"/>
      <c r="DD211" s="1127"/>
      <c r="DE211" s="1127"/>
      <c r="DF211" s="1127"/>
      <c r="DG211" s="1127"/>
      <c r="DH211" s="1127"/>
      <c r="DI211" s="1127"/>
      <c r="DJ211" s="1127"/>
      <c r="DK211" s="1127"/>
      <c r="DL211" s="1127"/>
      <c r="DM211" s="1127"/>
      <c r="DN211" s="1163"/>
      <c r="DO211" s="588"/>
      <c r="DP211" s="588"/>
      <c r="DQ211" s="587"/>
      <c r="DR211" s="587"/>
      <c r="DS211" s="587"/>
      <c r="DT211" s="587"/>
      <c r="DU211" s="1127"/>
      <c r="DV211" s="1127"/>
      <c r="DW211" s="588"/>
      <c r="DX211" s="587"/>
      <c r="DY211" s="587"/>
      <c r="DZ211" s="587"/>
      <c r="EA211" s="587"/>
      <c r="EB211" s="1127"/>
      <c r="EC211" s="1127"/>
      <c r="ED211" s="588"/>
      <c r="EE211" s="588"/>
      <c r="EF211" s="587">
        <v>14</v>
      </c>
      <c r="EG211" s="587">
        <v>1</v>
      </c>
      <c r="EH211" s="587">
        <v>1</v>
      </c>
      <c r="EI211" s="587">
        <f t="shared" si="303"/>
        <v>16</v>
      </c>
      <c r="EJ211" s="1127">
        <v>1</v>
      </c>
      <c r="EK211" s="1163">
        <f t="shared" si="277"/>
        <v>11.157894736842104</v>
      </c>
      <c r="EL211" s="588"/>
      <c r="EM211" s="587">
        <v>14</v>
      </c>
      <c r="EN211" s="587">
        <v>3</v>
      </c>
      <c r="EO211" s="587">
        <v>2</v>
      </c>
      <c r="EP211" s="587">
        <f t="shared" si="304"/>
        <v>19</v>
      </c>
      <c r="EQ211" s="1127">
        <v>1</v>
      </c>
      <c r="ER211" s="1163">
        <f t="shared" si="258"/>
        <v>15.267857142857142</v>
      </c>
      <c r="ES211" s="588"/>
      <c r="ET211" s="587"/>
      <c r="EU211" s="587">
        <v>4</v>
      </c>
      <c r="EV211" s="587">
        <v>1</v>
      </c>
      <c r="EW211" s="587">
        <v>0</v>
      </c>
      <c r="EX211" s="587">
        <f t="shared" si="311"/>
        <v>5</v>
      </c>
      <c r="EY211" s="1199">
        <v>1</v>
      </c>
      <c r="EZ211" s="1164">
        <f t="shared" si="259"/>
        <v>8.1206896551724146</v>
      </c>
      <c r="FA211" s="588"/>
      <c r="FB211" s="587">
        <v>7</v>
      </c>
      <c r="FC211" s="587">
        <v>1</v>
      </c>
      <c r="FD211" s="587">
        <v>3</v>
      </c>
      <c r="FE211" s="587">
        <f t="shared" si="305"/>
        <v>11</v>
      </c>
      <c r="FF211" s="1127">
        <v>1</v>
      </c>
      <c r="FG211" s="1163">
        <f t="shared" si="260"/>
        <v>11.396551724137931</v>
      </c>
      <c r="FH211" s="1197"/>
      <c r="FI211" s="1198"/>
      <c r="FJ211" s="587"/>
      <c r="FK211" s="587"/>
      <c r="FL211" s="587"/>
      <c r="FM211" s="587"/>
      <c r="FN211" s="1414"/>
      <c r="FO211" s="1127"/>
      <c r="FP211" s="588"/>
      <c r="FQ211" s="587"/>
      <c r="FR211" s="587"/>
      <c r="FS211" s="587"/>
      <c r="FT211" s="587"/>
      <c r="FU211" s="1126"/>
      <c r="FV211" s="1127"/>
      <c r="FW211" s="1203"/>
      <c r="FX211" s="1198"/>
      <c r="FY211" s="587">
        <v>4</v>
      </c>
      <c r="FZ211" s="587">
        <v>2</v>
      </c>
      <c r="GA211" s="587">
        <v>1</v>
      </c>
      <c r="GB211" s="588">
        <f t="shared" si="309"/>
        <v>7</v>
      </c>
      <c r="GC211" s="1127">
        <v>1</v>
      </c>
      <c r="GD211" s="1166">
        <f t="shared" si="261"/>
        <v>2.7666666666666666</v>
      </c>
      <c r="GE211" s="697">
        <f t="shared" si="310"/>
        <v>22</v>
      </c>
      <c r="GF211" s="697">
        <f t="shared" si="310"/>
        <v>14</v>
      </c>
      <c r="GG211" s="697">
        <f t="shared" si="310"/>
        <v>10</v>
      </c>
      <c r="GH211" s="585">
        <v>1</v>
      </c>
      <c r="GI211" s="585">
        <v>0</v>
      </c>
    </row>
    <row r="212" spans="1:191" s="585" customFormat="1" hidden="1" x14ac:dyDescent="0.35">
      <c r="A212" s="1229">
        <v>43018</v>
      </c>
      <c r="B212" s="587"/>
      <c r="C212" s="587"/>
      <c r="D212" s="587"/>
      <c r="E212" s="587"/>
      <c r="F212" s="1126"/>
      <c r="G212" s="1414"/>
      <c r="H212" s="588"/>
      <c r="I212" s="587"/>
      <c r="J212" s="587"/>
      <c r="K212" s="587"/>
      <c r="L212" s="587"/>
      <c r="M212" s="1126"/>
      <c r="N212" s="1126"/>
      <c r="O212" s="588"/>
      <c r="P212" s="588"/>
      <c r="Q212" s="587"/>
      <c r="R212" s="587"/>
      <c r="S212" s="587"/>
      <c r="T212" s="587"/>
      <c r="U212" s="1126"/>
      <c r="V212" s="1414"/>
      <c r="W212" s="587"/>
      <c r="X212" s="587"/>
      <c r="Y212" s="587"/>
      <c r="Z212" s="587"/>
      <c r="AA212" s="1126"/>
      <c r="AB212" s="1126"/>
      <c r="AC212" s="587"/>
      <c r="AD212" s="587"/>
      <c r="AE212" s="587"/>
      <c r="AF212" s="587"/>
      <c r="AG212" s="1126"/>
      <c r="AH212" s="1199"/>
      <c r="AI212" s="588"/>
      <c r="AJ212" s="587"/>
      <c r="AK212" s="587"/>
      <c r="AL212" s="587"/>
      <c r="AM212" s="587"/>
      <c r="AN212" s="1126"/>
      <c r="AO212" s="1127"/>
      <c r="AP212" s="587"/>
      <c r="AQ212" s="587">
        <v>2</v>
      </c>
      <c r="AR212" s="587">
        <v>9</v>
      </c>
      <c r="AS212" s="587">
        <v>6</v>
      </c>
      <c r="AT212" s="587">
        <f t="shared" si="302"/>
        <v>17</v>
      </c>
      <c r="AU212" s="1127">
        <v>1</v>
      </c>
      <c r="AV212" s="1165">
        <f t="shared" si="307"/>
        <v>16.783333333333335</v>
      </c>
      <c r="AW212" s="588"/>
      <c r="AX212" s="587">
        <v>3</v>
      </c>
      <c r="AY212" s="587">
        <v>9</v>
      </c>
      <c r="AZ212" s="587">
        <v>7</v>
      </c>
      <c r="BA212" s="587">
        <f t="shared" si="308"/>
        <v>19</v>
      </c>
      <c r="BB212" s="1127">
        <v>1</v>
      </c>
      <c r="BC212" s="1163">
        <f t="shared" si="306"/>
        <v>19.566666666666666</v>
      </c>
      <c r="BD212" s="588"/>
      <c r="BE212" s="588"/>
      <c r="BF212" s="587"/>
      <c r="BG212" s="587"/>
      <c r="BH212" s="587"/>
      <c r="BI212" s="587"/>
      <c r="BJ212" s="1126"/>
      <c r="BK212" s="1127"/>
      <c r="BL212" s="588"/>
      <c r="BM212" s="587"/>
      <c r="BN212" s="587"/>
      <c r="BO212" s="587"/>
      <c r="BP212" s="587"/>
      <c r="BQ212" s="1419"/>
      <c r="BR212" s="1199"/>
      <c r="BS212" s="587"/>
      <c r="BT212" s="587"/>
      <c r="BU212" s="587"/>
      <c r="BV212" s="587"/>
      <c r="BW212" s="1126"/>
      <c r="BX212" s="1127"/>
      <c r="BY212" s="588"/>
      <c r="BZ212" s="588"/>
      <c r="CA212" s="587"/>
      <c r="CB212" s="587"/>
      <c r="CC212" s="587"/>
      <c r="CD212" s="587"/>
      <c r="CE212" s="1127"/>
      <c r="CF212" s="1163"/>
      <c r="CG212" s="588"/>
      <c r="CH212" s="587"/>
      <c r="CI212" s="587"/>
      <c r="CJ212" s="587"/>
      <c r="CK212" s="587"/>
      <c r="CL212" s="1127"/>
      <c r="CM212" s="1163"/>
      <c r="CN212" s="588"/>
      <c r="CO212" s="588"/>
      <c r="CP212" s="587"/>
      <c r="CQ212" s="587"/>
      <c r="CR212" s="587"/>
      <c r="CS212" s="587"/>
      <c r="CT212" s="1127"/>
      <c r="CU212" s="1163"/>
      <c r="CV212" s="588"/>
      <c r="CW212" s="587"/>
      <c r="CX212" s="587"/>
      <c r="CY212" s="587"/>
      <c r="CZ212" s="587"/>
      <c r="DA212" s="1127"/>
      <c r="DB212" s="1127"/>
      <c r="DC212" s="1127"/>
      <c r="DD212" s="1127"/>
      <c r="DE212" s="1127"/>
      <c r="DF212" s="1127"/>
      <c r="DG212" s="1127"/>
      <c r="DH212" s="1127"/>
      <c r="DI212" s="1127"/>
      <c r="DJ212" s="1127"/>
      <c r="DK212" s="1127"/>
      <c r="DL212" s="1127"/>
      <c r="DM212" s="1127"/>
      <c r="DN212" s="1163"/>
      <c r="DO212" s="588"/>
      <c r="DP212" s="588"/>
      <c r="DQ212" s="587"/>
      <c r="DR212" s="587"/>
      <c r="DS212" s="587"/>
      <c r="DT212" s="587"/>
      <c r="DU212" s="1127"/>
      <c r="DV212" s="1127"/>
      <c r="DW212" s="588"/>
      <c r="DX212" s="587"/>
      <c r="DY212" s="587"/>
      <c r="DZ212" s="587"/>
      <c r="EA212" s="587"/>
      <c r="EB212" s="1127"/>
      <c r="EC212" s="1127"/>
      <c r="ED212" s="588"/>
      <c r="EE212" s="588"/>
      <c r="EF212" s="587">
        <v>7</v>
      </c>
      <c r="EG212" s="587">
        <v>0</v>
      </c>
      <c r="EH212" s="587">
        <v>6</v>
      </c>
      <c r="EI212" s="587">
        <f t="shared" si="303"/>
        <v>13</v>
      </c>
      <c r="EJ212" s="1127">
        <v>1</v>
      </c>
      <c r="EK212" s="1163">
        <f t="shared" si="277"/>
        <v>11.087719298245615</v>
      </c>
      <c r="EL212" s="588"/>
      <c r="EM212" s="587">
        <v>10</v>
      </c>
      <c r="EN212" s="587">
        <v>3</v>
      </c>
      <c r="EO212" s="587">
        <v>6</v>
      </c>
      <c r="EP212" s="587">
        <f t="shared" si="304"/>
        <v>19</v>
      </c>
      <c r="EQ212" s="1127">
        <v>1</v>
      </c>
      <c r="ER212" s="1163">
        <f t="shared" si="258"/>
        <v>15.333333333333334</v>
      </c>
      <c r="ES212" s="588"/>
      <c r="ET212" s="587"/>
      <c r="EU212" s="587">
        <v>7</v>
      </c>
      <c r="EV212" s="587">
        <v>0</v>
      </c>
      <c r="EW212" s="587">
        <v>2</v>
      </c>
      <c r="EX212" s="587">
        <f t="shared" si="311"/>
        <v>9</v>
      </c>
      <c r="EY212" s="1199">
        <v>1</v>
      </c>
      <c r="EZ212" s="1164">
        <f t="shared" si="259"/>
        <v>8.137931034482758</v>
      </c>
      <c r="FA212" s="588"/>
      <c r="FB212" s="587">
        <v>10</v>
      </c>
      <c r="FC212" s="587">
        <v>3</v>
      </c>
      <c r="FD212" s="587">
        <v>4</v>
      </c>
      <c r="FE212" s="587">
        <f t="shared" si="305"/>
        <v>17</v>
      </c>
      <c r="FF212" s="1127">
        <v>1</v>
      </c>
      <c r="FG212" s="1163">
        <f t="shared" si="260"/>
        <v>11.689655172413794</v>
      </c>
      <c r="FH212" s="1197"/>
      <c r="FI212" s="1198"/>
      <c r="FJ212" s="587"/>
      <c r="FK212" s="587"/>
      <c r="FL212" s="587"/>
      <c r="FM212" s="587"/>
      <c r="FN212" s="1414"/>
      <c r="FO212" s="1127"/>
      <c r="FP212" s="588"/>
      <c r="FQ212" s="587"/>
      <c r="FR212" s="587"/>
      <c r="FS212" s="587"/>
      <c r="FT212" s="587"/>
      <c r="FU212" s="1126"/>
      <c r="FV212" s="1127"/>
      <c r="FW212" s="1203"/>
      <c r="FX212" s="1198"/>
      <c r="FY212" s="587">
        <v>1</v>
      </c>
      <c r="FZ212" s="587">
        <v>2</v>
      </c>
      <c r="GA212" s="587">
        <v>0</v>
      </c>
      <c r="GB212" s="588">
        <f t="shared" si="309"/>
        <v>3</v>
      </c>
      <c r="GC212" s="1127">
        <v>1</v>
      </c>
      <c r="GD212" s="1166">
        <f t="shared" si="261"/>
        <v>2.65</v>
      </c>
      <c r="GE212" s="697">
        <f t="shared" si="310"/>
        <v>17</v>
      </c>
      <c r="GF212" s="697">
        <f t="shared" si="310"/>
        <v>11</v>
      </c>
      <c r="GG212" s="697">
        <f t="shared" si="310"/>
        <v>14</v>
      </c>
      <c r="GH212" s="585">
        <v>0</v>
      </c>
      <c r="GI212" s="585">
        <v>2</v>
      </c>
    </row>
    <row r="213" spans="1:191" s="585" customFormat="1" hidden="1" x14ac:dyDescent="0.35">
      <c r="A213" s="1229">
        <v>43019</v>
      </c>
      <c r="B213" s="587"/>
      <c r="C213" s="587"/>
      <c r="D213" s="587"/>
      <c r="E213" s="587"/>
      <c r="F213" s="1126"/>
      <c r="G213" s="1414"/>
      <c r="H213" s="588"/>
      <c r="I213" s="587"/>
      <c r="J213" s="587"/>
      <c r="K213" s="587"/>
      <c r="L213" s="587"/>
      <c r="M213" s="1126"/>
      <c r="N213" s="1126"/>
      <c r="O213" s="588"/>
      <c r="P213" s="588"/>
      <c r="Q213" s="587"/>
      <c r="R213" s="587"/>
      <c r="S213" s="587"/>
      <c r="T213" s="587"/>
      <c r="U213" s="1126"/>
      <c r="V213" s="1414"/>
      <c r="W213" s="587"/>
      <c r="X213" s="587"/>
      <c r="Y213" s="587"/>
      <c r="Z213" s="587"/>
      <c r="AA213" s="1126"/>
      <c r="AB213" s="1126"/>
      <c r="AC213" s="587"/>
      <c r="AD213" s="587"/>
      <c r="AE213" s="587"/>
      <c r="AF213" s="587"/>
      <c r="AG213" s="1126"/>
      <c r="AH213" s="1199"/>
      <c r="AI213" s="588"/>
      <c r="AJ213" s="587"/>
      <c r="AK213" s="587"/>
      <c r="AL213" s="587"/>
      <c r="AM213" s="587"/>
      <c r="AN213" s="1126"/>
      <c r="AO213" s="1127"/>
      <c r="AP213" s="587"/>
      <c r="AQ213" s="587">
        <v>1</v>
      </c>
      <c r="AR213" s="587">
        <v>5</v>
      </c>
      <c r="AS213" s="587">
        <v>7</v>
      </c>
      <c r="AT213" s="587">
        <f t="shared" si="302"/>
        <v>13</v>
      </c>
      <c r="AU213" s="1127">
        <v>1</v>
      </c>
      <c r="AV213" s="1165">
        <f t="shared" si="307"/>
        <v>16.783333333333335</v>
      </c>
      <c r="AW213" s="588"/>
      <c r="AX213" s="587">
        <v>1</v>
      </c>
      <c r="AY213" s="587">
        <v>8</v>
      </c>
      <c r="AZ213" s="587">
        <v>7</v>
      </c>
      <c r="BA213" s="587">
        <f t="shared" si="308"/>
        <v>16</v>
      </c>
      <c r="BB213" s="1127">
        <v>1</v>
      </c>
      <c r="BC213" s="1163">
        <f t="shared" si="306"/>
        <v>19.616666666666667</v>
      </c>
      <c r="BD213" s="588"/>
      <c r="BE213" s="588"/>
      <c r="BF213" s="587"/>
      <c r="BG213" s="587"/>
      <c r="BH213" s="587"/>
      <c r="BI213" s="587"/>
      <c r="BJ213" s="1126"/>
      <c r="BK213" s="1127"/>
      <c r="BL213" s="588"/>
      <c r="BM213" s="587"/>
      <c r="BN213" s="587"/>
      <c r="BO213" s="587"/>
      <c r="BP213" s="587"/>
      <c r="BQ213" s="1419"/>
      <c r="BR213" s="1199"/>
      <c r="BS213" s="587"/>
      <c r="BT213" s="587"/>
      <c r="BU213" s="587"/>
      <c r="BV213" s="587"/>
      <c r="BW213" s="1126"/>
      <c r="BX213" s="1127"/>
      <c r="BY213" s="588"/>
      <c r="BZ213" s="588"/>
      <c r="CA213" s="587"/>
      <c r="CB213" s="587"/>
      <c r="CC213" s="587"/>
      <c r="CD213" s="587"/>
      <c r="CE213" s="1127"/>
      <c r="CF213" s="1163"/>
      <c r="CG213" s="588"/>
      <c r="CH213" s="587"/>
      <c r="CI213" s="587"/>
      <c r="CJ213" s="587"/>
      <c r="CK213" s="587"/>
      <c r="CL213" s="1127"/>
      <c r="CM213" s="1163"/>
      <c r="CN213" s="588"/>
      <c r="CO213" s="588"/>
      <c r="CP213" s="587"/>
      <c r="CQ213" s="587"/>
      <c r="CR213" s="587"/>
      <c r="CS213" s="587"/>
      <c r="CT213" s="1127"/>
      <c r="CU213" s="1163"/>
      <c r="CV213" s="588"/>
      <c r="CW213" s="587"/>
      <c r="CX213" s="587"/>
      <c r="CY213" s="587"/>
      <c r="CZ213" s="587"/>
      <c r="DA213" s="1127"/>
      <c r="DB213" s="1127"/>
      <c r="DC213" s="1127"/>
      <c r="DD213" s="1127"/>
      <c r="DE213" s="1127"/>
      <c r="DF213" s="1127"/>
      <c r="DG213" s="1127"/>
      <c r="DH213" s="1127"/>
      <c r="DI213" s="1127"/>
      <c r="DJ213" s="1127"/>
      <c r="DK213" s="1127"/>
      <c r="DL213" s="1127"/>
      <c r="DM213" s="1127"/>
      <c r="DN213" s="1163"/>
      <c r="DO213" s="588"/>
      <c r="DP213" s="588"/>
      <c r="DQ213" s="587"/>
      <c r="DR213" s="587"/>
      <c r="DS213" s="587"/>
      <c r="DT213" s="587"/>
      <c r="DU213" s="1127"/>
      <c r="DV213" s="1127"/>
      <c r="DW213" s="588"/>
      <c r="DX213" s="587"/>
      <c r="DY213" s="587"/>
      <c r="DZ213" s="587"/>
      <c r="EA213" s="587"/>
      <c r="EB213" s="1127"/>
      <c r="EC213" s="1127"/>
      <c r="ED213" s="588"/>
      <c r="EE213" s="588"/>
      <c r="EF213" s="587">
        <v>15</v>
      </c>
      <c r="EG213" s="587">
        <v>2</v>
      </c>
      <c r="EH213" s="587">
        <v>3</v>
      </c>
      <c r="EI213" s="587">
        <f t="shared" si="303"/>
        <v>20</v>
      </c>
      <c r="EJ213" s="1127">
        <v>1</v>
      </c>
      <c r="EK213" s="1163">
        <f t="shared" si="277"/>
        <v>11.298245614035087</v>
      </c>
      <c r="EL213" s="588"/>
      <c r="EM213" s="587">
        <v>16</v>
      </c>
      <c r="EN213" s="587">
        <v>3</v>
      </c>
      <c r="EO213" s="587">
        <v>5</v>
      </c>
      <c r="EP213" s="587">
        <f t="shared" si="304"/>
        <v>24</v>
      </c>
      <c r="EQ213" s="1127">
        <v>1</v>
      </c>
      <c r="ER213" s="1163">
        <f t="shared" si="258"/>
        <v>15.596491228070175</v>
      </c>
      <c r="ES213" s="588"/>
      <c r="ET213" s="587"/>
      <c r="EU213" s="587">
        <v>10</v>
      </c>
      <c r="EV213" s="587">
        <v>2</v>
      </c>
      <c r="EW213" s="587">
        <v>1</v>
      </c>
      <c r="EX213" s="587">
        <f t="shared" si="311"/>
        <v>13</v>
      </c>
      <c r="EY213" s="1199">
        <v>1</v>
      </c>
      <c r="EZ213" s="1164">
        <f t="shared" si="259"/>
        <v>8.0862068965517242</v>
      </c>
      <c r="FA213" s="588"/>
      <c r="FB213" s="587">
        <v>14</v>
      </c>
      <c r="FC213" s="587">
        <v>3</v>
      </c>
      <c r="FD213" s="587">
        <v>3</v>
      </c>
      <c r="FE213" s="587">
        <f t="shared" si="305"/>
        <v>20</v>
      </c>
      <c r="FF213" s="1127">
        <v>1</v>
      </c>
      <c r="FG213" s="1163">
        <f t="shared" si="260"/>
        <v>11.620689655172415</v>
      </c>
      <c r="FH213" s="1197"/>
      <c r="FI213" s="1198"/>
      <c r="FJ213" s="587"/>
      <c r="FK213" s="587"/>
      <c r="FL213" s="587"/>
      <c r="FM213" s="587"/>
      <c r="FN213" s="1414"/>
      <c r="FO213" s="1127"/>
      <c r="FP213" s="588"/>
      <c r="FQ213" s="587"/>
      <c r="FR213" s="587"/>
      <c r="FS213" s="587"/>
      <c r="FT213" s="587"/>
      <c r="FU213" s="1126"/>
      <c r="FV213" s="1127"/>
      <c r="FW213" s="1203"/>
      <c r="FX213" s="1198"/>
      <c r="FY213" s="587">
        <v>1</v>
      </c>
      <c r="FZ213" s="587">
        <v>0</v>
      </c>
      <c r="GA213" s="587">
        <v>1</v>
      </c>
      <c r="GB213" s="588">
        <f t="shared" si="309"/>
        <v>2</v>
      </c>
      <c r="GC213" s="1127">
        <v>1</v>
      </c>
      <c r="GD213" s="1166">
        <f t="shared" si="261"/>
        <v>2.65</v>
      </c>
      <c r="GE213" s="697">
        <f t="shared" si="310"/>
        <v>27</v>
      </c>
      <c r="GF213" s="697">
        <f t="shared" si="310"/>
        <v>9</v>
      </c>
      <c r="GG213" s="697">
        <f t="shared" si="310"/>
        <v>12</v>
      </c>
      <c r="GH213" s="585">
        <v>0</v>
      </c>
      <c r="GI213" s="585">
        <v>1</v>
      </c>
    </row>
    <row r="214" spans="1:191" s="585" customFormat="1" hidden="1" x14ac:dyDescent="0.35">
      <c r="A214" s="1229">
        <v>43020</v>
      </c>
      <c r="B214" s="587"/>
      <c r="C214" s="587"/>
      <c r="D214" s="587"/>
      <c r="E214" s="587"/>
      <c r="F214" s="1126"/>
      <c r="G214" s="1414"/>
      <c r="H214" s="588"/>
      <c r="I214" s="587"/>
      <c r="J214" s="587"/>
      <c r="K214" s="587"/>
      <c r="L214" s="587"/>
      <c r="M214" s="1126"/>
      <c r="N214" s="1126"/>
      <c r="O214" s="588"/>
      <c r="P214" s="588"/>
      <c r="Q214" s="587"/>
      <c r="R214" s="587"/>
      <c r="S214" s="587"/>
      <c r="T214" s="587"/>
      <c r="U214" s="1126"/>
      <c r="V214" s="1414"/>
      <c r="W214" s="587"/>
      <c r="X214" s="587"/>
      <c r="Y214" s="587"/>
      <c r="Z214" s="587"/>
      <c r="AA214" s="1126"/>
      <c r="AB214" s="1126"/>
      <c r="AC214" s="587"/>
      <c r="AD214" s="587"/>
      <c r="AE214" s="587"/>
      <c r="AF214" s="587"/>
      <c r="AG214" s="1126"/>
      <c r="AH214" s="1199"/>
      <c r="AI214" s="588"/>
      <c r="AJ214" s="587"/>
      <c r="AK214" s="587"/>
      <c r="AL214" s="587"/>
      <c r="AM214" s="587"/>
      <c r="AN214" s="1126"/>
      <c r="AO214" s="1127"/>
      <c r="AP214" s="587"/>
      <c r="AQ214" s="587">
        <v>3</v>
      </c>
      <c r="AR214" s="587">
        <v>2</v>
      </c>
      <c r="AS214" s="587">
        <v>6</v>
      </c>
      <c r="AT214" s="587">
        <f t="shared" ref="AT214:AT221" si="312">SUM(AQ214:AS214)</f>
        <v>11</v>
      </c>
      <c r="AU214" s="1127">
        <v>1</v>
      </c>
      <c r="AV214" s="1165">
        <f t="shared" si="307"/>
        <v>16.766666666666666</v>
      </c>
      <c r="AW214" s="588"/>
      <c r="AX214" s="587">
        <v>4</v>
      </c>
      <c r="AY214" s="587">
        <v>2</v>
      </c>
      <c r="AZ214" s="587">
        <v>7</v>
      </c>
      <c r="BA214" s="587">
        <f t="shared" ref="BA214:BA221" si="313">SUM(AX214:AZ214)</f>
        <v>13</v>
      </c>
      <c r="BB214" s="1127">
        <v>1</v>
      </c>
      <c r="BC214" s="1163">
        <f t="shared" si="306"/>
        <v>19.616666666666667</v>
      </c>
      <c r="BD214" s="588"/>
      <c r="BE214" s="588"/>
      <c r="BF214" s="587"/>
      <c r="BG214" s="587"/>
      <c r="BH214" s="587"/>
      <c r="BI214" s="587"/>
      <c r="BJ214" s="1126"/>
      <c r="BK214" s="1127"/>
      <c r="BL214" s="588"/>
      <c r="BM214" s="587"/>
      <c r="BN214" s="587"/>
      <c r="BO214" s="587"/>
      <c r="BP214" s="587"/>
      <c r="BQ214" s="1419"/>
      <c r="BR214" s="1163">
        <f t="shared" ref="BR214:BR255" si="314">IF( SUM(BQ154:BQ214)&lt;=0,0,SUM(BP154:BP214)/SUM(BQ154:BQ214))</f>
        <v>0</v>
      </c>
      <c r="BS214" s="587"/>
      <c r="BT214" s="587"/>
      <c r="BU214" s="587"/>
      <c r="BV214" s="587"/>
      <c r="BW214" s="1126"/>
      <c r="BX214" s="1163">
        <f t="shared" ref="BX214:BX255" si="315">IF( SUM(BW154:BW214)&lt;=0,0,SUM(BV154:BV214)/SUM(BW154:BW214))</f>
        <v>0</v>
      </c>
      <c r="BY214" s="588"/>
      <c r="BZ214" s="588"/>
      <c r="CA214" s="587"/>
      <c r="CB214" s="587"/>
      <c r="CC214" s="587"/>
      <c r="CD214" s="587"/>
      <c r="CE214" s="1127"/>
      <c r="CF214" s="1163"/>
      <c r="CG214" s="588"/>
      <c r="CH214" s="587"/>
      <c r="CI214" s="587"/>
      <c r="CJ214" s="587"/>
      <c r="CK214" s="587"/>
      <c r="CL214" s="1127"/>
      <c r="CM214" s="1163"/>
      <c r="CN214" s="588"/>
      <c r="CO214" s="588"/>
      <c r="CP214" s="587"/>
      <c r="CQ214" s="587"/>
      <c r="CR214" s="587"/>
      <c r="CS214" s="587"/>
      <c r="CT214" s="1127"/>
      <c r="CU214" s="1163"/>
      <c r="CV214" s="588"/>
      <c r="CW214" s="587"/>
      <c r="CX214" s="587"/>
      <c r="CY214" s="587"/>
      <c r="CZ214" s="587"/>
      <c r="DA214" s="1127"/>
      <c r="DB214" s="1127"/>
      <c r="DC214" s="1127"/>
      <c r="DD214" s="1127"/>
      <c r="DE214" s="1127"/>
      <c r="DF214" s="1127"/>
      <c r="DG214" s="1127"/>
      <c r="DH214" s="1127"/>
      <c r="DI214" s="1127"/>
      <c r="DJ214" s="1127"/>
      <c r="DK214" s="1127"/>
      <c r="DL214" s="1127"/>
      <c r="DM214" s="1127"/>
      <c r="DN214" s="1163"/>
      <c r="DO214" s="588"/>
      <c r="DP214" s="588"/>
      <c r="DQ214" s="587"/>
      <c r="DR214" s="587"/>
      <c r="DS214" s="587"/>
      <c r="DT214" s="587"/>
      <c r="DU214" s="1127"/>
      <c r="DV214" s="1127"/>
      <c r="DW214" s="588"/>
      <c r="DX214" s="587"/>
      <c r="DY214" s="587"/>
      <c r="DZ214" s="587"/>
      <c r="EA214" s="587"/>
      <c r="EB214" s="1127"/>
      <c r="EC214" s="1127"/>
      <c r="ED214" s="588"/>
      <c r="EE214" s="588"/>
      <c r="EF214" s="587">
        <v>6</v>
      </c>
      <c r="EG214" s="587">
        <v>4</v>
      </c>
      <c r="EH214" s="587">
        <v>5</v>
      </c>
      <c r="EI214" s="587">
        <f t="shared" ref="EI214:EI221" si="316">SUM(EF214:EH214)</f>
        <v>15</v>
      </c>
      <c r="EJ214" s="1127">
        <v>1</v>
      </c>
      <c r="EK214" s="1163">
        <f t="shared" si="277"/>
        <v>11.280701754385966</v>
      </c>
      <c r="EL214" s="588"/>
      <c r="EM214" s="587">
        <v>9</v>
      </c>
      <c r="EN214" s="587">
        <v>6</v>
      </c>
      <c r="EO214" s="587">
        <v>6</v>
      </c>
      <c r="EP214" s="587">
        <f t="shared" ref="EP214:EP221" si="317">SUM(EM214:EO214)</f>
        <v>21</v>
      </c>
      <c r="EQ214" s="1127">
        <v>1</v>
      </c>
      <c r="ER214" s="1163">
        <f t="shared" si="258"/>
        <v>15.578947368421053</v>
      </c>
      <c r="ES214" s="588"/>
      <c r="ET214" s="587"/>
      <c r="EU214" s="587">
        <v>8</v>
      </c>
      <c r="EV214" s="587">
        <v>1</v>
      </c>
      <c r="EW214" s="587">
        <v>0</v>
      </c>
      <c r="EX214" s="587">
        <f t="shared" si="311"/>
        <v>9</v>
      </c>
      <c r="EY214" s="1199">
        <v>1</v>
      </c>
      <c r="EZ214" s="1164">
        <f t="shared" si="259"/>
        <v>8.0172413793103452</v>
      </c>
      <c r="FA214" s="588"/>
      <c r="FB214" s="587">
        <v>10</v>
      </c>
      <c r="FC214" s="587">
        <v>1</v>
      </c>
      <c r="FD214" s="587">
        <v>4</v>
      </c>
      <c r="FE214" s="587">
        <f t="shared" ref="FE214:FE221" si="318">SUM(FB214:FD214)</f>
        <v>15</v>
      </c>
      <c r="FF214" s="1127">
        <v>1</v>
      </c>
      <c r="FG214" s="1163">
        <f t="shared" si="260"/>
        <v>11.620689655172415</v>
      </c>
      <c r="FH214" s="1197"/>
      <c r="FI214" s="1198"/>
      <c r="FJ214" s="587"/>
      <c r="FK214" s="587"/>
      <c r="FL214" s="587"/>
      <c r="FM214" s="587"/>
      <c r="FN214" s="1414"/>
      <c r="FO214" s="1127"/>
      <c r="FP214" s="588"/>
      <c r="FQ214" s="587"/>
      <c r="FR214" s="587"/>
      <c r="FS214" s="587"/>
      <c r="FT214" s="587"/>
      <c r="FU214" s="1126"/>
      <c r="FV214" s="1127"/>
      <c r="FW214" s="1203"/>
      <c r="FX214" s="1198"/>
      <c r="FY214" s="587">
        <v>1</v>
      </c>
      <c r="FZ214" s="587">
        <v>0</v>
      </c>
      <c r="GA214" s="587">
        <v>0</v>
      </c>
      <c r="GB214" s="588">
        <f t="shared" ref="GB214:GB221" si="319">SUM(FY214:GA214)</f>
        <v>1</v>
      </c>
      <c r="GC214" s="1127">
        <v>1</v>
      </c>
      <c r="GD214" s="1166">
        <f t="shared" si="261"/>
        <v>2.4</v>
      </c>
      <c r="GE214" s="697">
        <f t="shared" si="310"/>
        <v>18</v>
      </c>
      <c r="GF214" s="697">
        <f t="shared" si="310"/>
        <v>7</v>
      </c>
      <c r="GG214" s="697">
        <f t="shared" si="310"/>
        <v>11</v>
      </c>
      <c r="GH214" s="585">
        <v>0</v>
      </c>
      <c r="GI214" s="585">
        <v>0</v>
      </c>
    </row>
    <row r="215" spans="1:191" s="585" customFormat="1" hidden="1" x14ac:dyDescent="0.35">
      <c r="A215" s="1231">
        <v>43021</v>
      </c>
      <c r="B215" s="698"/>
      <c r="C215" s="698"/>
      <c r="D215" s="698"/>
      <c r="E215" s="698"/>
      <c r="F215" s="1140"/>
      <c r="G215" s="1415"/>
      <c r="H215" s="1142"/>
      <c r="I215" s="698"/>
      <c r="J215" s="698"/>
      <c r="K215" s="698"/>
      <c r="L215" s="698"/>
      <c r="M215" s="1140"/>
      <c r="N215" s="1140"/>
      <c r="O215" s="1142"/>
      <c r="P215" s="1142"/>
      <c r="Q215" s="698"/>
      <c r="R215" s="698"/>
      <c r="S215" s="698"/>
      <c r="T215" s="698"/>
      <c r="U215" s="1140"/>
      <c r="V215" s="1415"/>
      <c r="W215" s="698"/>
      <c r="X215" s="698"/>
      <c r="Y215" s="698"/>
      <c r="Z215" s="698"/>
      <c r="AA215" s="1140"/>
      <c r="AB215" s="1140"/>
      <c r="AC215" s="698"/>
      <c r="AD215" s="698"/>
      <c r="AE215" s="698"/>
      <c r="AF215" s="698"/>
      <c r="AG215" s="1140"/>
      <c r="AH215" s="1420"/>
      <c r="AI215" s="1142"/>
      <c r="AJ215" s="698"/>
      <c r="AK215" s="698"/>
      <c r="AL215" s="698"/>
      <c r="AM215" s="698"/>
      <c r="AN215" s="1140"/>
      <c r="AO215" s="1141"/>
      <c r="AP215" s="698"/>
      <c r="AQ215" s="698">
        <v>5</v>
      </c>
      <c r="AR215" s="698">
        <v>1</v>
      </c>
      <c r="AS215" s="698">
        <v>4</v>
      </c>
      <c r="AT215" s="698">
        <f t="shared" si="312"/>
        <v>10</v>
      </c>
      <c r="AU215" s="1141">
        <v>1</v>
      </c>
      <c r="AV215" s="1165">
        <f t="shared" si="307"/>
        <v>16.7</v>
      </c>
      <c r="AW215" s="1142"/>
      <c r="AX215" s="698">
        <v>5</v>
      </c>
      <c r="AY215" s="698">
        <v>2</v>
      </c>
      <c r="AZ215" s="698">
        <v>5</v>
      </c>
      <c r="BA215" s="698">
        <f t="shared" si="313"/>
        <v>12</v>
      </c>
      <c r="BB215" s="1141">
        <v>1</v>
      </c>
      <c r="BC215" s="1163">
        <f t="shared" si="306"/>
        <v>19.516666666666666</v>
      </c>
      <c r="BD215" s="1142"/>
      <c r="BE215" s="1142"/>
      <c r="BF215" s="698"/>
      <c r="BG215" s="698"/>
      <c r="BH215" s="698"/>
      <c r="BI215" s="698"/>
      <c r="BJ215" s="1140"/>
      <c r="BK215" s="1141"/>
      <c r="BL215" s="1142"/>
      <c r="BM215" s="698">
        <v>0</v>
      </c>
      <c r="BN215" s="698">
        <v>1</v>
      </c>
      <c r="BO215" s="698">
        <v>3</v>
      </c>
      <c r="BP215" s="698">
        <f t="shared" ref="BP215:BP221" si="320">SUM(BM215:BO215)</f>
        <v>4</v>
      </c>
      <c r="BQ215" s="1421">
        <v>1</v>
      </c>
      <c r="BR215" s="1163">
        <f t="shared" si="314"/>
        <v>4</v>
      </c>
      <c r="BS215" s="698">
        <v>0</v>
      </c>
      <c r="BT215" s="698">
        <v>1</v>
      </c>
      <c r="BU215" s="698">
        <v>3</v>
      </c>
      <c r="BV215" s="698">
        <f t="shared" ref="BV215:BV221" si="321">SUM(BS215:BU215)</f>
        <v>4</v>
      </c>
      <c r="BW215" s="1140">
        <v>1</v>
      </c>
      <c r="BX215" s="1163">
        <f t="shared" si="315"/>
        <v>4</v>
      </c>
      <c r="BY215" s="1142"/>
      <c r="BZ215" s="1142"/>
      <c r="CA215" s="698"/>
      <c r="CB215" s="698"/>
      <c r="CC215" s="698"/>
      <c r="CD215" s="698"/>
      <c r="CE215" s="1141"/>
      <c r="CF215" s="1163"/>
      <c r="CG215" s="1142"/>
      <c r="CH215" s="698"/>
      <c r="CI215" s="698"/>
      <c r="CJ215" s="698"/>
      <c r="CK215" s="698"/>
      <c r="CL215" s="1127"/>
      <c r="CM215" s="1163"/>
      <c r="CN215" s="1142"/>
      <c r="CO215" s="1142"/>
      <c r="CP215" s="698"/>
      <c r="CQ215" s="698"/>
      <c r="CR215" s="698"/>
      <c r="CS215" s="698"/>
      <c r="CT215" s="1141"/>
      <c r="CU215" s="1163"/>
      <c r="CV215" s="1142"/>
      <c r="CW215" s="698"/>
      <c r="CX215" s="698"/>
      <c r="CY215" s="698"/>
      <c r="CZ215" s="698"/>
      <c r="DA215" s="1141"/>
      <c r="DB215" s="1141"/>
      <c r="DC215" s="1141"/>
      <c r="DD215" s="1141"/>
      <c r="DE215" s="1141"/>
      <c r="DF215" s="1141"/>
      <c r="DG215" s="1141"/>
      <c r="DH215" s="1141"/>
      <c r="DI215" s="1141"/>
      <c r="DJ215" s="1141"/>
      <c r="DK215" s="1141"/>
      <c r="DL215" s="1141"/>
      <c r="DM215" s="1141"/>
      <c r="DN215" s="1163"/>
      <c r="DO215" s="1142"/>
      <c r="DP215" s="1142"/>
      <c r="DQ215" s="698"/>
      <c r="DR215" s="698"/>
      <c r="DS215" s="698"/>
      <c r="DT215" s="698"/>
      <c r="DU215" s="1141"/>
      <c r="DV215" s="1141"/>
      <c r="DW215" s="1142"/>
      <c r="DX215" s="698"/>
      <c r="DY215" s="698"/>
      <c r="DZ215" s="698"/>
      <c r="EA215" s="698"/>
      <c r="EB215" s="1141"/>
      <c r="EC215" s="1141"/>
      <c r="ED215" s="1142"/>
      <c r="EE215" s="1142"/>
      <c r="EF215" s="698">
        <v>3</v>
      </c>
      <c r="EG215" s="698">
        <v>2</v>
      </c>
      <c r="EH215" s="698">
        <v>3</v>
      </c>
      <c r="EI215" s="698">
        <f t="shared" si="316"/>
        <v>8</v>
      </c>
      <c r="EJ215" s="1141">
        <v>1</v>
      </c>
      <c r="EK215" s="1163">
        <f t="shared" si="277"/>
        <v>11.12280701754386</v>
      </c>
      <c r="EL215" s="1142"/>
      <c r="EM215" s="698">
        <v>8</v>
      </c>
      <c r="EN215" s="698">
        <v>4</v>
      </c>
      <c r="EO215" s="698">
        <v>5</v>
      </c>
      <c r="EP215" s="698">
        <f t="shared" si="317"/>
        <v>17</v>
      </c>
      <c r="EQ215" s="1141">
        <v>1</v>
      </c>
      <c r="ER215" s="1163">
        <f t="shared" si="258"/>
        <v>15.508771929824562</v>
      </c>
      <c r="ES215" s="1142"/>
      <c r="ET215" s="698"/>
      <c r="EU215" s="698">
        <v>7</v>
      </c>
      <c r="EV215" s="698">
        <v>1</v>
      </c>
      <c r="EW215" s="698">
        <v>0</v>
      </c>
      <c r="EX215" s="698">
        <f t="shared" si="311"/>
        <v>8</v>
      </c>
      <c r="EY215" s="1420">
        <v>1</v>
      </c>
      <c r="EZ215" s="1164">
        <f t="shared" si="259"/>
        <v>8.0344827586206904</v>
      </c>
      <c r="FA215" s="1142"/>
      <c r="FB215" s="698">
        <v>10</v>
      </c>
      <c r="FC215" s="698">
        <v>2</v>
      </c>
      <c r="FD215" s="698">
        <v>2</v>
      </c>
      <c r="FE215" s="698">
        <f t="shared" si="318"/>
        <v>14</v>
      </c>
      <c r="FF215" s="1141">
        <v>1</v>
      </c>
      <c r="FG215" s="1163">
        <f t="shared" si="260"/>
        <v>11.637931034482758</v>
      </c>
      <c r="FH215" s="1423"/>
      <c r="FI215" s="1424"/>
      <c r="FJ215" s="698"/>
      <c r="FK215" s="698"/>
      <c r="FL215" s="698"/>
      <c r="FM215" s="698"/>
      <c r="FN215" s="1415"/>
      <c r="FO215" s="1141"/>
      <c r="FP215" s="1142"/>
      <c r="FQ215" s="698"/>
      <c r="FR215" s="698"/>
      <c r="FS215" s="698"/>
      <c r="FT215" s="698"/>
      <c r="FU215" s="1140"/>
      <c r="FV215" s="1141"/>
      <c r="FW215" s="1425"/>
      <c r="FX215" s="1424"/>
      <c r="FY215" s="698">
        <v>5</v>
      </c>
      <c r="FZ215" s="698">
        <v>1</v>
      </c>
      <c r="GA215" s="698">
        <v>2</v>
      </c>
      <c r="GB215" s="1142">
        <f t="shared" si="319"/>
        <v>8</v>
      </c>
      <c r="GC215" s="1141">
        <v>1</v>
      </c>
      <c r="GD215" s="1166">
        <f t="shared" si="261"/>
        <v>2.2833333333333332</v>
      </c>
      <c r="GE215" s="1427">
        <f t="shared" si="310"/>
        <v>20</v>
      </c>
      <c r="GF215" s="1427">
        <f t="shared" si="310"/>
        <v>5</v>
      </c>
      <c r="GG215" s="1427">
        <f t="shared" si="310"/>
        <v>9</v>
      </c>
      <c r="GH215" s="585">
        <v>0</v>
      </c>
      <c r="GI215" s="585">
        <v>1</v>
      </c>
    </row>
    <row r="216" spans="1:191" s="585" customFormat="1" hidden="1" x14ac:dyDescent="0.35">
      <c r="A216" s="1230">
        <v>43024</v>
      </c>
      <c r="B216" s="587"/>
      <c r="C216" s="587"/>
      <c r="D216" s="587"/>
      <c r="E216" s="587"/>
      <c r="F216" s="1126"/>
      <c r="G216" s="1414"/>
      <c r="H216" s="588"/>
      <c r="I216" s="587"/>
      <c r="J216" s="587"/>
      <c r="K216" s="587"/>
      <c r="L216" s="587"/>
      <c r="M216" s="1126"/>
      <c r="N216" s="1126"/>
      <c r="O216" s="588"/>
      <c r="P216" s="588"/>
      <c r="Q216" s="587"/>
      <c r="R216" s="587"/>
      <c r="S216" s="587"/>
      <c r="T216" s="587"/>
      <c r="U216" s="1126"/>
      <c r="V216" s="1414"/>
      <c r="W216" s="587"/>
      <c r="X216" s="587"/>
      <c r="Y216" s="587"/>
      <c r="Z216" s="587"/>
      <c r="AA216" s="1126"/>
      <c r="AB216" s="1126"/>
      <c r="AC216" s="587"/>
      <c r="AD216" s="587"/>
      <c r="AE216" s="587"/>
      <c r="AF216" s="587"/>
      <c r="AG216" s="1126"/>
      <c r="AH216" s="1199"/>
      <c r="AI216" s="588"/>
      <c r="AJ216" s="587"/>
      <c r="AK216" s="587"/>
      <c r="AL216" s="587"/>
      <c r="AM216" s="587"/>
      <c r="AN216" s="1126"/>
      <c r="AO216" s="1127"/>
      <c r="AP216" s="587"/>
      <c r="AQ216" s="587">
        <v>4</v>
      </c>
      <c r="AR216" s="587">
        <v>19</v>
      </c>
      <c r="AS216" s="587">
        <v>10</v>
      </c>
      <c r="AT216" s="587">
        <f t="shared" si="312"/>
        <v>33</v>
      </c>
      <c r="AU216" s="1127">
        <v>1</v>
      </c>
      <c r="AV216" s="1165">
        <f t="shared" si="307"/>
        <v>16.783333333333335</v>
      </c>
      <c r="AW216" s="588"/>
      <c r="AX216" s="587">
        <v>5</v>
      </c>
      <c r="AY216" s="587">
        <v>20</v>
      </c>
      <c r="AZ216" s="587">
        <v>10</v>
      </c>
      <c r="BA216" s="587">
        <f t="shared" si="313"/>
        <v>35</v>
      </c>
      <c r="BB216" s="1127">
        <v>1</v>
      </c>
      <c r="BC216" s="1163">
        <f t="shared" si="306"/>
        <v>19.616666666666667</v>
      </c>
      <c r="BD216" s="588"/>
      <c r="BE216" s="588"/>
      <c r="BF216" s="587"/>
      <c r="BG216" s="587"/>
      <c r="BH216" s="587"/>
      <c r="BI216" s="587"/>
      <c r="BJ216" s="1126"/>
      <c r="BK216" s="1127"/>
      <c r="BL216" s="588"/>
      <c r="BM216" s="587">
        <v>5</v>
      </c>
      <c r="BN216" s="587">
        <v>2</v>
      </c>
      <c r="BO216" s="587">
        <v>3</v>
      </c>
      <c r="BP216" s="587">
        <f t="shared" si="320"/>
        <v>10</v>
      </c>
      <c r="BQ216" s="1419">
        <v>1</v>
      </c>
      <c r="BR216" s="1163">
        <f t="shared" si="314"/>
        <v>7</v>
      </c>
      <c r="BS216" s="587">
        <v>5</v>
      </c>
      <c r="BT216" s="587">
        <v>2</v>
      </c>
      <c r="BU216" s="587">
        <v>3</v>
      </c>
      <c r="BV216" s="587">
        <f t="shared" si="321"/>
        <v>10</v>
      </c>
      <c r="BW216" s="1126">
        <v>1</v>
      </c>
      <c r="BX216" s="1163">
        <f t="shared" si="315"/>
        <v>7</v>
      </c>
      <c r="BY216" s="588"/>
      <c r="BZ216" s="588"/>
      <c r="CA216" s="587"/>
      <c r="CB216" s="587"/>
      <c r="CC216" s="587"/>
      <c r="CD216" s="587"/>
      <c r="CE216" s="1127"/>
      <c r="CF216" s="1163"/>
      <c r="CG216" s="588"/>
      <c r="CH216" s="587"/>
      <c r="CI216" s="587"/>
      <c r="CJ216" s="587"/>
      <c r="CK216" s="587"/>
      <c r="CL216" s="1127"/>
      <c r="CM216" s="1163"/>
      <c r="CN216" s="588"/>
      <c r="CO216" s="588"/>
      <c r="CP216" s="587"/>
      <c r="CQ216" s="587"/>
      <c r="CR216" s="587"/>
      <c r="CS216" s="587"/>
      <c r="CT216" s="1127"/>
      <c r="CU216" s="1163"/>
      <c r="CV216" s="588"/>
      <c r="CW216" s="587"/>
      <c r="CX216" s="587"/>
      <c r="CY216" s="587"/>
      <c r="CZ216" s="587"/>
      <c r="DA216" s="1127"/>
      <c r="DB216" s="1127"/>
      <c r="DC216" s="1127"/>
      <c r="DD216" s="1127"/>
      <c r="DE216" s="1127"/>
      <c r="DF216" s="1127"/>
      <c r="DG216" s="1127"/>
      <c r="DH216" s="1127"/>
      <c r="DI216" s="1127"/>
      <c r="DJ216" s="1127"/>
      <c r="DK216" s="1127"/>
      <c r="DL216" s="1127"/>
      <c r="DM216" s="1127"/>
      <c r="DN216" s="1163"/>
      <c r="DO216" s="588"/>
      <c r="DP216" s="588"/>
      <c r="DQ216" s="587"/>
      <c r="DR216" s="587"/>
      <c r="DS216" s="587"/>
      <c r="DT216" s="587"/>
      <c r="DU216" s="1127"/>
      <c r="DV216" s="1127"/>
      <c r="DW216" s="588"/>
      <c r="DX216" s="587"/>
      <c r="DY216" s="587"/>
      <c r="DZ216" s="587"/>
      <c r="EA216" s="587"/>
      <c r="EB216" s="1127"/>
      <c r="EC216" s="1127"/>
      <c r="ED216" s="588"/>
      <c r="EE216" s="588"/>
      <c r="EF216" s="587">
        <v>20</v>
      </c>
      <c r="EG216" s="587">
        <v>6</v>
      </c>
      <c r="EH216" s="587">
        <v>0</v>
      </c>
      <c r="EI216" s="587">
        <f t="shared" si="316"/>
        <v>26</v>
      </c>
      <c r="EJ216" s="1127">
        <v>1</v>
      </c>
      <c r="EK216" s="1163">
        <f t="shared" si="277"/>
        <v>11.298245614035087</v>
      </c>
      <c r="EL216" s="588"/>
      <c r="EM216" s="587">
        <v>22</v>
      </c>
      <c r="EN216" s="587">
        <v>8</v>
      </c>
      <c r="EO216" s="587">
        <v>2</v>
      </c>
      <c r="EP216" s="587">
        <f t="shared" si="317"/>
        <v>32</v>
      </c>
      <c r="EQ216" s="1127">
        <v>1</v>
      </c>
      <c r="ER216" s="1163">
        <f t="shared" si="258"/>
        <v>15.754385964912281</v>
      </c>
      <c r="ES216" s="588"/>
      <c r="ET216" s="587"/>
      <c r="EU216" s="587">
        <v>14</v>
      </c>
      <c r="EV216" s="587">
        <v>1</v>
      </c>
      <c r="EW216" s="587">
        <v>3</v>
      </c>
      <c r="EX216" s="587">
        <f t="shared" si="311"/>
        <v>18</v>
      </c>
      <c r="EY216" s="1199">
        <v>1</v>
      </c>
      <c r="EZ216" s="1164">
        <f t="shared" si="259"/>
        <v>8.2068965517241388</v>
      </c>
      <c r="FA216" s="588"/>
      <c r="FB216" s="587">
        <v>15</v>
      </c>
      <c r="FC216" s="587">
        <v>1</v>
      </c>
      <c r="FD216" s="587">
        <v>6</v>
      </c>
      <c r="FE216" s="587">
        <f t="shared" si="318"/>
        <v>22</v>
      </c>
      <c r="FF216" s="1127">
        <v>1</v>
      </c>
      <c r="FG216" s="1163">
        <f t="shared" si="260"/>
        <v>11.844827586206897</v>
      </c>
      <c r="FH216" s="1197"/>
      <c r="FI216" s="1198"/>
      <c r="FJ216" s="587"/>
      <c r="FK216" s="587"/>
      <c r="FL216" s="587"/>
      <c r="FM216" s="587"/>
      <c r="FN216" s="1414"/>
      <c r="FO216" s="1127"/>
      <c r="FP216" s="588"/>
      <c r="FQ216" s="587"/>
      <c r="FR216" s="587"/>
      <c r="FS216" s="587"/>
      <c r="FT216" s="587"/>
      <c r="FU216" s="1126"/>
      <c r="FV216" s="1127"/>
      <c r="FW216" s="1203"/>
      <c r="FX216" s="1198"/>
      <c r="FY216" s="587">
        <v>12</v>
      </c>
      <c r="FZ216" s="587">
        <v>6</v>
      </c>
      <c r="GA216" s="587">
        <v>9</v>
      </c>
      <c r="GB216" s="588">
        <f t="shared" si="319"/>
        <v>27</v>
      </c>
      <c r="GC216" s="1127">
        <v>1</v>
      </c>
      <c r="GD216" s="1166">
        <f t="shared" si="261"/>
        <v>2.7333333333333334</v>
      </c>
      <c r="GE216" s="697">
        <f t="shared" ref="GE216:GE243" si="322">AQ216+BM216+CA216+CP216+EF216+EU216+FY216</f>
        <v>55</v>
      </c>
      <c r="GF216" s="697">
        <f t="shared" ref="GF216:GF243" si="323">AR216+CB216+CQ216+EG216+EV216+FZ216+BN216</f>
        <v>34</v>
      </c>
      <c r="GG216" s="697">
        <f t="shared" ref="GG216:GG243" si="324">AS216+CC216+CR216+EH216+EW216+GA216+BO216</f>
        <v>25</v>
      </c>
      <c r="GH216" s="585">
        <v>0</v>
      </c>
      <c r="GI216" s="585">
        <v>0</v>
      </c>
    </row>
    <row r="217" spans="1:191" s="585" customFormat="1" hidden="1" x14ac:dyDescent="0.35">
      <c r="A217" s="1229">
        <v>43025</v>
      </c>
      <c r="B217" s="587"/>
      <c r="C217" s="587"/>
      <c r="D217" s="587"/>
      <c r="E217" s="587"/>
      <c r="F217" s="1126"/>
      <c r="G217" s="1414"/>
      <c r="H217" s="588"/>
      <c r="I217" s="587"/>
      <c r="J217" s="587"/>
      <c r="K217" s="587"/>
      <c r="L217" s="587"/>
      <c r="M217" s="1126"/>
      <c r="N217" s="1126"/>
      <c r="O217" s="588"/>
      <c r="P217" s="588"/>
      <c r="Q217" s="587"/>
      <c r="R217" s="587"/>
      <c r="S217" s="587"/>
      <c r="T217" s="587"/>
      <c r="U217" s="1126"/>
      <c r="V217" s="1414"/>
      <c r="W217" s="587"/>
      <c r="X217" s="587"/>
      <c r="Y217" s="587"/>
      <c r="Z217" s="587"/>
      <c r="AA217" s="1126"/>
      <c r="AB217" s="1126"/>
      <c r="AC217" s="587"/>
      <c r="AD217" s="587"/>
      <c r="AE217" s="587"/>
      <c r="AF217" s="587"/>
      <c r="AG217" s="1126"/>
      <c r="AH217" s="1199"/>
      <c r="AI217" s="588"/>
      <c r="AJ217" s="587"/>
      <c r="AK217" s="587"/>
      <c r="AL217" s="587"/>
      <c r="AM217" s="587"/>
      <c r="AN217" s="1126"/>
      <c r="AO217" s="1127"/>
      <c r="AP217" s="587"/>
      <c r="AQ217" s="587">
        <v>2</v>
      </c>
      <c r="AR217" s="587">
        <v>5</v>
      </c>
      <c r="AS217" s="587">
        <v>7</v>
      </c>
      <c r="AT217" s="587">
        <f t="shared" si="312"/>
        <v>14</v>
      </c>
      <c r="AU217" s="1127">
        <v>1</v>
      </c>
      <c r="AV217" s="1165">
        <f t="shared" si="307"/>
        <v>16.649999999999999</v>
      </c>
      <c r="AW217" s="588"/>
      <c r="AX217" s="587">
        <v>5</v>
      </c>
      <c r="AY217" s="587">
        <v>6</v>
      </c>
      <c r="AZ217" s="587">
        <v>7</v>
      </c>
      <c r="BA217" s="587">
        <f t="shared" si="313"/>
        <v>18</v>
      </c>
      <c r="BB217" s="1127">
        <v>1</v>
      </c>
      <c r="BC217" s="1163">
        <f t="shared" si="306"/>
        <v>19.5</v>
      </c>
      <c r="BD217" s="588"/>
      <c r="BE217" s="588"/>
      <c r="BF217" s="587"/>
      <c r="BG217" s="587"/>
      <c r="BH217" s="587"/>
      <c r="BI217" s="587"/>
      <c r="BJ217" s="1126"/>
      <c r="BK217" s="1127"/>
      <c r="BL217" s="588"/>
      <c r="BM217" s="587">
        <v>4</v>
      </c>
      <c r="BN217" s="587">
        <v>4</v>
      </c>
      <c r="BO217" s="587">
        <v>3</v>
      </c>
      <c r="BP217" s="587">
        <f t="shared" si="320"/>
        <v>11</v>
      </c>
      <c r="BQ217" s="1419">
        <v>1</v>
      </c>
      <c r="BR217" s="1163">
        <f t="shared" si="314"/>
        <v>8.3333333333333339</v>
      </c>
      <c r="BS217" s="587">
        <v>4</v>
      </c>
      <c r="BT217" s="587">
        <v>5</v>
      </c>
      <c r="BU217" s="587">
        <v>3</v>
      </c>
      <c r="BV217" s="587">
        <f t="shared" si="321"/>
        <v>12</v>
      </c>
      <c r="BW217" s="1126">
        <v>1</v>
      </c>
      <c r="BX217" s="1163">
        <f t="shared" si="315"/>
        <v>8.6666666666666661</v>
      </c>
      <c r="BY217" s="588"/>
      <c r="BZ217" s="588"/>
      <c r="CA217" s="587"/>
      <c r="CB217" s="587"/>
      <c r="CC217" s="587"/>
      <c r="CD217" s="587"/>
      <c r="CE217" s="1127"/>
      <c r="CF217" s="1163"/>
      <c r="CG217" s="588"/>
      <c r="CH217" s="587"/>
      <c r="CI217" s="587"/>
      <c r="CJ217" s="587"/>
      <c r="CK217" s="587"/>
      <c r="CL217" s="1127"/>
      <c r="CM217" s="1163"/>
      <c r="CN217" s="588"/>
      <c r="CO217" s="588"/>
      <c r="CP217" s="587"/>
      <c r="CQ217" s="587"/>
      <c r="CR217" s="587"/>
      <c r="CS217" s="587"/>
      <c r="CT217" s="1127"/>
      <c r="CU217" s="1163"/>
      <c r="CV217" s="588"/>
      <c r="CW217" s="587"/>
      <c r="CX217" s="587"/>
      <c r="CY217" s="587"/>
      <c r="CZ217" s="587"/>
      <c r="DA217" s="1127"/>
      <c r="DB217" s="1127"/>
      <c r="DC217" s="1127"/>
      <c r="DD217" s="1127"/>
      <c r="DE217" s="1127"/>
      <c r="DF217" s="1127"/>
      <c r="DG217" s="1127"/>
      <c r="DH217" s="1127"/>
      <c r="DI217" s="1127"/>
      <c r="DJ217" s="1127"/>
      <c r="DK217" s="1127"/>
      <c r="DL217" s="1127"/>
      <c r="DM217" s="1127"/>
      <c r="DN217" s="1163"/>
      <c r="DO217" s="588"/>
      <c r="DP217" s="588"/>
      <c r="DQ217" s="587"/>
      <c r="DR217" s="587"/>
      <c r="DS217" s="587"/>
      <c r="DT217" s="587"/>
      <c r="DU217" s="1127"/>
      <c r="DV217" s="1127"/>
      <c r="DW217" s="588"/>
      <c r="DX217" s="587"/>
      <c r="DY217" s="587"/>
      <c r="DZ217" s="587"/>
      <c r="EA217" s="587"/>
      <c r="EB217" s="1127"/>
      <c r="EC217" s="1127"/>
      <c r="ED217" s="588"/>
      <c r="EE217" s="588"/>
      <c r="EF217" s="587">
        <v>7</v>
      </c>
      <c r="EG217" s="587">
        <v>1</v>
      </c>
      <c r="EH217" s="587">
        <v>5</v>
      </c>
      <c r="EI217" s="587">
        <f t="shared" si="316"/>
        <v>13</v>
      </c>
      <c r="EJ217" s="1127">
        <v>1</v>
      </c>
      <c r="EK217" s="1163">
        <f t="shared" si="277"/>
        <v>11.333333333333334</v>
      </c>
      <c r="EL217" s="588"/>
      <c r="EM217" s="587">
        <v>7</v>
      </c>
      <c r="EN217" s="587">
        <v>4</v>
      </c>
      <c r="EO217" s="587">
        <v>7</v>
      </c>
      <c r="EP217" s="587">
        <f t="shared" si="317"/>
        <v>18</v>
      </c>
      <c r="EQ217" s="1127">
        <v>1</v>
      </c>
      <c r="ER217" s="1163">
        <f t="shared" si="258"/>
        <v>15.789473684210526</v>
      </c>
      <c r="ES217" s="588"/>
      <c r="ET217" s="587"/>
      <c r="EU217" s="587">
        <v>11</v>
      </c>
      <c r="EV217" s="587">
        <v>0</v>
      </c>
      <c r="EW217" s="587">
        <v>0</v>
      </c>
      <c r="EX217" s="587">
        <f t="shared" ref="EX217:EX225" si="325">SUM(EU217:EW217)</f>
        <v>11</v>
      </c>
      <c r="EY217" s="1199">
        <v>1</v>
      </c>
      <c r="EZ217" s="1164">
        <f t="shared" si="259"/>
        <v>8.2542372881355934</v>
      </c>
      <c r="FA217" s="588"/>
      <c r="FB217" s="587">
        <v>12</v>
      </c>
      <c r="FC217" s="587">
        <v>1</v>
      </c>
      <c r="FD217" s="587">
        <v>2</v>
      </c>
      <c r="FE217" s="587">
        <f t="shared" si="318"/>
        <v>15</v>
      </c>
      <c r="FF217" s="1127">
        <v>1</v>
      </c>
      <c r="FG217" s="1163">
        <f t="shared" si="260"/>
        <v>11.898305084745763</v>
      </c>
      <c r="FH217" s="1197"/>
      <c r="FI217" s="1198"/>
      <c r="FJ217" s="587"/>
      <c r="FK217" s="587"/>
      <c r="FL217" s="587"/>
      <c r="FM217" s="587"/>
      <c r="FN217" s="1414"/>
      <c r="FO217" s="1127"/>
      <c r="FP217" s="588"/>
      <c r="FQ217" s="587"/>
      <c r="FR217" s="587"/>
      <c r="FS217" s="587"/>
      <c r="FT217" s="587"/>
      <c r="FU217" s="1126"/>
      <c r="FV217" s="1127"/>
      <c r="FW217" s="1203"/>
      <c r="FX217" s="1198"/>
      <c r="FY217" s="587">
        <v>3</v>
      </c>
      <c r="FZ217" s="587">
        <v>0</v>
      </c>
      <c r="GA217" s="587">
        <v>6</v>
      </c>
      <c r="GB217" s="588">
        <f t="shared" si="319"/>
        <v>9</v>
      </c>
      <c r="GC217" s="1127">
        <v>1</v>
      </c>
      <c r="GD217" s="1166">
        <f t="shared" si="261"/>
        <v>2.8</v>
      </c>
      <c r="GE217" s="697">
        <f t="shared" si="322"/>
        <v>27</v>
      </c>
      <c r="GF217" s="697">
        <f t="shared" si="323"/>
        <v>10</v>
      </c>
      <c r="GG217" s="697">
        <f t="shared" si="324"/>
        <v>21</v>
      </c>
      <c r="GH217" s="585">
        <v>1</v>
      </c>
      <c r="GI217" s="585">
        <v>1</v>
      </c>
    </row>
    <row r="218" spans="1:191" s="585" customFormat="1" hidden="1" x14ac:dyDescent="0.35">
      <c r="A218" s="1229">
        <v>43026</v>
      </c>
      <c r="B218" s="587"/>
      <c r="C218" s="587"/>
      <c r="D218" s="587"/>
      <c r="E218" s="587"/>
      <c r="F218" s="1126"/>
      <c r="G218" s="1414"/>
      <c r="H218" s="588"/>
      <c r="I218" s="587"/>
      <c r="J218" s="587"/>
      <c r="K218" s="587"/>
      <c r="L218" s="587"/>
      <c r="M218" s="1126"/>
      <c r="N218" s="1126"/>
      <c r="O218" s="588"/>
      <c r="P218" s="588"/>
      <c r="Q218" s="587"/>
      <c r="R218" s="587"/>
      <c r="S218" s="587"/>
      <c r="T218" s="587"/>
      <c r="U218" s="1126"/>
      <c r="V218" s="1414"/>
      <c r="W218" s="587"/>
      <c r="X218" s="587"/>
      <c r="Y218" s="587"/>
      <c r="Z218" s="587"/>
      <c r="AA218" s="1126"/>
      <c r="AB218" s="1126"/>
      <c r="AC218" s="587"/>
      <c r="AD218" s="587"/>
      <c r="AE218" s="587"/>
      <c r="AF218" s="587"/>
      <c r="AG218" s="1126"/>
      <c r="AH218" s="1199"/>
      <c r="AI218" s="588"/>
      <c r="AJ218" s="587"/>
      <c r="AK218" s="587"/>
      <c r="AL218" s="587"/>
      <c r="AM218" s="587"/>
      <c r="AN218" s="1126"/>
      <c r="AO218" s="1127"/>
      <c r="AP218" s="587"/>
      <c r="AQ218" s="587">
        <v>1</v>
      </c>
      <c r="AR218" s="587">
        <v>6</v>
      </c>
      <c r="AS218" s="587">
        <v>7</v>
      </c>
      <c r="AT218" s="587">
        <f t="shared" si="312"/>
        <v>14</v>
      </c>
      <c r="AU218" s="1127">
        <v>1</v>
      </c>
      <c r="AV218" s="1165">
        <f t="shared" si="307"/>
        <v>16.583333333333332</v>
      </c>
      <c r="AW218" s="588"/>
      <c r="AX218" s="587">
        <v>2</v>
      </c>
      <c r="AY218" s="587">
        <v>10</v>
      </c>
      <c r="AZ218" s="587">
        <v>7</v>
      </c>
      <c r="BA218" s="587">
        <f t="shared" si="313"/>
        <v>19</v>
      </c>
      <c r="BB218" s="1127">
        <v>1</v>
      </c>
      <c r="BC218" s="1163">
        <f t="shared" si="306"/>
        <v>19.45</v>
      </c>
      <c r="BD218" s="588"/>
      <c r="BE218" s="588"/>
      <c r="BF218" s="587"/>
      <c r="BG218" s="587"/>
      <c r="BH218" s="587"/>
      <c r="BI218" s="587"/>
      <c r="BJ218" s="1126"/>
      <c r="BK218" s="1127"/>
      <c r="BL218" s="588"/>
      <c r="BM218" s="587">
        <v>1</v>
      </c>
      <c r="BN218" s="587">
        <v>5</v>
      </c>
      <c r="BO218" s="587">
        <v>4</v>
      </c>
      <c r="BP218" s="587">
        <f t="shared" si="320"/>
        <v>10</v>
      </c>
      <c r="BQ218" s="1419">
        <v>1</v>
      </c>
      <c r="BR218" s="1163">
        <f t="shared" si="314"/>
        <v>8.75</v>
      </c>
      <c r="BS218" s="587">
        <v>1</v>
      </c>
      <c r="BT218" s="587">
        <v>6</v>
      </c>
      <c r="BU218" s="587">
        <v>4</v>
      </c>
      <c r="BV218" s="587">
        <f t="shared" si="321"/>
        <v>11</v>
      </c>
      <c r="BW218" s="1126">
        <v>1</v>
      </c>
      <c r="BX218" s="1163">
        <f t="shared" si="315"/>
        <v>9.25</v>
      </c>
      <c r="BY218" s="588"/>
      <c r="BZ218" s="588"/>
      <c r="CA218" s="587"/>
      <c r="CB218" s="587"/>
      <c r="CC218" s="587"/>
      <c r="CD218" s="587"/>
      <c r="CE218" s="1127"/>
      <c r="CF218" s="1163"/>
      <c r="CG218" s="588"/>
      <c r="CH218" s="587"/>
      <c r="CI218" s="587"/>
      <c r="CJ218" s="587"/>
      <c r="CK218" s="587"/>
      <c r="CL218" s="1127"/>
      <c r="CM218" s="1163"/>
      <c r="CN218" s="588"/>
      <c r="CO218" s="588"/>
      <c r="CP218" s="587"/>
      <c r="CQ218" s="587"/>
      <c r="CR218" s="587"/>
      <c r="CS218" s="587"/>
      <c r="CT218" s="1127"/>
      <c r="CU218" s="1163"/>
      <c r="CV218" s="588"/>
      <c r="CW218" s="587"/>
      <c r="CX218" s="587"/>
      <c r="CY218" s="587"/>
      <c r="CZ218" s="587"/>
      <c r="DA218" s="1127"/>
      <c r="DB218" s="1127"/>
      <c r="DC218" s="1127"/>
      <c r="DD218" s="1127"/>
      <c r="DE218" s="1127"/>
      <c r="DF218" s="1127"/>
      <c r="DG218" s="1127"/>
      <c r="DH218" s="1127"/>
      <c r="DI218" s="1127"/>
      <c r="DJ218" s="1127"/>
      <c r="DK218" s="1127"/>
      <c r="DL218" s="1127"/>
      <c r="DM218" s="1127"/>
      <c r="DN218" s="1163"/>
      <c r="DO218" s="588"/>
      <c r="DP218" s="588"/>
      <c r="DQ218" s="587"/>
      <c r="DR218" s="587"/>
      <c r="DS218" s="587"/>
      <c r="DT218" s="587"/>
      <c r="DU218" s="1127"/>
      <c r="DV218" s="1127"/>
      <c r="DW218" s="588"/>
      <c r="DX218" s="587"/>
      <c r="DY218" s="587"/>
      <c r="DZ218" s="587"/>
      <c r="EA218" s="587"/>
      <c r="EB218" s="1127"/>
      <c r="EC218" s="1127"/>
      <c r="ED218" s="588"/>
      <c r="EE218" s="588"/>
      <c r="EF218" s="587">
        <v>11</v>
      </c>
      <c r="EG218" s="587">
        <v>1</v>
      </c>
      <c r="EH218" s="587">
        <v>5</v>
      </c>
      <c r="EI218" s="587">
        <f t="shared" si="316"/>
        <v>17</v>
      </c>
      <c r="EJ218" s="1127">
        <v>1</v>
      </c>
      <c r="EK218" s="1163">
        <f t="shared" si="277"/>
        <v>11.333333333333334</v>
      </c>
      <c r="EL218" s="588"/>
      <c r="EM218" s="587">
        <v>12</v>
      </c>
      <c r="EN218" s="587">
        <v>3</v>
      </c>
      <c r="EO218" s="587">
        <v>8</v>
      </c>
      <c r="EP218" s="587">
        <f t="shared" si="317"/>
        <v>23</v>
      </c>
      <c r="EQ218" s="1127">
        <v>1</v>
      </c>
      <c r="ER218" s="1163">
        <f t="shared" si="258"/>
        <v>15.807017543859649</v>
      </c>
      <c r="ES218" s="588"/>
      <c r="ET218" s="587"/>
      <c r="EU218" s="587">
        <v>9</v>
      </c>
      <c r="EV218" s="587">
        <v>0</v>
      </c>
      <c r="EW218" s="587">
        <v>3</v>
      </c>
      <c r="EX218" s="587">
        <f t="shared" si="325"/>
        <v>12</v>
      </c>
      <c r="EY218" s="1199">
        <v>1</v>
      </c>
      <c r="EZ218" s="1164">
        <f t="shared" si="259"/>
        <v>8.2881355932203391</v>
      </c>
      <c r="FA218" s="588"/>
      <c r="FB218" s="587">
        <v>12</v>
      </c>
      <c r="FC218" s="587">
        <v>1</v>
      </c>
      <c r="FD218" s="587">
        <v>6</v>
      </c>
      <c r="FE218" s="587">
        <f t="shared" si="318"/>
        <v>19</v>
      </c>
      <c r="FF218" s="1127">
        <v>1</v>
      </c>
      <c r="FG218" s="1163">
        <f t="shared" si="260"/>
        <v>11.983050847457626</v>
      </c>
      <c r="FH218" s="1197"/>
      <c r="FI218" s="1198"/>
      <c r="FJ218" s="587"/>
      <c r="FK218" s="587"/>
      <c r="FL218" s="587"/>
      <c r="FM218" s="587"/>
      <c r="FN218" s="1414"/>
      <c r="FO218" s="1127"/>
      <c r="FP218" s="588"/>
      <c r="FQ218" s="587"/>
      <c r="FR218" s="587"/>
      <c r="FS218" s="587"/>
      <c r="FT218" s="587"/>
      <c r="FU218" s="1126"/>
      <c r="FV218" s="1127"/>
      <c r="FW218" s="1203"/>
      <c r="FX218" s="1198"/>
      <c r="FY218" s="587">
        <v>2</v>
      </c>
      <c r="FZ218" s="587">
        <v>0</v>
      </c>
      <c r="GA218" s="587">
        <v>1</v>
      </c>
      <c r="GB218" s="588">
        <f t="shared" si="319"/>
        <v>3</v>
      </c>
      <c r="GC218" s="1127">
        <v>1</v>
      </c>
      <c r="GD218" s="1166">
        <f t="shared" si="261"/>
        <v>2.8166666666666669</v>
      </c>
      <c r="GE218" s="697">
        <f t="shared" si="322"/>
        <v>24</v>
      </c>
      <c r="GF218" s="697">
        <f t="shared" si="323"/>
        <v>12</v>
      </c>
      <c r="GG218" s="697">
        <f t="shared" si="324"/>
        <v>20</v>
      </c>
      <c r="GH218" s="585">
        <v>0</v>
      </c>
      <c r="GI218" s="585">
        <v>0</v>
      </c>
    </row>
    <row r="219" spans="1:191" s="585" customFormat="1" hidden="1" x14ac:dyDescent="0.35">
      <c r="A219" s="1229">
        <v>43027</v>
      </c>
      <c r="B219" s="587"/>
      <c r="C219" s="587"/>
      <c r="D219" s="587"/>
      <c r="E219" s="587"/>
      <c r="F219" s="1126"/>
      <c r="G219" s="1414"/>
      <c r="H219" s="588"/>
      <c r="I219" s="587"/>
      <c r="J219" s="587"/>
      <c r="K219" s="587"/>
      <c r="L219" s="587"/>
      <c r="M219" s="1126"/>
      <c r="N219" s="1126"/>
      <c r="O219" s="588"/>
      <c r="P219" s="588"/>
      <c r="Q219" s="587"/>
      <c r="R219" s="587"/>
      <c r="S219" s="587"/>
      <c r="T219" s="587"/>
      <c r="U219" s="1126"/>
      <c r="V219" s="1414"/>
      <c r="W219" s="587"/>
      <c r="X219" s="587"/>
      <c r="Y219" s="587"/>
      <c r="Z219" s="587"/>
      <c r="AA219" s="1126"/>
      <c r="AB219" s="1126"/>
      <c r="AC219" s="587"/>
      <c r="AD219" s="587"/>
      <c r="AE219" s="587"/>
      <c r="AF219" s="587"/>
      <c r="AG219" s="1126"/>
      <c r="AH219" s="1199"/>
      <c r="AI219" s="588"/>
      <c r="AJ219" s="587"/>
      <c r="AK219" s="587"/>
      <c r="AL219" s="587"/>
      <c r="AM219" s="587"/>
      <c r="AN219" s="1126"/>
      <c r="AO219" s="1127"/>
      <c r="AP219" s="587"/>
      <c r="AQ219" s="587">
        <v>4</v>
      </c>
      <c r="AR219" s="587">
        <v>12</v>
      </c>
      <c r="AS219" s="587">
        <v>10</v>
      </c>
      <c r="AT219" s="587">
        <f t="shared" si="312"/>
        <v>26</v>
      </c>
      <c r="AU219" s="1127">
        <v>1</v>
      </c>
      <c r="AV219" s="1165">
        <f t="shared" si="307"/>
        <v>16.8</v>
      </c>
      <c r="AW219" s="588"/>
      <c r="AX219" s="587">
        <v>5</v>
      </c>
      <c r="AY219" s="587">
        <v>14</v>
      </c>
      <c r="AZ219" s="587">
        <v>10</v>
      </c>
      <c r="BA219" s="587">
        <f t="shared" si="313"/>
        <v>29</v>
      </c>
      <c r="BB219" s="1127">
        <v>1</v>
      </c>
      <c r="BC219" s="1163">
        <f t="shared" si="306"/>
        <v>19.666666666666668</v>
      </c>
      <c r="BD219" s="588"/>
      <c r="BE219" s="588"/>
      <c r="BF219" s="587"/>
      <c r="BG219" s="587"/>
      <c r="BH219" s="587"/>
      <c r="BI219" s="587"/>
      <c r="BJ219" s="1126"/>
      <c r="BK219" s="1127"/>
      <c r="BL219" s="588"/>
      <c r="BM219" s="587">
        <v>2</v>
      </c>
      <c r="BN219" s="587">
        <v>0</v>
      </c>
      <c r="BO219" s="587">
        <v>0</v>
      </c>
      <c r="BP219" s="587">
        <f t="shared" si="320"/>
        <v>2</v>
      </c>
      <c r="BQ219" s="1419">
        <v>1</v>
      </c>
      <c r="BR219" s="1163">
        <f t="shared" si="314"/>
        <v>7.4</v>
      </c>
      <c r="BS219" s="587">
        <v>2</v>
      </c>
      <c r="BT219" s="587">
        <v>0</v>
      </c>
      <c r="BU219" s="587">
        <v>1</v>
      </c>
      <c r="BV219" s="587">
        <f t="shared" si="321"/>
        <v>3</v>
      </c>
      <c r="BW219" s="1126">
        <v>1</v>
      </c>
      <c r="BX219" s="1163">
        <f t="shared" si="315"/>
        <v>8</v>
      </c>
      <c r="BY219" s="588"/>
      <c r="BZ219" s="588"/>
      <c r="CA219" s="587"/>
      <c r="CB219" s="587"/>
      <c r="CC219" s="587"/>
      <c r="CD219" s="587"/>
      <c r="CE219" s="1127"/>
      <c r="CF219" s="1163"/>
      <c r="CG219" s="588"/>
      <c r="CH219" s="587"/>
      <c r="CI219" s="587"/>
      <c r="CJ219" s="587"/>
      <c r="CK219" s="587"/>
      <c r="CL219" s="1127"/>
      <c r="CM219" s="1163"/>
      <c r="CN219" s="588"/>
      <c r="CO219" s="588"/>
      <c r="CP219" s="587"/>
      <c r="CQ219" s="587"/>
      <c r="CR219" s="587"/>
      <c r="CS219" s="587"/>
      <c r="CT219" s="1127"/>
      <c r="CU219" s="1163"/>
      <c r="CV219" s="588"/>
      <c r="CW219" s="587"/>
      <c r="CX219" s="587"/>
      <c r="CY219" s="587"/>
      <c r="CZ219" s="587"/>
      <c r="DA219" s="1127"/>
      <c r="DB219" s="1127"/>
      <c r="DC219" s="1127"/>
      <c r="DD219" s="1127"/>
      <c r="DE219" s="1127"/>
      <c r="DF219" s="1127"/>
      <c r="DG219" s="1127"/>
      <c r="DH219" s="1127"/>
      <c r="DI219" s="1127"/>
      <c r="DJ219" s="1127"/>
      <c r="DK219" s="1127"/>
      <c r="DL219" s="1127"/>
      <c r="DM219" s="1127"/>
      <c r="DN219" s="1163"/>
      <c r="DO219" s="588"/>
      <c r="DP219" s="588"/>
      <c r="DQ219" s="587"/>
      <c r="DR219" s="587"/>
      <c r="DS219" s="587"/>
      <c r="DT219" s="587"/>
      <c r="DU219" s="1127"/>
      <c r="DV219" s="1127"/>
      <c r="DW219" s="588"/>
      <c r="DX219" s="587"/>
      <c r="DY219" s="587"/>
      <c r="DZ219" s="587"/>
      <c r="EA219" s="587"/>
      <c r="EB219" s="1127"/>
      <c r="EC219" s="1127"/>
      <c r="ED219" s="588"/>
      <c r="EE219" s="588"/>
      <c r="EF219" s="587">
        <v>1</v>
      </c>
      <c r="EG219" s="587">
        <v>0</v>
      </c>
      <c r="EH219" s="587">
        <v>2</v>
      </c>
      <c r="EI219" s="587">
        <f t="shared" si="316"/>
        <v>3</v>
      </c>
      <c r="EJ219" s="1127">
        <v>1</v>
      </c>
      <c r="EK219" s="1163">
        <f t="shared" si="277"/>
        <v>11.263157894736842</v>
      </c>
      <c r="EL219" s="588"/>
      <c r="EM219" s="587">
        <v>2</v>
      </c>
      <c r="EN219" s="587">
        <v>0</v>
      </c>
      <c r="EO219" s="587">
        <v>3</v>
      </c>
      <c r="EP219" s="587">
        <f t="shared" si="317"/>
        <v>5</v>
      </c>
      <c r="EQ219" s="1127">
        <v>1</v>
      </c>
      <c r="ER219" s="1163">
        <f t="shared" si="258"/>
        <v>15.754385964912281</v>
      </c>
      <c r="ES219" s="588"/>
      <c r="ET219" s="587"/>
      <c r="EU219" s="587">
        <v>12</v>
      </c>
      <c r="EV219" s="587">
        <v>6</v>
      </c>
      <c r="EW219" s="587">
        <v>4</v>
      </c>
      <c r="EX219" s="587">
        <f t="shared" si="325"/>
        <v>22</v>
      </c>
      <c r="EY219" s="1199">
        <v>1</v>
      </c>
      <c r="EZ219" s="1164">
        <f t="shared" si="259"/>
        <v>8.4406779661016955</v>
      </c>
      <c r="FA219" s="588"/>
      <c r="FB219" s="587">
        <v>13</v>
      </c>
      <c r="FC219" s="587">
        <v>6</v>
      </c>
      <c r="FD219" s="587">
        <v>5</v>
      </c>
      <c r="FE219" s="587">
        <f t="shared" si="318"/>
        <v>24</v>
      </c>
      <c r="FF219" s="1127">
        <v>1</v>
      </c>
      <c r="FG219" s="1163">
        <f t="shared" si="260"/>
        <v>12.118644067796611</v>
      </c>
      <c r="FH219" s="1197"/>
      <c r="FI219" s="1198"/>
      <c r="FJ219" s="587"/>
      <c r="FK219" s="587"/>
      <c r="FL219" s="587"/>
      <c r="FM219" s="587"/>
      <c r="FN219" s="1414"/>
      <c r="FO219" s="1127"/>
      <c r="FP219" s="588"/>
      <c r="FQ219" s="587"/>
      <c r="FR219" s="587"/>
      <c r="FS219" s="587"/>
      <c r="FT219" s="587"/>
      <c r="FU219" s="1126"/>
      <c r="FV219" s="1127"/>
      <c r="FW219" s="1203"/>
      <c r="FX219" s="1198"/>
      <c r="FY219" s="587">
        <v>2</v>
      </c>
      <c r="FZ219" s="587">
        <v>3</v>
      </c>
      <c r="GA219" s="587">
        <v>4</v>
      </c>
      <c r="GB219" s="588">
        <f t="shared" si="319"/>
        <v>9</v>
      </c>
      <c r="GC219" s="1127">
        <v>1</v>
      </c>
      <c r="GD219" s="1166">
        <f t="shared" si="261"/>
        <v>2.9333333333333331</v>
      </c>
      <c r="GE219" s="697">
        <f t="shared" si="322"/>
        <v>21</v>
      </c>
      <c r="GF219" s="697">
        <f t="shared" si="323"/>
        <v>21</v>
      </c>
      <c r="GG219" s="697">
        <f t="shared" si="324"/>
        <v>20</v>
      </c>
      <c r="GH219" s="585">
        <v>0</v>
      </c>
      <c r="GI219" s="585">
        <v>0</v>
      </c>
    </row>
    <row r="220" spans="1:191" s="585" customFormat="1" hidden="1" x14ac:dyDescent="0.35">
      <c r="A220" s="1231">
        <v>43028</v>
      </c>
      <c r="B220" s="698"/>
      <c r="C220" s="698"/>
      <c r="D220" s="698"/>
      <c r="E220" s="698"/>
      <c r="F220" s="1140"/>
      <c r="G220" s="1415"/>
      <c r="H220" s="1142"/>
      <c r="I220" s="698"/>
      <c r="J220" s="698"/>
      <c r="K220" s="698"/>
      <c r="L220" s="698"/>
      <c r="M220" s="1140"/>
      <c r="N220" s="1140"/>
      <c r="O220" s="1142"/>
      <c r="P220" s="1142"/>
      <c r="Q220" s="698"/>
      <c r="R220" s="698"/>
      <c r="S220" s="698"/>
      <c r="T220" s="698"/>
      <c r="U220" s="1140"/>
      <c r="V220" s="1415"/>
      <c r="W220" s="698"/>
      <c r="X220" s="698"/>
      <c r="Y220" s="698"/>
      <c r="Z220" s="698"/>
      <c r="AA220" s="1140"/>
      <c r="AB220" s="1140"/>
      <c r="AC220" s="698"/>
      <c r="AD220" s="698"/>
      <c r="AE220" s="698"/>
      <c r="AF220" s="698"/>
      <c r="AG220" s="1140"/>
      <c r="AH220" s="1420"/>
      <c r="AI220" s="1142"/>
      <c r="AJ220" s="698"/>
      <c r="AK220" s="698"/>
      <c r="AL220" s="698"/>
      <c r="AM220" s="698"/>
      <c r="AN220" s="1140"/>
      <c r="AO220" s="1141"/>
      <c r="AP220" s="698"/>
      <c r="AQ220" s="698">
        <v>2</v>
      </c>
      <c r="AR220" s="698">
        <v>6</v>
      </c>
      <c r="AS220" s="698">
        <v>4</v>
      </c>
      <c r="AT220" s="698">
        <f t="shared" si="312"/>
        <v>12</v>
      </c>
      <c r="AU220" s="1141">
        <v>1</v>
      </c>
      <c r="AV220" s="1165">
        <f t="shared" si="307"/>
        <v>16.716666666666665</v>
      </c>
      <c r="AW220" s="1142"/>
      <c r="AX220" s="698">
        <v>2</v>
      </c>
      <c r="AY220" s="698">
        <v>9</v>
      </c>
      <c r="AZ220" s="698">
        <v>7</v>
      </c>
      <c r="BA220" s="698">
        <f t="shared" si="313"/>
        <v>18</v>
      </c>
      <c r="BB220" s="1141">
        <v>1</v>
      </c>
      <c r="BC220" s="1163">
        <f t="shared" si="306"/>
        <v>19.666666666666668</v>
      </c>
      <c r="BD220" s="1142"/>
      <c r="BE220" s="1142"/>
      <c r="BF220" s="698"/>
      <c r="BG220" s="698"/>
      <c r="BH220" s="698"/>
      <c r="BI220" s="698"/>
      <c r="BJ220" s="1140"/>
      <c r="BK220" s="1141"/>
      <c r="BL220" s="1142"/>
      <c r="BM220" s="698">
        <v>2</v>
      </c>
      <c r="BN220" s="698">
        <v>2</v>
      </c>
      <c r="BO220" s="698">
        <v>1</v>
      </c>
      <c r="BP220" s="698">
        <f t="shared" si="320"/>
        <v>5</v>
      </c>
      <c r="BQ220" s="1421">
        <v>1</v>
      </c>
      <c r="BR220" s="1163">
        <f t="shared" si="314"/>
        <v>7</v>
      </c>
      <c r="BS220" s="698">
        <v>2</v>
      </c>
      <c r="BT220" s="698">
        <v>2</v>
      </c>
      <c r="BU220" s="698">
        <v>1</v>
      </c>
      <c r="BV220" s="698">
        <f t="shared" si="321"/>
        <v>5</v>
      </c>
      <c r="BW220" s="1140">
        <v>1</v>
      </c>
      <c r="BX220" s="1163">
        <f t="shared" si="315"/>
        <v>7.5</v>
      </c>
      <c r="BY220" s="1142"/>
      <c r="BZ220" s="1142"/>
      <c r="CA220" s="698"/>
      <c r="CB220" s="698"/>
      <c r="CC220" s="698"/>
      <c r="CD220" s="698"/>
      <c r="CE220" s="1141"/>
      <c r="CF220" s="1163"/>
      <c r="CG220" s="1142"/>
      <c r="CH220" s="698"/>
      <c r="CI220" s="698"/>
      <c r="CJ220" s="698"/>
      <c r="CK220" s="698"/>
      <c r="CL220" s="1127"/>
      <c r="CM220" s="1163"/>
      <c r="CN220" s="1142"/>
      <c r="CO220" s="1142"/>
      <c r="CP220" s="698"/>
      <c r="CQ220" s="698"/>
      <c r="CR220" s="698"/>
      <c r="CS220" s="698"/>
      <c r="CT220" s="1141"/>
      <c r="CU220" s="1163"/>
      <c r="CV220" s="1142"/>
      <c r="CW220" s="698"/>
      <c r="CX220" s="698"/>
      <c r="CY220" s="698"/>
      <c r="CZ220" s="698"/>
      <c r="DA220" s="1141"/>
      <c r="DB220" s="1141"/>
      <c r="DC220" s="1141"/>
      <c r="DD220" s="1141"/>
      <c r="DE220" s="1141"/>
      <c r="DF220" s="1141"/>
      <c r="DG220" s="1141"/>
      <c r="DH220" s="1141"/>
      <c r="DI220" s="1141"/>
      <c r="DJ220" s="1141"/>
      <c r="DK220" s="1141"/>
      <c r="DL220" s="1141"/>
      <c r="DM220" s="1141"/>
      <c r="DN220" s="1163"/>
      <c r="DO220" s="1142"/>
      <c r="DP220" s="1142"/>
      <c r="DQ220" s="698"/>
      <c r="DR220" s="698"/>
      <c r="DS220" s="698"/>
      <c r="DT220" s="698"/>
      <c r="DU220" s="1141"/>
      <c r="DV220" s="1141"/>
      <c r="DW220" s="1142"/>
      <c r="DX220" s="698"/>
      <c r="DY220" s="698"/>
      <c r="DZ220" s="698"/>
      <c r="EA220" s="698"/>
      <c r="EB220" s="1141"/>
      <c r="EC220" s="1141"/>
      <c r="ED220" s="1142"/>
      <c r="EE220" s="1142"/>
      <c r="EF220" s="698">
        <v>14</v>
      </c>
      <c r="EG220" s="698">
        <v>2</v>
      </c>
      <c r="EH220" s="698">
        <v>3</v>
      </c>
      <c r="EI220" s="698">
        <f t="shared" si="316"/>
        <v>19</v>
      </c>
      <c r="EJ220" s="1141">
        <v>1</v>
      </c>
      <c r="EK220" s="1163">
        <f t="shared" si="277"/>
        <v>11.491228070175438</v>
      </c>
      <c r="EL220" s="1142"/>
      <c r="EM220" s="698">
        <v>14</v>
      </c>
      <c r="EN220" s="698">
        <v>2</v>
      </c>
      <c r="EO220" s="698">
        <v>4</v>
      </c>
      <c r="EP220" s="698">
        <f t="shared" si="317"/>
        <v>20</v>
      </c>
      <c r="EQ220" s="1141">
        <v>1</v>
      </c>
      <c r="ER220" s="1163">
        <f t="shared" si="258"/>
        <v>15.964912280701755</v>
      </c>
      <c r="ES220" s="1142"/>
      <c r="ET220" s="698"/>
      <c r="EU220" s="698">
        <v>5</v>
      </c>
      <c r="EV220" s="698">
        <v>2</v>
      </c>
      <c r="EW220" s="698">
        <v>0</v>
      </c>
      <c r="EX220" s="698">
        <f t="shared" si="325"/>
        <v>7</v>
      </c>
      <c r="EY220" s="1420">
        <v>1</v>
      </c>
      <c r="EZ220" s="1164">
        <f t="shared" si="259"/>
        <v>8.3728813559322042</v>
      </c>
      <c r="FA220" s="1142"/>
      <c r="FB220" s="698">
        <v>8</v>
      </c>
      <c r="FC220" s="698">
        <v>2</v>
      </c>
      <c r="FD220" s="698">
        <v>4</v>
      </c>
      <c r="FE220" s="698">
        <f t="shared" si="318"/>
        <v>14</v>
      </c>
      <c r="FF220" s="1141">
        <v>1</v>
      </c>
      <c r="FG220" s="1163">
        <f t="shared" si="260"/>
        <v>12.135593220338983</v>
      </c>
      <c r="FH220" s="1423"/>
      <c r="FI220" s="1424"/>
      <c r="FJ220" s="698"/>
      <c r="FK220" s="698"/>
      <c r="FL220" s="698"/>
      <c r="FM220" s="698"/>
      <c r="FN220" s="1415"/>
      <c r="FO220" s="1141"/>
      <c r="FP220" s="1142"/>
      <c r="FQ220" s="698"/>
      <c r="FR220" s="698"/>
      <c r="FS220" s="698"/>
      <c r="FT220" s="698"/>
      <c r="FU220" s="1140"/>
      <c r="FV220" s="1141"/>
      <c r="FW220" s="1425"/>
      <c r="FX220" s="1424"/>
      <c r="FY220" s="698">
        <v>3</v>
      </c>
      <c r="FZ220" s="698">
        <v>0</v>
      </c>
      <c r="GA220" s="698">
        <v>1</v>
      </c>
      <c r="GB220" s="1142">
        <f t="shared" si="319"/>
        <v>4</v>
      </c>
      <c r="GC220" s="1141">
        <v>1</v>
      </c>
      <c r="GD220" s="1166">
        <f t="shared" si="261"/>
        <v>3</v>
      </c>
      <c r="GE220" s="1427">
        <f t="shared" si="322"/>
        <v>26</v>
      </c>
      <c r="GF220" s="1427">
        <f t="shared" si="323"/>
        <v>12</v>
      </c>
      <c r="GG220" s="1427">
        <f t="shared" si="324"/>
        <v>9</v>
      </c>
      <c r="GH220" s="585">
        <v>0</v>
      </c>
      <c r="GI220" s="585">
        <v>0</v>
      </c>
    </row>
    <row r="221" spans="1:191" s="585" customFormat="1" hidden="1" x14ac:dyDescent="0.35">
      <c r="A221" s="1230">
        <v>43031</v>
      </c>
      <c r="B221" s="587"/>
      <c r="C221" s="587"/>
      <c r="D221" s="587"/>
      <c r="E221" s="587"/>
      <c r="F221" s="1126"/>
      <c r="G221" s="1414"/>
      <c r="H221" s="588"/>
      <c r="I221" s="587"/>
      <c r="J221" s="587"/>
      <c r="K221" s="587"/>
      <c r="L221" s="587"/>
      <c r="M221" s="1126"/>
      <c r="N221" s="1126"/>
      <c r="O221" s="588"/>
      <c r="P221" s="588"/>
      <c r="Q221" s="587"/>
      <c r="R221" s="587"/>
      <c r="S221" s="587"/>
      <c r="T221" s="587"/>
      <c r="U221" s="1126"/>
      <c r="V221" s="1414"/>
      <c r="W221" s="587"/>
      <c r="X221" s="587"/>
      <c r="Y221" s="587"/>
      <c r="Z221" s="587"/>
      <c r="AA221" s="1126"/>
      <c r="AB221" s="1126"/>
      <c r="AC221" s="587"/>
      <c r="AD221" s="587"/>
      <c r="AE221" s="587"/>
      <c r="AF221" s="587"/>
      <c r="AG221" s="1126"/>
      <c r="AH221" s="1199"/>
      <c r="AI221" s="588"/>
      <c r="AJ221" s="587"/>
      <c r="AK221" s="587"/>
      <c r="AL221" s="587"/>
      <c r="AM221" s="587"/>
      <c r="AN221" s="1126"/>
      <c r="AO221" s="1127"/>
      <c r="AP221" s="587"/>
      <c r="AQ221" s="587">
        <v>2</v>
      </c>
      <c r="AR221" s="587">
        <v>3</v>
      </c>
      <c r="AS221" s="587">
        <v>2</v>
      </c>
      <c r="AT221" s="587">
        <f t="shared" si="312"/>
        <v>7</v>
      </c>
      <c r="AU221" s="1127">
        <v>1</v>
      </c>
      <c r="AV221" s="1165">
        <f t="shared" si="307"/>
        <v>16.516666666666666</v>
      </c>
      <c r="AW221" s="588"/>
      <c r="AX221" s="587">
        <v>2</v>
      </c>
      <c r="AY221" s="587">
        <v>6</v>
      </c>
      <c r="AZ221" s="587">
        <v>5</v>
      </c>
      <c r="BA221" s="587">
        <f t="shared" si="313"/>
        <v>13</v>
      </c>
      <c r="BB221" s="1127">
        <v>1</v>
      </c>
      <c r="BC221" s="1163">
        <f t="shared" si="306"/>
        <v>19.533333333333335</v>
      </c>
      <c r="BD221" s="588"/>
      <c r="BE221" s="588"/>
      <c r="BF221" s="587"/>
      <c r="BG221" s="587"/>
      <c r="BH221" s="587"/>
      <c r="BI221" s="587"/>
      <c r="BJ221" s="1126"/>
      <c r="BK221" s="1127"/>
      <c r="BL221" s="588"/>
      <c r="BM221" s="587">
        <v>1</v>
      </c>
      <c r="BN221" s="587">
        <v>1</v>
      </c>
      <c r="BO221" s="587">
        <v>4</v>
      </c>
      <c r="BP221" s="587">
        <f t="shared" si="320"/>
        <v>6</v>
      </c>
      <c r="BQ221" s="1419">
        <v>1</v>
      </c>
      <c r="BR221" s="1163">
        <f t="shared" si="314"/>
        <v>6.8571428571428568</v>
      </c>
      <c r="BS221" s="587">
        <v>1</v>
      </c>
      <c r="BT221" s="587">
        <v>1</v>
      </c>
      <c r="BU221" s="587">
        <v>4</v>
      </c>
      <c r="BV221" s="587">
        <f t="shared" si="321"/>
        <v>6</v>
      </c>
      <c r="BW221" s="1126">
        <v>1</v>
      </c>
      <c r="BX221" s="1163">
        <f t="shared" si="315"/>
        <v>7.2857142857142856</v>
      </c>
      <c r="BY221" s="588"/>
      <c r="BZ221" s="588"/>
      <c r="CA221" s="587"/>
      <c r="CB221" s="587"/>
      <c r="CC221" s="587"/>
      <c r="CD221" s="587"/>
      <c r="CE221" s="1127"/>
      <c r="CF221" s="1163"/>
      <c r="CG221" s="588"/>
      <c r="CH221" s="587"/>
      <c r="CI221" s="587"/>
      <c r="CJ221" s="587"/>
      <c r="CK221" s="587"/>
      <c r="CL221" s="1127"/>
      <c r="CM221" s="1163"/>
      <c r="CN221" s="588"/>
      <c r="CO221" s="588"/>
      <c r="CP221" s="587"/>
      <c r="CQ221" s="587"/>
      <c r="CR221" s="587"/>
      <c r="CS221" s="587"/>
      <c r="CT221" s="1127"/>
      <c r="CU221" s="1163"/>
      <c r="CV221" s="588"/>
      <c r="CW221" s="587"/>
      <c r="CX221" s="587"/>
      <c r="CY221" s="587"/>
      <c r="CZ221" s="587"/>
      <c r="DA221" s="1127"/>
      <c r="DB221" s="1127"/>
      <c r="DC221" s="1127"/>
      <c r="DD221" s="1127"/>
      <c r="DE221" s="1127"/>
      <c r="DF221" s="1127"/>
      <c r="DG221" s="1127"/>
      <c r="DH221" s="1127"/>
      <c r="DI221" s="1127"/>
      <c r="DJ221" s="1127"/>
      <c r="DK221" s="1127"/>
      <c r="DL221" s="1127"/>
      <c r="DM221" s="1127"/>
      <c r="DN221" s="1163"/>
      <c r="DO221" s="588"/>
      <c r="DP221" s="588"/>
      <c r="DQ221" s="587"/>
      <c r="DR221" s="587"/>
      <c r="DS221" s="587"/>
      <c r="DT221" s="587"/>
      <c r="DU221" s="1127"/>
      <c r="DV221" s="1127"/>
      <c r="DW221" s="588"/>
      <c r="DX221" s="587"/>
      <c r="DY221" s="587"/>
      <c r="DZ221" s="587"/>
      <c r="EA221" s="587"/>
      <c r="EB221" s="1127"/>
      <c r="EC221" s="1127"/>
      <c r="ED221" s="588"/>
      <c r="EE221" s="588"/>
      <c r="EF221" s="587">
        <v>9</v>
      </c>
      <c r="EG221" s="587">
        <v>2</v>
      </c>
      <c r="EH221" s="587">
        <v>2</v>
      </c>
      <c r="EI221" s="587">
        <f t="shared" si="316"/>
        <v>13</v>
      </c>
      <c r="EJ221" s="1127">
        <v>1</v>
      </c>
      <c r="EK221" s="1163">
        <f t="shared" si="277"/>
        <v>11.56140350877193</v>
      </c>
      <c r="EL221" s="588"/>
      <c r="EM221" s="587">
        <v>10</v>
      </c>
      <c r="EN221" s="587">
        <v>3</v>
      </c>
      <c r="EO221" s="587">
        <v>4</v>
      </c>
      <c r="EP221" s="587">
        <f t="shared" si="317"/>
        <v>17</v>
      </c>
      <c r="EQ221" s="1127">
        <v>1</v>
      </c>
      <c r="ER221" s="1163">
        <f t="shared" si="258"/>
        <v>16.05263157894737</v>
      </c>
      <c r="ES221" s="588"/>
      <c r="ET221" s="587"/>
      <c r="EU221" s="587">
        <v>0</v>
      </c>
      <c r="EV221" s="587">
        <v>0</v>
      </c>
      <c r="EW221" s="587">
        <v>0</v>
      </c>
      <c r="EX221" s="587">
        <f t="shared" si="325"/>
        <v>0</v>
      </c>
      <c r="EY221" s="1199">
        <v>0</v>
      </c>
      <c r="EZ221" s="1164">
        <f t="shared" si="259"/>
        <v>8.431034482758621</v>
      </c>
      <c r="FA221" s="588"/>
      <c r="FB221" s="587">
        <v>0</v>
      </c>
      <c r="FC221" s="587">
        <v>0</v>
      </c>
      <c r="FD221" s="587">
        <v>0</v>
      </c>
      <c r="FE221" s="587">
        <f t="shared" si="318"/>
        <v>0</v>
      </c>
      <c r="FF221" s="1127">
        <v>0</v>
      </c>
      <c r="FG221" s="1163">
        <f t="shared" si="260"/>
        <v>12.206896551724139</v>
      </c>
      <c r="FH221" s="1197"/>
      <c r="FI221" s="1198"/>
      <c r="FJ221" s="587"/>
      <c r="FK221" s="587"/>
      <c r="FL221" s="587"/>
      <c r="FM221" s="587"/>
      <c r="FN221" s="1414"/>
      <c r="FO221" s="1127"/>
      <c r="FP221" s="588"/>
      <c r="FQ221" s="587"/>
      <c r="FR221" s="587"/>
      <c r="FS221" s="587"/>
      <c r="FT221" s="587"/>
      <c r="FU221" s="1126"/>
      <c r="FV221" s="1127"/>
      <c r="FW221" s="1203"/>
      <c r="FX221" s="1198"/>
      <c r="FY221" s="587">
        <v>2</v>
      </c>
      <c r="FZ221" s="587">
        <v>1</v>
      </c>
      <c r="GA221" s="587">
        <v>0</v>
      </c>
      <c r="GB221" s="588">
        <f t="shared" si="319"/>
        <v>3</v>
      </c>
      <c r="GC221" s="1127">
        <v>1</v>
      </c>
      <c r="GD221" s="1166">
        <f t="shared" si="261"/>
        <v>3.05</v>
      </c>
      <c r="GE221" s="697">
        <f t="shared" si="322"/>
        <v>14</v>
      </c>
      <c r="GF221" s="697">
        <f t="shared" si="323"/>
        <v>7</v>
      </c>
      <c r="GG221" s="697">
        <f t="shared" si="324"/>
        <v>8</v>
      </c>
      <c r="GH221" s="585">
        <v>0</v>
      </c>
      <c r="GI221" s="585">
        <v>0</v>
      </c>
    </row>
    <row r="222" spans="1:191" s="585" customFormat="1" hidden="1" x14ac:dyDescent="0.35">
      <c r="A222" s="1229">
        <v>43032</v>
      </c>
      <c r="B222" s="587"/>
      <c r="C222" s="587"/>
      <c r="D222" s="587"/>
      <c r="E222" s="587"/>
      <c r="F222" s="1126"/>
      <c r="G222" s="1414"/>
      <c r="H222" s="588"/>
      <c r="I222" s="587"/>
      <c r="J222" s="587"/>
      <c r="K222" s="587"/>
      <c r="L222" s="587"/>
      <c r="M222" s="1126"/>
      <c r="N222" s="1126"/>
      <c r="O222" s="588"/>
      <c r="P222" s="588"/>
      <c r="Q222" s="587"/>
      <c r="R222" s="587"/>
      <c r="S222" s="587"/>
      <c r="T222" s="587"/>
      <c r="U222" s="1126"/>
      <c r="V222" s="1414"/>
      <c r="W222" s="587"/>
      <c r="X222" s="587"/>
      <c r="Y222" s="587"/>
      <c r="Z222" s="587"/>
      <c r="AA222" s="1126"/>
      <c r="AB222" s="1126"/>
      <c r="AC222" s="587"/>
      <c r="AD222" s="587"/>
      <c r="AE222" s="587"/>
      <c r="AF222" s="587"/>
      <c r="AG222" s="1126"/>
      <c r="AH222" s="1199"/>
      <c r="AI222" s="588"/>
      <c r="AJ222" s="587"/>
      <c r="AK222" s="587"/>
      <c r="AL222" s="587"/>
      <c r="AM222" s="587"/>
      <c r="AN222" s="1126"/>
      <c r="AO222" s="1127"/>
      <c r="AP222" s="587"/>
      <c r="AQ222" s="587">
        <v>3</v>
      </c>
      <c r="AR222" s="587">
        <v>3</v>
      </c>
      <c r="AS222" s="587">
        <v>7</v>
      </c>
      <c r="AT222" s="587">
        <f t="shared" ref="AT222:AT232" si="326">SUM(AQ222:AS222)</f>
        <v>13</v>
      </c>
      <c r="AU222" s="1127">
        <v>1</v>
      </c>
      <c r="AV222" s="1165">
        <f t="shared" si="307"/>
        <v>16.399999999999999</v>
      </c>
      <c r="AW222" s="588"/>
      <c r="AX222" s="587">
        <v>3</v>
      </c>
      <c r="AY222" s="587">
        <v>4</v>
      </c>
      <c r="AZ222" s="587">
        <v>7</v>
      </c>
      <c r="BA222" s="587">
        <f t="shared" ref="BA222:BA232" si="327">SUM(AX222:AZ222)</f>
        <v>14</v>
      </c>
      <c r="BB222" s="1127">
        <v>1</v>
      </c>
      <c r="BC222" s="1163">
        <f t="shared" si="306"/>
        <v>19.399999999999999</v>
      </c>
      <c r="BD222" s="588"/>
      <c r="BE222" s="588"/>
      <c r="BF222" s="587"/>
      <c r="BG222" s="587"/>
      <c r="BH222" s="587"/>
      <c r="BI222" s="587"/>
      <c r="BJ222" s="1126"/>
      <c r="BK222" s="1127"/>
      <c r="BL222" s="588"/>
      <c r="BM222" s="587">
        <v>0</v>
      </c>
      <c r="BN222" s="587">
        <v>3</v>
      </c>
      <c r="BO222" s="587">
        <v>6</v>
      </c>
      <c r="BP222" s="587">
        <f t="shared" ref="BP222:BP232" si="328">SUM(BM222:BO222)</f>
        <v>9</v>
      </c>
      <c r="BQ222" s="1419">
        <v>1</v>
      </c>
      <c r="BR222" s="1163">
        <f t="shared" si="314"/>
        <v>7.125</v>
      </c>
      <c r="BS222" s="587">
        <v>0</v>
      </c>
      <c r="BT222" s="587">
        <v>3</v>
      </c>
      <c r="BU222" s="587">
        <v>6</v>
      </c>
      <c r="BV222" s="587">
        <f t="shared" ref="BV222:BV232" si="329">SUM(BS222:BU222)</f>
        <v>9</v>
      </c>
      <c r="BW222" s="1126">
        <v>1</v>
      </c>
      <c r="BX222" s="1163">
        <f t="shared" si="315"/>
        <v>7.5</v>
      </c>
      <c r="BY222" s="588"/>
      <c r="BZ222" s="588"/>
      <c r="CA222" s="587"/>
      <c r="CB222" s="587"/>
      <c r="CC222" s="587"/>
      <c r="CD222" s="587"/>
      <c r="CE222" s="1127"/>
      <c r="CF222" s="1163"/>
      <c r="CG222" s="588"/>
      <c r="CH222" s="587"/>
      <c r="CI222" s="587"/>
      <c r="CJ222" s="587"/>
      <c r="CK222" s="587"/>
      <c r="CL222" s="1127"/>
      <c r="CM222" s="1163"/>
      <c r="CN222" s="588"/>
      <c r="CO222" s="588"/>
      <c r="CP222" s="587"/>
      <c r="CQ222" s="587"/>
      <c r="CR222" s="587"/>
      <c r="CS222" s="587"/>
      <c r="CT222" s="1127"/>
      <c r="CU222" s="1163"/>
      <c r="CV222" s="588"/>
      <c r="CW222" s="587"/>
      <c r="CX222" s="587"/>
      <c r="CY222" s="587"/>
      <c r="CZ222" s="587"/>
      <c r="DA222" s="1127"/>
      <c r="DB222" s="1127"/>
      <c r="DC222" s="1127"/>
      <c r="DD222" s="1127"/>
      <c r="DE222" s="1127"/>
      <c r="DF222" s="1127"/>
      <c r="DG222" s="1127"/>
      <c r="DH222" s="1127"/>
      <c r="DI222" s="1127"/>
      <c r="DJ222" s="1127"/>
      <c r="DK222" s="1127"/>
      <c r="DL222" s="1127"/>
      <c r="DM222" s="1127"/>
      <c r="DN222" s="1163"/>
      <c r="DO222" s="588"/>
      <c r="DP222" s="588"/>
      <c r="DQ222" s="587"/>
      <c r="DR222" s="587"/>
      <c r="DS222" s="587"/>
      <c r="DT222" s="587"/>
      <c r="DU222" s="1127"/>
      <c r="DV222" s="1127"/>
      <c r="DW222" s="588"/>
      <c r="DX222" s="587"/>
      <c r="DY222" s="587"/>
      <c r="DZ222" s="587"/>
      <c r="EA222" s="587"/>
      <c r="EB222" s="1127"/>
      <c r="EC222" s="1127"/>
      <c r="ED222" s="588"/>
      <c r="EE222" s="588"/>
      <c r="EF222" s="587">
        <v>2</v>
      </c>
      <c r="EG222" s="587">
        <v>0</v>
      </c>
      <c r="EH222" s="587">
        <v>0</v>
      </c>
      <c r="EI222" s="587">
        <f t="shared" ref="EI222:EI232" si="330">SUM(EF222:EH222)</f>
        <v>2</v>
      </c>
      <c r="EJ222" s="1127">
        <v>1</v>
      </c>
      <c r="EK222" s="1163">
        <f t="shared" si="277"/>
        <v>11.396551724137931</v>
      </c>
      <c r="EL222" s="588"/>
      <c r="EM222" s="587">
        <v>6</v>
      </c>
      <c r="EN222" s="587">
        <v>3</v>
      </c>
      <c r="EO222" s="587">
        <v>3</v>
      </c>
      <c r="EP222" s="587">
        <f t="shared" ref="EP222:EP232" si="331">SUM(EM222:EO222)</f>
        <v>12</v>
      </c>
      <c r="EQ222" s="1127">
        <v>1</v>
      </c>
      <c r="ER222" s="1163">
        <f t="shared" si="258"/>
        <v>15.982758620689655</v>
      </c>
      <c r="ES222" s="588"/>
      <c r="ET222" s="587"/>
      <c r="EU222" s="587">
        <v>8</v>
      </c>
      <c r="EV222" s="587">
        <v>1</v>
      </c>
      <c r="EW222" s="587">
        <v>3</v>
      </c>
      <c r="EX222" s="587">
        <f t="shared" si="325"/>
        <v>12</v>
      </c>
      <c r="EY222" s="1199">
        <v>0</v>
      </c>
      <c r="EZ222" s="1164">
        <f t="shared" si="259"/>
        <v>8.6315789473684212</v>
      </c>
      <c r="FA222" s="588"/>
      <c r="FB222" s="587">
        <v>8</v>
      </c>
      <c r="FC222" s="587">
        <v>3</v>
      </c>
      <c r="FD222" s="587">
        <v>5</v>
      </c>
      <c r="FE222" s="587">
        <f t="shared" ref="FE222:FE232" si="332">SUM(FB222:FD222)</f>
        <v>16</v>
      </c>
      <c r="FF222" s="1127">
        <v>0</v>
      </c>
      <c r="FG222" s="1163">
        <f t="shared" si="260"/>
        <v>12.421052631578947</v>
      </c>
      <c r="FH222" s="1197"/>
      <c r="FI222" s="1198"/>
      <c r="FJ222" s="587"/>
      <c r="FK222" s="587"/>
      <c r="FL222" s="587"/>
      <c r="FM222" s="587"/>
      <c r="FN222" s="1414"/>
      <c r="FO222" s="1127"/>
      <c r="FP222" s="588"/>
      <c r="FQ222" s="587"/>
      <c r="FR222" s="587"/>
      <c r="FS222" s="587"/>
      <c r="FT222" s="587"/>
      <c r="FU222" s="1126"/>
      <c r="FV222" s="1127"/>
      <c r="FW222" s="1203"/>
      <c r="FX222" s="1198"/>
      <c r="FY222" s="587">
        <v>1</v>
      </c>
      <c r="FZ222" s="587">
        <v>2</v>
      </c>
      <c r="GA222" s="587">
        <v>3</v>
      </c>
      <c r="GB222" s="588">
        <f t="shared" ref="GB222:GB232" si="333">SUM(FY222:GA222)</f>
        <v>6</v>
      </c>
      <c r="GC222" s="1127">
        <v>1</v>
      </c>
      <c r="GD222" s="1166">
        <f t="shared" si="261"/>
        <v>3.1166666666666667</v>
      </c>
      <c r="GE222" s="697">
        <f t="shared" si="322"/>
        <v>14</v>
      </c>
      <c r="GF222" s="697">
        <f t="shared" si="323"/>
        <v>9</v>
      </c>
      <c r="GG222" s="697">
        <f t="shared" si="324"/>
        <v>19</v>
      </c>
      <c r="GH222" s="585">
        <v>0</v>
      </c>
      <c r="GI222" s="585">
        <v>1</v>
      </c>
    </row>
    <row r="223" spans="1:191" s="585" customFormat="1" hidden="1" x14ac:dyDescent="0.35">
      <c r="A223" s="1229">
        <v>43033</v>
      </c>
      <c r="B223" s="587"/>
      <c r="C223" s="587"/>
      <c r="D223" s="587"/>
      <c r="E223" s="587"/>
      <c r="F223" s="1126"/>
      <c r="G223" s="1414"/>
      <c r="H223" s="588"/>
      <c r="I223" s="587"/>
      <c r="J223" s="587"/>
      <c r="K223" s="587"/>
      <c r="L223" s="587"/>
      <c r="M223" s="1126"/>
      <c r="N223" s="1126"/>
      <c r="O223" s="588"/>
      <c r="P223" s="588"/>
      <c r="Q223" s="587"/>
      <c r="R223" s="587"/>
      <c r="S223" s="587"/>
      <c r="T223" s="587"/>
      <c r="U223" s="1126"/>
      <c r="V223" s="1414"/>
      <c r="W223" s="587"/>
      <c r="X223" s="587"/>
      <c r="Y223" s="587"/>
      <c r="Z223" s="587"/>
      <c r="AA223" s="1126"/>
      <c r="AB223" s="1126"/>
      <c r="AC223" s="587"/>
      <c r="AD223" s="587"/>
      <c r="AE223" s="587"/>
      <c r="AF223" s="587"/>
      <c r="AG223" s="1126"/>
      <c r="AH223" s="1199"/>
      <c r="AI223" s="588"/>
      <c r="AJ223" s="587"/>
      <c r="AK223" s="587"/>
      <c r="AL223" s="587"/>
      <c r="AM223" s="587"/>
      <c r="AN223" s="1126"/>
      <c r="AO223" s="1127"/>
      <c r="AP223" s="587"/>
      <c r="AQ223" s="587">
        <v>8</v>
      </c>
      <c r="AR223" s="587">
        <v>2</v>
      </c>
      <c r="AS223" s="587">
        <v>3</v>
      </c>
      <c r="AT223" s="587">
        <f t="shared" si="326"/>
        <v>13</v>
      </c>
      <c r="AU223" s="1127">
        <v>1</v>
      </c>
      <c r="AV223" s="1165">
        <f t="shared" si="307"/>
        <v>16.333333333333332</v>
      </c>
      <c r="AW223" s="588"/>
      <c r="AX223" s="587">
        <v>9</v>
      </c>
      <c r="AY223" s="587">
        <v>3</v>
      </c>
      <c r="AZ223" s="587">
        <v>4</v>
      </c>
      <c r="BA223" s="587">
        <f t="shared" si="327"/>
        <v>16</v>
      </c>
      <c r="BB223" s="1127">
        <v>1</v>
      </c>
      <c r="BC223" s="1163">
        <f t="shared" si="306"/>
        <v>19.25</v>
      </c>
      <c r="BD223" s="588"/>
      <c r="BE223" s="588"/>
      <c r="BF223" s="587"/>
      <c r="BG223" s="587"/>
      <c r="BH223" s="587"/>
      <c r="BI223" s="587"/>
      <c r="BJ223" s="1126"/>
      <c r="BK223" s="1127"/>
      <c r="BL223" s="588"/>
      <c r="BM223" s="587">
        <v>0</v>
      </c>
      <c r="BN223" s="587">
        <v>1</v>
      </c>
      <c r="BO223" s="587">
        <v>0</v>
      </c>
      <c r="BP223" s="587">
        <f t="shared" si="328"/>
        <v>1</v>
      </c>
      <c r="BQ223" s="1419">
        <v>1</v>
      </c>
      <c r="BR223" s="1163">
        <f t="shared" si="314"/>
        <v>6.4444444444444446</v>
      </c>
      <c r="BS223" s="587">
        <v>1</v>
      </c>
      <c r="BT223" s="587">
        <v>2</v>
      </c>
      <c r="BU223" s="587">
        <v>1</v>
      </c>
      <c r="BV223" s="587">
        <f t="shared" si="329"/>
        <v>4</v>
      </c>
      <c r="BW223" s="1126">
        <v>1</v>
      </c>
      <c r="BX223" s="1163">
        <f t="shared" si="315"/>
        <v>7.1111111111111107</v>
      </c>
      <c r="BY223" s="588"/>
      <c r="BZ223" s="588"/>
      <c r="CA223" s="587"/>
      <c r="CB223" s="587"/>
      <c r="CC223" s="587"/>
      <c r="CD223" s="587"/>
      <c r="CE223" s="1127"/>
      <c r="CF223" s="1163"/>
      <c r="CG223" s="588"/>
      <c r="CH223" s="587"/>
      <c r="CI223" s="587"/>
      <c r="CJ223" s="587"/>
      <c r="CK223" s="587"/>
      <c r="CL223" s="1127"/>
      <c r="CM223" s="1163"/>
      <c r="CN223" s="588"/>
      <c r="CO223" s="588"/>
      <c r="CP223" s="587"/>
      <c r="CQ223" s="587"/>
      <c r="CR223" s="587"/>
      <c r="CS223" s="587"/>
      <c r="CT223" s="1127"/>
      <c r="CU223" s="1163"/>
      <c r="CV223" s="588"/>
      <c r="CW223" s="587"/>
      <c r="CX223" s="587"/>
      <c r="CY223" s="587"/>
      <c r="CZ223" s="587"/>
      <c r="DA223" s="1127"/>
      <c r="DB223" s="1127"/>
      <c r="DC223" s="1127"/>
      <c r="DD223" s="1127"/>
      <c r="DE223" s="1127"/>
      <c r="DF223" s="1127"/>
      <c r="DG223" s="1127"/>
      <c r="DH223" s="1127"/>
      <c r="DI223" s="1127"/>
      <c r="DJ223" s="1127"/>
      <c r="DK223" s="1127"/>
      <c r="DL223" s="1127"/>
      <c r="DM223" s="1127"/>
      <c r="DN223" s="1163"/>
      <c r="DO223" s="588"/>
      <c r="DP223" s="588"/>
      <c r="DQ223" s="587"/>
      <c r="DR223" s="587"/>
      <c r="DS223" s="587"/>
      <c r="DT223" s="587"/>
      <c r="DU223" s="1127"/>
      <c r="DV223" s="1127"/>
      <c r="DW223" s="588"/>
      <c r="DX223" s="587"/>
      <c r="DY223" s="587"/>
      <c r="DZ223" s="587"/>
      <c r="EA223" s="587"/>
      <c r="EB223" s="1127"/>
      <c r="EC223" s="1127"/>
      <c r="ED223" s="588"/>
      <c r="EE223" s="588"/>
      <c r="EF223" s="587">
        <v>10</v>
      </c>
      <c r="EG223" s="587">
        <v>1</v>
      </c>
      <c r="EH223" s="587">
        <v>6</v>
      </c>
      <c r="EI223" s="587">
        <f t="shared" si="330"/>
        <v>17</v>
      </c>
      <c r="EJ223" s="1127">
        <v>1</v>
      </c>
      <c r="EK223" s="1163">
        <f t="shared" si="277"/>
        <v>11.491525423728813</v>
      </c>
      <c r="EL223" s="588"/>
      <c r="EM223" s="587">
        <v>11</v>
      </c>
      <c r="EN223" s="587">
        <v>2</v>
      </c>
      <c r="EO223" s="587">
        <v>7</v>
      </c>
      <c r="EP223" s="587">
        <f t="shared" si="331"/>
        <v>20</v>
      </c>
      <c r="EQ223" s="1127">
        <v>1</v>
      </c>
      <c r="ER223" s="1163">
        <f t="shared" si="258"/>
        <v>16.050847457627118</v>
      </c>
      <c r="ES223" s="588"/>
      <c r="ET223" s="587"/>
      <c r="EU223" s="587">
        <v>4</v>
      </c>
      <c r="EV223" s="587">
        <v>1</v>
      </c>
      <c r="EW223" s="587">
        <v>1</v>
      </c>
      <c r="EX223" s="587">
        <f t="shared" si="325"/>
        <v>6</v>
      </c>
      <c r="EY223" s="1199">
        <v>0</v>
      </c>
      <c r="EZ223" s="1164">
        <f t="shared" si="259"/>
        <v>8.6964285714285712</v>
      </c>
      <c r="FA223" s="588"/>
      <c r="FB223" s="587">
        <v>6</v>
      </c>
      <c r="FC223" s="587">
        <v>1</v>
      </c>
      <c r="FD223" s="587">
        <v>2</v>
      </c>
      <c r="FE223" s="587">
        <f t="shared" si="332"/>
        <v>9</v>
      </c>
      <c r="FF223" s="1127">
        <v>0</v>
      </c>
      <c r="FG223" s="1163">
        <f t="shared" si="260"/>
        <v>12.517857142857142</v>
      </c>
      <c r="FH223" s="1197"/>
      <c r="FI223" s="1198"/>
      <c r="FJ223" s="587"/>
      <c r="FK223" s="587"/>
      <c r="FL223" s="587"/>
      <c r="FM223" s="587"/>
      <c r="FN223" s="1414"/>
      <c r="FO223" s="1127"/>
      <c r="FP223" s="588"/>
      <c r="FQ223" s="587"/>
      <c r="FR223" s="587"/>
      <c r="FS223" s="587"/>
      <c r="FT223" s="587"/>
      <c r="FU223" s="1126"/>
      <c r="FV223" s="1127"/>
      <c r="FW223" s="1203"/>
      <c r="FX223" s="1198"/>
      <c r="FY223" s="587">
        <v>0</v>
      </c>
      <c r="FZ223" s="587">
        <v>0</v>
      </c>
      <c r="GA223" s="587">
        <v>6</v>
      </c>
      <c r="GB223" s="588">
        <f t="shared" si="333"/>
        <v>6</v>
      </c>
      <c r="GC223" s="1127">
        <v>1</v>
      </c>
      <c r="GD223" s="1166">
        <f t="shared" si="261"/>
        <v>3.1</v>
      </c>
      <c r="GE223" s="697">
        <f t="shared" si="322"/>
        <v>22</v>
      </c>
      <c r="GF223" s="697">
        <f t="shared" si="323"/>
        <v>5</v>
      </c>
      <c r="GG223" s="697">
        <f t="shared" si="324"/>
        <v>16</v>
      </c>
      <c r="GH223" s="585">
        <v>0</v>
      </c>
      <c r="GI223" s="585">
        <v>0</v>
      </c>
    </row>
    <row r="224" spans="1:191" s="585" customFormat="1" hidden="1" x14ac:dyDescent="0.35">
      <c r="A224" s="1229">
        <v>43034</v>
      </c>
      <c r="B224" s="587"/>
      <c r="C224" s="587"/>
      <c r="D224" s="587"/>
      <c r="E224" s="587"/>
      <c r="F224" s="1126"/>
      <c r="G224" s="1414"/>
      <c r="H224" s="588"/>
      <c r="I224" s="587"/>
      <c r="J224" s="587"/>
      <c r="K224" s="587"/>
      <c r="L224" s="587"/>
      <c r="M224" s="1126"/>
      <c r="N224" s="1126"/>
      <c r="O224" s="588"/>
      <c r="P224" s="588"/>
      <c r="Q224" s="587"/>
      <c r="R224" s="587"/>
      <c r="S224" s="587"/>
      <c r="T224" s="587"/>
      <c r="U224" s="1126"/>
      <c r="V224" s="1414"/>
      <c r="W224" s="587"/>
      <c r="X224" s="587"/>
      <c r="Y224" s="587"/>
      <c r="Z224" s="587"/>
      <c r="AA224" s="1126"/>
      <c r="AB224" s="1126"/>
      <c r="AC224" s="587"/>
      <c r="AD224" s="587"/>
      <c r="AE224" s="587"/>
      <c r="AF224" s="587"/>
      <c r="AG224" s="1126"/>
      <c r="AH224" s="1199"/>
      <c r="AI224" s="588"/>
      <c r="AJ224" s="587"/>
      <c r="AK224" s="587"/>
      <c r="AL224" s="587"/>
      <c r="AM224" s="587"/>
      <c r="AN224" s="1126"/>
      <c r="AO224" s="1127"/>
      <c r="AP224" s="587"/>
      <c r="AQ224" s="587">
        <v>5</v>
      </c>
      <c r="AR224" s="587">
        <v>1</v>
      </c>
      <c r="AS224" s="587">
        <v>1</v>
      </c>
      <c r="AT224" s="587">
        <f t="shared" si="326"/>
        <v>7</v>
      </c>
      <c r="AU224" s="1127">
        <v>1</v>
      </c>
      <c r="AV224" s="1165">
        <f t="shared" si="307"/>
        <v>16.166666666666668</v>
      </c>
      <c r="AW224" s="588"/>
      <c r="AX224" s="587">
        <v>5</v>
      </c>
      <c r="AY224" s="587">
        <v>3</v>
      </c>
      <c r="AZ224" s="587">
        <v>1</v>
      </c>
      <c r="BA224" s="587">
        <f t="shared" si="327"/>
        <v>9</v>
      </c>
      <c r="BB224" s="1127">
        <v>1</v>
      </c>
      <c r="BC224" s="1163">
        <f t="shared" si="306"/>
        <v>19.05</v>
      </c>
      <c r="BD224" s="588"/>
      <c r="BE224" s="588"/>
      <c r="BF224" s="587"/>
      <c r="BG224" s="587"/>
      <c r="BH224" s="587"/>
      <c r="BI224" s="587"/>
      <c r="BJ224" s="1126"/>
      <c r="BK224" s="1127"/>
      <c r="BL224" s="588"/>
      <c r="BM224" s="587">
        <v>2</v>
      </c>
      <c r="BN224" s="587">
        <v>1</v>
      </c>
      <c r="BO224" s="587">
        <v>3</v>
      </c>
      <c r="BP224" s="587">
        <f t="shared" si="328"/>
        <v>6</v>
      </c>
      <c r="BQ224" s="1419">
        <v>1</v>
      </c>
      <c r="BR224" s="1163">
        <f t="shared" si="314"/>
        <v>6.4</v>
      </c>
      <c r="BS224" s="587">
        <v>3</v>
      </c>
      <c r="BT224" s="587">
        <v>1</v>
      </c>
      <c r="BU224" s="587">
        <v>4</v>
      </c>
      <c r="BV224" s="587">
        <f t="shared" si="329"/>
        <v>8</v>
      </c>
      <c r="BW224" s="1126">
        <v>1</v>
      </c>
      <c r="BX224" s="1163">
        <f t="shared" si="315"/>
        <v>7.2</v>
      </c>
      <c r="BY224" s="588"/>
      <c r="BZ224" s="588"/>
      <c r="CA224" s="587"/>
      <c r="CB224" s="587"/>
      <c r="CC224" s="587"/>
      <c r="CD224" s="587"/>
      <c r="CE224" s="1127"/>
      <c r="CF224" s="1163"/>
      <c r="CG224" s="588"/>
      <c r="CH224" s="587"/>
      <c r="CI224" s="587"/>
      <c r="CJ224" s="587"/>
      <c r="CK224" s="587"/>
      <c r="CL224" s="1127"/>
      <c r="CM224" s="1163"/>
      <c r="CN224" s="588"/>
      <c r="CO224" s="588"/>
      <c r="CP224" s="587"/>
      <c r="CQ224" s="587"/>
      <c r="CR224" s="587"/>
      <c r="CS224" s="587"/>
      <c r="CT224" s="1127"/>
      <c r="CU224" s="1163"/>
      <c r="CV224" s="588"/>
      <c r="CW224" s="587"/>
      <c r="CX224" s="587"/>
      <c r="CY224" s="587"/>
      <c r="CZ224" s="587"/>
      <c r="DA224" s="1127"/>
      <c r="DB224" s="1127"/>
      <c r="DC224" s="1127"/>
      <c r="DD224" s="1127"/>
      <c r="DE224" s="1127"/>
      <c r="DF224" s="1127"/>
      <c r="DG224" s="1127"/>
      <c r="DH224" s="1127"/>
      <c r="DI224" s="1127"/>
      <c r="DJ224" s="1127"/>
      <c r="DK224" s="1127"/>
      <c r="DL224" s="1127"/>
      <c r="DM224" s="1127"/>
      <c r="DN224" s="1163"/>
      <c r="DO224" s="588"/>
      <c r="DP224" s="588"/>
      <c r="DQ224" s="587"/>
      <c r="DR224" s="587"/>
      <c r="DS224" s="587"/>
      <c r="DT224" s="587"/>
      <c r="DU224" s="1127"/>
      <c r="DV224" s="1127"/>
      <c r="DW224" s="588"/>
      <c r="DX224" s="587"/>
      <c r="DY224" s="587"/>
      <c r="DZ224" s="587"/>
      <c r="EA224" s="587"/>
      <c r="EB224" s="1127"/>
      <c r="EC224" s="1127"/>
      <c r="ED224" s="588"/>
      <c r="EE224" s="588"/>
      <c r="EF224" s="587">
        <v>11</v>
      </c>
      <c r="EG224" s="587">
        <v>0</v>
      </c>
      <c r="EH224" s="587">
        <v>2</v>
      </c>
      <c r="EI224" s="587">
        <f t="shared" si="330"/>
        <v>13</v>
      </c>
      <c r="EJ224" s="1127">
        <v>1</v>
      </c>
      <c r="EK224" s="1163">
        <f t="shared" si="277"/>
        <v>11.440677966101696</v>
      </c>
      <c r="EL224" s="588"/>
      <c r="EM224" s="587">
        <v>11</v>
      </c>
      <c r="EN224" s="587">
        <v>0</v>
      </c>
      <c r="EO224" s="587">
        <v>6</v>
      </c>
      <c r="EP224" s="587">
        <f t="shared" si="331"/>
        <v>17</v>
      </c>
      <c r="EQ224" s="1127">
        <v>1</v>
      </c>
      <c r="ER224" s="1163">
        <f t="shared" si="258"/>
        <v>15.983050847457626</v>
      </c>
      <c r="ES224" s="588"/>
      <c r="ET224" s="587"/>
      <c r="EU224" s="587">
        <v>4</v>
      </c>
      <c r="EV224" s="587">
        <v>1</v>
      </c>
      <c r="EW224" s="587">
        <v>3</v>
      </c>
      <c r="EX224" s="587">
        <f t="shared" si="325"/>
        <v>8</v>
      </c>
      <c r="EY224" s="1199">
        <v>0</v>
      </c>
      <c r="EZ224" s="1164">
        <f t="shared" si="259"/>
        <v>8.9090909090909083</v>
      </c>
      <c r="FA224" s="588"/>
      <c r="FB224" s="587">
        <v>6</v>
      </c>
      <c r="FC224" s="587">
        <v>1</v>
      </c>
      <c r="FD224" s="587">
        <v>5</v>
      </c>
      <c r="FE224" s="587">
        <f t="shared" si="332"/>
        <v>12</v>
      </c>
      <c r="FF224" s="1127">
        <v>0</v>
      </c>
      <c r="FG224" s="1163">
        <f t="shared" si="260"/>
        <v>12.854545454545455</v>
      </c>
      <c r="FH224" s="1197"/>
      <c r="FI224" s="1198"/>
      <c r="FJ224" s="587"/>
      <c r="FK224" s="587"/>
      <c r="FL224" s="587"/>
      <c r="FM224" s="587"/>
      <c r="FN224" s="1414"/>
      <c r="FO224" s="1127"/>
      <c r="FP224" s="588"/>
      <c r="FQ224" s="587"/>
      <c r="FR224" s="587"/>
      <c r="FS224" s="587"/>
      <c r="FT224" s="587"/>
      <c r="FU224" s="1126"/>
      <c r="FV224" s="1127"/>
      <c r="FW224" s="1203"/>
      <c r="FX224" s="1198"/>
      <c r="FY224" s="587">
        <v>1</v>
      </c>
      <c r="FZ224" s="587">
        <v>0</v>
      </c>
      <c r="GA224" s="587">
        <v>0</v>
      </c>
      <c r="GB224" s="588">
        <f t="shared" si="333"/>
        <v>1</v>
      </c>
      <c r="GC224" s="1127">
        <v>1</v>
      </c>
      <c r="GD224" s="1166">
        <f t="shared" si="261"/>
        <v>3.1</v>
      </c>
      <c r="GE224" s="697">
        <f t="shared" si="322"/>
        <v>23</v>
      </c>
      <c r="GF224" s="697">
        <f t="shared" si="323"/>
        <v>3</v>
      </c>
      <c r="GG224" s="697">
        <f t="shared" si="324"/>
        <v>9</v>
      </c>
      <c r="GH224" s="585">
        <v>0</v>
      </c>
      <c r="GI224" s="585">
        <v>4</v>
      </c>
    </row>
    <row r="225" spans="1:191" s="585" customFormat="1" hidden="1" x14ac:dyDescent="0.35">
      <c r="A225" s="1231">
        <v>43035</v>
      </c>
      <c r="B225" s="698"/>
      <c r="C225" s="698"/>
      <c r="D225" s="698"/>
      <c r="E225" s="698"/>
      <c r="F225" s="1140"/>
      <c r="G225" s="1415"/>
      <c r="H225" s="1142"/>
      <c r="I225" s="698"/>
      <c r="J225" s="698"/>
      <c r="K225" s="698"/>
      <c r="L225" s="698"/>
      <c r="M225" s="1140"/>
      <c r="N225" s="1140"/>
      <c r="O225" s="1142"/>
      <c r="P225" s="1142"/>
      <c r="Q225" s="698"/>
      <c r="R225" s="698"/>
      <c r="S225" s="698"/>
      <c r="T225" s="698"/>
      <c r="U225" s="1140"/>
      <c r="V225" s="1415"/>
      <c r="W225" s="698"/>
      <c r="X225" s="698"/>
      <c r="Y225" s="698"/>
      <c r="Z225" s="698"/>
      <c r="AA225" s="1140"/>
      <c r="AB225" s="1140"/>
      <c r="AC225" s="698"/>
      <c r="AD225" s="698"/>
      <c r="AE225" s="698"/>
      <c r="AF225" s="698"/>
      <c r="AG225" s="1140"/>
      <c r="AH225" s="1420"/>
      <c r="AI225" s="1142"/>
      <c r="AJ225" s="698"/>
      <c r="AK225" s="698"/>
      <c r="AL225" s="698"/>
      <c r="AM225" s="698"/>
      <c r="AN225" s="1140"/>
      <c r="AO225" s="1141"/>
      <c r="AP225" s="698"/>
      <c r="AQ225" s="698">
        <v>3</v>
      </c>
      <c r="AR225" s="698">
        <v>1</v>
      </c>
      <c r="AS225" s="698">
        <v>6</v>
      </c>
      <c r="AT225" s="698">
        <f t="shared" si="326"/>
        <v>10</v>
      </c>
      <c r="AU225" s="1141">
        <v>1</v>
      </c>
      <c r="AV225" s="1165">
        <f t="shared" si="307"/>
        <v>15.95</v>
      </c>
      <c r="AW225" s="1142"/>
      <c r="AX225" s="698">
        <v>3</v>
      </c>
      <c r="AY225" s="698">
        <v>1</v>
      </c>
      <c r="AZ225" s="698">
        <v>7</v>
      </c>
      <c r="BA225" s="698">
        <f t="shared" si="327"/>
        <v>11</v>
      </c>
      <c r="BB225" s="1141">
        <v>1</v>
      </c>
      <c r="BC225" s="1163">
        <f t="shared" si="306"/>
        <v>18.733333333333334</v>
      </c>
      <c r="BD225" s="1142"/>
      <c r="BE225" s="1142"/>
      <c r="BF225" s="698"/>
      <c r="BG225" s="698"/>
      <c r="BH225" s="698"/>
      <c r="BI225" s="698"/>
      <c r="BJ225" s="1140"/>
      <c r="BK225" s="1141"/>
      <c r="BL225" s="1142"/>
      <c r="BM225" s="698">
        <v>2</v>
      </c>
      <c r="BN225" s="698">
        <v>0</v>
      </c>
      <c r="BO225" s="698">
        <v>0</v>
      </c>
      <c r="BP225" s="698">
        <f t="shared" si="328"/>
        <v>2</v>
      </c>
      <c r="BQ225" s="1421">
        <v>1</v>
      </c>
      <c r="BR225" s="1163">
        <f t="shared" si="314"/>
        <v>6</v>
      </c>
      <c r="BS225" s="698">
        <v>2</v>
      </c>
      <c r="BT225" s="698">
        <v>0</v>
      </c>
      <c r="BU225" s="698">
        <v>0</v>
      </c>
      <c r="BV225" s="698">
        <f t="shared" si="329"/>
        <v>2</v>
      </c>
      <c r="BW225" s="1140">
        <v>1</v>
      </c>
      <c r="BX225" s="1163">
        <f t="shared" si="315"/>
        <v>6.7272727272727275</v>
      </c>
      <c r="BY225" s="1142"/>
      <c r="BZ225" s="1142"/>
      <c r="CA225" s="698"/>
      <c r="CB225" s="698"/>
      <c r="CC225" s="698"/>
      <c r="CD225" s="698"/>
      <c r="CE225" s="1141"/>
      <c r="CF225" s="1163"/>
      <c r="CG225" s="1142"/>
      <c r="CH225" s="698"/>
      <c r="CI225" s="698"/>
      <c r="CJ225" s="698"/>
      <c r="CK225" s="698"/>
      <c r="CL225" s="1127"/>
      <c r="CM225" s="1163"/>
      <c r="CN225" s="1142"/>
      <c r="CO225" s="1142"/>
      <c r="CP225" s="698"/>
      <c r="CQ225" s="698"/>
      <c r="CR225" s="698"/>
      <c r="CS225" s="698"/>
      <c r="CT225" s="1141"/>
      <c r="CU225" s="1163"/>
      <c r="CV225" s="1142"/>
      <c r="CW225" s="698"/>
      <c r="CX225" s="698"/>
      <c r="CY225" s="698"/>
      <c r="CZ225" s="698"/>
      <c r="DA225" s="1141"/>
      <c r="DB225" s="1141"/>
      <c r="DC225" s="1141"/>
      <c r="DD225" s="1141"/>
      <c r="DE225" s="1141"/>
      <c r="DF225" s="1141"/>
      <c r="DG225" s="1141"/>
      <c r="DH225" s="1141"/>
      <c r="DI225" s="1141"/>
      <c r="DJ225" s="1141"/>
      <c r="DK225" s="1141"/>
      <c r="DL225" s="1141"/>
      <c r="DM225" s="1141"/>
      <c r="DN225" s="1163"/>
      <c r="DO225" s="1142"/>
      <c r="DP225" s="1142"/>
      <c r="DQ225" s="698"/>
      <c r="DR225" s="698"/>
      <c r="DS225" s="698"/>
      <c r="DT225" s="698"/>
      <c r="DU225" s="1141"/>
      <c r="DV225" s="1141"/>
      <c r="DW225" s="1142"/>
      <c r="DX225" s="698"/>
      <c r="DY225" s="698"/>
      <c r="DZ225" s="698"/>
      <c r="EA225" s="698"/>
      <c r="EB225" s="1141"/>
      <c r="EC225" s="1141"/>
      <c r="ED225" s="1142"/>
      <c r="EE225" s="1142"/>
      <c r="EF225" s="698">
        <v>9</v>
      </c>
      <c r="EG225" s="698">
        <v>2</v>
      </c>
      <c r="EH225" s="698">
        <v>3</v>
      </c>
      <c r="EI225" s="698">
        <f t="shared" si="330"/>
        <v>14</v>
      </c>
      <c r="EJ225" s="1141">
        <v>1</v>
      </c>
      <c r="EK225" s="1163">
        <f t="shared" si="277"/>
        <v>11.491525423728813</v>
      </c>
      <c r="EL225" s="1142"/>
      <c r="EM225" s="698">
        <v>13</v>
      </c>
      <c r="EN225" s="698">
        <v>4</v>
      </c>
      <c r="EO225" s="698">
        <v>7</v>
      </c>
      <c r="EP225" s="698">
        <f t="shared" si="331"/>
        <v>24</v>
      </c>
      <c r="EQ225" s="1141">
        <v>1</v>
      </c>
      <c r="ER225" s="1163">
        <f t="shared" ref="ER225:ER288" si="334">IF( SUM(EQ165:EQ225)&lt;=0,0,SUM(EP165:EP225)/SUM(EQ165:EQ225))</f>
        <v>16.135593220338983</v>
      </c>
      <c r="ES225" s="1142"/>
      <c r="ET225" s="698"/>
      <c r="EU225" s="698">
        <v>9</v>
      </c>
      <c r="EV225" s="698">
        <v>0</v>
      </c>
      <c r="EW225" s="698">
        <v>1</v>
      </c>
      <c r="EX225" s="698">
        <f t="shared" si="325"/>
        <v>10</v>
      </c>
      <c r="EY225" s="1420">
        <v>0</v>
      </c>
      <c r="EZ225" s="1164">
        <f t="shared" ref="EZ225:EZ288" si="335">IF( SUM(EY165:EY225)&lt;=0,0,SUM(EX165:EX225)/SUM(EY165:EY225))</f>
        <v>9.1481481481481488</v>
      </c>
      <c r="FA225" s="1142"/>
      <c r="FB225" s="698">
        <v>11</v>
      </c>
      <c r="FC225" s="698">
        <v>1</v>
      </c>
      <c r="FD225" s="698">
        <v>1</v>
      </c>
      <c r="FE225" s="698">
        <f t="shared" si="332"/>
        <v>13</v>
      </c>
      <c r="FF225" s="1141">
        <v>0</v>
      </c>
      <c r="FG225" s="1163">
        <f t="shared" ref="FG225:FG288" si="336">IF( SUM(FF165:FF225)&lt;=0,0,SUM(FE165:FE225)/SUM(FF165:FF225))</f>
        <v>13.203703703703704</v>
      </c>
      <c r="FH225" s="1423"/>
      <c r="FI225" s="1424"/>
      <c r="FJ225" s="698"/>
      <c r="FK225" s="698"/>
      <c r="FL225" s="698"/>
      <c r="FM225" s="698"/>
      <c r="FN225" s="1415"/>
      <c r="FO225" s="1141"/>
      <c r="FP225" s="1142"/>
      <c r="FQ225" s="698"/>
      <c r="FR225" s="698"/>
      <c r="FS225" s="698"/>
      <c r="FT225" s="698"/>
      <c r="FU225" s="1140"/>
      <c r="FV225" s="1141"/>
      <c r="FW225" s="1425"/>
      <c r="FX225" s="1424"/>
      <c r="FY225" s="698">
        <v>1</v>
      </c>
      <c r="FZ225" s="698">
        <v>1</v>
      </c>
      <c r="GA225" s="698">
        <v>3</v>
      </c>
      <c r="GB225" s="1142">
        <f t="shared" si="333"/>
        <v>5</v>
      </c>
      <c r="GC225" s="1141">
        <v>1</v>
      </c>
      <c r="GD225" s="1166">
        <f t="shared" ref="GD225:GD288" si="337">SUM(GB165:GB225)/COUNT(GC165:GC225)</f>
        <v>3.1166666666666667</v>
      </c>
      <c r="GE225" s="1427">
        <f t="shared" si="322"/>
        <v>24</v>
      </c>
      <c r="GF225" s="1427">
        <f t="shared" si="323"/>
        <v>4</v>
      </c>
      <c r="GG225" s="1427">
        <f t="shared" si="324"/>
        <v>13</v>
      </c>
      <c r="GH225" s="585">
        <v>0</v>
      </c>
      <c r="GI225" s="585">
        <v>0</v>
      </c>
    </row>
    <row r="226" spans="1:191" s="585" customFormat="1" hidden="1" x14ac:dyDescent="0.35">
      <c r="A226" s="1230">
        <v>43038</v>
      </c>
      <c r="B226" s="587"/>
      <c r="C226" s="587"/>
      <c r="D226" s="587"/>
      <c r="E226" s="587"/>
      <c r="F226" s="1126"/>
      <c r="G226" s="1414"/>
      <c r="H226" s="588"/>
      <c r="I226" s="587"/>
      <c r="J226" s="587"/>
      <c r="K226" s="587"/>
      <c r="L226" s="587"/>
      <c r="M226" s="1126"/>
      <c r="N226" s="1126"/>
      <c r="O226" s="588"/>
      <c r="P226" s="588"/>
      <c r="Q226" s="587"/>
      <c r="R226" s="587"/>
      <c r="S226" s="587"/>
      <c r="T226" s="587"/>
      <c r="U226" s="1126"/>
      <c r="V226" s="1414"/>
      <c r="W226" s="587"/>
      <c r="X226" s="587"/>
      <c r="Y226" s="587"/>
      <c r="Z226" s="587"/>
      <c r="AA226" s="1126"/>
      <c r="AB226" s="1126"/>
      <c r="AC226" s="587"/>
      <c r="AD226" s="587"/>
      <c r="AE226" s="587"/>
      <c r="AF226" s="587"/>
      <c r="AG226" s="1126"/>
      <c r="AH226" s="1199"/>
      <c r="AI226" s="588"/>
      <c r="AJ226" s="587"/>
      <c r="AK226" s="587"/>
      <c r="AL226" s="587"/>
      <c r="AM226" s="587"/>
      <c r="AN226" s="1126"/>
      <c r="AO226" s="1127"/>
      <c r="AP226" s="587"/>
      <c r="AQ226" s="587">
        <v>3</v>
      </c>
      <c r="AR226" s="587">
        <v>13</v>
      </c>
      <c r="AS226" s="587">
        <v>8</v>
      </c>
      <c r="AT226" s="587">
        <f t="shared" si="326"/>
        <v>24</v>
      </c>
      <c r="AU226" s="1127">
        <v>1</v>
      </c>
      <c r="AV226" s="1165">
        <f t="shared" si="307"/>
        <v>16.05</v>
      </c>
      <c r="AW226" s="588"/>
      <c r="AX226" s="587">
        <v>3</v>
      </c>
      <c r="AY226" s="587">
        <v>13</v>
      </c>
      <c r="AZ226" s="587">
        <v>8</v>
      </c>
      <c r="BA226" s="587">
        <f t="shared" si="327"/>
        <v>24</v>
      </c>
      <c r="BB226" s="1127">
        <v>1</v>
      </c>
      <c r="BC226" s="1163">
        <f t="shared" si="306"/>
        <v>18.783333333333335</v>
      </c>
      <c r="BD226" s="588"/>
      <c r="BE226" s="588"/>
      <c r="BF226" s="587"/>
      <c r="BG226" s="587"/>
      <c r="BH226" s="587"/>
      <c r="BI226" s="587"/>
      <c r="BJ226" s="1126"/>
      <c r="BK226" s="1127"/>
      <c r="BL226" s="588"/>
      <c r="BM226" s="587">
        <v>2</v>
      </c>
      <c r="BN226" s="587">
        <v>3</v>
      </c>
      <c r="BO226" s="587">
        <v>1</v>
      </c>
      <c r="BP226" s="587">
        <f t="shared" si="328"/>
        <v>6</v>
      </c>
      <c r="BQ226" s="1419">
        <v>1</v>
      </c>
      <c r="BR226" s="1163">
        <f t="shared" si="314"/>
        <v>6</v>
      </c>
      <c r="BS226" s="587">
        <v>2</v>
      </c>
      <c r="BT226" s="587">
        <v>3</v>
      </c>
      <c r="BU226" s="587">
        <v>1</v>
      </c>
      <c r="BV226" s="587">
        <f t="shared" si="329"/>
        <v>6</v>
      </c>
      <c r="BW226" s="1126">
        <v>1</v>
      </c>
      <c r="BX226" s="1163">
        <f t="shared" si="315"/>
        <v>6.666666666666667</v>
      </c>
      <c r="BY226" s="588"/>
      <c r="BZ226" s="588"/>
      <c r="CA226" s="587"/>
      <c r="CB226" s="587"/>
      <c r="CC226" s="587"/>
      <c r="CD226" s="587"/>
      <c r="CE226" s="1127"/>
      <c r="CF226" s="1163"/>
      <c r="CG226" s="588"/>
      <c r="CH226" s="587"/>
      <c r="CI226" s="587"/>
      <c r="CJ226" s="587"/>
      <c r="CK226" s="587"/>
      <c r="CL226" s="1127"/>
      <c r="CM226" s="1163"/>
      <c r="CN226" s="588"/>
      <c r="CO226" s="588"/>
      <c r="CP226" s="587"/>
      <c r="CQ226" s="587"/>
      <c r="CR226" s="587"/>
      <c r="CS226" s="587"/>
      <c r="CT226" s="1127"/>
      <c r="CU226" s="1163"/>
      <c r="CV226" s="588"/>
      <c r="CW226" s="587"/>
      <c r="CX226" s="587"/>
      <c r="CY226" s="587"/>
      <c r="CZ226" s="587"/>
      <c r="DA226" s="1127"/>
      <c r="DB226" s="1127"/>
      <c r="DC226" s="1127"/>
      <c r="DD226" s="1127"/>
      <c r="DE226" s="1127"/>
      <c r="DF226" s="1127"/>
      <c r="DG226" s="1127"/>
      <c r="DH226" s="1127"/>
      <c r="DI226" s="1127"/>
      <c r="DJ226" s="1127"/>
      <c r="DK226" s="1127"/>
      <c r="DL226" s="1127"/>
      <c r="DM226" s="1127"/>
      <c r="DN226" s="1163"/>
      <c r="DO226" s="588"/>
      <c r="DP226" s="588"/>
      <c r="DQ226" s="587"/>
      <c r="DR226" s="587"/>
      <c r="DS226" s="587"/>
      <c r="DT226" s="587"/>
      <c r="DU226" s="1127"/>
      <c r="DV226" s="1127"/>
      <c r="DW226" s="588"/>
      <c r="DX226" s="587"/>
      <c r="DY226" s="587"/>
      <c r="DZ226" s="587"/>
      <c r="EA226" s="587"/>
      <c r="EB226" s="1127"/>
      <c r="EC226" s="1127"/>
      <c r="ED226" s="588"/>
      <c r="EE226" s="588"/>
      <c r="EF226" s="587">
        <v>3</v>
      </c>
      <c r="EG226" s="587">
        <v>0</v>
      </c>
      <c r="EH226" s="587">
        <v>1</v>
      </c>
      <c r="EI226" s="587">
        <f t="shared" si="330"/>
        <v>4</v>
      </c>
      <c r="EJ226" s="1127">
        <v>1</v>
      </c>
      <c r="EK226" s="1163">
        <f t="shared" si="277"/>
        <v>11.440677966101696</v>
      </c>
      <c r="EL226" s="588"/>
      <c r="EM226" s="587">
        <v>4</v>
      </c>
      <c r="EN226" s="587">
        <v>2</v>
      </c>
      <c r="EO226" s="587">
        <v>4</v>
      </c>
      <c r="EP226" s="587">
        <f t="shared" si="331"/>
        <v>10</v>
      </c>
      <c r="EQ226" s="1127">
        <v>1</v>
      </c>
      <c r="ER226" s="1163">
        <f t="shared" si="334"/>
        <v>16.101694915254239</v>
      </c>
      <c r="ES226" s="588"/>
      <c r="ET226" s="587"/>
      <c r="EU226" s="587">
        <v>9</v>
      </c>
      <c r="EV226" s="587">
        <v>0</v>
      </c>
      <c r="EW226" s="587">
        <v>0</v>
      </c>
      <c r="EX226" s="587">
        <f t="shared" ref="EX226:EX232" si="338">SUM(EU226:EW226)</f>
        <v>9</v>
      </c>
      <c r="EY226" s="1199">
        <v>0</v>
      </c>
      <c r="EZ226" s="1164">
        <f t="shared" si="335"/>
        <v>9.3584905660377355</v>
      </c>
      <c r="FA226" s="588"/>
      <c r="FB226" s="587">
        <v>13</v>
      </c>
      <c r="FC226" s="587">
        <v>0</v>
      </c>
      <c r="FD226" s="587">
        <v>1</v>
      </c>
      <c r="FE226" s="587">
        <f t="shared" si="332"/>
        <v>14</v>
      </c>
      <c r="FF226" s="1127">
        <v>0</v>
      </c>
      <c r="FG226" s="1163">
        <f t="shared" si="336"/>
        <v>13.433962264150944</v>
      </c>
      <c r="FH226" s="1197"/>
      <c r="FI226" s="1198"/>
      <c r="FJ226" s="587"/>
      <c r="FK226" s="587"/>
      <c r="FL226" s="587"/>
      <c r="FM226" s="587"/>
      <c r="FN226" s="1414"/>
      <c r="FO226" s="1127"/>
      <c r="FP226" s="588"/>
      <c r="FQ226" s="587"/>
      <c r="FR226" s="587"/>
      <c r="FS226" s="587"/>
      <c r="FT226" s="587"/>
      <c r="FU226" s="1126"/>
      <c r="FV226" s="1127"/>
      <c r="FW226" s="1203"/>
      <c r="FX226" s="1198"/>
      <c r="FY226" s="587">
        <v>2</v>
      </c>
      <c r="FZ226" s="587">
        <v>0</v>
      </c>
      <c r="GA226" s="587">
        <v>4</v>
      </c>
      <c r="GB226" s="588">
        <f t="shared" si="333"/>
        <v>6</v>
      </c>
      <c r="GC226" s="1127">
        <v>1</v>
      </c>
      <c r="GD226" s="1166">
        <f t="shared" si="337"/>
        <v>3.2</v>
      </c>
      <c r="GE226" s="697">
        <f t="shared" si="322"/>
        <v>19</v>
      </c>
      <c r="GF226" s="697">
        <f t="shared" si="323"/>
        <v>16</v>
      </c>
      <c r="GG226" s="697">
        <f t="shared" si="324"/>
        <v>14</v>
      </c>
      <c r="GH226" s="585">
        <v>1</v>
      </c>
      <c r="GI226" s="585">
        <v>2</v>
      </c>
    </row>
    <row r="227" spans="1:191" s="585" customFormat="1" hidden="1" x14ac:dyDescent="0.35">
      <c r="A227" s="1229">
        <v>43039</v>
      </c>
      <c r="B227" s="587"/>
      <c r="C227" s="587"/>
      <c r="D227" s="587"/>
      <c r="E227" s="587"/>
      <c r="F227" s="1126"/>
      <c r="G227" s="1414"/>
      <c r="H227" s="588"/>
      <c r="I227" s="587"/>
      <c r="J227" s="587"/>
      <c r="K227" s="587"/>
      <c r="L227" s="587"/>
      <c r="M227" s="1126"/>
      <c r="N227" s="1126"/>
      <c r="O227" s="588"/>
      <c r="P227" s="588"/>
      <c r="Q227" s="587"/>
      <c r="R227" s="587"/>
      <c r="S227" s="587"/>
      <c r="T227" s="587"/>
      <c r="U227" s="1126"/>
      <c r="V227" s="1414"/>
      <c r="W227" s="587"/>
      <c r="X227" s="587"/>
      <c r="Y227" s="587"/>
      <c r="Z227" s="587"/>
      <c r="AA227" s="1126"/>
      <c r="AB227" s="1126"/>
      <c r="AC227" s="587"/>
      <c r="AD227" s="587"/>
      <c r="AE227" s="587"/>
      <c r="AF227" s="587"/>
      <c r="AG227" s="1126"/>
      <c r="AH227" s="1199"/>
      <c r="AI227" s="588"/>
      <c r="AJ227" s="587"/>
      <c r="AK227" s="587"/>
      <c r="AL227" s="587"/>
      <c r="AM227" s="587"/>
      <c r="AN227" s="1126"/>
      <c r="AO227" s="1127"/>
      <c r="AP227" s="587"/>
      <c r="AQ227" s="587">
        <v>4</v>
      </c>
      <c r="AR227" s="587">
        <v>3</v>
      </c>
      <c r="AS227" s="587">
        <v>0</v>
      </c>
      <c r="AT227" s="587">
        <f t="shared" si="326"/>
        <v>7</v>
      </c>
      <c r="AU227" s="1127">
        <v>1</v>
      </c>
      <c r="AV227" s="1165">
        <f t="shared" si="307"/>
        <v>15.9</v>
      </c>
      <c r="AW227" s="588"/>
      <c r="AX227" s="587">
        <v>5</v>
      </c>
      <c r="AY227" s="587">
        <v>4</v>
      </c>
      <c r="AZ227" s="587">
        <v>2</v>
      </c>
      <c r="BA227" s="587">
        <f t="shared" si="327"/>
        <v>11</v>
      </c>
      <c r="BB227" s="1127">
        <v>1</v>
      </c>
      <c r="BC227" s="1163">
        <f t="shared" si="306"/>
        <v>18.649999999999999</v>
      </c>
      <c r="BD227" s="588"/>
      <c r="BE227" s="588"/>
      <c r="BF227" s="587"/>
      <c r="BG227" s="587"/>
      <c r="BH227" s="587"/>
      <c r="BI227" s="587"/>
      <c r="BJ227" s="1126"/>
      <c r="BK227" s="1127"/>
      <c r="BL227" s="588"/>
      <c r="BM227" s="587">
        <v>3</v>
      </c>
      <c r="BN227" s="587">
        <v>1</v>
      </c>
      <c r="BO227" s="587">
        <v>1</v>
      </c>
      <c r="BP227" s="587">
        <f t="shared" si="328"/>
        <v>5</v>
      </c>
      <c r="BQ227" s="1419">
        <v>1</v>
      </c>
      <c r="BR227" s="1163">
        <f t="shared" si="314"/>
        <v>5.9230769230769234</v>
      </c>
      <c r="BS227" s="587">
        <v>3</v>
      </c>
      <c r="BT227" s="587">
        <v>1</v>
      </c>
      <c r="BU227" s="587">
        <v>1</v>
      </c>
      <c r="BV227" s="587">
        <f t="shared" si="329"/>
        <v>5</v>
      </c>
      <c r="BW227" s="1126">
        <v>1</v>
      </c>
      <c r="BX227" s="1163">
        <f t="shared" si="315"/>
        <v>6.5384615384615383</v>
      </c>
      <c r="BY227" s="588"/>
      <c r="BZ227" s="588"/>
      <c r="CA227" s="587"/>
      <c r="CB227" s="587"/>
      <c r="CC227" s="587"/>
      <c r="CD227" s="587"/>
      <c r="CE227" s="1127"/>
      <c r="CF227" s="1163"/>
      <c r="CG227" s="588"/>
      <c r="CH227" s="587"/>
      <c r="CI227" s="587"/>
      <c r="CJ227" s="587"/>
      <c r="CK227" s="587"/>
      <c r="CL227" s="1127"/>
      <c r="CM227" s="1163"/>
      <c r="CN227" s="588"/>
      <c r="CO227" s="588"/>
      <c r="CP227" s="587"/>
      <c r="CQ227" s="587"/>
      <c r="CR227" s="587"/>
      <c r="CS227" s="587"/>
      <c r="CT227" s="1127"/>
      <c r="CU227" s="1163"/>
      <c r="CV227" s="588"/>
      <c r="CW227" s="587"/>
      <c r="CX227" s="587"/>
      <c r="CY227" s="587"/>
      <c r="CZ227" s="587"/>
      <c r="DA227" s="1127"/>
      <c r="DB227" s="1127"/>
      <c r="DC227" s="1127"/>
      <c r="DD227" s="1127"/>
      <c r="DE227" s="1127"/>
      <c r="DF227" s="1127"/>
      <c r="DG227" s="1127"/>
      <c r="DH227" s="1127"/>
      <c r="DI227" s="1127"/>
      <c r="DJ227" s="1127"/>
      <c r="DK227" s="1127"/>
      <c r="DL227" s="1127"/>
      <c r="DM227" s="1127"/>
      <c r="DN227" s="1163"/>
      <c r="DO227" s="588"/>
      <c r="DP227" s="588"/>
      <c r="DQ227" s="587"/>
      <c r="DR227" s="587"/>
      <c r="DS227" s="587"/>
      <c r="DT227" s="587"/>
      <c r="DU227" s="1127"/>
      <c r="DV227" s="1127"/>
      <c r="DW227" s="588"/>
      <c r="DX227" s="587"/>
      <c r="DY227" s="587"/>
      <c r="DZ227" s="587"/>
      <c r="EA227" s="587"/>
      <c r="EB227" s="1127"/>
      <c r="EC227" s="1127"/>
      <c r="ED227" s="588"/>
      <c r="EE227" s="588"/>
      <c r="EF227" s="587">
        <v>0</v>
      </c>
      <c r="EG227" s="587">
        <v>0</v>
      </c>
      <c r="EH227" s="587">
        <v>0</v>
      </c>
      <c r="EI227" s="587">
        <f t="shared" si="330"/>
        <v>0</v>
      </c>
      <c r="EJ227" s="1127">
        <v>0</v>
      </c>
      <c r="EK227" s="1163">
        <f t="shared" si="277"/>
        <v>11.517241379310345</v>
      </c>
      <c r="EL227" s="588"/>
      <c r="EM227" s="587">
        <v>0</v>
      </c>
      <c r="EN227" s="587">
        <v>0</v>
      </c>
      <c r="EO227" s="587">
        <v>0</v>
      </c>
      <c r="EP227" s="587">
        <f t="shared" si="331"/>
        <v>0</v>
      </c>
      <c r="EQ227" s="1127">
        <v>0</v>
      </c>
      <c r="ER227" s="1163">
        <f t="shared" si="334"/>
        <v>16.103448275862068</v>
      </c>
      <c r="ES227" s="588"/>
      <c r="ET227" s="587"/>
      <c r="EU227" s="587">
        <v>9</v>
      </c>
      <c r="EV227" s="587">
        <v>0</v>
      </c>
      <c r="EW227" s="587">
        <v>4</v>
      </c>
      <c r="EX227" s="587">
        <f t="shared" si="338"/>
        <v>13</v>
      </c>
      <c r="EY227" s="1199">
        <v>1</v>
      </c>
      <c r="EZ227" s="1164">
        <f t="shared" si="335"/>
        <v>9.4528301886792452</v>
      </c>
      <c r="FA227" s="588"/>
      <c r="FB227" s="587">
        <v>11</v>
      </c>
      <c r="FC227" s="587">
        <v>1</v>
      </c>
      <c r="FD227" s="587">
        <v>5</v>
      </c>
      <c r="FE227" s="587">
        <f t="shared" si="332"/>
        <v>17</v>
      </c>
      <c r="FF227" s="1127">
        <v>1</v>
      </c>
      <c r="FG227" s="1163">
        <f t="shared" si="336"/>
        <v>13.471698113207546</v>
      </c>
      <c r="FH227" s="1197"/>
      <c r="FI227" s="1198"/>
      <c r="FJ227" s="587"/>
      <c r="FK227" s="587"/>
      <c r="FL227" s="587"/>
      <c r="FM227" s="587"/>
      <c r="FN227" s="1414"/>
      <c r="FO227" s="1127"/>
      <c r="FP227" s="588"/>
      <c r="FQ227" s="587"/>
      <c r="FR227" s="587"/>
      <c r="FS227" s="587"/>
      <c r="FT227" s="587"/>
      <c r="FU227" s="1126"/>
      <c r="FV227" s="1127"/>
      <c r="FW227" s="1203"/>
      <c r="FX227" s="1198"/>
      <c r="FY227" s="587">
        <v>2</v>
      </c>
      <c r="FZ227" s="587">
        <v>0</v>
      </c>
      <c r="GA227" s="587">
        <v>1</v>
      </c>
      <c r="GB227" s="588">
        <f t="shared" si="333"/>
        <v>3</v>
      </c>
      <c r="GC227" s="1127">
        <v>1</v>
      </c>
      <c r="GD227" s="1166">
        <f t="shared" si="337"/>
        <v>3.1833333333333331</v>
      </c>
      <c r="GE227" s="697">
        <f t="shared" si="322"/>
        <v>18</v>
      </c>
      <c r="GF227" s="697">
        <f t="shared" si="323"/>
        <v>4</v>
      </c>
      <c r="GG227" s="697">
        <f t="shared" si="324"/>
        <v>6</v>
      </c>
      <c r="GH227" s="585">
        <v>0</v>
      </c>
      <c r="GI227" s="585">
        <v>1</v>
      </c>
    </row>
    <row r="228" spans="1:191" s="585" customFormat="1" hidden="1" x14ac:dyDescent="0.35">
      <c r="A228" s="1229">
        <v>43040</v>
      </c>
      <c r="B228" s="587"/>
      <c r="C228" s="587"/>
      <c r="D228" s="587"/>
      <c r="E228" s="587"/>
      <c r="F228" s="1126"/>
      <c r="G228" s="1414"/>
      <c r="H228" s="588"/>
      <c r="I228" s="587"/>
      <c r="J228" s="587"/>
      <c r="K228" s="587"/>
      <c r="L228" s="587"/>
      <c r="M228" s="1126"/>
      <c r="N228" s="1126"/>
      <c r="O228" s="588"/>
      <c r="P228" s="588"/>
      <c r="Q228" s="587"/>
      <c r="R228" s="587"/>
      <c r="S228" s="587"/>
      <c r="T228" s="587"/>
      <c r="U228" s="1126"/>
      <c r="V228" s="1414"/>
      <c r="W228" s="587"/>
      <c r="X228" s="587"/>
      <c r="Y228" s="587"/>
      <c r="Z228" s="587"/>
      <c r="AA228" s="1126"/>
      <c r="AB228" s="1126"/>
      <c r="AC228" s="587"/>
      <c r="AD228" s="587"/>
      <c r="AE228" s="587"/>
      <c r="AF228" s="587"/>
      <c r="AG228" s="1126"/>
      <c r="AH228" s="1199"/>
      <c r="AI228" s="588"/>
      <c r="AJ228" s="587"/>
      <c r="AK228" s="587"/>
      <c r="AL228" s="587"/>
      <c r="AM228" s="587"/>
      <c r="AN228" s="1126"/>
      <c r="AO228" s="1127"/>
      <c r="AP228" s="587"/>
      <c r="AQ228" s="587">
        <v>4</v>
      </c>
      <c r="AR228" s="587">
        <v>10</v>
      </c>
      <c r="AS228" s="587">
        <v>6</v>
      </c>
      <c r="AT228" s="587">
        <f t="shared" si="326"/>
        <v>20</v>
      </c>
      <c r="AU228" s="1127">
        <v>1</v>
      </c>
      <c r="AV228" s="1165">
        <f t="shared" si="307"/>
        <v>15.983333333333333</v>
      </c>
      <c r="AW228" s="588"/>
      <c r="AX228" s="587">
        <v>4</v>
      </c>
      <c r="AY228" s="587">
        <v>10</v>
      </c>
      <c r="AZ228" s="587">
        <v>6</v>
      </c>
      <c r="BA228" s="587">
        <f t="shared" si="327"/>
        <v>20</v>
      </c>
      <c r="BB228" s="1127">
        <v>1</v>
      </c>
      <c r="BC228" s="1163">
        <f t="shared" si="306"/>
        <v>18.683333333333334</v>
      </c>
      <c r="BD228" s="588"/>
      <c r="BE228" s="588"/>
      <c r="BF228" s="587"/>
      <c r="BG228" s="587"/>
      <c r="BH228" s="587"/>
      <c r="BI228" s="587"/>
      <c r="BJ228" s="1126"/>
      <c r="BK228" s="1127"/>
      <c r="BL228" s="588"/>
      <c r="BM228" s="587">
        <v>6</v>
      </c>
      <c r="BN228" s="587">
        <v>4</v>
      </c>
      <c r="BO228" s="587">
        <v>1</v>
      </c>
      <c r="BP228" s="587">
        <f t="shared" si="328"/>
        <v>11</v>
      </c>
      <c r="BQ228" s="1419">
        <v>1</v>
      </c>
      <c r="BR228" s="1163">
        <f t="shared" si="314"/>
        <v>6.2857142857142856</v>
      </c>
      <c r="BS228" s="587">
        <v>6</v>
      </c>
      <c r="BT228" s="587">
        <v>4</v>
      </c>
      <c r="BU228" s="587">
        <v>1</v>
      </c>
      <c r="BV228" s="587">
        <f t="shared" si="329"/>
        <v>11</v>
      </c>
      <c r="BW228" s="1126">
        <v>1</v>
      </c>
      <c r="BX228" s="1163">
        <f t="shared" si="315"/>
        <v>6.8571428571428568</v>
      </c>
      <c r="BY228" s="588"/>
      <c r="BZ228" s="588"/>
      <c r="CA228" s="587"/>
      <c r="CB228" s="587"/>
      <c r="CC228" s="587"/>
      <c r="CD228" s="587"/>
      <c r="CE228" s="1127"/>
      <c r="CF228" s="1163"/>
      <c r="CG228" s="588"/>
      <c r="CH228" s="587"/>
      <c r="CI228" s="587"/>
      <c r="CJ228" s="587"/>
      <c r="CK228" s="587"/>
      <c r="CL228" s="1127"/>
      <c r="CM228" s="1163"/>
      <c r="CN228" s="588"/>
      <c r="CO228" s="588"/>
      <c r="CP228" s="587"/>
      <c r="CQ228" s="587"/>
      <c r="CR228" s="587"/>
      <c r="CS228" s="587"/>
      <c r="CT228" s="1127"/>
      <c r="CU228" s="1163"/>
      <c r="CV228" s="588"/>
      <c r="CW228" s="587"/>
      <c r="CX228" s="587"/>
      <c r="CY228" s="587"/>
      <c r="CZ228" s="587"/>
      <c r="DA228" s="1127"/>
      <c r="DB228" s="1127"/>
      <c r="DC228" s="1127"/>
      <c r="DD228" s="1127"/>
      <c r="DE228" s="1127"/>
      <c r="DF228" s="1127"/>
      <c r="DG228" s="1127"/>
      <c r="DH228" s="1127"/>
      <c r="DI228" s="1127"/>
      <c r="DJ228" s="1127"/>
      <c r="DK228" s="1127"/>
      <c r="DL228" s="1127"/>
      <c r="DM228" s="1127"/>
      <c r="DN228" s="1163"/>
      <c r="DO228" s="588"/>
      <c r="DP228" s="588"/>
      <c r="DQ228" s="587"/>
      <c r="DR228" s="587"/>
      <c r="DS228" s="587"/>
      <c r="DT228" s="587"/>
      <c r="DU228" s="1127"/>
      <c r="DV228" s="1127"/>
      <c r="DW228" s="588"/>
      <c r="DX228" s="587"/>
      <c r="DY228" s="587"/>
      <c r="DZ228" s="587"/>
      <c r="EA228" s="587"/>
      <c r="EB228" s="1127"/>
      <c r="EC228" s="1127"/>
      <c r="ED228" s="588"/>
      <c r="EE228" s="588"/>
      <c r="EF228" s="587">
        <v>0</v>
      </c>
      <c r="EG228" s="587">
        <v>0</v>
      </c>
      <c r="EH228" s="587">
        <v>0</v>
      </c>
      <c r="EI228" s="587">
        <f t="shared" si="330"/>
        <v>0</v>
      </c>
      <c r="EJ228" s="1127">
        <v>0</v>
      </c>
      <c r="EK228" s="1163">
        <f t="shared" si="277"/>
        <v>11.578947368421053</v>
      </c>
      <c r="EL228" s="588"/>
      <c r="EM228" s="587">
        <v>0</v>
      </c>
      <c r="EN228" s="587">
        <v>0</v>
      </c>
      <c r="EO228" s="587">
        <v>0</v>
      </c>
      <c r="EP228" s="587">
        <f t="shared" si="331"/>
        <v>0</v>
      </c>
      <c r="EQ228" s="1127">
        <v>1</v>
      </c>
      <c r="ER228" s="1163">
        <f t="shared" si="334"/>
        <v>15.862068965517242</v>
      </c>
      <c r="ES228" s="588"/>
      <c r="ET228" s="587"/>
      <c r="EU228" s="587">
        <v>12</v>
      </c>
      <c r="EV228" s="587">
        <v>1</v>
      </c>
      <c r="EW228" s="587">
        <v>0</v>
      </c>
      <c r="EX228" s="587">
        <f t="shared" si="338"/>
        <v>13</v>
      </c>
      <c r="EY228" s="1199">
        <v>1</v>
      </c>
      <c r="EZ228" s="1164">
        <f t="shared" si="335"/>
        <v>9.6226415094339615</v>
      </c>
      <c r="FA228" s="588"/>
      <c r="FB228" s="587">
        <v>15</v>
      </c>
      <c r="FC228" s="587">
        <v>1</v>
      </c>
      <c r="FD228" s="587">
        <v>2</v>
      </c>
      <c r="FE228" s="587">
        <f t="shared" si="332"/>
        <v>18</v>
      </c>
      <c r="FF228" s="1127">
        <v>1</v>
      </c>
      <c r="FG228" s="1163">
        <f t="shared" si="336"/>
        <v>13.641509433962264</v>
      </c>
      <c r="FH228" s="1197"/>
      <c r="FI228" s="1198"/>
      <c r="FJ228" s="587"/>
      <c r="FK228" s="587"/>
      <c r="FL228" s="587"/>
      <c r="FM228" s="587"/>
      <c r="FN228" s="1414"/>
      <c r="FO228" s="1127"/>
      <c r="FP228" s="588"/>
      <c r="FQ228" s="587"/>
      <c r="FR228" s="587"/>
      <c r="FS228" s="587"/>
      <c r="FT228" s="587"/>
      <c r="FU228" s="1126"/>
      <c r="FV228" s="1127"/>
      <c r="FW228" s="1203"/>
      <c r="FX228" s="1198"/>
      <c r="FY228" s="587">
        <v>5</v>
      </c>
      <c r="FZ228" s="587">
        <v>1</v>
      </c>
      <c r="GA228" s="587">
        <v>3</v>
      </c>
      <c r="GB228" s="588">
        <f t="shared" si="333"/>
        <v>9</v>
      </c>
      <c r="GC228" s="1127">
        <v>1</v>
      </c>
      <c r="GD228" s="1166">
        <f t="shared" si="337"/>
        <v>3.3166666666666669</v>
      </c>
      <c r="GE228" s="697">
        <f t="shared" si="322"/>
        <v>27</v>
      </c>
      <c r="GF228" s="697">
        <f t="shared" si="323"/>
        <v>16</v>
      </c>
      <c r="GG228" s="697">
        <f t="shared" si="324"/>
        <v>10</v>
      </c>
      <c r="GH228" s="585">
        <v>0</v>
      </c>
      <c r="GI228" s="585">
        <v>0</v>
      </c>
    </row>
    <row r="229" spans="1:191" s="585" customFormat="1" hidden="1" x14ac:dyDescent="0.35">
      <c r="A229" s="1229">
        <v>43041</v>
      </c>
      <c r="B229" s="587"/>
      <c r="C229" s="587"/>
      <c r="D229" s="587"/>
      <c r="E229" s="587"/>
      <c r="F229" s="1126"/>
      <c r="G229" s="1414"/>
      <c r="H229" s="588"/>
      <c r="I229" s="587"/>
      <c r="J229" s="587"/>
      <c r="K229" s="587"/>
      <c r="L229" s="587"/>
      <c r="M229" s="1126"/>
      <c r="N229" s="1126"/>
      <c r="O229" s="588"/>
      <c r="P229" s="588"/>
      <c r="Q229" s="587"/>
      <c r="R229" s="587"/>
      <c r="S229" s="587"/>
      <c r="T229" s="587"/>
      <c r="U229" s="1126"/>
      <c r="V229" s="1414"/>
      <c r="W229" s="587"/>
      <c r="X229" s="587"/>
      <c r="Y229" s="587"/>
      <c r="Z229" s="587"/>
      <c r="AA229" s="1126"/>
      <c r="AB229" s="1126"/>
      <c r="AC229" s="587"/>
      <c r="AD229" s="587"/>
      <c r="AE229" s="587"/>
      <c r="AF229" s="587"/>
      <c r="AG229" s="1126"/>
      <c r="AH229" s="1199"/>
      <c r="AI229" s="588"/>
      <c r="AJ229" s="587"/>
      <c r="AK229" s="587"/>
      <c r="AL229" s="587"/>
      <c r="AM229" s="587"/>
      <c r="AN229" s="1126"/>
      <c r="AO229" s="1127"/>
      <c r="AP229" s="587"/>
      <c r="AQ229" s="587">
        <v>6</v>
      </c>
      <c r="AR229" s="587">
        <v>5</v>
      </c>
      <c r="AS229" s="587">
        <v>7</v>
      </c>
      <c r="AT229" s="587">
        <f t="shared" si="326"/>
        <v>18</v>
      </c>
      <c r="AU229" s="1127">
        <v>1</v>
      </c>
      <c r="AV229" s="1165">
        <f t="shared" si="307"/>
        <v>15.966666666666667</v>
      </c>
      <c r="AW229" s="588"/>
      <c r="AX229" s="587">
        <v>7</v>
      </c>
      <c r="AY229" s="587">
        <v>5</v>
      </c>
      <c r="AZ229" s="587">
        <v>8</v>
      </c>
      <c r="BA229" s="587">
        <f t="shared" si="327"/>
        <v>20</v>
      </c>
      <c r="BB229" s="1127">
        <v>1</v>
      </c>
      <c r="BC229" s="1163">
        <f t="shared" si="306"/>
        <v>18.7</v>
      </c>
      <c r="BD229" s="588"/>
      <c r="BE229" s="588"/>
      <c r="BF229" s="587"/>
      <c r="BG229" s="587"/>
      <c r="BH229" s="587"/>
      <c r="BI229" s="587"/>
      <c r="BJ229" s="1126"/>
      <c r="BK229" s="1127"/>
      <c r="BL229" s="588"/>
      <c r="BM229" s="587">
        <v>5</v>
      </c>
      <c r="BN229" s="587">
        <v>0</v>
      </c>
      <c r="BO229" s="587">
        <v>1</v>
      </c>
      <c r="BP229" s="587">
        <f t="shared" si="328"/>
        <v>6</v>
      </c>
      <c r="BQ229" s="1419">
        <v>1</v>
      </c>
      <c r="BR229" s="1163">
        <f t="shared" si="314"/>
        <v>6.2666666666666666</v>
      </c>
      <c r="BS229" s="587">
        <v>5</v>
      </c>
      <c r="BT229" s="587">
        <v>1</v>
      </c>
      <c r="BU229" s="587">
        <v>1</v>
      </c>
      <c r="BV229" s="587">
        <f t="shared" si="329"/>
        <v>7</v>
      </c>
      <c r="BW229" s="1126">
        <v>1</v>
      </c>
      <c r="BX229" s="1163">
        <f t="shared" si="315"/>
        <v>6.8666666666666663</v>
      </c>
      <c r="BY229" s="588"/>
      <c r="BZ229" s="588"/>
      <c r="CA229" s="587"/>
      <c r="CB229" s="587"/>
      <c r="CC229" s="587"/>
      <c r="CD229" s="587"/>
      <c r="CE229" s="1127"/>
      <c r="CF229" s="1163"/>
      <c r="CG229" s="588"/>
      <c r="CH229" s="587"/>
      <c r="CI229" s="587"/>
      <c r="CJ229" s="587"/>
      <c r="CK229" s="587"/>
      <c r="CL229" s="1127"/>
      <c r="CM229" s="1163"/>
      <c r="CN229" s="588"/>
      <c r="CO229" s="588"/>
      <c r="CP229" s="587"/>
      <c r="CQ229" s="587"/>
      <c r="CR229" s="587"/>
      <c r="CS229" s="587"/>
      <c r="CT229" s="1127"/>
      <c r="CU229" s="1163"/>
      <c r="CV229" s="588"/>
      <c r="CW229" s="587"/>
      <c r="CX229" s="587"/>
      <c r="CY229" s="587"/>
      <c r="CZ229" s="587"/>
      <c r="DA229" s="1127"/>
      <c r="DB229" s="1127"/>
      <c r="DC229" s="1127"/>
      <c r="DD229" s="1127"/>
      <c r="DE229" s="1127"/>
      <c r="DF229" s="1127"/>
      <c r="DG229" s="1127"/>
      <c r="DH229" s="1127"/>
      <c r="DI229" s="1127"/>
      <c r="DJ229" s="1127"/>
      <c r="DK229" s="1127"/>
      <c r="DL229" s="1127"/>
      <c r="DM229" s="1127"/>
      <c r="DN229" s="1163"/>
      <c r="DO229" s="588"/>
      <c r="DP229" s="588"/>
      <c r="DQ229" s="587"/>
      <c r="DR229" s="587"/>
      <c r="DS229" s="587"/>
      <c r="DT229" s="587"/>
      <c r="DU229" s="1127"/>
      <c r="DV229" s="1127"/>
      <c r="DW229" s="588"/>
      <c r="DX229" s="587"/>
      <c r="DY229" s="587"/>
      <c r="DZ229" s="587"/>
      <c r="EA229" s="587"/>
      <c r="EB229" s="1127"/>
      <c r="EC229" s="1127"/>
      <c r="ED229" s="588"/>
      <c r="EE229" s="588"/>
      <c r="EF229" s="587">
        <v>6</v>
      </c>
      <c r="EG229" s="587">
        <v>0</v>
      </c>
      <c r="EH229" s="587">
        <v>2</v>
      </c>
      <c r="EI229" s="587">
        <f t="shared" si="330"/>
        <v>8</v>
      </c>
      <c r="EJ229" s="1127">
        <v>1</v>
      </c>
      <c r="EK229" s="1163">
        <f t="shared" si="277"/>
        <v>11.596491228070175</v>
      </c>
      <c r="EL229" s="588"/>
      <c r="EM229" s="587">
        <v>12</v>
      </c>
      <c r="EN229" s="587">
        <v>2</v>
      </c>
      <c r="EO229" s="587">
        <v>4</v>
      </c>
      <c r="EP229" s="587">
        <f t="shared" si="331"/>
        <v>18</v>
      </c>
      <c r="EQ229" s="1127">
        <v>1</v>
      </c>
      <c r="ER229" s="1163">
        <f t="shared" si="334"/>
        <v>15.948275862068966</v>
      </c>
      <c r="ES229" s="588"/>
      <c r="ET229" s="587"/>
      <c r="EU229" s="587">
        <v>1</v>
      </c>
      <c r="EV229" s="587">
        <v>0</v>
      </c>
      <c r="EW229" s="587">
        <v>0</v>
      </c>
      <c r="EX229" s="587">
        <f t="shared" si="338"/>
        <v>1</v>
      </c>
      <c r="EY229" s="1199">
        <v>0.5</v>
      </c>
      <c r="EZ229" s="1164">
        <f t="shared" si="335"/>
        <v>9.5619047619047617</v>
      </c>
      <c r="FA229" s="588"/>
      <c r="FB229" s="587">
        <v>3</v>
      </c>
      <c r="FC229" s="587">
        <v>0</v>
      </c>
      <c r="FD229" s="587">
        <v>1</v>
      </c>
      <c r="FE229" s="587">
        <f t="shared" si="332"/>
        <v>4</v>
      </c>
      <c r="FF229" s="1127">
        <v>0.5</v>
      </c>
      <c r="FG229" s="1163">
        <f t="shared" si="336"/>
        <v>13.580952380952381</v>
      </c>
      <c r="FH229" s="1197"/>
      <c r="FI229" s="1198"/>
      <c r="FJ229" s="587"/>
      <c r="FK229" s="587"/>
      <c r="FL229" s="587"/>
      <c r="FM229" s="587"/>
      <c r="FN229" s="1414"/>
      <c r="FO229" s="1127"/>
      <c r="FP229" s="588"/>
      <c r="FQ229" s="587"/>
      <c r="FR229" s="587"/>
      <c r="FS229" s="587"/>
      <c r="FT229" s="587"/>
      <c r="FU229" s="1126"/>
      <c r="FV229" s="1127"/>
      <c r="FW229" s="1203"/>
      <c r="FX229" s="1198"/>
      <c r="FY229" s="587">
        <v>1</v>
      </c>
      <c r="FZ229" s="587">
        <v>0</v>
      </c>
      <c r="GA229" s="587">
        <v>1</v>
      </c>
      <c r="GB229" s="588">
        <f t="shared" si="333"/>
        <v>2</v>
      </c>
      <c r="GC229" s="1127">
        <v>1</v>
      </c>
      <c r="GD229" s="1166">
        <f t="shared" si="337"/>
        <v>3.3333333333333335</v>
      </c>
      <c r="GE229" s="697">
        <f t="shared" si="322"/>
        <v>19</v>
      </c>
      <c r="GF229" s="697">
        <f t="shared" si="323"/>
        <v>5</v>
      </c>
      <c r="GG229" s="697">
        <f t="shared" si="324"/>
        <v>11</v>
      </c>
      <c r="GH229" s="585">
        <v>0</v>
      </c>
      <c r="GI229" s="585">
        <v>1</v>
      </c>
    </row>
    <row r="230" spans="1:191" s="585" customFormat="1" hidden="1" x14ac:dyDescent="0.35">
      <c r="A230" s="1231">
        <v>43042</v>
      </c>
      <c r="B230" s="698"/>
      <c r="C230" s="698"/>
      <c r="D230" s="698"/>
      <c r="E230" s="698"/>
      <c r="F230" s="1140"/>
      <c r="G230" s="1415"/>
      <c r="H230" s="1142"/>
      <c r="I230" s="698"/>
      <c r="J230" s="698"/>
      <c r="K230" s="698"/>
      <c r="L230" s="698"/>
      <c r="M230" s="1140"/>
      <c r="N230" s="1140"/>
      <c r="O230" s="1142"/>
      <c r="P230" s="1142"/>
      <c r="Q230" s="698"/>
      <c r="R230" s="698"/>
      <c r="S230" s="698"/>
      <c r="T230" s="698"/>
      <c r="U230" s="1140"/>
      <c r="V230" s="1415"/>
      <c r="W230" s="698"/>
      <c r="X230" s="698"/>
      <c r="Y230" s="698"/>
      <c r="Z230" s="698"/>
      <c r="AA230" s="1140"/>
      <c r="AB230" s="1140"/>
      <c r="AC230" s="698"/>
      <c r="AD230" s="698"/>
      <c r="AE230" s="698"/>
      <c r="AF230" s="698"/>
      <c r="AG230" s="1140"/>
      <c r="AH230" s="1420"/>
      <c r="AI230" s="1142"/>
      <c r="AJ230" s="698"/>
      <c r="AK230" s="698"/>
      <c r="AL230" s="698"/>
      <c r="AM230" s="698"/>
      <c r="AN230" s="1140"/>
      <c r="AO230" s="1141"/>
      <c r="AP230" s="698"/>
      <c r="AQ230" s="698">
        <v>2</v>
      </c>
      <c r="AR230" s="698">
        <v>2</v>
      </c>
      <c r="AS230" s="698">
        <v>2</v>
      </c>
      <c r="AT230" s="698">
        <f t="shared" si="326"/>
        <v>6</v>
      </c>
      <c r="AU230" s="1141">
        <v>1</v>
      </c>
      <c r="AV230" s="1165">
        <f t="shared" si="307"/>
        <v>15.85</v>
      </c>
      <c r="AW230" s="1142"/>
      <c r="AX230" s="698">
        <v>2</v>
      </c>
      <c r="AY230" s="698">
        <v>4</v>
      </c>
      <c r="AZ230" s="698">
        <v>2</v>
      </c>
      <c r="BA230" s="698">
        <f t="shared" si="327"/>
        <v>8</v>
      </c>
      <c r="BB230" s="1141">
        <v>1</v>
      </c>
      <c r="BC230" s="1163">
        <f t="shared" si="306"/>
        <v>18.583333333333332</v>
      </c>
      <c r="BD230" s="1142"/>
      <c r="BE230" s="1142"/>
      <c r="BF230" s="698"/>
      <c r="BG230" s="698"/>
      <c r="BH230" s="698"/>
      <c r="BI230" s="698"/>
      <c r="BJ230" s="1140"/>
      <c r="BK230" s="1141"/>
      <c r="BL230" s="1142"/>
      <c r="BM230" s="698">
        <v>1</v>
      </c>
      <c r="BN230" s="698">
        <v>0</v>
      </c>
      <c r="BO230" s="698">
        <v>4</v>
      </c>
      <c r="BP230" s="698">
        <f t="shared" si="328"/>
        <v>5</v>
      </c>
      <c r="BQ230" s="1421">
        <v>1</v>
      </c>
      <c r="BR230" s="1163">
        <f t="shared" si="314"/>
        <v>6.1875</v>
      </c>
      <c r="BS230" s="698">
        <v>1</v>
      </c>
      <c r="BT230" s="698">
        <v>1</v>
      </c>
      <c r="BU230" s="698">
        <v>4</v>
      </c>
      <c r="BV230" s="698">
        <f t="shared" si="329"/>
        <v>6</v>
      </c>
      <c r="BW230" s="1140">
        <v>1</v>
      </c>
      <c r="BX230" s="1163">
        <f t="shared" si="315"/>
        <v>6.8125</v>
      </c>
      <c r="BY230" s="1142"/>
      <c r="BZ230" s="1142"/>
      <c r="CA230" s="698"/>
      <c r="CB230" s="698"/>
      <c r="CC230" s="698"/>
      <c r="CD230" s="698"/>
      <c r="CE230" s="1141"/>
      <c r="CF230" s="1163"/>
      <c r="CG230" s="1142"/>
      <c r="CH230" s="698"/>
      <c r="CI230" s="698"/>
      <c r="CJ230" s="698"/>
      <c r="CK230" s="698"/>
      <c r="CL230" s="1127"/>
      <c r="CM230" s="1163"/>
      <c r="CN230" s="1142"/>
      <c r="CO230" s="1142"/>
      <c r="CP230" s="698"/>
      <c r="CQ230" s="698"/>
      <c r="CR230" s="698"/>
      <c r="CS230" s="698"/>
      <c r="CT230" s="1141"/>
      <c r="CU230" s="1163"/>
      <c r="CV230" s="1142"/>
      <c r="CW230" s="698"/>
      <c r="CX230" s="698"/>
      <c r="CY230" s="698"/>
      <c r="CZ230" s="698"/>
      <c r="DA230" s="1141"/>
      <c r="DB230" s="1141"/>
      <c r="DC230" s="1141"/>
      <c r="DD230" s="1141"/>
      <c r="DE230" s="1141"/>
      <c r="DF230" s="1141"/>
      <c r="DG230" s="1141"/>
      <c r="DH230" s="1141"/>
      <c r="DI230" s="1141"/>
      <c r="DJ230" s="1141"/>
      <c r="DK230" s="1141"/>
      <c r="DL230" s="1141"/>
      <c r="DM230" s="1141"/>
      <c r="DN230" s="1163"/>
      <c r="DO230" s="1142"/>
      <c r="DP230" s="1142"/>
      <c r="DQ230" s="698"/>
      <c r="DR230" s="698"/>
      <c r="DS230" s="698"/>
      <c r="DT230" s="698"/>
      <c r="DU230" s="1141"/>
      <c r="DV230" s="1141"/>
      <c r="DW230" s="1142"/>
      <c r="DX230" s="698"/>
      <c r="DY230" s="698"/>
      <c r="DZ230" s="698"/>
      <c r="EA230" s="698"/>
      <c r="EB230" s="1141"/>
      <c r="EC230" s="1141"/>
      <c r="ED230" s="1142"/>
      <c r="EE230" s="1142"/>
      <c r="EF230" s="698">
        <v>3</v>
      </c>
      <c r="EG230" s="698">
        <v>1</v>
      </c>
      <c r="EH230" s="698">
        <v>0</v>
      </c>
      <c r="EI230" s="698">
        <f t="shared" si="330"/>
        <v>4</v>
      </c>
      <c r="EJ230" s="1141">
        <v>1</v>
      </c>
      <c r="EK230" s="1163">
        <f t="shared" si="277"/>
        <v>11.526315789473685</v>
      </c>
      <c r="EL230" s="1142"/>
      <c r="EM230" s="698">
        <v>6</v>
      </c>
      <c r="EN230" s="698">
        <v>6</v>
      </c>
      <c r="EO230" s="698">
        <v>6</v>
      </c>
      <c r="EP230" s="698">
        <f t="shared" si="331"/>
        <v>18</v>
      </c>
      <c r="EQ230" s="1141">
        <v>1</v>
      </c>
      <c r="ER230" s="1163">
        <f t="shared" si="334"/>
        <v>16.017241379310345</v>
      </c>
      <c r="ES230" s="1142"/>
      <c r="ET230" s="698"/>
      <c r="EU230" s="698">
        <v>10</v>
      </c>
      <c r="EV230" s="698">
        <v>2</v>
      </c>
      <c r="EW230" s="698">
        <v>5</v>
      </c>
      <c r="EX230" s="698">
        <f t="shared" si="338"/>
        <v>17</v>
      </c>
      <c r="EY230" s="1420">
        <v>1</v>
      </c>
      <c r="EZ230" s="1164">
        <f t="shared" si="335"/>
        <v>9.7523809523809533</v>
      </c>
      <c r="FA230" s="1142"/>
      <c r="FB230" s="698">
        <v>10</v>
      </c>
      <c r="FC230" s="698">
        <v>2</v>
      </c>
      <c r="FD230" s="698">
        <v>6</v>
      </c>
      <c r="FE230" s="698">
        <f t="shared" si="332"/>
        <v>18</v>
      </c>
      <c r="FF230" s="1141">
        <v>1</v>
      </c>
      <c r="FG230" s="1163">
        <f t="shared" si="336"/>
        <v>13.752380952380953</v>
      </c>
      <c r="FH230" s="1423"/>
      <c r="FI230" s="1424"/>
      <c r="FJ230" s="698"/>
      <c r="FK230" s="698"/>
      <c r="FL230" s="698"/>
      <c r="FM230" s="698"/>
      <c r="FN230" s="1415"/>
      <c r="FO230" s="1141"/>
      <c r="FP230" s="1142"/>
      <c r="FQ230" s="698"/>
      <c r="FR230" s="698"/>
      <c r="FS230" s="698"/>
      <c r="FT230" s="698"/>
      <c r="FU230" s="1140"/>
      <c r="FV230" s="1141"/>
      <c r="FW230" s="1425"/>
      <c r="FX230" s="1424"/>
      <c r="FY230" s="698">
        <v>1</v>
      </c>
      <c r="FZ230" s="698">
        <v>0</v>
      </c>
      <c r="GA230" s="698">
        <v>0</v>
      </c>
      <c r="GB230" s="1142">
        <f t="shared" si="333"/>
        <v>1</v>
      </c>
      <c r="GC230" s="1141">
        <v>1</v>
      </c>
      <c r="GD230" s="1166">
        <f t="shared" si="337"/>
        <v>3.3333333333333335</v>
      </c>
      <c r="GE230" s="1427">
        <f t="shared" si="322"/>
        <v>17</v>
      </c>
      <c r="GF230" s="1427">
        <f t="shared" si="323"/>
        <v>5</v>
      </c>
      <c r="GG230" s="1427">
        <f t="shared" si="324"/>
        <v>11</v>
      </c>
      <c r="GH230" s="585">
        <v>0</v>
      </c>
      <c r="GI230" s="585">
        <v>1</v>
      </c>
    </row>
    <row r="231" spans="1:191" s="585" customFormat="1" hidden="1" x14ac:dyDescent="0.35">
      <c r="A231" s="1230">
        <v>43045</v>
      </c>
      <c r="B231" s="587"/>
      <c r="C231" s="587"/>
      <c r="D231" s="587"/>
      <c r="E231" s="587"/>
      <c r="F231" s="1126"/>
      <c r="G231" s="1414"/>
      <c r="H231" s="588"/>
      <c r="I231" s="587"/>
      <c r="J231" s="587"/>
      <c r="K231" s="587"/>
      <c r="L231" s="587"/>
      <c r="M231" s="1126"/>
      <c r="N231" s="1126"/>
      <c r="O231" s="588"/>
      <c r="P231" s="588"/>
      <c r="Q231" s="587"/>
      <c r="R231" s="587"/>
      <c r="S231" s="587"/>
      <c r="T231" s="587"/>
      <c r="U231" s="1126"/>
      <c r="V231" s="1414"/>
      <c r="W231" s="587"/>
      <c r="X231" s="587"/>
      <c r="Y231" s="587"/>
      <c r="Z231" s="587"/>
      <c r="AA231" s="1126"/>
      <c r="AB231" s="1126"/>
      <c r="AC231" s="587"/>
      <c r="AD231" s="587"/>
      <c r="AE231" s="587"/>
      <c r="AF231" s="587"/>
      <c r="AG231" s="1126"/>
      <c r="AH231" s="1199"/>
      <c r="AI231" s="588"/>
      <c r="AJ231" s="587"/>
      <c r="AK231" s="587"/>
      <c r="AL231" s="587"/>
      <c r="AM231" s="587"/>
      <c r="AN231" s="1126"/>
      <c r="AO231" s="1127"/>
      <c r="AP231" s="587"/>
      <c r="AQ231" s="587">
        <v>0</v>
      </c>
      <c r="AR231" s="587">
        <v>2</v>
      </c>
      <c r="AS231" s="587">
        <v>3</v>
      </c>
      <c r="AT231" s="587">
        <f t="shared" si="326"/>
        <v>5</v>
      </c>
      <c r="AU231" s="1127">
        <v>1</v>
      </c>
      <c r="AV231" s="1165">
        <f t="shared" si="307"/>
        <v>15.666666666666666</v>
      </c>
      <c r="AW231" s="588"/>
      <c r="AX231" s="587">
        <v>0</v>
      </c>
      <c r="AY231" s="587">
        <v>2</v>
      </c>
      <c r="AZ231" s="587">
        <v>3</v>
      </c>
      <c r="BA231" s="587">
        <f t="shared" si="327"/>
        <v>5</v>
      </c>
      <c r="BB231" s="1127">
        <v>1</v>
      </c>
      <c r="BC231" s="1163">
        <f t="shared" si="306"/>
        <v>18.350000000000001</v>
      </c>
      <c r="BD231" s="588"/>
      <c r="BE231" s="588"/>
      <c r="BF231" s="587"/>
      <c r="BG231" s="587"/>
      <c r="BH231" s="587"/>
      <c r="BI231" s="587"/>
      <c r="BJ231" s="1126"/>
      <c r="BK231" s="1127"/>
      <c r="BL231" s="588"/>
      <c r="BM231" s="587">
        <v>1</v>
      </c>
      <c r="BN231" s="587">
        <v>2</v>
      </c>
      <c r="BO231" s="587">
        <v>1</v>
      </c>
      <c r="BP231" s="587">
        <f t="shared" si="328"/>
        <v>4</v>
      </c>
      <c r="BQ231" s="1419">
        <v>1</v>
      </c>
      <c r="BR231" s="1163">
        <f t="shared" si="314"/>
        <v>6.0588235294117645</v>
      </c>
      <c r="BS231" s="587">
        <v>1</v>
      </c>
      <c r="BT231" s="587">
        <v>3</v>
      </c>
      <c r="BU231" s="587">
        <v>1</v>
      </c>
      <c r="BV231" s="587">
        <f t="shared" si="329"/>
        <v>5</v>
      </c>
      <c r="BW231" s="1126">
        <v>1</v>
      </c>
      <c r="BX231" s="1163">
        <f t="shared" si="315"/>
        <v>6.7058823529411766</v>
      </c>
      <c r="BY231" s="588"/>
      <c r="BZ231" s="588"/>
      <c r="CA231" s="587"/>
      <c r="CB231" s="587"/>
      <c r="CC231" s="587"/>
      <c r="CD231" s="587"/>
      <c r="CE231" s="1127"/>
      <c r="CF231" s="1163"/>
      <c r="CG231" s="588"/>
      <c r="CH231" s="587"/>
      <c r="CI231" s="587"/>
      <c r="CJ231" s="587"/>
      <c r="CK231" s="587"/>
      <c r="CL231" s="1127"/>
      <c r="CM231" s="1163"/>
      <c r="CN231" s="588"/>
      <c r="CO231" s="588"/>
      <c r="CP231" s="587"/>
      <c r="CQ231" s="587"/>
      <c r="CR231" s="587"/>
      <c r="CS231" s="587"/>
      <c r="CT231" s="1127"/>
      <c r="CU231" s="1163"/>
      <c r="CV231" s="588"/>
      <c r="CW231" s="587"/>
      <c r="CX231" s="587"/>
      <c r="CY231" s="587"/>
      <c r="CZ231" s="587"/>
      <c r="DA231" s="1127"/>
      <c r="DB231" s="1127"/>
      <c r="DC231" s="1127"/>
      <c r="DD231" s="1127"/>
      <c r="DE231" s="1127"/>
      <c r="DF231" s="1127"/>
      <c r="DG231" s="1127"/>
      <c r="DH231" s="1127"/>
      <c r="DI231" s="1127"/>
      <c r="DJ231" s="1127"/>
      <c r="DK231" s="1127"/>
      <c r="DL231" s="1127"/>
      <c r="DM231" s="1127"/>
      <c r="DN231" s="1163"/>
      <c r="DO231" s="588"/>
      <c r="DP231" s="588"/>
      <c r="DQ231" s="587"/>
      <c r="DR231" s="587"/>
      <c r="DS231" s="587"/>
      <c r="DT231" s="587"/>
      <c r="DU231" s="1127"/>
      <c r="DV231" s="1127"/>
      <c r="DW231" s="588"/>
      <c r="DX231" s="587"/>
      <c r="DY231" s="587"/>
      <c r="DZ231" s="587"/>
      <c r="EA231" s="587"/>
      <c r="EB231" s="1127"/>
      <c r="EC231" s="1127"/>
      <c r="ED231" s="588"/>
      <c r="EE231" s="588"/>
      <c r="EF231" s="587">
        <v>9</v>
      </c>
      <c r="EG231" s="587">
        <v>1</v>
      </c>
      <c r="EH231" s="587">
        <v>1</v>
      </c>
      <c r="EI231" s="587">
        <f t="shared" si="330"/>
        <v>11</v>
      </c>
      <c r="EJ231" s="1127">
        <v>1</v>
      </c>
      <c r="EK231" s="1163">
        <f t="shared" si="277"/>
        <v>11.56140350877193</v>
      </c>
      <c r="EL231" s="588"/>
      <c r="EM231" s="587">
        <v>11</v>
      </c>
      <c r="EN231" s="587">
        <v>3</v>
      </c>
      <c r="EO231" s="587">
        <v>2</v>
      </c>
      <c r="EP231" s="587">
        <f t="shared" si="331"/>
        <v>16</v>
      </c>
      <c r="EQ231" s="1127">
        <v>1</v>
      </c>
      <c r="ER231" s="1163">
        <f t="shared" si="334"/>
        <v>16.103448275862068</v>
      </c>
      <c r="ES231" s="588"/>
      <c r="ET231" s="587"/>
      <c r="EU231" s="587">
        <v>4</v>
      </c>
      <c r="EV231" s="587">
        <v>0</v>
      </c>
      <c r="EW231" s="587">
        <v>3</v>
      </c>
      <c r="EX231" s="587">
        <f t="shared" si="338"/>
        <v>7</v>
      </c>
      <c r="EY231" s="1199">
        <v>1</v>
      </c>
      <c r="EZ231" s="1164">
        <f t="shared" si="335"/>
        <v>9.6761904761904756</v>
      </c>
      <c r="FA231" s="588"/>
      <c r="FB231" s="587">
        <v>7</v>
      </c>
      <c r="FC231" s="587">
        <v>1</v>
      </c>
      <c r="FD231" s="587">
        <v>5</v>
      </c>
      <c r="FE231" s="587">
        <f t="shared" si="332"/>
        <v>13</v>
      </c>
      <c r="FF231" s="1127">
        <v>1</v>
      </c>
      <c r="FG231" s="1163">
        <f t="shared" si="336"/>
        <v>13.752380952380953</v>
      </c>
      <c r="FH231" s="1197"/>
      <c r="FI231" s="1198"/>
      <c r="FJ231" s="587"/>
      <c r="FK231" s="587"/>
      <c r="FL231" s="587"/>
      <c r="FM231" s="587"/>
      <c r="FN231" s="1414"/>
      <c r="FO231" s="1127"/>
      <c r="FP231" s="588"/>
      <c r="FQ231" s="587"/>
      <c r="FR231" s="587"/>
      <c r="FS231" s="587"/>
      <c r="FT231" s="587"/>
      <c r="FU231" s="1126"/>
      <c r="FV231" s="1127"/>
      <c r="FW231" s="1203"/>
      <c r="FX231" s="1198"/>
      <c r="FY231" s="587">
        <v>2</v>
      </c>
      <c r="FZ231" s="587">
        <v>0</v>
      </c>
      <c r="GA231" s="587">
        <v>0</v>
      </c>
      <c r="GB231" s="588">
        <f t="shared" si="333"/>
        <v>2</v>
      </c>
      <c r="GC231" s="1127">
        <v>1</v>
      </c>
      <c r="GD231" s="1166">
        <f t="shared" si="337"/>
        <v>3.3666666666666667</v>
      </c>
      <c r="GE231" s="697">
        <f t="shared" si="322"/>
        <v>16</v>
      </c>
      <c r="GF231" s="697">
        <f t="shared" si="323"/>
        <v>5</v>
      </c>
      <c r="GG231" s="697">
        <f t="shared" si="324"/>
        <v>8</v>
      </c>
      <c r="GH231" s="585">
        <v>0</v>
      </c>
      <c r="GI231" s="585">
        <v>2</v>
      </c>
    </row>
    <row r="232" spans="1:191" s="585" customFormat="1" hidden="1" x14ac:dyDescent="0.35">
      <c r="A232" s="1229">
        <v>43046</v>
      </c>
      <c r="B232" s="587"/>
      <c r="C232" s="587"/>
      <c r="D232" s="587"/>
      <c r="E232" s="587"/>
      <c r="F232" s="1126"/>
      <c r="G232" s="1414"/>
      <c r="H232" s="588"/>
      <c r="I232" s="587"/>
      <c r="J232" s="587"/>
      <c r="K232" s="587"/>
      <c r="L232" s="587"/>
      <c r="M232" s="1126"/>
      <c r="N232" s="1126"/>
      <c r="O232" s="588"/>
      <c r="P232" s="588"/>
      <c r="Q232" s="587"/>
      <c r="R232" s="587"/>
      <c r="S232" s="587"/>
      <c r="T232" s="587"/>
      <c r="U232" s="1126"/>
      <c r="V232" s="1414"/>
      <c r="W232" s="587"/>
      <c r="X232" s="587"/>
      <c r="Y232" s="587"/>
      <c r="Z232" s="587"/>
      <c r="AA232" s="1126"/>
      <c r="AB232" s="1126"/>
      <c r="AC232" s="587"/>
      <c r="AD232" s="587"/>
      <c r="AE232" s="587"/>
      <c r="AF232" s="587"/>
      <c r="AG232" s="1126"/>
      <c r="AH232" s="1199"/>
      <c r="AI232" s="588"/>
      <c r="AJ232" s="587"/>
      <c r="AK232" s="587"/>
      <c r="AL232" s="587"/>
      <c r="AM232" s="587"/>
      <c r="AN232" s="1126"/>
      <c r="AO232" s="1127"/>
      <c r="AP232" s="587"/>
      <c r="AQ232" s="587">
        <v>2</v>
      </c>
      <c r="AR232" s="587">
        <v>1</v>
      </c>
      <c r="AS232" s="587">
        <v>4</v>
      </c>
      <c r="AT232" s="587">
        <f t="shared" si="326"/>
        <v>7</v>
      </c>
      <c r="AU232" s="1127">
        <v>1</v>
      </c>
      <c r="AV232" s="1165">
        <f t="shared" si="307"/>
        <v>15.533333333333333</v>
      </c>
      <c r="AW232" s="588"/>
      <c r="AX232" s="587">
        <v>2</v>
      </c>
      <c r="AY232" s="587">
        <v>3</v>
      </c>
      <c r="AZ232" s="587">
        <v>5</v>
      </c>
      <c r="BA232" s="587">
        <f t="shared" si="327"/>
        <v>10</v>
      </c>
      <c r="BB232" s="1127">
        <v>1</v>
      </c>
      <c r="BC232" s="1163">
        <f t="shared" si="306"/>
        <v>18.216666666666665</v>
      </c>
      <c r="BD232" s="588"/>
      <c r="BE232" s="588"/>
      <c r="BF232" s="587"/>
      <c r="BG232" s="587"/>
      <c r="BH232" s="587"/>
      <c r="BI232" s="587"/>
      <c r="BJ232" s="1126"/>
      <c r="BK232" s="1127"/>
      <c r="BL232" s="588"/>
      <c r="BM232" s="587">
        <v>6</v>
      </c>
      <c r="BN232" s="587">
        <v>1</v>
      </c>
      <c r="BO232" s="587">
        <v>6</v>
      </c>
      <c r="BP232" s="587">
        <f t="shared" si="328"/>
        <v>13</v>
      </c>
      <c r="BQ232" s="1419">
        <v>1</v>
      </c>
      <c r="BR232" s="1163">
        <f t="shared" si="314"/>
        <v>6.4444444444444446</v>
      </c>
      <c r="BS232" s="587">
        <v>6</v>
      </c>
      <c r="BT232" s="587">
        <v>2</v>
      </c>
      <c r="BU232" s="587">
        <v>6</v>
      </c>
      <c r="BV232" s="587">
        <f t="shared" si="329"/>
        <v>14</v>
      </c>
      <c r="BW232" s="1126">
        <v>1</v>
      </c>
      <c r="BX232" s="1163">
        <f t="shared" si="315"/>
        <v>7.1111111111111107</v>
      </c>
      <c r="BY232" s="588"/>
      <c r="BZ232" s="588"/>
      <c r="CA232" s="587"/>
      <c r="CB232" s="587"/>
      <c r="CC232" s="587"/>
      <c r="CD232" s="587"/>
      <c r="CE232" s="1127"/>
      <c r="CF232" s="1163"/>
      <c r="CG232" s="588"/>
      <c r="CH232" s="587"/>
      <c r="CI232" s="587"/>
      <c r="CJ232" s="587"/>
      <c r="CK232" s="587"/>
      <c r="CL232" s="1127"/>
      <c r="CM232" s="1163"/>
      <c r="CN232" s="588"/>
      <c r="CO232" s="588"/>
      <c r="CP232" s="587"/>
      <c r="CQ232" s="587"/>
      <c r="CR232" s="587"/>
      <c r="CS232" s="587"/>
      <c r="CT232" s="1127"/>
      <c r="CU232" s="1163"/>
      <c r="CV232" s="588"/>
      <c r="CW232" s="587"/>
      <c r="CX232" s="587"/>
      <c r="CY232" s="587"/>
      <c r="CZ232" s="587"/>
      <c r="DA232" s="1127"/>
      <c r="DB232" s="1127"/>
      <c r="DC232" s="1127"/>
      <c r="DD232" s="1127"/>
      <c r="DE232" s="1127"/>
      <c r="DF232" s="1127"/>
      <c r="DG232" s="1127"/>
      <c r="DH232" s="1127"/>
      <c r="DI232" s="1127"/>
      <c r="DJ232" s="1127"/>
      <c r="DK232" s="1127"/>
      <c r="DL232" s="1127"/>
      <c r="DM232" s="1127"/>
      <c r="DN232" s="1163"/>
      <c r="DO232" s="588"/>
      <c r="DP232" s="588"/>
      <c r="DQ232" s="587"/>
      <c r="DR232" s="587"/>
      <c r="DS232" s="587"/>
      <c r="DT232" s="587"/>
      <c r="DU232" s="1127"/>
      <c r="DV232" s="1127"/>
      <c r="DW232" s="588"/>
      <c r="DX232" s="587"/>
      <c r="DY232" s="587"/>
      <c r="DZ232" s="587"/>
      <c r="EA232" s="587"/>
      <c r="EB232" s="1127"/>
      <c r="EC232" s="1127"/>
      <c r="ED232" s="588"/>
      <c r="EE232" s="588"/>
      <c r="EF232" s="587">
        <v>9</v>
      </c>
      <c r="EG232" s="587">
        <v>0</v>
      </c>
      <c r="EH232" s="587">
        <v>2</v>
      </c>
      <c r="EI232" s="587">
        <f t="shared" si="330"/>
        <v>11</v>
      </c>
      <c r="EJ232" s="1127">
        <v>1</v>
      </c>
      <c r="EK232" s="1163">
        <f t="shared" si="277"/>
        <v>11.56140350877193</v>
      </c>
      <c r="EL232" s="588"/>
      <c r="EM232" s="587">
        <v>12</v>
      </c>
      <c r="EN232" s="587">
        <v>2</v>
      </c>
      <c r="EO232" s="587">
        <v>2</v>
      </c>
      <c r="EP232" s="587">
        <f t="shared" si="331"/>
        <v>16</v>
      </c>
      <c r="EQ232" s="1127">
        <v>1</v>
      </c>
      <c r="ER232" s="1163">
        <f t="shared" si="334"/>
        <v>16.103448275862068</v>
      </c>
      <c r="ES232" s="588"/>
      <c r="ET232" s="587"/>
      <c r="EU232" s="587">
        <v>5</v>
      </c>
      <c r="EV232" s="587">
        <v>0</v>
      </c>
      <c r="EW232" s="587">
        <v>0</v>
      </c>
      <c r="EX232" s="587">
        <f t="shared" si="338"/>
        <v>5</v>
      </c>
      <c r="EY232" s="1199">
        <v>1</v>
      </c>
      <c r="EZ232" s="1164">
        <f t="shared" si="335"/>
        <v>9.5887850467289724</v>
      </c>
      <c r="FA232" s="588"/>
      <c r="FB232" s="587">
        <v>6</v>
      </c>
      <c r="FC232" s="587">
        <v>1</v>
      </c>
      <c r="FD232" s="587">
        <v>3</v>
      </c>
      <c r="FE232" s="587">
        <f t="shared" si="332"/>
        <v>10</v>
      </c>
      <c r="FF232" s="1127">
        <v>1</v>
      </c>
      <c r="FG232" s="1163">
        <f t="shared" si="336"/>
        <v>13.682242990654206</v>
      </c>
      <c r="FH232" s="1197"/>
      <c r="FI232" s="1198"/>
      <c r="FJ232" s="587"/>
      <c r="FK232" s="587"/>
      <c r="FL232" s="587"/>
      <c r="FM232" s="587"/>
      <c r="FN232" s="1414"/>
      <c r="FO232" s="1127"/>
      <c r="FP232" s="588"/>
      <c r="FQ232" s="587"/>
      <c r="FR232" s="587"/>
      <c r="FS232" s="587"/>
      <c r="FT232" s="587"/>
      <c r="FU232" s="1126"/>
      <c r="FV232" s="1127"/>
      <c r="FW232" s="1203"/>
      <c r="FX232" s="1198"/>
      <c r="FY232" s="587">
        <v>0</v>
      </c>
      <c r="FZ232" s="587">
        <v>1</v>
      </c>
      <c r="GA232" s="587">
        <v>0</v>
      </c>
      <c r="GB232" s="588">
        <f t="shared" si="333"/>
        <v>1</v>
      </c>
      <c r="GC232" s="1127">
        <v>1</v>
      </c>
      <c r="GD232" s="1166">
        <f t="shared" si="337"/>
        <v>3.3666666666666667</v>
      </c>
      <c r="GE232" s="697">
        <f t="shared" si="322"/>
        <v>22</v>
      </c>
      <c r="GF232" s="697">
        <f t="shared" si="323"/>
        <v>3</v>
      </c>
      <c r="GG232" s="697">
        <f t="shared" si="324"/>
        <v>12</v>
      </c>
      <c r="GH232" s="585">
        <v>0</v>
      </c>
      <c r="GI232" s="585">
        <v>1</v>
      </c>
    </row>
    <row r="233" spans="1:191" s="585" customFormat="1" hidden="1" x14ac:dyDescent="0.35">
      <c r="A233" s="1229">
        <v>43047</v>
      </c>
      <c r="B233" s="587"/>
      <c r="C233" s="587"/>
      <c r="D233" s="587"/>
      <c r="E233" s="587"/>
      <c r="F233" s="1126"/>
      <c r="G233" s="1414"/>
      <c r="H233" s="588"/>
      <c r="I233" s="587"/>
      <c r="J233" s="587"/>
      <c r="K233" s="587"/>
      <c r="L233" s="587"/>
      <c r="M233" s="1126"/>
      <c r="N233" s="1126"/>
      <c r="O233" s="588"/>
      <c r="P233" s="588"/>
      <c r="Q233" s="587"/>
      <c r="R233" s="587"/>
      <c r="S233" s="587"/>
      <c r="T233" s="587"/>
      <c r="U233" s="1126"/>
      <c r="V233" s="1414"/>
      <c r="W233" s="587"/>
      <c r="X233" s="587"/>
      <c r="Y233" s="587"/>
      <c r="Z233" s="587"/>
      <c r="AA233" s="1126"/>
      <c r="AB233" s="1126"/>
      <c r="AC233" s="587"/>
      <c r="AD233" s="587"/>
      <c r="AE233" s="587"/>
      <c r="AF233" s="587"/>
      <c r="AG233" s="1126"/>
      <c r="AH233" s="1199"/>
      <c r="AI233" s="588"/>
      <c r="AJ233" s="587"/>
      <c r="AK233" s="587"/>
      <c r="AL233" s="587"/>
      <c r="AM233" s="587"/>
      <c r="AN233" s="1126"/>
      <c r="AO233" s="1127"/>
      <c r="AP233" s="587"/>
      <c r="AQ233" s="587">
        <v>4</v>
      </c>
      <c r="AR233" s="587">
        <v>2</v>
      </c>
      <c r="AS233" s="587">
        <v>7</v>
      </c>
      <c r="AT233" s="587">
        <f t="shared" ref="AT233:AT239" si="339">SUM(AQ233:AS233)</f>
        <v>13</v>
      </c>
      <c r="AU233" s="1127">
        <v>1</v>
      </c>
      <c r="AV233" s="1165">
        <f t="shared" si="307"/>
        <v>15.45</v>
      </c>
      <c r="AW233" s="588"/>
      <c r="AX233" s="587">
        <v>4</v>
      </c>
      <c r="AY233" s="587">
        <v>4</v>
      </c>
      <c r="AZ233" s="587">
        <v>9</v>
      </c>
      <c r="BA233" s="587">
        <f t="shared" ref="BA233:BA239" si="340">SUM(AX233:AZ233)</f>
        <v>17</v>
      </c>
      <c r="BB233" s="1127">
        <v>1</v>
      </c>
      <c r="BC233" s="1163">
        <f t="shared" si="306"/>
        <v>18.183333333333334</v>
      </c>
      <c r="BD233" s="588"/>
      <c r="BE233" s="588"/>
      <c r="BF233" s="587"/>
      <c r="BG233" s="587"/>
      <c r="BH233" s="587"/>
      <c r="BI233" s="587"/>
      <c r="BJ233" s="1126"/>
      <c r="BK233" s="1127"/>
      <c r="BL233" s="588"/>
      <c r="BM233" s="587">
        <v>1</v>
      </c>
      <c r="BN233" s="587">
        <v>1</v>
      </c>
      <c r="BO233" s="587">
        <v>2</v>
      </c>
      <c r="BP233" s="587">
        <f t="shared" ref="BP233:BP239" si="341">SUM(BM233:BO233)</f>
        <v>4</v>
      </c>
      <c r="BQ233" s="1419">
        <v>1</v>
      </c>
      <c r="BR233" s="1163">
        <f t="shared" si="314"/>
        <v>6.3157894736842106</v>
      </c>
      <c r="BS233" s="587">
        <v>1</v>
      </c>
      <c r="BT233" s="587">
        <v>1</v>
      </c>
      <c r="BU233" s="587">
        <v>2</v>
      </c>
      <c r="BV233" s="587">
        <f t="shared" ref="BV233:BV239" si="342">SUM(BS233:BU233)</f>
        <v>4</v>
      </c>
      <c r="BW233" s="1126">
        <v>1</v>
      </c>
      <c r="BX233" s="1163">
        <f t="shared" si="315"/>
        <v>6.9473684210526319</v>
      </c>
      <c r="BY233" s="588"/>
      <c r="BZ233" s="588"/>
      <c r="CA233" s="587"/>
      <c r="CB233" s="587"/>
      <c r="CC233" s="587"/>
      <c r="CD233" s="587"/>
      <c r="CE233" s="1127"/>
      <c r="CF233" s="1163"/>
      <c r="CG233" s="588"/>
      <c r="CH233" s="587"/>
      <c r="CI233" s="587"/>
      <c r="CJ233" s="587"/>
      <c r="CK233" s="587"/>
      <c r="CL233" s="1127"/>
      <c r="CM233" s="1163"/>
      <c r="CN233" s="588"/>
      <c r="CO233" s="588"/>
      <c r="CP233" s="587"/>
      <c r="CQ233" s="587"/>
      <c r="CR233" s="587"/>
      <c r="CS233" s="587"/>
      <c r="CT233" s="1127"/>
      <c r="CU233" s="1163"/>
      <c r="CV233" s="588"/>
      <c r="CW233" s="587"/>
      <c r="CX233" s="587"/>
      <c r="CY233" s="587"/>
      <c r="CZ233" s="587"/>
      <c r="DA233" s="1127"/>
      <c r="DB233" s="1127"/>
      <c r="DC233" s="1127"/>
      <c r="DD233" s="1127"/>
      <c r="DE233" s="1127"/>
      <c r="DF233" s="1127"/>
      <c r="DG233" s="1127"/>
      <c r="DH233" s="1127"/>
      <c r="DI233" s="1127"/>
      <c r="DJ233" s="1127"/>
      <c r="DK233" s="1127"/>
      <c r="DL233" s="1127"/>
      <c r="DM233" s="1127"/>
      <c r="DN233" s="1163"/>
      <c r="DO233" s="588"/>
      <c r="DP233" s="588"/>
      <c r="DQ233" s="587"/>
      <c r="DR233" s="587"/>
      <c r="DS233" s="587"/>
      <c r="DT233" s="587"/>
      <c r="DU233" s="1127"/>
      <c r="DV233" s="1127"/>
      <c r="DW233" s="588"/>
      <c r="DX233" s="587"/>
      <c r="DY233" s="587"/>
      <c r="DZ233" s="587"/>
      <c r="EA233" s="587"/>
      <c r="EB233" s="1127"/>
      <c r="EC233" s="1127"/>
      <c r="ED233" s="588"/>
      <c r="EE233" s="588"/>
      <c r="EF233" s="587">
        <v>14</v>
      </c>
      <c r="EG233" s="587">
        <v>0</v>
      </c>
      <c r="EH233" s="587">
        <v>3</v>
      </c>
      <c r="EI233" s="587">
        <f t="shared" ref="EI233:EI239" si="343">SUM(EF233:EH233)</f>
        <v>17</v>
      </c>
      <c r="EJ233" s="1127">
        <v>1</v>
      </c>
      <c r="EK233" s="1163">
        <f t="shared" si="277"/>
        <v>11.771929824561404</v>
      </c>
      <c r="EL233" s="588"/>
      <c r="EM233" s="587">
        <v>14</v>
      </c>
      <c r="EN233" s="587">
        <v>0</v>
      </c>
      <c r="EO233" s="587">
        <v>6</v>
      </c>
      <c r="EP233" s="587">
        <f t="shared" ref="EP233:EP239" si="344">SUM(EM233:EO233)</f>
        <v>20</v>
      </c>
      <c r="EQ233" s="1127">
        <v>1</v>
      </c>
      <c r="ER233" s="1163">
        <f t="shared" si="334"/>
        <v>16.310344827586206</v>
      </c>
      <c r="ES233" s="588"/>
      <c r="ET233" s="587"/>
      <c r="EU233" s="587">
        <v>3</v>
      </c>
      <c r="EV233" s="587">
        <v>3</v>
      </c>
      <c r="EW233" s="587">
        <v>2</v>
      </c>
      <c r="EX233" s="587">
        <f t="shared" ref="EX233:EX239" si="345">SUM(EU233:EW233)</f>
        <v>8</v>
      </c>
      <c r="EY233" s="1199">
        <v>1</v>
      </c>
      <c r="EZ233" s="1164">
        <f t="shared" si="335"/>
        <v>9.5327102803738324</v>
      </c>
      <c r="FA233" s="588"/>
      <c r="FB233" s="587">
        <v>3</v>
      </c>
      <c r="FC233" s="587">
        <v>3</v>
      </c>
      <c r="FD233" s="587">
        <v>4</v>
      </c>
      <c r="FE233" s="587">
        <f t="shared" ref="FE233:FE239" si="346">SUM(FB233:FD233)</f>
        <v>10</v>
      </c>
      <c r="FF233" s="1127">
        <v>1</v>
      </c>
      <c r="FG233" s="1163">
        <f t="shared" si="336"/>
        <v>13.626168224299066</v>
      </c>
      <c r="FH233" s="1197"/>
      <c r="FI233" s="1198"/>
      <c r="FJ233" s="587"/>
      <c r="FK233" s="587"/>
      <c r="FL233" s="587"/>
      <c r="FM233" s="587"/>
      <c r="FN233" s="1414"/>
      <c r="FO233" s="1127"/>
      <c r="FP233" s="588"/>
      <c r="FQ233" s="587"/>
      <c r="FR233" s="587"/>
      <c r="FS233" s="587"/>
      <c r="FT233" s="587"/>
      <c r="FU233" s="1126"/>
      <c r="FV233" s="1127"/>
      <c r="FW233" s="1203"/>
      <c r="FX233" s="1198"/>
      <c r="FY233" s="587">
        <v>7</v>
      </c>
      <c r="FZ233" s="587">
        <v>1</v>
      </c>
      <c r="GA233" s="587">
        <v>1</v>
      </c>
      <c r="GB233" s="588">
        <f t="shared" ref="GB233:GB239" si="347">SUM(FY233:GA233)</f>
        <v>9</v>
      </c>
      <c r="GC233" s="1127">
        <v>1</v>
      </c>
      <c r="GD233" s="1166">
        <f t="shared" si="337"/>
        <v>3.5</v>
      </c>
      <c r="GE233" s="697">
        <f t="shared" si="322"/>
        <v>29</v>
      </c>
      <c r="GF233" s="697">
        <f t="shared" si="323"/>
        <v>7</v>
      </c>
      <c r="GG233" s="697">
        <f t="shared" si="324"/>
        <v>15</v>
      </c>
      <c r="GH233" s="585">
        <v>0</v>
      </c>
      <c r="GI233" s="585">
        <v>1</v>
      </c>
    </row>
    <row r="234" spans="1:191" s="585" customFormat="1" hidden="1" x14ac:dyDescent="0.35">
      <c r="A234" s="1229">
        <v>43048</v>
      </c>
      <c r="B234" s="587"/>
      <c r="C234" s="587"/>
      <c r="D234" s="587"/>
      <c r="E234" s="587"/>
      <c r="F234" s="1126"/>
      <c r="G234" s="1414"/>
      <c r="H234" s="588"/>
      <c r="I234" s="587"/>
      <c r="J234" s="587"/>
      <c r="K234" s="587"/>
      <c r="L234" s="587"/>
      <c r="M234" s="1126"/>
      <c r="N234" s="1126"/>
      <c r="O234" s="588"/>
      <c r="P234" s="588"/>
      <c r="Q234" s="587"/>
      <c r="R234" s="587"/>
      <c r="S234" s="587"/>
      <c r="T234" s="587"/>
      <c r="U234" s="1126"/>
      <c r="V234" s="1414"/>
      <c r="W234" s="587"/>
      <c r="X234" s="587"/>
      <c r="Y234" s="587"/>
      <c r="Z234" s="587"/>
      <c r="AA234" s="1126"/>
      <c r="AB234" s="1126"/>
      <c r="AC234" s="587"/>
      <c r="AD234" s="587"/>
      <c r="AE234" s="587"/>
      <c r="AF234" s="587"/>
      <c r="AG234" s="1126"/>
      <c r="AH234" s="1199"/>
      <c r="AI234" s="588"/>
      <c r="AJ234" s="587"/>
      <c r="AK234" s="587"/>
      <c r="AL234" s="587"/>
      <c r="AM234" s="587"/>
      <c r="AN234" s="1126"/>
      <c r="AO234" s="1127"/>
      <c r="AP234" s="587"/>
      <c r="AQ234" s="587">
        <v>8</v>
      </c>
      <c r="AR234" s="587">
        <v>12</v>
      </c>
      <c r="AS234" s="587">
        <v>6</v>
      </c>
      <c r="AT234" s="587">
        <f t="shared" si="339"/>
        <v>26</v>
      </c>
      <c r="AU234" s="1127">
        <v>1</v>
      </c>
      <c r="AV234" s="1165">
        <f t="shared" si="307"/>
        <v>15.383333333333333</v>
      </c>
      <c r="AW234" s="588"/>
      <c r="AX234" s="587">
        <v>10</v>
      </c>
      <c r="AY234" s="587">
        <v>14</v>
      </c>
      <c r="AZ234" s="587">
        <v>6</v>
      </c>
      <c r="BA234" s="587">
        <f t="shared" si="340"/>
        <v>30</v>
      </c>
      <c r="BB234" s="1127">
        <v>1</v>
      </c>
      <c r="BC234" s="1163">
        <f t="shared" si="306"/>
        <v>18.116666666666667</v>
      </c>
      <c r="BD234" s="588"/>
      <c r="BE234" s="588"/>
      <c r="BF234" s="587"/>
      <c r="BG234" s="587"/>
      <c r="BH234" s="587"/>
      <c r="BI234" s="587"/>
      <c r="BJ234" s="1126"/>
      <c r="BK234" s="1127"/>
      <c r="BL234" s="588"/>
      <c r="BM234" s="587">
        <v>0</v>
      </c>
      <c r="BN234" s="587">
        <v>0</v>
      </c>
      <c r="BO234" s="587">
        <v>0</v>
      </c>
      <c r="BP234" s="587">
        <f t="shared" si="341"/>
        <v>0</v>
      </c>
      <c r="BQ234" s="1419">
        <v>0</v>
      </c>
      <c r="BR234" s="1163">
        <f t="shared" si="314"/>
        <v>6.3157894736842106</v>
      </c>
      <c r="BS234" s="587">
        <v>0</v>
      </c>
      <c r="BT234" s="587">
        <v>0</v>
      </c>
      <c r="BU234" s="587">
        <v>0</v>
      </c>
      <c r="BV234" s="587">
        <f t="shared" si="342"/>
        <v>0</v>
      </c>
      <c r="BW234" s="1126">
        <v>0</v>
      </c>
      <c r="BX234" s="1163">
        <f t="shared" si="315"/>
        <v>6.9473684210526319</v>
      </c>
      <c r="BY234" s="588"/>
      <c r="BZ234" s="588"/>
      <c r="CA234" s="587"/>
      <c r="CB234" s="587"/>
      <c r="CC234" s="587"/>
      <c r="CD234" s="587"/>
      <c r="CE234" s="1127"/>
      <c r="CF234" s="1163"/>
      <c r="CG234" s="588"/>
      <c r="CH234" s="587"/>
      <c r="CI234" s="587"/>
      <c r="CJ234" s="587"/>
      <c r="CK234" s="587"/>
      <c r="CL234" s="1127"/>
      <c r="CM234" s="1163"/>
      <c r="CN234" s="588"/>
      <c r="CO234" s="588"/>
      <c r="CP234" s="587"/>
      <c r="CQ234" s="587"/>
      <c r="CR234" s="587"/>
      <c r="CS234" s="587"/>
      <c r="CT234" s="1127"/>
      <c r="CU234" s="1127"/>
      <c r="CV234" s="588"/>
      <c r="CW234" s="587"/>
      <c r="CX234" s="587"/>
      <c r="CY234" s="587"/>
      <c r="CZ234" s="587"/>
      <c r="DA234" s="1127"/>
      <c r="DB234" s="1127"/>
      <c r="DC234" s="1127"/>
      <c r="DD234" s="1127"/>
      <c r="DE234" s="1127"/>
      <c r="DF234" s="1127"/>
      <c r="DG234" s="1127"/>
      <c r="DH234" s="1127"/>
      <c r="DI234" s="1127"/>
      <c r="DJ234" s="1127"/>
      <c r="DK234" s="1127"/>
      <c r="DL234" s="1127"/>
      <c r="DM234" s="1127"/>
      <c r="DN234" s="1127"/>
      <c r="DO234" s="588"/>
      <c r="DP234" s="588"/>
      <c r="DQ234" s="587"/>
      <c r="DR234" s="587"/>
      <c r="DS234" s="587"/>
      <c r="DT234" s="587"/>
      <c r="DU234" s="1127"/>
      <c r="DV234" s="1127"/>
      <c r="DW234" s="588"/>
      <c r="DX234" s="587"/>
      <c r="DY234" s="587"/>
      <c r="DZ234" s="587"/>
      <c r="EA234" s="587"/>
      <c r="EB234" s="1127"/>
      <c r="EC234" s="1127"/>
      <c r="ED234" s="588"/>
      <c r="EE234" s="588"/>
      <c r="EF234" s="587">
        <v>4</v>
      </c>
      <c r="EG234" s="587">
        <v>0</v>
      </c>
      <c r="EH234" s="587">
        <v>0</v>
      </c>
      <c r="EI234" s="587">
        <f t="shared" si="343"/>
        <v>4</v>
      </c>
      <c r="EJ234" s="1127">
        <v>1</v>
      </c>
      <c r="EK234" s="1163">
        <f t="shared" si="277"/>
        <v>11.596491228070175</v>
      </c>
      <c r="EL234" s="588"/>
      <c r="EM234" s="587">
        <v>7</v>
      </c>
      <c r="EN234" s="587">
        <v>1</v>
      </c>
      <c r="EO234" s="587">
        <v>2</v>
      </c>
      <c r="EP234" s="587">
        <f t="shared" si="344"/>
        <v>10</v>
      </c>
      <c r="EQ234" s="1127">
        <v>1</v>
      </c>
      <c r="ER234" s="1163">
        <f t="shared" si="334"/>
        <v>16.137931034482758</v>
      </c>
      <c r="ES234" s="588"/>
      <c r="ET234" s="587"/>
      <c r="EU234" s="587">
        <v>5</v>
      </c>
      <c r="EV234" s="587">
        <v>4</v>
      </c>
      <c r="EW234" s="587">
        <v>0</v>
      </c>
      <c r="EX234" s="587">
        <f t="shared" si="345"/>
        <v>9</v>
      </c>
      <c r="EY234" s="1199">
        <v>1</v>
      </c>
      <c r="EZ234" s="1164">
        <f t="shared" si="335"/>
        <v>9.5140186915887845</v>
      </c>
      <c r="FA234" s="588"/>
      <c r="FB234" s="587">
        <v>7</v>
      </c>
      <c r="FC234" s="587">
        <v>5</v>
      </c>
      <c r="FD234" s="587">
        <v>4</v>
      </c>
      <c r="FE234" s="587">
        <f t="shared" si="346"/>
        <v>16</v>
      </c>
      <c r="FF234" s="1127">
        <v>1</v>
      </c>
      <c r="FG234" s="1163">
        <f t="shared" si="336"/>
        <v>13.719626168224298</v>
      </c>
      <c r="FH234" s="1197"/>
      <c r="FI234" s="1198"/>
      <c r="FJ234" s="587"/>
      <c r="FK234" s="587"/>
      <c r="FL234" s="587"/>
      <c r="FM234" s="587"/>
      <c r="FN234" s="1414"/>
      <c r="FO234" s="1127"/>
      <c r="FP234" s="588"/>
      <c r="FQ234" s="587"/>
      <c r="FR234" s="587"/>
      <c r="FS234" s="587"/>
      <c r="FT234" s="587"/>
      <c r="FU234" s="1126"/>
      <c r="FV234" s="1127"/>
      <c r="FW234" s="1203"/>
      <c r="FX234" s="1198"/>
      <c r="FY234" s="587">
        <v>1</v>
      </c>
      <c r="FZ234" s="587">
        <v>0</v>
      </c>
      <c r="GA234" s="587">
        <v>2</v>
      </c>
      <c r="GB234" s="588">
        <f t="shared" si="347"/>
        <v>3</v>
      </c>
      <c r="GC234" s="1127">
        <v>1</v>
      </c>
      <c r="GD234" s="1166">
        <f t="shared" si="337"/>
        <v>3.4</v>
      </c>
      <c r="GE234" s="697">
        <f t="shared" si="322"/>
        <v>18</v>
      </c>
      <c r="GF234" s="697">
        <f t="shared" si="323"/>
        <v>16</v>
      </c>
      <c r="GG234" s="697">
        <f t="shared" si="324"/>
        <v>8</v>
      </c>
      <c r="GH234" s="585">
        <v>0</v>
      </c>
      <c r="GI234" s="585">
        <v>2</v>
      </c>
    </row>
    <row r="235" spans="1:191" s="585" customFormat="1" hidden="1" x14ac:dyDescent="0.35">
      <c r="A235" s="1231">
        <v>43049</v>
      </c>
      <c r="B235" s="698"/>
      <c r="C235" s="698"/>
      <c r="D235" s="698"/>
      <c r="E235" s="698"/>
      <c r="F235" s="1140"/>
      <c r="G235" s="1415"/>
      <c r="H235" s="1142"/>
      <c r="I235" s="698"/>
      <c r="J235" s="698"/>
      <c r="K235" s="698"/>
      <c r="L235" s="698"/>
      <c r="M235" s="1140"/>
      <c r="N235" s="1140"/>
      <c r="O235" s="1142"/>
      <c r="P235" s="1142"/>
      <c r="Q235" s="698"/>
      <c r="R235" s="698"/>
      <c r="S235" s="698"/>
      <c r="T235" s="698"/>
      <c r="U235" s="1140"/>
      <c r="V235" s="1415"/>
      <c r="W235" s="698"/>
      <c r="X235" s="698"/>
      <c r="Y235" s="698"/>
      <c r="Z235" s="698"/>
      <c r="AA235" s="1140"/>
      <c r="AB235" s="1140"/>
      <c r="AC235" s="698"/>
      <c r="AD235" s="698"/>
      <c r="AE235" s="698"/>
      <c r="AF235" s="698"/>
      <c r="AG235" s="1140"/>
      <c r="AH235" s="1420"/>
      <c r="AI235" s="1142"/>
      <c r="AJ235" s="698"/>
      <c r="AK235" s="698"/>
      <c r="AL235" s="698"/>
      <c r="AM235" s="698"/>
      <c r="AN235" s="1140"/>
      <c r="AO235" s="1141"/>
      <c r="AP235" s="698"/>
      <c r="AQ235" s="698">
        <v>4</v>
      </c>
      <c r="AR235" s="698">
        <v>0</v>
      </c>
      <c r="AS235" s="698">
        <v>4</v>
      </c>
      <c r="AT235" s="698">
        <f t="shared" si="339"/>
        <v>8</v>
      </c>
      <c r="AU235" s="1141">
        <v>1</v>
      </c>
      <c r="AV235" s="1165">
        <f t="shared" si="307"/>
        <v>15.233333333333333</v>
      </c>
      <c r="AW235" s="1142"/>
      <c r="AX235" s="698">
        <v>4</v>
      </c>
      <c r="AY235" s="698">
        <v>2</v>
      </c>
      <c r="AZ235" s="698">
        <v>5</v>
      </c>
      <c r="BA235" s="698">
        <f t="shared" si="340"/>
        <v>11</v>
      </c>
      <c r="BB235" s="1141">
        <v>1</v>
      </c>
      <c r="BC235" s="1163">
        <f t="shared" si="306"/>
        <v>17.966666666666665</v>
      </c>
      <c r="BD235" s="1142"/>
      <c r="BE235" s="1142"/>
      <c r="BF235" s="698"/>
      <c r="BG235" s="698"/>
      <c r="BH235" s="698"/>
      <c r="BI235" s="698"/>
      <c r="BJ235" s="1140"/>
      <c r="BK235" s="1141"/>
      <c r="BL235" s="1142"/>
      <c r="BM235" s="698">
        <v>5</v>
      </c>
      <c r="BN235" s="698">
        <v>0</v>
      </c>
      <c r="BO235" s="698">
        <v>0</v>
      </c>
      <c r="BP235" s="698">
        <f t="shared" si="341"/>
        <v>5</v>
      </c>
      <c r="BQ235" s="1421">
        <v>1</v>
      </c>
      <c r="BR235" s="1163">
        <f t="shared" si="314"/>
        <v>6.25</v>
      </c>
      <c r="BS235" s="698">
        <v>5</v>
      </c>
      <c r="BT235" s="698">
        <v>0</v>
      </c>
      <c r="BU235" s="698">
        <v>0</v>
      </c>
      <c r="BV235" s="698">
        <f t="shared" si="342"/>
        <v>5</v>
      </c>
      <c r="BW235" s="1140">
        <v>1</v>
      </c>
      <c r="BX235" s="1163">
        <f t="shared" si="315"/>
        <v>6.85</v>
      </c>
      <c r="BY235" s="1142"/>
      <c r="BZ235" s="1142"/>
      <c r="CA235" s="698"/>
      <c r="CB235" s="698"/>
      <c r="CC235" s="698"/>
      <c r="CD235" s="698"/>
      <c r="CE235" s="1141"/>
      <c r="CF235" s="1163"/>
      <c r="CG235" s="1142"/>
      <c r="CH235" s="698"/>
      <c r="CI235" s="698"/>
      <c r="CJ235" s="698"/>
      <c r="CK235" s="698"/>
      <c r="CL235" s="1127"/>
      <c r="CM235" s="1163"/>
      <c r="CN235" s="1142"/>
      <c r="CO235" s="1142"/>
      <c r="CP235" s="698"/>
      <c r="CQ235" s="698"/>
      <c r="CR235" s="698"/>
      <c r="CS235" s="698"/>
      <c r="CT235" s="1141"/>
      <c r="CU235" s="1141"/>
      <c r="CV235" s="1142"/>
      <c r="CW235" s="698"/>
      <c r="CX235" s="698"/>
      <c r="CY235" s="698"/>
      <c r="CZ235" s="698"/>
      <c r="DA235" s="1141"/>
      <c r="DB235" s="1141"/>
      <c r="DC235" s="1141"/>
      <c r="DD235" s="1141"/>
      <c r="DE235" s="1141"/>
      <c r="DF235" s="1141"/>
      <c r="DG235" s="1141"/>
      <c r="DH235" s="1141"/>
      <c r="DI235" s="1141"/>
      <c r="DJ235" s="1141"/>
      <c r="DK235" s="1141"/>
      <c r="DL235" s="1141"/>
      <c r="DM235" s="1141"/>
      <c r="DN235" s="1141"/>
      <c r="DO235" s="1142"/>
      <c r="DP235" s="1142"/>
      <c r="DQ235" s="698"/>
      <c r="DR235" s="698"/>
      <c r="DS235" s="698"/>
      <c r="DT235" s="698"/>
      <c r="DU235" s="1141"/>
      <c r="DV235" s="1141"/>
      <c r="DW235" s="1142"/>
      <c r="DX235" s="698"/>
      <c r="DY235" s="698"/>
      <c r="DZ235" s="698"/>
      <c r="EA235" s="698"/>
      <c r="EB235" s="1141"/>
      <c r="EC235" s="1141"/>
      <c r="ED235" s="1142"/>
      <c r="EE235" s="1142"/>
      <c r="EF235" s="698">
        <v>5</v>
      </c>
      <c r="EG235" s="698">
        <v>1</v>
      </c>
      <c r="EH235" s="698">
        <v>0</v>
      </c>
      <c r="EI235" s="698">
        <f t="shared" si="343"/>
        <v>6</v>
      </c>
      <c r="EJ235" s="1141">
        <v>1</v>
      </c>
      <c r="EK235" s="1163">
        <f t="shared" si="277"/>
        <v>11.526315789473685</v>
      </c>
      <c r="EL235" s="1142"/>
      <c r="EM235" s="698">
        <v>7</v>
      </c>
      <c r="EN235" s="698">
        <v>2</v>
      </c>
      <c r="EO235" s="698">
        <v>3</v>
      </c>
      <c r="EP235" s="698">
        <f t="shared" si="344"/>
        <v>12</v>
      </c>
      <c r="EQ235" s="1141">
        <v>1</v>
      </c>
      <c r="ER235" s="1163">
        <f t="shared" si="334"/>
        <v>16.120689655172413</v>
      </c>
      <c r="ES235" s="1142"/>
      <c r="ET235" s="698"/>
      <c r="EU235" s="698">
        <v>2</v>
      </c>
      <c r="EV235" s="698">
        <v>0</v>
      </c>
      <c r="EW235" s="698">
        <v>1</v>
      </c>
      <c r="EX235" s="698">
        <f t="shared" si="345"/>
        <v>3</v>
      </c>
      <c r="EY235" s="1420">
        <v>1</v>
      </c>
      <c r="EZ235" s="1164">
        <f t="shared" si="335"/>
        <v>9.3644859813084107</v>
      </c>
      <c r="FA235" s="1142"/>
      <c r="FB235" s="698">
        <v>3</v>
      </c>
      <c r="FC235" s="698">
        <v>1</v>
      </c>
      <c r="FD235" s="698">
        <v>5</v>
      </c>
      <c r="FE235" s="698">
        <f t="shared" si="346"/>
        <v>9</v>
      </c>
      <c r="FF235" s="1141">
        <v>1</v>
      </c>
      <c r="FG235" s="1163">
        <f t="shared" si="336"/>
        <v>13.663551401869158</v>
      </c>
      <c r="FH235" s="1423"/>
      <c r="FI235" s="1424"/>
      <c r="FJ235" s="698"/>
      <c r="FK235" s="698"/>
      <c r="FL235" s="698"/>
      <c r="FM235" s="698"/>
      <c r="FN235" s="1415"/>
      <c r="FO235" s="1141"/>
      <c r="FP235" s="1142"/>
      <c r="FQ235" s="698"/>
      <c r="FR235" s="698"/>
      <c r="FS235" s="698"/>
      <c r="FT235" s="698"/>
      <c r="FU235" s="1140"/>
      <c r="FV235" s="1141"/>
      <c r="FW235" s="1425"/>
      <c r="FX235" s="1424"/>
      <c r="FY235" s="698">
        <v>1</v>
      </c>
      <c r="FZ235" s="698">
        <v>0</v>
      </c>
      <c r="GA235" s="698">
        <v>0</v>
      </c>
      <c r="GB235" s="1142">
        <f t="shared" si="347"/>
        <v>1</v>
      </c>
      <c r="GC235" s="1141">
        <v>1</v>
      </c>
      <c r="GD235" s="1166">
        <f t="shared" si="337"/>
        <v>3.4166666666666665</v>
      </c>
      <c r="GE235" s="1427">
        <f t="shared" si="322"/>
        <v>17</v>
      </c>
      <c r="GF235" s="1427">
        <f t="shared" si="323"/>
        <v>1</v>
      </c>
      <c r="GG235" s="1427">
        <f t="shared" si="324"/>
        <v>5</v>
      </c>
      <c r="GH235" s="585">
        <v>0</v>
      </c>
      <c r="GI235" s="585">
        <v>0</v>
      </c>
    </row>
    <row r="236" spans="1:191" s="585" customFormat="1" hidden="1" x14ac:dyDescent="0.35">
      <c r="A236" s="1230">
        <v>43052</v>
      </c>
      <c r="B236" s="587"/>
      <c r="C236" s="587"/>
      <c r="D236" s="587"/>
      <c r="E236" s="587"/>
      <c r="F236" s="1126"/>
      <c r="G236" s="1414"/>
      <c r="H236" s="588"/>
      <c r="I236" s="587"/>
      <c r="J236" s="587"/>
      <c r="K236" s="587"/>
      <c r="L236" s="587"/>
      <c r="M236" s="1126"/>
      <c r="N236" s="1126"/>
      <c r="O236" s="588"/>
      <c r="P236" s="588"/>
      <c r="Q236" s="587"/>
      <c r="R236" s="587"/>
      <c r="S236" s="587"/>
      <c r="T236" s="587"/>
      <c r="U236" s="1126"/>
      <c r="V236" s="1414"/>
      <c r="W236" s="587"/>
      <c r="X236" s="587"/>
      <c r="Y236" s="587"/>
      <c r="Z236" s="587"/>
      <c r="AA236" s="1126"/>
      <c r="AB236" s="1126"/>
      <c r="AC236" s="587"/>
      <c r="AD236" s="587"/>
      <c r="AE236" s="587"/>
      <c r="AF236" s="587"/>
      <c r="AG236" s="1126"/>
      <c r="AH236" s="1199"/>
      <c r="AI236" s="588"/>
      <c r="AJ236" s="587"/>
      <c r="AK236" s="587"/>
      <c r="AL236" s="587"/>
      <c r="AM236" s="587"/>
      <c r="AN236" s="1126"/>
      <c r="AO236" s="1127"/>
      <c r="AP236" s="587"/>
      <c r="AQ236" s="587">
        <v>3</v>
      </c>
      <c r="AR236" s="587">
        <v>2</v>
      </c>
      <c r="AS236" s="587">
        <v>2</v>
      </c>
      <c r="AT236" s="587">
        <f t="shared" si="339"/>
        <v>7</v>
      </c>
      <c r="AU236" s="1127">
        <v>1</v>
      </c>
      <c r="AV236" s="1165">
        <f t="shared" si="307"/>
        <v>15.083333333333334</v>
      </c>
      <c r="AW236" s="588"/>
      <c r="AX236" s="587">
        <v>4</v>
      </c>
      <c r="AY236" s="587">
        <v>3</v>
      </c>
      <c r="AZ236" s="587">
        <v>2</v>
      </c>
      <c r="BA236" s="587">
        <f t="shared" si="340"/>
        <v>9</v>
      </c>
      <c r="BB236" s="1127">
        <v>1</v>
      </c>
      <c r="BC236" s="1163">
        <f t="shared" si="306"/>
        <v>17.833333333333332</v>
      </c>
      <c r="BD236" s="588"/>
      <c r="BE236" s="588"/>
      <c r="BF236" s="587"/>
      <c r="BG236" s="587"/>
      <c r="BH236" s="587"/>
      <c r="BI236" s="587"/>
      <c r="BJ236" s="1126"/>
      <c r="BK236" s="1127"/>
      <c r="BL236" s="588"/>
      <c r="BM236" s="587">
        <v>2</v>
      </c>
      <c r="BN236" s="587">
        <v>1</v>
      </c>
      <c r="BO236" s="587">
        <v>2</v>
      </c>
      <c r="BP236" s="587">
        <f t="shared" si="341"/>
        <v>5</v>
      </c>
      <c r="BQ236" s="1419">
        <v>1</v>
      </c>
      <c r="BR236" s="1163">
        <f t="shared" si="314"/>
        <v>6.1904761904761907</v>
      </c>
      <c r="BS236" s="587">
        <v>4</v>
      </c>
      <c r="BT236" s="587">
        <v>1</v>
      </c>
      <c r="BU236" s="587">
        <v>2</v>
      </c>
      <c r="BV236" s="587">
        <f t="shared" si="342"/>
        <v>7</v>
      </c>
      <c r="BW236" s="1126">
        <v>1</v>
      </c>
      <c r="BX236" s="1163">
        <f t="shared" si="315"/>
        <v>6.8571428571428568</v>
      </c>
      <c r="BY236" s="588"/>
      <c r="BZ236" s="588"/>
      <c r="CA236" s="587"/>
      <c r="CB236" s="587"/>
      <c r="CC236" s="587"/>
      <c r="CD236" s="587"/>
      <c r="CE236" s="1127"/>
      <c r="CF236" s="1163"/>
      <c r="CG236" s="588"/>
      <c r="CH236" s="587"/>
      <c r="CI236" s="587"/>
      <c r="CJ236" s="587"/>
      <c r="CK236" s="587"/>
      <c r="CL236" s="1127"/>
      <c r="CM236" s="1163"/>
      <c r="CN236" s="588"/>
      <c r="CO236" s="588"/>
      <c r="CP236" s="587"/>
      <c r="CQ236" s="587"/>
      <c r="CR236" s="587"/>
      <c r="CS236" s="587"/>
      <c r="CT236" s="1127"/>
      <c r="CU236" s="1127"/>
      <c r="CV236" s="588"/>
      <c r="CW236" s="587"/>
      <c r="CX236" s="587"/>
      <c r="CY236" s="587"/>
      <c r="CZ236" s="587"/>
      <c r="DA236" s="1127"/>
      <c r="DB236" s="1127"/>
      <c r="DC236" s="1127"/>
      <c r="DD236" s="1127"/>
      <c r="DE236" s="1127"/>
      <c r="DF236" s="1127"/>
      <c r="DG236" s="1127"/>
      <c r="DH236" s="1127"/>
      <c r="DI236" s="1127"/>
      <c r="DJ236" s="1127"/>
      <c r="DK236" s="1127"/>
      <c r="DL236" s="1127"/>
      <c r="DM236" s="1127"/>
      <c r="DN236" s="1127"/>
      <c r="DO236" s="588"/>
      <c r="DP236" s="588"/>
      <c r="DQ236" s="587"/>
      <c r="DR236" s="587"/>
      <c r="DS236" s="587"/>
      <c r="DT236" s="587"/>
      <c r="DU236" s="1127"/>
      <c r="DV236" s="1127"/>
      <c r="DW236" s="588"/>
      <c r="DX236" s="587"/>
      <c r="DY236" s="587"/>
      <c r="DZ236" s="587"/>
      <c r="EA236" s="587"/>
      <c r="EB236" s="1127"/>
      <c r="EC236" s="1127"/>
      <c r="ED236" s="588"/>
      <c r="EE236" s="588"/>
      <c r="EF236" s="587">
        <v>8</v>
      </c>
      <c r="EG236" s="587">
        <v>1</v>
      </c>
      <c r="EH236" s="587">
        <v>1</v>
      </c>
      <c r="EI236" s="587">
        <f t="shared" si="343"/>
        <v>10</v>
      </c>
      <c r="EJ236" s="1127">
        <v>1</v>
      </c>
      <c r="EK236" s="1163">
        <f t="shared" si="277"/>
        <v>11.491228070175438</v>
      </c>
      <c r="EL236" s="588"/>
      <c r="EM236" s="587">
        <v>9</v>
      </c>
      <c r="EN236" s="587">
        <v>2</v>
      </c>
      <c r="EO236" s="587">
        <v>2</v>
      </c>
      <c r="EP236" s="587">
        <f t="shared" si="344"/>
        <v>13</v>
      </c>
      <c r="EQ236" s="1127">
        <v>1</v>
      </c>
      <c r="ER236" s="1163">
        <f t="shared" si="334"/>
        <v>16.086206896551722</v>
      </c>
      <c r="ES236" s="588"/>
      <c r="ET236" s="587"/>
      <c r="EU236" s="587">
        <v>2</v>
      </c>
      <c r="EV236" s="587">
        <v>1</v>
      </c>
      <c r="EW236" s="587">
        <v>2</v>
      </c>
      <c r="EX236" s="587">
        <f t="shared" si="345"/>
        <v>5</v>
      </c>
      <c r="EY236" s="1199">
        <v>1</v>
      </c>
      <c r="EZ236" s="1164">
        <f t="shared" si="335"/>
        <v>9.3644859813084107</v>
      </c>
      <c r="FA236" s="588"/>
      <c r="FB236" s="587">
        <v>2</v>
      </c>
      <c r="FC236" s="587">
        <v>1</v>
      </c>
      <c r="FD236" s="587">
        <v>2</v>
      </c>
      <c r="FE236" s="587">
        <f t="shared" si="346"/>
        <v>5</v>
      </c>
      <c r="FF236" s="1127">
        <v>1</v>
      </c>
      <c r="FG236" s="1163">
        <f t="shared" si="336"/>
        <v>13.588785046728972</v>
      </c>
      <c r="FH236" s="1197"/>
      <c r="FI236" s="1198"/>
      <c r="FJ236" s="587"/>
      <c r="FK236" s="587"/>
      <c r="FL236" s="587"/>
      <c r="FM236" s="587"/>
      <c r="FN236" s="1414"/>
      <c r="FO236" s="1127"/>
      <c r="FP236" s="588"/>
      <c r="FQ236" s="587"/>
      <c r="FR236" s="587"/>
      <c r="FS236" s="587"/>
      <c r="FT236" s="587"/>
      <c r="FU236" s="1126"/>
      <c r="FV236" s="1127"/>
      <c r="FW236" s="1203"/>
      <c r="FX236" s="1198"/>
      <c r="FY236" s="587">
        <v>1</v>
      </c>
      <c r="FZ236" s="587">
        <v>0</v>
      </c>
      <c r="GA236" s="587">
        <v>0</v>
      </c>
      <c r="GB236" s="588">
        <f t="shared" si="347"/>
        <v>1</v>
      </c>
      <c r="GC236" s="1127">
        <v>1</v>
      </c>
      <c r="GD236" s="1166">
        <f t="shared" si="337"/>
        <v>3.4</v>
      </c>
      <c r="GE236" s="697">
        <f t="shared" si="322"/>
        <v>16</v>
      </c>
      <c r="GF236" s="697">
        <f t="shared" si="323"/>
        <v>5</v>
      </c>
      <c r="GG236" s="697">
        <f t="shared" si="324"/>
        <v>7</v>
      </c>
      <c r="GH236" s="585">
        <v>0</v>
      </c>
      <c r="GI236" s="585">
        <v>1</v>
      </c>
    </row>
    <row r="237" spans="1:191" s="585" customFormat="1" hidden="1" x14ac:dyDescent="0.35">
      <c r="A237" s="1229">
        <v>43053</v>
      </c>
      <c r="B237" s="587"/>
      <c r="C237" s="587"/>
      <c r="D237" s="587"/>
      <c r="E237" s="587"/>
      <c r="F237" s="1126"/>
      <c r="G237" s="1414"/>
      <c r="H237" s="588"/>
      <c r="I237" s="587"/>
      <c r="J237" s="587"/>
      <c r="K237" s="587"/>
      <c r="L237" s="587"/>
      <c r="M237" s="1126"/>
      <c r="N237" s="1126"/>
      <c r="O237" s="588"/>
      <c r="P237" s="588"/>
      <c r="Q237" s="587"/>
      <c r="R237" s="587"/>
      <c r="S237" s="587"/>
      <c r="T237" s="587"/>
      <c r="U237" s="1126"/>
      <c r="V237" s="1414"/>
      <c r="W237" s="587"/>
      <c r="X237" s="587"/>
      <c r="Y237" s="587"/>
      <c r="Z237" s="587"/>
      <c r="AA237" s="1126"/>
      <c r="AB237" s="1126"/>
      <c r="AC237" s="587"/>
      <c r="AD237" s="587"/>
      <c r="AE237" s="587"/>
      <c r="AF237" s="587"/>
      <c r="AG237" s="1126"/>
      <c r="AH237" s="1199"/>
      <c r="AI237" s="588"/>
      <c r="AJ237" s="587"/>
      <c r="AK237" s="587"/>
      <c r="AL237" s="587"/>
      <c r="AM237" s="587"/>
      <c r="AN237" s="1126"/>
      <c r="AO237" s="1127"/>
      <c r="AP237" s="587"/>
      <c r="AQ237" s="587">
        <v>4</v>
      </c>
      <c r="AR237" s="587">
        <v>5</v>
      </c>
      <c r="AS237" s="587">
        <v>2</v>
      </c>
      <c r="AT237" s="587">
        <f t="shared" si="339"/>
        <v>11</v>
      </c>
      <c r="AU237" s="1127">
        <v>1</v>
      </c>
      <c r="AV237" s="1165">
        <f t="shared" si="307"/>
        <v>14.933333333333334</v>
      </c>
      <c r="AW237" s="588"/>
      <c r="AX237" s="587">
        <v>4</v>
      </c>
      <c r="AY237" s="587">
        <v>8</v>
      </c>
      <c r="AZ237" s="587">
        <v>3</v>
      </c>
      <c r="BA237" s="587">
        <f t="shared" si="340"/>
        <v>15</v>
      </c>
      <c r="BB237" s="1127">
        <v>1</v>
      </c>
      <c r="BC237" s="1163">
        <f t="shared" si="306"/>
        <v>17.733333333333334</v>
      </c>
      <c r="BD237" s="588"/>
      <c r="BE237" s="588"/>
      <c r="BF237" s="587"/>
      <c r="BG237" s="587"/>
      <c r="BH237" s="587"/>
      <c r="BI237" s="587"/>
      <c r="BJ237" s="1126"/>
      <c r="BK237" s="1127"/>
      <c r="BL237" s="588"/>
      <c r="BM237" s="587">
        <v>6</v>
      </c>
      <c r="BN237" s="587">
        <v>2</v>
      </c>
      <c r="BO237" s="587">
        <v>0</v>
      </c>
      <c r="BP237" s="587">
        <f t="shared" si="341"/>
        <v>8</v>
      </c>
      <c r="BQ237" s="1419">
        <v>1</v>
      </c>
      <c r="BR237" s="1163">
        <f t="shared" si="314"/>
        <v>6.2727272727272725</v>
      </c>
      <c r="BS237" s="587">
        <v>6</v>
      </c>
      <c r="BT237" s="587">
        <v>3</v>
      </c>
      <c r="BU237" s="587">
        <v>0</v>
      </c>
      <c r="BV237" s="587">
        <f t="shared" si="342"/>
        <v>9</v>
      </c>
      <c r="BW237" s="1126">
        <v>1</v>
      </c>
      <c r="BX237" s="1163">
        <f t="shared" si="315"/>
        <v>6.9545454545454541</v>
      </c>
      <c r="BY237" s="588"/>
      <c r="BZ237" s="588"/>
      <c r="CA237" s="587"/>
      <c r="CB237" s="587"/>
      <c r="CC237" s="587"/>
      <c r="CD237" s="587"/>
      <c r="CE237" s="1127"/>
      <c r="CF237" s="1163"/>
      <c r="CG237" s="588"/>
      <c r="CH237" s="587"/>
      <c r="CI237" s="587"/>
      <c r="CJ237" s="587"/>
      <c r="CK237" s="587"/>
      <c r="CL237" s="1127"/>
      <c r="CM237" s="1163"/>
      <c r="CN237" s="588"/>
      <c r="CO237" s="588"/>
      <c r="CP237" s="587"/>
      <c r="CQ237" s="587"/>
      <c r="CR237" s="587"/>
      <c r="CS237" s="587"/>
      <c r="CT237" s="1127"/>
      <c r="CU237" s="1127"/>
      <c r="CV237" s="588"/>
      <c r="CW237" s="587"/>
      <c r="CX237" s="587"/>
      <c r="CY237" s="587"/>
      <c r="CZ237" s="587"/>
      <c r="DA237" s="1127"/>
      <c r="DB237" s="1127"/>
      <c r="DC237" s="1127"/>
      <c r="DD237" s="1127"/>
      <c r="DE237" s="1127"/>
      <c r="DF237" s="1127"/>
      <c r="DG237" s="1127"/>
      <c r="DH237" s="1127"/>
      <c r="DI237" s="1127"/>
      <c r="DJ237" s="1127"/>
      <c r="DK237" s="1127"/>
      <c r="DL237" s="1127"/>
      <c r="DM237" s="1127"/>
      <c r="DN237" s="1127"/>
      <c r="DO237" s="588"/>
      <c r="DP237" s="588"/>
      <c r="DQ237" s="587"/>
      <c r="DR237" s="587"/>
      <c r="DS237" s="587"/>
      <c r="DT237" s="587"/>
      <c r="DU237" s="1127"/>
      <c r="DV237" s="1127"/>
      <c r="DW237" s="588"/>
      <c r="DX237" s="587"/>
      <c r="DY237" s="587"/>
      <c r="DZ237" s="587"/>
      <c r="EA237" s="587"/>
      <c r="EB237" s="1127"/>
      <c r="EC237" s="1127"/>
      <c r="ED237" s="588"/>
      <c r="EE237" s="588"/>
      <c r="EF237" s="587">
        <v>8</v>
      </c>
      <c r="EG237" s="587">
        <v>1</v>
      </c>
      <c r="EH237" s="587">
        <v>1</v>
      </c>
      <c r="EI237" s="587">
        <f t="shared" si="343"/>
        <v>10</v>
      </c>
      <c r="EJ237" s="1127">
        <v>1</v>
      </c>
      <c r="EK237" s="1163">
        <f t="shared" si="277"/>
        <v>11.596491228070175</v>
      </c>
      <c r="EL237" s="588"/>
      <c r="EM237" s="587">
        <v>10</v>
      </c>
      <c r="EN237" s="587">
        <v>2</v>
      </c>
      <c r="EO237" s="587">
        <v>1</v>
      </c>
      <c r="EP237" s="587">
        <f t="shared" si="344"/>
        <v>13</v>
      </c>
      <c r="EQ237" s="1127">
        <v>1</v>
      </c>
      <c r="ER237" s="1163">
        <f t="shared" si="334"/>
        <v>16.224137931034484</v>
      </c>
      <c r="ES237" s="588"/>
      <c r="ET237" s="587"/>
      <c r="EU237" s="587">
        <v>5</v>
      </c>
      <c r="EV237" s="587">
        <v>1</v>
      </c>
      <c r="EW237" s="587">
        <v>1</v>
      </c>
      <c r="EX237" s="587">
        <f t="shared" si="345"/>
        <v>7</v>
      </c>
      <c r="EY237" s="1199">
        <v>1</v>
      </c>
      <c r="EZ237" s="1164">
        <f t="shared" si="335"/>
        <v>9.4392523364485985</v>
      </c>
      <c r="FA237" s="588"/>
      <c r="FB237" s="587">
        <v>5</v>
      </c>
      <c r="FC237" s="587">
        <v>2</v>
      </c>
      <c r="FD237" s="587">
        <v>1</v>
      </c>
      <c r="FE237" s="587">
        <f t="shared" si="346"/>
        <v>8</v>
      </c>
      <c r="FF237" s="1127">
        <v>1</v>
      </c>
      <c r="FG237" s="1163">
        <f t="shared" si="336"/>
        <v>13.626168224299066</v>
      </c>
      <c r="FH237" s="1197"/>
      <c r="FI237" s="1198"/>
      <c r="FJ237" s="587"/>
      <c r="FK237" s="587"/>
      <c r="FL237" s="587"/>
      <c r="FM237" s="587"/>
      <c r="FN237" s="1414"/>
      <c r="FO237" s="1127"/>
      <c r="FP237" s="588"/>
      <c r="FQ237" s="587"/>
      <c r="FR237" s="587"/>
      <c r="FS237" s="587"/>
      <c r="FT237" s="587"/>
      <c r="FU237" s="1126"/>
      <c r="FV237" s="1127"/>
      <c r="FW237" s="1203"/>
      <c r="FX237" s="1198"/>
      <c r="FY237" s="587">
        <v>0</v>
      </c>
      <c r="FZ237" s="587">
        <v>0</v>
      </c>
      <c r="GA237" s="587">
        <v>0</v>
      </c>
      <c r="GB237" s="588">
        <f t="shared" si="347"/>
        <v>0</v>
      </c>
      <c r="GC237" s="1127">
        <v>1</v>
      </c>
      <c r="GD237" s="1166">
        <f t="shared" si="337"/>
        <v>3.4</v>
      </c>
      <c r="GE237" s="697">
        <f t="shared" si="322"/>
        <v>23</v>
      </c>
      <c r="GF237" s="697">
        <f t="shared" si="323"/>
        <v>9</v>
      </c>
      <c r="GG237" s="697">
        <f t="shared" si="324"/>
        <v>4</v>
      </c>
      <c r="GH237" s="585">
        <v>0</v>
      </c>
      <c r="GI237" s="585">
        <v>0</v>
      </c>
    </row>
    <row r="238" spans="1:191" s="585" customFormat="1" hidden="1" x14ac:dyDescent="0.35">
      <c r="A238" s="1229">
        <v>43054</v>
      </c>
      <c r="B238" s="587"/>
      <c r="C238" s="587"/>
      <c r="D238" s="587"/>
      <c r="E238" s="587"/>
      <c r="F238" s="1126"/>
      <c r="G238" s="1414"/>
      <c r="H238" s="588"/>
      <c r="I238" s="587"/>
      <c r="J238" s="587"/>
      <c r="K238" s="587"/>
      <c r="L238" s="587"/>
      <c r="M238" s="1126"/>
      <c r="N238" s="1126"/>
      <c r="O238" s="588"/>
      <c r="P238" s="588"/>
      <c r="Q238" s="587"/>
      <c r="R238" s="587"/>
      <c r="S238" s="587"/>
      <c r="T238" s="587"/>
      <c r="U238" s="1126"/>
      <c r="V238" s="1414"/>
      <c r="W238" s="587"/>
      <c r="X238" s="587"/>
      <c r="Y238" s="587"/>
      <c r="Z238" s="587"/>
      <c r="AA238" s="1126"/>
      <c r="AB238" s="1126"/>
      <c r="AC238" s="587"/>
      <c r="AD238" s="587"/>
      <c r="AE238" s="587"/>
      <c r="AF238" s="587"/>
      <c r="AG238" s="1126"/>
      <c r="AH238" s="1199"/>
      <c r="AI238" s="588"/>
      <c r="AJ238" s="587"/>
      <c r="AK238" s="587"/>
      <c r="AL238" s="587"/>
      <c r="AM238" s="587"/>
      <c r="AN238" s="1126"/>
      <c r="AO238" s="1127"/>
      <c r="AP238" s="587"/>
      <c r="AQ238" s="587">
        <v>3</v>
      </c>
      <c r="AR238" s="587">
        <v>1</v>
      </c>
      <c r="AS238" s="587">
        <v>6</v>
      </c>
      <c r="AT238" s="587">
        <f t="shared" si="339"/>
        <v>10</v>
      </c>
      <c r="AU238" s="1127">
        <v>1</v>
      </c>
      <c r="AV238" s="1165">
        <f t="shared" si="307"/>
        <v>14.883333333333333</v>
      </c>
      <c r="AW238" s="588"/>
      <c r="AX238" s="587">
        <v>3</v>
      </c>
      <c r="AY238" s="587">
        <v>4</v>
      </c>
      <c r="AZ238" s="587">
        <v>7</v>
      </c>
      <c r="BA238" s="587">
        <f t="shared" si="340"/>
        <v>14</v>
      </c>
      <c r="BB238" s="1127">
        <v>1</v>
      </c>
      <c r="BC238" s="1163">
        <f t="shared" si="306"/>
        <v>17.716666666666665</v>
      </c>
      <c r="BD238" s="588"/>
      <c r="BE238" s="588"/>
      <c r="BF238" s="587"/>
      <c r="BG238" s="587"/>
      <c r="BH238" s="587"/>
      <c r="BI238" s="587"/>
      <c r="BJ238" s="1126"/>
      <c r="BK238" s="1127"/>
      <c r="BL238" s="588"/>
      <c r="BM238" s="587">
        <v>6</v>
      </c>
      <c r="BN238" s="587">
        <v>1</v>
      </c>
      <c r="BO238" s="587">
        <v>4</v>
      </c>
      <c r="BP238" s="587">
        <f t="shared" si="341"/>
        <v>11</v>
      </c>
      <c r="BQ238" s="1419">
        <v>1</v>
      </c>
      <c r="BR238" s="1163">
        <f t="shared" si="314"/>
        <v>6.4782608695652177</v>
      </c>
      <c r="BS238" s="587">
        <v>6</v>
      </c>
      <c r="BT238" s="587">
        <v>2</v>
      </c>
      <c r="BU238" s="587">
        <v>4</v>
      </c>
      <c r="BV238" s="587">
        <f t="shared" si="342"/>
        <v>12</v>
      </c>
      <c r="BW238" s="1126">
        <v>1</v>
      </c>
      <c r="BX238" s="1163">
        <f t="shared" si="315"/>
        <v>7.1739130434782608</v>
      </c>
      <c r="BY238" s="588"/>
      <c r="BZ238" s="588"/>
      <c r="CA238" s="587"/>
      <c r="CB238" s="587"/>
      <c r="CC238" s="587"/>
      <c r="CD238" s="587"/>
      <c r="CE238" s="1127"/>
      <c r="CF238" s="1163"/>
      <c r="CG238" s="588"/>
      <c r="CH238" s="587"/>
      <c r="CI238" s="587"/>
      <c r="CJ238" s="587"/>
      <c r="CK238" s="587"/>
      <c r="CL238" s="1127"/>
      <c r="CM238" s="1163"/>
      <c r="CN238" s="588"/>
      <c r="CO238" s="588"/>
      <c r="CP238" s="587"/>
      <c r="CQ238" s="587"/>
      <c r="CR238" s="587"/>
      <c r="CS238" s="587"/>
      <c r="CT238" s="1127"/>
      <c r="CU238" s="1127"/>
      <c r="CV238" s="588"/>
      <c r="CW238" s="587"/>
      <c r="CX238" s="587"/>
      <c r="CY238" s="587"/>
      <c r="CZ238" s="587"/>
      <c r="DA238" s="1127"/>
      <c r="DB238" s="1127"/>
      <c r="DC238" s="1127"/>
      <c r="DD238" s="1127"/>
      <c r="DE238" s="1127"/>
      <c r="DF238" s="1127"/>
      <c r="DG238" s="1127"/>
      <c r="DH238" s="1127"/>
      <c r="DI238" s="1127"/>
      <c r="DJ238" s="1127"/>
      <c r="DK238" s="1127"/>
      <c r="DL238" s="1127"/>
      <c r="DM238" s="1127"/>
      <c r="DN238" s="1127"/>
      <c r="DO238" s="588"/>
      <c r="DP238" s="588"/>
      <c r="DQ238" s="587"/>
      <c r="DR238" s="587"/>
      <c r="DS238" s="587"/>
      <c r="DT238" s="587"/>
      <c r="DU238" s="1127"/>
      <c r="DV238" s="1127"/>
      <c r="DW238" s="588"/>
      <c r="DX238" s="587"/>
      <c r="DY238" s="587"/>
      <c r="DZ238" s="587"/>
      <c r="EA238" s="587"/>
      <c r="EB238" s="1127"/>
      <c r="EC238" s="1127"/>
      <c r="ED238" s="588"/>
      <c r="EE238" s="588"/>
      <c r="EF238" s="587">
        <v>7</v>
      </c>
      <c r="EG238" s="587">
        <v>3</v>
      </c>
      <c r="EH238" s="587">
        <v>2</v>
      </c>
      <c r="EI238" s="587">
        <f t="shared" si="343"/>
        <v>12</v>
      </c>
      <c r="EJ238" s="1127">
        <v>1</v>
      </c>
      <c r="EK238" s="1163">
        <f t="shared" ref="EK238:EK301" si="348">IF( SUM(EJ178:EJ238)&lt;=0,0,SUM(EI178:EI238)/SUM(EJ178:EJ238))</f>
        <v>11.631578947368421</v>
      </c>
      <c r="EL238" s="588"/>
      <c r="EM238" s="587">
        <v>8</v>
      </c>
      <c r="EN238" s="587">
        <v>4</v>
      </c>
      <c r="EO238" s="587">
        <v>2</v>
      </c>
      <c r="EP238" s="587">
        <f t="shared" si="344"/>
        <v>14</v>
      </c>
      <c r="EQ238" s="1127">
        <v>1</v>
      </c>
      <c r="ER238" s="1163">
        <f t="shared" si="334"/>
        <v>16.258620689655171</v>
      </c>
      <c r="ES238" s="588"/>
      <c r="ET238" s="587"/>
      <c r="EU238" s="587">
        <v>4</v>
      </c>
      <c r="EV238" s="587">
        <v>1</v>
      </c>
      <c r="EW238" s="587">
        <v>4</v>
      </c>
      <c r="EX238" s="587">
        <f t="shared" si="345"/>
        <v>9</v>
      </c>
      <c r="EY238" s="1199">
        <v>1</v>
      </c>
      <c r="EZ238" s="1164">
        <f t="shared" si="335"/>
        <v>9.5514018691588785</v>
      </c>
      <c r="FA238" s="588"/>
      <c r="FB238" s="587">
        <v>4</v>
      </c>
      <c r="FC238" s="587">
        <v>1</v>
      </c>
      <c r="FD238" s="587">
        <v>4</v>
      </c>
      <c r="FE238" s="587">
        <f t="shared" si="346"/>
        <v>9</v>
      </c>
      <c r="FF238" s="1127">
        <v>1</v>
      </c>
      <c r="FG238" s="1163">
        <f t="shared" si="336"/>
        <v>13.644859813084112</v>
      </c>
      <c r="FH238" s="1197"/>
      <c r="FI238" s="1198"/>
      <c r="FJ238" s="587"/>
      <c r="FK238" s="587"/>
      <c r="FL238" s="587"/>
      <c r="FM238" s="587"/>
      <c r="FN238" s="1414"/>
      <c r="FO238" s="1127"/>
      <c r="FP238" s="588"/>
      <c r="FQ238" s="587"/>
      <c r="FR238" s="587"/>
      <c r="FS238" s="587"/>
      <c r="FT238" s="587"/>
      <c r="FU238" s="1126"/>
      <c r="FV238" s="1127"/>
      <c r="FW238" s="1203"/>
      <c r="FX238" s="1198"/>
      <c r="FY238" s="587">
        <v>0</v>
      </c>
      <c r="FZ238" s="587">
        <v>0</v>
      </c>
      <c r="GA238" s="587">
        <v>0</v>
      </c>
      <c r="GB238" s="588">
        <f t="shared" si="347"/>
        <v>0</v>
      </c>
      <c r="GC238" s="1127">
        <v>1</v>
      </c>
      <c r="GD238" s="1166">
        <f t="shared" si="337"/>
        <v>3.4</v>
      </c>
      <c r="GE238" s="697">
        <f t="shared" si="322"/>
        <v>20</v>
      </c>
      <c r="GF238" s="697">
        <f t="shared" si="323"/>
        <v>6</v>
      </c>
      <c r="GG238" s="697">
        <f t="shared" si="324"/>
        <v>16</v>
      </c>
      <c r="GH238" s="585">
        <v>0</v>
      </c>
      <c r="GI238" s="585">
        <v>0</v>
      </c>
    </row>
    <row r="239" spans="1:191" s="585" customFormat="1" hidden="1" x14ac:dyDescent="0.35">
      <c r="A239" s="1229">
        <v>43055</v>
      </c>
      <c r="B239" s="587"/>
      <c r="C239" s="587"/>
      <c r="D239" s="587"/>
      <c r="E239" s="587"/>
      <c r="F239" s="1126"/>
      <c r="G239" s="1414"/>
      <c r="H239" s="588"/>
      <c r="I239" s="587"/>
      <c r="J239" s="587"/>
      <c r="K239" s="587"/>
      <c r="L239" s="587"/>
      <c r="M239" s="1126"/>
      <c r="N239" s="1126"/>
      <c r="O239" s="588"/>
      <c r="P239" s="588"/>
      <c r="Q239" s="587"/>
      <c r="R239" s="587"/>
      <c r="S239" s="587"/>
      <c r="T239" s="587"/>
      <c r="U239" s="1126"/>
      <c r="V239" s="1414"/>
      <c r="W239" s="587"/>
      <c r="X239" s="587"/>
      <c r="Y239" s="587"/>
      <c r="Z239" s="587"/>
      <c r="AA239" s="1126"/>
      <c r="AB239" s="1126"/>
      <c r="AC239" s="587"/>
      <c r="AD239" s="587"/>
      <c r="AE239" s="587"/>
      <c r="AF239" s="587"/>
      <c r="AG239" s="1126"/>
      <c r="AH239" s="1199"/>
      <c r="AI239" s="588"/>
      <c r="AJ239" s="587"/>
      <c r="AK239" s="587"/>
      <c r="AL239" s="587"/>
      <c r="AM239" s="587"/>
      <c r="AN239" s="1126"/>
      <c r="AO239" s="1127"/>
      <c r="AP239" s="587"/>
      <c r="AQ239" s="587">
        <v>4</v>
      </c>
      <c r="AR239" s="587">
        <v>1</v>
      </c>
      <c r="AS239" s="587">
        <v>0</v>
      </c>
      <c r="AT239" s="587">
        <f t="shared" si="339"/>
        <v>5</v>
      </c>
      <c r="AU239" s="1127">
        <v>1</v>
      </c>
      <c r="AV239" s="1165">
        <f t="shared" si="307"/>
        <v>14.533333333333333</v>
      </c>
      <c r="AW239" s="588"/>
      <c r="AX239" s="587">
        <v>4</v>
      </c>
      <c r="AY239" s="587">
        <v>2</v>
      </c>
      <c r="AZ239" s="587">
        <v>2</v>
      </c>
      <c r="BA239" s="587">
        <f t="shared" si="340"/>
        <v>8</v>
      </c>
      <c r="BB239" s="1127">
        <v>1</v>
      </c>
      <c r="BC239" s="1163">
        <f t="shared" si="306"/>
        <v>17.383333333333333</v>
      </c>
      <c r="BD239" s="588"/>
      <c r="BE239" s="588"/>
      <c r="BF239" s="587"/>
      <c r="BG239" s="587"/>
      <c r="BH239" s="587"/>
      <c r="BI239" s="587"/>
      <c r="BJ239" s="1126"/>
      <c r="BK239" s="1127"/>
      <c r="BL239" s="588"/>
      <c r="BM239" s="587">
        <v>6</v>
      </c>
      <c r="BN239" s="587">
        <v>2</v>
      </c>
      <c r="BO239" s="587">
        <v>4</v>
      </c>
      <c r="BP239" s="587">
        <f t="shared" si="341"/>
        <v>12</v>
      </c>
      <c r="BQ239" s="1419">
        <v>1</v>
      </c>
      <c r="BR239" s="1163">
        <f t="shared" si="314"/>
        <v>6.708333333333333</v>
      </c>
      <c r="BS239" s="587">
        <v>6</v>
      </c>
      <c r="BT239" s="587">
        <v>2</v>
      </c>
      <c r="BU239" s="587">
        <v>6</v>
      </c>
      <c r="BV239" s="587">
        <f t="shared" si="342"/>
        <v>14</v>
      </c>
      <c r="BW239" s="1126">
        <v>1</v>
      </c>
      <c r="BX239" s="1163">
        <f t="shared" si="315"/>
        <v>7.458333333333333</v>
      </c>
      <c r="BY239" s="588"/>
      <c r="BZ239" s="588"/>
      <c r="CA239" s="587"/>
      <c r="CB239" s="587"/>
      <c r="CC239" s="587"/>
      <c r="CD239" s="587"/>
      <c r="CE239" s="1127"/>
      <c r="CF239" s="1163"/>
      <c r="CG239" s="588"/>
      <c r="CH239" s="587"/>
      <c r="CI239" s="587"/>
      <c r="CJ239" s="587"/>
      <c r="CK239" s="587"/>
      <c r="CL239" s="1127"/>
      <c r="CM239" s="1163"/>
      <c r="CN239" s="588"/>
      <c r="CO239" s="588"/>
      <c r="CP239" s="587"/>
      <c r="CQ239" s="587"/>
      <c r="CR239" s="587"/>
      <c r="CS239" s="587"/>
      <c r="CT239" s="1127"/>
      <c r="CU239" s="1127"/>
      <c r="CV239" s="588"/>
      <c r="CW239" s="587"/>
      <c r="CX239" s="587"/>
      <c r="CY239" s="587"/>
      <c r="CZ239" s="587"/>
      <c r="DA239" s="1127"/>
      <c r="DB239" s="1127"/>
      <c r="DC239" s="1127"/>
      <c r="DD239" s="1127"/>
      <c r="DE239" s="1127"/>
      <c r="DF239" s="1127"/>
      <c r="DG239" s="1127"/>
      <c r="DH239" s="1127"/>
      <c r="DI239" s="1127"/>
      <c r="DJ239" s="1127"/>
      <c r="DK239" s="1127"/>
      <c r="DL239" s="1127"/>
      <c r="DM239" s="1127"/>
      <c r="DN239" s="1127"/>
      <c r="DO239" s="588"/>
      <c r="DP239" s="588"/>
      <c r="DQ239" s="587"/>
      <c r="DR239" s="587"/>
      <c r="DS239" s="587"/>
      <c r="DT239" s="587"/>
      <c r="DU239" s="1127"/>
      <c r="DV239" s="1127"/>
      <c r="DW239" s="588"/>
      <c r="DX239" s="587"/>
      <c r="DY239" s="587"/>
      <c r="DZ239" s="587"/>
      <c r="EA239" s="587"/>
      <c r="EB239" s="1127"/>
      <c r="EC239" s="1127"/>
      <c r="ED239" s="588"/>
      <c r="EE239" s="588"/>
      <c r="EF239" s="587">
        <v>5</v>
      </c>
      <c r="EG239" s="587">
        <v>1</v>
      </c>
      <c r="EH239" s="587">
        <v>2</v>
      </c>
      <c r="EI239" s="587">
        <f t="shared" si="343"/>
        <v>8</v>
      </c>
      <c r="EJ239" s="1127">
        <v>1</v>
      </c>
      <c r="EK239" s="1163">
        <f t="shared" si="348"/>
        <v>11.596491228070175</v>
      </c>
      <c r="EL239" s="588"/>
      <c r="EM239" s="587">
        <v>6</v>
      </c>
      <c r="EN239" s="587">
        <v>2</v>
      </c>
      <c r="EO239" s="587">
        <v>3</v>
      </c>
      <c r="EP239" s="587">
        <f t="shared" si="344"/>
        <v>11</v>
      </c>
      <c r="EQ239" s="1127">
        <v>1</v>
      </c>
      <c r="ER239" s="1163">
        <f t="shared" si="334"/>
        <v>16.258620689655171</v>
      </c>
      <c r="ES239" s="588"/>
      <c r="ET239" s="587"/>
      <c r="EU239" s="587">
        <v>2</v>
      </c>
      <c r="EV239" s="587">
        <v>0</v>
      </c>
      <c r="EW239" s="587">
        <v>4</v>
      </c>
      <c r="EX239" s="587">
        <f t="shared" si="345"/>
        <v>6</v>
      </c>
      <c r="EY239" s="1199">
        <v>1</v>
      </c>
      <c r="EZ239" s="1164">
        <f t="shared" si="335"/>
        <v>9.4392523364485985</v>
      </c>
      <c r="FA239" s="588"/>
      <c r="FB239" s="587">
        <v>3</v>
      </c>
      <c r="FC239" s="587">
        <v>1</v>
      </c>
      <c r="FD239" s="587">
        <v>6</v>
      </c>
      <c r="FE239" s="587">
        <f t="shared" si="346"/>
        <v>10</v>
      </c>
      <c r="FF239" s="1127">
        <v>1</v>
      </c>
      <c r="FG239" s="1163">
        <f t="shared" si="336"/>
        <v>13.588785046728972</v>
      </c>
      <c r="FH239" s="1197"/>
      <c r="FI239" s="1198"/>
      <c r="FJ239" s="587"/>
      <c r="FK239" s="587"/>
      <c r="FL239" s="587"/>
      <c r="FM239" s="587"/>
      <c r="FN239" s="1414"/>
      <c r="FO239" s="1127"/>
      <c r="FP239" s="588"/>
      <c r="FQ239" s="587"/>
      <c r="FR239" s="587"/>
      <c r="FS239" s="587"/>
      <c r="FT239" s="587"/>
      <c r="FU239" s="1126"/>
      <c r="FV239" s="1127"/>
      <c r="FW239" s="1203"/>
      <c r="FX239" s="1198"/>
      <c r="FY239" s="587">
        <v>2</v>
      </c>
      <c r="FZ239" s="587">
        <v>0</v>
      </c>
      <c r="GA239" s="587">
        <v>0</v>
      </c>
      <c r="GB239" s="588">
        <f t="shared" si="347"/>
        <v>2</v>
      </c>
      <c r="GC239" s="1127">
        <v>1</v>
      </c>
      <c r="GD239" s="1166">
        <f t="shared" si="337"/>
        <v>3.4166666666666665</v>
      </c>
      <c r="GE239" s="697">
        <f t="shared" si="322"/>
        <v>19</v>
      </c>
      <c r="GF239" s="697">
        <f t="shared" si="323"/>
        <v>4</v>
      </c>
      <c r="GG239" s="697">
        <f t="shared" si="324"/>
        <v>10</v>
      </c>
      <c r="GH239" s="585">
        <v>0</v>
      </c>
      <c r="GI239" s="585">
        <v>0</v>
      </c>
    </row>
    <row r="240" spans="1:191" s="585" customFormat="1" hidden="1" x14ac:dyDescent="0.35">
      <c r="A240" s="1231">
        <v>43056</v>
      </c>
      <c r="B240" s="698"/>
      <c r="C240" s="698"/>
      <c r="D240" s="698"/>
      <c r="E240" s="698"/>
      <c r="F240" s="1140"/>
      <c r="G240" s="1415"/>
      <c r="H240" s="1142"/>
      <c r="I240" s="698"/>
      <c r="J240" s="698"/>
      <c r="K240" s="698"/>
      <c r="L240" s="698"/>
      <c r="M240" s="1140"/>
      <c r="N240" s="1140"/>
      <c r="O240" s="1142"/>
      <c r="P240" s="1142"/>
      <c r="Q240" s="698"/>
      <c r="R240" s="698"/>
      <c r="S240" s="698"/>
      <c r="T240" s="698"/>
      <c r="U240" s="1140"/>
      <c r="V240" s="1415"/>
      <c r="W240" s="698"/>
      <c r="X240" s="698"/>
      <c r="Y240" s="698"/>
      <c r="Z240" s="698"/>
      <c r="AA240" s="1140"/>
      <c r="AB240" s="1140"/>
      <c r="AC240" s="698"/>
      <c r="AD240" s="698"/>
      <c r="AE240" s="698"/>
      <c r="AF240" s="698"/>
      <c r="AG240" s="1140"/>
      <c r="AH240" s="1420"/>
      <c r="AI240" s="1142"/>
      <c r="AJ240" s="698"/>
      <c r="AK240" s="698"/>
      <c r="AL240" s="698"/>
      <c r="AM240" s="698"/>
      <c r="AN240" s="1140"/>
      <c r="AO240" s="1141"/>
      <c r="AP240" s="698"/>
      <c r="AQ240" s="698">
        <v>1</v>
      </c>
      <c r="AR240" s="698">
        <v>5</v>
      </c>
      <c r="AS240" s="698">
        <v>2</v>
      </c>
      <c r="AT240" s="698">
        <f>SUM(AQ240:AS240)</f>
        <v>8</v>
      </c>
      <c r="AU240" s="1141">
        <v>1</v>
      </c>
      <c r="AV240" s="1165">
        <f t="shared" si="307"/>
        <v>14.333333333333334</v>
      </c>
      <c r="AW240" s="1142"/>
      <c r="AX240" s="698">
        <v>1</v>
      </c>
      <c r="AY240" s="698">
        <v>8</v>
      </c>
      <c r="AZ240" s="698">
        <v>4</v>
      </c>
      <c r="BA240" s="698">
        <f>SUM(AX240:AZ240)</f>
        <v>13</v>
      </c>
      <c r="BB240" s="1141">
        <v>1</v>
      </c>
      <c r="BC240" s="1163">
        <f t="shared" si="306"/>
        <v>17.2</v>
      </c>
      <c r="BD240" s="1142"/>
      <c r="BE240" s="1142"/>
      <c r="BF240" s="698"/>
      <c r="BG240" s="698"/>
      <c r="BH240" s="698"/>
      <c r="BI240" s="698"/>
      <c r="BJ240" s="1140"/>
      <c r="BK240" s="1141"/>
      <c r="BL240" s="1142"/>
      <c r="BM240" s="698">
        <v>4</v>
      </c>
      <c r="BN240" s="698">
        <v>0</v>
      </c>
      <c r="BO240" s="698">
        <v>3</v>
      </c>
      <c r="BP240" s="698">
        <f>SUM(BM240:BO240)</f>
        <v>7</v>
      </c>
      <c r="BQ240" s="1421">
        <v>1</v>
      </c>
      <c r="BR240" s="1163">
        <f t="shared" si="314"/>
        <v>6.72</v>
      </c>
      <c r="BS240" s="698">
        <v>4</v>
      </c>
      <c r="BT240" s="698">
        <v>0</v>
      </c>
      <c r="BU240" s="698">
        <v>3</v>
      </c>
      <c r="BV240" s="698">
        <f>SUM(BS240:BU240)</f>
        <v>7</v>
      </c>
      <c r="BW240" s="1140">
        <v>1</v>
      </c>
      <c r="BX240" s="1163">
        <f t="shared" si="315"/>
        <v>7.44</v>
      </c>
      <c r="BY240" s="1142"/>
      <c r="BZ240" s="1142"/>
      <c r="CA240" s="698"/>
      <c r="CB240" s="698"/>
      <c r="CC240" s="698"/>
      <c r="CD240" s="698"/>
      <c r="CE240" s="1141"/>
      <c r="CF240" s="1163"/>
      <c r="CG240" s="1142"/>
      <c r="CH240" s="698"/>
      <c r="CI240" s="698"/>
      <c r="CJ240" s="698"/>
      <c r="CK240" s="698"/>
      <c r="CL240" s="1127"/>
      <c r="CM240" s="1163"/>
      <c r="CN240" s="1142"/>
      <c r="CO240" s="1142"/>
      <c r="CP240" s="698"/>
      <c r="CQ240" s="698"/>
      <c r="CR240" s="698"/>
      <c r="CS240" s="698"/>
      <c r="CT240" s="1141"/>
      <c r="CU240" s="1141"/>
      <c r="CV240" s="1142"/>
      <c r="CW240" s="698"/>
      <c r="CX240" s="698"/>
      <c r="CY240" s="698"/>
      <c r="CZ240" s="698"/>
      <c r="DA240" s="1141"/>
      <c r="DB240" s="1141"/>
      <c r="DC240" s="1141"/>
      <c r="DD240" s="1141"/>
      <c r="DE240" s="1141"/>
      <c r="DF240" s="1141"/>
      <c r="DG240" s="1141"/>
      <c r="DH240" s="1141"/>
      <c r="DI240" s="1141"/>
      <c r="DJ240" s="1141"/>
      <c r="DK240" s="1141"/>
      <c r="DL240" s="1141"/>
      <c r="DM240" s="1141"/>
      <c r="DN240" s="1141"/>
      <c r="DO240" s="1142"/>
      <c r="DP240" s="1142"/>
      <c r="DQ240" s="698"/>
      <c r="DR240" s="698"/>
      <c r="DS240" s="698"/>
      <c r="DT240" s="698"/>
      <c r="DU240" s="1141"/>
      <c r="DV240" s="1141"/>
      <c r="DW240" s="1142"/>
      <c r="DX240" s="698"/>
      <c r="DY240" s="698"/>
      <c r="DZ240" s="698"/>
      <c r="EA240" s="698"/>
      <c r="EB240" s="1141"/>
      <c r="EC240" s="1141"/>
      <c r="ED240" s="1142"/>
      <c r="EE240" s="1142"/>
      <c r="EF240" s="698">
        <v>10</v>
      </c>
      <c r="EG240" s="698">
        <v>2</v>
      </c>
      <c r="EH240" s="698">
        <v>2</v>
      </c>
      <c r="EI240" s="698">
        <f>SUM(EF240:EH240)</f>
        <v>14</v>
      </c>
      <c r="EJ240" s="1141">
        <v>1</v>
      </c>
      <c r="EK240" s="1163">
        <f t="shared" si="348"/>
        <v>11.649122807017545</v>
      </c>
      <c r="EL240" s="1142"/>
      <c r="EM240" s="698">
        <v>12</v>
      </c>
      <c r="EN240" s="698">
        <v>4</v>
      </c>
      <c r="EO240" s="698">
        <v>2</v>
      </c>
      <c r="EP240" s="698">
        <f>SUM(EM240:EO240)</f>
        <v>18</v>
      </c>
      <c r="EQ240" s="1141">
        <v>1</v>
      </c>
      <c r="ER240" s="1163">
        <f t="shared" si="334"/>
        <v>16.344827586206897</v>
      </c>
      <c r="ES240" s="1142"/>
      <c r="ET240" s="698"/>
      <c r="EU240" s="698">
        <v>5</v>
      </c>
      <c r="EV240" s="698">
        <v>1</v>
      </c>
      <c r="EW240" s="698">
        <v>2</v>
      </c>
      <c r="EX240" s="698">
        <f>SUM(EU240:EW240)</f>
        <v>8</v>
      </c>
      <c r="EY240" s="1420">
        <v>1</v>
      </c>
      <c r="EZ240" s="1164">
        <f t="shared" si="335"/>
        <v>9.4205607476635507</v>
      </c>
      <c r="FA240" s="1142"/>
      <c r="FB240" s="698">
        <v>5</v>
      </c>
      <c r="FC240" s="698">
        <v>3</v>
      </c>
      <c r="FD240" s="698">
        <v>4</v>
      </c>
      <c r="FE240" s="698">
        <f>SUM(FB240:FD240)</f>
        <v>12</v>
      </c>
      <c r="FF240" s="1141">
        <v>1</v>
      </c>
      <c r="FG240" s="1163">
        <f t="shared" si="336"/>
        <v>13.607476635514018</v>
      </c>
      <c r="FH240" s="1423"/>
      <c r="FI240" s="1424"/>
      <c r="FJ240" s="698"/>
      <c r="FK240" s="698"/>
      <c r="FL240" s="698"/>
      <c r="FM240" s="698"/>
      <c r="FN240" s="1415"/>
      <c r="FO240" s="1141"/>
      <c r="FP240" s="1142"/>
      <c r="FQ240" s="698"/>
      <c r="FR240" s="698"/>
      <c r="FS240" s="698"/>
      <c r="FT240" s="698"/>
      <c r="FU240" s="1140"/>
      <c r="FV240" s="1141"/>
      <c r="FW240" s="1425"/>
      <c r="FX240" s="1424"/>
      <c r="FY240" s="698">
        <v>0</v>
      </c>
      <c r="FZ240" s="698">
        <v>1</v>
      </c>
      <c r="GA240" s="698">
        <v>0</v>
      </c>
      <c r="GB240" s="1142">
        <f>SUM(FY240:GA240)</f>
        <v>1</v>
      </c>
      <c r="GC240" s="1141">
        <v>1</v>
      </c>
      <c r="GD240" s="1166">
        <f t="shared" si="337"/>
        <v>3.4166666666666665</v>
      </c>
      <c r="GE240" s="1427">
        <f t="shared" si="322"/>
        <v>20</v>
      </c>
      <c r="GF240" s="1427">
        <f t="shared" si="323"/>
        <v>9</v>
      </c>
      <c r="GG240" s="1427">
        <f t="shared" si="324"/>
        <v>9</v>
      </c>
      <c r="GH240" s="585">
        <v>0</v>
      </c>
      <c r="GI240" s="585">
        <v>0</v>
      </c>
    </row>
    <row r="241" spans="1:191" s="585" customFormat="1" hidden="1" x14ac:dyDescent="0.35">
      <c r="A241" s="1230">
        <v>43059</v>
      </c>
      <c r="B241" s="587"/>
      <c r="C241" s="587"/>
      <c r="D241" s="587"/>
      <c r="E241" s="587"/>
      <c r="F241" s="1126"/>
      <c r="G241" s="1414"/>
      <c r="H241" s="588"/>
      <c r="I241" s="587"/>
      <c r="J241" s="587"/>
      <c r="K241" s="587"/>
      <c r="L241" s="587"/>
      <c r="M241" s="1126"/>
      <c r="N241" s="1126"/>
      <c r="O241" s="588"/>
      <c r="P241" s="588"/>
      <c r="Q241" s="587"/>
      <c r="R241" s="587"/>
      <c r="S241" s="587"/>
      <c r="T241" s="587"/>
      <c r="U241" s="1126"/>
      <c r="V241" s="1414"/>
      <c r="W241" s="587"/>
      <c r="X241" s="587"/>
      <c r="Y241" s="587"/>
      <c r="Z241" s="587"/>
      <c r="AA241" s="1126"/>
      <c r="AB241" s="1126"/>
      <c r="AC241" s="587"/>
      <c r="AD241" s="587"/>
      <c r="AE241" s="587"/>
      <c r="AF241" s="587"/>
      <c r="AG241" s="1126"/>
      <c r="AH241" s="1199"/>
      <c r="AI241" s="588"/>
      <c r="AJ241" s="587"/>
      <c r="AK241" s="587"/>
      <c r="AL241" s="587"/>
      <c r="AM241" s="587"/>
      <c r="AN241" s="1126"/>
      <c r="AO241" s="1127"/>
      <c r="AP241" s="587"/>
      <c r="AQ241" s="587">
        <v>4</v>
      </c>
      <c r="AR241" s="587">
        <v>7</v>
      </c>
      <c r="AS241" s="587">
        <v>5</v>
      </c>
      <c r="AT241" s="587">
        <f>SUM(AQ241:AS241)</f>
        <v>16</v>
      </c>
      <c r="AU241" s="1127">
        <v>1</v>
      </c>
      <c r="AV241" s="1165">
        <f t="shared" si="307"/>
        <v>14.35</v>
      </c>
      <c r="AW241" s="588"/>
      <c r="AX241" s="587">
        <v>5</v>
      </c>
      <c r="AY241" s="587">
        <v>8</v>
      </c>
      <c r="AZ241" s="587">
        <v>6</v>
      </c>
      <c r="BA241" s="587">
        <f>SUM(AX241:AZ241)</f>
        <v>19</v>
      </c>
      <c r="BB241" s="1127">
        <v>1</v>
      </c>
      <c r="BC241" s="1163">
        <f t="shared" si="306"/>
        <v>17.166666666666668</v>
      </c>
      <c r="BD241" s="588"/>
      <c r="BE241" s="588"/>
      <c r="BF241" s="587"/>
      <c r="BG241" s="587"/>
      <c r="BH241" s="587"/>
      <c r="BI241" s="587"/>
      <c r="BJ241" s="1126"/>
      <c r="BK241" s="1127"/>
      <c r="BL241" s="588"/>
      <c r="BM241" s="587">
        <v>6</v>
      </c>
      <c r="BN241" s="587">
        <v>0</v>
      </c>
      <c r="BO241" s="587">
        <v>1</v>
      </c>
      <c r="BP241" s="587">
        <f>SUM(BM241:BO241)</f>
        <v>7</v>
      </c>
      <c r="BQ241" s="1419">
        <v>1</v>
      </c>
      <c r="BR241" s="1163">
        <f t="shared" si="314"/>
        <v>6.7307692307692308</v>
      </c>
      <c r="BS241" s="587">
        <v>6</v>
      </c>
      <c r="BT241" s="587">
        <v>0</v>
      </c>
      <c r="BU241" s="587">
        <v>1</v>
      </c>
      <c r="BV241" s="587">
        <f>SUM(BS241:BU241)</f>
        <v>7</v>
      </c>
      <c r="BW241" s="1126">
        <v>1</v>
      </c>
      <c r="BX241" s="1163">
        <f t="shared" si="315"/>
        <v>7.4230769230769234</v>
      </c>
      <c r="BY241" s="588"/>
      <c r="BZ241" s="588"/>
      <c r="CA241" s="587"/>
      <c r="CB241" s="587"/>
      <c r="CC241" s="587"/>
      <c r="CD241" s="587"/>
      <c r="CE241" s="1127"/>
      <c r="CF241" s="1163"/>
      <c r="CG241" s="588"/>
      <c r="CH241" s="587"/>
      <c r="CI241" s="587"/>
      <c r="CJ241" s="587"/>
      <c r="CK241" s="587"/>
      <c r="CL241" s="1127"/>
      <c r="CM241" s="1163"/>
      <c r="CN241" s="588"/>
      <c r="CO241" s="588"/>
      <c r="CP241" s="587"/>
      <c r="CQ241" s="587"/>
      <c r="CR241" s="587"/>
      <c r="CS241" s="587"/>
      <c r="CT241" s="1127"/>
      <c r="CU241" s="1127"/>
      <c r="CV241" s="588"/>
      <c r="CW241" s="587"/>
      <c r="CX241" s="587"/>
      <c r="CY241" s="587"/>
      <c r="CZ241" s="587"/>
      <c r="DA241" s="1127"/>
      <c r="DB241" s="1127"/>
      <c r="DC241" s="1127"/>
      <c r="DD241" s="1127"/>
      <c r="DE241" s="1127"/>
      <c r="DF241" s="1127"/>
      <c r="DG241" s="1127"/>
      <c r="DH241" s="1127"/>
      <c r="DI241" s="1127"/>
      <c r="DJ241" s="1127"/>
      <c r="DK241" s="1127"/>
      <c r="DL241" s="1127"/>
      <c r="DM241" s="1127"/>
      <c r="DN241" s="1127"/>
      <c r="DO241" s="588"/>
      <c r="DP241" s="588"/>
      <c r="DQ241" s="587"/>
      <c r="DR241" s="587"/>
      <c r="DS241" s="587"/>
      <c r="DT241" s="587"/>
      <c r="DU241" s="1127"/>
      <c r="DV241" s="1127"/>
      <c r="DW241" s="588"/>
      <c r="DX241" s="587"/>
      <c r="DY241" s="587"/>
      <c r="DZ241" s="587"/>
      <c r="EA241" s="587"/>
      <c r="EB241" s="1127"/>
      <c r="EC241" s="1127"/>
      <c r="ED241" s="588"/>
      <c r="EE241" s="588"/>
      <c r="EF241" s="587">
        <v>7</v>
      </c>
      <c r="EG241" s="587">
        <v>1</v>
      </c>
      <c r="EH241" s="587">
        <v>1</v>
      </c>
      <c r="EI241" s="587">
        <f>SUM(EF241:EH241)</f>
        <v>9</v>
      </c>
      <c r="EJ241" s="1127">
        <v>1</v>
      </c>
      <c r="EK241" s="1163">
        <f t="shared" si="348"/>
        <v>11.614035087719298</v>
      </c>
      <c r="EL241" s="588"/>
      <c r="EM241" s="587">
        <v>7</v>
      </c>
      <c r="EN241" s="587">
        <v>1</v>
      </c>
      <c r="EO241" s="587">
        <v>2</v>
      </c>
      <c r="EP241" s="587">
        <f>SUM(EM241:EO241)</f>
        <v>10</v>
      </c>
      <c r="EQ241" s="1127">
        <v>1</v>
      </c>
      <c r="ER241" s="1163">
        <f t="shared" si="334"/>
        <v>16.258620689655171</v>
      </c>
      <c r="ES241" s="588"/>
      <c r="ET241" s="587"/>
      <c r="EU241" s="587">
        <v>4</v>
      </c>
      <c r="EV241" s="587">
        <v>1</v>
      </c>
      <c r="EW241" s="587">
        <v>4</v>
      </c>
      <c r="EX241" s="587">
        <f>SUM(EU241:EW241)</f>
        <v>9</v>
      </c>
      <c r="EY241" s="1199">
        <v>1</v>
      </c>
      <c r="EZ241" s="1164">
        <f t="shared" si="335"/>
        <v>9.5140186915887845</v>
      </c>
      <c r="FA241" s="588"/>
      <c r="FB241" s="587">
        <v>4</v>
      </c>
      <c r="FC241" s="587">
        <v>1</v>
      </c>
      <c r="FD241" s="587">
        <v>6</v>
      </c>
      <c r="FE241" s="587">
        <f>SUM(FB241:FD241)</f>
        <v>11</v>
      </c>
      <c r="FF241" s="1127">
        <v>1</v>
      </c>
      <c r="FG241" s="1163">
        <f t="shared" si="336"/>
        <v>13.700934579439252</v>
      </c>
      <c r="FH241" s="1197"/>
      <c r="FI241" s="1198"/>
      <c r="FJ241" s="587"/>
      <c r="FK241" s="587"/>
      <c r="FL241" s="587"/>
      <c r="FM241" s="587"/>
      <c r="FN241" s="1414"/>
      <c r="FO241" s="1127"/>
      <c r="FP241" s="588"/>
      <c r="FQ241" s="587"/>
      <c r="FR241" s="587"/>
      <c r="FS241" s="587"/>
      <c r="FT241" s="587"/>
      <c r="FU241" s="1126"/>
      <c r="FV241" s="1127"/>
      <c r="FW241" s="1203"/>
      <c r="FX241" s="1198"/>
      <c r="FY241" s="587">
        <v>2</v>
      </c>
      <c r="FZ241" s="587">
        <v>0</v>
      </c>
      <c r="GA241" s="587">
        <v>0</v>
      </c>
      <c r="GB241" s="588">
        <f>SUM(FY241:GA241)</f>
        <v>2</v>
      </c>
      <c r="GC241" s="1127">
        <v>1</v>
      </c>
      <c r="GD241" s="1166">
        <f t="shared" si="337"/>
        <v>3.4166666666666665</v>
      </c>
      <c r="GE241" s="697">
        <f t="shared" si="322"/>
        <v>23</v>
      </c>
      <c r="GF241" s="697">
        <f t="shared" si="323"/>
        <v>9</v>
      </c>
      <c r="GG241" s="697">
        <f t="shared" si="324"/>
        <v>11</v>
      </c>
      <c r="GH241" s="585">
        <v>0</v>
      </c>
      <c r="GI241" s="585">
        <v>4</v>
      </c>
    </row>
    <row r="242" spans="1:191" s="585" customFormat="1" hidden="1" x14ac:dyDescent="0.35">
      <c r="A242" s="1229">
        <v>43060</v>
      </c>
      <c r="B242" s="587"/>
      <c r="C242" s="587"/>
      <c r="D242" s="587"/>
      <c r="E242" s="587"/>
      <c r="F242" s="1126"/>
      <c r="G242" s="1414"/>
      <c r="H242" s="588"/>
      <c r="I242" s="587"/>
      <c r="J242" s="587"/>
      <c r="K242" s="587"/>
      <c r="L242" s="587"/>
      <c r="M242" s="1126"/>
      <c r="N242" s="1126"/>
      <c r="O242" s="588"/>
      <c r="P242" s="588"/>
      <c r="Q242" s="587"/>
      <c r="R242" s="587"/>
      <c r="S242" s="587"/>
      <c r="T242" s="587"/>
      <c r="U242" s="1126"/>
      <c r="V242" s="1414"/>
      <c r="W242" s="587"/>
      <c r="X242" s="587"/>
      <c r="Y242" s="587"/>
      <c r="Z242" s="587"/>
      <c r="AA242" s="1126"/>
      <c r="AB242" s="1126"/>
      <c r="AC242" s="587"/>
      <c r="AD242" s="587"/>
      <c r="AE242" s="587"/>
      <c r="AF242" s="587"/>
      <c r="AG242" s="1126"/>
      <c r="AH242" s="1199"/>
      <c r="AI242" s="588"/>
      <c r="AJ242" s="587"/>
      <c r="AK242" s="587"/>
      <c r="AL242" s="587"/>
      <c r="AM242" s="587"/>
      <c r="AN242" s="1126"/>
      <c r="AO242" s="1127"/>
      <c r="AP242" s="587"/>
      <c r="AQ242" s="587">
        <v>2</v>
      </c>
      <c r="AR242" s="587">
        <v>1</v>
      </c>
      <c r="AS242" s="587">
        <v>0</v>
      </c>
      <c r="AT242" s="587">
        <f>SUM(AQ242:AS242)</f>
        <v>3</v>
      </c>
      <c r="AU242" s="1127">
        <v>1</v>
      </c>
      <c r="AV242" s="1165">
        <f t="shared" si="307"/>
        <v>14.1</v>
      </c>
      <c r="AW242" s="588"/>
      <c r="AX242" s="587">
        <v>2</v>
      </c>
      <c r="AY242" s="587">
        <v>2</v>
      </c>
      <c r="AZ242" s="587">
        <v>1</v>
      </c>
      <c r="BA242" s="587">
        <f>SUM(AX242:AZ242)</f>
        <v>5</v>
      </c>
      <c r="BB242" s="1127">
        <v>1</v>
      </c>
      <c r="BC242" s="1163">
        <f t="shared" si="306"/>
        <v>16.95</v>
      </c>
      <c r="BD242" s="588"/>
      <c r="BE242" s="588"/>
      <c r="BF242" s="587"/>
      <c r="BG242" s="587"/>
      <c r="BH242" s="587"/>
      <c r="BI242" s="587"/>
      <c r="BJ242" s="1126"/>
      <c r="BK242" s="1127"/>
      <c r="BL242" s="588"/>
      <c r="BM242" s="587">
        <v>10</v>
      </c>
      <c r="BN242" s="587">
        <v>0</v>
      </c>
      <c r="BO242" s="587">
        <v>3</v>
      </c>
      <c r="BP242" s="587">
        <f>SUM(BM242:BO242)</f>
        <v>13</v>
      </c>
      <c r="BQ242" s="1419">
        <v>1</v>
      </c>
      <c r="BR242" s="1163">
        <f t="shared" si="314"/>
        <v>6.9629629629629628</v>
      </c>
      <c r="BS242" s="587">
        <v>10</v>
      </c>
      <c r="BT242" s="587">
        <v>0</v>
      </c>
      <c r="BU242" s="587">
        <v>3</v>
      </c>
      <c r="BV242" s="587">
        <f>SUM(BS242:BU242)</f>
        <v>13</v>
      </c>
      <c r="BW242" s="1126">
        <v>1</v>
      </c>
      <c r="BX242" s="1163">
        <f t="shared" si="315"/>
        <v>7.6296296296296298</v>
      </c>
      <c r="BY242" s="588"/>
      <c r="BZ242" s="588"/>
      <c r="CA242" s="587"/>
      <c r="CB242" s="587"/>
      <c r="CC242" s="587"/>
      <c r="CD242" s="587"/>
      <c r="CE242" s="1127"/>
      <c r="CF242" s="1163"/>
      <c r="CG242" s="588"/>
      <c r="CH242" s="587"/>
      <c r="CI242" s="587"/>
      <c r="CJ242" s="587"/>
      <c r="CK242" s="587"/>
      <c r="CL242" s="1127"/>
      <c r="CM242" s="1163"/>
      <c r="CN242" s="588"/>
      <c r="CO242" s="588"/>
      <c r="CP242" s="587"/>
      <c r="CQ242" s="587"/>
      <c r="CR242" s="587"/>
      <c r="CS242" s="587"/>
      <c r="CT242" s="1127"/>
      <c r="CU242" s="1127"/>
      <c r="CV242" s="588"/>
      <c r="CW242" s="587"/>
      <c r="CX242" s="587"/>
      <c r="CY242" s="587"/>
      <c r="CZ242" s="587"/>
      <c r="DA242" s="1127"/>
      <c r="DB242" s="1127"/>
      <c r="DC242" s="1127"/>
      <c r="DD242" s="1127"/>
      <c r="DE242" s="1127"/>
      <c r="DF242" s="1127"/>
      <c r="DG242" s="1127"/>
      <c r="DH242" s="1127"/>
      <c r="DI242" s="1127"/>
      <c r="DJ242" s="1127"/>
      <c r="DK242" s="1127"/>
      <c r="DL242" s="1127"/>
      <c r="DM242" s="1127"/>
      <c r="DN242" s="1127"/>
      <c r="DO242" s="588"/>
      <c r="DP242" s="588"/>
      <c r="DQ242" s="587"/>
      <c r="DR242" s="587"/>
      <c r="DS242" s="587"/>
      <c r="DT242" s="587"/>
      <c r="DU242" s="1127"/>
      <c r="DV242" s="1127"/>
      <c r="DW242" s="588"/>
      <c r="DX242" s="587"/>
      <c r="DY242" s="587"/>
      <c r="DZ242" s="587"/>
      <c r="EA242" s="587"/>
      <c r="EB242" s="1127"/>
      <c r="EC242" s="1127"/>
      <c r="ED242" s="588"/>
      <c r="EE242" s="588"/>
      <c r="EF242" s="587">
        <v>6</v>
      </c>
      <c r="EG242" s="587">
        <v>4</v>
      </c>
      <c r="EH242" s="587">
        <v>2</v>
      </c>
      <c r="EI242" s="587">
        <f>SUM(EF242:EH242)</f>
        <v>12</v>
      </c>
      <c r="EJ242" s="1127">
        <v>1</v>
      </c>
      <c r="EK242" s="1163">
        <f t="shared" si="348"/>
        <v>11.649122807017545</v>
      </c>
      <c r="EL242" s="588"/>
      <c r="EM242" s="587">
        <v>7</v>
      </c>
      <c r="EN242" s="587">
        <v>6</v>
      </c>
      <c r="EO242" s="587">
        <v>3</v>
      </c>
      <c r="EP242" s="587">
        <f>SUM(EM242:EO242)</f>
        <v>16</v>
      </c>
      <c r="EQ242" s="1127">
        <v>1</v>
      </c>
      <c r="ER242" s="1163">
        <f t="shared" si="334"/>
        <v>16.344827586206897</v>
      </c>
      <c r="ES242" s="588"/>
      <c r="ET242" s="587"/>
      <c r="EU242" s="587">
        <v>8</v>
      </c>
      <c r="EV242" s="587">
        <v>1</v>
      </c>
      <c r="EW242" s="587">
        <v>2</v>
      </c>
      <c r="EX242" s="587">
        <f>SUM(EU242:EW242)</f>
        <v>11</v>
      </c>
      <c r="EY242" s="1199">
        <v>1</v>
      </c>
      <c r="EZ242" s="1164">
        <f t="shared" si="335"/>
        <v>9.6261682242990663</v>
      </c>
      <c r="FA242" s="588"/>
      <c r="FB242" s="587">
        <v>8</v>
      </c>
      <c r="FC242" s="587">
        <v>4</v>
      </c>
      <c r="FD242" s="587">
        <v>3</v>
      </c>
      <c r="FE242" s="587">
        <f>SUM(FB242:FD242)</f>
        <v>15</v>
      </c>
      <c r="FF242" s="1127">
        <v>1</v>
      </c>
      <c r="FG242" s="1163">
        <f t="shared" si="336"/>
        <v>13.83177570093458</v>
      </c>
      <c r="FH242" s="1197"/>
      <c r="FI242" s="1198"/>
      <c r="FJ242" s="587"/>
      <c r="FK242" s="587"/>
      <c r="FL242" s="587"/>
      <c r="FM242" s="587"/>
      <c r="FN242" s="1414"/>
      <c r="FO242" s="1127"/>
      <c r="FP242" s="588"/>
      <c r="FQ242" s="587"/>
      <c r="FR242" s="587"/>
      <c r="FS242" s="587"/>
      <c r="FT242" s="587"/>
      <c r="FU242" s="1126"/>
      <c r="FV242" s="1127"/>
      <c r="FW242" s="1203"/>
      <c r="FX242" s="1198"/>
      <c r="FY242" s="587">
        <v>1</v>
      </c>
      <c r="FZ242" s="587">
        <v>2</v>
      </c>
      <c r="GA242" s="587">
        <v>1</v>
      </c>
      <c r="GB242" s="588">
        <f>SUM(FY242:GA242)</f>
        <v>4</v>
      </c>
      <c r="GC242" s="1127">
        <v>1</v>
      </c>
      <c r="GD242" s="1166">
        <f t="shared" si="337"/>
        <v>3.45</v>
      </c>
      <c r="GE242" s="697">
        <f t="shared" si="322"/>
        <v>27</v>
      </c>
      <c r="GF242" s="697">
        <f t="shared" si="323"/>
        <v>8</v>
      </c>
      <c r="GG242" s="697">
        <f t="shared" si="324"/>
        <v>8</v>
      </c>
      <c r="GH242" s="585">
        <v>1</v>
      </c>
      <c r="GI242" s="585">
        <v>2</v>
      </c>
    </row>
    <row r="243" spans="1:191" s="585" customFormat="1" hidden="1" x14ac:dyDescent="0.35">
      <c r="A243" s="1229">
        <v>43061</v>
      </c>
      <c r="B243" s="587"/>
      <c r="C243" s="587"/>
      <c r="D243" s="587"/>
      <c r="E243" s="587"/>
      <c r="F243" s="1126"/>
      <c r="G243" s="1414"/>
      <c r="H243" s="588"/>
      <c r="I243" s="587"/>
      <c r="J243" s="587"/>
      <c r="K243" s="587"/>
      <c r="L243" s="587"/>
      <c r="M243" s="1126"/>
      <c r="N243" s="1126"/>
      <c r="O243" s="588"/>
      <c r="P243" s="588"/>
      <c r="Q243" s="587"/>
      <c r="R243" s="587"/>
      <c r="S243" s="587"/>
      <c r="T243" s="587"/>
      <c r="U243" s="1126"/>
      <c r="V243" s="1414"/>
      <c r="W243" s="587"/>
      <c r="X243" s="587"/>
      <c r="Y243" s="587"/>
      <c r="Z243" s="587"/>
      <c r="AA243" s="1126"/>
      <c r="AB243" s="1126"/>
      <c r="AC243" s="587"/>
      <c r="AD243" s="587"/>
      <c r="AE243" s="587"/>
      <c r="AF243" s="587"/>
      <c r="AG243" s="1126"/>
      <c r="AH243" s="1199"/>
      <c r="AI243" s="588"/>
      <c r="AJ243" s="587"/>
      <c r="AK243" s="587"/>
      <c r="AL243" s="587"/>
      <c r="AM243" s="587"/>
      <c r="AN243" s="1126"/>
      <c r="AO243" s="1127"/>
      <c r="AP243" s="587"/>
      <c r="AQ243" s="587">
        <v>2</v>
      </c>
      <c r="AR243" s="587">
        <v>1</v>
      </c>
      <c r="AS243" s="587">
        <v>0</v>
      </c>
      <c r="AT243" s="587">
        <f>SUM(AQ243:AS243)</f>
        <v>3</v>
      </c>
      <c r="AU243" s="1127">
        <v>1</v>
      </c>
      <c r="AV243" s="1165">
        <f t="shared" si="307"/>
        <v>13.716666666666667</v>
      </c>
      <c r="AW243" s="588"/>
      <c r="AX243" s="587">
        <v>2</v>
      </c>
      <c r="AY243" s="587">
        <v>2</v>
      </c>
      <c r="AZ243" s="587">
        <v>1</v>
      </c>
      <c r="BA243" s="587">
        <f>SUM(AX243:AZ243)</f>
        <v>5</v>
      </c>
      <c r="BB243" s="1127">
        <v>1</v>
      </c>
      <c r="BC243" s="1163">
        <f t="shared" si="306"/>
        <v>16.533333333333335</v>
      </c>
      <c r="BD243" s="588"/>
      <c r="BE243" s="588"/>
      <c r="BF243" s="587"/>
      <c r="BG243" s="587"/>
      <c r="BH243" s="587"/>
      <c r="BI243" s="587"/>
      <c r="BJ243" s="1126"/>
      <c r="BK243" s="1127"/>
      <c r="BL243" s="588"/>
      <c r="BM243" s="587">
        <v>10</v>
      </c>
      <c r="BN243" s="587">
        <v>0</v>
      </c>
      <c r="BO243" s="587">
        <v>3</v>
      </c>
      <c r="BP243" s="587">
        <f>SUM(BM243:BO243)</f>
        <v>13</v>
      </c>
      <c r="BQ243" s="1419">
        <v>1</v>
      </c>
      <c r="BR243" s="1163">
        <f t="shared" si="314"/>
        <v>7.1785714285714288</v>
      </c>
      <c r="BS243" s="587">
        <v>10</v>
      </c>
      <c r="BT243" s="587">
        <v>0</v>
      </c>
      <c r="BU243" s="587">
        <v>3</v>
      </c>
      <c r="BV243" s="587">
        <f>SUM(BS243:BU243)</f>
        <v>13</v>
      </c>
      <c r="BW243" s="1126">
        <v>1</v>
      </c>
      <c r="BX243" s="1163">
        <f t="shared" si="315"/>
        <v>7.8214285714285712</v>
      </c>
      <c r="BY243" s="588"/>
      <c r="BZ243" s="588"/>
      <c r="CA243" s="587"/>
      <c r="CB243" s="587"/>
      <c r="CC243" s="587"/>
      <c r="CD243" s="587"/>
      <c r="CE243" s="1127"/>
      <c r="CF243" s="1163"/>
      <c r="CG243" s="588"/>
      <c r="CH243" s="587"/>
      <c r="CI243" s="587"/>
      <c r="CJ243" s="587"/>
      <c r="CK243" s="587"/>
      <c r="CL243" s="1127"/>
      <c r="CM243" s="1163"/>
      <c r="CN243" s="588"/>
      <c r="CO243" s="588"/>
      <c r="CP243" s="587"/>
      <c r="CQ243" s="587"/>
      <c r="CR243" s="587"/>
      <c r="CS243" s="587"/>
      <c r="CT243" s="1127"/>
      <c r="CU243" s="1127"/>
      <c r="CV243" s="588"/>
      <c r="CW243" s="587"/>
      <c r="CX243" s="587"/>
      <c r="CY243" s="587"/>
      <c r="CZ243" s="587"/>
      <c r="DA243" s="1127"/>
      <c r="DB243" s="1127"/>
      <c r="DC243" s="1127"/>
      <c r="DD243" s="1127"/>
      <c r="DE243" s="1127"/>
      <c r="DF243" s="1127"/>
      <c r="DG243" s="1127"/>
      <c r="DH243" s="1127"/>
      <c r="DI243" s="1127"/>
      <c r="DJ243" s="1127"/>
      <c r="DK243" s="1127"/>
      <c r="DL243" s="1127"/>
      <c r="DM243" s="1127"/>
      <c r="DN243" s="1127"/>
      <c r="DO243" s="588"/>
      <c r="DP243" s="588"/>
      <c r="DQ243" s="587"/>
      <c r="DR243" s="587"/>
      <c r="DS243" s="587"/>
      <c r="DT243" s="587"/>
      <c r="DU243" s="1127"/>
      <c r="DV243" s="1127"/>
      <c r="DW243" s="588"/>
      <c r="DX243" s="587"/>
      <c r="DY243" s="587"/>
      <c r="DZ243" s="587"/>
      <c r="EA243" s="587"/>
      <c r="EB243" s="1127"/>
      <c r="EC243" s="1127"/>
      <c r="ED243" s="588"/>
      <c r="EE243" s="588"/>
      <c r="EF243" s="587">
        <v>6</v>
      </c>
      <c r="EG243" s="587">
        <v>4</v>
      </c>
      <c r="EH243" s="587">
        <v>2</v>
      </c>
      <c r="EI243" s="587">
        <f>SUM(EF243:EH243)</f>
        <v>12</v>
      </c>
      <c r="EJ243" s="1127">
        <v>1</v>
      </c>
      <c r="EK243" s="1163">
        <f t="shared" si="348"/>
        <v>11.701754385964913</v>
      </c>
      <c r="EL243" s="588"/>
      <c r="EM243" s="587">
        <v>7</v>
      </c>
      <c r="EN243" s="587">
        <v>6</v>
      </c>
      <c r="EO243" s="587">
        <v>3</v>
      </c>
      <c r="EP243" s="587">
        <f>SUM(EM243:EO243)</f>
        <v>16</v>
      </c>
      <c r="EQ243" s="1127">
        <v>1</v>
      </c>
      <c r="ER243" s="1163">
        <f t="shared" si="334"/>
        <v>16.448275862068964</v>
      </c>
      <c r="ES243" s="588"/>
      <c r="ET243" s="587"/>
      <c r="EU243" s="587">
        <v>8</v>
      </c>
      <c r="EV243" s="587">
        <v>1</v>
      </c>
      <c r="EW243" s="587">
        <v>2</v>
      </c>
      <c r="EX243" s="587">
        <f>SUM(EU243:EW243)</f>
        <v>11</v>
      </c>
      <c r="EY243" s="1199">
        <v>1</v>
      </c>
      <c r="EZ243" s="1164">
        <f t="shared" si="335"/>
        <v>9.7196261682242984</v>
      </c>
      <c r="FA243" s="588"/>
      <c r="FB243" s="587">
        <v>8</v>
      </c>
      <c r="FC243" s="587">
        <v>4</v>
      </c>
      <c r="FD243" s="587">
        <v>3</v>
      </c>
      <c r="FE243" s="587">
        <f>SUM(FB243:FD243)</f>
        <v>15</v>
      </c>
      <c r="FF243" s="1127">
        <v>1</v>
      </c>
      <c r="FG243" s="1163">
        <f t="shared" si="336"/>
        <v>13.925233644859814</v>
      </c>
      <c r="FH243" s="1197"/>
      <c r="FI243" s="1198"/>
      <c r="FJ243" s="587"/>
      <c r="FK243" s="587"/>
      <c r="FL243" s="587"/>
      <c r="FM243" s="587"/>
      <c r="FN243" s="1414"/>
      <c r="FO243" s="1127"/>
      <c r="FP243" s="588"/>
      <c r="FQ243" s="587"/>
      <c r="FR243" s="587"/>
      <c r="FS243" s="587"/>
      <c r="FT243" s="587"/>
      <c r="FU243" s="1126"/>
      <c r="FV243" s="1127"/>
      <c r="FW243" s="1203"/>
      <c r="FX243" s="1198"/>
      <c r="FY243" s="587">
        <v>1</v>
      </c>
      <c r="FZ243" s="587">
        <v>2</v>
      </c>
      <c r="GA243" s="587">
        <v>1</v>
      </c>
      <c r="GB243" s="588">
        <f>SUM(FY243:GA243)</f>
        <v>4</v>
      </c>
      <c r="GC243" s="1127">
        <v>1</v>
      </c>
      <c r="GD243" s="1166">
        <f t="shared" si="337"/>
        <v>3.4833333333333334</v>
      </c>
      <c r="GE243" s="697">
        <f t="shared" si="322"/>
        <v>27</v>
      </c>
      <c r="GF243" s="697">
        <f t="shared" si="323"/>
        <v>8</v>
      </c>
      <c r="GG243" s="697">
        <f t="shared" si="324"/>
        <v>8</v>
      </c>
      <c r="GH243" s="585">
        <v>1</v>
      </c>
      <c r="GI243" s="585">
        <v>2</v>
      </c>
    </row>
    <row r="244" spans="1:191" s="585" customFormat="1" hidden="1" x14ac:dyDescent="0.35">
      <c r="A244" s="1229" t="s">
        <v>253</v>
      </c>
      <c r="B244" s="587"/>
      <c r="C244" s="587"/>
      <c r="D244" s="587"/>
      <c r="E244" s="587"/>
      <c r="F244" s="1126"/>
      <c r="G244" s="1414"/>
      <c r="H244" s="588"/>
      <c r="I244" s="587"/>
      <c r="J244" s="587"/>
      <c r="K244" s="587"/>
      <c r="L244" s="587"/>
      <c r="M244" s="1126"/>
      <c r="N244" s="1126"/>
      <c r="O244" s="588"/>
      <c r="P244" s="588"/>
      <c r="Q244" s="587"/>
      <c r="R244" s="587"/>
      <c r="S244" s="587"/>
      <c r="T244" s="587"/>
      <c r="U244" s="1126"/>
      <c r="V244" s="1414"/>
      <c r="W244" s="587"/>
      <c r="X244" s="587"/>
      <c r="Y244" s="587"/>
      <c r="Z244" s="587"/>
      <c r="AA244" s="1126"/>
      <c r="AB244" s="1126"/>
      <c r="AC244" s="587"/>
      <c r="AD244" s="587"/>
      <c r="AE244" s="587"/>
      <c r="AF244" s="587"/>
      <c r="AG244" s="1126"/>
      <c r="AH244" s="1199"/>
      <c r="AI244" s="588"/>
      <c r="AJ244" s="587"/>
      <c r="AK244" s="587"/>
      <c r="AL244" s="587"/>
      <c r="AM244" s="587"/>
      <c r="AN244" s="1126"/>
      <c r="AO244" s="1127"/>
      <c r="AP244" s="587"/>
      <c r="AQ244" s="587"/>
      <c r="AR244" s="587"/>
      <c r="AS244" s="587"/>
      <c r="AT244" s="587"/>
      <c r="AU244" s="1127"/>
      <c r="AV244" s="1165">
        <f t="shared" si="307"/>
        <v>13.59322033898305</v>
      </c>
      <c r="AW244" s="588"/>
      <c r="AX244" s="587"/>
      <c r="AY244" s="587"/>
      <c r="AZ244" s="587"/>
      <c r="BA244" s="587"/>
      <c r="BB244" s="1127"/>
      <c r="BC244" s="1163">
        <f t="shared" si="306"/>
        <v>16.389830508474578</v>
      </c>
      <c r="BD244" s="588"/>
      <c r="BE244" s="588"/>
      <c r="BF244" s="587"/>
      <c r="BG244" s="587"/>
      <c r="BH244" s="587"/>
      <c r="BI244" s="587"/>
      <c r="BJ244" s="1126"/>
      <c r="BK244" s="1127"/>
      <c r="BL244" s="588"/>
      <c r="BM244" s="587"/>
      <c r="BN244" s="587"/>
      <c r="BO244" s="587"/>
      <c r="BP244" s="587"/>
      <c r="BQ244" s="1419"/>
      <c r="BR244" s="1163">
        <f t="shared" si="314"/>
        <v>7.1785714285714288</v>
      </c>
      <c r="BS244" s="587"/>
      <c r="BT244" s="587"/>
      <c r="BU244" s="587"/>
      <c r="BV244" s="587"/>
      <c r="BW244" s="1126"/>
      <c r="BX244" s="1163">
        <f t="shared" si="315"/>
        <v>7.8214285714285712</v>
      </c>
      <c r="BY244" s="588"/>
      <c r="BZ244" s="588"/>
      <c r="CA244" s="587"/>
      <c r="CB244" s="587"/>
      <c r="CC244" s="587"/>
      <c r="CD244" s="587"/>
      <c r="CE244" s="1127"/>
      <c r="CF244" s="1163"/>
      <c r="CG244" s="588"/>
      <c r="CH244" s="587"/>
      <c r="CI244" s="587"/>
      <c r="CJ244" s="587"/>
      <c r="CK244" s="587"/>
      <c r="CL244" s="1127"/>
      <c r="CM244" s="1163"/>
      <c r="CN244" s="588"/>
      <c r="CO244" s="588"/>
      <c r="CP244" s="587"/>
      <c r="CQ244" s="587"/>
      <c r="CR244" s="587"/>
      <c r="CS244" s="587"/>
      <c r="CT244" s="1127"/>
      <c r="CU244" s="1127"/>
      <c r="CV244" s="588"/>
      <c r="CW244" s="587"/>
      <c r="CX244" s="587"/>
      <c r="CY244" s="587"/>
      <c r="CZ244" s="587"/>
      <c r="DA244" s="1127"/>
      <c r="DB244" s="1127"/>
      <c r="DC244" s="1127"/>
      <c r="DD244" s="1127"/>
      <c r="DE244" s="1127"/>
      <c r="DF244" s="1127"/>
      <c r="DG244" s="1127"/>
      <c r="DH244" s="1127"/>
      <c r="DI244" s="1127"/>
      <c r="DJ244" s="1127"/>
      <c r="DK244" s="1127"/>
      <c r="DL244" s="1127"/>
      <c r="DM244" s="1127"/>
      <c r="DN244" s="1127"/>
      <c r="DO244" s="588"/>
      <c r="DP244" s="588"/>
      <c r="DQ244" s="587"/>
      <c r="DR244" s="587"/>
      <c r="DS244" s="587"/>
      <c r="DT244" s="587"/>
      <c r="DU244" s="1127"/>
      <c r="DV244" s="1127"/>
      <c r="DW244" s="588"/>
      <c r="DX244" s="587"/>
      <c r="DY244" s="587"/>
      <c r="DZ244" s="587"/>
      <c r="EA244" s="587"/>
      <c r="EB244" s="1127"/>
      <c r="EC244" s="1127"/>
      <c r="ED244" s="588"/>
      <c r="EE244" s="588"/>
      <c r="EF244" s="587"/>
      <c r="EG244" s="587"/>
      <c r="EH244" s="587"/>
      <c r="EI244" s="587"/>
      <c r="EJ244" s="1127"/>
      <c r="EK244" s="1163">
        <f t="shared" si="348"/>
        <v>11.767857142857142</v>
      </c>
      <c r="EL244" s="588"/>
      <c r="EM244" s="587"/>
      <c r="EN244" s="587"/>
      <c r="EO244" s="587"/>
      <c r="EP244" s="587"/>
      <c r="EQ244" s="1127"/>
      <c r="ER244" s="1163">
        <f t="shared" si="334"/>
        <v>16.526315789473685</v>
      </c>
      <c r="ES244" s="588"/>
      <c r="ET244" s="587"/>
      <c r="EU244" s="587"/>
      <c r="EV244" s="587"/>
      <c r="EW244" s="587"/>
      <c r="EX244" s="587"/>
      <c r="EY244" s="1199"/>
      <c r="EZ244" s="1164">
        <f t="shared" si="335"/>
        <v>9.7142857142857135</v>
      </c>
      <c r="FA244" s="588"/>
      <c r="FB244" s="587"/>
      <c r="FC244" s="587"/>
      <c r="FD244" s="587"/>
      <c r="FE244" s="587"/>
      <c r="FF244" s="1127"/>
      <c r="FG244" s="1163">
        <f t="shared" si="336"/>
        <v>14</v>
      </c>
      <c r="FH244" s="1197"/>
      <c r="FI244" s="1198"/>
      <c r="FJ244" s="587"/>
      <c r="FK244" s="587"/>
      <c r="FL244" s="587"/>
      <c r="FM244" s="587"/>
      <c r="FN244" s="1414"/>
      <c r="FO244" s="1127"/>
      <c r="FP244" s="588"/>
      <c r="FQ244" s="587"/>
      <c r="FR244" s="587"/>
      <c r="FS244" s="587"/>
      <c r="FT244" s="587"/>
      <c r="FU244" s="1126"/>
      <c r="FV244" s="1127"/>
      <c r="FW244" s="1203"/>
      <c r="FX244" s="1198"/>
      <c r="FY244" s="587"/>
      <c r="FZ244" s="587"/>
      <c r="GA244" s="587"/>
      <c r="GB244" s="588"/>
      <c r="GC244" s="1127"/>
      <c r="GD244" s="1166">
        <f t="shared" si="337"/>
        <v>3.4745762711864407</v>
      </c>
      <c r="GE244" s="697"/>
      <c r="GF244" s="697"/>
      <c r="GG244" s="697"/>
    </row>
    <row r="245" spans="1:191" s="585" customFormat="1" hidden="1" x14ac:dyDescent="0.35">
      <c r="A245" s="1231">
        <v>43063</v>
      </c>
      <c r="B245" s="698"/>
      <c r="C245" s="698"/>
      <c r="D245" s="698"/>
      <c r="E245" s="698"/>
      <c r="F245" s="1140"/>
      <c r="G245" s="1415"/>
      <c r="H245" s="1142"/>
      <c r="I245" s="698"/>
      <c r="J245" s="698"/>
      <c r="K245" s="698"/>
      <c r="L245" s="698"/>
      <c r="M245" s="1140"/>
      <c r="N245" s="1140"/>
      <c r="O245" s="1142"/>
      <c r="P245" s="1142"/>
      <c r="Q245" s="698"/>
      <c r="R245" s="698"/>
      <c r="S245" s="698"/>
      <c r="T245" s="698"/>
      <c r="U245" s="1140"/>
      <c r="V245" s="1415"/>
      <c r="W245" s="698"/>
      <c r="X245" s="698"/>
      <c r="Y245" s="698"/>
      <c r="Z245" s="698"/>
      <c r="AA245" s="1140"/>
      <c r="AB245" s="1140"/>
      <c r="AC245" s="698"/>
      <c r="AD245" s="698"/>
      <c r="AE245" s="698"/>
      <c r="AF245" s="698"/>
      <c r="AG245" s="1140"/>
      <c r="AH245" s="1420"/>
      <c r="AI245" s="1142"/>
      <c r="AJ245" s="698"/>
      <c r="AK245" s="698"/>
      <c r="AL245" s="698"/>
      <c r="AM245" s="698"/>
      <c r="AN245" s="1140"/>
      <c r="AO245" s="1141"/>
      <c r="AP245" s="698"/>
      <c r="AQ245" s="698">
        <v>3</v>
      </c>
      <c r="AR245" s="698">
        <v>0</v>
      </c>
      <c r="AS245" s="698">
        <v>1</v>
      </c>
      <c r="AT245" s="698">
        <f t="shared" ref="AT245:AT250" si="349">SUM(AQ245:AS245)</f>
        <v>4</v>
      </c>
      <c r="AU245" s="1141">
        <v>1</v>
      </c>
      <c r="AV245" s="1165">
        <f t="shared" si="307"/>
        <v>13.338983050847459</v>
      </c>
      <c r="AW245" s="1142"/>
      <c r="AX245" s="698">
        <v>3</v>
      </c>
      <c r="AY245" s="698">
        <v>0</v>
      </c>
      <c r="AZ245" s="698">
        <v>1</v>
      </c>
      <c r="BA245" s="698">
        <f t="shared" ref="BA245:BA250" si="350">SUM(AX245:AZ245)</f>
        <v>4</v>
      </c>
      <c r="BB245" s="1141">
        <v>1</v>
      </c>
      <c r="BC245" s="1163">
        <f t="shared" si="306"/>
        <v>16.084745762711865</v>
      </c>
      <c r="BD245" s="1142"/>
      <c r="BE245" s="1142"/>
      <c r="BF245" s="698"/>
      <c r="BG245" s="698"/>
      <c r="BH245" s="698"/>
      <c r="BI245" s="698"/>
      <c r="BJ245" s="1140"/>
      <c r="BK245" s="1141"/>
      <c r="BL245" s="1142"/>
      <c r="BM245" s="698">
        <v>1</v>
      </c>
      <c r="BN245" s="698">
        <v>1</v>
      </c>
      <c r="BO245" s="698">
        <v>0</v>
      </c>
      <c r="BP245" s="698">
        <f t="shared" ref="BP245:BP250" si="351">SUM(BM245:BO245)</f>
        <v>2</v>
      </c>
      <c r="BQ245" s="1421">
        <v>1</v>
      </c>
      <c r="BR245" s="1163">
        <f t="shared" si="314"/>
        <v>7</v>
      </c>
      <c r="BS245" s="698">
        <v>1</v>
      </c>
      <c r="BT245" s="698">
        <v>1</v>
      </c>
      <c r="BU245" s="698">
        <v>0</v>
      </c>
      <c r="BV245" s="698">
        <f t="shared" ref="BV245:BV250" si="352">SUM(BS245:BU245)</f>
        <v>2</v>
      </c>
      <c r="BW245" s="1140">
        <v>1</v>
      </c>
      <c r="BX245" s="1163">
        <f t="shared" si="315"/>
        <v>7.6206896551724137</v>
      </c>
      <c r="BY245" s="1142"/>
      <c r="BZ245" s="1142"/>
      <c r="CA245" s="698"/>
      <c r="CB245" s="698"/>
      <c r="CC245" s="698"/>
      <c r="CD245" s="698"/>
      <c r="CE245" s="1141"/>
      <c r="CF245" s="1163"/>
      <c r="CG245" s="1142"/>
      <c r="CH245" s="698"/>
      <c r="CI245" s="698"/>
      <c r="CJ245" s="698"/>
      <c r="CK245" s="698"/>
      <c r="CL245" s="1127"/>
      <c r="CM245" s="1163"/>
      <c r="CN245" s="1142"/>
      <c r="CO245" s="1142"/>
      <c r="CP245" s="698"/>
      <c r="CQ245" s="698"/>
      <c r="CR245" s="698"/>
      <c r="CS245" s="698"/>
      <c r="CT245" s="1141"/>
      <c r="CU245" s="1141"/>
      <c r="CV245" s="1142"/>
      <c r="CW245" s="698"/>
      <c r="CX245" s="698"/>
      <c r="CY245" s="698"/>
      <c r="CZ245" s="698"/>
      <c r="DA245" s="1141"/>
      <c r="DB245" s="1141"/>
      <c r="DC245" s="1141"/>
      <c r="DD245" s="1141"/>
      <c r="DE245" s="1141"/>
      <c r="DF245" s="1141"/>
      <c r="DG245" s="1141"/>
      <c r="DH245" s="1141"/>
      <c r="DI245" s="1141"/>
      <c r="DJ245" s="1141"/>
      <c r="DK245" s="1141"/>
      <c r="DL245" s="1141"/>
      <c r="DM245" s="1141"/>
      <c r="DN245" s="1141"/>
      <c r="DO245" s="1142"/>
      <c r="DP245" s="1142"/>
      <c r="DQ245" s="698"/>
      <c r="DR245" s="698"/>
      <c r="DS245" s="698"/>
      <c r="DT245" s="698"/>
      <c r="DU245" s="1141"/>
      <c r="DV245" s="1141"/>
      <c r="DW245" s="1142"/>
      <c r="DX245" s="698"/>
      <c r="DY245" s="698"/>
      <c r="DZ245" s="698"/>
      <c r="EA245" s="698"/>
      <c r="EB245" s="1141"/>
      <c r="EC245" s="1141"/>
      <c r="ED245" s="1142"/>
      <c r="EE245" s="1142"/>
      <c r="EF245" s="698">
        <v>0</v>
      </c>
      <c r="EG245" s="698">
        <v>0</v>
      </c>
      <c r="EH245" s="698">
        <v>0</v>
      </c>
      <c r="EI245" s="698">
        <f t="shared" ref="EI245:EI250" si="353">SUM(EF245:EH245)</f>
        <v>0</v>
      </c>
      <c r="EJ245" s="1141">
        <v>0</v>
      </c>
      <c r="EK245" s="1163">
        <f t="shared" si="348"/>
        <v>11.745454545454546</v>
      </c>
      <c r="EL245" s="1142"/>
      <c r="EM245" s="698">
        <v>0</v>
      </c>
      <c r="EN245" s="698">
        <v>0</v>
      </c>
      <c r="EO245" s="698">
        <v>0</v>
      </c>
      <c r="EP245" s="698">
        <f t="shared" ref="EP245:EP250" si="354">SUM(EM245:EO245)</f>
        <v>0</v>
      </c>
      <c r="EQ245" s="1141">
        <v>0</v>
      </c>
      <c r="ER245" s="1163">
        <f t="shared" si="334"/>
        <v>16.517857142857142</v>
      </c>
      <c r="ES245" s="1142"/>
      <c r="ET245" s="698"/>
      <c r="EU245" s="698">
        <v>0</v>
      </c>
      <c r="EV245" s="698">
        <v>0</v>
      </c>
      <c r="EW245" s="698">
        <v>0</v>
      </c>
      <c r="EX245" s="698">
        <f t="shared" ref="EX245:EX250" si="355">SUM(EU245:EW245)</f>
        <v>0</v>
      </c>
      <c r="EY245" s="1420">
        <v>0</v>
      </c>
      <c r="EZ245" s="1164">
        <f t="shared" si="335"/>
        <v>9.766990291262136</v>
      </c>
      <c r="FA245" s="1142"/>
      <c r="FB245" s="698">
        <v>1</v>
      </c>
      <c r="FC245" s="698">
        <v>1</v>
      </c>
      <c r="FD245" s="698">
        <v>0</v>
      </c>
      <c r="FE245" s="698">
        <f t="shared" ref="FE245:FE250" si="356">SUM(FB245:FD245)</f>
        <v>2</v>
      </c>
      <c r="FF245" s="1141">
        <v>1</v>
      </c>
      <c r="FG245" s="1163">
        <f t="shared" si="336"/>
        <v>13.714285714285714</v>
      </c>
      <c r="FH245" s="1423"/>
      <c r="FI245" s="1424"/>
      <c r="FJ245" s="698"/>
      <c r="FK245" s="698"/>
      <c r="FL245" s="698"/>
      <c r="FM245" s="698"/>
      <c r="FN245" s="1415"/>
      <c r="FO245" s="1141"/>
      <c r="FP245" s="1142"/>
      <c r="FQ245" s="698"/>
      <c r="FR245" s="698"/>
      <c r="FS245" s="698"/>
      <c r="FT245" s="698"/>
      <c r="FU245" s="1140"/>
      <c r="FV245" s="1141"/>
      <c r="FW245" s="1425"/>
      <c r="FX245" s="1424"/>
      <c r="FY245" s="698">
        <v>0</v>
      </c>
      <c r="FZ245" s="698">
        <v>0</v>
      </c>
      <c r="GA245" s="698">
        <v>0</v>
      </c>
      <c r="GB245" s="1142">
        <f t="shared" ref="GB245:GB250" si="357">SUM(FY245:GA245)</f>
        <v>0</v>
      </c>
      <c r="GC245" s="1141">
        <v>1</v>
      </c>
      <c r="GD245" s="1166">
        <f t="shared" si="337"/>
        <v>3.4576271186440679</v>
      </c>
      <c r="GE245" s="1427">
        <f>AQ245+BM245+CA245+CP245+EF245+EU245+FY245</f>
        <v>4</v>
      </c>
      <c r="GF245" s="1427">
        <f>AR245+CB245+CQ245+EG245+EV245+FZ245+BN245</f>
        <v>1</v>
      </c>
      <c r="GG245" s="1427">
        <f>AS245+CC245+CR245+EH245+EW245+GA245+BO245</f>
        <v>1</v>
      </c>
      <c r="GH245" s="585">
        <v>0</v>
      </c>
      <c r="GI245" s="585">
        <v>0</v>
      </c>
    </row>
    <row r="246" spans="1:191" s="585" customFormat="1" hidden="1" x14ac:dyDescent="0.35">
      <c r="A246" s="1230">
        <v>43066</v>
      </c>
      <c r="B246" s="587"/>
      <c r="C246" s="587"/>
      <c r="D246" s="587"/>
      <c r="E246" s="587"/>
      <c r="F246" s="1126"/>
      <c r="G246" s="1414"/>
      <c r="H246" s="588"/>
      <c r="I246" s="587"/>
      <c r="J246" s="587"/>
      <c r="K246" s="587"/>
      <c r="L246" s="587"/>
      <c r="M246" s="1126"/>
      <c r="N246" s="1126"/>
      <c r="O246" s="588"/>
      <c r="P246" s="588"/>
      <c r="Q246" s="587"/>
      <c r="R246" s="587"/>
      <c r="S246" s="587"/>
      <c r="T246" s="587"/>
      <c r="U246" s="1126"/>
      <c r="V246" s="1414"/>
      <c r="W246" s="587"/>
      <c r="X246" s="587"/>
      <c r="Y246" s="587"/>
      <c r="Z246" s="587"/>
      <c r="AA246" s="1126"/>
      <c r="AB246" s="1126"/>
      <c r="AC246" s="587"/>
      <c r="AD246" s="587"/>
      <c r="AE246" s="587"/>
      <c r="AF246" s="587"/>
      <c r="AG246" s="1126"/>
      <c r="AH246" s="1199"/>
      <c r="AI246" s="588"/>
      <c r="AJ246" s="587"/>
      <c r="AK246" s="587"/>
      <c r="AL246" s="587"/>
      <c r="AM246" s="587"/>
      <c r="AN246" s="1126"/>
      <c r="AO246" s="1127"/>
      <c r="AP246" s="587"/>
      <c r="AQ246" s="587">
        <v>1</v>
      </c>
      <c r="AR246" s="587">
        <v>6</v>
      </c>
      <c r="AS246" s="587">
        <v>2</v>
      </c>
      <c r="AT246" s="587">
        <f t="shared" si="349"/>
        <v>9</v>
      </c>
      <c r="AU246" s="1127">
        <v>1</v>
      </c>
      <c r="AV246" s="1165">
        <f t="shared" si="307"/>
        <v>13.220338983050848</v>
      </c>
      <c r="AW246" s="588"/>
      <c r="AX246" s="587">
        <v>2</v>
      </c>
      <c r="AY246" s="587">
        <v>7</v>
      </c>
      <c r="AZ246" s="587">
        <v>2</v>
      </c>
      <c r="BA246" s="587">
        <f t="shared" si="350"/>
        <v>11</v>
      </c>
      <c r="BB246" s="1127">
        <v>1</v>
      </c>
      <c r="BC246" s="1163">
        <f t="shared" si="306"/>
        <v>15.76271186440678</v>
      </c>
      <c r="BD246" s="588"/>
      <c r="BE246" s="588"/>
      <c r="BF246" s="587"/>
      <c r="BG246" s="587"/>
      <c r="BH246" s="587"/>
      <c r="BI246" s="587"/>
      <c r="BJ246" s="1126"/>
      <c r="BK246" s="1127"/>
      <c r="BL246" s="588"/>
      <c r="BM246" s="587">
        <v>9</v>
      </c>
      <c r="BN246" s="587">
        <v>4</v>
      </c>
      <c r="BO246" s="587">
        <v>3</v>
      </c>
      <c r="BP246" s="587">
        <f t="shared" si="351"/>
        <v>16</v>
      </c>
      <c r="BQ246" s="1419">
        <v>1</v>
      </c>
      <c r="BR246" s="1163">
        <f t="shared" si="314"/>
        <v>7.3</v>
      </c>
      <c r="BS246" s="587">
        <v>10</v>
      </c>
      <c r="BT246" s="587">
        <v>4</v>
      </c>
      <c r="BU246" s="587">
        <v>3</v>
      </c>
      <c r="BV246" s="587">
        <f t="shared" si="352"/>
        <v>17</v>
      </c>
      <c r="BW246" s="1126">
        <v>1</v>
      </c>
      <c r="BX246" s="1163">
        <f t="shared" si="315"/>
        <v>7.9333333333333336</v>
      </c>
      <c r="BY246" s="588"/>
      <c r="BZ246" s="588"/>
      <c r="CA246" s="587"/>
      <c r="CB246" s="587"/>
      <c r="CC246" s="587"/>
      <c r="CD246" s="587"/>
      <c r="CE246" s="1127"/>
      <c r="CF246" s="1163"/>
      <c r="CG246" s="588"/>
      <c r="CH246" s="587"/>
      <c r="CI246" s="587"/>
      <c r="CJ246" s="587"/>
      <c r="CK246" s="587"/>
      <c r="CL246" s="1127"/>
      <c r="CM246" s="1163"/>
      <c r="CN246" s="588"/>
      <c r="CO246" s="588"/>
      <c r="CP246" s="587"/>
      <c r="CQ246" s="587"/>
      <c r="CR246" s="587"/>
      <c r="CS246" s="587"/>
      <c r="CT246" s="1127"/>
      <c r="CU246" s="1127"/>
      <c r="CV246" s="588"/>
      <c r="CW246" s="587"/>
      <c r="CX246" s="587"/>
      <c r="CY246" s="587"/>
      <c r="CZ246" s="587"/>
      <c r="DA246" s="1127"/>
      <c r="DB246" s="1127"/>
      <c r="DC246" s="1127"/>
      <c r="DD246" s="1127"/>
      <c r="DE246" s="1127"/>
      <c r="DF246" s="1127"/>
      <c r="DG246" s="1127"/>
      <c r="DH246" s="1127"/>
      <c r="DI246" s="1127"/>
      <c r="DJ246" s="1127"/>
      <c r="DK246" s="1127"/>
      <c r="DL246" s="1127"/>
      <c r="DM246" s="1127"/>
      <c r="DN246" s="1127"/>
      <c r="DO246" s="588"/>
      <c r="DP246" s="588"/>
      <c r="DQ246" s="587"/>
      <c r="DR246" s="587"/>
      <c r="DS246" s="587"/>
      <c r="DT246" s="587"/>
      <c r="DU246" s="1127"/>
      <c r="DV246" s="1127"/>
      <c r="DW246" s="588"/>
      <c r="DX246" s="587"/>
      <c r="DY246" s="587"/>
      <c r="DZ246" s="587"/>
      <c r="EA246" s="587"/>
      <c r="EB246" s="1127"/>
      <c r="EC246" s="1127"/>
      <c r="ED246" s="588"/>
      <c r="EE246" s="588"/>
      <c r="EF246" s="587">
        <v>10</v>
      </c>
      <c r="EG246" s="587">
        <v>1</v>
      </c>
      <c r="EH246" s="587">
        <v>1</v>
      </c>
      <c r="EI246" s="587">
        <f t="shared" si="353"/>
        <v>12</v>
      </c>
      <c r="EJ246" s="1127">
        <v>1</v>
      </c>
      <c r="EK246" s="1163">
        <f t="shared" si="348"/>
        <v>11.872727272727273</v>
      </c>
      <c r="EL246" s="588"/>
      <c r="EM246" s="587">
        <v>10</v>
      </c>
      <c r="EN246" s="587">
        <v>5</v>
      </c>
      <c r="EO246" s="587">
        <v>1</v>
      </c>
      <c r="EP246" s="587">
        <f t="shared" si="354"/>
        <v>16</v>
      </c>
      <c r="EQ246" s="1127">
        <v>1</v>
      </c>
      <c r="ER246" s="1163">
        <f t="shared" si="334"/>
        <v>16.696428571428573</v>
      </c>
      <c r="ES246" s="588"/>
      <c r="ET246" s="587"/>
      <c r="EU246" s="587">
        <v>6</v>
      </c>
      <c r="EV246" s="587">
        <v>1</v>
      </c>
      <c r="EW246" s="587">
        <v>0</v>
      </c>
      <c r="EX246" s="587">
        <f t="shared" si="355"/>
        <v>7</v>
      </c>
      <c r="EY246" s="1199">
        <v>1</v>
      </c>
      <c r="EZ246" s="1164">
        <f t="shared" si="335"/>
        <v>9.6893203883495147</v>
      </c>
      <c r="FA246" s="588"/>
      <c r="FB246" s="587">
        <v>7</v>
      </c>
      <c r="FC246" s="587">
        <v>4</v>
      </c>
      <c r="FD246" s="587">
        <v>1</v>
      </c>
      <c r="FE246" s="587">
        <f t="shared" si="356"/>
        <v>12</v>
      </c>
      <c r="FF246" s="1127">
        <v>1</v>
      </c>
      <c r="FG246" s="1163">
        <f t="shared" si="336"/>
        <v>13.504761904761905</v>
      </c>
      <c r="FH246" s="1197"/>
      <c r="FI246" s="1198"/>
      <c r="FJ246" s="587"/>
      <c r="FK246" s="587"/>
      <c r="FL246" s="587"/>
      <c r="FM246" s="587"/>
      <c r="FN246" s="1414"/>
      <c r="FO246" s="1127"/>
      <c r="FP246" s="588"/>
      <c r="FQ246" s="587"/>
      <c r="FR246" s="587"/>
      <c r="FS246" s="587"/>
      <c r="FT246" s="587"/>
      <c r="FU246" s="1126"/>
      <c r="FV246" s="1127"/>
      <c r="FW246" s="1203"/>
      <c r="FX246" s="1198"/>
      <c r="FY246" s="587">
        <v>1</v>
      </c>
      <c r="FZ246" s="587">
        <v>0</v>
      </c>
      <c r="GA246" s="587">
        <v>0</v>
      </c>
      <c r="GB246" s="588">
        <f t="shared" si="357"/>
        <v>1</v>
      </c>
      <c r="GC246" s="1127">
        <v>1</v>
      </c>
      <c r="GD246" s="1166">
        <f t="shared" si="337"/>
        <v>3.4406779661016951</v>
      </c>
      <c r="GE246" s="697">
        <f t="shared" ref="GE246:GG251" si="358">AQ246+BM246+CA246+EF246+EU246+FY246</f>
        <v>27</v>
      </c>
      <c r="GF246" s="697">
        <f t="shared" si="358"/>
        <v>12</v>
      </c>
      <c r="GG246" s="697">
        <f t="shared" si="358"/>
        <v>6</v>
      </c>
      <c r="GH246" s="585">
        <v>0</v>
      </c>
      <c r="GI246" s="585">
        <v>0</v>
      </c>
    </row>
    <row r="247" spans="1:191" s="585" customFormat="1" hidden="1" x14ac:dyDescent="0.35">
      <c r="A247" s="1229">
        <v>43067</v>
      </c>
      <c r="B247" s="587"/>
      <c r="C247" s="587"/>
      <c r="D247" s="587"/>
      <c r="E247" s="587"/>
      <c r="F247" s="1126"/>
      <c r="G247" s="1414"/>
      <c r="H247" s="588"/>
      <c r="I247" s="587"/>
      <c r="J247" s="587"/>
      <c r="K247" s="587"/>
      <c r="L247" s="587"/>
      <c r="M247" s="1126"/>
      <c r="N247" s="1126"/>
      <c r="O247" s="588"/>
      <c r="P247" s="588"/>
      <c r="Q247" s="587"/>
      <c r="R247" s="587"/>
      <c r="S247" s="587"/>
      <c r="T247" s="587"/>
      <c r="U247" s="1126"/>
      <c r="V247" s="1414"/>
      <c r="W247" s="587"/>
      <c r="X247" s="587"/>
      <c r="Y247" s="587"/>
      <c r="Z247" s="587"/>
      <c r="AA247" s="1126"/>
      <c r="AB247" s="1126"/>
      <c r="AC247" s="587"/>
      <c r="AD247" s="587"/>
      <c r="AE247" s="587"/>
      <c r="AF247" s="587"/>
      <c r="AG247" s="1126"/>
      <c r="AH247" s="1199"/>
      <c r="AI247" s="588"/>
      <c r="AJ247" s="587"/>
      <c r="AK247" s="587"/>
      <c r="AL247" s="587"/>
      <c r="AM247" s="587"/>
      <c r="AN247" s="1126"/>
      <c r="AO247" s="1127"/>
      <c r="AP247" s="587"/>
      <c r="AQ247" s="587">
        <v>3</v>
      </c>
      <c r="AR247" s="587">
        <v>2</v>
      </c>
      <c r="AS247" s="587">
        <v>3</v>
      </c>
      <c r="AT247" s="587">
        <f t="shared" si="349"/>
        <v>8</v>
      </c>
      <c r="AU247" s="1127">
        <v>1</v>
      </c>
      <c r="AV247" s="1165">
        <f t="shared" si="307"/>
        <v>13.133333333333333</v>
      </c>
      <c r="AW247" s="588"/>
      <c r="AX247" s="587">
        <v>3</v>
      </c>
      <c r="AY247" s="587">
        <v>3</v>
      </c>
      <c r="AZ247" s="587">
        <v>3</v>
      </c>
      <c r="BA247" s="587">
        <f t="shared" si="350"/>
        <v>9</v>
      </c>
      <c r="BB247" s="1127">
        <v>1</v>
      </c>
      <c r="BC247" s="1163">
        <f t="shared" si="306"/>
        <v>15.65</v>
      </c>
      <c r="BD247" s="588"/>
      <c r="BE247" s="588"/>
      <c r="BF247" s="587"/>
      <c r="BG247" s="587"/>
      <c r="BH247" s="587"/>
      <c r="BI247" s="587"/>
      <c r="BJ247" s="1126"/>
      <c r="BK247" s="1127"/>
      <c r="BL247" s="588"/>
      <c r="BM247" s="587">
        <v>7</v>
      </c>
      <c r="BN247" s="587">
        <v>3</v>
      </c>
      <c r="BO247" s="587">
        <v>2</v>
      </c>
      <c r="BP247" s="587">
        <f t="shared" si="351"/>
        <v>12</v>
      </c>
      <c r="BQ247" s="1419">
        <v>1</v>
      </c>
      <c r="BR247" s="1163">
        <f t="shared" si="314"/>
        <v>7.4516129032258061</v>
      </c>
      <c r="BS247" s="587">
        <v>9</v>
      </c>
      <c r="BT247" s="587">
        <v>4</v>
      </c>
      <c r="BU247" s="587">
        <v>2</v>
      </c>
      <c r="BV247" s="587">
        <f t="shared" si="352"/>
        <v>15</v>
      </c>
      <c r="BW247" s="1126">
        <v>1</v>
      </c>
      <c r="BX247" s="1163">
        <f t="shared" si="315"/>
        <v>8.1612903225806459</v>
      </c>
      <c r="BY247" s="588"/>
      <c r="BZ247" s="588"/>
      <c r="CA247" s="587"/>
      <c r="CB247" s="587"/>
      <c r="CC247" s="587"/>
      <c r="CD247" s="587"/>
      <c r="CE247" s="1127"/>
      <c r="CF247" s="1163"/>
      <c r="CG247" s="588"/>
      <c r="CH247" s="587"/>
      <c r="CI247" s="587"/>
      <c r="CJ247" s="587"/>
      <c r="CK247" s="587"/>
      <c r="CL247" s="1127"/>
      <c r="CM247" s="1163"/>
      <c r="CN247" s="588"/>
      <c r="CO247" s="588"/>
      <c r="CP247" s="587"/>
      <c r="CQ247" s="587"/>
      <c r="CR247" s="587"/>
      <c r="CS247" s="587"/>
      <c r="CT247" s="1127"/>
      <c r="CU247" s="1127"/>
      <c r="CV247" s="588"/>
      <c r="CW247" s="587"/>
      <c r="CX247" s="587"/>
      <c r="CY247" s="587"/>
      <c r="CZ247" s="587"/>
      <c r="DA247" s="1127"/>
      <c r="DB247" s="1127"/>
      <c r="DC247" s="1127"/>
      <c r="DD247" s="1127"/>
      <c r="DE247" s="1127"/>
      <c r="DF247" s="1127"/>
      <c r="DG247" s="1127"/>
      <c r="DH247" s="1127"/>
      <c r="DI247" s="1127"/>
      <c r="DJ247" s="1127"/>
      <c r="DK247" s="1127"/>
      <c r="DL247" s="1127"/>
      <c r="DM247" s="1127"/>
      <c r="DN247" s="1127"/>
      <c r="DO247" s="588"/>
      <c r="DP247" s="588"/>
      <c r="DQ247" s="587"/>
      <c r="DR247" s="587"/>
      <c r="DS247" s="587"/>
      <c r="DT247" s="587"/>
      <c r="DU247" s="1127"/>
      <c r="DV247" s="1127"/>
      <c r="DW247" s="588"/>
      <c r="DX247" s="587"/>
      <c r="DY247" s="587"/>
      <c r="DZ247" s="587"/>
      <c r="EA247" s="587"/>
      <c r="EB247" s="1127"/>
      <c r="EC247" s="1127"/>
      <c r="ED247" s="588"/>
      <c r="EE247" s="588"/>
      <c r="EF247" s="587">
        <v>11</v>
      </c>
      <c r="EG247" s="587">
        <v>4</v>
      </c>
      <c r="EH247" s="587">
        <v>3</v>
      </c>
      <c r="EI247" s="587">
        <f t="shared" si="353"/>
        <v>18</v>
      </c>
      <c r="EJ247" s="1127">
        <v>1</v>
      </c>
      <c r="EK247" s="1163">
        <f t="shared" si="348"/>
        <v>11.982142857142858</v>
      </c>
      <c r="EL247" s="588"/>
      <c r="EM247" s="587">
        <v>13</v>
      </c>
      <c r="EN247" s="587">
        <v>5</v>
      </c>
      <c r="EO247" s="587">
        <v>3</v>
      </c>
      <c r="EP247" s="587">
        <f t="shared" si="354"/>
        <v>21</v>
      </c>
      <c r="EQ247" s="1127">
        <v>1</v>
      </c>
      <c r="ER247" s="1163">
        <f t="shared" si="334"/>
        <v>16.771929824561404</v>
      </c>
      <c r="ES247" s="588"/>
      <c r="ET247" s="587"/>
      <c r="EU247" s="587">
        <v>0</v>
      </c>
      <c r="EV247" s="587">
        <v>0</v>
      </c>
      <c r="EW247" s="587">
        <v>0</v>
      </c>
      <c r="EX247" s="587">
        <f t="shared" si="355"/>
        <v>0</v>
      </c>
      <c r="EY247" s="1199">
        <v>0</v>
      </c>
      <c r="EZ247" s="1164">
        <f t="shared" si="335"/>
        <v>9.6893203883495147</v>
      </c>
      <c r="FA247" s="588"/>
      <c r="FB247" s="587">
        <v>0</v>
      </c>
      <c r="FC247" s="587">
        <v>0</v>
      </c>
      <c r="FD247" s="587">
        <v>0</v>
      </c>
      <c r="FE247" s="587">
        <f t="shared" si="356"/>
        <v>0</v>
      </c>
      <c r="FF247" s="1127">
        <v>1</v>
      </c>
      <c r="FG247" s="1163">
        <f t="shared" si="336"/>
        <v>13.252336448598131</v>
      </c>
      <c r="FH247" s="1197"/>
      <c r="FI247" s="1198"/>
      <c r="FJ247" s="587"/>
      <c r="FK247" s="587"/>
      <c r="FL247" s="587"/>
      <c r="FM247" s="587"/>
      <c r="FN247" s="1414"/>
      <c r="FO247" s="1127"/>
      <c r="FP247" s="588"/>
      <c r="FQ247" s="587"/>
      <c r="FR247" s="587"/>
      <c r="FS247" s="587"/>
      <c r="FT247" s="587"/>
      <c r="FU247" s="1126"/>
      <c r="FV247" s="1127"/>
      <c r="FW247" s="1203"/>
      <c r="FX247" s="1198"/>
      <c r="FY247" s="587">
        <v>5</v>
      </c>
      <c r="FZ247" s="587">
        <v>0</v>
      </c>
      <c r="GA247" s="587">
        <v>0</v>
      </c>
      <c r="GB247" s="588">
        <f t="shared" si="357"/>
        <v>5</v>
      </c>
      <c r="GC247" s="1127">
        <v>1</v>
      </c>
      <c r="GD247" s="1166">
        <f t="shared" si="337"/>
        <v>3.4666666666666668</v>
      </c>
      <c r="GE247" s="697">
        <f t="shared" si="358"/>
        <v>26</v>
      </c>
      <c r="GF247" s="697">
        <f t="shared" si="358"/>
        <v>9</v>
      </c>
      <c r="GG247" s="697">
        <f t="shared" si="358"/>
        <v>8</v>
      </c>
      <c r="GH247" s="585">
        <v>1</v>
      </c>
      <c r="GI247" s="585">
        <v>2</v>
      </c>
    </row>
    <row r="248" spans="1:191" s="585" customFormat="1" hidden="1" x14ac:dyDescent="0.35">
      <c r="A248" s="1229">
        <v>43068</v>
      </c>
      <c r="B248" s="587"/>
      <c r="C248" s="587"/>
      <c r="D248" s="587"/>
      <c r="E248" s="587"/>
      <c r="F248" s="1126"/>
      <c r="G248" s="1414"/>
      <c r="H248" s="588"/>
      <c r="I248" s="587"/>
      <c r="J248" s="587"/>
      <c r="K248" s="587"/>
      <c r="L248" s="587"/>
      <c r="M248" s="1126"/>
      <c r="N248" s="1126"/>
      <c r="O248" s="588"/>
      <c r="P248" s="588"/>
      <c r="Q248" s="587"/>
      <c r="R248" s="587"/>
      <c r="S248" s="587"/>
      <c r="T248" s="587"/>
      <c r="U248" s="1126"/>
      <c r="V248" s="1414"/>
      <c r="W248" s="587"/>
      <c r="X248" s="587"/>
      <c r="Y248" s="587"/>
      <c r="Z248" s="587"/>
      <c r="AA248" s="1126"/>
      <c r="AB248" s="1126"/>
      <c r="AC248" s="587"/>
      <c r="AD248" s="587"/>
      <c r="AE248" s="587"/>
      <c r="AF248" s="587"/>
      <c r="AG248" s="1126"/>
      <c r="AH248" s="1199"/>
      <c r="AI248" s="588"/>
      <c r="AJ248" s="587"/>
      <c r="AK248" s="587"/>
      <c r="AL248" s="587"/>
      <c r="AM248" s="587"/>
      <c r="AN248" s="1126"/>
      <c r="AO248" s="1127"/>
      <c r="AP248" s="587"/>
      <c r="AQ248" s="587">
        <v>3</v>
      </c>
      <c r="AR248" s="587">
        <v>6</v>
      </c>
      <c r="AS248" s="587">
        <v>6</v>
      </c>
      <c r="AT248" s="587">
        <f t="shared" si="349"/>
        <v>15</v>
      </c>
      <c r="AU248" s="1127">
        <v>1</v>
      </c>
      <c r="AV248" s="1165">
        <f t="shared" si="307"/>
        <v>13.033333333333333</v>
      </c>
      <c r="AW248" s="588"/>
      <c r="AX248" s="587">
        <v>3</v>
      </c>
      <c r="AY248" s="587">
        <v>8</v>
      </c>
      <c r="AZ248" s="587">
        <v>6</v>
      </c>
      <c r="BA248" s="587">
        <f t="shared" si="350"/>
        <v>17</v>
      </c>
      <c r="BB248" s="1127">
        <v>1</v>
      </c>
      <c r="BC248" s="1163">
        <f t="shared" si="306"/>
        <v>15.466666666666667</v>
      </c>
      <c r="BD248" s="588"/>
      <c r="BE248" s="588"/>
      <c r="BF248" s="587"/>
      <c r="BG248" s="587"/>
      <c r="BH248" s="587"/>
      <c r="BI248" s="587"/>
      <c r="BJ248" s="1126"/>
      <c r="BK248" s="1127"/>
      <c r="BL248" s="588"/>
      <c r="BM248" s="587">
        <v>7</v>
      </c>
      <c r="BN248" s="587">
        <v>1</v>
      </c>
      <c r="BO248" s="587">
        <v>2</v>
      </c>
      <c r="BP248" s="587">
        <f t="shared" si="351"/>
        <v>10</v>
      </c>
      <c r="BQ248" s="1419">
        <v>1</v>
      </c>
      <c r="BR248" s="1163">
        <f t="shared" si="314"/>
        <v>7.53125</v>
      </c>
      <c r="BS248" s="587">
        <v>8</v>
      </c>
      <c r="BT248" s="587">
        <v>1</v>
      </c>
      <c r="BU248" s="587">
        <v>4</v>
      </c>
      <c r="BV248" s="587">
        <f t="shared" si="352"/>
        <v>13</v>
      </c>
      <c r="BW248" s="1126">
        <v>1</v>
      </c>
      <c r="BX248" s="1163">
        <f t="shared" si="315"/>
        <v>8.3125</v>
      </c>
      <c r="BY248" s="588"/>
      <c r="BZ248" s="588"/>
      <c r="CA248" s="587"/>
      <c r="CB248" s="587"/>
      <c r="CC248" s="587"/>
      <c r="CD248" s="587"/>
      <c r="CE248" s="1127"/>
      <c r="CF248" s="1163"/>
      <c r="CG248" s="588"/>
      <c r="CH248" s="587"/>
      <c r="CI248" s="587"/>
      <c r="CJ248" s="587"/>
      <c r="CK248" s="587"/>
      <c r="CL248" s="1127"/>
      <c r="CM248" s="1163"/>
      <c r="CN248" s="588"/>
      <c r="CO248" s="588"/>
      <c r="CP248" s="587"/>
      <c r="CQ248" s="587"/>
      <c r="CR248" s="587"/>
      <c r="CS248" s="587"/>
      <c r="CT248" s="1127"/>
      <c r="CU248" s="1127"/>
      <c r="CV248" s="588"/>
      <c r="CW248" s="587"/>
      <c r="CX248" s="587"/>
      <c r="CY248" s="587"/>
      <c r="CZ248" s="587"/>
      <c r="DA248" s="1127"/>
      <c r="DB248" s="1127"/>
      <c r="DC248" s="1127"/>
      <c r="DD248" s="1127"/>
      <c r="DE248" s="1127"/>
      <c r="DF248" s="1127"/>
      <c r="DG248" s="1127"/>
      <c r="DH248" s="1127"/>
      <c r="DI248" s="1127"/>
      <c r="DJ248" s="1127"/>
      <c r="DK248" s="1127"/>
      <c r="DL248" s="1127"/>
      <c r="DM248" s="1127"/>
      <c r="DN248" s="1127"/>
      <c r="DO248" s="588"/>
      <c r="DP248" s="588"/>
      <c r="DQ248" s="587"/>
      <c r="DR248" s="587"/>
      <c r="DS248" s="587"/>
      <c r="DT248" s="587"/>
      <c r="DU248" s="1127"/>
      <c r="DV248" s="1127"/>
      <c r="DW248" s="588"/>
      <c r="DX248" s="587"/>
      <c r="DY248" s="587"/>
      <c r="DZ248" s="587"/>
      <c r="EA248" s="587"/>
      <c r="EB248" s="1127"/>
      <c r="EC248" s="1127"/>
      <c r="ED248" s="588"/>
      <c r="EE248" s="588"/>
      <c r="EF248" s="587">
        <v>14</v>
      </c>
      <c r="EG248" s="587">
        <v>1</v>
      </c>
      <c r="EH248" s="587">
        <v>7</v>
      </c>
      <c r="EI248" s="587">
        <f t="shared" si="353"/>
        <v>22</v>
      </c>
      <c r="EJ248" s="1127">
        <v>1</v>
      </c>
      <c r="EK248" s="1163">
        <f t="shared" si="348"/>
        <v>12.267857142857142</v>
      </c>
      <c r="EL248" s="588"/>
      <c r="EM248" s="587">
        <v>14</v>
      </c>
      <c r="EN248" s="587">
        <v>1</v>
      </c>
      <c r="EO248" s="587">
        <v>8</v>
      </c>
      <c r="EP248" s="587">
        <f t="shared" si="354"/>
        <v>23</v>
      </c>
      <c r="EQ248" s="1127">
        <v>1</v>
      </c>
      <c r="ER248" s="1163">
        <f t="shared" si="334"/>
        <v>17.035087719298247</v>
      </c>
      <c r="ES248" s="588"/>
      <c r="ET248" s="587"/>
      <c r="EU248" s="587">
        <v>0</v>
      </c>
      <c r="EV248" s="587">
        <v>0</v>
      </c>
      <c r="EW248" s="587">
        <v>0</v>
      </c>
      <c r="EX248" s="587">
        <f t="shared" si="355"/>
        <v>0</v>
      </c>
      <c r="EY248" s="1199">
        <v>0</v>
      </c>
      <c r="EZ248" s="1164">
        <f t="shared" si="335"/>
        <v>9.7029702970297027</v>
      </c>
      <c r="FA248" s="588"/>
      <c r="FB248" s="587">
        <v>0</v>
      </c>
      <c r="FC248" s="587">
        <v>0</v>
      </c>
      <c r="FD248" s="587">
        <v>0</v>
      </c>
      <c r="FE248" s="587">
        <f t="shared" si="356"/>
        <v>0</v>
      </c>
      <c r="FF248" s="1127">
        <v>0</v>
      </c>
      <c r="FG248" s="1163">
        <f t="shared" si="336"/>
        <v>13.276190476190477</v>
      </c>
      <c r="FH248" s="1197"/>
      <c r="FI248" s="1198"/>
      <c r="FJ248" s="587"/>
      <c r="FK248" s="587"/>
      <c r="FL248" s="587"/>
      <c r="FM248" s="587"/>
      <c r="FN248" s="1414"/>
      <c r="FO248" s="1127"/>
      <c r="FP248" s="588"/>
      <c r="FQ248" s="587"/>
      <c r="FR248" s="587"/>
      <c r="FS248" s="587"/>
      <c r="FT248" s="587"/>
      <c r="FU248" s="1126"/>
      <c r="FV248" s="1127"/>
      <c r="FW248" s="1203"/>
      <c r="FX248" s="1198"/>
      <c r="FY248" s="587">
        <v>5</v>
      </c>
      <c r="FZ248" s="587">
        <v>0</v>
      </c>
      <c r="GA248" s="587">
        <v>1</v>
      </c>
      <c r="GB248" s="588">
        <f t="shared" si="357"/>
        <v>6</v>
      </c>
      <c r="GC248" s="1127">
        <v>1</v>
      </c>
      <c r="GD248" s="1166">
        <f t="shared" si="337"/>
        <v>3.55</v>
      </c>
      <c r="GE248" s="697">
        <f t="shared" si="358"/>
        <v>29</v>
      </c>
      <c r="GF248" s="697">
        <f t="shared" si="358"/>
        <v>8</v>
      </c>
      <c r="GG248" s="697">
        <f t="shared" si="358"/>
        <v>16</v>
      </c>
      <c r="GH248" s="585">
        <v>0</v>
      </c>
      <c r="GI248" s="585">
        <v>1</v>
      </c>
    </row>
    <row r="249" spans="1:191" s="585" customFormat="1" hidden="1" x14ac:dyDescent="0.35">
      <c r="A249" s="1229">
        <v>43069</v>
      </c>
      <c r="B249" s="587"/>
      <c r="C249" s="587"/>
      <c r="D249" s="587"/>
      <c r="E249" s="587"/>
      <c r="F249" s="1126"/>
      <c r="G249" s="1414"/>
      <c r="H249" s="588"/>
      <c r="I249" s="587"/>
      <c r="J249" s="587"/>
      <c r="K249" s="587"/>
      <c r="L249" s="587"/>
      <c r="M249" s="1126"/>
      <c r="N249" s="1126"/>
      <c r="O249" s="588"/>
      <c r="P249" s="588"/>
      <c r="Q249" s="587"/>
      <c r="R249" s="587"/>
      <c r="S249" s="587"/>
      <c r="T249" s="587"/>
      <c r="U249" s="1126"/>
      <c r="V249" s="1414"/>
      <c r="W249" s="587"/>
      <c r="X249" s="587"/>
      <c r="Y249" s="587"/>
      <c r="Z249" s="587"/>
      <c r="AA249" s="1126"/>
      <c r="AB249" s="1126"/>
      <c r="AC249" s="587"/>
      <c r="AD249" s="587"/>
      <c r="AE249" s="587"/>
      <c r="AF249" s="587"/>
      <c r="AG249" s="1126"/>
      <c r="AH249" s="1199"/>
      <c r="AI249" s="588"/>
      <c r="AJ249" s="587"/>
      <c r="AK249" s="587"/>
      <c r="AL249" s="587"/>
      <c r="AM249" s="587"/>
      <c r="AN249" s="1126"/>
      <c r="AO249" s="1127"/>
      <c r="AP249" s="587"/>
      <c r="AQ249" s="587">
        <v>2</v>
      </c>
      <c r="AR249" s="587">
        <v>0</v>
      </c>
      <c r="AS249" s="587">
        <v>7</v>
      </c>
      <c r="AT249" s="587">
        <f t="shared" si="349"/>
        <v>9</v>
      </c>
      <c r="AU249" s="1127">
        <v>1</v>
      </c>
      <c r="AV249" s="1165">
        <f t="shared" si="307"/>
        <v>12.883333333333333</v>
      </c>
      <c r="AW249" s="588"/>
      <c r="AX249" s="587">
        <v>2</v>
      </c>
      <c r="AY249" s="587">
        <v>0</v>
      </c>
      <c r="AZ249" s="587">
        <v>8</v>
      </c>
      <c r="BA249" s="587">
        <f t="shared" si="350"/>
        <v>10</v>
      </c>
      <c r="BB249" s="1127">
        <v>1</v>
      </c>
      <c r="BC249" s="1163">
        <f t="shared" si="306"/>
        <v>15.3</v>
      </c>
      <c r="BD249" s="588"/>
      <c r="BE249" s="588"/>
      <c r="BF249" s="587"/>
      <c r="BG249" s="587"/>
      <c r="BH249" s="587"/>
      <c r="BI249" s="587"/>
      <c r="BJ249" s="1126"/>
      <c r="BK249" s="1127"/>
      <c r="BL249" s="588"/>
      <c r="BM249" s="587">
        <v>4</v>
      </c>
      <c r="BN249" s="587">
        <v>1</v>
      </c>
      <c r="BO249" s="587">
        <v>4</v>
      </c>
      <c r="BP249" s="587">
        <f t="shared" si="351"/>
        <v>9</v>
      </c>
      <c r="BQ249" s="1419">
        <v>1</v>
      </c>
      <c r="BR249" s="1163">
        <f t="shared" si="314"/>
        <v>7.5757575757575761</v>
      </c>
      <c r="BS249" s="587">
        <v>4</v>
      </c>
      <c r="BT249" s="587">
        <v>1</v>
      </c>
      <c r="BU249" s="587">
        <v>4</v>
      </c>
      <c r="BV249" s="587">
        <f t="shared" si="352"/>
        <v>9</v>
      </c>
      <c r="BW249" s="1126">
        <v>1</v>
      </c>
      <c r="BX249" s="1163">
        <f t="shared" si="315"/>
        <v>8.3333333333333339</v>
      </c>
      <c r="BY249" s="588"/>
      <c r="BZ249" s="588"/>
      <c r="CA249" s="587"/>
      <c r="CB249" s="587"/>
      <c r="CC249" s="587"/>
      <c r="CD249" s="587"/>
      <c r="CE249" s="1127"/>
      <c r="CF249" s="1163"/>
      <c r="CG249" s="588"/>
      <c r="CH249" s="587"/>
      <c r="CI249" s="587"/>
      <c r="CJ249" s="587"/>
      <c r="CK249" s="587"/>
      <c r="CL249" s="1127"/>
      <c r="CM249" s="1163"/>
      <c r="CN249" s="588"/>
      <c r="CO249" s="588"/>
      <c r="CP249" s="587"/>
      <c r="CQ249" s="587"/>
      <c r="CR249" s="587"/>
      <c r="CS249" s="587"/>
      <c r="CT249" s="1127"/>
      <c r="CU249" s="1127"/>
      <c r="CV249" s="588"/>
      <c r="CW249" s="587"/>
      <c r="CX249" s="587"/>
      <c r="CY249" s="587"/>
      <c r="CZ249" s="587"/>
      <c r="DA249" s="1127"/>
      <c r="DB249" s="1127"/>
      <c r="DC249" s="1127"/>
      <c r="DD249" s="1127"/>
      <c r="DE249" s="1127"/>
      <c r="DF249" s="1127"/>
      <c r="DG249" s="1127"/>
      <c r="DH249" s="1127"/>
      <c r="DI249" s="1127"/>
      <c r="DJ249" s="1127"/>
      <c r="DK249" s="1127"/>
      <c r="DL249" s="1127"/>
      <c r="DM249" s="1127"/>
      <c r="DN249" s="1127"/>
      <c r="DO249" s="588"/>
      <c r="DP249" s="588"/>
      <c r="DQ249" s="587"/>
      <c r="DR249" s="587"/>
      <c r="DS249" s="587"/>
      <c r="DT249" s="587"/>
      <c r="DU249" s="1127"/>
      <c r="DV249" s="1127"/>
      <c r="DW249" s="588"/>
      <c r="DX249" s="587"/>
      <c r="DY249" s="587"/>
      <c r="DZ249" s="587"/>
      <c r="EA249" s="587"/>
      <c r="EB249" s="1127"/>
      <c r="EC249" s="1127"/>
      <c r="ED249" s="588"/>
      <c r="EE249" s="588"/>
      <c r="EF249" s="587">
        <v>14</v>
      </c>
      <c r="EG249" s="587">
        <v>1</v>
      </c>
      <c r="EH249" s="587">
        <v>5</v>
      </c>
      <c r="EI249" s="587">
        <f t="shared" si="353"/>
        <v>20</v>
      </c>
      <c r="EJ249" s="1127">
        <v>1</v>
      </c>
      <c r="EK249" s="1163">
        <f t="shared" si="348"/>
        <v>12.392857142857142</v>
      </c>
      <c r="EL249" s="588"/>
      <c r="EM249" s="587">
        <v>16</v>
      </c>
      <c r="EN249" s="587">
        <v>2</v>
      </c>
      <c r="EO249" s="587">
        <v>9</v>
      </c>
      <c r="EP249" s="587">
        <f t="shared" si="354"/>
        <v>27</v>
      </c>
      <c r="EQ249" s="1127">
        <v>1</v>
      </c>
      <c r="ER249" s="1163">
        <f t="shared" si="334"/>
        <v>17.263157894736842</v>
      </c>
      <c r="ES249" s="588"/>
      <c r="ET249" s="587"/>
      <c r="EU249" s="587">
        <v>7</v>
      </c>
      <c r="EV249" s="587">
        <v>2</v>
      </c>
      <c r="EW249" s="587">
        <v>1</v>
      </c>
      <c r="EX249" s="587">
        <f t="shared" si="355"/>
        <v>10</v>
      </c>
      <c r="EY249" s="1199">
        <v>1</v>
      </c>
      <c r="EZ249" s="1164">
        <f t="shared" si="335"/>
        <v>9.782178217821782</v>
      </c>
      <c r="FA249" s="588"/>
      <c r="FB249" s="587">
        <v>8</v>
      </c>
      <c r="FC249" s="587">
        <v>3</v>
      </c>
      <c r="FD249" s="587">
        <v>3</v>
      </c>
      <c r="FE249" s="587">
        <f t="shared" si="356"/>
        <v>14</v>
      </c>
      <c r="FF249" s="1127">
        <v>1</v>
      </c>
      <c r="FG249" s="1163">
        <f t="shared" si="336"/>
        <v>13.371428571428572</v>
      </c>
      <c r="FH249" s="1197"/>
      <c r="FI249" s="1198"/>
      <c r="FJ249" s="587"/>
      <c r="FK249" s="587"/>
      <c r="FL249" s="587"/>
      <c r="FM249" s="587"/>
      <c r="FN249" s="1414"/>
      <c r="FO249" s="1127"/>
      <c r="FP249" s="588"/>
      <c r="FQ249" s="587"/>
      <c r="FR249" s="587"/>
      <c r="FS249" s="587"/>
      <c r="FT249" s="587"/>
      <c r="FU249" s="1126"/>
      <c r="FV249" s="1127"/>
      <c r="FW249" s="1203"/>
      <c r="FX249" s="1198"/>
      <c r="FY249" s="587">
        <v>5</v>
      </c>
      <c r="FZ249" s="587">
        <v>1</v>
      </c>
      <c r="GA249" s="587">
        <v>0</v>
      </c>
      <c r="GB249" s="588">
        <f t="shared" si="357"/>
        <v>6</v>
      </c>
      <c r="GC249" s="1127">
        <v>1</v>
      </c>
      <c r="GD249" s="1166">
        <f t="shared" si="337"/>
        <v>3.6</v>
      </c>
      <c r="GE249" s="697">
        <f t="shared" si="358"/>
        <v>32</v>
      </c>
      <c r="GF249" s="697">
        <f t="shared" si="358"/>
        <v>5</v>
      </c>
      <c r="GG249" s="697">
        <f t="shared" si="358"/>
        <v>17</v>
      </c>
      <c r="GH249" s="585">
        <v>1</v>
      </c>
      <c r="GI249" s="585">
        <v>0</v>
      </c>
    </row>
    <row r="250" spans="1:191" s="585" customFormat="1" hidden="1" x14ac:dyDescent="0.35">
      <c r="A250" s="1231">
        <v>43070</v>
      </c>
      <c r="B250" s="698"/>
      <c r="C250" s="698"/>
      <c r="D250" s="698"/>
      <c r="E250" s="698"/>
      <c r="F250" s="1140"/>
      <c r="G250" s="1415"/>
      <c r="H250" s="1142"/>
      <c r="I250" s="698"/>
      <c r="J250" s="698"/>
      <c r="K250" s="698"/>
      <c r="L250" s="698"/>
      <c r="M250" s="1140"/>
      <c r="N250" s="1140"/>
      <c r="O250" s="1142"/>
      <c r="P250" s="1142"/>
      <c r="Q250" s="698"/>
      <c r="R250" s="698"/>
      <c r="S250" s="698"/>
      <c r="T250" s="698"/>
      <c r="U250" s="1140"/>
      <c r="V250" s="1415"/>
      <c r="W250" s="698"/>
      <c r="X250" s="698"/>
      <c r="Y250" s="698"/>
      <c r="Z250" s="698"/>
      <c r="AA250" s="1140"/>
      <c r="AB250" s="1140"/>
      <c r="AC250" s="698"/>
      <c r="AD250" s="698"/>
      <c r="AE250" s="698"/>
      <c r="AF250" s="698"/>
      <c r="AG250" s="1140"/>
      <c r="AH250" s="1420"/>
      <c r="AI250" s="1142"/>
      <c r="AJ250" s="698"/>
      <c r="AK250" s="698"/>
      <c r="AL250" s="698"/>
      <c r="AM250" s="698"/>
      <c r="AN250" s="1140"/>
      <c r="AO250" s="1141"/>
      <c r="AP250" s="698"/>
      <c r="AQ250" s="698">
        <v>3</v>
      </c>
      <c r="AR250" s="698">
        <v>4</v>
      </c>
      <c r="AS250" s="698">
        <v>3</v>
      </c>
      <c r="AT250" s="698">
        <f t="shared" si="349"/>
        <v>10</v>
      </c>
      <c r="AU250" s="1141">
        <v>1</v>
      </c>
      <c r="AV250" s="1165">
        <f t="shared" si="307"/>
        <v>12.866666666666667</v>
      </c>
      <c r="AW250" s="1142"/>
      <c r="AX250" s="698">
        <v>3</v>
      </c>
      <c r="AY250" s="698">
        <v>5</v>
      </c>
      <c r="AZ250" s="698">
        <v>3</v>
      </c>
      <c r="BA250" s="698">
        <f t="shared" si="350"/>
        <v>11</v>
      </c>
      <c r="BB250" s="1141">
        <v>1</v>
      </c>
      <c r="BC250" s="1163">
        <f t="shared" si="306"/>
        <v>15.283333333333333</v>
      </c>
      <c r="BD250" s="1142"/>
      <c r="BE250" s="1142"/>
      <c r="BF250" s="698"/>
      <c r="BG250" s="698"/>
      <c r="BH250" s="698"/>
      <c r="BI250" s="698"/>
      <c r="BJ250" s="1140"/>
      <c r="BK250" s="1141"/>
      <c r="BL250" s="1142"/>
      <c r="BM250" s="698">
        <v>3</v>
      </c>
      <c r="BN250" s="698">
        <v>1</v>
      </c>
      <c r="BO250" s="698">
        <v>0</v>
      </c>
      <c r="BP250" s="698">
        <f t="shared" si="351"/>
        <v>4</v>
      </c>
      <c r="BQ250" s="1421">
        <v>1</v>
      </c>
      <c r="BR250" s="1163">
        <f t="shared" si="314"/>
        <v>7.4705882352941178</v>
      </c>
      <c r="BS250" s="698">
        <v>4</v>
      </c>
      <c r="BT250" s="698">
        <v>2</v>
      </c>
      <c r="BU250" s="698">
        <v>2</v>
      </c>
      <c r="BV250" s="698">
        <f t="shared" si="352"/>
        <v>8</v>
      </c>
      <c r="BW250" s="1140">
        <v>1</v>
      </c>
      <c r="BX250" s="1163">
        <f t="shared" si="315"/>
        <v>8.3235294117647065</v>
      </c>
      <c r="BY250" s="1142"/>
      <c r="BZ250" s="1142"/>
      <c r="CA250" s="698"/>
      <c r="CB250" s="698"/>
      <c r="CC250" s="698"/>
      <c r="CD250" s="698"/>
      <c r="CE250" s="1141"/>
      <c r="CF250" s="1163"/>
      <c r="CG250" s="1142"/>
      <c r="CH250" s="698"/>
      <c r="CI250" s="698"/>
      <c r="CJ250" s="698"/>
      <c r="CK250" s="698"/>
      <c r="CL250" s="1127"/>
      <c r="CM250" s="1163"/>
      <c r="CN250" s="1142"/>
      <c r="CO250" s="1142"/>
      <c r="CP250" s="698"/>
      <c r="CQ250" s="698"/>
      <c r="CR250" s="698"/>
      <c r="CS250" s="698"/>
      <c r="CT250" s="1141"/>
      <c r="CU250" s="1141"/>
      <c r="CV250" s="1142"/>
      <c r="CW250" s="698"/>
      <c r="CX250" s="698"/>
      <c r="CY250" s="698"/>
      <c r="CZ250" s="698"/>
      <c r="DA250" s="1141"/>
      <c r="DB250" s="1141"/>
      <c r="DC250" s="1141"/>
      <c r="DD250" s="1141"/>
      <c r="DE250" s="1141"/>
      <c r="DF250" s="1141"/>
      <c r="DG250" s="1141"/>
      <c r="DH250" s="1141"/>
      <c r="DI250" s="1141"/>
      <c r="DJ250" s="1141"/>
      <c r="DK250" s="1141"/>
      <c r="DL250" s="1141"/>
      <c r="DM250" s="1141"/>
      <c r="DN250" s="1141"/>
      <c r="DO250" s="1142"/>
      <c r="DP250" s="1142"/>
      <c r="DQ250" s="698"/>
      <c r="DR250" s="698"/>
      <c r="DS250" s="698"/>
      <c r="DT250" s="698"/>
      <c r="DU250" s="1141"/>
      <c r="DV250" s="1141"/>
      <c r="DW250" s="1142"/>
      <c r="DX250" s="698"/>
      <c r="DY250" s="698"/>
      <c r="DZ250" s="698"/>
      <c r="EA250" s="698"/>
      <c r="EB250" s="1141"/>
      <c r="EC250" s="1141"/>
      <c r="ED250" s="1142"/>
      <c r="EE250" s="1142"/>
      <c r="EF250" s="698">
        <v>12</v>
      </c>
      <c r="EG250" s="698">
        <v>1</v>
      </c>
      <c r="EH250" s="698">
        <v>4</v>
      </c>
      <c r="EI250" s="698">
        <f t="shared" si="353"/>
        <v>17</v>
      </c>
      <c r="EJ250" s="1141">
        <v>1</v>
      </c>
      <c r="EK250" s="1163">
        <f t="shared" si="348"/>
        <v>12.607142857142858</v>
      </c>
      <c r="EL250" s="1142"/>
      <c r="EM250" s="698">
        <v>13</v>
      </c>
      <c r="EN250" s="698">
        <v>3</v>
      </c>
      <c r="EO250" s="698">
        <v>4</v>
      </c>
      <c r="EP250" s="698">
        <f t="shared" si="354"/>
        <v>20</v>
      </c>
      <c r="EQ250" s="1141">
        <v>1</v>
      </c>
      <c r="ER250" s="1163">
        <f t="shared" si="334"/>
        <v>17.438596491228068</v>
      </c>
      <c r="ES250" s="1142"/>
      <c r="ET250" s="698"/>
      <c r="EU250" s="698">
        <v>8</v>
      </c>
      <c r="EV250" s="698">
        <v>0</v>
      </c>
      <c r="EW250" s="698">
        <v>2</v>
      </c>
      <c r="EX250" s="698">
        <f t="shared" si="355"/>
        <v>10</v>
      </c>
      <c r="EY250" s="1420">
        <v>1</v>
      </c>
      <c r="EZ250" s="1164">
        <f t="shared" si="335"/>
        <v>9.8415841584158414</v>
      </c>
      <c r="FA250" s="1142"/>
      <c r="FB250" s="698">
        <v>8</v>
      </c>
      <c r="FC250" s="698">
        <v>1</v>
      </c>
      <c r="FD250" s="698">
        <v>4</v>
      </c>
      <c r="FE250" s="698">
        <f t="shared" si="356"/>
        <v>13</v>
      </c>
      <c r="FF250" s="1141">
        <v>1</v>
      </c>
      <c r="FG250" s="1163">
        <f t="shared" si="336"/>
        <v>13.447619047619048</v>
      </c>
      <c r="FH250" s="1423"/>
      <c r="FI250" s="1424"/>
      <c r="FJ250" s="698"/>
      <c r="FK250" s="698"/>
      <c r="FL250" s="698"/>
      <c r="FM250" s="698"/>
      <c r="FN250" s="1415"/>
      <c r="FO250" s="1141"/>
      <c r="FP250" s="1142"/>
      <c r="FQ250" s="698"/>
      <c r="FR250" s="698"/>
      <c r="FS250" s="698"/>
      <c r="FT250" s="698"/>
      <c r="FU250" s="1140"/>
      <c r="FV250" s="1141"/>
      <c r="FW250" s="1425"/>
      <c r="FX250" s="1424"/>
      <c r="FY250" s="698">
        <v>0</v>
      </c>
      <c r="FZ250" s="698">
        <v>2</v>
      </c>
      <c r="GA250" s="698">
        <v>1</v>
      </c>
      <c r="GB250" s="1142">
        <f t="shared" si="357"/>
        <v>3</v>
      </c>
      <c r="GC250" s="1141">
        <v>1</v>
      </c>
      <c r="GD250" s="1166">
        <f t="shared" si="337"/>
        <v>3.6</v>
      </c>
      <c r="GE250" s="1427">
        <f t="shared" si="358"/>
        <v>26</v>
      </c>
      <c r="GF250" s="1427">
        <f t="shared" si="358"/>
        <v>8</v>
      </c>
      <c r="GG250" s="1427">
        <f t="shared" si="358"/>
        <v>10</v>
      </c>
      <c r="GH250" s="585">
        <v>0</v>
      </c>
      <c r="GI250" s="585">
        <v>1</v>
      </c>
    </row>
    <row r="251" spans="1:191" s="585" customFormat="1" hidden="1" x14ac:dyDescent="0.35">
      <c r="A251" s="1230">
        <v>43073</v>
      </c>
      <c r="B251" s="587"/>
      <c r="C251" s="587"/>
      <c r="D251" s="587"/>
      <c r="E251" s="587"/>
      <c r="F251" s="1126"/>
      <c r="G251" s="1414"/>
      <c r="H251" s="588"/>
      <c r="I251" s="587"/>
      <c r="J251" s="587"/>
      <c r="K251" s="587"/>
      <c r="L251" s="587"/>
      <c r="M251" s="1126"/>
      <c r="N251" s="1126"/>
      <c r="O251" s="588"/>
      <c r="P251" s="588"/>
      <c r="Q251" s="587"/>
      <c r="R251" s="587"/>
      <c r="S251" s="587"/>
      <c r="T251" s="587"/>
      <c r="U251" s="1126"/>
      <c r="V251" s="1414"/>
      <c r="W251" s="587"/>
      <c r="X251" s="587"/>
      <c r="Y251" s="587"/>
      <c r="Z251" s="587"/>
      <c r="AA251" s="1126"/>
      <c r="AB251" s="1126"/>
      <c r="AC251" s="587"/>
      <c r="AD251" s="587"/>
      <c r="AE251" s="587"/>
      <c r="AF251" s="587"/>
      <c r="AG251" s="1126"/>
      <c r="AH251" s="1199"/>
      <c r="AI251" s="588"/>
      <c r="AJ251" s="587"/>
      <c r="AK251" s="587"/>
      <c r="AL251" s="587"/>
      <c r="AM251" s="587"/>
      <c r="AN251" s="1126"/>
      <c r="AO251" s="1127"/>
      <c r="AP251" s="587"/>
      <c r="AQ251" s="587">
        <v>6</v>
      </c>
      <c r="AR251" s="587">
        <v>8</v>
      </c>
      <c r="AS251" s="587">
        <v>1</v>
      </c>
      <c r="AT251" s="587">
        <f t="shared" ref="AT251:AT256" si="359">SUM(AQ251:AS251)</f>
        <v>15</v>
      </c>
      <c r="AU251" s="1127">
        <v>1</v>
      </c>
      <c r="AV251" s="1165">
        <f t="shared" si="307"/>
        <v>12.933333333333334</v>
      </c>
      <c r="AW251" s="588"/>
      <c r="AX251" s="587">
        <v>6</v>
      </c>
      <c r="AY251" s="587">
        <v>9</v>
      </c>
      <c r="AZ251" s="587">
        <v>1</v>
      </c>
      <c r="BA251" s="587">
        <f t="shared" ref="BA251:BA256" si="360">SUM(AX251:AZ251)</f>
        <v>16</v>
      </c>
      <c r="BB251" s="1127">
        <v>1</v>
      </c>
      <c r="BC251" s="1163">
        <f t="shared" si="306"/>
        <v>15.333333333333334</v>
      </c>
      <c r="BD251" s="588"/>
      <c r="BE251" s="588"/>
      <c r="BF251" s="587"/>
      <c r="BG251" s="587"/>
      <c r="BH251" s="587"/>
      <c r="BI251" s="587"/>
      <c r="BJ251" s="1126"/>
      <c r="BK251" s="1127"/>
      <c r="BL251" s="588"/>
      <c r="BM251" s="587">
        <v>4</v>
      </c>
      <c r="BN251" s="587">
        <v>1</v>
      </c>
      <c r="BO251" s="587">
        <v>3</v>
      </c>
      <c r="BP251" s="587">
        <f t="shared" ref="BP251:BP256" si="361">SUM(BM251:BO251)</f>
        <v>8</v>
      </c>
      <c r="BQ251" s="1419">
        <v>1</v>
      </c>
      <c r="BR251" s="1163">
        <f t="shared" si="314"/>
        <v>7.4857142857142858</v>
      </c>
      <c r="BS251" s="587">
        <v>5</v>
      </c>
      <c r="BT251" s="587">
        <v>1</v>
      </c>
      <c r="BU251" s="587">
        <v>3</v>
      </c>
      <c r="BV251" s="587">
        <f t="shared" ref="BV251:BV256" si="362">SUM(BS251:BU251)</f>
        <v>9</v>
      </c>
      <c r="BW251" s="1126">
        <v>1</v>
      </c>
      <c r="BX251" s="1163">
        <f t="shared" si="315"/>
        <v>8.3428571428571434</v>
      </c>
      <c r="BY251" s="588"/>
      <c r="BZ251" s="588"/>
      <c r="CA251" s="587"/>
      <c r="CB251" s="587"/>
      <c r="CC251" s="587"/>
      <c r="CD251" s="587"/>
      <c r="CE251" s="1127"/>
      <c r="CF251" s="1163"/>
      <c r="CG251" s="588"/>
      <c r="CH251" s="587"/>
      <c r="CI251" s="587"/>
      <c r="CJ251" s="587"/>
      <c r="CK251" s="587"/>
      <c r="CL251" s="1127"/>
      <c r="CM251" s="1163"/>
      <c r="CN251" s="588"/>
      <c r="CO251" s="588"/>
      <c r="CP251" s="587"/>
      <c r="CQ251" s="587"/>
      <c r="CR251" s="587"/>
      <c r="CS251" s="587"/>
      <c r="CT251" s="1127"/>
      <c r="CU251" s="1127"/>
      <c r="CV251" s="588"/>
      <c r="CW251" s="587"/>
      <c r="CX251" s="587"/>
      <c r="CY251" s="587"/>
      <c r="CZ251" s="587"/>
      <c r="DA251" s="1127"/>
      <c r="DB251" s="1127"/>
      <c r="DC251" s="1127"/>
      <c r="DD251" s="1127"/>
      <c r="DE251" s="1127"/>
      <c r="DF251" s="1127"/>
      <c r="DG251" s="1127"/>
      <c r="DH251" s="1127"/>
      <c r="DI251" s="1127"/>
      <c r="DJ251" s="1127"/>
      <c r="DK251" s="1127"/>
      <c r="DL251" s="1127"/>
      <c r="DM251" s="1127"/>
      <c r="DN251" s="1127"/>
      <c r="DO251" s="588"/>
      <c r="DP251" s="588"/>
      <c r="DQ251" s="587"/>
      <c r="DR251" s="587"/>
      <c r="DS251" s="587"/>
      <c r="DT251" s="587"/>
      <c r="DU251" s="1127"/>
      <c r="DV251" s="1127"/>
      <c r="DW251" s="588"/>
      <c r="DX251" s="587"/>
      <c r="DY251" s="587"/>
      <c r="DZ251" s="587"/>
      <c r="EA251" s="587"/>
      <c r="EB251" s="1127"/>
      <c r="EC251" s="1127"/>
      <c r="ED251" s="588"/>
      <c r="EE251" s="588"/>
      <c r="EF251" s="587">
        <v>7</v>
      </c>
      <c r="EG251" s="587">
        <v>0</v>
      </c>
      <c r="EH251" s="587">
        <v>1</v>
      </c>
      <c r="EI251" s="587">
        <f t="shared" ref="EI251:EI256" si="363">SUM(EF251:EH251)</f>
        <v>8</v>
      </c>
      <c r="EJ251" s="1127">
        <v>1</v>
      </c>
      <c r="EK251" s="1163">
        <f t="shared" si="348"/>
        <v>12.714285714285714</v>
      </c>
      <c r="EL251" s="588"/>
      <c r="EM251" s="587">
        <v>8</v>
      </c>
      <c r="EN251" s="587">
        <v>2</v>
      </c>
      <c r="EO251" s="587">
        <v>4</v>
      </c>
      <c r="EP251" s="587">
        <f t="shared" ref="EP251:EP256" si="364">SUM(EM251:EO251)</f>
        <v>14</v>
      </c>
      <c r="EQ251" s="1127">
        <v>1</v>
      </c>
      <c r="ER251" s="1163">
        <f t="shared" si="334"/>
        <v>17.578947368421051</v>
      </c>
      <c r="ES251" s="588"/>
      <c r="ET251" s="587"/>
      <c r="EU251" s="587">
        <v>7</v>
      </c>
      <c r="EV251" s="587">
        <v>1</v>
      </c>
      <c r="EW251" s="587">
        <v>0</v>
      </c>
      <c r="EX251" s="587">
        <f t="shared" ref="EX251:EX256" si="365">SUM(EU251:EW251)</f>
        <v>8</v>
      </c>
      <c r="EY251" s="1199">
        <v>1</v>
      </c>
      <c r="EZ251" s="1164">
        <f t="shared" si="335"/>
        <v>9.8811881188118811</v>
      </c>
      <c r="FA251" s="588"/>
      <c r="FB251" s="587">
        <v>9</v>
      </c>
      <c r="FC251" s="587">
        <v>1</v>
      </c>
      <c r="FD251" s="587">
        <v>2</v>
      </c>
      <c r="FE251" s="587">
        <f t="shared" ref="FE251:FE256" si="366">SUM(FB251:FD251)</f>
        <v>12</v>
      </c>
      <c r="FF251" s="1127">
        <v>1</v>
      </c>
      <c r="FG251" s="1163">
        <f t="shared" si="336"/>
        <v>13.542857142857143</v>
      </c>
      <c r="FH251" s="1197"/>
      <c r="FI251" s="1198"/>
      <c r="FJ251" s="587"/>
      <c r="FK251" s="587"/>
      <c r="FL251" s="587"/>
      <c r="FM251" s="587"/>
      <c r="FN251" s="1414"/>
      <c r="FO251" s="1127"/>
      <c r="FP251" s="588"/>
      <c r="FQ251" s="587"/>
      <c r="FR251" s="587"/>
      <c r="FS251" s="587"/>
      <c r="FT251" s="587"/>
      <c r="FU251" s="1126"/>
      <c r="FV251" s="1127"/>
      <c r="FW251" s="1203"/>
      <c r="FX251" s="1198"/>
      <c r="FY251" s="587">
        <v>6</v>
      </c>
      <c r="FZ251" s="587">
        <v>1</v>
      </c>
      <c r="GA251" s="587">
        <v>0</v>
      </c>
      <c r="GB251" s="588">
        <f t="shared" ref="GB251:GB256" si="367">SUM(FY251:GA251)</f>
        <v>7</v>
      </c>
      <c r="GC251" s="1127">
        <v>1</v>
      </c>
      <c r="GD251" s="1166">
        <f t="shared" si="337"/>
        <v>3.6666666666666665</v>
      </c>
      <c r="GE251" s="697">
        <f t="shared" si="358"/>
        <v>30</v>
      </c>
      <c r="GF251" s="697">
        <f t="shared" si="358"/>
        <v>11</v>
      </c>
      <c r="GG251" s="697">
        <f t="shared" si="358"/>
        <v>5</v>
      </c>
      <c r="GH251" s="585">
        <v>0</v>
      </c>
      <c r="GI251" s="585">
        <v>1</v>
      </c>
    </row>
    <row r="252" spans="1:191" s="585" customFormat="1" hidden="1" x14ac:dyDescent="0.35">
      <c r="A252" s="1229">
        <v>43074</v>
      </c>
      <c r="B252" s="587"/>
      <c r="C252" s="587"/>
      <c r="D252" s="587"/>
      <c r="E252" s="587"/>
      <c r="F252" s="1126"/>
      <c r="G252" s="1414"/>
      <c r="H252" s="588"/>
      <c r="I252" s="587"/>
      <c r="J252" s="587"/>
      <c r="K252" s="587"/>
      <c r="L252" s="587"/>
      <c r="M252" s="1126"/>
      <c r="N252" s="1126"/>
      <c r="O252" s="588"/>
      <c r="P252" s="588"/>
      <c r="Q252" s="587"/>
      <c r="R252" s="587"/>
      <c r="S252" s="587"/>
      <c r="T252" s="587"/>
      <c r="U252" s="1126"/>
      <c r="V252" s="1414"/>
      <c r="W252" s="587"/>
      <c r="X252" s="587"/>
      <c r="Y252" s="587"/>
      <c r="Z252" s="587"/>
      <c r="AA252" s="1126"/>
      <c r="AB252" s="1126"/>
      <c r="AC252" s="587"/>
      <c r="AD252" s="587"/>
      <c r="AE252" s="587"/>
      <c r="AF252" s="587"/>
      <c r="AG252" s="1126"/>
      <c r="AH252" s="1199"/>
      <c r="AI252" s="588"/>
      <c r="AJ252" s="587"/>
      <c r="AK252" s="587"/>
      <c r="AL252" s="587"/>
      <c r="AM252" s="587"/>
      <c r="AN252" s="1126"/>
      <c r="AO252" s="1127"/>
      <c r="AP252" s="587"/>
      <c r="AQ252" s="587">
        <v>6</v>
      </c>
      <c r="AR252" s="587">
        <v>4</v>
      </c>
      <c r="AS252" s="587">
        <v>4</v>
      </c>
      <c r="AT252" s="587">
        <f t="shared" si="359"/>
        <v>14</v>
      </c>
      <c r="AU252" s="1127">
        <v>1</v>
      </c>
      <c r="AV252" s="1165">
        <f t="shared" si="307"/>
        <v>12.95</v>
      </c>
      <c r="AW252" s="588"/>
      <c r="AX252" s="587">
        <v>6</v>
      </c>
      <c r="AY252" s="587">
        <v>5</v>
      </c>
      <c r="AZ252" s="587">
        <v>5</v>
      </c>
      <c r="BA252" s="587">
        <f t="shared" si="360"/>
        <v>16</v>
      </c>
      <c r="BB252" s="1127">
        <v>1</v>
      </c>
      <c r="BC252" s="1163">
        <f t="shared" si="306"/>
        <v>15.316666666666666</v>
      </c>
      <c r="BD252" s="588"/>
      <c r="BE252" s="588"/>
      <c r="BF252" s="587"/>
      <c r="BG252" s="587"/>
      <c r="BH252" s="587"/>
      <c r="BI252" s="587"/>
      <c r="BJ252" s="1126"/>
      <c r="BK252" s="1127"/>
      <c r="BL252" s="588"/>
      <c r="BM252" s="587">
        <v>7</v>
      </c>
      <c r="BN252" s="587">
        <v>0</v>
      </c>
      <c r="BO252" s="587">
        <v>2</v>
      </c>
      <c r="BP252" s="587">
        <f t="shared" si="361"/>
        <v>9</v>
      </c>
      <c r="BQ252" s="1419">
        <v>1</v>
      </c>
      <c r="BR252" s="1163">
        <f t="shared" si="314"/>
        <v>7.5277777777777777</v>
      </c>
      <c r="BS252" s="587">
        <v>8</v>
      </c>
      <c r="BT252" s="587">
        <v>1</v>
      </c>
      <c r="BU252" s="587">
        <v>3</v>
      </c>
      <c r="BV252" s="587">
        <f t="shared" si="362"/>
        <v>12</v>
      </c>
      <c r="BW252" s="1126">
        <v>1</v>
      </c>
      <c r="BX252" s="1163">
        <f t="shared" si="315"/>
        <v>8.4444444444444446</v>
      </c>
      <c r="BY252" s="588"/>
      <c r="BZ252" s="588"/>
      <c r="CA252" s="587"/>
      <c r="CB252" s="587"/>
      <c r="CC252" s="587"/>
      <c r="CD252" s="587"/>
      <c r="CE252" s="1127"/>
      <c r="CF252" s="1163"/>
      <c r="CG252" s="588"/>
      <c r="CH252" s="587"/>
      <c r="CI252" s="587"/>
      <c r="CJ252" s="587"/>
      <c r="CK252" s="587"/>
      <c r="CL252" s="1127"/>
      <c r="CM252" s="1163"/>
      <c r="CN252" s="588"/>
      <c r="CO252" s="588"/>
      <c r="CP252" s="587"/>
      <c r="CQ252" s="587"/>
      <c r="CR252" s="587"/>
      <c r="CS252" s="587"/>
      <c r="CT252" s="1127"/>
      <c r="CU252" s="1127"/>
      <c r="CV252" s="588"/>
      <c r="CW252" s="587"/>
      <c r="CX252" s="587"/>
      <c r="CY252" s="587"/>
      <c r="CZ252" s="587"/>
      <c r="DA252" s="1127"/>
      <c r="DB252" s="1127"/>
      <c r="DC252" s="1127"/>
      <c r="DD252" s="1127"/>
      <c r="DE252" s="1127"/>
      <c r="DF252" s="1127"/>
      <c r="DG252" s="1127"/>
      <c r="DH252" s="1127"/>
      <c r="DI252" s="1127"/>
      <c r="DJ252" s="1127"/>
      <c r="DK252" s="1127"/>
      <c r="DL252" s="1127"/>
      <c r="DM252" s="1127"/>
      <c r="DN252" s="1127"/>
      <c r="DO252" s="588"/>
      <c r="DP252" s="588"/>
      <c r="DQ252" s="587"/>
      <c r="DR252" s="587"/>
      <c r="DS252" s="587"/>
      <c r="DT252" s="587"/>
      <c r="DU252" s="1127"/>
      <c r="DV252" s="1127"/>
      <c r="DW252" s="588"/>
      <c r="DX252" s="587"/>
      <c r="DY252" s="587"/>
      <c r="DZ252" s="587"/>
      <c r="EA252" s="587"/>
      <c r="EB252" s="1127"/>
      <c r="EC252" s="1127"/>
      <c r="ED252" s="588"/>
      <c r="EE252" s="588"/>
      <c r="EF252" s="587">
        <v>6</v>
      </c>
      <c r="EG252" s="587">
        <v>3</v>
      </c>
      <c r="EH252" s="587">
        <v>3</v>
      </c>
      <c r="EI252" s="587">
        <f t="shared" si="363"/>
        <v>12</v>
      </c>
      <c r="EJ252" s="1127">
        <v>1</v>
      </c>
      <c r="EK252" s="1163">
        <f t="shared" si="348"/>
        <v>12.696428571428571</v>
      </c>
      <c r="EL252" s="588"/>
      <c r="EM252" s="587">
        <v>9</v>
      </c>
      <c r="EN252" s="587">
        <v>4</v>
      </c>
      <c r="EO252" s="587">
        <v>3</v>
      </c>
      <c r="EP252" s="587">
        <f t="shared" si="364"/>
        <v>16</v>
      </c>
      <c r="EQ252" s="1127">
        <v>1</v>
      </c>
      <c r="ER252" s="1163">
        <f t="shared" si="334"/>
        <v>17.526315789473685</v>
      </c>
      <c r="ES252" s="588"/>
      <c r="ET252" s="587"/>
      <c r="EU252" s="587">
        <v>9</v>
      </c>
      <c r="EV252" s="587">
        <v>2</v>
      </c>
      <c r="EW252" s="587">
        <v>3</v>
      </c>
      <c r="EX252" s="587">
        <f t="shared" si="365"/>
        <v>14</v>
      </c>
      <c r="EY252" s="1199">
        <v>1</v>
      </c>
      <c r="EZ252" s="1164">
        <f t="shared" si="335"/>
        <v>10.03960396039604</v>
      </c>
      <c r="FA252" s="588"/>
      <c r="FB252" s="587">
        <v>9</v>
      </c>
      <c r="FC252" s="587">
        <v>3</v>
      </c>
      <c r="FD252" s="587">
        <v>4</v>
      </c>
      <c r="FE252" s="587">
        <f t="shared" si="366"/>
        <v>16</v>
      </c>
      <c r="FF252" s="1127">
        <v>1</v>
      </c>
      <c r="FG252" s="1163">
        <f t="shared" si="336"/>
        <v>13.6</v>
      </c>
      <c r="FH252" s="1197"/>
      <c r="FI252" s="1198"/>
      <c r="FJ252" s="587">
        <v>2</v>
      </c>
      <c r="FK252" s="587">
        <v>0</v>
      </c>
      <c r="FL252" s="587">
        <v>0</v>
      </c>
      <c r="FM252" s="587">
        <f t="shared" ref="FM252:FM257" si="368">SUM(FJ252:FL252)</f>
        <v>2</v>
      </c>
      <c r="FN252" s="1414">
        <v>1</v>
      </c>
      <c r="FO252" s="1163">
        <f t="shared" ref="FO252:FO325" si="369">IF( SUM(FN192:FN252)&lt;=0,0,SUM(FM192:FM252)/SUM(FN192:FN252))</f>
        <v>2</v>
      </c>
      <c r="FP252" s="588"/>
      <c r="FQ252" s="587">
        <v>0</v>
      </c>
      <c r="FR252" s="587">
        <v>0</v>
      </c>
      <c r="FS252" s="587">
        <v>0</v>
      </c>
      <c r="FT252" s="587">
        <f t="shared" ref="FT252:FT257" si="370">SUM(FQ252:FS252)</f>
        <v>0</v>
      </c>
      <c r="FU252" s="1126">
        <f>(FN252)</f>
        <v>1</v>
      </c>
      <c r="FV252" s="1163">
        <f t="shared" ref="FV252:FV255" si="371">IF( SUM(FU192:FU252)&lt;=0,0,SUM(FT192:FT252)/SUM(FU192:FU252))</f>
        <v>0</v>
      </c>
      <c r="FW252" s="1203"/>
      <c r="FX252" s="1198"/>
      <c r="FY252" s="587">
        <v>3</v>
      </c>
      <c r="FZ252" s="587">
        <v>4</v>
      </c>
      <c r="GA252" s="587">
        <v>0</v>
      </c>
      <c r="GB252" s="588">
        <f t="shared" si="367"/>
        <v>7</v>
      </c>
      <c r="GC252" s="1127">
        <v>1</v>
      </c>
      <c r="GD252" s="1166">
        <f t="shared" si="337"/>
        <v>3.7333333333333334</v>
      </c>
      <c r="GE252" s="697">
        <f t="shared" ref="GE252:GE265" si="372">AQ252+BM252+CA252+EF252+EU252+FY252+FJ252</f>
        <v>33</v>
      </c>
      <c r="GF252" s="697">
        <f t="shared" ref="GF252:GF265" si="373">AR252+BN252+CB252+EG252+EV252+FZ252+FK252</f>
        <v>13</v>
      </c>
      <c r="GG252" s="697">
        <f t="shared" ref="GG252:GG265" si="374">AS252+BO252+CC252+EH252+EW252+GA252+FL252</f>
        <v>12</v>
      </c>
      <c r="GH252" s="585">
        <v>0</v>
      </c>
      <c r="GI252" s="585">
        <v>1</v>
      </c>
    </row>
    <row r="253" spans="1:191" s="585" customFormat="1" hidden="1" x14ac:dyDescent="0.35">
      <c r="A253" s="1229">
        <v>43075</v>
      </c>
      <c r="B253" s="587"/>
      <c r="C253" s="587"/>
      <c r="D253" s="587"/>
      <c r="E253" s="587"/>
      <c r="F253" s="1126"/>
      <c r="G253" s="1414"/>
      <c r="H253" s="588"/>
      <c r="I253" s="587"/>
      <c r="J253" s="587"/>
      <c r="K253" s="587"/>
      <c r="L253" s="587"/>
      <c r="M253" s="1126"/>
      <c r="N253" s="1126"/>
      <c r="O253" s="588"/>
      <c r="P253" s="588"/>
      <c r="Q253" s="587"/>
      <c r="R253" s="587"/>
      <c r="S253" s="587"/>
      <c r="T253" s="587"/>
      <c r="U253" s="1126"/>
      <c r="V253" s="1414"/>
      <c r="W253" s="587"/>
      <c r="X253" s="587"/>
      <c r="Y253" s="587"/>
      <c r="Z253" s="587"/>
      <c r="AA253" s="1126"/>
      <c r="AB253" s="1126"/>
      <c r="AC253" s="587"/>
      <c r="AD253" s="587"/>
      <c r="AE253" s="587"/>
      <c r="AF253" s="587"/>
      <c r="AG253" s="1126"/>
      <c r="AH253" s="1199"/>
      <c r="AI253" s="588"/>
      <c r="AJ253" s="587"/>
      <c r="AK253" s="587"/>
      <c r="AL253" s="587"/>
      <c r="AM253" s="587"/>
      <c r="AN253" s="1126"/>
      <c r="AO253" s="1127"/>
      <c r="AP253" s="587"/>
      <c r="AQ253" s="587">
        <v>5</v>
      </c>
      <c r="AR253" s="587">
        <v>6</v>
      </c>
      <c r="AS253" s="587">
        <v>3</v>
      </c>
      <c r="AT253" s="587">
        <f t="shared" si="359"/>
        <v>14</v>
      </c>
      <c r="AU253" s="1127">
        <v>1</v>
      </c>
      <c r="AV253" s="1165">
        <f t="shared" si="307"/>
        <v>12.85</v>
      </c>
      <c r="AW253" s="588"/>
      <c r="AX253" s="587">
        <v>5</v>
      </c>
      <c r="AY253" s="587">
        <v>7</v>
      </c>
      <c r="AZ253" s="587">
        <v>3</v>
      </c>
      <c r="BA253" s="587">
        <f t="shared" si="360"/>
        <v>15</v>
      </c>
      <c r="BB253" s="1127">
        <v>1</v>
      </c>
      <c r="BC253" s="1163">
        <f t="shared" si="306"/>
        <v>15.2</v>
      </c>
      <c r="BD253" s="588"/>
      <c r="BE253" s="588"/>
      <c r="BF253" s="587"/>
      <c r="BG253" s="587"/>
      <c r="BH253" s="587"/>
      <c r="BI253" s="587"/>
      <c r="BJ253" s="1126"/>
      <c r="BK253" s="1127"/>
      <c r="BL253" s="588"/>
      <c r="BM253" s="587">
        <v>3</v>
      </c>
      <c r="BN253" s="587">
        <v>3</v>
      </c>
      <c r="BO253" s="587">
        <v>1</v>
      </c>
      <c r="BP253" s="587">
        <f t="shared" si="361"/>
        <v>7</v>
      </c>
      <c r="BQ253" s="1419">
        <v>1</v>
      </c>
      <c r="BR253" s="1163">
        <f t="shared" si="314"/>
        <v>7.5135135135135132</v>
      </c>
      <c r="BS253" s="587">
        <v>4</v>
      </c>
      <c r="BT253" s="587">
        <v>4</v>
      </c>
      <c r="BU253" s="587">
        <v>1</v>
      </c>
      <c r="BV253" s="587">
        <f t="shared" si="362"/>
        <v>9</v>
      </c>
      <c r="BW253" s="1126">
        <v>1</v>
      </c>
      <c r="BX253" s="1163">
        <f t="shared" si="315"/>
        <v>8.4594594594594597</v>
      </c>
      <c r="BY253" s="588"/>
      <c r="BZ253" s="588"/>
      <c r="CA253" s="587"/>
      <c r="CB253" s="587"/>
      <c r="CC253" s="587"/>
      <c r="CD253" s="587"/>
      <c r="CE253" s="1127"/>
      <c r="CF253" s="1163"/>
      <c r="CG253" s="588"/>
      <c r="CH253" s="587"/>
      <c r="CI253" s="587"/>
      <c r="CJ253" s="587"/>
      <c r="CK253" s="587"/>
      <c r="CL253" s="1127"/>
      <c r="CM253" s="1163"/>
      <c r="CN253" s="588"/>
      <c r="CO253" s="588"/>
      <c r="CP253" s="587"/>
      <c r="CQ253" s="587"/>
      <c r="CR253" s="587"/>
      <c r="CS253" s="587"/>
      <c r="CT253" s="1127"/>
      <c r="CU253" s="1127"/>
      <c r="CV253" s="588"/>
      <c r="CW253" s="587"/>
      <c r="CX253" s="587"/>
      <c r="CY253" s="587"/>
      <c r="CZ253" s="587"/>
      <c r="DA253" s="1127"/>
      <c r="DB253" s="1127"/>
      <c r="DC253" s="1127"/>
      <c r="DD253" s="1127"/>
      <c r="DE253" s="1127"/>
      <c r="DF253" s="1127"/>
      <c r="DG253" s="1127"/>
      <c r="DH253" s="1127"/>
      <c r="DI253" s="1127"/>
      <c r="DJ253" s="1127"/>
      <c r="DK253" s="1127"/>
      <c r="DL253" s="1127"/>
      <c r="DM253" s="1127"/>
      <c r="DN253" s="1127"/>
      <c r="DO253" s="588"/>
      <c r="DP253" s="588"/>
      <c r="DQ253" s="587"/>
      <c r="DR253" s="587"/>
      <c r="DS253" s="587"/>
      <c r="DT253" s="587"/>
      <c r="DU253" s="1127"/>
      <c r="DV253" s="1127"/>
      <c r="DW253" s="588"/>
      <c r="DX253" s="587"/>
      <c r="DY253" s="587"/>
      <c r="DZ253" s="587"/>
      <c r="EA253" s="587"/>
      <c r="EB253" s="1127"/>
      <c r="EC253" s="1127"/>
      <c r="ED253" s="588"/>
      <c r="EE253" s="588"/>
      <c r="EF253" s="587">
        <v>13</v>
      </c>
      <c r="EG253" s="587">
        <v>1</v>
      </c>
      <c r="EH253" s="587">
        <v>3</v>
      </c>
      <c r="EI253" s="587">
        <f t="shared" si="363"/>
        <v>17</v>
      </c>
      <c r="EJ253" s="1127">
        <v>1</v>
      </c>
      <c r="EK253" s="1163">
        <f t="shared" si="348"/>
        <v>12.875</v>
      </c>
      <c r="EL253" s="588"/>
      <c r="EM253" s="587">
        <v>16</v>
      </c>
      <c r="EN253" s="587">
        <v>2</v>
      </c>
      <c r="EO253" s="587">
        <v>5</v>
      </c>
      <c r="EP253" s="587">
        <f t="shared" si="364"/>
        <v>23</v>
      </c>
      <c r="EQ253" s="1127">
        <v>1</v>
      </c>
      <c r="ER253" s="1163">
        <f t="shared" si="334"/>
        <v>17.701754385964911</v>
      </c>
      <c r="ES253" s="588"/>
      <c r="ET253" s="587"/>
      <c r="EU253" s="587">
        <v>7</v>
      </c>
      <c r="EV253" s="587">
        <v>2</v>
      </c>
      <c r="EW253" s="587">
        <v>0</v>
      </c>
      <c r="EX253" s="587">
        <f t="shared" si="365"/>
        <v>9</v>
      </c>
      <c r="EY253" s="1199">
        <v>1</v>
      </c>
      <c r="EZ253" s="1164">
        <f t="shared" si="335"/>
        <v>10.01980198019802</v>
      </c>
      <c r="FA253" s="588"/>
      <c r="FB253" s="587">
        <v>9</v>
      </c>
      <c r="FC253" s="587">
        <v>5</v>
      </c>
      <c r="FD253" s="587">
        <v>3</v>
      </c>
      <c r="FE253" s="587">
        <f t="shared" si="366"/>
        <v>17</v>
      </c>
      <c r="FF253" s="1127">
        <v>1</v>
      </c>
      <c r="FG253" s="1163">
        <f t="shared" si="336"/>
        <v>13.638095238095238</v>
      </c>
      <c r="FH253" s="1197"/>
      <c r="FI253" s="1198"/>
      <c r="FJ253" s="587">
        <v>1</v>
      </c>
      <c r="FK253" s="587">
        <v>0</v>
      </c>
      <c r="FL253" s="587">
        <v>0</v>
      </c>
      <c r="FM253" s="587">
        <f t="shared" si="368"/>
        <v>1</v>
      </c>
      <c r="FN253" s="1414">
        <v>1</v>
      </c>
      <c r="FO253" s="1163">
        <f t="shared" si="369"/>
        <v>1.5</v>
      </c>
      <c r="FP253" s="588"/>
      <c r="FQ253" s="587">
        <v>1</v>
      </c>
      <c r="FR253" s="587">
        <v>0</v>
      </c>
      <c r="FS253" s="587">
        <v>0</v>
      </c>
      <c r="FT253" s="587">
        <f t="shared" si="370"/>
        <v>1</v>
      </c>
      <c r="FU253" s="1126">
        <f t="shared" ref="FU253:FU312" si="375">(FN253)</f>
        <v>1</v>
      </c>
      <c r="FV253" s="1163">
        <f t="shared" si="371"/>
        <v>0.5</v>
      </c>
      <c r="FW253" s="1203"/>
      <c r="FX253" s="1198"/>
      <c r="FY253" s="587">
        <v>1</v>
      </c>
      <c r="FZ253" s="587">
        <v>6</v>
      </c>
      <c r="GA253" s="587">
        <v>9</v>
      </c>
      <c r="GB253" s="588">
        <f t="shared" si="367"/>
        <v>16</v>
      </c>
      <c r="GC253" s="1127">
        <v>1</v>
      </c>
      <c r="GD253" s="1166">
        <f t="shared" si="337"/>
        <v>3.9666666666666668</v>
      </c>
      <c r="GE253" s="697">
        <f t="shared" si="372"/>
        <v>30</v>
      </c>
      <c r="GF253" s="697">
        <f t="shared" si="373"/>
        <v>18</v>
      </c>
      <c r="GG253" s="697">
        <f t="shared" si="374"/>
        <v>16</v>
      </c>
      <c r="GH253" s="585">
        <v>1</v>
      </c>
      <c r="GI253" s="585">
        <v>1</v>
      </c>
    </row>
    <row r="254" spans="1:191" s="585" customFormat="1" hidden="1" x14ac:dyDescent="0.35">
      <c r="A254" s="1229">
        <v>43076</v>
      </c>
      <c r="B254" s="587"/>
      <c r="C254" s="587"/>
      <c r="D254" s="587"/>
      <c r="E254" s="587"/>
      <c r="F254" s="1126"/>
      <c r="G254" s="1414"/>
      <c r="H254" s="588"/>
      <c r="I254" s="587"/>
      <c r="J254" s="587"/>
      <c r="K254" s="587"/>
      <c r="L254" s="587"/>
      <c r="M254" s="1126"/>
      <c r="N254" s="1126"/>
      <c r="O254" s="588"/>
      <c r="P254" s="588"/>
      <c r="Q254" s="587"/>
      <c r="R254" s="587"/>
      <c r="S254" s="587"/>
      <c r="T254" s="587"/>
      <c r="U254" s="1126"/>
      <c r="V254" s="1414"/>
      <c r="W254" s="587"/>
      <c r="X254" s="587"/>
      <c r="Y254" s="587"/>
      <c r="Z254" s="587"/>
      <c r="AA254" s="1126"/>
      <c r="AB254" s="1126"/>
      <c r="AC254" s="587"/>
      <c r="AD254" s="587"/>
      <c r="AE254" s="587"/>
      <c r="AF254" s="587"/>
      <c r="AG254" s="1126"/>
      <c r="AH254" s="1199"/>
      <c r="AI254" s="588"/>
      <c r="AJ254" s="587"/>
      <c r="AK254" s="587"/>
      <c r="AL254" s="587"/>
      <c r="AM254" s="587"/>
      <c r="AN254" s="1126"/>
      <c r="AO254" s="1127"/>
      <c r="AP254" s="587"/>
      <c r="AQ254" s="587">
        <v>2</v>
      </c>
      <c r="AR254" s="587">
        <v>11</v>
      </c>
      <c r="AS254" s="587">
        <v>1</v>
      </c>
      <c r="AT254" s="587">
        <f t="shared" si="359"/>
        <v>14</v>
      </c>
      <c r="AU254" s="1127">
        <v>1</v>
      </c>
      <c r="AV254" s="1165">
        <f t="shared" si="307"/>
        <v>12.7</v>
      </c>
      <c r="AW254" s="588"/>
      <c r="AX254" s="587">
        <v>3</v>
      </c>
      <c r="AY254" s="587">
        <v>13</v>
      </c>
      <c r="AZ254" s="587">
        <v>1</v>
      </c>
      <c r="BA254" s="587">
        <f t="shared" si="360"/>
        <v>17</v>
      </c>
      <c r="BB254" s="1127">
        <v>1</v>
      </c>
      <c r="BC254" s="1163">
        <f t="shared" si="306"/>
        <v>15.016666666666667</v>
      </c>
      <c r="BD254" s="588"/>
      <c r="BE254" s="588"/>
      <c r="BF254" s="587"/>
      <c r="BG254" s="587"/>
      <c r="BH254" s="587"/>
      <c r="BI254" s="587"/>
      <c r="BJ254" s="1126"/>
      <c r="BK254" s="1127"/>
      <c r="BL254" s="588"/>
      <c r="BM254" s="587">
        <v>5</v>
      </c>
      <c r="BN254" s="587">
        <v>3</v>
      </c>
      <c r="BO254" s="587">
        <v>1</v>
      </c>
      <c r="BP254" s="587">
        <f t="shared" si="361"/>
        <v>9</v>
      </c>
      <c r="BQ254" s="1419">
        <v>1</v>
      </c>
      <c r="BR254" s="1163">
        <f t="shared" si="314"/>
        <v>7.5526315789473681</v>
      </c>
      <c r="BS254" s="587">
        <v>5</v>
      </c>
      <c r="BT254" s="587">
        <v>4</v>
      </c>
      <c r="BU254" s="587">
        <v>1</v>
      </c>
      <c r="BV254" s="587">
        <f t="shared" si="362"/>
        <v>10</v>
      </c>
      <c r="BW254" s="1126">
        <v>1</v>
      </c>
      <c r="BX254" s="1163">
        <f t="shared" si="315"/>
        <v>8.5</v>
      </c>
      <c r="BY254" s="588"/>
      <c r="BZ254" s="588"/>
      <c r="CA254" s="587"/>
      <c r="CB254" s="587"/>
      <c r="CC254" s="587"/>
      <c r="CD254" s="587"/>
      <c r="CE254" s="1127"/>
      <c r="CF254" s="1163"/>
      <c r="CG254" s="588"/>
      <c r="CH254" s="587"/>
      <c r="CI254" s="587"/>
      <c r="CJ254" s="587"/>
      <c r="CK254" s="587"/>
      <c r="CL254" s="1127"/>
      <c r="CM254" s="1163"/>
      <c r="CN254" s="588"/>
      <c r="CO254" s="588"/>
      <c r="CP254" s="587"/>
      <c r="CQ254" s="587"/>
      <c r="CR254" s="587"/>
      <c r="CS254" s="587"/>
      <c r="CT254" s="1127"/>
      <c r="CU254" s="1127"/>
      <c r="CV254" s="588"/>
      <c r="CW254" s="587"/>
      <c r="CX254" s="587"/>
      <c r="CY254" s="587"/>
      <c r="CZ254" s="587"/>
      <c r="DA254" s="1127"/>
      <c r="DB254" s="1127"/>
      <c r="DC254" s="1127"/>
      <c r="DD254" s="1127"/>
      <c r="DE254" s="1127"/>
      <c r="DF254" s="1127"/>
      <c r="DG254" s="1127"/>
      <c r="DH254" s="1127"/>
      <c r="DI254" s="1127"/>
      <c r="DJ254" s="1127"/>
      <c r="DK254" s="1127"/>
      <c r="DL254" s="1127"/>
      <c r="DM254" s="1127"/>
      <c r="DN254" s="1127"/>
      <c r="DO254" s="588"/>
      <c r="DP254" s="588"/>
      <c r="DQ254" s="587"/>
      <c r="DR254" s="587"/>
      <c r="DS254" s="587"/>
      <c r="DT254" s="587"/>
      <c r="DU254" s="1127"/>
      <c r="DV254" s="1127"/>
      <c r="DW254" s="588"/>
      <c r="DX254" s="587"/>
      <c r="DY254" s="587"/>
      <c r="DZ254" s="587"/>
      <c r="EA254" s="587"/>
      <c r="EB254" s="1127"/>
      <c r="EC254" s="1127"/>
      <c r="ED254" s="588"/>
      <c r="EE254" s="588"/>
      <c r="EF254" s="587">
        <v>11</v>
      </c>
      <c r="EG254" s="587">
        <v>2</v>
      </c>
      <c r="EH254" s="587">
        <v>3</v>
      </c>
      <c r="EI254" s="587">
        <f t="shared" si="363"/>
        <v>16</v>
      </c>
      <c r="EJ254" s="1127">
        <v>1</v>
      </c>
      <c r="EK254" s="1163">
        <f t="shared" si="348"/>
        <v>12.75</v>
      </c>
      <c r="EL254" s="588"/>
      <c r="EM254" s="587">
        <v>12</v>
      </c>
      <c r="EN254" s="587">
        <v>3</v>
      </c>
      <c r="EO254" s="587">
        <v>4</v>
      </c>
      <c r="EP254" s="587">
        <f t="shared" si="364"/>
        <v>19</v>
      </c>
      <c r="EQ254" s="1127">
        <v>1</v>
      </c>
      <c r="ER254" s="1163">
        <f t="shared" si="334"/>
        <v>17.526315789473685</v>
      </c>
      <c r="ES254" s="588"/>
      <c r="ET254" s="587"/>
      <c r="EU254" s="587">
        <v>0</v>
      </c>
      <c r="EV254" s="587">
        <v>0</v>
      </c>
      <c r="EW254" s="587">
        <v>0</v>
      </c>
      <c r="EX254" s="587">
        <f t="shared" si="365"/>
        <v>0</v>
      </c>
      <c r="EY254" s="1199">
        <v>0</v>
      </c>
      <c r="EZ254" s="1164">
        <f t="shared" si="335"/>
        <v>9.9797979797979792</v>
      </c>
      <c r="FA254" s="588"/>
      <c r="FB254" s="587">
        <v>0</v>
      </c>
      <c r="FC254" s="587">
        <v>0</v>
      </c>
      <c r="FD254" s="587">
        <v>0</v>
      </c>
      <c r="FE254" s="587">
        <f t="shared" si="366"/>
        <v>0</v>
      </c>
      <c r="FF254" s="1127">
        <v>0</v>
      </c>
      <c r="FG254" s="1163">
        <f t="shared" si="336"/>
        <v>13.631067961165048</v>
      </c>
      <c r="FH254" s="1197"/>
      <c r="FI254" s="1198"/>
      <c r="FJ254" s="587">
        <v>0</v>
      </c>
      <c r="FK254" s="587">
        <v>0</v>
      </c>
      <c r="FL254" s="587">
        <v>0</v>
      </c>
      <c r="FM254" s="587">
        <f t="shared" si="368"/>
        <v>0</v>
      </c>
      <c r="FN254" s="1414">
        <v>0</v>
      </c>
      <c r="FO254" s="1163">
        <f t="shared" si="369"/>
        <v>1.5</v>
      </c>
      <c r="FP254" s="588"/>
      <c r="FQ254" s="587">
        <v>0</v>
      </c>
      <c r="FR254" s="587">
        <v>0</v>
      </c>
      <c r="FS254" s="587">
        <v>0</v>
      </c>
      <c r="FT254" s="587">
        <f t="shared" si="370"/>
        <v>0</v>
      </c>
      <c r="FU254" s="1126">
        <f t="shared" si="375"/>
        <v>0</v>
      </c>
      <c r="FV254" s="1163">
        <f t="shared" si="371"/>
        <v>0.5</v>
      </c>
      <c r="FW254" s="1203"/>
      <c r="FX254" s="1198"/>
      <c r="FY254" s="587">
        <v>0</v>
      </c>
      <c r="FZ254" s="587">
        <v>0</v>
      </c>
      <c r="GA254" s="587">
        <v>5</v>
      </c>
      <c r="GB254" s="588">
        <f t="shared" si="367"/>
        <v>5</v>
      </c>
      <c r="GC254" s="1127">
        <v>1</v>
      </c>
      <c r="GD254" s="1166">
        <f t="shared" si="337"/>
        <v>4.05</v>
      </c>
      <c r="GE254" s="697">
        <f t="shared" si="372"/>
        <v>18</v>
      </c>
      <c r="GF254" s="697">
        <f t="shared" si="373"/>
        <v>16</v>
      </c>
      <c r="GG254" s="697">
        <f t="shared" si="374"/>
        <v>10</v>
      </c>
      <c r="GH254" s="585">
        <v>0</v>
      </c>
      <c r="GI254" s="585">
        <v>2</v>
      </c>
    </row>
    <row r="255" spans="1:191" s="585" customFormat="1" hidden="1" x14ac:dyDescent="0.35">
      <c r="A255" s="1231">
        <v>43077</v>
      </c>
      <c r="B255" s="698"/>
      <c r="C255" s="698"/>
      <c r="D255" s="698"/>
      <c r="E255" s="698"/>
      <c r="F255" s="1140"/>
      <c r="G255" s="1415"/>
      <c r="H255" s="1142"/>
      <c r="I255" s="698"/>
      <c r="J255" s="698"/>
      <c r="K255" s="698"/>
      <c r="L255" s="698"/>
      <c r="M255" s="1140"/>
      <c r="N255" s="1140"/>
      <c r="O255" s="1142"/>
      <c r="P255" s="1142"/>
      <c r="Q255" s="698"/>
      <c r="R255" s="698"/>
      <c r="S255" s="698"/>
      <c r="T255" s="698"/>
      <c r="U255" s="1140"/>
      <c r="V255" s="1415"/>
      <c r="W255" s="698"/>
      <c r="X255" s="698"/>
      <c r="Y255" s="698"/>
      <c r="Z255" s="698"/>
      <c r="AA255" s="1140"/>
      <c r="AB255" s="1140"/>
      <c r="AC255" s="698"/>
      <c r="AD255" s="698"/>
      <c r="AE255" s="698"/>
      <c r="AF255" s="698"/>
      <c r="AG255" s="1140"/>
      <c r="AH255" s="1420"/>
      <c r="AI255" s="1142"/>
      <c r="AJ255" s="698"/>
      <c r="AK255" s="698"/>
      <c r="AL255" s="698"/>
      <c r="AM255" s="698"/>
      <c r="AN255" s="1140"/>
      <c r="AO255" s="1141"/>
      <c r="AP255" s="698"/>
      <c r="AQ255" s="698">
        <v>1</v>
      </c>
      <c r="AR255" s="698">
        <v>2</v>
      </c>
      <c r="AS255" s="698">
        <v>1</v>
      </c>
      <c r="AT255" s="698">
        <f t="shared" si="359"/>
        <v>4</v>
      </c>
      <c r="AU255" s="1141">
        <v>1</v>
      </c>
      <c r="AV255" s="1165">
        <f t="shared" si="307"/>
        <v>12.45</v>
      </c>
      <c r="AW255" s="1142"/>
      <c r="AX255" s="698">
        <v>2</v>
      </c>
      <c r="AY255" s="698">
        <v>5</v>
      </c>
      <c r="AZ255" s="698">
        <v>1</v>
      </c>
      <c r="BA255" s="698">
        <f t="shared" si="360"/>
        <v>8</v>
      </c>
      <c r="BB255" s="1141">
        <v>1</v>
      </c>
      <c r="BC255" s="1163">
        <f t="shared" si="306"/>
        <v>14.783333333333333</v>
      </c>
      <c r="BD255" s="1142"/>
      <c r="BE255" s="1142"/>
      <c r="BF255" s="698"/>
      <c r="BG255" s="698"/>
      <c r="BH255" s="698"/>
      <c r="BI255" s="698"/>
      <c r="BJ255" s="1140"/>
      <c r="BK255" s="1141"/>
      <c r="BL255" s="1142"/>
      <c r="BM255" s="698">
        <v>4</v>
      </c>
      <c r="BN255" s="698">
        <v>1</v>
      </c>
      <c r="BO255" s="698">
        <v>1</v>
      </c>
      <c r="BP255" s="698">
        <f t="shared" si="361"/>
        <v>6</v>
      </c>
      <c r="BQ255" s="1421">
        <v>1</v>
      </c>
      <c r="BR255" s="1163">
        <f t="shared" si="314"/>
        <v>7.5128205128205128</v>
      </c>
      <c r="BS255" s="698">
        <v>6</v>
      </c>
      <c r="BT255" s="698">
        <v>1</v>
      </c>
      <c r="BU255" s="698">
        <v>1</v>
      </c>
      <c r="BV255" s="698">
        <f t="shared" si="362"/>
        <v>8</v>
      </c>
      <c r="BW255" s="1140">
        <v>1</v>
      </c>
      <c r="BX255" s="1163">
        <f t="shared" si="315"/>
        <v>8.4871794871794872</v>
      </c>
      <c r="BY255" s="1142"/>
      <c r="BZ255" s="1142"/>
      <c r="CA255" s="698"/>
      <c r="CB255" s="698"/>
      <c r="CC255" s="698"/>
      <c r="CD255" s="698"/>
      <c r="CE255" s="1141"/>
      <c r="CF255" s="1163"/>
      <c r="CG255" s="1142"/>
      <c r="CH255" s="698"/>
      <c r="CI255" s="698"/>
      <c r="CJ255" s="698"/>
      <c r="CK255" s="698"/>
      <c r="CL255" s="1127"/>
      <c r="CM255" s="1163"/>
      <c r="CN255" s="1142"/>
      <c r="CO255" s="1142"/>
      <c r="CP255" s="698"/>
      <c r="CQ255" s="698"/>
      <c r="CR255" s="698"/>
      <c r="CS255" s="698"/>
      <c r="CT255" s="1141"/>
      <c r="CU255" s="1141"/>
      <c r="CV255" s="1142"/>
      <c r="CW255" s="698"/>
      <c r="CX255" s="698"/>
      <c r="CY255" s="698"/>
      <c r="CZ255" s="698"/>
      <c r="DA255" s="1141"/>
      <c r="DB255" s="1141"/>
      <c r="DC255" s="1141"/>
      <c r="DD255" s="1141"/>
      <c r="DE255" s="1141"/>
      <c r="DF255" s="1141"/>
      <c r="DG255" s="1141"/>
      <c r="DH255" s="1141"/>
      <c r="DI255" s="1141"/>
      <c r="DJ255" s="1141"/>
      <c r="DK255" s="1141"/>
      <c r="DL255" s="1141"/>
      <c r="DM255" s="1141"/>
      <c r="DN255" s="1141"/>
      <c r="DO255" s="1142"/>
      <c r="DP255" s="1142"/>
      <c r="DQ255" s="698"/>
      <c r="DR255" s="698"/>
      <c r="DS255" s="698"/>
      <c r="DT255" s="698"/>
      <c r="DU255" s="1141"/>
      <c r="DV255" s="1141"/>
      <c r="DW255" s="1142"/>
      <c r="DX255" s="698"/>
      <c r="DY255" s="698"/>
      <c r="DZ255" s="698"/>
      <c r="EA255" s="698"/>
      <c r="EB255" s="1141"/>
      <c r="EC255" s="1141"/>
      <c r="ED255" s="1142"/>
      <c r="EE255" s="1142"/>
      <c r="EF255" s="698">
        <v>11</v>
      </c>
      <c r="EG255" s="698">
        <v>5</v>
      </c>
      <c r="EH255" s="698">
        <v>9</v>
      </c>
      <c r="EI255" s="698">
        <f t="shared" si="363"/>
        <v>25</v>
      </c>
      <c r="EJ255" s="1141">
        <v>1</v>
      </c>
      <c r="EK255" s="1163">
        <f t="shared" si="348"/>
        <v>12.928571428571429</v>
      </c>
      <c r="EL255" s="1142"/>
      <c r="EM255" s="698">
        <v>12</v>
      </c>
      <c r="EN255" s="698">
        <v>7</v>
      </c>
      <c r="EO255" s="698">
        <v>11</v>
      </c>
      <c r="EP255" s="698">
        <f t="shared" si="364"/>
        <v>30</v>
      </c>
      <c r="EQ255" s="1141">
        <v>1</v>
      </c>
      <c r="ER255" s="1163">
        <f t="shared" si="334"/>
        <v>17.684210526315791</v>
      </c>
      <c r="ES255" s="1142"/>
      <c r="ET255" s="698"/>
      <c r="EU255" s="698">
        <v>7</v>
      </c>
      <c r="EV255" s="698">
        <v>1</v>
      </c>
      <c r="EW255" s="698">
        <v>1</v>
      </c>
      <c r="EX255" s="698">
        <f t="shared" si="365"/>
        <v>9</v>
      </c>
      <c r="EY255" s="1420">
        <v>1</v>
      </c>
      <c r="EZ255" s="1164">
        <f t="shared" si="335"/>
        <v>10.04040404040404</v>
      </c>
      <c r="FA255" s="1142"/>
      <c r="FB255" s="698">
        <v>7</v>
      </c>
      <c r="FC255" s="698">
        <v>4</v>
      </c>
      <c r="FD255" s="698">
        <v>1</v>
      </c>
      <c r="FE255" s="698">
        <f t="shared" si="366"/>
        <v>12</v>
      </c>
      <c r="FF255" s="1141">
        <v>1</v>
      </c>
      <c r="FG255" s="1163">
        <f t="shared" si="336"/>
        <v>13.689320388349515</v>
      </c>
      <c r="FH255" s="1423"/>
      <c r="FI255" s="1424"/>
      <c r="FJ255" s="698">
        <v>2</v>
      </c>
      <c r="FK255" s="698">
        <v>0</v>
      </c>
      <c r="FL255" s="698">
        <v>1</v>
      </c>
      <c r="FM255" s="698">
        <f t="shared" si="368"/>
        <v>3</v>
      </c>
      <c r="FN255" s="1415">
        <v>1</v>
      </c>
      <c r="FO255" s="1163">
        <f t="shared" si="369"/>
        <v>2</v>
      </c>
      <c r="FP255" s="1142"/>
      <c r="FQ255" s="698">
        <v>2</v>
      </c>
      <c r="FR255" s="698">
        <v>0</v>
      </c>
      <c r="FS255" s="698">
        <v>1</v>
      </c>
      <c r="FT255" s="698">
        <f t="shared" si="370"/>
        <v>3</v>
      </c>
      <c r="FU255" s="1126">
        <f t="shared" si="375"/>
        <v>1</v>
      </c>
      <c r="FV255" s="1163">
        <f t="shared" si="371"/>
        <v>1.3333333333333333</v>
      </c>
      <c r="FW255" s="1425"/>
      <c r="FX255" s="1424"/>
      <c r="FY255" s="698">
        <v>0</v>
      </c>
      <c r="FZ255" s="698">
        <v>0</v>
      </c>
      <c r="GA255" s="698">
        <v>1</v>
      </c>
      <c r="GB255" s="1142">
        <f t="shared" si="367"/>
        <v>1</v>
      </c>
      <c r="GC255" s="1141">
        <v>1</v>
      </c>
      <c r="GD255" s="1166">
        <f t="shared" si="337"/>
        <v>4.05</v>
      </c>
      <c r="GE255" s="1427">
        <f t="shared" si="372"/>
        <v>25</v>
      </c>
      <c r="GF255" s="1427">
        <f t="shared" si="373"/>
        <v>9</v>
      </c>
      <c r="GG255" s="1427">
        <f t="shared" si="374"/>
        <v>14</v>
      </c>
      <c r="GH255" s="585">
        <v>0</v>
      </c>
      <c r="GI255" s="585">
        <v>2</v>
      </c>
    </row>
    <row r="256" spans="1:191" s="585" customFormat="1" hidden="1" x14ac:dyDescent="0.35">
      <c r="A256" s="1230">
        <v>43080</v>
      </c>
      <c r="B256" s="587"/>
      <c r="C256" s="587"/>
      <c r="D256" s="587"/>
      <c r="E256" s="587"/>
      <c r="F256" s="1126"/>
      <c r="G256" s="1414"/>
      <c r="H256" s="588"/>
      <c r="I256" s="587"/>
      <c r="J256" s="587"/>
      <c r="K256" s="587"/>
      <c r="L256" s="587"/>
      <c r="M256" s="1126"/>
      <c r="N256" s="1126"/>
      <c r="O256" s="588"/>
      <c r="P256" s="588"/>
      <c r="Q256" s="587"/>
      <c r="R256" s="587"/>
      <c r="S256" s="587"/>
      <c r="T256" s="587"/>
      <c r="U256" s="1126"/>
      <c r="V256" s="1414"/>
      <c r="W256" s="587"/>
      <c r="X256" s="587"/>
      <c r="Y256" s="587"/>
      <c r="Z256" s="587"/>
      <c r="AA256" s="1126"/>
      <c r="AB256" s="1126"/>
      <c r="AC256" s="587"/>
      <c r="AD256" s="587"/>
      <c r="AE256" s="587"/>
      <c r="AF256" s="587"/>
      <c r="AG256" s="1126"/>
      <c r="AH256" s="1199"/>
      <c r="AI256" s="588"/>
      <c r="AJ256" s="587"/>
      <c r="AK256" s="587"/>
      <c r="AL256" s="587"/>
      <c r="AM256" s="587"/>
      <c r="AN256" s="1126"/>
      <c r="AO256" s="1127"/>
      <c r="AP256" s="587"/>
      <c r="AQ256" s="587">
        <v>5</v>
      </c>
      <c r="AR256" s="587">
        <v>0</v>
      </c>
      <c r="AS256" s="587">
        <v>2</v>
      </c>
      <c r="AT256" s="587">
        <f t="shared" si="359"/>
        <v>7</v>
      </c>
      <c r="AU256" s="1127">
        <v>1</v>
      </c>
      <c r="AV256" s="1165">
        <f t="shared" si="307"/>
        <v>12.35</v>
      </c>
      <c r="AW256" s="588"/>
      <c r="AX256" s="587">
        <v>6</v>
      </c>
      <c r="AY256" s="587">
        <v>0</v>
      </c>
      <c r="AZ256" s="587">
        <v>2</v>
      </c>
      <c r="BA256" s="587">
        <f t="shared" si="360"/>
        <v>8</v>
      </c>
      <c r="BB256" s="1127">
        <v>1</v>
      </c>
      <c r="BC256" s="1163">
        <f t="shared" si="306"/>
        <v>14.633333333333333</v>
      </c>
      <c r="BD256" s="588"/>
      <c r="BE256" s="588"/>
      <c r="BF256" s="587"/>
      <c r="BG256" s="587"/>
      <c r="BH256" s="587"/>
      <c r="BI256" s="587"/>
      <c r="BJ256" s="1126"/>
      <c r="BK256" s="1127"/>
      <c r="BL256" s="588"/>
      <c r="BM256" s="587">
        <v>4</v>
      </c>
      <c r="BN256" s="587">
        <v>2</v>
      </c>
      <c r="BO256" s="587">
        <v>3</v>
      </c>
      <c r="BP256" s="587">
        <f t="shared" si="361"/>
        <v>9</v>
      </c>
      <c r="BQ256" s="1419">
        <v>1</v>
      </c>
      <c r="BR256" s="1199"/>
      <c r="BS256" s="587">
        <v>5</v>
      </c>
      <c r="BT256" s="587">
        <v>3</v>
      </c>
      <c r="BU256" s="587">
        <v>3</v>
      </c>
      <c r="BV256" s="587">
        <f t="shared" si="362"/>
        <v>11</v>
      </c>
      <c r="BW256" s="1126">
        <v>1</v>
      </c>
      <c r="BX256" s="1127"/>
      <c r="BY256" s="588"/>
      <c r="BZ256" s="588"/>
      <c r="CA256" s="587"/>
      <c r="CB256" s="587"/>
      <c r="CC256" s="587"/>
      <c r="CD256" s="587"/>
      <c r="CE256" s="1127"/>
      <c r="CF256" s="1163"/>
      <c r="CG256" s="588"/>
      <c r="CH256" s="587"/>
      <c r="CI256" s="587"/>
      <c r="CJ256" s="587"/>
      <c r="CK256" s="587"/>
      <c r="CL256" s="1127"/>
      <c r="CM256" s="1163"/>
      <c r="CN256" s="588"/>
      <c r="CO256" s="588"/>
      <c r="CP256" s="587"/>
      <c r="CQ256" s="587"/>
      <c r="CR256" s="587"/>
      <c r="CS256" s="587"/>
      <c r="CT256" s="1127"/>
      <c r="CU256" s="1127"/>
      <c r="CV256" s="588"/>
      <c r="CW256" s="587"/>
      <c r="CX256" s="587"/>
      <c r="CY256" s="587"/>
      <c r="CZ256" s="587"/>
      <c r="DA256" s="1127"/>
      <c r="DB256" s="1127"/>
      <c r="DC256" s="1127"/>
      <c r="DD256" s="1127"/>
      <c r="DE256" s="1127"/>
      <c r="DF256" s="1127"/>
      <c r="DG256" s="1127"/>
      <c r="DH256" s="1127"/>
      <c r="DI256" s="1127"/>
      <c r="DJ256" s="1127"/>
      <c r="DK256" s="1127"/>
      <c r="DL256" s="1127"/>
      <c r="DM256" s="1127"/>
      <c r="DN256" s="1127"/>
      <c r="DO256" s="588"/>
      <c r="DP256" s="588"/>
      <c r="DQ256" s="587"/>
      <c r="DR256" s="587"/>
      <c r="DS256" s="587"/>
      <c r="DT256" s="587"/>
      <c r="DU256" s="1127"/>
      <c r="DV256" s="1127"/>
      <c r="DW256" s="588"/>
      <c r="DX256" s="587"/>
      <c r="DY256" s="587"/>
      <c r="DZ256" s="587"/>
      <c r="EA256" s="587"/>
      <c r="EB256" s="1127"/>
      <c r="EC256" s="1127"/>
      <c r="ED256" s="588"/>
      <c r="EE256" s="588"/>
      <c r="EF256" s="587">
        <v>10</v>
      </c>
      <c r="EG256" s="587">
        <v>4</v>
      </c>
      <c r="EH256" s="587">
        <v>7</v>
      </c>
      <c r="EI256" s="587">
        <f t="shared" si="363"/>
        <v>21</v>
      </c>
      <c r="EJ256" s="1127">
        <v>1</v>
      </c>
      <c r="EK256" s="1163">
        <f t="shared" si="348"/>
        <v>12.892857142857142</v>
      </c>
      <c r="EL256" s="588"/>
      <c r="EM256" s="587">
        <v>15</v>
      </c>
      <c r="EN256" s="587">
        <v>5</v>
      </c>
      <c r="EO256" s="587">
        <v>8</v>
      </c>
      <c r="EP256" s="587">
        <f t="shared" si="364"/>
        <v>28</v>
      </c>
      <c r="EQ256" s="1127">
        <v>1</v>
      </c>
      <c r="ER256" s="1163">
        <f t="shared" si="334"/>
        <v>17.684210526315791</v>
      </c>
      <c r="ES256" s="588"/>
      <c r="ET256" s="587"/>
      <c r="EU256" s="587">
        <v>1</v>
      </c>
      <c r="EV256" s="587">
        <v>1</v>
      </c>
      <c r="EW256" s="587">
        <v>2</v>
      </c>
      <c r="EX256" s="587">
        <f t="shared" si="365"/>
        <v>4</v>
      </c>
      <c r="EY256" s="1199">
        <v>1</v>
      </c>
      <c r="EZ256" s="1164">
        <f t="shared" si="335"/>
        <v>10.060606060606061</v>
      </c>
      <c r="FA256" s="588"/>
      <c r="FB256" s="587">
        <v>3</v>
      </c>
      <c r="FC256" s="587">
        <v>2</v>
      </c>
      <c r="FD256" s="587">
        <v>6</v>
      </c>
      <c r="FE256" s="587">
        <f t="shared" si="366"/>
        <v>11</v>
      </c>
      <c r="FF256" s="1127">
        <f>(EY256)</f>
        <v>1</v>
      </c>
      <c r="FG256" s="1163">
        <f t="shared" si="336"/>
        <v>13.805825242718447</v>
      </c>
      <c r="FH256" s="1197"/>
      <c r="FI256" s="1198"/>
      <c r="FJ256" s="587">
        <v>0</v>
      </c>
      <c r="FK256" s="587">
        <v>0</v>
      </c>
      <c r="FL256" s="587">
        <v>0</v>
      </c>
      <c r="FM256" s="587">
        <f t="shared" si="368"/>
        <v>0</v>
      </c>
      <c r="FN256" s="1414">
        <v>0</v>
      </c>
      <c r="FO256" s="1163">
        <f t="shared" si="369"/>
        <v>2</v>
      </c>
      <c r="FP256" s="588"/>
      <c r="FQ256" s="587">
        <v>0</v>
      </c>
      <c r="FR256" s="587">
        <v>0</v>
      </c>
      <c r="FS256" s="587">
        <v>0</v>
      </c>
      <c r="FT256" s="587">
        <f t="shared" si="370"/>
        <v>0</v>
      </c>
      <c r="FU256" s="1126">
        <f t="shared" si="375"/>
        <v>0</v>
      </c>
      <c r="FV256" s="1127"/>
      <c r="FW256" s="1203"/>
      <c r="FX256" s="1198"/>
      <c r="FY256" s="587">
        <v>0</v>
      </c>
      <c r="FZ256" s="587">
        <v>0</v>
      </c>
      <c r="GA256" s="587">
        <v>0</v>
      </c>
      <c r="GB256" s="588">
        <f t="shared" si="367"/>
        <v>0</v>
      </c>
      <c r="GC256" s="1127">
        <v>1</v>
      </c>
      <c r="GD256" s="1166">
        <f t="shared" si="337"/>
        <v>4.0333333333333332</v>
      </c>
      <c r="GE256" s="697">
        <f t="shared" si="372"/>
        <v>20</v>
      </c>
      <c r="GF256" s="697">
        <f t="shared" si="373"/>
        <v>7</v>
      </c>
      <c r="GG256" s="697">
        <f t="shared" si="374"/>
        <v>14</v>
      </c>
      <c r="GH256" s="585">
        <v>1</v>
      </c>
      <c r="GI256" s="585">
        <v>1</v>
      </c>
    </row>
    <row r="257" spans="1:191" s="585" customFormat="1" hidden="1" x14ac:dyDescent="0.35">
      <c r="A257" s="1229">
        <v>43081</v>
      </c>
      <c r="B257" s="587"/>
      <c r="C257" s="587"/>
      <c r="D257" s="587"/>
      <c r="E257" s="587"/>
      <c r="F257" s="1126"/>
      <c r="G257" s="1414"/>
      <c r="H257" s="588"/>
      <c r="I257" s="587"/>
      <c r="J257" s="587"/>
      <c r="K257" s="587"/>
      <c r="L257" s="587"/>
      <c r="M257" s="1126"/>
      <c r="N257" s="1126"/>
      <c r="O257" s="588"/>
      <c r="P257" s="588"/>
      <c r="Q257" s="587"/>
      <c r="R257" s="587"/>
      <c r="S257" s="587"/>
      <c r="T257" s="587"/>
      <c r="U257" s="1126"/>
      <c r="V257" s="1414"/>
      <c r="W257" s="587"/>
      <c r="X257" s="587"/>
      <c r="Y257" s="587"/>
      <c r="Z257" s="587"/>
      <c r="AA257" s="1126"/>
      <c r="AB257" s="1126"/>
      <c r="AC257" s="587"/>
      <c r="AD257" s="587"/>
      <c r="AE257" s="587"/>
      <c r="AF257" s="587"/>
      <c r="AG257" s="1126"/>
      <c r="AH257" s="1199"/>
      <c r="AI257" s="588"/>
      <c r="AJ257" s="587"/>
      <c r="AK257" s="587"/>
      <c r="AL257" s="587"/>
      <c r="AM257" s="587"/>
      <c r="AN257" s="1126"/>
      <c r="AO257" s="1127"/>
      <c r="AP257" s="587"/>
      <c r="AQ257" s="587">
        <v>5</v>
      </c>
      <c r="AR257" s="587">
        <v>4</v>
      </c>
      <c r="AS257" s="587">
        <v>2</v>
      </c>
      <c r="AT257" s="587">
        <f t="shared" ref="AT257:AT263" si="376">SUM(AQ257:AS257)</f>
        <v>11</v>
      </c>
      <c r="AU257" s="1127">
        <v>1</v>
      </c>
      <c r="AV257" s="1165">
        <f t="shared" si="307"/>
        <v>12.2</v>
      </c>
      <c r="AW257" s="588"/>
      <c r="AX257" s="587">
        <v>5</v>
      </c>
      <c r="AY257" s="587">
        <v>5</v>
      </c>
      <c r="AZ257" s="587">
        <v>4</v>
      </c>
      <c r="BA257" s="587">
        <f t="shared" ref="BA257:BA263" si="377">SUM(AX257:AZ257)</f>
        <v>14</v>
      </c>
      <c r="BB257" s="1127">
        <v>1</v>
      </c>
      <c r="BC257" s="1163">
        <f t="shared" si="306"/>
        <v>14.533333333333333</v>
      </c>
      <c r="BD257" s="588"/>
      <c r="BE257" s="588"/>
      <c r="BF257" s="587"/>
      <c r="BG257" s="587"/>
      <c r="BH257" s="587"/>
      <c r="BI257" s="587"/>
      <c r="BJ257" s="1126"/>
      <c r="BK257" s="1127"/>
      <c r="BL257" s="588"/>
      <c r="BM257" s="587">
        <v>8</v>
      </c>
      <c r="BN257" s="587">
        <v>1</v>
      </c>
      <c r="BO257" s="587">
        <v>5</v>
      </c>
      <c r="BP257" s="587">
        <f t="shared" ref="BP257:BP263" si="378">SUM(BM257:BO257)</f>
        <v>14</v>
      </c>
      <c r="BQ257" s="1419">
        <v>1</v>
      </c>
      <c r="BR257" s="1199"/>
      <c r="BS257" s="587">
        <v>8</v>
      </c>
      <c r="BT257" s="587">
        <v>3</v>
      </c>
      <c r="BU257" s="587">
        <v>5</v>
      </c>
      <c r="BV257" s="587">
        <f t="shared" ref="BV257:BV263" si="379">SUM(BS257:BU257)</f>
        <v>16</v>
      </c>
      <c r="BW257" s="1126">
        <v>1</v>
      </c>
      <c r="BX257" s="1127"/>
      <c r="BY257" s="588"/>
      <c r="BZ257" s="588"/>
      <c r="CA257" s="587"/>
      <c r="CB257" s="587"/>
      <c r="CC257" s="587"/>
      <c r="CD257" s="587"/>
      <c r="CE257" s="1127"/>
      <c r="CF257" s="1163"/>
      <c r="CG257" s="588"/>
      <c r="CH257" s="587"/>
      <c r="CI257" s="587"/>
      <c r="CJ257" s="587"/>
      <c r="CK257" s="587"/>
      <c r="CL257" s="1127"/>
      <c r="CM257" s="1163"/>
      <c r="CN257" s="588"/>
      <c r="CO257" s="588"/>
      <c r="CP257" s="587"/>
      <c r="CQ257" s="587"/>
      <c r="CR257" s="587"/>
      <c r="CS257" s="587"/>
      <c r="CT257" s="1127"/>
      <c r="CU257" s="1127"/>
      <c r="CV257" s="588"/>
      <c r="CW257" s="587"/>
      <c r="CX257" s="587"/>
      <c r="CY257" s="587"/>
      <c r="CZ257" s="587"/>
      <c r="DA257" s="1127"/>
      <c r="DB257" s="1127"/>
      <c r="DC257" s="1127"/>
      <c r="DD257" s="1127"/>
      <c r="DE257" s="1127"/>
      <c r="DF257" s="1127"/>
      <c r="DG257" s="1127"/>
      <c r="DH257" s="1127"/>
      <c r="DI257" s="1127"/>
      <c r="DJ257" s="1127"/>
      <c r="DK257" s="1127"/>
      <c r="DL257" s="1127"/>
      <c r="DM257" s="1127"/>
      <c r="DN257" s="1127"/>
      <c r="DO257" s="588"/>
      <c r="DP257" s="588"/>
      <c r="DQ257" s="587"/>
      <c r="DR257" s="587"/>
      <c r="DS257" s="587"/>
      <c r="DT257" s="587"/>
      <c r="DU257" s="1127"/>
      <c r="DV257" s="1127"/>
      <c r="DW257" s="588"/>
      <c r="DX257" s="587"/>
      <c r="DY257" s="587"/>
      <c r="DZ257" s="587"/>
      <c r="EA257" s="587"/>
      <c r="EB257" s="1127"/>
      <c r="EC257" s="1127"/>
      <c r="ED257" s="588"/>
      <c r="EE257" s="588"/>
      <c r="EF257" s="587">
        <v>12</v>
      </c>
      <c r="EG257" s="587">
        <v>2</v>
      </c>
      <c r="EH257" s="587">
        <v>5</v>
      </c>
      <c r="EI257" s="587">
        <f t="shared" ref="EI257:EI263" si="380">SUM(EF257:EH257)</f>
        <v>19</v>
      </c>
      <c r="EJ257" s="1127">
        <v>1</v>
      </c>
      <c r="EK257" s="1163">
        <f t="shared" si="348"/>
        <v>12.982142857142858</v>
      </c>
      <c r="EL257" s="588"/>
      <c r="EM257" s="587">
        <v>13</v>
      </c>
      <c r="EN257" s="587">
        <v>2</v>
      </c>
      <c r="EO257" s="587">
        <v>6</v>
      </c>
      <c r="EP257" s="587">
        <f t="shared" ref="EP257:EP263" si="381">SUM(EM257:EO257)</f>
        <v>21</v>
      </c>
      <c r="EQ257" s="1127">
        <v>1</v>
      </c>
      <c r="ER257" s="1163">
        <f t="shared" si="334"/>
        <v>17.684210526315791</v>
      </c>
      <c r="ES257" s="588"/>
      <c r="ET257" s="587"/>
      <c r="EU257" s="587">
        <v>7</v>
      </c>
      <c r="EV257" s="587">
        <v>3</v>
      </c>
      <c r="EW257" s="587">
        <v>2</v>
      </c>
      <c r="EX257" s="587">
        <f t="shared" ref="EX257:EX263" si="382">SUM(EU257:EW257)</f>
        <v>12</v>
      </c>
      <c r="EY257" s="1199">
        <v>1</v>
      </c>
      <c r="EZ257" s="1164">
        <f t="shared" si="335"/>
        <v>10.222222222222221</v>
      </c>
      <c r="FA257" s="588"/>
      <c r="FB257" s="587">
        <v>7</v>
      </c>
      <c r="FC257" s="587">
        <v>4</v>
      </c>
      <c r="FD257" s="587">
        <v>4</v>
      </c>
      <c r="FE257" s="587">
        <f t="shared" ref="FE257:FE263" si="383">SUM(FB257:FD257)</f>
        <v>15</v>
      </c>
      <c r="FF257" s="1127">
        <f t="shared" ref="FF257:FF312" si="384">(EY257)</f>
        <v>1</v>
      </c>
      <c r="FG257" s="1163">
        <f t="shared" si="336"/>
        <v>13.922330097087379</v>
      </c>
      <c r="FH257" s="1197"/>
      <c r="FI257" s="1198"/>
      <c r="FJ257" s="587">
        <v>0</v>
      </c>
      <c r="FK257" s="587">
        <v>0</v>
      </c>
      <c r="FL257" s="587">
        <v>0</v>
      </c>
      <c r="FM257" s="587">
        <f t="shared" si="368"/>
        <v>0</v>
      </c>
      <c r="FN257" s="1414">
        <v>0</v>
      </c>
      <c r="FO257" s="1163">
        <f t="shared" si="369"/>
        <v>2</v>
      </c>
      <c r="FP257" s="588"/>
      <c r="FQ257" s="587">
        <v>0</v>
      </c>
      <c r="FR257" s="587">
        <v>0</v>
      </c>
      <c r="FS257" s="587">
        <v>0</v>
      </c>
      <c r="FT257" s="587">
        <f t="shared" si="370"/>
        <v>0</v>
      </c>
      <c r="FU257" s="1126">
        <f t="shared" si="375"/>
        <v>0</v>
      </c>
      <c r="FV257" s="1127"/>
      <c r="FW257" s="1203"/>
      <c r="FX257" s="1198"/>
      <c r="FY257" s="587">
        <v>1</v>
      </c>
      <c r="FZ257" s="587">
        <v>3</v>
      </c>
      <c r="GA257" s="587">
        <v>1</v>
      </c>
      <c r="GB257" s="588">
        <f t="shared" ref="GB257:GB263" si="385">SUM(FY257:GA257)</f>
        <v>5</v>
      </c>
      <c r="GC257" s="1127">
        <v>1</v>
      </c>
      <c r="GD257" s="1166">
        <f t="shared" si="337"/>
        <v>4.083333333333333</v>
      </c>
      <c r="GE257" s="697">
        <f t="shared" si="372"/>
        <v>33</v>
      </c>
      <c r="GF257" s="697">
        <f t="shared" si="373"/>
        <v>13</v>
      </c>
      <c r="GG257" s="697">
        <f t="shared" si="374"/>
        <v>15</v>
      </c>
      <c r="GH257" s="585">
        <v>1</v>
      </c>
      <c r="GI257" s="585">
        <v>0</v>
      </c>
    </row>
    <row r="258" spans="1:191" s="585" customFormat="1" hidden="1" x14ac:dyDescent="0.35">
      <c r="A258" s="1229">
        <v>43082</v>
      </c>
      <c r="B258" s="587"/>
      <c r="C258" s="587"/>
      <c r="D258" s="587"/>
      <c r="E258" s="587"/>
      <c r="F258" s="1126"/>
      <c r="G258" s="1414"/>
      <c r="H258" s="588"/>
      <c r="I258" s="587"/>
      <c r="J258" s="587"/>
      <c r="K258" s="587"/>
      <c r="L258" s="587"/>
      <c r="M258" s="1126"/>
      <c r="N258" s="1126"/>
      <c r="O258" s="588"/>
      <c r="P258" s="588"/>
      <c r="Q258" s="587"/>
      <c r="R258" s="587"/>
      <c r="S258" s="587"/>
      <c r="T258" s="587"/>
      <c r="U258" s="1126"/>
      <c r="V258" s="1414"/>
      <c r="W258" s="587"/>
      <c r="X258" s="587"/>
      <c r="Y258" s="587"/>
      <c r="Z258" s="587"/>
      <c r="AA258" s="1126"/>
      <c r="AB258" s="1126"/>
      <c r="AC258" s="587"/>
      <c r="AD258" s="587"/>
      <c r="AE258" s="587"/>
      <c r="AF258" s="587"/>
      <c r="AG258" s="1126"/>
      <c r="AH258" s="1199"/>
      <c r="AI258" s="588"/>
      <c r="AJ258" s="587"/>
      <c r="AK258" s="587"/>
      <c r="AL258" s="587"/>
      <c r="AM258" s="587"/>
      <c r="AN258" s="1126"/>
      <c r="AO258" s="1127"/>
      <c r="AP258" s="587"/>
      <c r="AQ258" s="587">
        <v>2</v>
      </c>
      <c r="AR258" s="587">
        <v>4</v>
      </c>
      <c r="AS258" s="587">
        <v>3</v>
      </c>
      <c r="AT258" s="587">
        <f t="shared" si="376"/>
        <v>9</v>
      </c>
      <c r="AU258" s="1127">
        <v>1</v>
      </c>
      <c r="AV258" s="1165">
        <f t="shared" si="307"/>
        <v>12.1</v>
      </c>
      <c r="AW258" s="588"/>
      <c r="AX258" s="587">
        <v>3</v>
      </c>
      <c r="AY258" s="587">
        <v>6</v>
      </c>
      <c r="AZ258" s="587">
        <v>3</v>
      </c>
      <c r="BA258" s="587">
        <f t="shared" si="377"/>
        <v>12</v>
      </c>
      <c r="BB258" s="1127">
        <v>1</v>
      </c>
      <c r="BC258" s="1163">
        <f t="shared" si="306"/>
        <v>14.4</v>
      </c>
      <c r="BD258" s="588"/>
      <c r="BE258" s="588"/>
      <c r="BF258" s="587"/>
      <c r="BG258" s="587"/>
      <c r="BH258" s="587"/>
      <c r="BI258" s="587"/>
      <c r="BJ258" s="1126"/>
      <c r="BK258" s="1127"/>
      <c r="BL258" s="588"/>
      <c r="BM258" s="587">
        <v>8</v>
      </c>
      <c r="BN258" s="587">
        <v>3</v>
      </c>
      <c r="BO258" s="587">
        <v>1</v>
      </c>
      <c r="BP258" s="587">
        <f t="shared" si="378"/>
        <v>12</v>
      </c>
      <c r="BQ258" s="1419">
        <v>1</v>
      </c>
      <c r="BR258" s="1199"/>
      <c r="BS258" s="587">
        <v>8</v>
      </c>
      <c r="BT258" s="587">
        <v>4</v>
      </c>
      <c r="BU258" s="587">
        <v>1</v>
      </c>
      <c r="BV258" s="587">
        <f t="shared" si="379"/>
        <v>13</v>
      </c>
      <c r="BW258" s="1126">
        <v>1</v>
      </c>
      <c r="BX258" s="1127"/>
      <c r="BY258" s="588"/>
      <c r="BZ258" s="588"/>
      <c r="CA258" s="587"/>
      <c r="CB258" s="587"/>
      <c r="CC258" s="587"/>
      <c r="CD258" s="587"/>
      <c r="CE258" s="1127"/>
      <c r="CF258" s="1163"/>
      <c r="CG258" s="588"/>
      <c r="CH258" s="587"/>
      <c r="CI258" s="587"/>
      <c r="CJ258" s="587"/>
      <c r="CK258" s="587"/>
      <c r="CL258" s="1127"/>
      <c r="CM258" s="1163"/>
      <c r="CN258" s="588"/>
      <c r="CO258" s="588"/>
      <c r="CP258" s="587"/>
      <c r="CQ258" s="587"/>
      <c r="CR258" s="587"/>
      <c r="CS258" s="587"/>
      <c r="CT258" s="1127"/>
      <c r="CU258" s="1127"/>
      <c r="CV258" s="588"/>
      <c r="CW258" s="587"/>
      <c r="CX258" s="587"/>
      <c r="CY258" s="587"/>
      <c r="CZ258" s="587"/>
      <c r="DA258" s="1127"/>
      <c r="DB258" s="1127"/>
      <c r="DC258" s="1127"/>
      <c r="DD258" s="1127"/>
      <c r="DE258" s="1127"/>
      <c r="DF258" s="1127"/>
      <c r="DG258" s="1127"/>
      <c r="DH258" s="1127"/>
      <c r="DI258" s="1127"/>
      <c r="DJ258" s="1127"/>
      <c r="DK258" s="1127"/>
      <c r="DL258" s="1127"/>
      <c r="DM258" s="1127"/>
      <c r="DN258" s="1127"/>
      <c r="DO258" s="588"/>
      <c r="DP258" s="588"/>
      <c r="DQ258" s="587"/>
      <c r="DR258" s="587"/>
      <c r="DS258" s="587"/>
      <c r="DT258" s="587"/>
      <c r="DU258" s="1127"/>
      <c r="DV258" s="1127"/>
      <c r="DW258" s="588"/>
      <c r="DX258" s="587"/>
      <c r="DY258" s="587"/>
      <c r="DZ258" s="587"/>
      <c r="EA258" s="587"/>
      <c r="EB258" s="1127"/>
      <c r="EC258" s="1127"/>
      <c r="ED258" s="588"/>
      <c r="EE258" s="588"/>
      <c r="EF258" s="587">
        <v>10</v>
      </c>
      <c r="EG258" s="587">
        <v>6</v>
      </c>
      <c r="EH258" s="587">
        <v>5</v>
      </c>
      <c r="EI258" s="587">
        <f t="shared" si="380"/>
        <v>21</v>
      </c>
      <c r="EJ258" s="1127">
        <v>1</v>
      </c>
      <c r="EK258" s="1163">
        <f t="shared" si="348"/>
        <v>13.053571428571429</v>
      </c>
      <c r="EL258" s="588"/>
      <c r="EM258" s="587">
        <v>11</v>
      </c>
      <c r="EN258" s="587">
        <v>8</v>
      </c>
      <c r="EO258" s="587">
        <v>6</v>
      </c>
      <c r="EP258" s="587">
        <f t="shared" si="381"/>
        <v>25</v>
      </c>
      <c r="EQ258" s="1127">
        <v>1</v>
      </c>
      <c r="ER258" s="1163">
        <f t="shared" si="334"/>
        <v>17.789473684210527</v>
      </c>
      <c r="ES258" s="588"/>
      <c r="ET258" s="587"/>
      <c r="EU258" s="587">
        <v>4</v>
      </c>
      <c r="EV258" s="587">
        <v>1</v>
      </c>
      <c r="EW258" s="587">
        <v>1</v>
      </c>
      <c r="EX258" s="587">
        <f t="shared" si="382"/>
        <v>6</v>
      </c>
      <c r="EY258" s="1199">
        <v>1</v>
      </c>
      <c r="EZ258" s="1164">
        <f t="shared" si="335"/>
        <v>10.242424242424242</v>
      </c>
      <c r="FA258" s="588"/>
      <c r="FB258" s="587">
        <v>4</v>
      </c>
      <c r="FC258" s="587">
        <v>2</v>
      </c>
      <c r="FD258" s="587">
        <v>6</v>
      </c>
      <c r="FE258" s="587">
        <f t="shared" si="383"/>
        <v>12</v>
      </c>
      <c r="FF258" s="1127">
        <f t="shared" si="384"/>
        <v>1</v>
      </c>
      <c r="FG258" s="1163">
        <f t="shared" si="336"/>
        <v>14</v>
      </c>
      <c r="FH258" s="1197"/>
      <c r="FI258" s="1198"/>
      <c r="FJ258" s="587">
        <v>0</v>
      </c>
      <c r="FK258" s="587">
        <v>0</v>
      </c>
      <c r="FL258" s="587">
        <v>0</v>
      </c>
      <c r="FM258" s="587">
        <f t="shared" ref="FM258:FM263" si="386">SUM(FJ258:FL258)</f>
        <v>0</v>
      </c>
      <c r="FN258" s="1414">
        <v>0</v>
      </c>
      <c r="FO258" s="1163">
        <f t="shared" si="369"/>
        <v>2</v>
      </c>
      <c r="FP258" s="588"/>
      <c r="FQ258" s="587">
        <v>0</v>
      </c>
      <c r="FR258" s="587">
        <v>0</v>
      </c>
      <c r="FS258" s="587">
        <v>0</v>
      </c>
      <c r="FT258" s="587">
        <f t="shared" ref="FT258:FT263" si="387">SUM(FQ258:FS258)</f>
        <v>0</v>
      </c>
      <c r="FU258" s="1126">
        <f t="shared" si="375"/>
        <v>0</v>
      </c>
      <c r="FV258" s="1127"/>
      <c r="FW258" s="1203"/>
      <c r="FX258" s="1198"/>
      <c r="FY258" s="587">
        <v>1</v>
      </c>
      <c r="FZ258" s="587">
        <v>2</v>
      </c>
      <c r="GA258" s="587">
        <v>0</v>
      </c>
      <c r="GB258" s="588">
        <f t="shared" si="385"/>
        <v>3</v>
      </c>
      <c r="GC258" s="1127">
        <v>1</v>
      </c>
      <c r="GD258" s="1166">
        <f t="shared" si="337"/>
        <v>4.1166666666666663</v>
      </c>
      <c r="GE258" s="697">
        <f t="shared" si="372"/>
        <v>25</v>
      </c>
      <c r="GF258" s="697">
        <f t="shared" si="373"/>
        <v>16</v>
      </c>
      <c r="GG258" s="697">
        <f t="shared" si="374"/>
        <v>10</v>
      </c>
      <c r="GH258" s="585">
        <v>2</v>
      </c>
      <c r="GI258" s="585">
        <v>2</v>
      </c>
    </row>
    <row r="259" spans="1:191" s="585" customFormat="1" hidden="1" x14ac:dyDescent="0.35">
      <c r="A259" s="1229">
        <v>43083</v>
      </c>
      <c r="B259" s="587"/>
      <c r="C259" s="587"/>
      <c r="D259" s="587"/>
      <c r="E259" s="587"/>
      <c r="F259" s="1126"/>
      <c r="G259" s="1414"/>
      <c r="H259" s="588"/>
      <c r="I259" s="587"/>
      <c r="J259" s="587"/>
      <c r="K259" s="587"/>
      <c r="L259" s="587"/>
      <c r="M259" s="1126"/>
      <c r="N259" s="1126"/>
      <c r="O259" s="588"/>
      <c r="P259" s="588"/>
      <c r="Q259" s="587"/>
      <c r="R259" s="587"/>
      <c r="S259" s="587"/>
      <c r="T259" s="587"/>
      <c r="U259" s="1126"/>
      <c r="V259" s="1414"/>
      <c r="W259" s="587"/>
      <c r="X259" s="587"/>
      <c r="Y259" s="587"/>
      <c r="Z259" s="587"/>
      <c r="AA259" s="1126"/>
      <c r="AB259" s="1126"/>
      <c r="AC259" s="587"/>
      <c r="AD259" s="587"/>
      <c r="AE259" s="587"/>
      <c r="AF259" s="587"/>
      <c r="AG259" s="1126"/>
      <c r="AH259" s="1199"/>
      <c r="AI259" s="588"/>
      <c r="AJ259" s="587"/>
      <c r="AK259" s="587"/>
      <c r="AL259" s="587"/>
      <c r="AM259" s="587"/>
      <c r="AN259" s="1126"/>
      <c r="AO259" s="1127"/>
      <c r="AP259" s="587"/>
      <c r="AQ259" s="587">
        <v>2</v>
      </c>
      <c r="AR259" s="587">
        <v>1</v>
      </c>
      <c r="AS259" s="587">
        <v>2</v>
      </c>
      <c r="AT259" s="587">
        <f t="shared" si="376"/>
        <v>5</v>
      </c>
      <c r="AU259" s="1127">
        <v>1</v>
      </c>
      <c r="AV259" s="1165">
        <f t="shared" si="307"/>
        <v>12.083333333333334</v>
      </c>
      <c r="AW259" s="588"/>
      <c r="AX259" s="587">
        <v>4</v>
      </c>
      <c r="AY259" s="587">
        <v>2</v>
      </c>
      <c r="AZ259" s="587">
        <v>2</v>
      </c>
      <c r="BA259" s="587">
        <f t="shared" si="377"/>
        <v>8</v>
      </c>
      <c r="BB259" s="1127">
        <v>1</v>
      </c>
      <c r="BC259" s="1163">
        <f t="shared" si="306"/>
        <v>14.383333333333333</v>
      </c>
      <c r="BD259" s="588"/>
      <c r="BE259" s="588"/>
      <c r="BF259" s="587"/>
      <c r="BG259" s="587"/>
      <c r="BH259" s="587"/>
      <c r="BI259" s="587"/>
      <c r="BJ259" s="1126"/>
      <c r="BK259" s="1127"/>
      <c r="BL259" s="588"/>
      <c r="BM259" s="587">
        <v>5</v>
      </c>
      <c r="BN259" s="587">
        <v>2</v>
      </c>
      <c r="BO259" s="587">
        <v>1</v>
      </c>
      <c r="BP259" s="587">
        <f t="shared" si="378"/>
        <v>8</v>
      </c>
      <c r="BQ259" s="1419">
        <v>1</v>
      </c>
      <c r="BR259" s="1199"/>
      <c r="BS259" s="587">
        <v>5</v>
      </c>
      <c r="BT259" s="587">
        <v>4</v>
      </c>
      <c r="BU259" s="587">
        <v>1</v>
      </c>
      <c r="BV259" s="587">
        <f t="shared" si="379"/>
        <v>10</v>
      </c>
      <c r="BW259" s="1126">
        <v>1</v>
      </c>
      <c r="BX259" s="1127"/>
      <c r="BY259" s="588"/>
      <c r="BZ259" s="588"/>
      <c r="CA259" s="587"/>
      <c r="CB259" s="587"/>
      <c r="CC259" s="587"/>
      <c r="CD259" s="587"/>
      <c r="CE259" s="1127"/>
      <c r="CF259" s="1163"/>
      <c r="CG259" s="588"/>
      <c r="CH259" s="587"/>
      <c r="CI259" s="587"/>
      <c r="CJ259" s="587"/>
      <c r="CK259" s="587"/>
      <c r="CL259" s="1127"/>
      <c r="CM259" s="1163"/>
      <c r="CN259" s="588"/>
      <c r="CO259" s="588"/>
      <c r="CP259" s="587"/>
      <c r="CQ259" s="587"/>
      <c r="CR259" s="587"/>
      <c r="CS259" s="587"/>
      <c r="CT259" s="1127"/>
      <c r="CU259" s="1127"/>
      <c r="CV259" s="588"/>
      <c r="CW259" s="587"/>
      <c r="CX259" s="587"/>
      <c r="CY259" s="587"/>
      <c r="CZ259" s="587"/>
      <c r="DA259" s="1127"/>
      <c r="DB259" s="1127"/>
      <c r="DC259" s="1127"/>
      <c r="DD259" s="1127"/>
      <c r="DE259" s="1127"/>
      <c r="DF259" s="1127"/>
      <c r="DG259" s="1127"/>
      <c r="DH259" s="1127"/>
      <c r="DI259" s="1127"/>
      <c r="DJ259" s="1127"/>
      <c r="DK259" s="1127"/>
      <c r="DL259" s="1127"/>
      <c r="DM259" s="1127"/>
      <c r="DN259" s="1127"/>
      <c r="DO259" s="588"/>
      <c r="DP259" s="588"/>
      <c r="DQ259" s="587"/>
      <c r="DR259" s="587"/>
      <c r="DS259" s="587"/>
      <c r="DT259" s="587"/>
      <c r="DU259" s="1127"/>
      <c r="DV259" s="1127"/>
      <c r="DW259" s="588"/>
      <c r="DX259" s="587"/>
      <c r="DY259" s="587"/>
      <c r="DZ259" s="587"/>
      <c r="EA259" s="587"/>
      <c r="EB259" s="1127"/>
      <c r="EC259" s="1127"/>
      <c r="ED259" s="588"/>
      <c r="EE259" s="588"/>
      <c r="EF259" s="587">
        <v>4</v>
      </c>
      <c r="EG259" s="587">
        <v>1</v>
      </c>
      <c r="EH259" s="587">
        <v>3</v>
      </c>
      <c r="EI259" s="587">
        <f t="shared" si="380"/>
        <v>8</v>
      </c>
      <c r="EJ259" s="1127">
        <v>1</v>
      </c>
      <c r="EK259" s="1163">
        <f t="shared" si="348"/>
        <v>12.839285714285714</v>
      </c>
      <c r="EL259" s="588"/>
      <c r="EM259" s="587">
        <v>6</v>
      </c>
      <c r="EN259" s="587">
        <v>2</v>
      </c>
      <c r="EO259" s="587">
        <v>8</v>
      </c>
      <c r="EP259" s="587">
        <f t="shared" si="381"/>
        <v>16</v>
      </c>
      <c r="EQ259" s="1127">
        <v>1</v>
      </c>
      <c r="ER259" s="1163">
        <f t="shared" si="334"/>
        <v>17.614035087719298</v>
      </c>
      <c r="ES259" s="588"/>
      <c r="ET259" s="587"/>
      <c r="EU259" s="587">
        <v>9</v>
      </c>
      <c r="EV259" s="587">
        <v>0</v>
      </c>
      <c r="EW259" s="587">
        <v>2</v>
      </c>
      <c r="EX259" s="587">
        <f t="shared" si="382"/>
        <v>11</v>
      </c>
      <c r="EY259" s="1199">
        <v>1</v>
      </c>
      <c r="EZ259" s="1164">
        <f t="shared" si="335"/>
        <v>10.363636363636363</v>
      </c>
      <c r="FA259" s="588"/>
      <c r="FB259" s="587">
        <v>9</v>
      </c>
      <c r="FC259" s="587">
        <v>0</v>
      </c>
      <c r="FD259" s="587">
        <v>3</v>
      </c>
      <c r="FE259" s="587">
        <f t="shared" si="383"/>
        <v>12</v>
      </c>
      <c r="FF259" s="1127">
        <f t="shared" si="384"/>
        <v>1</v>
      </c>
      <c r="FG259" s="1163">
        <f t="shared" si="336"/>
        <v>14.097087378640778</v>
      </c>
      <c r="FH259" s="1197"/>
      <c r="FI259" s="1198"/>
      <c r="FJ259" s="587">
        <v>0</v>
      </c>
      <c r="FK259" s="587">
        <v>0</v>
      </c>
      <c r="FL259" s="587">
        <v>0</v>
      </c>
      <c r="FM259" s="587">
        <f t="shared" si="386"/>
        <v>0</v>
      </c>
      <c r="FN259" s="1414">
        <v>0</v>
      </c>
      <c r="FO259" s="1163">
        <f t="shared" si="369"/>
        <v>2</v>
      </c>
      <c r="FP259" s="588"/>
      <c r="FQ259" s="587">
        <v>0</v>
      </c>
      <c r="FR259" s="587">
        <v>0</v>
      </c>
      <c r="FS259" s="587">
        <v>0</v>
      </c>
      <c r="FT259" s="587">
        <f t="shared" si="387"/>
        <v>0</v>
      </c>
      <c r="FU259" s="1126">
        <f t="shared" si="375"/>
        <v>0</v>
      </c>
      <c r="FV259" s="1127"/>
      <c r="FW259" s="1203"/>
      <c r="FX259" s="1198"/>
      <c r="FY259" s="587">
        <v>5</v>
      </c>
      <c r="FZ259" s="587">
        <v>2</v>
      </c>
      <c r="GA259" s="587">
        <v>3</v>
      </c>
      <c r="GB259" s="588">
        <f t="shared" si="385"/>
        <v>10</v>
      </c>
      <c r="GC259" s="1127">
        <v>1</v>
      </c>
      <c r="GD259" s="1166">
        <f t="shared" si="337"/>
        <v>4.2666666666666666</v>
      </c>
      <c r="GE259" s="697">
        <f t="shared" si="372"/>
        <v>25</v>
      </c>
      <c r="GF259" s="697">
        <f t="shared" si="373"/>
        <v>6</v>
      </c>
      <c r="GG259" s="697">
        <f t="shared" si="374"/>
        <v>11</v>
      </c>
      <c r="GH259" s="585">
        <v>0</v>
      </c>
      <c r="GI259" s="585">
        <v>1</v>
      </c>
    </row>
    <row r="260" spans="1:191" s="585" customFormat="1" hidden="1" x14ac:dyDescent="0.35">
      <c r="A260" s="1231">
        <v>43084</v>
      </c>
      <c r="B260" s="698"/>
      <c r="C260" s="698"/>
      <c r="D260" s="698"/>
      <c r="E260" s="698"/>
      <c r="F260" s="1140"/>
      <c r="G260" s="1415"/>
      <c r="H260" s="1142"/>
      <c r="I260" s="698"/>
      <c r="J260" s="698"/>
      <c r="K260" s="698"/>
      <c r="L260" s="698"/>
      <c r="M260" s="1140"/>
      <c r="N260" s="1140"/>
      <c r="O260" s="1142"/>
      <c r="P260" s="1142"/>
      <c r="Q260" s="698"/>
      <c r="R260" s="698"/>
      <c r="S260" s="698"/>
      <c r="T260" s="698"/>
      <c r="U260" s="1140"/>
      <c r="V260" s="1415"/>
      <c r="W260" s="698"/>
      <c r="X260" s="698"/>
      <c r="Y260" s="698"/>
      <c r="Z260" s="698"/>
      <c r="AA260" s="1140"/>
      <c r="AB260" s="1140"/>
      <c r="AC260" s="698"/>
      <c r="AD260" s="698"/>
      <c r="AE260" s="698"/>
      <c r="AF260" s="698"/>
      <c r="AG260" s="1140"/>
      <c r="AH260" s="1420"/>
      <c r="AI260" s="1142"/>
      <c r="AJ260" s="698"/>
      <c r="AK260" s="698"/>
      <c r="AL260" s="698"/>
      <c r="AM260" s="698"/>
      <c r="AN260" s="1140"/>
      <c r="AO260" s="1141"/>
      <c r="AP260" s="698"/>
      <c r="AQ260" s="698">
        <v>2</v>
      </c>
      <c r="AR260" s="698">
        <v>2</v>
      </c>
      <c r="AS260" s="698">
        <v>3</v>
      </c>
      <c r="AT260" s="698">
        <f t="shared" si="376"/>
        <v>7</v>
      </c>
      <c r="AU260" s="1141">
        <v>1</v>
      </c>
      <c r="AV260" s="1165">
        <f t="shared" si="307"/>
        <v>11.983333333333333</v>
      </c>
      <c r="AW260" s="1142"/>
      <c r="AX260" s="698">
        <v>3</v>
      </c>
      <c r="AY260" s="698">
        <v>2</v>
      </c>
      <c r="AZ260" s="698">
        <v>3</v>
      </c>
      <c r="BA260" s="698">
        <f t="shared" si="377"/>
        <v>8</v>
      </c>
      <c r="BB260" s="1141">
        <v>1</v>
      </c>
      <c r="BC260" s="1163">
        <f t="shared" si="306"/>
        <v>14.25</v>
      </c>
      <c r="BD260" s="1142"/>
      <c r="BE260" s="1142"/>
      <c r="BF260" s="698"/>
      <c r="BG260" s="698"/>
      <c r="BH260" s="698"/>
      <c r="BI260" s="698"/>
      <c r="BJ260" s="1140"/>
      <c r="BK260" s="1141"/>
      <c r="BL260" s="1142"/>
      <c r="BM260" s="698">
        <v>3</v>
      </c>
      <c r="BN260" s="698">
        <v>5</v>
      </c>
      <c r="BO260" s="698">
        <v>3</v>
      </c>
      <c r="BP260" s="698">
        <f t="shared" si="378"/>
        <v>11</v>
      </c>
      <c r="BQ260" s="1421">
        <v>1</v>
      </c>
      <c r="BR260" s="1420"/>
      <c r="BS260" s="698">
        <v>3</v>
      </c>
      <c r="BT260" s="698">
        <v>7</v>
      </c>
      <c r="BU260" s="698">
        <v>3</v>
      </c>
      <c r="BV260" s="698">
        <f t="shared" si="379"/>
        <v>13</v>
      </c>
      <c r="BW260" s="1140">
        <v>1</v>
      </c>
      <c r="BX260" s="1141"/>
      <c r="BY260" s="1142"/>
      <c r="BZ260" s="1142"/>
      <c r="CA260" s="698"/>
      <c r="CB260" s="698"/>
      <c r="CC260" s="698"/>
      <c r="CD260" s="698"/>
      <c r="CE260" s="1141"/>
      <c r="CF260" s="1163"/>
      <c r="CG260" s="1142"/>
      <c r="CH260" s="698"/>
      <c r="CI260" s="698"/>
      <c r="CJ260" s="698"/>
      <c r="CK260" s="698"/>
      <c r="CL260" s="1127"/>
      <c r="CM260" s="1163"/>
      <c r="CN260" s="1142"/>
      <c r="CO260" s="1142"/>
      <c r="CP260" s="698"/>
      <c r="CQ260" s="698"/>
      <c r="CR260" s="698"/>
      <c r="CS260" s="698"/>
      <c r="CT260" s="1141"/>
      <c r="CU260" s="1141"/>
      <c r="CV260" s="1142"/>
      <c r="CW260" s="698"/>
      <c r="CX260" s="698"/>
      <c r="CY260" s="698"/>
      <c r="CZ260" s="698"/>
      <c r="DA260" s="1141"/>
      <c r="DB260" s="1141"/>
      <c r="DC260" s="1141"/>
      <c r="DD260" s="1141"/>
      <c r="DE260" s="1141"/>
      <c r="DF260" s="1141"/>
      <c r="DG260" s="1141"/>
      <c r="DH260" s="1141"/>
      <c r="DI260" s="1141"/>
      <c r="DJ260" s="1141"/>
      <c r="DK260" s="1141"/>
      <c r="DL260" s="1141"/>
      <c r="DM260" s="1141"/>
      <c r="DN260" s="1141"/>
      <c r="DO260" s="1142"/>
      <c r="DP260" s="1142"/>
      <c r="DQ260" s="698"/>
      <c r="DR260" s="698"/>
      <c r="DS260" s="698"/>
      <c r="DT260" s="698"/>
      <c r="DU260" s="1141"/>
      <c r="DV260" s="1141"/>
      <c r="DW260" s="1142"/>
      <c r="DX260" s="698"/>
      <c r="DY260" s="698"/>
      <c r="DZ260" s="698"/>
      <c r="EA260" s="698"/>
      <c r="EB260" s="1141"/>
      <c r="EC260" s="1141"/>
      <c r="ED260" s="1142"/>
      <c r="EE260" s="1142"/>
      <c r="EF260" s="698">
        <v>11</v>
      </c>
      <c r="EG260" s="698">
        <v>5</v>
      </c>
      <c r="EH260" s="698">
        <v>2</v>
      </c>
      <c r="EI260" s="698">
        <f t="shared" si="380"/>
        <v>18</v>
      </c>
      <c r="EJ260" s="1141">
        <v>1</v>
      </c>
      <c r="EK260" s="1163">
        <f t="shared" si="348"/>
        <v>12.929824561403509</v>
      </c>
      <c r="EL260" s="1142"/>
      <c r="EM260" s="698">
        <v>7</v>
      </c>
      <c r="EN260" s="698">
        <v>9</v>
      </c>
      <c r="EO260" s="698">
        <v>7</v>
      </c>
      <c r="EP260" s="698">
        <f t="shared" si="381"/>
        <v>23</v>
      </c>
      <c r="EQ260" s="1141">
        <v>1</v>
      </c>
      <c r="ER260" s="1163">
        <f t="shared" si="334"/>
        <v>17.706896551724139</v>
      </c>
      <c r="ES260" s="1142"/>
      <c r="ET260" s="698"/>
      <c r="EU260" s="698">
        <v>9</v>
      </c>
      <c r="EV260" s="698">
        <v>0</v>
      </c>
      <c r="EW260" s="698">
        <v>1</v>
      </c>
      <c r="EX260" s="698">
        <f t="shared" si="382"/>
        <v>10</v>
      </c>
      <c r="EY260" s="1420">
        <v>1</v>
      </c>
      <c r="EZ260" s="1164">
        <f t="shared" si="335"/>
        <v>10.282828282828282</v>
      </c>
      <c r="FA260" s="1142"/>
      <c r="FB260" s="698">
        <v>9</v>
      </c>
      <c r="FC260" s="698">
        <v>1</v>
      </c>
      <c r="FD260" s="698">
        <v>4</v>
      </c>
      <c r="FE260" s="698">
        <f t="shared" si="383"/>
        <v>14</v>
      </c>
      <c r="FF260" s="1127">
        <f t="shared" si="384"/>
        <v>1</v>
      </c>
      <c r="FG260" s="1163">
        <f t="shared" si="336"/>
        <v>14.058252427184467</v>
      </c>
      <c r="FH260" s="1423"/>
      <c r="FI260" s="1424"/>
      <c r="FJ260" s="698">
        <v>0</v>
      </c>
      <c r="FK260" s="698">
        <v>0</v>
      </c>
      <c r="FL260" s="698">
        <v>0</v>
      </c>
      <c r="FM260" s="698">
        <f t="shared" si="386"/>
        <v>0</v>
      </c>
      <c r="FN260" s="1415">
        <v>0</v>
      </c>
      <c r="FO260" s="1163">
        <f t="shared" si="369"/>
        <v>2</v>
      </c>
      <c r="FP260" s="1142"/>
      <c r="FQ260" s="698">
        <v>0</v>
      </c>
      <c r="FR260" s="698">
        <v>0</v>
      </c>
      <c r="FS260" s="698">
        <v>0</v>
      </c>
      <c r="FT260" s="698">
        <f t="shared" si="387"/>
        <v>0</v>
      </c>
      <c r="FU260" s="1126">
        <f t="shared" si="375"/>
        <v>0</v>
      </c>
      <c r="FV260" s="1141"/>
      <c r="FW260" s="1425"/>
      <c r="FX260" s="1424"/>
      <c r="FY260" s="698">
        <v>2</v>
      </c>
      <c r="FZ260" s="698">
        <v>1</v>
      </c>
      <c r="GA260" s="698">
        <v>1</v>
      </c>
      <c r="GB260" s="1142">
        <f t="shared" si="385"/>
        <v>4</v>
      </c>
      <c r="GC260" s="1141">
        <v>1</v>
      </c>
      <c r="GD260" s="1166">
        <f t="shared" si="337"/>
        <v>4.2666666666666666</v>
      </c>
      <c r="GE260" s="1427">
        <f t="shared" si="372"/>
        <v>27</v>
      </c>
      <c r="GF260" s="1427">
        <f t="shared" si="373"/>
        <v>13</v>
      </c>
      <c r="GG260" s="1427">
        <f t="shared" si="374"/>
        <v>10</v>
      </c>
      <c r="GH260" s="585">
        <v>0</v>
      </c>
      <c r="GI260" s="585">
        <v>0</v>
      </c>
    </row>
    <row r="261" spans="1:191" s="585" customFormat="1" hidden="1" x14ac:dyDescent="0.35">
      <c r="A261" s="1230">
        <v>43087</v>
      </c>
      <c r="B261" s="587"/>
      <c r="C261" s="587"/>
      <c r="D261" s="587"/>
      <c r="E261" s="587"/>
      <c r="F261" s="1126"/>
      <c r="G261" s="1414"/>
      <c r="H261" s="588"/>
      <c r="I261" s="587"/>
      <c r="J261" s="587"/>
      <c r="K261" s="587"/>
      <c r="L261" s="587"/>
      <c r="M261" s="1126"/>
      <c r="N261" s="1126"/>
      <c r="O261" s="588"/>
      <c r="P261" s="588"/>
      <c r="Q261" s="587"/>
      <c r="R261" s="587"/>
      <c r="S261" s="587"/>
      <c r="T261" s="587"/>
      <c r="U261" s="1126"/>
      <c r="V261" s="1414"/>
      <c r="W261" s="587"/>
      <c r="X261" s="587"/>
      <c r="Y261" s="587"/>
      <c r="Z261" s="587"/>
      <c r="AA261" s="1126"/>
      <c r="AB261" s="1126"/>
      <c r="AC261" s="587"/>
      <c r="AD261" s="587"/>
      <c r="AE261" s="587"/>
      <c r="AF261" s="587"/>
      <c r="AG261" s="1126"/>
      <c r="AH261" s="1199"/>
      <c r="AI261" s="588"/>
      <c r="AJ261" s="587"/>
      <c r="AK261" s="587"/>
      <c r="AL261" s="587"/>
      <c r="AM261" s="587"/>
      <c r="AN261" s="1126"/>
      <c r="AO261" s="1127"/>
      <c r="AP261" s="587"/>
      <c r="AQ261" s="587">
        <v>5</v>
      </c>
      <c r="AR261" s="587">
        <v>4</v>
      </c>
      <c r="AS261" s="587">
        <v>6</v>
      </c>
      <c r="AT261" s="587">
        <f t="shared" si="376"/>
        <v>15</v>
      </c>
      <c r="AU261" s="1127">
        <v>1</v>
      </c>
      <c r="AV261" s="1165">
        <f t="shared" si="307"/>
        <v>12.05</v>
      </c>
      <c r="AW261" s="588"/>
      <c r="AX261" s="587">
        <v>6</v>
      </c>
      <c r="AY261" s="587">
        <v>6</v>
      </c>
      <c r="AZ261" s="587">
        <v>7</v>
      </c>
      <c r="BA261" s="587">
        <f t="shared" si="377"/>
        <v>19</v>
      </c>
      <c r="BB261" s="1127">
        <v>1</v>
      </c>
      <c r="BC261" s="1163">
        <f t="shared" si="306"/>
        <v>14.366666666666667</v>
      </c>
      <c r="BD261" s="588"/>
      <c r="BE261" s="588"/>
      <c r="BF261" s="587"/>
      <c r="BG261" s="587"/>
      <c r="BH261" s="587"/>
      <c r="BI261" s="587"/>
      <c r="BJ261" s="1126"/>
      <c r="BK261" s="1127"/>
      <c r="BL261" s="588"/>
      <c r="BM261" s="587">
        <v>2</v>
      </c>
      <c r="BN261" s="587">
        <v>5</v>
      </c>
      <c r="BO261" s="587">
        <v>4</v>
      </c>
      <c r="BP261" s="587">
        <f t="shared" si="378"/>
        <v>11</v>
      </c>
      <c r="BQ261" s="1419">
        <v>1</v>
      </c>
      <c r="BR261" s="1199"/>
      <c r="BS261" s="587">
        <v>3</v>
      </c>
      <c r="BT261" s="587">
        <v>5</v>
      </c>
      <c r="BU261" s="587">
        <v>5</v>
      </c>
      <c r="BV261" s="587">
        <f t="shared" si="379"/>
        <v>13</v>
      </c>
      <c r="BW261" s="1126">
        <v>1</v>
      </c>
      <c r="BX261" s="1127"/>
      <c r="BY261" s="588"/>
      <c r="BZ261" s="588"/>
      <c r="CA261" s="587"/>
      <c r="CB261" s="587"/>
      <c r="CC261" s="587"/>
      <c r="CD261" s="587"/>
      <c r="CE261" s="1127"/>
      <c r="CF261" s="1163"/>
      <c r="CG261" s="588"/>
      <c r="CH261" s="587"/>
      <c r="CI261" s="587"/>
      <c r="CJ261" s="587"/>
      <c r="CK261" s="587"/>
      <c r="CL261" s="1127"/>
      <c r="CM261" s="1163"/>
      <c r="CN261" s="588"/>
      <c r="CO261" s="588"/>
      <c r="CP261" s="587"/>
      <c r="CQ261" s="587"/>
      <c r="CR261" s="587"/>
      <c r="CS261" s="587"/>
      <c r="CT261" s="1127"/>
      <c r="CU261" s="1127"/>
      <c r="CV261" s="588"/>
      <c r="CW261" s="587"/>
      <c r="CX261" s="587"/>
      <c r="CY261" s="587"/>
      <c r="CZ261" s="587"/>
      <c r="DA261" s="1127"/>
      <c r="DB261" s="1127"/>
      <c r="DC261" s="1127"/>
      <c r="DD261" s="1127"/>
      <c r="DE261" s="1127"/>
      <c r="DF261" s="1127"/>
      <c r="DG261" s="1127"/>
      <c r="DH261" s="1127"/>
      <c r="DI261" s="1127"/>
      <c r="DJ261" s="1127"/>
      <c r="DK261" s="1127"/>
      <c r="DL261" s="1127"/>
      <c r="DM261" s="1127"/>
      <c r="DN261" s="1127"/>
      <c r="DO261" s="588"/>
      <c r="DP261" s="588"/>
      <c r="DQ261" s="587"/>
      <c r="DR261" s="587"/>
      <c r="DS261" s="587"/>
      <c r="DT261" s="587"/>
      <c r="DU261" s="1127"/>
      <c r="DV261" s="1127"/>
      <c r="DW261" s="588"/>
      <c r="DX261" s="587"/>
      <c r="DY261" s="587"/>
      <c r="DZ261" s="587"/>
      <c r="EA261" s="587"/>
      <c r="EB261" s="1127"/>
      <c r="EC261" s="1127"/>
      <c r="ED261" s="588"/>
      <c r="EE261" s="588"/>
      <c r="EF261" s="587">
        <v>8</v>
      </c>
      <c r="EG261" s="587">
        <v>2</v>
      </c>
      <c r="EH261" s="587">
        <v>2</v>
      </c>
      <c r="EI261" s="587">
        <f t="shared" si="380"/>
        <v>12</v>
      </c>
      <c r="EJ261" s="1127">
        <v>1</v>
      </c>
      <c r="EK261" s="1163">
        <f t="shared" si="348"/>
        <v>12.947368421052632</v>
      </c>
      <c r="EL261" s="588"/>
      <c r="EM261" s="587">
        <v>13</v>
      </c>
      <c r="EN261" s="587">
        <v>3</v>
      </c>
      <c r="EO261" s="587">
        <v>3</v>
      </c>
      <c r="EP261" s="587">
        <f t="shared" si="381"/>
        <v>19</v>
      </c>
      <c r="EQ261" s="1127">
        <v>1</v>
      </c>
      <c r="ER261" s="1163">
        <f t="shared" si="334"/>
        <v>17.793103448275861</v>
      </c>
      <c r="ES261" s="588"/>
      <c r="ET261" s="587"/>
      <c r="EU261" s="587">
        <v>5</v>
      </c>
      <c r="EV261" s="587">
        <v>1</v>
      </c>
      <c r="EW261" s="587">
        <v>1</v>
      </c>
      <c r="EX261" s="587">
        <f t="shared" si="382"/>
        <v>7</v>
      </c>
      <c r="EY261" s="1199">
        <v>1</v>
      </c>
      <c r="EZ261" s="1164">
        <f t="shared" si="335"/>
        <v>10.282828282828282</v>
      </c>
      <c r="FA261" s="588"/>
      <c r="FB261" s="587">
        <v>5</v>
      </c>
      <c r="FC261" s="587">
        <v>1</v>
      </c>
      <c r="FD261" s="587">
        <v>3</v>
      </c>
      <c r="FE261" s="587">
        <f t="shared" si="383"/>
        <v>9</v>
      </c>
      <c r="FF261" s="1127">
        <f t="shared" si="384"/>
        <v>1</v>
      </c>
      <c r="FG261" s="1163">
        <f t="shared" si="336"/>
        <v>14.097087378640778</v>
      </c>
      <c r="FH261" s="1197"/>
      <c r="FI261" s="1198"/>
      <c r="FJ261" s="587">
        <v>0</v>
      </c>
      <c r="FK261" s="587">
        <v>0</v>
      </c>
      <c r="FL261" s="587">
        <v>0</v>
      </c>
      <c r="FM261" s="587">
        <f t="shared" si="386"/>
        <v>0</v>
      </c>
      <c r="FN261" s="1414">
        <v>0</v>
      </c>
      <c r="FO261" s="1163">
        <f t="shared" si="369"/>
        <v>2</v>
      </c>
      <c r="FP261" s="588"/>
      <c r="FQ261" s="587">
        <v>0</v>
      </c>
      <c r="FR261" s="587">
        <v>0</v>
      </c>
      <c r="FS261" s="587">
        <v>0</v>
      </c>
      <c r="FT261" s="587">
        <f t="shared" si="387"/>
        <v>0</v>
      </c>
      <c r="FU261" s="1126">
        <f t="shared" si="375"/>
        <v>0</v>
      </c>
      <c r="FV261" s="1127"/>
      <c r="FW261" s="1203"/>
      <c r="FX261" s="1198"/>
      <c r="FY261" s="587">
        <v>0</v>
      </c>
      <c r="FZ261" s="587">
        <v>0</v>
      </c>
      <c r="GA261" s="587">
        <v>1</v>
      </c>
      <c r="GB261" s="588">
        <f t="shared" si="385"/>
        <v>1</v>
      </c>
      <c r="GC261" s="1127">
        <v>1</v>
      </c>
      <c r="GD261" s="1166">
        <f t="shared" si="337"/>
        <v>4.2666666666666666</v>
      </c>
      <c r="GE261" s="697">
        <f t="shared" si="372"/>
        <v>20</v>
      </c>
      <c r="GF261" s="697">
        <f t="shared" si="373"/>
        <v>12</v>
      </c>
      <c r="GG261" s="697">
        <f t="shared" si="374"/>
        <v>14</v>
      </c>
      <c r="GH261" s="585">
        <v>0</v>
      </c>
      <c r="GI261" s="585">
        <v>2</v>
      </c>
    </row>
    <row r="262" spans="1:191" s="585" customFormat="1" hidden="1" x14ac:dyDescent="0.35">
      <c r="A262" s="1229">
        <v>43088</v>
      </c>
      <c r="B262" s="587"/>
      <c r="C262" s="587"/>
      <c r="D262" s="587"/>
      <c r="E262" s="587"/>
      <c r="F262" s="1126"/>
      <c r="G262" s="1414"/>
      <c r="H262" s="588"/>
      <c r="I262" s="587"/>
      <c r="J262" s="587"/>
      <c r="K262" s="587"/>
      <c r="L262" s="587"/>
      <c r="M262" s="1126"/>
      <c r="N262" s="1126"/>
      <c r="O262" s="588"/>
      <c r="P262" s="588"/>
      <c r="Q262" s="587"/>
      <c r="R262" s="587"/>
      <c r="S262" s="587"/>
      <c r="T262" s="587"/>
      <c r="U262" s="1126"/>
      <c r="V262" s="1414"/>
      <c r="W262" s="587"/>
      <c r="X262" s="587"/>
      <c r="Y262" s="587"/>
      <c r="Z262" s="587"/>
      <c r="AA262" s="1126"/>
      <c r="AB262" s="1126"/>
      <c r="AC262" s="587"/>
      <c r="AD262" s="587"/>
      <c r="AE262" s="587"/>
      <c r="AF262" s="587"/>
      <c r="AG262" s="1126"/>
      <c r="AH262" s="1199"/>
      <c r="AI262" s="588"/>
      <c r="AJ262" s="587"/>
      <c r="AK262" s="587"/>
      <c r="AL262" s="587"/>
      <c r="AM262" s="587"/>
      <c r="AN262" s="1126"/>
      <c r="AO262" s="1127"/>
      <c r="AP262" s="587"/>
      <c r="AQ262" s="587">
        <v>2</v>
      </c>
      <c r="AR262" s="587">
        <v>1</v>
      </c>
      <c r="AS262" s="587">
        <v>3</v>
      </c>
      <c r="AT262" s="587">
        <f t="shared" si="376"/>
        <v>6</v>
      </c>
      <c r="AU262" s="1127">
        <v>1</v>
      </c>
      <c r="AV262" s="1165">
        <f t="shared" si="307"/>
        <v>11.983333333333333</v>
      </c>
      <c r="AW262" s="588"/>
      <c r="AX262" s="587">
        <v>3</v>
      </c>
      <c r="AY262" s="587">
        <v>1</v>
      </c>
      <c r="AZ262" s="587">
        <v>3</v>
      </c>
      <c r="BA262" s="587">
        <f t="shared" si="377"/>
        <v>7</v>
      </c>
      <c r="BB262" s="1127">
        <v>1</v>
      </c>
      <c r="BC262" s="1163">
        <f t="shared" si="306"/>
        <v>14.266666666666667</v>
      </c>
      <c r="BD262" s="588"/>
      <c r="BE262" s="588"/>
      <c r="BF262" s="587"/>
      <c r="BG262" s="587"/>
      <c r="BH262" s="587"/>
      <c r="BI262" s="587"/>
      <c r="BJ262" s="1126"/>
      <c r="BK262" s="1127"/>
      <c r="BL262" s="588"/>
      <c r="BM262" s="587">
        <v>5</v>
      </c>
      <c r="BN262" s="587">
        <v>2</v>
      </c>
      <c r="BO262" s="587">
        <v>2</v>
      </c>
      <c r="BP262" s="587">
        <f t="shared" si="378"/>
        <v>9</v>
      </c>
      <c r="BQ262" s="1419">
        <v>1</v>
      </c>
      <c r="BR262" s="1199"/>
      <c r="BS262" s="587">
        <v>5</v>
      </c>
      <c r="BT262" s="587">
        <v>3</v>
      </c>
      <c r="BU262" s="587">
        <v>2</v>
      </c>
      <c r="BV262" s="587">
        <f t="shared" si="379"/>
        <v>10</v>
      </c>
      <c r="BW262" s="1126">
        <v>1</v>
      </c>
      <c r="BX262" s="1127"/>
      <c r="BY262" s="588"/>
      <c r="BZ262" s="588"/>
      <c r="CA262" s="587"/>
      <c r="CB262" s="587"/>
      <c r="CC262" s="587"/>
      <c r="CD262" s="587"/>
      <c r="CE262" s="1127"/>
      <c r="CF262" s="1163"/>
      <c r="CG262" s="588"/>
      <c r="CH262" s="587"/>
      <c r="CI262" s="587"/>
      <c r="CJ262" s="587"/>
      <c r="CK262" s="587"/>
      <c r="CL262" s="1127"/>
      <c r="CM262" s="1163"/>
      <c r="CN262" s="588"/>
      <c r="CO262" s="588"/>
      <c r="CP262" s="587"/>
      <c r="CQ262" s="587"/>
      <c r="CR262" s="587"/>
      <c r="CS262" s="587"/>
      <c r="CT262" s="1127"/>
      <c r="CU262" s="1127"/>
      <c r="CV262" s="588"/>
      <c r="CW262" s="587"/>
      <c r="CX262" s="587"/>
      <c r="CY262" s="587"/>
      <c r="CZ262" s="587"/>
      <c r="DA262" s="1127"/>
      <c r="DB262" s="1127"/>
      <c r="DC262" s="1127"/>
      <c r="DD262" s="1127"/>
      <c r="DE262" s="1127"/>
      <c r="DF262" s="1127"/>
      <c r="DG262" s="1127"/>
      <c r="DH262" s="1127"/>
      <c r="DI262" s="1127"/>
      <c r="DJ262" s="1127"/>
      <c r="DK262" s="1127"/>
      <c r="DL262" s="1127"/>
      <c r="DM262" s="1127"/>
      <c r="DN262" s="1127"/>
      <c r="DO262" s="588"/>
      <c r="DP262" s="588"/>
      <c r="DQ262" s="587"/>
      <c r="DR262" s="587"/>
      <c r="DS262" s="587"/>
      <c r="DT262" s="587"/>
      <c r="DU262" s="1127"/>
      <c r="DV262" s="1127"/>
      <c r="DW262" s="588"/>
      <c r="DX262" s="587"/>
      <c r="DY262" s="587"/>
      <c r="DZ262" s="587"/>
      <c r="EA262" s="587"/>
      <c r="EB262" s="1127"/>
      <c r="EC262" s="1127"/>
      <c r="ED262" s="588"/>
      <c r="EE262" s="588"/>
      <c r="EF262" s="587">
        <v>8</v>
      </c>
      <c r="EG262" s="587">
        <v>4</v>
      </c>
      <c r="EH262" s="587">
        <v>4</v>
      </c>
      <c r="EI262" s="587">
        <f t="shared" si="380"/>
        <v>16</v>
      </c>
      <c r="EJ262" s="1127">
        <v>1</v>
      </c>
      <c r="EK262" s="1163">
        <f t="shared" si="348"/>
        <v>13.052631578947368</v>
      </c>
      <c r="EL262" s="588"/>
      <c r="EM262" s="587">
        <v>10</v>
      </c>
      <c r="EN262" s="587">
        <v>6</v>
      </c>
      <c r="EO262" s="587">
        <v>5</v>
      </c>
      <c r="EP262" s="587">
        <f t="shared" si="381"/>
        <v>21</v>
      </c>
      <c r="EQ262" s="1127">
        <v>1</v>
      </c>
      <c r="ER262" s="1163">
        <f t="shared" si="334"/>
        <v>17.862068965517242</v>
      </c>
      <c r="ES262" s="588"/>
      <c r="ET262" s="587"/>
      <c r="EU262" s="587">
        <v>6</v>
      </c>
      <c r="EV262" s="587">
        <v>1</v>
      </c>
      <c r="EW262" s="587">
        <v>1</v>
      </c>
      <c r="EX262" s="587">
        <f t="shared" si="382"/>
        <v>8</v>
      </c>
      <c r="EY262" s="1199">
        <v>1</v>
      </c>
      <c r="EZ262" s="1164">
        <f t="shared" si="335"/>
        <v>10.444444444444445</v>
      </c>
      <c r="FA262" s="588"/>
      <c r="FB262" s="587">
        <v>7</v>
      </c>
      <c r="FC262" s="587">
        <v>1</v>
      </c>
      <c r="FD262" s="587">
        <v>5</v>
      </c>
      <c r="FE262" s="587">
        <f t="shared" si="383"/>
        <v>13</v>
      </c>
      <c r="FF262" s="1127">
        <f t="shared" si="384"/>
        <v>1</v>
      </c>
      <c r="FG262" s="1163">
        <f t="shared" si="336"/>
        <v>14.349514563106796</v>
      </c>
      <c r="FH262" s="1197"/>
      <c r="FI262" s="1198"/>
      <c r="FJ262" s="587">
        <v>0</v>
      </c>
      <c r="FK262" s="587">
        <v>0</v>
      </c>
      <c r="FL262" s="587">
        <v>0</v>
      </c>
      <c r="FM262" s="587">
        <f t="shared" si="386"/>
        <v>0</v>
      </c>
      <c r="FN262" s="1414">
        <v>0</v>
      </c>
      <c r="FO262" s="1163">
        <f t="shared" si="369"/>
        <v>2</v>
      </c>
      <c r="FP262" s="588"/>
      <c r="FQ262" s="587">
        <v>0</v>
      </c>
      <c r="FR262" s="587">
        <v>0</v>
      </c>
      <c r="FS262" s="587">
        <v>0</v>
      </c>
      <c r="FT262" s="587">
        <f t="shared" si="387"/>
        <v>0</v>
      </c>
      <c r="FU262" s="1126">
        <f t="shared" si="375"/>
        <v>0</v>
      </c>
      <c r="FV262" s="1127"/>
      <c r="FW262" s="1203"/>
      <c r="FX262" s="1198"/>
      <c r="FY262" s="587">
        <v>4</v>
      </c>
      <c r="FZ262" s="587">
        <v>1</v>
      </c>
      <c r="GA262" s="587">
        <v>1</v>
      </c>
      <c r="GB262" s="588">
        <f t="shared" si="385"/>
        <v>6</v>
      </c>
      <c r="GC262" s="1127">
        <v>1</v>
      </c>
      <c r="GD262" s="1166">
        <f t="shared" si="337"/>
        <v>4.333333333333333</v>
      </c>
      <c r="GE262" s="697">
        <f t="shared" si="372"/>
        <v>25</v>
      </c>
      <c r="GF262" s="697">
        <f t="shared" si="373"/>
        <v>9</v>
      </c>
      <c r="GG262" s="697">
        <f t="shared" si="374"/>
        <v>11</v>
      </c>
      <c r="GH262" s="585">
        <v>0</v>
      </c>
      <c r="GI262" s="585">
        <v>0</v>
      </c>
    </row>
    <row r="263" spans="1:191" s="585" customFormat="1" hidden="1" x14ac:dyDescent="0.35">
      <c r="A263" s="1229">
        <v>43089</v>
      </c>
      <c r="B263" s="587"/>
      <c r="C263" s="587"/>
      <c r="D263" s="587"/>
      <c r="E263" s="587"/>
      <c r="F263" s="1126"/>
      <c r="G263" s="1414"/>
      <c r="H263" s="588"/>
      <c r="I263" s="587"/>
      <c r="J263" s="587"/>
      <c r="K263" s="587"/>
      <c r="L263" s="587"/>
      <c r="M263" s="1126"/>
      <c r="N263" s="1126"/>
      <c r="O263" s="588"/>
      <c r="P263" s="588"/>
      <c r="Q263" s="587"/>
      <c r="R263" s="587"/>
      <c r="S263" s="587"/>
      <c r="T263" s="587"/>
      <c r="U263" s="1126"/>
      <c r="V263" s="1414"/>
      <c r="W263" s="587"/>
      <c r="X263" s="587"/>
      <c r="Y263" s="587"/>
      <c r="Z263" s="587"/>
      <c r="AA263" s="1126"/>
      <c r="AB263" s="1126"/>
      <c r="AC263" s="587"/>
      <c r="AD263" s="587"/>
      <c r="AE263" s="587"/>
      <c r="AF263" s="587"/>
      <c r="AG263" s="1126"/>
      <c r="AH263" s="1199"/>
      <c r="AI263" s="588"/>
      <c r="AJ263" s="587"/>
      <c r="AK263" s="587"/>
      <c r="AL263" s="587"/>
      <c r="AM263" s="587"/>
      <c r="AN263" s="1126"/>
      <c r="AO263" s="1127"/>
      <c r="AP263" s="587"/>
      <c r="AQ263" s="587">
        <v>4</v>
      </c>
      <c r="AR263" s="587">
        <v>4</v>
      </c>
      <c r="AS263" s="587">
        <v>1</v>
      </c>
      <c r="AT263" s="587">
        <f t="shared" si="376"/>
        <v>9</v>
      </c>
      <c r="AU263" s="1127">
        <v>1</v>
      </c>
      <c r="AV263" s="1165">
        <f t="shared" si="307"/>
        <v>11.916666666666666</v>
      </c>
      <c r="AW263" s="588"/>
      <c r="AX263" s="587">
        <v>4</v>
      </c>
      <c r="AY263" s="587">
        <v>4</v>
      </c>
      <c r="AZ263" s="587">
        <v>1</v>
      </c>
      <c r="BA263" s="587">
        <f t="shared" si="377"/>
        <v>9</v>
      </c>
      <c r="BB263" s="1127">
        <v>1</v>
      </c>
      <c r="BC263" s="1163">
        <f t="shared" si="306"/>
        <v>14.183333333333334</v>
      </c>
      <c r="BD263" s="588"/>
      <c r="BE263" s="588"/>
      <c r="BF263" s="587"/>
      <c r="BG263" s="587"/>
      <c r="BH263" s="587"/>
      <c r="BI263" s="587"/>
      <c r="BJ263" s="1126"/>
      <c r="BK263" s="1127"/>
      <c r="BL263" s="588"/>
      <c r="BM263" s="587">
        <v>9</v>
      </c>
      <c r="BN263" s="587">
        <v>3</v>
      </c>
      <c r="BO263" s="587">
        <v>0</v>
      </c>
      <c r="BP263" s="587">
        <f t="shared" si="378"/>
        <v>12</v>
      </c>
      <c r="BQ263" s="1419">
        <v>1</v>
      </c>
      <c r="BR263" s="1199"/>
      <c r="BS263" s="587">
        <v>9</v>
      </c>
      <c r="BT263" s="587">
        <v>5</v>
      </c>
      <c r="BU263" s="587">
        <v>0</v>
      </c>
      <c r="BV263" s="587">
        <f t="shared" si="379"/>
        <v>14</v>
      </c>
      <c r="BW263" s="1126">
        <v>1</v>
      </c>
      <c r="BX263" s="1127"/>
      <c r="BY263" s="588"/>
      <c r="BZ263" s="588"/>
      <c r="CA263" s="587"/>
      <c r="CB263" s="587"/>
      <c r="CC263" s="587"/>
      <c r="CD263" s="587"/>
      <c r="CE263" s="1127"/>
      <c r="CF263" s="1163"/>
      <c r="CG263" s="588"/>
      <c r="CH263" s="587"/>
      <c r="CI263" s="587"/>
      <c r="CJ263" s="587"/>
      <c r="CK263" s="587"/>
      <c r="CL263" s="1127"/>
      <c r="CM263" s="1163"/>
      <c r="CN263" s="588"/>
      <c r="CO263" s="588"/>
      <c r="CP263" s="587"/>
      <c r="CQ263" s="587"/>
      <c r="CR263" s="587"/>
      <c r="CS263" s="587"/>
      <c r="CT263" s="1127"/>
      <c r="CU263" s="1127"/>
      <c r="CV263" s="588"/>
      <c r="CW263" s="587"/>
      <c r="CX263" s="587"/>
      <c r="CY263" s="587"/>
      <c r="CZ263" s="587"/>
      <c r="DA263" s="1127"/>
      <c r="DB263" s="1127"/>
      <c r="DC263" s="1127"/>
      <c r="DD263" s="1127"/>
      <c r="DE263" s="1127"/>
      <c r="DF263" s="1127"/>
      <c r="DG263" s="1127"/>
      <c r="DH263" s="1127"/>
      <c r="DI263" s="1127"/>
      <c r="DJ263" s="1127"/>
      <c r="DK263" s="1127"/>
      <c r="DL263" s="1127"/>
      <c r="DM263" s="1127"/>
      <c r="DN263" s="1127"/>
      <c r="DO263" s="588"/>
      <c r="DP263" s="588"/>
      <c r="DQ263" s="587"/>
      <c r="DR263" s="587"/>
      <c r="DS263" s="587"/>
      <c r="DT263" s="587"/>
      <c r="DU263" s="1127"/>
      <c r="DV263" s="1127"/>
      <c r="DW263" s="588"/>
      <c r="DX263" s="587"/>
      <c r="DY263" s="587"/>
      <c r="DZ263" s="587"/>
      <c r="EA263" s="587"/>
      <c r="EB263" s="1127"/>
      <c r="EC263" s="1127"/>
      <c r="ED263" s="588"/>
      <c r="EE263" s="588"/>
      <c r="EF263" s="587">
        <v>9</v>
      </c>
      <c r="EG263" s="587">
        <v>1</v>
      </c>
      <c r="EH263" s="587">
        <v>3</v>
      </c>
      <c r="EI263" s="587">
        <f t="shared" si="380"/>
        <v>13</v>
      </c>
      <c r="EJ263" s="1127">
        <v>1</v>
      </c>
      <c r="EK263" s="1163">
        <f t="shared" si="348"/>
        <v>13</v>
      </c>
      <c r="EL263" s="588"/>
      <c r="EM263" s="587">
        <v>12</v>
      </c>
      <c r="EN263" s="587">
        <v>3</v>
      </c>
      <c r="EO263" s="587">
        <v>5</v>
      </c>
      <c r="EP263" s="587">
        <f t="shared" si="381"/>
        <v>20</v>
      </c>
      <c r="EQ263" s="1127">
        <v>1</v>
      </c>
      <c r="ER263" s="1163">
        <f t="shared" si="334"/>
        <v>17.862068965517242</v>
      </c>
      <c r="ES263" s="588"/>
      <c r="ET263" s="587"/>
      <c r="EU263" s="587">
        <v>14</v>
      </c>
      <c r="EV263" s="587">
        <v>0</v>
      </c>
      <c r="EW263" s="587">
        <v>0</v>
      </c>
      <c r="EX263" s="587">
        <f t="shared" si="382"/>
        <v>14</v>
      </c>
      <c r="EY263" s="1199">
        <v>1</v>
      </c>
      <c r="EZ263" s="1164">
        <f t="shared" si="335"/>
        <v>10.626262626262626</v>
      </c>
      <c r="FA263" s="588"/>
      <c r="FB263" s="587">
        <v>14</v>
      </c>
      <c r="FC263" s="587">
        <v>2</v>
      </c>
      <c r="FD263" s="587">
        <v>2</v>
      </c>
      <c r="FE263" s="587">
        <f t="shared" si="383"/>
        <v>18</v>
      </c>
      <c r="FF263" s="1127">
        <f t="shared" si="384"/>
        <v>1</v>
      </c>
      <c r="FG263" s="1163">
        <f t="shared" si="336"/>
        <v>14.543689320388349</v>
      </c>
      <c r="FH263" s="1197"/>
      <c r="FI263" s="1198"/>
      <c r="FJ263" s="587">
        <v>0</v>
      </c>
      <c r="FK263" s="587">
        <v>0</v>
      </c>
      <c r="FL263" s="587">
        <v>0</v>
      </c>
      <c r="FM263" s="587">
        <f t="shared" si="386"/>
        <v>0</v>
      </c>
      <c r="FN263" s="1414">
        <v>0</v>
      </c>
      <c r="FO263" s="1163">
        <f t="shared" si="369"/>
        <v>2</v>
      </c>
      <c r="FP263" s="588"/>
      <c r="FQ263" s="587">
        <v>0</v>
      </c>
      <c r="FR263" s="587">
        <v>0</v>
      </c>
      <c r="FS263" s="587">
        <v>0</v>
      </c>
      <c r="FT263" s="587">
        <f t="shared" si="387"/>
        <v>0</v>
      </c>
      <c r="FU263" s="1126">
        <f t="shared" si="375"/>
        <v>0</v>
      </c>
      <c r="FV263" s="1127"/>
      <c r="FW263" s="1203"/>
      <c r="FX263" s="1198"/>
      <c r="FY263" s="587">
        <v>1</v>
      </c>
      <c r="FZ263" s="587">
        <v>1</v>
      </c>
      <c r="GA263" s="587">
        <v>0</v>
      </c>
      <c r="GB263" s="588">
        <f t="shared" si="385"/>
        <v>2</v>
      </c>
      <c r="GC263" s="1127">
        <v>1</v>
      </c>
      <c r="GD263" s="1166">
        <f t="shared" si="337"/>
        <v>4.3499999999999996</v>
      </c>
      <c r="GE263" s="697">
        <f t="shared" si="372"/>
        <v>37</v>
      </c>
      <c r="GF263" s="697">
        <f t="shared" si="373"/>
        <v>9</v>
      </c>
      <c r="GG263" s="697">
        <f t="shared" si="374"/>
        <v>4</v>
      </c>
      <c r="GH263" s="585">
        <v>0</v>
      </c>
      <c r="GI263" s="585">
        <v>0</v>
      </c>
    </row>
    <row r="264" spans="1:191" s="585" customFormat="1" hidden="1" x14ac:dyDescent="0.35">
      <c r="A264" s="1229">
        <v>43090</v>
      </c>
      <c r="B264" s="587"/>
      <c r="C264" s="587"/>
      <c r="D264" s="587"/>
      <c r="E264" s="587"/>
      <c r="F264" s="1126"/>
      <c r="G264" s="1414"/>
      <c r="H264" s="588"/>
      <c r="I264" s="587"/>
      <c r="J264" s="587"/>
      <c r="K264" s="587"/>
      <c r="L264" s="587"/>
      <c r="M264" s="1126"/>
      <c r="N264" s="1126"/>
      <c r="O264" s="588"/>
      <c r="P264" s="588"/>
      <c r="Q264" s="587"/>
      <c r="R264" s="587"/>
      <c r="S264" s="587"/>
      <c r="T264" s="587"/>
      <c r="U264" s="1126"/>
      <c r="V264" s="1414"/>
      <c r="W264" s="587"/>
      <c r="X264" s="587"/>
      <c r="Y264" s="587"/>
      <c r="Z264" s="587"/>
      <c r="AA264" s="1126"/>
      <c r="AB264" s="1126"/>
      <c r="AC264" s="587"/>
      <c r="AD264" s="587"/>
      <c r="AE264" s="587"/>
      <c r="AF264" s="587"/>
      <c r="AG264" s="1126"/>
      <c r="AH264" s="1199"/>
      <c r="AI264" s="588"/>
      <c r="AJ264" s="587"/>
      <c r="AK264" s="587"/>
      <c r="AL264" s="587"/>
      <c r="AM264" s="587"/>
      <c r="AN264" s="1126"/>
      <c r="AO264" s="1127"/>
      <c r="AP264" s="587"/>
      <c r="AQ264" s="587">
        <v>7</v>
      </c>
      <c r="AR264" s="587">
        <v>5</v>
      </c>
      <c r="AS264" s="587">
        <v>2</v>
      </c>
      <c r="AT264" s="587">
        <f>SUM(AQ264:AS264)</f>
        <v>14</v>
      </c>
      <c r="AU264" s="1127">
        <v>1</v>
      </c>
      <c r="AV264" s="1165">
        <f t="shared" si="307"/>
        <v>12.016666666666667</v>
      </c>
      <c r="AW264" s="588"/>
      <c r="AX264" s="587">
        <v>7</v>
      </c>
      <c r="AY264" s="587">
        <v>6</v>
      </c>
      <c r="AZ264" s="587">
        <v>3</v>
      </c>
      <c r="BA264" s="587">
        <f>SUM(AX264:AZ264)</f>
        <v>16</v>
      </c>
      <c r="BB264" s="1127">
        <v>1</v>
      </c>
      <c r="BC264" s="1163">
        <f t="shared" si="306"/>
        <v>14.316666666666666</v>
      </c>
      <c r="BD264" s="588"/>
      <c r="BE264" s="588"/>
      <c r="BF264" s="587"/>
      <c r="BG264" s="587"/>
      <c r="BH264" s="587"/>
      <c r="BI264" s="587"/>
      <c r="BJ264" s="1126"/>
      <c r="BK264" s="1127"/>
      <c r="BL264" s="588"/>
      <c r="BM264" s="587">
        <v>4</v>
      </c>
      <c r="BN264" s="587">
        <v>1</v>
      </c>
      <c r="BO264" s="587">
        <v>4</v>
      </c>
      <c r="BP264" s="587">
        <f>SUM(BM264:BO264)</f>
        <v>9</v>
      </c>
      <c r="BQ264" s="1419">
        <v>1</v>
      </c>
      <c r="BR264" s="1199"/>
      <c r="BS264" s="587">
        <v>4</v>
      </c>
      <c r="BT264" s="587">
        <v>1</v>
      </c>
      <c r="BU264" s="587">
        <v>4</v>
      </c>
      <c r="BV264" s="587">
        <f>SUM(BS264:BU264)</f>
        <v>9</v>
      </c>
      <c r="BW264" s="1126">
        <v>1</v>
      </c>
      <c r="BX264" s="1127"/>
      <c r="BY264" s="588"/>
      <c r="BZ264" s="588"/>
      <c r="CA264" s="587"/>
      <c r="CB264" s="587"/>
      <c r="CC264" s="587"/>
      <c r="CD264" s="587"/>
      <c r="CE264" s="1127"/>
      <c r="CF264" s="1163"/>
      <c r="CG264" s="588"/>
      <c r="CH264" s="587"/>
      <c r="CI264" s="587"/>
      <c r="CJ264" s="587"/>
      <c r="CK264" s="587"/>
      <c r="CL264" s="1127"/>
      <c r="CM264" s="1163"/>
      <c r="CN264" s="588"/>
      <c r="CO264" s="588"/>
      <c r="CP264" s="587"/>
      <c r="CQ264" s="587"/>
      <c r="CR264" s="587"/>
      <c r="CS264" s="587"/>
      <c r="CT264" s="1127"/>
      <c r="CU264" s="1127"/>
      <c r="CV264" s="588"/>
      <c r="CW264" s="587"/>
      <c r="CX264" s="587"/>
      <c r="CY264" s="587"/>
      <c r="CZ264" s="587"/>
      <c r="DA264" s="1127"/>
      <c r="DB264" s="1127"/>
      <c r="DC264" s="1127"/>
      <c r="DD264" s="1127"/>
      <c r="DE264" s="1127"/>
      <c r="DF264" s="1127"/>
      <c r="DG264" s="1127"/>
      <c r="DH264" s="1127"/>
      <c r="DI264" s="1127"/>
      <c r="DJ264" s="1127"/>
      <c r="DK264" s="1127"/>
      <c r="DL264" s="1127"/>
      <c r="DM264" s="1127"/>
      <c r="DN264" s="1127"/>
      <c r="DO264" s="588"/>
      <c r="DP264" s="588"/>
      <c r="DQ264" s="587"/>
      <c r="DR264" s="587"/>
      <c r="DS264" s="587"/>
      <c r="DT264" s="587"/>
      <c r="DU264" s="1127"/>
      <c r="DV264" s="1127"/>
      <c r="DW264" s="588"/>
      <c r="DX264" s="587"/>
      <c r="DY264" s="587"/>
      <c r="DZ264" s="587"/>
      <c r="EA264" s="587"/>
      <c r="EB264" s="1127"/>
      <c r="EC264" s="1127"/>
      <c r="ED264" s="588"/>
      <c r="EE264" s="588"/>
      <c r="EF264" s="587">
        <v>13</v>
      </c>
      <c r="EG264" s="587">
        <v>4</v>
      </c>
      <c r="EH264" s="587">
        <v>4</v>
      </c>
      <c r="EI264" s="587">
        <f>SUM(EF264:EH264)</f>
        <v>21</v>
      </c>
      <c r="EJ264" s="1127">
        <v>1</v>
      </c>
      <c r="EK264" s="1163">
        <f t="shared" si="348"/>
        <v>13.052631578947368</v>
      </c>
      <c r="EL264" s="588"/>
      <c r="EM264" s="587">
        <v>18</v>
      </c>
      <c r="EN264" s="587">
        <v>6</v>
      </c>
      <c r="EO264" s="587">
        <v>5</v>
      </c>
      <c r="EP264" s="587">
        <f>SUM(EM264:EO264)</f>
        <v>29</v>
      </c>
      <c r="EQ264" s="1127">
        <v>1</v>
      </c>
      <c r="ER264" s="1163">
        <f t="shared" si="334"/>
        <v>17.96551724137931</v>
      </c>
      <c r="ES264" s="588"/>
      <c r="ET264" s="587"/>
      <c r="EU264" s="587">
        <v>5</v>
      </c>
      <c r="EV264" s="587">
        <v>3</v>
      </c>
      <c r="EW264" s="587">
        <v>2</v>
      </c>
      <c r="EX264" s="587">
        <f>SUM(EU264:EW264)</f>
        <v>10</v>
      </c>
      <c r="EY264" s="1199">
        <v>1</v>
      </c>
      <c r="EZ264" s="1164">
        <f t="shared" si="335"/>
        <v>10.707070707070708</v>
      </c>
      <c r="FA264" s="588"/>
      <c r="FB264" s="587">
        <v>6</v>
      </c>
      <c r="FC264" s="587">
        <v>7</v>
      </c>
      <c r="FD264" s="587">
        <v>2</v>
      </c>
      <c r="FE264" s="587">
        <f>SUM(FB264:FD264)</f>
        <v>15</v>
      </c>
      <c r="FF264" s="1127">
        <f t="shared" si="384"/>
        <v>1</v>
      </c>
      <c r="FG264" s="1163">
        <f t="shared" si="336"/>
        <v>14.679611650485437</v>
      </c>
      <c r="FH264" s="1197"/>
      <c r="FI264" s="1198"/>
      <c r="FJ264" s="587">
        <v>0</v>
      </c>
      <c r="FK264" s="587">
        <v>0</v>
      </c>
      <c r="FL264" s="587">
        <v>0</v>
      </c>
      <c r="FM264" s="587">
        <f>SUM(FJ264:FL264)</f>
        <v>0</v>
      </c>
      <c r="FN264" s="1414">
        <v>0</v>
      </c>
      <c r="FO264" s="1163">
        <f t="shared" si="369"/>
        <v>2</v>
      </c>
      <c r="FP264" s="588"/>
      <c r="FQ264" s="587">
        <v>0</v>
      </c>
      <c r="FR264" s="587">
        <v>0</v>
      </c>
      <c r="FS264" s="587">
        <v>0</v>
      </c>
      <c r="FT264" s="587">
        <f>SUM(FQ264:FS264)</f>
        <v>0</v>
      </c>
      <c r="FU264" s="1126">
        <f t="shared" si="375"/>
        <v>0</v>
      </c>
      <c r="FV264" s="1127"/>
      <c r="FW264" s="1203"/>
      <c r="FX264" s="1198"/>
      <c r="FY264" s="587">
        <v>3</v>
      </c>
      <c r="FZ264" s="587">
        <v>3</v>
      </c>
      <c r="GA264" s="587">
        <v>5</v>
      </c>
      <c r="GB264" s="588">
        <f>SUM(FY264:GA264)</f>
        <v>11</v>
      </c>
      <c r="GC264" s="1127">
        <v>1</v>
      </c>
      <c r="GD264" s="1166">
        <f t="shared" si="337"/>
        <v>4.5166666666666666</v>
      </c>
      <c r="GE264" s="697">
        <f t="shared" si="372"/>
        <v>32</v>
      </c>
      <c r="GF264" s="697">
        <f t="shared" si="373"/>
        <v>16</v>
      </c>
      <c r="GG264" s="697">
        <f t="shared" si="374"/>
        <v>17</v>
      </c>
      <c r="GH264" s="585">
        <v>0</v>
      </c>
      <c r="GI264" s="585">
        <v>0</v>
      </c>
    </row>
    <row r="265" spans="1:191" s="585" customFormat="1" hidden="1" x14ac:dyDescent="0.35">
      <c r="A265" s="1231">
        <v>43091</v>
      </c>
      <c r="B265" s="698"/>
      <c r="C265" s="698"/>
      <c r="D265" s="698"/>
      <c r="E265" s="698"/>
      <c r="F265" s="1140"/>
      <c r="G265" s="1415"/>
      <c r="H265" s="1142"/>
      <c r="I265" s="698"/>
      <c r="J265" s="698"/>
      <c r="K265" s="698"/>
      <c r="L265" s="698"/>
      <c r="M265" s="1140"/>
      <c r="N265" s="1140"/>
      <c r="O265" s="1142"/>
      <c r="P265" s="1142"/>
      <c r="Q265" s="698"/>
      <c r="R265" s="698"/>
      <c r="S265" s="698"/>
      <c r="T265" s="698"/>
      <c r="U265" s="1140"/>
      <c r="V265" s="1415"/>
      <c r="W265" s="698"/>
      <c r="X265" s="698"/>
      <c r="Y265" s="698"/>
      <c r="Z265" s="698"/>
      <c r="AA265" s="1140"/>
      <c r="AB265" s="1140"/>
      <c r="AC265" s="698"/>
      <c r="AD265" s="698"/>
      <c r="AE265" s="698"/>
      <c r="AF265" s="698"/>
      <c r="AG265" s="1140"/>
      <c r="AH265" s="1420"/>
      <c r="AI265" s="1142"/>
      <c r="AJ265" s="698"/>
      <c r="AK265" s="698"/>
      <c r="AL265" s="698"/>
      <c r="AM265" s="698"/>
      <c r="AN265" s="1140"/>
      <c r="AO265" s="1141"/>
      <c r="AP265" s="698"/>
      <c r="AQ265" s="698">
        <v>0</v>
      </c>
      <c r="AR265" s="698">
        <v>0</v>
      </c>
      <c r="AS265" s="698">
        <v>0</v>
      </c>
      <c r="AT265" s="698">
        <f>SUM(AQ265:AS265)</f>
        <v>0</v>
      </c>
      <c r="AU265" s="1141">
        <v>0</v>
      </c>
      <c r="AV265" s="1165">
        <f t="shared" si="307"/>
        <v>12.016949152542374</v>
      </c>
      <c r="AW265" s="1142"/>
      <c r="AX265" s="698">
        <v>0</v>
      </c>
      <c r="AY265" s="698">
        <v>0</v>
      </c>
      <c r="AZ265" s="698">
        <v>0</v>
      </c>
      <c r="BA265" s="698">
        <f>SUM(AX265:AZ265)</f>
        <v>0</v>
      </c>
      <c r="BB265" s="1141">
        <v>0</v>
      </c>
      <c r="BC265" s="1163">
        <f t="shared" si="306"/>
        <v>14.305084745762711</v>
      </c>
      <c r="BD265" s="1142"/>
      <c r="BE265" s="1142"/>
      <c r="BF265" s="698"/>
      <c r="BG265" s="698"/>
      <c r="BH265" s="698"/>
      <c r="BI265" s="698"/>
      <c r="BJ265" s="1140"/>
      <c r="BK265" s="1141"/>
      <c r="BL265" s="1142"/>
      <c r="BM265" s="698">
        <v>6</v>
      </c>
      <c r="BN265" s="698">
        <v>3</v>
      </c>
      <c r="BO265" s="698">
        <v>2</v>
      </c>
      <c r="BP265" s="698">
        <f>SUM(BM265:BO265)</f>
        <v>11</v>
      </c>
      <c r="BQ265" s="1421">
        <v>1</v>
      </c>
      <c r="BR265" s="1420"/>
      <c r="BS265" s="698">
        <v>6</v>
      </c>
      <c r="BT265" s="698">
        <v>3</v>
      </c>
      <c r="BU265" s="698">
        <v>2</v>
      </c>
      <c r="BV265" s="698">
        <f>SUM(BS265:BU265)</f>
        <v>11</v>
      </c>
      <c r="BW265" s="1140">
        <v>1</v>
      </c>
      <c r="BX265" s="1141"/>
      <c r="BY265" s="1142"/>
      <c r="BZ265" s="1142"/>
      <c r="CA265" s="698"/>
      <c r="CB265" s="698"/>
      <c r="CC265" s="698"/>
      <c r="CD265" s="698"/>
      <c r="CE265" s="1141"/>
      <c r="CF265" s="1163"/>
      <c r="CG265" s="1142"/>
      <c r="CH265" s="698"/>
      <c r="CI265" s="698"/>
      <c r="CJ265" s="698"/>
      <c r="CK265" s="698"/>
      <c r="CL265" s="1127"/>
      <c r="CM265" s="1163"/>
      <c r="CN265" s="1142"/>
      <c r="CO265" s="1142"/>
      <c r="CP265" s="698"/>
      <c r="CQ265" s="698"/>
      <c r="CR265" s="698"/>
      <c r="CS265" s="698"/>
      <c r="CT265" s="1141"/>
      <c r="CU265" s="1141"/>
      <c r="CV265" s="1142"/>
      <c r="CW265" s="698"/>
      <c r="CX265" s="698"/>
      <c r="CY265" s="698"/>
      <c r="CZ265" s="698"/>
      <c r="DA265" s="1141"/>
      <c r="DB265" s="1141"/>
      <c r="DC265" s="1141"/>
      <c r="DD265" s="1141"/>
      <c r="DE265" s="1141"/>
      <c r="DF265" s="1141"/>
      <c r="DG265" s="1141"/>
      <c r="DH265" s="1141"/>
      <c r="DI265" s="1141"/>
      <c r="DJ265" s="1141"/>
      <c r="DK265" s="1141"/>
      <c r="DL265" s="1141"/>
      <c r="DM265" s="1141"/>
      <c r="DN265" s="1141"/>
      <c r="DO265" s="1142"/>
      <c r="DP265" s="1142"/>
      <c r="DQ265" s="698"/>
      <c r="DR265" s="698"/>
      <c r="DS265" s="698"/>
      <c r="DT265" s="698"/>
      <c r="DU265" s="1141"/>
      <c r="DV265" s="1141"/>
      <c r="DW265" s="1142"/>
      <c r="DX265" s="698"/>
      <c r="DY265" s="698"/>
      <c r="DZ265" s="698"/>
      <c r="EA265" s="698"/>
      <c r="EB265" s="1141"/>
      <c r="EC265" s="1141"/>
      <c r="ED265" s="1142"/>
      <c r="EE265" s="1142"/>
      <c r="EF265" s="698">
        <v>3</v>
      </c>
      <c r="EG265" s="698">
        <v>0</v>
      </c>
      <c r="EH265" s="698">
        <v>3</v>
      </c>
      <c r="EI265" s="698">
        <f>SUM(EF265:EH265)</f>
        <v>6</v>
      </c>
      <c r="EJ265" s="1141">
        <v>1</v>
      </c>
      <c r="EK265" s="1163">
        <f t="shared" si="348"/>
        <v>12.912280701754385</v>
      </c>
      <c r="EL265" s="1142"/>
      <c r="EM265" s="698">
        <v>6</v>
      </c>
      <c r="EN265" s="698">
        <v>0</v>
      </c>
      <c r="EO265" s="698">
        <v>3</v>
      </c>
      <c r="EP265" s="698">
        <f>SUM(EM265:EO265)</f>
        <v>9</v>
      </c>
      <c r="EQ265" s="1141">
        <v>1</v>
      </c>
      <c r="ER265" s="1163">
        <f t="shared" si="334"/>
        <v>17.706896551724139</v>
      </c>
      <c r="ES265" s="1142"/>
      <c r="ET265" s="698"/>
      <c r="EU265" s="698">
        <v>1</v>
      </c>
      <c r="EV265" s="698">
        <v>0</v>
      </c>
      <c r="EW265" s="698">
        <v>2</v>
      </c>
      <c r="EX265" s="698">
        <f>SUM(EU265:EW265)</f>
        <v>3</v>
      </c>
      <c r="EY265" s="1420">
        <v>1</v>
      </c>
      <c r="EZ265" s="1164">
        <f t="shared" si="335"/>
        <v>10.484848484848484</v>
      </c>
      <c r="FA265" s="1142"/>
      <c r="FB265" s="698">
        <v>2</v>
      </c>
      <c r="FC265" s="698">
        <v>3</v>
      </c>
      <c r="FD265" s="698">
        <v>2</v>
      </c>
      <c r="FE265" s="698">
        <f>SUM(FB265:FD265)</f>
        <v>7</v>
      </c>
      <c r="FF265" s="1127">
        <f t="shared" si="384"/>
        <v>1</v>
      </c>
      <c r="FG265" s="1163">
        <f t="shared" si="336"/>
        <v>14.524271844660195</v>
      </c>
      <c r="FH265" s="1423"/>
      <c r="FI265" s="1424"/>
      <c r="FJ265" s="698"/>
      <c r="FK265" s="698"/>
      <c r="FL265" s="698">
        <v>0</v>
      </c>
      <c r="FM265" s="698">
        <f>SUM(FJ265:FL265)</f>
        <v>0</v>
      </c>
      <c r="FN265" s="1415">
        <v>0</v>
      </c>
      <c r="FO265" s="1163">
        <f t="shared" si="369"/>
        <v>2</v>
      </c>
      <c r="FP265" s="1142"/>
      <c r="FQ265" s="698">
        <v>0</v>
      </c>
      <c r="FR265" s="698">
        <v>0</v>
      </c>
      <c r="FS265" s="698">
        <v>0</v>
      </c>
      <c r="FT265" s="698">
        <f>SUM(FQ265:FS265)</f>
        <v>0</v>
      </c>
      <c r="FU265" s="1126">
        <f t="shared" si="375"/>
        <v>0</v>
      </c>
      <c r="FV265" s="1141"/>
      <c r="FW265" s="1425"/>
      <c r="FX265" s="1424"/>
      <c r="FY265" s="698">
        <v>0</v>
      </c>
      <c r="FZ265" s="698">
        <v>0</v>
      </c>
      <c r="GA265" s="698">
        <v>1</v>
      </c>
      <c r="GB265" s="1142">
        <f>SUM(FY265:GA265)</f>
        <v>1</v>
      </c>
      <c r="GC265" s="1141">
        <v>1</v>
      </c>
      <c r="GD265" s="1166">
        <f t="shared" si="337"/>
        <v>4.4666666666666668</v>
      </c>
      <c r="GE265" s="1427">
        <f t="shared" si="372"/>
        <v>10</v>
      </c>
      <c r="GF265" s="1427">
        <f t="shared" si="373"/>
        <v>3</v>
      </c>
      <c r="GG265" s="1427">
        <f t="shared" si="374"/>
        <v>8</v>
      </c>
      <c r="GH265" s="585">
        <v>0</v>
      </c>
      <c r="GI265" s="585">
        <v>0</v>
      </c>
    </row>
    <row r="266" spans="1:191" s="585" customFormat="1" ht="19.5" hidden="1" customHeight="1" x14ac:dyDescent="0.35">
      <c r="A266" s="1230" t="s">
        <v>257</v>
      </c>
      <c r="B266" s="587"/>
      <c r="C266" s="587"/>
      <c r="D266" s="587"/>
      <c r="E266" s="587"/>
      <c r="F266" s="1126"/>
      <c r="G266" s="1414"/>
      <c r="H266" s="588"/>
      <c r="I266" s="587"/>
      <c r="J266" s="587"/>
      <c r="K266" s="587"/>
      <c r="L266" s="587"/>
      <c r="M266" s="1126"/>
      <c r="N266" s="1126"/>
      <c r="O266" s="588"/>
      <c r="P266" s="588"/>
      <c r="Q266" s="587"/>
      <c r="R266" s="587"/>
      <c r="S266" s="587"/>
      <c r="T266" s="587"/>
      <c r="U266" s="1126"/>
      <c r="V266" s="1414"/>
      <c r="W266" s="587"/>
      <c r="X266" s="587"/>
      <c r="Y266" s="587"/>
      <c r="Z266" s="587"/>
      <c r="AA266" s="1126"/>
      <c r="AB266" s="1126"/>
      <c r="AC266" s="587"/>
      <c r="AD266" s="587"/>
      <c r="AE266" s="587"/>
      <c r="AF266" s="587"/>
      <c r="AG266" s="1126"/>
      <c r="AH266" s="1199"/>
      <c r="AI266" s="588"/>
      <c r="AJ266" s="587"/>
      <c r="AK266" s="587"/>
      <c r="AL266" s="587"/>
      <c r="AM266" s="587"/>
      <c r="AN266" s="1126"/>
      <c r="AO266" s="1127"/>
      <c r="AP266" s="587"/>
      <c r="AQ266" s="587"/>
      <c r="AR266" s="587"/>
      <c r="AS266" s="587"/>
      <c r="AT266" s="587"/>
      <c r="AU266" s="1127"/>
      <c r="AV266" s="1165">
        <f t="shared" si="307"/>
        <v>12.086206896551724</v>
      </c>
      <c r="AW266" s="588"/>
      <c r="AX266" s="587"/>
      <c r="AY266" s="587"/>
      <c r="AZ266" s="587"/>
      <c r="BA266" s="587"/>
      <c r="BB266" s="1127"/>
      <c r="BC266" s="1163">
        <f t="shared" si="306"/>
        <v>14.379310344827585</v>
      </c>
      <c r="BD266" s="588"/>
      <c r="BE266" s="588"/>
      <c r="BF266" s="587"/>
      <c r="BG266" s="587"/>
      <c r="BH266" s="587"/>
      <c r="BI266" s="587"/>
      <c r="BJ266" s="1126"/>
      <c r="BK266" s="1127"/>
      <c r="BL266" s="588"/>
      <c r="BM266" s="587"/>
      <c r="BN266" s="587"/>
      <c r="BO266" s="587"/>
      <c r="BP266" s="587"/>
      <c r="BQ266" s="1419"/>
      <c r="BR266" s="1199"/>
      <c r="BS266" s="587"/>
      <c r="BT266" s="587"/>
      <c r="BU266" s="587"/>
      <c r="BV266" s="587"/>
      <c r="BW266" s="1126"/>
      <c r="BX266" s="1127"/>
      <c r="BY266" s="588"/>
      <c r="BZ266" s="588"/>
      <c r="CA266" s="587"/>
      <c r="CB266" s="587"/>
      <c r="CC266" s="587"/>
      <c r="CD266" s="587"/>
      <c r="CE266" s="1127"/>
      <c r="CF266" s="1163"/>
      <c r="CG266" s="588"/>
      <c r="CH266" s="587"/>
      <c r="CI266" s="587"/>
      <c r="CJ266" s="587"/>
      <c r="CK266" s="587"/>
      <c r="CL266" s="1127"/>
      <c r="CM266" s="1163"/>
      <c r="CN266" s="588"/>
      <c r="CO266" s="588"/>
      <c r="CP266" s="587"/>
      <c r="CQ266" s="587"/>
      <c r="CR266" s="587"/>
      <c r="CS266" s="587"/>
      <c r="CT266" s="1127"/>
      <c r="CU266" s="1127"/>
      <c r="CV266" s="588"/>
      <c r="CW266" s="587"/>
      <c r="CX266" s="587"/>
      <c r="CY266" s="587"/>
      <c r="CZ266" s="587"/>
      <c r="DA266" s="1127"/>
      <c r="DB266" s="1127"/>
      <c r="DC266" s="1127"/>
      <c r="DD266" s="1127"/>
      <c r="DE266" s="1127"/>
      <c r="DF266" s="1127"/>
      <c r="DG266" s="1127"/>
      <c r="DH266" s="1127"/>
      <c r="DI266" s="1127"/>
      <c r="DJ266" s="1127"/>
      <c r="DK266" s="1127"/>
      <c r="DL266" s="1127"/>
      <c r="DM266" s="1127"/>
      <c r="DN266" s="1127"/>
      <c r="DO266" s="588"/>
      <c r="DP266" s="588"/>
      <c r="DQ266" s="587"/>
      <c r="DR266" s="587"/>
      <c r="DS266" s="587"/>
      <c r="DT266" s="587"/>
      <c r="DU266" s="1127"/>
      <c r="DV266" s="1127"/>
      <c r="DW266" s="588"/>
      <c r="DX266" s="587"/>
      <c r="DY266" s="587"/>
      <c r="DZ266" s="587"/>
      <c r="EA266" s="587"/>
      <c r="EB266" s="1127"/>
      <c r="EC266" s="1127"/>
      <c r="ED266" s="588"/>
      <c r="EE266" s="588"/>
      <c r="EF266" s="587"/>
      <c r="EG266" s="587"/>
      <c r="EH266" s="587"/>
      <c r="EI266" s="587"/>
      <c r="EJ266" s="1127"/>
      <c r="EK266" s="1163">
        <f t="shared" si="348"/>
        <v>13.142857142857142</v>
      </c>
      <c r="EL266" s="588"/>
      <c r="EM266" s="587"/>
      <c r="EN266" s="587"/>
      <c r="EO266" s="587"/>
      <c r="EP266" s="587"/>
      <c r="EQ266" s="1127"/>
      <c r="ER266" s="1163">
        <f t="shared" si="334"/>
        <v>18.017543859649123</v>
      </c>
      <c r="ES266" s="588"/>
      <c r="ET266" s="587"/>
      <c r="EU266" s="587"/>
      <c r="EV266" s="587"/>
      <c r="EW266" s="587"/>
      <c r="EX266" s="587"/>
      <c r="EY266" s="1199"/>
      <c r="EZ266" s="1164">
        <f t="shared" si="335"/>
        <v>10.43298969072165</v>
      </c>
      <c r="FA266" s="588"/>
      <c r="FB266" s="587"/>
      <c r="FC266" s="587"/>
      <c r="FD266" s="587"/>
      <c r="FE266" s="587"/>
      <c r="FF266" s="1127">
        <f t="shared" si="384"/>
        <v>0</v>
      </c>
      <c r="FG266" s="1163">
        <f t="shared" si="336"/>
        <v>14.514851485148515</v>
      </c>
      <c r="FH266" s="1197"/>
      <c r="FI266" s="1198"/>
      <c r="FJ266" s="587"/>
      <c r="FK266" s="587"/>
      <c r="FL266" s="587"/>
      <c r="FM266" s="587"/>
      <c r="FN266" s="1414"/>
      <c r="FO266" s="1163">
        <f t="shared" si="369"/>
        <v>2</v>
      </c>
      <c r="FP266" s="588"/>
      <c r="FQ266" s="587"/>
      <c r="FR266" s="587"/>
      <c r="FS266" s="587"/>
      <c r="FT266" s="587"/>
      <c r="FU266" s="1126">
        <f t="shared" si="375"/>
        <v>0</v>
      </c>
      <c r="FV266" s="1127"/>
      <c r="FW266" s="1203"/>
      <c r="FX266" s="1198"/>
      <c r="FY266" s="587"/>
      <c r="FZ266" s="587"/>
      <c r="GA266" s="587"/>
      <c r="GB266" s="588"/>
      <c r="GC266" s="1127"/>
      <c r="GD266" s="1166">
        <f t="shared" si="337"/>
        <v>4.5254237288135597</v>
      </c>
      <c r="GE266" s="697"/>
      <c r="GF266" s="697"/>
      <c r="GG266" s="697"/>
    </row>
    <row r="267" spans="1:191" s="585" customFormat="1" hidden="1" x14ac:dyDescent="0.35">
      <c r="A267" s="1229">
        <v>43095</v>
      </c>
      <c r="B267" s="587"/>
      <c r="C267" s="587"/>
      <c r="D267" s="587"/>
      <c r="E267" s="587"/>
      <c r="F267" s="1126"/>
      <c r="G267" s="1414"/>
      <c r="H267" s="588"/>
      <c r="I267" s="587"/>
      <c r="J267" s="587"/>
      <c r="K267" s="587"/>
      <c r="L267" s="587"/>
      <c r="M267" s="1126"/>
      <c r="N267" s="1126"/>
      <c r="O267" s="588"/>
      <c r="P267" s="588"/>
      <c r="Q267" s="587"/>
      <c r="R267" s="587"/>
      <c r="S267" s="587"/>
      <c r="T267" s="587"/>
      <c r="U267" s="1126"/>
      <c r="V267" s="1414"/>
      <c r="W267" s="587"/>
      <c r="X267" s="587"/>
      <c r="Y267" s="587"/>
      <c r="Z267" s="587"/>
      <c r="AA267" s="1126"/>
      <c r="AB267" s="1126"/>
      <c r="AC267" s="587"/>
      <c r="AD267" s="587"/>
      <c r="AE267" s="587"/>
      <c r="AF267" s="587"/>
      <c r="AG267" s="1126"/>
      <c r="AH267" s="1199"/>
      <c r="AI267" s="588"/>
      <c r="AJ267" s="587"/>
      <c r="AK267" s="587"/>
      <c r="AL267" s="587"/>
      <c r="AM267" s="587"/>
      <c r="AN267" s="1126"/>
      <c r="AO267" s="1127"/>
      <c r="AP267" s="587"/>
      <c r="AQ267" s="587">
        <v>3</v>
      </c>
      <c r="AR267" s="587">
        <v>1</v>
      </c>
      <c r="AS267" s="587">
        <v>1</v>
      </c>
      <c r="AT267" s="587">
        <f>SUM(AQ267:AS267)</f>
        <v>5</v>
      </c>
      <c r="AU267" s="1127">
        <v>1</v>
      </c>
      <c r="AV267" s="1165">
        <f t="shared" si="307"/>
        <v>11.810344827586206</v>
      </c>
      <c r="AW267" s="588"/>
      <c r="AX267" s="587">
        <v>3</v>
      </c>
      <c r="AY267" s="587">
        <v>2</v>
      </c>
      <c r="AZ267" s="587">
        <v>1</v>
      </c>
      <c r="BA267" s="587">
        <f>SUM(AX267:AZ267)</f>
        <v>6</v>
      </c>
      <c r="BB267" s="1127">
        <v>1</v>
      </c>
      <c r="BC267" s="1163">
        <f t="shared" si="306"/>
        <v>14.103448275862069</v>
      </c>
      <c r="BD267" s="588"/>
      <c r="BE267" s="588"/>
      <c r="BF267" s="587"/>
      <c r="BG267" s="587"/>
      <c r="BH267" s="587"/>
      <c r="BI267" s="587"/>
      <c r="BJ267" s="1126"/>
      <c r="BK267" s="1127"/>
      <c r="BL267" s="588"/>
      <c r="BM267" s="587">
        <v>1</v>
      </c>
      <c r="BN267" s="587">
        <v>3</v>
      </c>
      <c r="BO267" s="587">
        <v>2</v>
      </c>
      <c r="BP267" s="587">
        <f>SUM(BM267:BO267)</f>
        <v>6</v>
      </c>
      <c r="BQ267" s="1419">
        <v>1</v>
      </c>
      <c r="BR267" s="1199"/>
      <c r="BS267" s="587">
        <v>1</v>
      </c>
      <c r="BT267" s="587">
        <v>3</v>
      </c>
      <c r="BU267" s="587">
        <v>2</v>
      </c>
      <c r="BV267" s="587">
        <f>SUM(BS267:BU267)</f>
        <v>6</v>
      </c>
      <c r="BW267" s="1126">
        <v>1</v>
      </c>
      <c r="BX267" s="1127"/>
      <c r="BY267" s="588"/>
      <c r="BZ267" s="588"/>
      <c r="CA267" s="587"/>
      <c r="CB267" s="587"/>
      <c r="CC267" s="587"/>
      <c r="CD267" s="587"/>
      <c r="CE267" s="1127"/>
      <c r="CF267" s="1163"/>
      <c r="CG267" s="588"/>
      <c r="CH267" s="587"/>
      <c r="CI267" s="587"/>
      <c r="CJ267" s="587"/>
      <c r="CK267" s="587"/>
      <c r="CL267" s="1127"/>
      <c r="CM267" s="1163"/>
      <c r="CN267" s="588"/>
      <c r="CO267" s="588"/>
      <c r="CP267" s="587"/>
      <c r="CQ267" s="587"/>
      <c r="CR267" s="587"/>
      <c r="CS267" s="587"/>
      <c r="CT267" s="1127"/>
      <c r="CU267" s="1127"/>
      <c r="CV267" s="588"/>
      <c r="CW267" s="587"/>
      <c r="CX267" s="587"/>
      <c r="CY267" s="587"/>
      <c r="CZ267" s="587"/>
      <c r="DA267" s="1127"/>
      <c r="DB267" s="1127"/>
      <c r="DC267" s="1127"/>
      <c r="DD267" s="1127"/>
      <c r="DE267" s="1127"/>
      <c r="DF267" s="1127"/>
      <c r="DG267" s="1127"/>
      <c r="DH267" s="1127"/>
      <c r="DI267" s="1127"/>
      <c r="DJ267" s="1127"/>
      <c r="DK267" s="1127"/>
      <c r="DL267" s="1127"/>
      <c r="DM267" s="1127"/>
      <c r="DN267" s="1127"/>
      <c r="DO267" s="588"/>
      <c r="DP267" s="588"/>
      <c r="DQ267" s="587"/>
      <c r="DR267" s="587"/>
      <c r="DS267" s="587"/>
      <c r="DT267" s="587"/>
      <c r="DU267" s="1127"/>
      <c r="DV267" s="1127"/>
      <c r="DW267" s="588"/>
      <c r="DX267" s="587"/>
      <c r="DY267" s="587"/>
      <c r="DZ267" s="587"/>
      <c r="EA267" s="587"/>
      <c r="EB267" s="1127"/>
      <c r="EC267" s="1127"/>
      <c r="ED267" s="588"/>
      <c r="EE267" s="588"/>
      <c r="EF267" s="587">
        <v>0</v>
      </c>
      <c r="EG267" s="587">
        <v>0</v>
      </c>
      <c r="EH267" s="587">
        <v>0</v>
      </c>
      <c r="EI267" s="587">
        <f>SUM(EF267:EH267)</f>
        <v>0</v>
      </c>
      <c r="EJ267" s="1127">
        <v>0</v>
      </c>
      <c r="EK267" s="1163">
        <f t="shared" si="348"/>
        <v>13.2</v>
      </c>
      <c r="EL267" s="588"/>
      <c r="EM267" s="587">
        <v>0</v>
      </c>
      <c r="EN267" s="587">
        <v>0</v>
      </c>
      <c r="EO267" s="587">
        <v>0</v>
      </c>
      <c r="EP267" s="587">
        <f>SUM(EM267:EO267)</f>
        <v>0</v>
      </c>
      <c r="EQ267" s="1127">
        <v>0</v>
      </c>
      <c r="ER267" s="1163">
        <f t="shared" si="334"/>
        <v>18.071428571428573</v>
      </c>
      <c r="ES267" s="588"/>
      <c r="ET267" s="587"/>
      <c r="EU267" s="587">
        <v>9</v>
      </c>
      <c r="EV267" s="587">
        <v>2</v>
      </c>
      <c r="EW267" s="587">
        <v>4</v>
      </c>
      <c r="EX267" s="587">
        <f>SUM(EU267:EW267)</f>
        <v>15</v>
      </c>
      <c r="EY267" s="1199">
        <v>1</v>
      </c>
      <c r="EZ267" s="1164">
        <f t="shared" si="335"/>
        <v>10.515463917525773</v>
      </c>
      <c r="FA267" s="588"/>
      <c r="FB267" s="587">
        <v>9</v>
      </c>
      <c r="FC267" s="587">
        <v>4</v>
      </c>
      <c r="FD267" s="587">
        <v>4</v>
      </c>
      <c r="FE267" s="587">
        <f>SUM(FB267:FD267)</f>
        <v>17</v>
      </c>
      <c r="FF267" s="1127">
        <f t="shared" si="384"/>
        <v>1</v>
      </c>
      <c r="FG267" s="1163">
        <f t="shared" si="336"/>
        <v>14.613861386138614</v>
      </c>
      <c r="FH267" s="1197"/>
      <c r="FI267" s="1198"/>
      <c r="FJ267" s="587">
        <v>0</v>
      </c>
      <c r="FK267" s="587"/>
      <c r="FL267" s="587">
        <v>0</v>
      </c>
      <c r="FM267" s="587">
        <f>SUM(FJ267:FL267)</f>
        <v>0</v>
      </c>
      <c r="FN267" s="1414">
        <v>0</v>
      </c>
      <c r="FO267" s="1163">
        <f t="shared" si="369"/>
        <v>2</v>
      </c>
      <c r="FP267" s="588"/>
      <c r="FQ267" s="587"/>
      <c r="FR267" s="587"/>
      <c r="FS267" s="587">
        <v>0</v>
      </c>
      <c r="FT267" s="587">
        <f>SUM(FQ267:FS267)</f>
        <v>0</v>
      </c>
      <c r="FU267" s="1126">
        <f t="shared" si="375"/>
        <v>0</v>
      </c>
      <c r="FV267" s="1127"/>
      <c r="FW267" s="1203"/>
      <c r="FX267" s="1198"/>
      <c r="FY267" s="587">
        <v>3</v>
      </c>
      <c r="FZ267" s="587">
        <v>1</v>
      </c>
      <c r="GA267" s="587">
        <v>0</v>
      </c>
      <c r="GB267" s="588">
        <f>SUM(FY267:GA267)</f>
        <v>4</v>
      </c>
      <c r="GC267" s="1127">
        <v>1</v>
      </c>
      <c r="GD267" s="1166">
        <f t="shared" si="337"/>
        <v>4.4576271186440675</v>
      </c>
      <c r="GE267" s="697">
        <f t="shared" ref="GE267:GG270" si="388">AQ267+BM267+CA267+EF267+EU267+FY267+FJ267</f>
        <v>16</v>
      </c>
      <c r="GF267" s="697">
        <f t="shared" si="388"/>
        <v>7</v>
      </c>
      <c r="GG267" s="697">
        <f t="shared" si="388"/>
        <v>7</v>
      </c>
      <c r="GH267" s="585">
        <v>0</v>
      </c>
      <c r="GI267" s="585">
        <v>1</v>
      </c>
    </row>
    <row r="268" spans="1:191" s="585" customFormat="1" hidden="1" x14ac:dyDescent="0.35">
      <c r="A268" s="1229">
        <v>43096</v>
      </c>
      <c r="B268" s="587"/>
      <c r="C268" s="587"/>
      <c r="D268" s="587"/>
      <c r="E268" s="587"/>
      <c r="F268" s="1126"/>
      <c r="G268" s="1414"/>
      <c r="H268" s="588"/>
      <c r="I268" s="587"/>
      <c r="J268" s="587"/>
      <c r="K268" s="587"/>
      <c r="L268" s="587"/>
      <c r="M268" s="1126"/>
      <c r="N268" s="1126"/>
      <c r="O268" s="588"/>
      <c r="P268" s="588"/>
      <c r="Q268" s="587"/>
      <c r="R268" s="587"/>
      <c r="S268" s="587"/>
      <c r="T268" s="587"/>
      <c r="U268" s="1126"/>
      <c r="V268" s="1414"/>
      <c r="W268" s="587"/>
      <c r="X268" s="587"/>
      <c r="Y268" s="587"/>
      <c r="Z268" s="587"/>
      <c r="AA268" s="1126"/>
      <c r="AB268" s="1126"/>
      <c r="AC268" s="587"/>
      <c r="AD268" s="587"/>
      <c r="AE268" s="587"/>
      <c r="AF268" s="587"/>
      <c r="AG268" s="1126"/>
      <c r="AH268" s="1199"/>
      <c r="AI268" s="588"/>
      <c r="AJ268" s="587"/>
      <c r="AK268" s="587"/>
      <c r="AL268" s="587"/>
      <c r="AM268" s="587"/>
      <c r="AN268" s="1126"/>
      <c r="AO268" s="1127"/>
      <c r="AP268" s="587"/>
      <c r="AQ268" s="587">
        <v>5</v>
      </c>
      <c r="AR268" s="587">
        <v>5</v>
      </c>
      <c r="AS268" s="587">
        <v>5</v>
      </c>
      <c r="AT268" s="587">
        <f>SUM(AQ268:AS268)</f>
        <v>15</v>
      </c>
      <c r="AU268" s="1127">
        <v>1</v>
      </c>
      <c r="AV268" s="1165">
        <f t="shared" si="307"/>
        <v>11.620689655172415</v>
      </c>
      <c r="AW268" s="588"/>
      <c r="AX268" s="587">
        <v>5</v>
      </c>
      <c r="AY268" s="587">
        <v>5</v>
      </c>
      <c r="AZ268" s="587">
        <v>5</v>
      </c>
      <c r="BA268" s="587">
        <f>SUM(AX268:AZ268)</f>
        <v>15</v>
      </c>
      <c r="BB268" s="1127">
        <v>1</v>
      </c>
      <c r="BC268" s="1163">
        <f t="shared" si="306"/>
        <v>13.896551724137931</v>
      </c>
      <c r="BD268" s="588"/>
      <c r="BE268" s="588"/>
      <c r="BF268" s="587"/>
      <c r="BG268" s="587"/>
      <c r="BH268" s="587"/>
      <c r="BI268" s="587"/>
      <c r="BJ268" s="1126"/>
      <c r="BK268" s="1127"/>
      <c r="BL268" s="588"/>
      <c r="BM268" s="587">
        <v>7</v>
      </c>
      <c r="BN268" s="587">
        <v>2</v>
      </c>
      <c r="BO268" s="587">
        <v>1</v>
      </c>
      <c r="BP268" s="587">
        <f>SUM(BM268:BO268)</f>
        <v>10</v>
      </c>
      <c r="BQ268" s="1419">
        <v>1</v>
      </c>
      <c r="BR268" s="1199"/>
      <c r="BS268" s="587">
        <v>7</v>
      </c>
      <c r="BT268" s="587">
        <v>3</v>
      </c>
      <c r="BU268" s="587">
        <v>2</v>
      </c>
      <c r="BV268" s="587">
        <f>SUM(BS268:BU268)</f>
        <v>12</v>
      </c>
      <c r="BW268" s="1126">
        <v>1</v>
      </c>
      <c r="BX268" s="1127"/>
      <c r="BY268" s="588"/>
      <c r="BZ268" s="588"/>
      <c r="CA268" s="587"/>
      <c r="CB268" s="587"/>
      <c r="CC268" s="587"/>
      <c r="CD268" s="587"/>
      <c r="CE268" s="1127"/>
      <c r="CF268" s="1163"/>
      <c r="CG268" s="588"/>
      <c r="CH268" s="587"/>
      <c r="CI268" s="587"/>
      <c r="CJ268" s="587"/>
      <c r="CK268" s="587"/>
      <c r="CL268" s="1127"/>
      <c r="CM268" s="1163"/>
      <c r="CN268" s="588"/>
      <c r="CO268" s="588"/>
      <c r="CP268" s="587"/>
      <c r="CQ268" s="587"/>
      <c r="CR268" s="587"/>
      <c r="CS268" s="587"/>
      <c r="CT268" s="1127"/>
      <c r="CU268" s="1127"/>
      <c r="CV268" s="588"/>
      <c r="CW268" s="587"/>
      <c r="CX268" s="587"/>
      <c r="CY268" s="587"/>
      <c r="CZ268" s="587"/>
      <c r="DA268" s="1127"/>
      <c r="DB268" s="1127"/>
      <c r="DC268" s="1127"/>
      <c r="DD268" s="1127"/>
      <c r="DE268" s="1127"/>
      <c r="DF268" s="1127"/>
      <c r="DG268" s="1127"/>
      <c r="DH268" s="1127"/>
      <c r="DI268" s="1127"/>
      <c r="DJ268" s="1127"/>
      <c r="DK268" s="1127"/>
      <c r="DL268" s="1127"/>
      <c r="DM268" s="1127"/>
      <c r="DN268" s="1127"/>
      <c r="DO268" s="588"/>
      <c r="DP268" s="588"/>
      <c r="DQ268" s="587"/>
      <c r="DR268" s="587"/>
      <c r="DS268" s="587"/>
      <c r="DT268" s="587"/>
      <c r="DU268" s="1127"/>
      <c r="DV268" s="1127"/>
      <c r="DW268" s="588"/>
      <c r="DX268" s="587"/>
      <c r="DY268" s="587"/>
      <c r="DZ268" s="587"/>
      <c r="EA268" s="587"/>
      <c r="EB268" s="1127"/>
      <c r="EC268" s="1127"/>
      <c r="ED268" s="588"/>
      <c r="EE268" s="588"/>
      <c r="EF268" s="587">
        <v>9</v>
      </c>
      <c r="EG268" s="587">
        <v>1</v>
      </c>
      <c r="EH268" s="587">
        <v>6</v>
      </c>
      <c r="EI268" s="587">
        <f>SUM(EF268:EH268)</f>
        <v>16</v>
      </c>
      <c r="EJ268" s="1127">
        <v>0</v>
      </c>
      <c r="EK268" s="1163">
        <f t="shared" si="348"/>
        <v>13.518518518518519</v>
      </c>
      <c r="EL268" s="588"/>
      <c r="EM268" s="587">
        <v>10</v>
      </c>
      <c r="EN268" s="587">
        <v>1</v>
      </c>
      <c r="EO268" s="587">
        <v>6</v>
      </c>
      <c r="EP268" s="587">
        <f>SUM(EM268:EO268)</f>
        <v>17</v>
      </c>
      <c r="EQ268" s="1127">
        <v>0</v>
      </c>
      <c r="ER268" s="1163">
        <f t="shared" si="334"/>
        <v>18.418181818181818</v>
      </c>
      <c r="ES268" s="588"/>
      <c r="ET268" s="587"/>
      <c r="EU268" s="587">
        <v>5</v>
      </c>
      <c r="EV268" s="587">
        <v>1</v>
      </c>
      <c r="EW268" s="587">
        <v>4</v>
      </c>
      <c r="EX268" s="587">
        <f>SUM(EU268:EW268)</f>
        <v>10</v>
      </c>
      <c r="EY268" s="1199">
        <v>1</v>
      </c>
      <c r="EZ268" s="1164">
        <f t="shared" si="335"/>
        <v>10.412371134020619</v>
      </c>
      <c r="FA268" s="588"/>
      <c r="FB268" s="587">
        <v>6</v>
      </c>
      <c r="FC268" s="587">
        <v>2</v>
      </c>
      <c r="FD268" s="587">
        <v>6</v>
      </c>
      <c r="FE268" s="587">
        <f>SUM(FB268:FD268)</f>
        <v>14</v>
      </c>
      <c r="FF268" s="1127">
        <f t="shared" si="384"/>
        <v>1</v>
      </c>
      <c r="FG268" s="1163">
        <f t="shared" si="336"/>
        <v>14.514851485148515</v>
      </c>
      <c r="FH268" s="1197"/>
      <c r="FI268" s="1198"/>
      <c r="FJ268" s="587">
        <v>1</v>
      </c>
      <c r="FK268" s="587">
        <v>0</v>
      </c>
      <c r="FL268" s="587">
        <v>0</v>
      </c>
      <c r="FM268" s="587">
        <f>SUM(FJ268:FL268)</f>
        <v>1</v>
      </c>
      <c r="FN268" s="1414">
        <v>1</v>
      </c>
      <c r="FO268" s="1163">
        <f t="shared" si="369"/>
        <v>1.75</v>
      </c>
      <c r="FP268" s="588"/>
      <c r="FQ268" s="587">
        <v>1</v>
      </c>
      <c r="FR268" s="587">
        <v>0</v>
      </c>
      <c r="FS268" s="587">
        <v>0</v>
      </c>
      <c r="FT268" s="587">
        <f>SUM(FQ268:FS268)</f>
        <v>1</v>
      </c>
      <c r="FU268" s="1126">
        <f t="shared" si="375"/>
        <v>1</v>
      </c>
      <c r="FV268" s="1127"/>
      <c r="FW268" s="1203"/>
      <c r="FX268" s="1198"/>
      <c r="FY268" s="587">
        <v>1</v>
      </c>
      <c r="FZ268" s="587">
        <v>0</v>
      </c>
      <c r="GA268" s="587">
        <v>0</v>
      </c>
      <c r="GB268" s="588">
        <f>SUM(FY268:GA268)</f>
        <v>1</v>
      </c>
      <c r="GC268" s="1127">
        <v>1</v>
      </c>
      <c r="GD268" s="1166">
        <f t="shared" si="337"/>
        <v>4.406779661016949</v>
      </c>
      <c r="GE268" s="697">
        <f t="shared" si="388"/>
        <v>28</v>
      </c>
      <c r="GF268" s="697">
        <f t="shared" si="388"/>
        <v>9</v>
      </c>
      <c r="GG268" s="697">
        <f t="shared" si="388"/>
        <v>16</v>
      </c>
      <c r="GH268" s="585">
        <v>1</v>
      </c>
      <c r="GI268" s="585">
        <v>0</v>
      </c>
    </row>
    <row r="269" spans="1:191" s="585" customFormat="1" hidden="1" x14ac:dyDescent="0.35">
      <c r="A269" s="1229">
        <v>43097</v>
      </c>
      <c r="B269" s="587"/>
      <c r="C269" s="587"/>
      <c r="D269" s="587"/>
      <c r="E269" s="587"/>
      <c r="F269" s="1126"/>
      <c r="G269" s="1414"/>
      <c r="H269" s="588"/>
      <c r="I269" s="587"/>
      <c r="J269" s="587"/>
      <c r="K269" s="587"/>
      <c r="L269" s="587"/>
      <c r="M269" s="1126"/>
      <c r="N269" s="1126"/>
      <c r="O269" s="588"/>
      <c r="P269" s="588"/>
      <c r="Q269" s="587"/>
      <c r="R269" s="587"/>
      <c r="S269" s="587"/>
      <c r="T269" s="587"/>
      <c r="U269" s="1126"/>
      <c r="V269" s="1414"/>
      <c r="W269" s="587"/>
      <c r="X269" s="587"/>
      <c r="Y269" s="587"/>
      <c r="Z269" s="587"/>
      <c r="AA269" s="1126"/>
      <c r="AB269" s="1126"/>
      <c r="AC269" s="587"/>
      <c r="AD269" s="587"/>
      <c r="AE269" s="587"/>
      <c r="AF269" s="587"/>
      <c r="AG269" s="1126"/>
      <c r="AH269" s="1199"/>
      <c r="AI269" s="588"/>
      <c r="AJ269" s="587"/>
      <c r="AK269" s="587"/>
      <c r="AL269" s="587"/>
      <c r="AM269" s="587"/>
      <c r="AN269" s="1126"/>
      <c r="AO269" s="1127"/>
      <c r="AP269" s="587"/>
      <c r="AQ269" s="587">
        <v>4</v>
      </c>
      <c r="AR269" s="587">
        <v>4</v>
      </c>
      <c r="AS269" s="587">
        <v>4</v>
      </c>
      <c r="AT269" s="587">
        <f>SUM(AQ269:AS269)</f>
        <v>12</v>
      </c>
      <c r="AU269" s="1127">
        <v>1</v>
      </c>
      <c r="AV269" s="1165">
        <f t="shared" si="307"/>
        <v>11.637931034482758</v>
      </c>
      <c r="AW269" s="588"/>
      <c r="AX269" s="587">
        <v>4</v>
      </c>
      <c r="AY269" s="587">
        <v>4</v>
      </c>
      <c r="AZ269" s="587">
        <v>4</v>
      </c>
      <c r="BA269" s="587">
        <f>SUM(AX269:AZ269)</f>
        <v>12</v>
      </c>
      <c r="BB269" s="1127">
        <v>1</v>
      </c>
      <c r="BC269" s="1163">
        <f t="shared" ref="BC269:BC314" si="389">IF( SUM(BB209:BB269)&lt;=0,0,SUM(BA209:BA269)/SUM(BB209:BB269))</f>
        <v>13.879310344827585</v>
      </c>
      <c r="BD269" s="588"/>
      <c r="BE269" s="588"/>
      <c r="BF269" s="587"/>
      <c r="BG269" s="587"/>
      <c r="BH269" s="587"/>
      <c r="BI269" s="587"/>
      <c r="BJ269" s="1126"/>
      <c r="BK269" s="1127"/>
      <c r="BL269" s="588"/>
      <c r="BM269" s="587">
        <v>5</v>
      </c>
      <c r="BN269" s="587">
        <v>3</v>
      </c>
      <c r="BO269" s="587">
        <v>5</v>
      </c>
      <c r="BP269" s="587">
        <f>SUM(BM269:BO269)</f>
        <v>13</v>
      </c>
      <c r="BQ269" s="1419">
        <v>1</v>
      </c>
      <c r="BR269" s="1199"/>
      <c r="BS269" s="587">
        <v>6</v>
      </c>
      <c r="BT269" s="587">
        <v>3</v>
      </c>
      <c r="BU269" s="587">
        <v>5</v>
      </c>
      <c r="BV269" s="587">
        <f>SUM(BS269:BU269)</f>
        <v>14</v>
      </c>
      <c r="BW269" s="1126">
        <v>1</v>
      </c>
      <c r="BX269" s="1127"/>
      <c r="BY269" s="588"/>
      <c r="BZ269" s="588"/>
      <c r="CA269" s="587"/>
      <c r="CB269" s="587"/>
      <c r="CC269" s="587"/>
      <c r="CD269" s="587"/>
      <c r="CE269" s="1127"/>
      <c r="CF269" s="1163"/>
      <c r="CG269" s="588"/>
      <c r="CH269" s="587"/>
      <c r="CI269" s="587"/>
      <c r="CJ269" s="587"/>
      <c r="CK269" s="587"/>
      <c r="CL269" s="1127"/>
      <c r="CM269" s="1163"/>
      <c r="CN269" s="588"/>
      <c r="CO269" s="588"/>
      <c r="CP269" s="587"/>
      <c r="CQ269" s="587"/>
      <c r="CR269" s="587"/>
      <c r="CS269" s="587"/>
      <c r="CT269" s="1127"/>
      <c r="CU269" s="1127"/>
      <c r="CV269" s="588"/>
      <c r="CW269" s="587"/>
      <c r="CX269" s="587"/>
      <c r="CY269" s="587"/>
      <c r="CZ269" s="587"/>
      <c r="DA269" s="1127"/>
      <c r="DB269" s="1127"/>
      <c r="DC269" s="1127"/>
      <c r="DD269" s="1127"/>
      <c r="DE269" s="1127"/>
      <c r="DF269" s="1127"/>
      <c r="DG269" s="1127"/>
      <c r="DH269" s="1127"/>
      <c r="DI269" s="1127"/>
      <c r="DJ269" s="1127"/>
      <c r="DK269" s="1127"/>
      <c r="DL269" s="1127"/>
      <c r="DM269" s="1127"/>
      <c r="DN269" s="1127"/>
      <c r="DO269" s="588"/>
      <c r="DP269" s="588"/>
      <c r="DQ269" s="587"/>
      <c r="DR269" s="587"/>
      <c r="DS269" s="587"/>
      <c r="DT269" s="587"/>
      <c r="DU269" s="1127"/>
      <c r="DV269" s="1127"/>
      <c r="DW269" s="588"/>
      <c r="DX269" s="587"/>
      <c r="DY269" s="587"/>
      <c r="DZ269" s="587"/>
      <c r="EA269" s="587"/>
      <c r="EB269" s="1127"/>
      <c r="EC269" s="1127"/>
      <c r="ED269" s="588"/>
      <c r="EE269" s="588"/>
      <c r="EF269" s="587">
        <v>12</v>
      </c>
      <c r="EG269" s="587">
        <v>6</v>
      </c>
      <c r="EH269" s="587">
        <v>2</v>
      </c>
      <c r="EI269" s="587">
        <f>SUM(EF269:EH269)</f>
        <v>20</v>
      </c>
      <c r="EJ269" s="1127">
        <v>1</v>
      </c>
      <c r="EK269" s="1163">
        <f t="shared" si="348"/>
        <v>13.611111111111111</v>
      </c>
      <c r="EL269" s="588"/>
      <c r="EM269" s="587">
        <v>14</v>
      </c>
      <c r="EN269" s="587">
        <v>7</v>
      </c>
      <c r="EO269" s="587">
        <v>2</v>
      </c>
      <c r="EP269" s="587">
        <f>SUM(EM269:EO269)</f>
        <v>23</v>
      </c>
      <c r="EQ269" s="1127">
        <v>1</v>
      </c>
      <c r="ER269" s="1163">
        <f t="shared" si="334"/>
        <v>18.472727272727273</v>
      </c>
      <c r="ES269" s="588"/>
      <c r="ET269" s="587"/>
      <c r="EU269" s="587">
        <v>4</v>
      </c>
      <c r="EV269" s="587">
        <v>3</v>
      </c>
      <c r="EW269" s="587">
        <v>1</v>
      </c>
      <c r="EX269" s="587">
        <f>SUM(EU269:EW269)</f>
        <v>8</v>
      </c>
      <c r="EY269" s="1199">
        <v>1</v>
      </c>
      <c r="EZ269" s="1164">
        <f t="shared" si="335"/>
        <v>10.350515463917526</v>
      </c>
      <c r="FA269" s="588"/>
      <c r="FB269" s="587">
        <v>4</v>
      </c>
      <c r="FC269" s="587">
        <v>4</v>
      </c>
      <c r="FD269" s="587">
        <v>1</v>
      </c>
      <c r="FE269" s="587">
        <f>SUM(FB269:FD269)</f>
        <v>9</v>
      </c>
      <c r="FF269" s="1127">
        <f t="shared" si="384"/>
        <v>1</v>
      </c>
      <c r="FG269" s="1163">
        <f t="shared" si="336"/>
        <v>14.376237623762377</v>
      </c>
      <c r="FH269" s="1197"/>
      <c r="FI269" s="1198"/>
      <c r="FJ269" s="587">
        <v>0</v>
      </c>
      <c r="FK269" s="587">
        <v>0</v>
      </c>
      <c r="FL269" s="587">
        <v>0</v>
      </c>
      <c r="FM269" s="587">
        <f>SUM(FJ269:FL269)</f>
        <v>0</v>
      </c>
      <c r="FN269" s="1414">
        <v>1</v>
      </c>
      <c r="FO269" s="1163">
        <f t="shared" si="369"/>
        <v>1.4</v>
      </c>
      <c r="FP269" s="588"/>
      <c r="FQ269" s="587">
        <v>0</v>
      </c>
      <c r="FR269" s="587">
        <v>0</v>
      </c>
      <c r="FS269" s="587">
        <v>0</v>
      </c>
      <c r="FT269" s="587">
        <f>SUM(FQ269:FS269)</f>
        <v>0</v>
      </c>
      <c r="FU269" s="1126">
        <f t="shared" si="375"/>
        <v>1</v>
      </c>
      <c r="FV269" s="1127"/>
      <c r="FW269" s="1203"/>
      <c r="FX269" s="1198"/>
      <c r="FY269" s="587">
        <v>0</v>
      </c>
      <c r="FZ269" s="587">
        <v>0</v>
      </c>
      <c r="GA269" s="587">
        <v>2</v>
      </c>
      <c r="GB269" s="588">
        <f>SUM(FY269:GA269)</f>
        <v>2</v>
      </c>
      <c r="GC269" s="1127">
        <v>1</v>
      </c>
      <c r="GD269" s="1166">
        <f t="shared" si="337"/>
        <v>4.3220338983050848</v>
      </c>
      <c r="GE269" s="697">
        <f t="shared" si="388"/>
        <v>25</v>
      </c>
      <c r="GF269" s="697">
        <f t="shared" si="388"/>
        <v>16</v>
      </c>
      <c r="GG269" s="697">
        <f t="shared" si="388"/>
        <v>14</v>
      </c>
      <c r="GH269" s="585">
        <v>2</v>
      </c>
      <c r="GI269" s="585">
        <v>0</v>
      </c>
    </row>
    <row r="270" spans="1:191" s="585" customFormat="1" hidden="1" x14ac:dyDescent="0.35">
      <c r="A270" s="1231">
        <v>43098</v>
      </c>
      <c r="B270" s="698"/>
      <c r="C270" s="698"/>
      <c r="D270" s="698"/>
      <c r="E270" s="698"/>
      <c r="F270" s="1140"/>
      <c r="G270" s="1415"/>
      <c r="H270" s="1142"/>
      <c r="I270" s="698"/>
      <c r="J270" s="698"/>
      <c r="K270" s="698"/>
      <c r="L270" s="698"/>
      <c r="M270" s="1140"/>
      <c r="N270" s="1140"/>
      <c r="O270" s="1142"/>
      <c r="P270" s="1142"/>
      <c r="Q270" s="698"/>
      <c r="R270" s="698"/>
      <c r="S270" s="698"/>
      <c r="T270" s="698"/>
      <c r="U270" s="1140"/>
      <c r="V270" s="1415"/>
      <c r="W270" s="698"/>
      <c r="X270" s="698"/>
      <c r="Y270" s="698"/>
      <c r="Z270" s="698"/>
      <c r="AA270" s="1140"/>
      <c r="AB270" s="1140"/>
      <c r="AC270" s="698"/>
      <c r="AD270" s="698"/>
      <c r="AE270" s="698"/>
      <c r="AF270" s="698"/>
      <c r="AG270" s="1140"/>
      <c r="AH270" s="1420"/>
      <c r="AI270" s="1142"/>
      <c r="AJ270" s="698"/>
      <c r="AK270" s="698"/>
      <c r="AL270" s="698"/>
      <c r="AM270" s="698"/>
      <c r="AN270" s="1140"/>
      <c r="AO270" s="1141"/>
      <c r="AP270" s="698"/>
      <c r="AQ270" s="698">
        <v>0</v>
      </c>
      <c r="AR270" s="698">
        <v>0</v>
      </c>
      <c r="AS270" s="698">
        <v>0</v>
      </c>
      <c r="AT270" s="698">
        <f>SUM(AQ270:AS270)</f>
        <v>0</v>
      </c>
      <c r="AU270" s="1141">
        <v>1</v>
      </c>
      <c r="AV270" s="1165">
        <f t="shared" si="307"/>
        <v>11.413793103448276</v>
      </c>
      <c r="AW270" s="1142"/>
      <c r="AX270" s="698">
        <v>0</v>
      </c>
      <c r="AY270" s="698">
        <v>0</v>
      </c>
      <c r="AZ270" s="698">
        <v>0</v>
      </c>
      <c r="BA270" s="698">
        <f>SUM(AX270:AZ270)</f>
        <v>0</v>
      </c>
      <c r="BB270" s="1141">
        <v>1</v>
      </c>
      <c r="BC270" s="1163">
        <f t="shared" si="389"/>
        <v>13.620689655172415</v>
      </c>
      <c r="BD270" s="1142"/>
      <c r="BE270" s="1142"/>
      <c r="BF270" s="698"/>
      <c r="BG270" s="698"/>
      <c r="BH270" s="698"/>
      <c r="BI270" s="698"/>
      <c r="BJ270" s="1140"/>
      <c r="BK270" s="1141"/>
      <c r="BL270" s="1142"/>
      <c r="BM270" s="698">
        <v>4</v>
      </c>
      <c r="BN270" s="698">
        <v>7</v>
      </c>
      <c r="BO270" s="698">
        <v>5</v>
      </c>
      <c r="BP270" s="698">
        <f>SUM(BM270:BO270)</f>
        <v>16</v>
      </c>
      <c r="BQ270" s="1421">
        <v>1</v>
      </c>
      <c r="BR270" s="1420"/>
      <c r="BS270" s="698">
        <v>4</v>
      </c>
      <c r="BT270" s="698">
        <v>7</v>
      </c>
      <c r="BU270" s="698">
        <v>6</v>
      </c>
      <c r="BV270" s="698">
        <f>SUM(BS270:BU270)</f>
        <v>17</v>
      </c>
      <c r="BW270" s="1140">
        <v>1</v>
      </c>
      <c r="BX270" s="1141"/>
      <c r="BY270" s="1142"/>
      <c r="BZ270" s="1142"/>
      <c r="CA270" s="698"/>
      <c r="CB270" s="698"/>
      <c r="CC270" s="698"/>
      <c r="CD270" s="698"/>
      <c r="CE270" s="1141"/>
      <c r="CF270" s="1163"/>
      <c r="CG270" s="1142"/>
      <c r="CH270" s="698"/>
      <c r="CI270" s="698"/>
      <c r="CJ270" s="698"/>
      <c r="CK270" s="698"/>
      <c r="CL270" s="1127"/>
      <c r="CM270" s="1163"/>
      <c r="CN270" s="1142"/>
      <c r="CO270" s="1142"/>
      <c r="CP270" s="698"/>
      <c r="CQ270" s="698"/>
      <c r="CR270" s="698"/>
      <c r="CS270" s="698"/>
      <c r="CT270" s="1141"/>
      <c r="CU270" s="1141"/>
      <c r="CV270" s="1142"/>
      <c r="CW270" s="698"/>
      <c r="CX270" s="698"/>
      <c r="CY270" s="698"/>
      <c r="CZ270" s="698"/>
      <c r="DA270" s="1141"/>
      <c r="DB270" s="1141"/>
      <c r="DC270" s="1141"/>
      <c r="DD270" s="1141"/>
      <c r="DE270" s="1141"/>
      <c r="DF270" s="1141"/>
      <c r="DG270" s="1141"/>
      <c r="DH270" s="1141"/>
      <c r="DI270" s="1141"/>
      <c r="DJ270" s="1141"/>
      <c r="DK270" s="1141"/>
      <c r="DL270" s="1141"/>
      <c r="DM270" s="1141"/>
      <c r="DN270" s="1141"/>
      <c r="DO270" s="1142"/>
      <c r="DP270" s="1142"/>
      <c r="DQ270" s="698"/>
      <c r="DR270" s="698"/>
      <c r="DS270" s="698"/>
      <c r="DT270" s="698"/>
      <c r="DU270" s="1141"/>
      <c r="DV270" s="1141"/>
      <c r="DW270" s="1142"/>
      <c r="DX270" s="698"/>
      <c r="DY270" s="698"/>
      <c r="DZ270" s="698"/>
      <c r="EA270" s="698"/>
      <c r="EB270" s="1141"/>
      <c r="EC270" s="1141"/>
      <c r="ED270" s="1142"/>
      <c r="EE270" s="1142"/>
      <c r="EF270" s="698">
        <v>8</v>
      </c>
      <c r="EG270" s="698">
        <v>1</v>
      </c>
      <c r="EH270" s="698">
        <v>2</v>
      </c>
      <c r="EI270" s="698">
        <f>SUM(EF270:EH270)</f>
        <v>11</v>
      </c>
      <c r="EJ270" s="1141">
        <v>1</v>
      </c>
      <c r="EK270" s="1163">
        <f t="shared" si="348"/>
        <v>13.648148148148149</v>
      </c>
      <c r="EL270" s="1142"/>
      <c r="EM270" s="698">
        <v>9</v>
      </c>
      <c r="EN270" s="698">
        <v>3</v>
      </c>
      <c r="EO270" s="698">
        <v>3</v>
      </c>
      <c r="EP270" s="698">
        <f>SUM(EM270:EO270)</f>
        <v>15</v>
      </c>
      <c r="EQ270" s="1141">
        <v>1</v>
      </c>
      <c r="ER270" s="1163">
        <f t="shared" si="334"/>
        <v>18.381818181818183</v>
      </c>
      <c r="ES270" s="1142"/>
      <c r="ET270" s="698"/>
      <c r="EU270" s="698">
        <v>7</v>
      </c>
      <c r="EV270" s="698">
        <v>1</v>
      </c>
      <c r="EW270" s="698">
        <v>5</v>
      </c>
      <c r="EX270" s="698">
        <f>SUM(EU270:EW270)</f>
        <v>13</v>
      </c>
      <c r="EY270" s="1420">
        <v>1</v>
      </c>
      <c r="EZ270" s="1164">
        <f t="shared" si="335"/>
        <v>10.391752577319588</v>
      </c>
      <c r="FA270" s="1142"/>
      <c r="FB270" s="698">
        <v>8</v>
      </c>
      <c r="FC270" s="698">
        <v>3</v>
      </c>
      <c r="FD270" s="698">
        <v>5</v>
      </c>
      <c r="FE270" s="698">
        <f>SUM(FB270:FD270)</f>
        <v>16</v>
      </c>
      <c r="FF270" s="1127">
        <f t="shared" si="384"/>
        <v>1</v>
      </c>
      <c r="FG270" s="1163">
        <f t="shared" si="336"/>
        <v>14.336633663366337</v>
      </c>
      <c r="FH270" s="1423"/>
      <c r="FI270" s="1424"/>
      <c r="FJ270" s="698">
        <v>0</v>
      </c>
      <c r="FK270" s="698">
        <v>1</v>
      </c>
      <c r="FL270" s="698">
        <v>0</v>
      </c>
      <c r="FM270" s="698">
        <f>SUM(FJ270:FL270)</f>
        <v>1</v>
      </c>
      <c r="FN270" s="1415">
        <v>1</v>
      </c>
      <c r="FO270" s="1163">
        <f t="shared" si="369"/>
        <v>1.3333333333333333</v>
      </c>
      <c r="FP270" s="1142"/>
      <c r="FQ270" s="698">
        <v>0</v>
      </c>
      <c r="FR270" s="698">
        <v>1</v>
      </c>
      <c r="FS270" s="698">
        <v>0</v>
      </c>
      <c r="FT270" s="698">
        <f>SUM(FQ270:FS270)</f>
        <v>1</v>
      </c>
      <c r="FU270" s="1126">
        <f t="shared" si="375"/>
        <v>1</v>
      </c>
      <c r="FV270" s="1141"/>
      <c r="FW270" s="1425"/>
      <c r="FX270" s="1424"/>
      <c r="FY270" s="698">
        <v>1</v>
      </c>
      <c r="FZ270" s="698">
        <v>0</v>
      </c>
      <c r="GA270" s="698">
        <v>1</v>
      </c>
      <c r="GB270" s="1142">
        <f>SUM(FY270:GA270)</f>
        <v>2</v>
      </c>
      <c r="GC270" s="1141">
        <v>1</v>
      </c>
      <c r="GD270" s="1166">
        <f t="shared" si="337"/>
        <v>4.3220338983050848</v>
      </c>
      <c r="GE270" s="1427">
        <f t="shared" si="388"/>
        <v>20</v>
      </c>
      <c r="GF270" s="1427">
        <f t="shared" si="388"/>
        <v>10</v>
      </c>
      <c r="GG270" s="1427">
        <f t="shared" si="388"/>
        <v>13</v>
      </c>
      <c r="GH270" s="585">
        <v>0</v>
      </c>
      <c r="GI270" s="585">
        <v>0</v>
      </c>
    </row>
    <row r="271" spans="1:191" s="1249" customFormat="1" hidden="1" x14ac:dyDescent="0.35">
      <c r="A271" s="1252" t="s">
        <v>303</v>
      </c>
      <c r="B271" s="1253"/>
      <c r="C271" s="1253"/>
      <c r="D271" s="1253"/>
      <c r="E271" s="1253"/>
      <c r="F271" s="1254"/>
      <c r="G271" s="1255"/>
      <c r="H271" s="1256"/>
      <c r="I271" s="1253"/>
      <c r="J271" s="1253"/>
      <c r="K271" s="1253"/>
      <c r="L271" s="1253"/>
      <c r="M271" s="1254"/>
      <c r="N271" s="1254"/>
      <c r="O271" s="1256"/>
      <c r="P271" s="1256"/>
      <c r="Q271" s="1253"/>
      <c r="R271" s="1253"/>
      <c r="S271" s="1253"/>
      <c r="T271" s="1253"/>
      <c r="U271" s="1254"/>
      <c r="V271" s="1255"/>
      <c r="W271" s="1253"/>
      <c r="X271" s="1253"/>
      <c r="Y271" s="1253"/>
      <c r="Z271" s="1253"/>
      <c r="AA271" s="1254"/>
      <c r="AB271" s="1254"/>
      <c r="AC271" s="1253"/>
      <c r="AD271" s="1253"/>
      <c r="AE271" s="1253"/>
      <c r="AF271" s="1253"/>
      <c r="AG271" s="1254"/>
      <c r="AH271" s="1257"/>
      <c r="AI271" s="1256"/>
      <c r="AJ271" s="1253"/>
      <c r="AK271" s="1253"/>
      <c r="AL271" s="1253"/>
      <c r="AM271" s="1253"/>
      <c r="AN271" s="1254"/>
      <c r="AO271" s="1258"/>
      <c r="AP271" s="1253"/>
      <c r="AQ271" s="1253"/>
      <c r="AR271" s="1253"/>
      <c r="AS271" s="1253"/>
      <c r="AT271" s="1253"/>
      <c r="AU271" s="1258"/>
      <c r="AV271" s="1259">
        <f t="shared" si="307"/>
        <v>11.333333333333334</v>
      </c>
      <c r="AW271" s="1256"/>
      <c r="AX271" s="1253"/>
      <c r="AY271" s="1253"/>
      <c r="AZ271" s="1253"/>
      <c r="BA271" s="1253"/>
      <c r="BB271" s="1258"/>
      <c r="BC271" s="1260">
        <f t="shared" si="389"/>
        <v>13.56140350877193</v>
      </c>
      <c r="BD271" s="1256"/>
      <c r="BE271" s="1256"/>
      <c r="BF271" s="1253"/>
      <c r="BG271" s="1253"/>
      <c r="BH271" s="1253"/>
      <c r="BI271" s="1253"/>
      <c r="BJ271" s="1254"/>
      <c r="BK271" s="1258"/>
      <c r="BL271" s="1256"/>
      <c r="BM271" s="1253"/>
      <c r="BN271" s="1253"/>
      <c r="BO271" s="1253"/>
      <c r="BP271" s="1253"/>
      <c r="BQ271" s="1261"/>
      <c r="BR271" s="1257"/>
      <c r="BS271" s="1253"/>
      <c r="BT271" s="1253"/>
      <c r="BU271" s="1253"/>
      <c r="BV271" s="1253"/>
      <c r="BW271" s="1254"/>
      <c r="BX271" s="1258"/>
      <c r="BY271" s="1256"/>
      <c r="BZ271" s="1256"/>
      <c r="CA271" s="1253"/>
      <c r="CB271" s="1253"/>
      <c r="CC271" s="1253"/>
      <c r="CD271" s="1253"/>
      <c r="CE271" s="1258"/>
      <c r="CF271" s="1260"/>
      <c r="CG271" s="1256"/>
      <c r="CH271" s="1253"/>
      <c r="CI271" s="1253"/>
      <c r="CJ271" s="1253"/>
      <c r="CK271" s="1253"/>
      <c r="CL271" s="1258"/>
      <c r="CM271" s="1260"/>
      <c r="CN271" s="1256"/>
      <c r="CO271" s="1256"/>
      <c r="CP271" s="1253"/>
      <c r="CQ271" s="1253"/>
      <c r="CR271" s="1253"/>
      <c r="CS271" s="1253"/>
      <c r="CT271" s="1258"/>
      <c r="CU271" s="1258"/>
      <c r="CV271" s="1256"/>
      <c r="CW271" s="1253"/>
      <c r="CX271" s="1253"/>
      <c r="CY271" s="1253"/>
      <c r="CZ271" s="1253"/>
      <c r="DA271" s="1258"/>
      <c r="DB271" s="1258"/>
      <c r="DC271" s="1258"/>
      <c r="DD271" s="1258"/>
      <c r="DE271" s="1258"/>
      <c r="DF271" s="1258"/>
      <c r="DG271" s="1258"/>
      <c r="DH271" s="1258"/>
      <c r="DI271" s="1258"/>
      <c r="DJ271" s="1258"/>
      <c r="DK271" s="1258"/>
      <c r="DL271" s="1258"/>
      <c r="DM271" s="1258"/>
      <c r="DN271" s="1258"/>
      <c r="DO271" s="1256"/>
      <c r="DP271" s="1256"/>
      <c r="DQ271" s="1253"/>
      <c r="DR271" s="1253"/>
      <c r="DS271" s="1253"/>
      <c r="DT271" s="1253"/>
      <c r="DU271" s="1258"/>
      <c r="DV271" s="1258"/>
      <c r="DW271" s="1256"/>
      <c r="DX271" s="1253"/>
      <c r="DY271" s="1253"/>
      <c r="DZ271" s="1253"/>
      <c r="EA271" s="1253"/>
      <c r="EB271" s="1258"/>
      <c r="EC271" s="1258"/>
      <c r="ED271" s="1256"/>
      <c r="EE271" s="1256"/>
      <c r="EF271" s="1253"/>
      <c r="EG271" s="1253"/>
      <c r="EH271" s="1253"/>
      <c r="EI271" s="1253"/>
      <c r="EJ271" s="1258"/>
      <c r="EK271" s="1260">
        <f t="shared" si="348"/>
        <v>13.773584905660377</v>
      </c>
      <c r="EL271" s="1256"/>
      <c r="EM271" s="1253"/>
      <c r="EN271" s="1253"/>
      <c r="EO271" s="1253"/>
      <c r="EP271" s="1253"/>
      <c r="EQ271" s="1258"/>
      <c r="ER271" s="1260">
        <f t="shared" si="334"/>
        <v>18.407407407407408</v>
      </c>
      <c r="ES271" s="1256"/>
      <c r="ET271" s="1253"/>
      <c r="EU271" s="1253"/>
      <c r="EV271" s="1253"/>
      <c r="EW271" s="1253"/>
      <c r="EX271" s="1253"/>
      <c r="EY271" s="1257"/>
      <c r="EZ271" s="1262">
        <f t="shared" si="335"/>
        <v>10.505263157894737</v>
      </c>
      <c r="FA271" s="1256"/>
      <c r="FB271" s="1253"/>
      <c r="FC271" s="1253"/>
      <c r="FD271" s="1253"/>
      <c r="FE271" s="1253"/>
      <c r="FF271" s="1258">
        <f t="shared" si="384"/>
        <v>0</v>
      </c>
      <c r="FG271" s="1260">
        <f t="shared" si="336"/>
        <v>14.444444444444445</v>
      </c>
      <c r="FH271" s="1263"/>
      <c r="FI271" s="1264"/>
      <c r="FJ271" s="1253"/>
      <c r="FK271" s="1253"/>
      <c r="FL271" s="1253"/>
      <c r="FM271" s="1253"/>
      <c r="FN271" s="1255"/>
      <c r="FO271" s="1260">
        <f t="shared" si="369"/>
        <v>1.3333333333333333</v>
      </c>
      <c r="FP271" s="1256"/>
      <c r="FQ271" s="1253"/>
      <c r="FR271" s="1253"/>
      <c r="FS271" s="1253"/>
      <c r="FT271" s="1253"/>
      <c r="FU271" s="1254">
        <f t="shared" si="375"/>
        <v>0</v>
      </c>
      <c r="FV271" s="1258"/>
      <c r="FW271" s="1265"/>
      <c r="FX271" s="1264"/>
      <c r="FY271" s="1253"/>
      <c r="FZ271" s="1253"/>
      <c r="GA271" s="1253"/>
      <c r="GB271" s="1256"/>
      <c r="GC271" s="1258"/>
      <c r="GD271" s="1266">
        <f t="shared" si="337"/>
        <v>4.3793103448275863</v>
      </c>
      <c r="GE271" s="1267"/>
      <c r="GF271" s="1267"/>
      <c r="GG271" s="1267"/>
    </row>
    <row r="272" spans="1:191" hidden="1" x14ac:dyDescent="0.35">
      <c r="A272" s="1225">
        <v>43102</v>
      </c>
      <c r="O272" s="1150"/>
      <c r="P272" s="1073"/>
      <c r="AQ272" s="1062">
        <v>2</v>
      </c>
      <c r="AR272" s="1062">
        <v>9</v>
      </c>
      <c r="AS272" s="1062">
        <v>10</v>
      </c>
      <c r="AT272" s="1062">
        <f t="shared" ref="AT272:AT277" si="390">SUM(AQ272:AS272)</f>
        <v>21</v>
      </c>
      <c r="AU272" s="1082">
        <v>1</v>
      </c>
      <c r="AV272" s="1162">
        <f t="shared" ref="AV272:AV325" si="391">IF( SUM(AU212:AU272)&lt;=0,0,SUM(AT212:AT272)/SUM(AU212:AU272))</f>
        <v>11.385964912280702</v>
      </c>
      <c r="AX272" s="1062">
        <v>3</v>
      </c>
      <c r="AY272" s="1062">
        <v>9</v>
      </c>
      <c r="AZ272" s="1062">
        <v>13</v>
      </c>
      <c r="BA272" s="1062">
        <f t="shared" ref="BA272:BA277" si="392">SUM(AX272:AZ272)</f>
        <v>25</v>
      </c>
      <c r="BB272" s="1082">
        <v>1</v>
      </c>
      <c r="BC272" s="1155">
        <f t="shared" si="389"/>
        <v>13.666666666666666</v>
      </c>
      <c r="BD272" s="1150"/>
      <c r="BE272" s="1073"/>
      <c r="BY272" s="1150"/>
      <c r="BZ272" s="1073"/>
      <c r="CF272" s="1163"/>
      <c r="CM272" s="1163"/>
      <c r="CN272" s="1150"/>
      <c r="CO272" s="1073"/>
      <c r="DA272" s="1082"/>
      <c r="DB272" s="1082"/>
      <c r="DC272" s="1082"/>
      <c r="DD272" s="1082"/>
      <c r="DE272" s="1082"/>
      <c r="DF272" s="1082"/>
      <c r="DG272" s="1082"/>
      <c r="DH272" s="1082"/>
      <c r="DI272" s="1082"/>
      <c r="DJ272" s="1082"/>
      <c r="DK272" s="1082"/>
      <c r="DL272" s="1082"/>
      <c r="DO272" s="1150"/>
      <c r="DP272" s="1073"/>
      <c r="DQ272" s="587"/>
      <c r="DR272" s="587"/>
      <c r="DS272" s="587"/>
      <c r="DT272" s="587"/>
      <c r="DU272" s="1127"/>
      <c r="DV272" s="1127"/>
      <c r="DW272" s="588"/>
      <c r="DX272" s="587"/>
      <c r="DY272" s="587"/>
      <c r="DZ272" s="587"/>
      <c r="EA272" s="587"/>
      <c r="EB272" s="1127"/>
      <c r="EC272" s="1127"/>
      <c r="ED272" s="1150"/>
      <c r="EE272" s="1073"/>
      <c r="EF272" s="1062">
        <v>15</v>
      </c>
      <c r="EG272" s="1062">
        <v>4</v>
      </c>
      <c r="EH272" s="1062">
        <v>4</v>
      </c>
      <c r="EI272" s="1062">
        <f t="shared" ref="EI272:EI277" si="393">SUM(EF272:EH272)</f>
        <v>23</v>
      </c>
      <c r="EJ272" s="1082">
        <v>1</v>
      </c>
      <c r="EK272" s="1163">
        <f t="shared" si="348"/>
        <v>13.90566037735849</v>
      </c>
      <c r="EM272" s="1062">
        <v>16</v>
      </c>
      <c r="EN272" s="1062">
        <v>6</v>
      </c>
      <c r="EO272" s="1062">
        <v>4</v>
      </c>
      <c r="EP272" s="1062">
        <f t="shared" ref="EP272:EP277" si="394">SUM(EM272:EO272)</f>
        <v>26</v>
      </c>
      <c r="EQ272" s="1082">
        <v>1</v>
      </c>
      <c r="ER272" s="1163">
        <f t="shared" si="334"/>
        <v>18.537037037037038</v>
      </c>
      <c r="ES272" s="1150"/>
      <c r="ET272" s="1074"/>
      <c r="EU272" s="1062">
        <v>14</v>
      </c>
      <c r="EV272" s="1062">
        <v>0</v>
      </c>
      <c r="EW272" s="1062">
        <v>1</v>
      </c>
      <c r="EX272" s="1062">
        <f t="shared" ref="EX272:EX277" si="395">SUM(EU272:EW272)</f>
        <v>15</v>
      </c>
      <c r="EY272" s="1081">
        <v>1</v>
      </c>
      <c r="EZ272" s="1164">
        <f t="shared" si="335"/>
        <v>10.715789473684211</v>
      </c>
      <c r="FB272" s="1062">
        <v>15</v>
      </c>
      <c r="FC272" s="1062">
        <v>2</v>
      </c>
      <c r="FD272" s="1062">
        <v>1</v>
      </c>
      <c r="FE272" s="1062">
        <f t="shared" ref="FE272:FE277" si="396">SUM(FB272:FD272)</f>
        <v>18</v>
      </c>
      <c r="FF272" s="1082">
        <f t="shared" si="384"/>
        <v>1</v>
      </c>
      <c r="FG272" s="1163">
        <f t="shared" si="336"/>
        <v>14.585858585858587</v>
      </c>
      <c r="FH272" s="1154"/>
      <c r="FI272" s="1138"/>
      <c r="FJ272" s="1062">
        <v>10</v>
      </c>
      <c r="FK272" s="1062">
        <v>1</v>
      </c>
      <c r="FL272" s="1062">
        <v>0</v>
      </c>
      <c r="FM272" s="1062">
        <f t="shared" ref="FM272:FM277" si="397">SUM(FJ272:FL272)</f>
        <v>11</v>
      </c>
      <c r="FN272" s="1124">
        <v>1</v>
      </c>
      <c r="FO272" s="1163">
        <f t="shared" si="369"/>
        <v>2.7142857142857144</v>
      </c>
      <c r="FQ272" s="1062">
        <v>10</v>
      </c>
      <c r="FR272" s="1062">
        <v>2</v>
      </c>
      <c r="FS272" s="1062">
        <v>0</v>
      </c>
      <c r="FT272" s="1062">
        <f t="shared" ref="FT272:FT277" si="398">SUM(FQ272:FS272)</f>
        <v>12</v>
      </c>
      <c r="FU272" s="1076">
        <f t="shared" si="375"/>
        <v>1</v>
      </c>
      <c r="FX272" s="1138"/>
      <c r="FY272" s="1062">
        <v>2</v>
      </c>
      <c r="FZ272" s="1062">
        <v>3</v>
      </c>
      <c r="GA272" s="1062">
        <v>2</v>
      </c>
      <c r="GB272" s="590">
        <f t="shared" ref="GB272:GB277" si="399">SUM(FY272:GA272)</f>
        <v>7</v>
      </c>
      <c r="GC272" s="1082">
        <v>1</v>
      </c>
      <c r="GD272" s="1143">
        <f t="shared" si="337"/>
        <v>4.3793103448275863</v>
      </c>
      <c r="GE272" s="589">
        <f t="shared" ref="GE272:GG276" si="400">AQ272+BM272+CA272+EF272+EU272+FY272+FJ272</f>
        <v>43</v>
      </c>
      <c r="GF272" s="589">
        <f t="shared" si="400"/>
        <v>17</v>
      </c>
      <c r="GG272" s="589">
        <f t="shared" si="400"/>
        <v>17</v>
      </c>
      <c r="GH272" s="586">
        <v>0</v>
      </c>
      <c r="GI272" s="586">
        <v>1</v>
      </c>
    </row>
    <row r="273" spans="1:191" hidden="1" x14ac:dyDescent="0.35">
      <c r="A273" s="1225">
        <f>A272+1</f>
        <v>43103</v>
      </c>
      <c r="O273" s="1150"/>
      <c r="P273" s="1073"/>
      <c r="AQ273" s="1062">
        <v>6</v>
      </c>
      <c r="AR273" s="1062">
        <v>1</v>
      </c>
      <c r="AS273" s="1062">
        <v>2</v>
      </c>
      <c r="AT273" s="1062">
        <f t="shared" si="390"/>
        <v>9</v>
      </c>
      <c r="AU273" s="1082">
        <v>1</v>
      </c>
      <c r="AV273" s="1162">
        <f t="shared" si="391"/>
        <v>11.245614035087719</v>
      </c>
      <c r="AX273" s="1062">
        <v>7</v>
      </c>
      <c r="AY273" s="1062">
        <v>2</v>
      </c>
      <c r="AZ273" s="1062">
        <v>3</v>
      </c>
      <c r="BA273" s="1062">
        <f t="shared" si="392"/>
        <v>12</v>
      </c>
      <c r="BB273" s="1082">
        <v>1</v>
      </c>
      <c r="BC273" s="1155">
        <f t="shared" si="389"/>
        <v>13.543859649122806</v>
      </c>
      <c r="BD273" s="1150"/>
      <c r="BE273" s="1073"/>
      <c r="BY273" s="1150"/>
      <c r="BZ273" s="1073"/>
      <c r="CF273" s="1163"/>
      <c r="CM273" s="1163"/>
      <c r="CN273" s="1150"/>
      <c r="CO273" s="1073"/>
      <c r="DA273" s="1082"/>
      <c r="DB273" s="1082"/>
      <c r="DC273" s="1082"/>
      <c r="DD273" s="1082"/>
      <c r="DE273" s="1082"/>
      <c r="DF273" s="1082"/>
      <c r="DG273" s="1082"/>
      <c r="DH273" s="1082"/>
      <c r="DI273" s="1082"/>
      <c r="DJ273" s="1082"/>
      <c r="DK273" s="1082"/>
      <c r="DL273" s="1082"/>
      <c r="DO273" s="1150"/>
      <c r="DP273" s="1073"/>
      <c r="DQ273" s="587"/>
      <c r="DR273" s="587"/>
      <c r="DS273" s="587"/>
      <c r="DT273" s="587"/>
      <c r="DU273" s="1127"/>
      <c r="DV273" s="1127"/>
      <c r="DW273" s="588"/>
      <c r="DX273" s="587"/>
      <c r="DY273" s="587"/>
      <c r="DZ273" s="587"/>
      <c r="EA273" s="587"/>
      <c r="EB273" s="1127"/>
      <c r="EC273" s="1127"/>
      <c r="ED273" s="1150"/>
      <c r="EE273" s="1073"/>
      <c r="EF273" s="1062">
        <v>6</v>
      </c>
      <c r="EG273" s="1062">
        <v>0</v>
      </c>
      <c r="EH273" s="1062">
        <v>1</v>
      </c>
      <c r="EI273" s="1062">
        <f t="shared" si="393"/>
        <v>7</v>
      </c>
      <c r="EJ273" s="1082">
        <v>1</v>
      </c>
      <c r="EK273" s="1163">
        <f t="shared" si="348"/>
        <v>13.79245283018868</v>
      </c>
      <c r="EM273" s="1062">
        <v>9</v>
      </c>
      <c r="EN273" s="1062">
        <v>1</v>
      </c>
      <c r="EO273" s="1062">
        <v>1</v>
      </c>
      <c r="EP273" s="1062">
        <f t="shared" si="394"/>
        <v>11</v>
      </c>
      <c r="EQ273" s="1082">
        <v>1</v>
      </c>
      <c r="ER273" s="1163">
        <f t="shared" si="334"/>
        <v>18.388888888888889</v>
      </c>
      <c r="ES273" s="1150"/>
      <c r="ET273" s="1074"/>
      <c r="EU273" s="1062">
        <v>8</v>
      </c>
      <c r="EV273" s="1062">
        <v>4</v>
      </c>
      <c r="EW273" s="1062">
        <v>1</v>
      </c>
      <c r="EX273" s="1062">
        <f t="shared" si="395"/>
        <v>13</v>
      </c>
      <c r="EY273" s="1081">
        <v>1</v>
      </c>
      <c r="EZ273" s="1164">
        <f t="shared" si="335"/>
        <v>10.8</v>
      </c>
      <c r="FB273" s="1062">
        <v>11</v>
      </c>
      <c r="FC273" s="1062">
        <v>5</v>
      </c>
      <c r="FD273" s="1062">
        <v>2</v>
      </c>
      <c r="FE273" s="1062">
        <f t="shared" si="396"/>
        <v>18</v>
      </c>
      <c r="FF273" s="1082">
        <f t="shared" si="384"/>
        <v>1</v>
      </c>
      <c r="FG273" s="1163">
        <f t="shared" si="336"/>
        <v>14.606060606060606</v>
      </c>
      <c r="FH273" s="1154"/>
      <c r="FI273" s="1138"/>
      <c r="FJ273" s="1062">
        <v>11</v>
      </c>
      <c r="FK273" s="1062">
        <v>0</v>
      </c>
      <c r="FL273" s="1062">
        <v>2</v>
      </c>
      <c r="FM273" s="1062">
        <f t="shared" si="397"/>
        <v>13</v>
      </c>
      <c r="FN273" s="1124">
        <v>1</v>
      </c>
      <c r="FO273" s="1163">
        <f t="shared" si="369"/>
        <v>4</v>
      </c>
      <c r="FQ273" s="1062">
        <v>12</v>
      </c>
      <c r="FR273" s="1062">
        <v>0</v>
      </c>
      <c r="FS273" s="1062">
        <v>2</v>
      </c>
      <c r="FT273" s="1062">
        <f t="shared" si="398"/>
        <v>14</v>
      </c>
      <c r="FU273" s="1076">
        <f t="shared" si="375"/>
        <v>1</v>
      </c>
      <c r="FX273" s="1138"/>
      <c r="FY273" s="1062">
        <v>0</v>
      </c>
      <c r="FZ273" s="1062">
        <v>0</v>
      </c>
      <c r="GA273" s="1062">
        <v>3</v>
      </c>
      <c r="GB273" s="590">
        <f t="shared" si="399"/>
        <v>3</v>
      </c>
      <c r="GC273" s="1082">
        <v>1</v>
      </c>
      <c r="GD273" s="1143">
        <f t="shared" si="337"/>
        <v>4.3793103448275863</v>
      </c>
      <c r="GE273" s="589">
        <f t="shared" si="400"/>
        <v>31</v>
      </c>
      <c r="GF273" s="589">
        <f t="shared" si="400"/>
        <v>5</v>
      </c>
      <c r="GG273" s="589">
        <f t="shared" si="400"/>
        <v>9</v>
      </c>
      <c r="GH273" s="586">
        <v>0</v>
      </c>
      <c r="GI273" s="586">
        <v>1</v>
      </c>
    </row>
    <row r="274" spans="1:191" hidden="1" x14ac:dyDescent="0.35">
      <c r="A274" s="1225">
        <f>A273+1</f>
        <v>43104</v>
      </c>
      <c r="O274" s="1150"/>
      <c r="P274" s="1073"/>
      <c r="AQ274" s="1062">
        <v>3</v>
      </c>
      <c r="AR274" s="1062">
        <v>0</v>
      </c>
      <c r="AS274" s="1062">
        <v>4</v>
      </c>
      <c r="AT274" s="1062">
        <f t="shared" si="390"/>
        <v>7</v>
      </c>
      <c r="AU274" s="1082">
        <v>1</v>
      </c>
      <c r="AV274" s="1162">
        <f t="shared" si="391"/>
        <v>11.140350877192983</v>
      </c>
      <c r="AX274" s="1062">
        <v>3</v>
      </c>
      <c r="AY274" s="1062">
        <v>0</v>
      </c>
      <c r="AZ274" s="1062">
        <v>5</v>
      </c>
      <c r="BA274" s="1062">
        <f t="shared" si="392"/>
        <v>8</v>
      </c>
      <c r="BB274" s="1082">
        <v>1</v>
      </c>
      <c r="BC274" s="1155">
        <f t="shared" si="389"/>
        <v>13.403508771929825</v>
      </c>
      <c r="BD274" s="1150"/>
      <c r="BE274" s="1073"/>
      <c r="BY274" s="1150"/>
      <c r="BZ274" s="1073"/>
      <c r="CF274" s="1163"/>
      <c r="CM274" s="1163"/>
      <c r="CN274" s="1150"/>
      <c r="CO274" s="1073"/>
      <c r="DA274" s="1082"/>
      <c r="DB274" s="1082"/>
      <c r="DC274" s="1082"/>
      <c r="DD274" s="1082"/>
      <c r="DE274" s="1082"/>
      <c r="DF274" s="1082"/>
      <c r="DG274" s="1082"/>
      <c r="DH274" s="1082"/>
      <c r="DI274" s="1082"/>
      <c r="DJ274" s="1082"/>
      <c r="DK274" s="1082"/>
      <c r="DL274" s="1082"/>
      <c r="DO274" s="1150"/>
      <c r="DP274" s="1073"/>
      <c r="DQ274" s="587"/>
      <c r="DR274" s="587"/>
      <c r="DS274" s="587"/>
      <c r="DT274" s="587"/>
      <c r="DU274" s="1127"/>
      <c r="DV274" s="1127"/>
      <c r="DW274" s="588"/>
      <c r="DX274" s="587"/>
      <c r="DY274" s="587"/>
      <c r="DZ274" s="587"/>
      <c r="EA274" s="587"/>
      <c r="EB274" s="1127"/>
      <c r="EC274" s="1127"/>
      <c r="ED274" s="1150"/>
      <c r="EE274" s="1073"/>
      <c r="EF274" s="1062">
        <v>8</v>
      </c>
      <c r="EG274" s="1062">
        <v>1</v>
      </c>
      <c r="EH274" s="1062">
        <v>0</v>
      </c>
      <c r="EI274" s="1062">
        <f t="shared" si="393"/>
        <v>9</v>
      </c>
      <c r="EJ274" s="1082">
        <v>1</v>
      </c>
      <c r="EK274" s="1163">
        <f t="shared" si="348"/>
        <v>13.584905660377359</v>
      </c>
      <c r="EM274" s="1062">
        <v>11</v>
      </c>
      <c r="EN274" s="1062">
        <v>2</v>
      </c>
      <c r="EO274" s="1062">
        <v>2</v>
      </c>
      <c r="EP274" s="1062">
        <f t="shared" si="394"/>
        <v>15</v>
      </c>
      <c r="EQ274" s="1082">
        <v>1</v>
      </c>
      <c r="ER274" s="1163">
        <f t="shared" si="334"/>
        <v>18.222222222222221</v>
      </c>
      <c r="ES274" s="1150"/>
      <c r="ET274" s="1074"/>
      <c r="EU274" s="1062">
        <v>6</v>
      </c>
      <c r="EV274" s="1062">
        <v>1</v>
      </c>
      <c r="EW274" s="1062">
        <v>1</v>
      </c>
      <c r="EX274" s="1062">
        <f t="shared" si="395"/>
        <v>8</v>
      </c>
      <c r="EY274" s="1081">
        <v>1</v>
      </c>
      <c r="EZ274" s="1164">
        <f t="shared" si="335"/>
        <v>10.694736842105263</v>
      </c>
      <c r="FB274" s="1062">
        <v>7</v>
      </c>
      <c r="FC274" s="1062">
        <v>4</v>
      </c>
      <c r="FD274" s="1062">
        <v>2</v>
      </c>
      <c r="FE274" s="1062">
        <f t="shared" si="396"/>
        <v>13</v>
      </c>
      <c r="FF274" s="1082">
        <f t="shared" si="384"/>
        <v>1</v>
      </c>
      <c r="FG274" s="1163">
        <f t="shared" si="336"/>
        <v>14.464646464646465</v>
      </c>
      <c r="FH274" s="1154"/>
      <c r="FI274" s="1138"/>
      <c r="FJ274" s="1062">
        <v>4</v>
      </c>
      <c r="FK274" s="1062">
        <v>3</v>
      </c>
      <c r="FL274" s="1062">
        <v>0</v>
      </c>
      <c r="FM274" s="1062">
        <f t="shared" si="397"/>
        <v>7</v>
      </c>
      <c r="FN274" s="1124">
        <v>1</v>
      </c>
      <c r="FO274" s="1163">
        <f t="shared" si="369"/>
        <v>4.333333333333333</v>
      </c>
      <c r="FQ274" s="1062">
        <v>4</v>
      </c>
      <c r="FR274" s="1062">
        <v>3</v>
      </c>
      <c r="FS274" s="1062">
        <v>1</v>
      </c>
      <c r="FT274" s="1062">
        <f t="shared" si="398"/>
        <v>8</v>
      </c>
      <c r="FU274" s="1076">
        <f t="shared" si="375"/>
        <v>1</v>
      </c>
      <c r="FX274" s="1138"/>
      <c r="FY274" s="1062">
        <v>2</v>
      </c>
      <c r="FZ274" s="1062">
        <v>0</v>
      </c>
      <c r="GA274" s="1062">
        <v>0</v>
      </c>
      <c r="GB274" s="590">
        <f t="shared" si="399"/>
        <v>2</v>
      </c>
      <c r="GC274" s="1082">
        <v>1</v>
      </c>
      <c r="GD274" s="1143">
        <f t="shared" si="337"/>
        <v>4.3793103448275863</v>
      </c>
      <c r="GE274" s="589">
        <f t="shared" si="400"/>
        <v>23</v>
      </c>
      <c r="GF274" s="589">
        <f t="shared" si="400"/>
        <v>5</v>
      </c>
      <c r="GG274" s="589">
        <f t="shared" si="400"/>
        <v>5</v>
      </c>
      <c r="GH274" s="586">
        <v>2</v>
      </c>
      <c r="GI274" s="586">
        <v>0</v>
      </c>
    </row>
    <row r="275" spans="1:191" hidden="1" x14ac:dyDescent="0.35">
      <c r="A275" s="1227">
        <f>A274+1</f>
        <v>43105</v>
      </c>
      <c r="O275" s="1150"/>
      <c r="P275" s="1073"/>
      <c r="AQ275" s="1062">
        <v>4</v>
      </c>
      <c r="AR275" s="1062">
        <v>1</v>
      </c>
      <c r="AS275" s="1062">
        <v>5</v>
      </c>
      <c r="AT275" s="1062">
        <f t="shared" si="390"/>
        <v>10</v>
      </c>
      <c r="AU275" s="1082">
        <v>1</v>
      </c>
      <c r="AV275" s="1162">
        <f t="shared" si="391"/>
        <v>11.12280701754386</v>
      </c>
      <c r="AX275" s="1062">
        <v>4</v>
      </c>
      <c r="AY275" s="1062">
        <v>1</v>
      </c>
      <c r="AZ275" s="1062">
        <v>6</v>
      </c>
      <c r="BA275" s="1062">
        <f t="shared" si="392"/>
        <v>11</v>
      </c>
      <c r="BB275" s="1082">
        <v>1</v>
      </c>
      <c r="BC275" s="1155">
        <f t="shared" si="389"/>
        <v>13.368421052631579</v>
      </c>
      <c r="BD275" s="1150"/>
      <c r="BE275" s="1073"/>
      <c r="BY275" s="1150"/>
      <c r="BZ275" s="1073"/>
      <c r="CF275" s="1163"/>
      <c r="CM275" s="1163"/>
      <c r="CN275" s="1150"/>
      <c r="CO275" s="1073"/>
      <c r="DA275" s="1082"/>
      <c r="DB275" s="1082"/>
      <c r="DC275" s="1082"/>
      <c r="DD275" s="1082"/>
      <c r="DE275" s="1082"/>
      <c r="DF275" s="1082"/>
      <c r="DG275" s="1082"/>
      <c r="DH275" s="1082"/>
      <c r="DI275" s="1082"/>
      <c r="DJ275" s="1082"/>
      <c r="DK275" s="1082"/>
      <c r="DL275" s="1082"/>
      <c r="DO275" s="1150"/>
      <c r="DP275" s="1073"/>
      <c r="DQ275" s="587"/>
      <c r="DR275" s="587"/>
      <c r="DS275" s="587"/>
      <c r="DT275" s="587"/>
      <c r="DU275" s="1127"/>
      <c r="DV275" s="1127"/>
      <c r="DW275" s="588"/>
      <c r="DX275" s="587"/>
      <c r="DY275" s="587"/>
      <c r="DZ275" s="587"/>
      <c r="EA275" s="587"/>
      <c r="EB275" s="1127"/>
      <c r="EC275" s="1127"/>
      <c r="ED275" s="1150"/>
      <c r="EE275" s="1073"/>
      <c r="EF275" s="1062">
        <v>8</v>
      </c>
      <c r="EG275" s="1062">
        <v>0</v>
      </c>
      <c r="EH275" s="1062">
        <v>4</v>
      </c>
      <c r="EI275" s="1062">
        <f t="shared" si="393"/>
        <v>12</v>
      </c>
      <c r="EJ275" s="1082">
        <v>1</v>
      </c>
      <c r="EK275" s="1163">
        <f t="shared" si="348"/>
        <v>13.528301886792454</v>
      </c>
      <c r="EM275" s="1062">
        <v>11</v>
      </c>
      <c r="EN275" s="1062">
        <v>0</v>
      </c>
      <c r="EO275" s="1062">
        <v>4</v>
      </c>
      <c r="EP275" s="1062">
        <f t="shared" si="394"/>
        <v>15</v>
      </c>
      <c r="EQ275" s="1082">
        <v>1</v>
      </c>
      <c r="ER275" s="1163">
        <f t="shared" si="334"/>
        <v>18.111111111111111</v>
      </c>
      <c r="ES275" s="1150"/>
      <c r="ET275" s="1074"/>
      <c r="EU275" s="1062">
        <v>0</v>
      </c>
      <c r="EV275" s="1062">
        <v>0</v>
      </c>
      <c r="EW275" s="1062">
        <v>0</v>
      </c>
      <c r="EX275" s="1062">
        <f t="shared" si="395"/>
        <v>0</v>
      </c>
      <c r="EY275" s="1081">
        <v>0</v>
      </c>
      <c r="EZ275" s="1164">
        <f t="shared" si="335"/>
        <v>10.731182795698924</v>
      </c>
      <c r="FB275" s="1062">
        <v>0</v>
      </c>
      <c r="FC275" s="1062">
        <v>0</v>
      </c>
      <c r="FD275" s="1062">
        <v>0</v>
      </c>
      <c r="FE275" s="1062">
        <f t="shared" si="396"/>
        <v>0</v>
      </c>
      <c r="FF275" s="1082">
        <f t="shared" si="384"/>
        <v>0</v>
      </c>
      <c r="FG275" s="1163">
        <f t="shared" si="336"/>
        <v>14.453608247422681</v>
      </c>
      <c r="FH275" s="1154"/>
      <c r="FI275" s="1138"/>
      <c r="FJ275" s="1062">
        <v>10</v>
      </c>
      <c r="FK275" s="1062">
        <v>0</v>
      </c>
      <c r="FL275" s="1062">
        <v>2</v>
      </c>
      <c r="FM275" s="1062">
        <f t="shared" si="397"/>
        <v>12</v>
      </c>
      <c r="FN275" s="1124">
        <v>1</v>
      </c>
      <c r="FO275" s="1163">
        <f t="shared" si="369"/>
        <v>5.0999999999999996</v>
      </c>
      <c r="FQ275" s="1062">
        <v>10</v>
      </c>
      <c r="FR275" s="1062">
        <v>2</v>
      </c>
      <c r="FS275" s="1062">
        <v>2</v>
      </c>
      <c r="FT275" s="1062">
        <f t="shared" si="398"/>
        <v>14</v>
      </c>
      <c r="FU275" s="1076">
        <f t="shared" si="375"/>
        <v>1</v>
      </c>
      <c r="FX275" s="1138"/>
      <c r="FY275" s="1062">
        <v>3</v>
      </c>
      <c r="FZ275" s="1062">
        <v>5</v>
      </c>
      <c r="GA275" s="1062">
        <v>1</v>
      </c>
      <c r="GB275" s="590">
        <f t="shared" si="399"/>
        <v>9</v>
      </c>
      <c r="GC275" s="1082">
        <v>1</v>
      </c>
      <c r="GD275" s="1143">
        <f t="shared" si="337"/>
        <v>4.5172413793103452</v>
      </c>
      <c r="GE275" s="589">
        <f t="shared" si="400"/>
        <v>25</v>
      </c>
      <c r="GF275" s="589">
        <f t="shared" si="400"/>
        <v>6</v>
      </c>
      <c r="GG275" s="589">
        <f t="shared" si="400"/>
        <v>12</v>
      </c>
      <c r="GH275" s="586">
        <v>1</v>
      </c>
      <c r="GI275" s="586">
        <v>0</v>
      </c>
    </row>
    <row r="276" spans="1:191" hidden="1" x14ac:dyDescent="0.35">
      <c r="A276" s="1224">
        <v>43108</v>
      </c>
      <c r="O276" s="1150"/>
      <c r="P276" s="1073"/>
      <c r="AQ276" s="1062">
        <v>6</v>
      </c>
      <c r="AR276" s="1062">
        <v>7</v>
      </c>
      <c r="AS276" s="1062">
        <v>8</v>
      </c>
      <c r="AT276" s="1062">
        <f t="shared" si="390"/>
        <v>21</v>
      </c>
      <c r="AU276" s="1082">
        <v>1</v>
      </c>
      <c r="AV276" s="1162">
        <f t="shared" si="391"/>
        <v>11.315789473684211</v>
      </c>
      <c r="AX276" s="1062">
        <v>7</v>
      </c>
      <c r="AY276" s="1062">
        <v>7</v>
      </c>
      <c r="AZ276" s="1062">
        <v>8</v>
      </c>
      <c r="BA276" s="1062">
        <f t="shared" si="392"/>
        <v>22</v>
      </c>
      <c r="BB276" s="1082">
        <v>1</v>
      </c>
      <c r="BC276" s="1155">
        <f t="shared" si="389"/>
        <v>13.543859649122806</v>
      </c>
      <c r="BD276" s="1150"/>
      <c r="BE276" s="1073"/>
      <c r="BY276" s="1150"/>
      <c r="BZ276" s="1073"/>
      <c r="CF276" s="1163"/>
      <c r="CM276" s="1163"/>
      <c r="CN276" s="1150"/>
      <c r="CO276" s="1073"/>
      <c r="DA276" s="1082"/>
      <c r="DB276" s="1082"/>
      <c r="DC276" s="1082"/>
      <c r="DD276" s="1082"/>
      <c r="DE276" s="1082"/>
      <c r="DF276" s="1082"/>
      <c r="DG276" s="1082"/>
      <c r="DH276" s="1082"/>
      <c r="DI276" s="1082"/>
      <c r="DJ276" s="1082"/>
      <c r="DK276" s="1082"/>
      <c r="DL276" s="1082"/>
      <c r="DO276" s="1150"/>
      <c r="DP276" s="1073"/>
      <c r="DQ276" s="587"/>
      <c r="DR276" s="587"/>
      <c r="DS276" s="587"/>
      <c r="DT276" s="587"/>
      <c r="DU276" s="1127"/>
      <c r="DV276" s="1127"/>
      <c r="DW276" s="588"/>
      <c r="DX276" s="587"/>
      <c r="DY276" s="587"/>
      <c r="DZ276" s="587"/>
      <c r="EA276" s="587"/>
      <c r="EB276" s="1127"/>
      <c r="EC276" s="1127"/>
      <c r="ED276" s="1150"/>
      <c r="EE276" s="1073"/>
      <c r="EF276" s="1062">
        <v>5</v>
      </c>
      <c r="EG276" s="1062">
        <v>1</v>
      </c>
      <c r="EH276" s="1062">
        <v>2</v>
      </c>
      <c r="EI276" s="1062">
        <f t="shared" si="393"/>
        <v>8</v>
      </c>
      <c r="EJ276" s="1082">
        <v>1</v>
      </c>
      <c r="EK276" s="1163">
        <f t="shared" si="348"/>
        <v>13.528301886792454</v>
      </c>
      <c r="EM276" s="1062">
        <v>7</v>
      </c>
      <c r="EN276" s="1062">
        <v>2</v>
      </c>
      <c r="EO276" s="1062">
        <v>4</v>
      </c>
      <c r="EP276" s="1062">
        <f t="shared" si="394"/>
        <v>13</v>
      </c>
      <c r="EQ276" s="1082">
        <v>1</v>
      </c>
      <c r="ER276" s="1163">
        <f t="shared" si="334"/>
        <v>18.037037037037038</v>
      </c>
      <c r="ES276" s="1150"/>
      <c r="ET276" s="1074"/>
      <c r="EU276" s="1062">
        <v>6</v>
      </c>
      <c r="EV276" s="1062">
        <v>0</v>
      </c>
      <c r="EW276" s="1062">
        <v>0</v>
      </c>
      <c r="EX276" s="1062">
        <f t="shared" si="395"/>
        <v>6</v>
      </c>
      <c r="EY276" s="1081">
        <v>1</v>
      </c>
      <c r="EZ276" s="1164">
        <f t="shared" si="335"/>
        <v>10.688172043010752</v>
      </c>
      <c r="FB276" s="1062">
        <v>7</v>
      </c>
      <c r="FC276" s="1062">
        <v>3</v>
      </c>
      <c r="FD276" s="1062">
        <v>2</v>
      </c>
      <c r="FE276" s="1062">
        <f t="shared" si="396"/>
        <v>12</v>
      </c>
      <c r="FF276" s="1082">
        <f t="shared" si="384"/>
        <v>1</v>
      </c>
      <c r="FG276" s="1163">
        <f t="shared" si="336"/>
        <v>14.412371134020619</v>
      </c>
      <c r="FH276" s="1154"/>
      <c r="FI276" s="1138"/>
      <c r="FJ276" s="1062">
        <v>8</v>
      </c>
      <c r="FK276" s="1062">
        <v>1</v>
      </c>
      <c r="FL276" s="1062">
        <v>1</v>
      </c>
      <c r="FM276" s="1062">
        <f t="shared" si="397"/>
        <v>10</v>
      </c>
      <c r="FN276" s="1124">
        <v>1</v>
      </c>
      <c r="FO276" s="1163">
        <f t="shared" si="369"/>
        <v>5.5454545454545459</v>
      </c>
      <c r="FQ276" s="1062">
        <v>8</v>
      </c>
      <c r="FR276" s="1062">
        <v>1</v>
      </c>
      <c r="FS276" s="1062">
        <v>2</v>
      </c>
      <c r="FT276" s="1062">
        <f t="shared" si="398"/>
        <v>11</v>
      </c>
      <c r="FU276" s="1076">
        <f t="shared" si="375"/>
        <v>1</v>
      </c>
      <c r="FX276" s="1138"/>
      <c r="FY276" s="1062">
        <v>2</v>
      </c>
      <c r="FZ276" s="1062">
        <v>1</v>
      </c>
      <c r="GA276" s="1062">
        <v>0</v>
      </c>
      <c r="GB276" s="590">
        <f t="shared" si="399"/>
        <v>3</v>
      </c>
      <c r="GC276" s="1082">
        <v>1</v>
      </c>
      <c r="GD276" s="1143">
        <f t="shared" si="337"/>
        <v>4.431034482758621</v>
      </c>
      <c r="GE276" s="589">
        <f t="shared" si="400"/>
        <v>27</v>
      </c>
      <c r="GF276" s="589">
        <f t="shared" si="400"/>
        <v>10</v>
      </c>
      <c r="GG276" s="589">
        <f t="shared" si="400"/>
        <v>11</v>
      </c>
      <c r="GH276" s="586">
        <v>1</v>
      </c>
      <c r="GI276" s="586">
        <v>0</v>
      </c>
    </row>
    <row r="277" spans="1:191" hidden="1" x14ac:dyDescent="0.35">
      <c r="A277" s="1225">
        <v>43109</v>
      </c>
      <c r="O277" s="1150"/>
      <c r="P277" s="1073"/>
      <c r="AC277" s="1062">
        <v>0</v>
      </c>
      <c r="AD277" s="1062">
        <v>0</v>
      </c>
      <c r="AE277" s="1062">
        <v>0</v>
      </c>
      <c r="AF277" s="1062">
        <f t="shared" ref="AF277:AF282" si="401">SUM(AC277:AE277)</f>
        <v>0</v>
      </c>
      <c r="AG277" s="1076">
        <v>1</v>
      </c>
      <c r="AH277" s="1081">
        <f t="shared" ref="AH277:AH325" si="402">IF( SUM(AG217:AG277)&lt;=0,0,SUM(AF217:AF277)/SUM(AG217:AG277))</f>
        <v>0</v>
      </c>
      <c r="AJ277" s="1062">
        <v>0</v>
      </c>
      <c r="AK277" s="1062">
        <v>0</v>
      </c>
      <c r="AL277" s="1062">
        <v>0</v>
      </c>
      <c r="AM277" s="1062">
        <f t="shared" ref="AM277:AM282" si="403">SUM(AJ277:AL277)</f>
        <v>0</v>
      </c>
      <c r="AN277" s="1076">
        <f>(AG277)</f>
        <v>1</v>
      </c>
      <c r="AO277" s="1081">
        <f t="shared" ref="AO277:AO313" si="404">IF( SUM(AN217:AN277)&lt;=0,0,SUM(AM217:AM277)/SUM(AN217:AN277))</f>
        <v>0</v>
      </c>
      <c r="AQ277" s="1062">
        <v>8</v>
      </c>
      <c r="AR277" s="1062">
        <v>11</v>
      </c>
      <c r="AS277" s="1062">
        <v>6</v>
      </c>
      <c r="AT277" s="1062">
        <f t="shared" si="390"/>
        <v>25</v>
      </c>
      <c r="AU277" s="1082">
        <v>1</v>
      </c>
      <c r="AV277" s="1162">
        <f t="shared" si="391"/>
        <v>11.175438596491228</v>
      </c>
      <c r="AX277" s="1062">
        <v>9</v>
      </c>
      <c r="AY277" s="1062">
        <v>13</v>
      </c>
      <c r="AZ277" s="1062">
        <v>8</v>
      </c>
      <c r="BA277" s="1062">
        <f t="shared" si="392"/>
        <v>30</v>
      </c>
      <c r="BB277" s="1082">
        <v>1</v>
      </c>
      <c r="BC277" s="1155">
        <f t="shared" si="389"/>
        <v>13.456140350877194</v>
      </c>
      <c r="BD277" s="1150"/>
      <c r="BE277" s="1073"/>
      <c r="BY277" s="1150"/>
      <c r="BZ277" s="1073"/>
      <c r="CF277" s="1163"/>
      <c r="CM277" s="1163"/>
      <c r="CN277" s="1150"/>
      <c r="CO277" s="1073"/>
      <c r="DA277" s="1082"/>
      <c r="DB277" s="1082"/>
      <c r="DC277" s="1082"/>
      <c r="DD277" s="1082"/>
      <c r="DE277" s="1082"/>
      <c r="DF277" s="1082"/>
      <c r="DG277" s="1082"/>
      <c r="DH277" s="1082"/>
      <c r="DI277" s="1082"/>
      <c r="DJ277" s="1082"/>
      <c r="DK277" s="1082"/>
      <c r="DL277" s="1082"/>
      <c r="DO277" s="1150"/>
      <c r="DP277" s="1073"/>
      <c r="DQ277" s="587"/>
      <c r="DR277" s="587"/>
      <c r="DS277" s="587"/>
      <c r="DT277" s="587"/>
      <c r="DU277" s="1127"/>
      <c r="DV277" s="1127"/>
      <c r="DW277" s="588"/>
      <c r="DX277" s="587"/>
      <c r="DY277" s="587"/>
      <c r="DZ277" s="587"/>
      <c r="EA277" s="587"/>
      <c r="EB277" s="1127"/>
      <c r="EC277" s="1127"/>
      <c r="ED277" s="1150"/>
      <c r="EE277" s="1073"/>
      <c r="EF277" s="1062">
        <v>6</v>
      </c>
      <c r="EG277" s="1062">
        <v>0</v>
      </c>
      <c r="EH277" s="1062">
        <v>1</v>
      </c>
      <c r="EI277" s="1062">
        <f t="shared" si="393"/>
        <v>7</v>
      </c>
      <c r="EJ277" s="1082">
        <v>1</v>
      </c>
      <c r="EK277" s="1163">
        <f t="shared" si="348"/>
        <v>13.169811320754716</v>
      </c>
      <c r="EM277" s="1062">
        <v>9</v>
      </c>
      <c r="EN277" s="1062">
        <v>2</v>
      </c>
      <c r="EO277" s="1062">
        <v>3</v>
      </c>
      <c r="EP277" s="1062">
        <f t="shared" si="394"/>
        <v>14</v>
      </c>
      <c r="EQ277" s="1082">
        <v>1</v>
      </c>
      <c r="ER277" s="1163">
        <f t="shared" si="334"/>
        <v>17.703703703703702</v>
      </c>
      <c r="ES277" s="1150"/>
      <c r="ET277" s="1074"/>
      <c r="EU277" s="1062">
        <v>5</v>
      </c>
      <c r="EV277" s="1062">
        <v>0</v>
      </c>
      <c r="EW277" s="1062">
        <v>3</v>
      </c>
      <c r="EX277" s="1062">
        <f t="shared" si="395"/>
        <v>8</v>
      </c>
      <c r="EY277" s="1081">
        <v>1</v>
      </c>
      <c r="EZ277" s="1164">
        <f t="shared" si="335"/>
        <v>10.473118279569892</v>
      </c>
      <c r="FB277" s="1062">
        <v>7</v>
      </c>
      <c r="FC277" s="1062">
        <v>1</v>
      </c>
      <c r="FD277" s="1062">
        <v>5</v>
      </c>
      <c r="FE277" s="1062">
        <f t="shared" si="396"/>
        <v>13</v>
      </c>
      <c r="FF277" s="1082">
        <f t="shared" si="384"/>
        <v>1</v>
      </c>
      <c r="FG277" s="1163">
        <f t="shared" si="336"/>
        <v>14.226804123711339</v>
      </c>
      <c r="FH277" s="1154"/>
      <c r="FI277" s="1138"/>
      <c r="FJ277" s="1062">
        <v>13</v>
      </c>
      <c r="FK277" s="1062">
        <v>0</v>
      </c>
      <c r="FL277" s="1062">
        <v>0</v>
      </c>
      <c r="FM277" s="1062">
        <f t="shared" si="397"/>
        <v>13</v>
      </c>
      <c r="FN277" s="1124">
        <v>1</v>
      </c>
      <c r="FO277" s="1163">
        <f t="shared" si="369"/>
        <v>6.166666666666667</v>
      </c>
      <c r="FQ277" s="1062">
        <v>13</v>
      </c>
      <c r="FR277" s="1062">
        <v>1</v>
      </c>
      <c r="FS277" s="1062">
        <v>1</v>
      </c>
      <c r="FT277" s="1062">
        <f t="shared" si="398"/>
        <v>15</v>
      </c>
      <c r="FU277" s="1076">
        <f t="shared" si="375"/>
        <v>1</v>
      </c>
      <c r="FX277" s="1138"/>
      <c r="FY277" s="1062">
        <v>3</v>
      </c>
      <c r="FZ277" s="1062">
        <v>1</v>
      </c>
      <c r="GA277" s="1062">
        <v>0</v>
      </c>
      <c r="GB277" s="590">
        <f t="shared" si="399"/>
        <v>4</v>
      </c>
      <c r="GC277" s="1082">
        <v>1</v>
      </c>
      <c r="GD277" s="1143">
        <f t="shared" si="337"/>
        <v>4.0344827586206895</v>
      </c>
      <c r="GE277" s="589">
        <f t="shared" ref="GE277:GE308" si="405">AQ277+BM277+CA277+EF277+EU277+FY277+FJ277+AC277</f>
        <v>35</v>
      </c>
      <c r="GF277" s="589">
        <f t="shared" ref="GF277:GF308" si="406">AR277+BN277+CB277+EG277+EV277+FZ277+FK277+AD277</f>
        <v>12</v>
      </c>
      <c r="GG277" s="589">
        <f t="shared" ref="GG277:GG308" si="407">AS277+BO277+CC277+EH277+EW277+GA277+FL277+AE277</f>
        <v>10</v>
      </c>
      <c r="GH277" s="586">
        <v>1</v>
      </c>
      <c r="GI277" s="586">
        <v>4</v>
      </c>
    </row>
    <row r="278" spans="1:191" hidden="1" x14ac:dyDescent="0.35">
      <c r="A278" s="1225">
        <v>43110</v>
      </c>
      <c r="O278" s="1150"/>
      <c r="P278" s="1073"/>
      <c r="AC278" s="1062">
        <v>0</v>
      </c>
      <c r="AD278" s="1062">
        <v>0</v>
      </c>
      <c r="AE278" s="1062">
        <v>0</v>
      </c>
      <c r="AF278" s="1062">
        <f t="shared" si="401"/>
        <v>0</v>
      </c>
      <c r="AG278" s="1076">
        <v>1</v>
      </c>
      <c r="AH278" s="1081">
        <f t="shared" si="402"/>
        <v>0</v>
      </c>
      <c r="AJ278" s="1062">
        <v>0</v>
      </c>
      <c r="AK278" s="1062">
        <v>1</v>
      </c>
      <c r="AL278" s="1062">
        <v>1</v>
      </c>
      <c r="AM278" s="1062">
        <f t="shared" si="403"/>
        <v>2</v>
      </c>
      <c r="AN278" s="1076">
        <f t="shared" ref="AN278:AN312" si="408">(AG278)</f>
        <v>1</v>
      </c>
      <c r="AO278" s="1081">
        <f t="shared" si="404"/>
        <v>1</v>
      </c>
      <c r="AQ278" s="1062">
        <v>7</v>
      </c>
      <c r="AR278" s="1062">
        <v>8</v>
      </c>
      <c r="AS278" s="1062">
        <v>2</v>
      </c>
      <c r="AT278" s="1062">
        <f t="shared" ref="AT278:AT283" si="409">SUM(AQ278:AS278)</f>
        <v>17</v>
      </c>
      <c r="AU278" s="1082">
        <v>1</v>
      </c>
      <c r="AV278" s="1162">
        <f t="shared" si="391"/>
        <v>11.228070175438596</v>
      </c>
      <c r="AX278" s="1062">
        <v>8</v>
      </c>
      <c r="AY278" s="1062">
        <v>10</v>
      </c>
      <c r="AZ278" s="1062">
        <v>3</v>
      </c>
      <c r="BA278" s="1062">
        <f t="shared" ref="BA278:BA283" si="410">SUM(AX278:AZ278)</f>
        <v>21</v>
      </c>
      <c r="BB278" s="1082">
        <v>1</v>
      </c>
      <c r="BC278" s="1155">
        <f t="shared" si="389"/>
        <v>13.508771929824562</v>
      </c>
      <c r="BD278" s="1150"/>
      <c r="BE278" s="1073"/>
      <c r="BY278" s="1150"/>
      <c r="BZ278" s="1073"/>
      <c r="CF278" s="1163"/>
      <c r="CM278" s="1163"/>
      <c r="CN278" s="1150"/>
      <c r="CO278" s="1073"/>
      <c r="DA278" s="1082"/>
      <c r="DB278" s="1082"/>
      <c r="DC278" s="1082"/>
      <c r="DD278" s="1082"/>
      <c r="DE278" s="1082"/>
      <c r="DF278" s="1082"/>
      <c r="DG278" s="1082"/>
      <c r="DH278" s="1082"/>
      <c r="DI278" s="1082"/>
      <c r="DJ278" s="1082"/>
      <c r="DK278" s="1082"/>
      <c r="DL278" s="1082"/>
      <c r="DO278" s="1150"/>
      <c r="DP278" s="1073"/>
      <c r="DQ278" s="587"/>
      <c r="DR278" s="587"/>
      <c r="DS278" s="587"/>
      <c r="DT278" s="587"/>
      <c r="DU278" s="1127"/>
      <c r="DV278" s="1127"/>
      <c r="DW278" s="588"/>
      <c r="DX278" s="587"/>
      <c r="DY278" s="587"/>
      <c r="DZ278" s="587"/>
      <c r="EA278" s="587"/>
      <c r="EB278" s="1127"/>
      <c r="EC278" s="1127"/>
      <c r="ED278" s="1150"/>
      <c r="EE278" s="1073"/>
      <c r="EF278" s="1062">
        <v>8</v>
      </c>
      <c r="EG278" s="1062">
        <v>2</v>
      </c>
      <c r="EH278" s="1062">
        <v>1</v>
      </c>
      <c r="EI278" s="1062">
        <f t="shared" ref="EI278:EI283" si="411">SUM(EF278:EH278)</f>
        <v>11</v>
      </c>
      <c r="EJ278" s="1082">
        <v>1</v>
      </c>
      <c r="EK278" s="1163">
        <f t="shared" si="348"/>
        <v>13.132075471698114</v>
      </c>
      <c r="EM278" s="1062">
        <v>10</v>
      </c>
      <c r="EN278" s="1062">
        <v>3</v>
      </c>
      <c r="EO278" s="1062">
        <v>4</v>
      </c>
      <c r="EP278" s="1062">
        <f t="shared" ref="EP278:EP283" si="412">SUM(EM278:EO278)</f>
        <v>17</v>
      </c>
      <c r="EQ278" s="1082">
        <v>1</v>
      </c>
      <c r="ER278" s="1163">
        <f t="shared" si="334"/>
        <v>17.685185185185187</v>
      </c>
      <c r="ES278" s="1150"/>
      <c r="ET278" s="1074"/>
      <c r="EU278" s="1062">
        <v>0</v>
      </c>
      <c r="EV278" s="1062">
        <v>0</v>
      </c>
      <c r="EW278" s="1062">
        <v>0</v>
      </c>
      <c r="EX278" s="1062">
        <f t="shared" ref="EX278:EX283" si="413">SUM(EU278:EW278)</f>
        <v>0</v>
      </c>
      <c r="EY278" s="1081">
        <v>0</v>
      </c>
      <c r="EZ278" s="1164">
        <f t="shared" si="335"/>
        <v>10.461538461538462</v>
      </c>
      <c r="FB278" s="1062">
        <v>0</v>
      </c>
      <c r="FC278" s="1062">
        <v>0</v>
      </c>
      <c r="FD278" s="1062">
        <v>0</v>
      </c>
      <c r="FE278" s="1062">
        <f t="shared" ref="FE278:FE283" si="414">SUM(FB278:FD278)</f>
        <v>0</v>
      </c>
      <c r="FF278" s="1082">
        <f t="shared" si="384"/>
        <v>0</v>
      </c>
      <c r="FG278" s="1163">
        <f t="shared" si="336"/>
        <v>14.210526315789474</v>
      </c>
      <c r="FH278" s="1154"/>
      <c r="FI278" s="1138"/>
      <c r="FJ278" s="1062">
        <v>9</v>
      </c>
      <c r="FK278" s="1062">
        <v>1</v>
      </c>
      <c r="FL278" s="1062">
        <v>5</v>
      </c>
      <c r="FM278" s="1062">
        <f t="shared" ref="FM278:FM283" si="415">SUM(FJ278:FL278)</f>
        <v>15</v>
      </c>
      <c r="FN278" s="1124">
        <v>1</v>
      </c>
      <c r="FO278" s="1163">
        <f t="shared" si="369"/>
        <v>6.8461538461538458</v>
      </c>
      <c r="FQ278" s="1062">
        <v>10</v>
      </c>
      <c r="FR278" s="1062">
        <v>2</v>
      </c>
      <c r="FS278" s="1062">
        <v>5</v>
      </c>
      <c r="FT278" s="1062">
        <f t="shared" ref="FT278:FT283" si="416">SUM(FQ278:FS278)</f>
        <v>17</v>
      </c>
      <c r="FU278" s="1076">
        <f t="shared" si="375"/>
        <v>1</v>
      </c>
      <c r="FX278" s="1138"/>
      <c r="FY278" s="1062">
        <v>1</v>
      </c>
      <c r="FZ278" s="1062">
        <v>3</v>
      </c>
      <c r="GA278" s="1062">
        <v>0</v>
      </c>
      <c r="GB278" s="590">
        <f t="shared" ref="GB278:GB283" si="417">SUM(FY278:GA278)</f>
        <v>4</v>
      </c>
      <c r="GC278" s="1082">
        <v>1</v>
      </c>
      <c r="GD278" s="1143">
        <f t="shared" si="337"/>
        <v>3.9482758620689653</v>
      </c>
      <c r="GE278" s="589">
        <f t="shared" si="405"/>
        <v>25</v>
      </c>
      <c r="GF278" s="589">
        <f t="shared" si="406"/>
        <v>14</v>
      </c>
      <c r="GG278" s="589">
        <f t="shared" si="407"/>
        <v>8</v>
      </c>
      <c r="GH278" s="586">
        <v>3</v>
      </c>
      <c r="GI278" s="586">
        <v>3</v>
      </c>
    </row>
    <row r="279" spans="1:191" hidden="1" x14ac:dyDescent="0.35">
      <c r="A279" s="1225">
        <v>43111</v>
      </c>
      <c r="O279" s="1150"/>
      <c r="P279" s="1073"/>
      <c r="AC279" s="1062">
        <v>0</v>
      </c>
      <c r="AD279" s="1062">
        <v>0</v>
      </c>
      <c r="AE279" s="1062">
        <v>0</v>
      </c>
      <c r="AF279" s="1062">
        <f t="shared" si="401"/>
        <v>0</v>
      </c>
      <c r="AG279" s="1076">
        <v>1</v>
      </c>
      <c r="AH279" s="1081">
        <f t="shared" si="402"/>
        <v>0</v>
      </c>
      <c r="AJ279" s="1062">
        <v>0</v>
      </c>
      <c r="AK279" s="1062">
        <v>1</v>
      </c>
      <c r="AL279" s="1062">
        <v>4</v>
      </c>
      <c r="AM279" s="1062">
        <f t="shared" si="403"/>
        <v>5</v>
      </c>
      <c r="AN279" s="1076">
        <f t="shared" si="408"/>
        <v>1</v>
      </c>
      <c r="AO279" s="1081">
        <f t="shared" si="404"/>
        <v>2.3333333333333335</v>
      </c>
      <c r="AQ279" s="1062">
        <v>3</v>
      </c>
      <c r="AR279" s="1062">
        <v>7</v>
      </c>
      <c r="AS279" s="1062">
        <v>9</v>
      </c>
      <c r="AT279" s="1062">
        <f t="shared" si="409"/>
        <v>19</v>
      </c>
      <c r="AU279" s="1082">
        <v>1</v>
      </c>
      <c r="AV279" s="1162">
        <f t="shared" si="391"/>
        <v>11.315789473684211</v>
      </c>
      <c r="AX279" s="1062">
        <v>3</v>
      </c>
      <c r="AY279" s="1062">
        <v>7</v>
      </c>
      <c r="AZ279" s="1062">
        <v>12</v>
      </c>
      <c r="BA279" s="1062">
        <f t="shared" si="410"/>
        <v>22</v>
      </c>
      <c r="BB279" s="1082">
        <v>1</v>
      </c>
      <c r="BC279" s="1155">
        <f t="shared" si="389"/>
        <v>13.56140350877193</v>
      </c>
      <c r="BD279" s="1150"/>
      <c r="BE279" s="1073"/>
      <c r="BY279" s="1150"/>
      <c r="BZ279" s="1073"/>
      <c r="CF279" s="1163"/>
      <c r="CM279" s="1163"/>
      <c r="CN279" s="1150"/>
      <c r="CO279" s="1073"/>
      <c r="DA279" s="1082"/>
      <c r="DB279" s="1082"/>
      <c r="DC279" s="1082"/>
      <c r="DD279" s="1082"/>
      <c r="DE279" s="1082"/>
      <c r="DF279" s="1082"/>
      <c r="DG279" s="1082"/>
      <c r="DH279" s="1082"/>
      <c r="DI279" s="1082"/>
      <c r="DJ279" s="1082"/>
      <c r="DK279" s="1082"/>
      <c r="DL279" s="1082"/>
      <c r="DO279" s="1150"/>
      <c r="DP279" s="1073"/>
      <c r="DQ279" s="587"/>
      <c r="DR279" s="587"/>
      <c r="DS279" s="587"/>
      <c r="DT279" s="587"/>
      <c r="DU279" s="1127"/>
      <c r="DV279" s="1127"/>
      <c r="DW279" s="588"/>
      <c r="DX279" s="587"/>
      <c r="DY279" s="587"/>
      <c r="DZ279" s="587"/>
      <c r="EA279" s="587"/>
      <c r="EB279" s="1127"/>
      <c r="EC279" s="1127"/>
      <c r="ED279" s="1150"/>
      <c r="EE279" s="1073"/>
      <c r="EF279" s="1062">
        <v>8</v>
      </c>
      <c r="EG279" s="1062">
        <v>1</v>
      </c>
      <c r="EH279" s="1062">
        <v>1</v>
      </c>
      <c r="EI279" s="1062">
        <f t="shared" si="411"/>
        <v>10</v>
      </c>
      <c r="EJ279" s="1082">
        <v>1</v>
      </c>
      <c r="EK279" s="1163">
        <f t="shared" si="348"/>
        <v>13</v>
      </c>
      <c r="EM279" s="1062">
        <v>10</v>
      </c>
      <c r="EN279" s="1062">
        <v>1</v>
      </c>
      <c r="EO279" s="1062">
        <v>3</v>
      </c>
      <c r="EP279" s="1062">
        <f t="shared" si="412"/>
        <v>14</v>
      </c>
      <c r="EQ279" s="1082">
        <v>1</v>
      </c>
      <c r="ER279" s="1163">
        <f t="shared" si="334"/>
        <v>17.518518518518519</v>
      </c>
      <c r="ES279" s="1150"/>
      <c r="ET279" s="1074"/>
      <c r="EU279" s="1062">
        <v>5</v>
      </c>
      <c r="EV279" s="1062">
        <v>1</v>
      </c>
      <c r="EW279" s="1062">
        <v>1</v>
      </c>
      <c r="EX279" s="1062">
        <f t="shared" si="413"/>
        <v>7</v>
      </c>
      <c r="EY279" s="1081">
        <v>1</v>
      </c>
      <c r="EZ279" s="1164">
        <f t="shared" si="335"/>
        <v>10.351648351648352</v>
      </c>
      <c r="FB279" s="1062">
        <v>5</v>
      </c>
      <c r="FC279" s="1062">
        <v>1</v>
      </c>
      <c r="FD279" s="1062">
        <v>2</v>
      </c>
      <c r="FE279" s="1062">
        <f t="shared" si="414"/>
        <v>8</v>
      </c>
      <c r="FF279" s="1082">
        <f t="shared" si="384"/>
        <v>1</v>
      </c>
      <c r="FG279" s="1163">
        <f t="shared" si="336"/>
        <v>13.978947368421053</v>
      </c>
      <c r="FH279" s="1154"/>
      <c r="FI279" s="1138"/>
      <c r="FJ279" s="1062">
        <v>6</v>
      </c>
      <c r="FK279" s="1062">
        <v>1</v>
      </c>
      <c r="FL279" s="1062">
        <v>2</v>
      </c>
      <c r="FM279" s="1062">
        <f t="shared" si="415"/>
        <v>9</v>
      </c>
      <c r="FN279" s="1124">
        <v>1</v>
      </c>
      <c r="FO279" s="1163">
        <f t="shared" si="369"/>
        <v>7</v>
      </c>
      <c r="FQ279" s="1062">
        <v>6</v>
      </c>
      <c r="FR279" s="1062">
        <v>2</v>
      </c>
      <c r="FS279" s="1062">
        <v>3</v>
      </c>
      <c r="FT279" s="1062">
        <f t="shared" si="416"/>
        <v>11</v>
      </c>
      <c r="FU279" s="1076">
        <f t="shared" si="375"/>
        <v>1</v>
      </c>
      <c r="FX279" s="1138"/>
      <c r="FY279" s="1062">
        <v>1</v>
      </c>
      <c r="FZ279" s="1062">
        <v>2</v>
      </c>
      <c r="GA279" s="1062">
        <v>0</v>
      </c>
      <c r="GB279" s="590">
        <f t="shared" si="417"/>
        <v>3</v>
      </c>
      <c r="GC279" s="1082">
        <v>1</v>
      </c>
      <c r="GD279" s="1143">
        <f t="shared" si="337"/>
        <v>3.9482758620689653</v>
      </c>
      <c r="GE279" s="589">
        <f t="shared" si="405"/>
        <v>23</v>
      </c>
      <c r="GF279" s="589">
        <f t="shared" si="406"/>
        <v>12</v>
      </c>
      <c r="GG279" s="589">
        <f t="shared" si="407"/>
        <v>13</v>
      </c>
      <c r="GH279" s="586">
        <v>2</v>
      </c>
      <c r="GI279" s="586">
        <v>4</v>
      </c>
    </row>
    <row r="280" spans="1:191" hidden="1" x14ac:dyDescent="0.35">
      <c r="A280" s="1227" t="s">
        <v>326</v>
      </c>
      <c r="O280" s="1150"/>
      <c r="P280" s="1073"/>
      <c r="AC280" s="1062">
        <v>0</v>
      </c>
      <c r="AD280" s="1062">
        <v>0</v>
      </c>
      <c r="AE280" s="1062">
        <v>0</v>
      </c>
      <c r="AF280" s="1062">
        <f t="shared" si="401"/>
        <v>0</v>
      </c>
      <c r="AG280" s="1076">
        <v>1</v>
      </c>
      <c r="AH280" s="1081">
        <f t="shared" si="402"/>
        <v>0</v>
      </c>
      <c r="AJ280" s="1062">
        <v>0</v>
      </c>
      <c r="AK280" s="1062">
        <v>0</v>
      </c>
      <c r="AL280" s="1062">
        <v>2</v>
      </c>
      <c r="AM280" s="1062">
        <f t="shared" si="403"/>
        <v>2</v>
      </c>
      <c r="AN280" s="1076">
        <f t="shared" si="408"/>
        <v>1</v>
      </c>
      <c r="AO280" s="1081">
        <f t="shared" si="404"/>
        <v>2.25</v>
      </c>
      <c r="AQ280" s="1062">
        <v>3</v>
      </c>
      <c r="AR280" s="1062">
        <v>1</v>
      </c>
      <c r="AS280" s="1062">
        <v>0</v>
      </c>
      <c r="AT280" s="1062">
        <f t="shared" si="409"/>
        <v>4</v>
      </c>
      <c r="AU280" s="1082">
        <v>1</v>
      </c>
      <c r="AV280" s="1162">
        <f t="shared" si="391"/>
        <v>10.929824561403509</v>
      </c>
      <c r="AX280" s="1062">
        <v>3</v>
      </c>
      <c r="AY280" s="1062">
        <v>2</v>
      </c>
      <c r="AZ280" s="1062">
        <v>2</v>
      </c>
      <c r="BA280" s="1062">
        <f t="shared" si="410"/>
        <v>7</v>
      </c>
      <c r="BB280" s="1082">
        <v>1</v>
      </c>
      <c r="BC280" s="1155">
        <f t="shared" si="389"/>
        <v>13.175438596491228</v>
      </c>
      <c r="BD280" s="1150"/>
      <c r="BE280" s="1073"/>
      <c r="BY280" s="1150"/>
      <c r="BZ280" s="1073"/>
      <c r="CF280" s="1163"/>
      <c r="CM280" s="1163"/>
      <c r="CN280" s="1150"/>
      <c r="CO280" s="1073"/>
      <c r="DA280" s="1082"/>
      <c r="DB280" s="1082"/>
      <c r="DC280" s="1082"/>
      <c r="DD280" s="1082"/>
      <c r="DE280" s="1082"/>
      <c r="DF280" s="1082"/>
      <c r="DG280" s="1082"/>
      <c r="DH280" s="1082"/>
      <c r="DI280" s="1082"/>
      <c r="DJ280" s="1082"/>
      <c r="DK280" s="1082"/>
      <c r="DL280" s="1082"/>
      <c r="DO280" s="1150"/>
      <c r="DP280" s="1073"/>
      <c r="DQ280" s="587"/>
      <c r="DR280" s="587"/>
      <c r="DS280" s="587"/>
      <c r="DT280" s="587"/>
      <c r="DU280" s="1127"/>
      <c r="DV280" s="1127"/>
      <c r="DW280" s="588"/>
      <c r="DX280" s="587"/>
      <c r="DY280" s="587"/>
      <c r="DZ280" s="587"/>
      <c r="EA280" s="587"/>
      <c r="EB280" s="1127"/>
      <c r="EC280" s="1127"/>
      <c r="ED280" s="1150"/>
      <c r="EE280" s="1073"/>
      <c r="EF280" s="1062">
        <v>3</v>
      </c>
      <c r="EG280" s="1062">
        <v>8</v>
      </c>
      <c r="EH280" s="1062">
        <v>2</v>
      </c>
      <c r="EI280" s="1062">
        <f t="shared" si="411"/>
        <v>13</v>
      </c>
      <c r="EJ280" s="1082">
        <v>1</v>
      </c>
      <c r="EK280" s="1163">
        <f t="shared" si="348"/>
        <v>13.188679245283019</v>
      </c>
      <c r="EM280" s="1062">
        <v>7</v>
      </c>
      <c r="EN280" s="1062">
        <v>11</v>
      </c>
      <c r="EO280" s="1062">
        <v>2</v>
      </c>
      <c r="EP280" s="1062">
        <f t="shared" si="412"/>
        <v>20</v>
      </c>
      <c r="EQ280" s="1082">
        <v>1</v>
      </c>
      <c r="ER280" s="1163">
        <f t="shared" si="334"/>
        <v>17.796296296296298</v>
      </c>
      <c r="ES280" s="1150"/>
      <c r="ET280" s="1074"/>
      <c r="EU280" s="1062">
        <v>0</v>
      </c>
      <c r="EV280" s="1062">
        <v>3</v>
      </c>
      <c r="EW280" s="1062">
        <v>4</v>
      </c>
      <c r="EX280" s="1062">
        <f t="shared" si="413"/>
        <v>7</v>
      </c>
      <c r="EY280" s="1081">
        <v>1</v>
      </c>
      <c r="EZ280" s="1164">
        <f t="shared" si="335"/>
        <v>10.021978021978022</v>
      </c>
      <c r="FB280" s="1062">
        <v>1</v>
      </c>
      <c r="FC280" s="1062">
        <v>6</v>
      </c>
      <c r="FD280" s="1062">
        <v>4</v>
      </c>
      <c r="FE280" s="1062">
        <f t="shared" si="414"/>
        <v>11</v>
      </c>
      <c r="FF280" s="1082">
        <f t="shared" si="384"/>
        <v>1</v>
      </c>
      <c r="FG280" s="1163">
        <f t="shared" si="336"/>
        <v>13.705263157894738</v>
      </c>
      <c r="FH280" s="1154"/>
      <c r="FI280" s="1138"/>
      <c r="FJ280" s="1062">
        <v>2</v>
      </c>
      <c r="FK280" s="1062">
        <v>0</v>
      </c>
      <c r="FL280" s="1062">
        <v>0</v>
      </c>
      <c r="FM280" s="1062">
        <f t="shared" si="415"/>
        <v>2</v>
      </c>
      <c r="FN280" s="1124">
        <v>1</v>
      </c>
      <c r="FO280" s="1163">
        <f t="shared" si="369"/>
        <v>6.666666666666667</v>
      </c>
      <c r="FQ280" s="1062">
        <v>2</v>
      </c>
      <c r="FR280" s="1062">
        <v>1</v>
      </c>
      <c r="FS280" s="1062">
        <v>0</v>
      </c>
      <c r="FT280" s="1062">
        <f t="shared" si="416"/>
        <v>3</v>
      </c>
      <c r="FU280" s="1076">
        <f t="shared" si="375"/>
        <v>1</v>
      </c>
      <c r="FX280" s="1138"/>
      <c r="FY280" s="1062">
        <v>1</v>
      </c>
      <c r="FZ280" s="1062">
        <v>0</v>
      </c>
      <c r="GA280" s="1062">
        <v>1</v>
      </c>
      <c r="GB280" s="590">
        <f t="shared" si="417"/>
        <v>2</v>
      </c>
      <c r="GC280" s="1082">
        <v>1</v>
      </c>
      <c r="GD280" s="1143">
        <f t="shared" si="337"/>
        <v>3.8275862068965516</v>
      </c>
      <c r="GE280" s="589">
        <f t="shared" si="405"/>
        <v>9</v>
      </c>
      <c r="GF280" s="589">
        <f t="shared" si="406"/>
        <v>12</v>
      </c>
      <c r="GG280" s="589">
        <f t="shared" si="407"/>
        <v>7</v>
      </c>
      <c r="GH280" s="586">
        <v>0</v>
      </c>
      <c r="GI280" s="586">
        <v>2</v>
      </c>
    </row>
    <row r="281" spans="1:191" hidden="1" x14ac:dyDescent="0.35">
      <c r="A281" s="1224">
        <v>43115</v>
      </c>
      <c r="O281" s="1150"/>
      <c r="P281" s="1073"/>
      <c r="AC281" s="1062">
        <v>0</v>
      </c>
      <c r="AD281" s="1062">
        <v>0</v>
      </c>
      <c r="AE281" s="1062">
        <v>0</v>
      </c>
      <c r="AF281" s="1062">
        <f t="shared" si="401"/>
        <v>0</v>
      </c>
      <c r="AG281" s="1076">
        <v>1</v>
      </c>
      <c r="AH281" s="1081">
        <f t="shared" si="402"/>
        <v>0</v>
      </c>
      <c r="AJ281" s="1062">
        <v>0</v>
      </c>
      <c r="AK281" s="1062">
        <v>0</v>
      </c>
      <c r="AL281" s="1062">
        <v>3</v>
      </c>
      <c r="AM281" s="1062">
        <f t="shared" si="403"/>
        <v>3</v>
      </c>
      <c r="AN281" s="1076">
        <f t="shared" si="408"/>
        <v>1</v>
      </c>
      <c r="AO281" s="1081">
        <f t="shared" si="404"/>
        <v>2.4</v>
      </c>
      <c r="AQ281" s="1062">
        <v>7</v>
      </c>
      <c r="AR281" s="1062">
        <v>6</v>
      </c>
      <c r="AS281" s="1062">
        <v>5</v>
      </c>
      <c r="AT281" s="1062">
        <f t="shared" si="409"/>
        <v>18</v>
      </c>
      <c r="AU281" s="1082">
        <v>1</v>
      </c>
      <c r="AV281" s="1162">
        <f t="shared" si="391"/>
        <v>11.035087719298245</v>
      </c>
      <c r="AX281" s="1062">
        <v>7</v>
      </c>
      <c r="AY281" s="1062">
        <v>7</v>
      </c>
      <c r="AZ281" s="1062">
        <v>5</v>
      </c>
      <c r="BA281" s="1062">
        <f t="shared" si="410"/>
        <v>19</v>
      </c>
      <c r="BB281" s="1082">
        <v>1</v>
      </c>
      <c r="BC281" s="1155">
        <f t="shared" si="389"/>
        <v>13.192982456140351</v>
      </c>
      <c r="BD281" s="1150"/>
      <c r="BE281" s="1073"/>
      <c r="BY281" s="1150"/>
      <c r="BZ281" s="1073"/>
      <c r="CF281" s="1163"/>
      <c r="CM281" s="1163"/>
      <c r="CN281" s="1150"/>
      <c r="CO281" s="1073"/>
      <c r="DA281" s="1082"/>
      <c r="DB281" s="1082"/>
      <c r="DC281" s="1082"/>
      <c r="DD281" s="1082"/>
      <c r="DE281" s="1082"/>
      <c r="DF281" s="1082"/>
      <c r="DG281" s="1082"/>
      <c r="DH281" s="1082"/>
      <c r="DI281" s="1082"/>
      <c r="DJ281" s="1082"/>
      <c r="DK281" s="1082"/>
      <c r="DL281" s="1082"/>
      <c r="DO281" s="1150"/>
      <c r="DP281" s="1073"/>
      <c r="DQ281" s="587"/>
      <c r="DR281" s="587"/>
      <c r="DS281" s="587"/>
      <c r="DT281" s="587"/>
      <c r="DU281" s="1127"/>
      <c r="DV281" s="1127"/>
      <c r="DW281" s="588"/>
      <c r="DX281" s="587"/>
      <c r="DY281" s="587"/>
      <c r="DZ281" s="587"/>
      <c r="EA281" s="587"/>
      <c r="EB281" s="1127"/>
      <c r="EC281" s="1127"/>
      <c r="ED281" s="1150"/>
      <c r="EE281" s="1073"/>
      <c r="EF281" s="1062">
        <v>0</v>
      </c>
      <c r="EG281" s="1062">
        <v>0</v>
      </c>
      <c r="EH281" s="1062">
        <v>0</v>
      </c>
      <c r="EI281" s="1062">
        <f t="shared" si="411"/>
        <v>0</v>
      </c>
      <c r="EJ281" s="1082">
        <v>0</v>
      </c>
      <c r="EK281" s="1163">
        <f t="shared" si="348"/>
        <v>13.076923076923077</v>
      </c>
      <c r="EM281" s="1062">
        <v>0</v>
      </c>
      <c r="EN281" s="1062">
        <v>0</v>
      </c>
      <c r="EO281" s="1062">
        <v>0</v>
      </c>
      <c r="EP281" s="1062">
        <f t="shared" si="412"/>
        <v>0</v>
      </c>
      <c r="EQ281" s="1082">
        <v>1</v>
      </c>
      <c r="ER281" s="1163">
        <f t="shared" si="334"/>
        <v>17.425925925925927</v>
      </c>
      <c r="ES281" s="1150"/>
      <c r="ET281" s="1074"/>
      <c r="EU281" s="1062">
        <v>11</v>
      </c>
      <c r="EV281" s="1062">
        <v>2</v>
      </c>
      <c r="EW281" s="1062">
        <v>3</v>
      </c>
      <c r="EX281" s="1062">
        <f t="shared" si="413"/>
        <v>16</v>
      </c>
      <c r="EY281" s="1081">
        <v>1</v>
      </c>
      <c r="EZ281" s="1164">
        <f t="shared" si="335"/>
        <v>10.219780219780219</v>
      </c>
      <c r="FB281" s="1062">
        <v>13</v>
      </c>
      <c r="FC281" s="1062">
        <v>3</v>
      </c>
      <c r="FD281" s="1062">
        <v>3</v>
      </c>
      <c r="FE281" s="1062">
        <f t="shared" si="414"/>
        <v>19</v>
      </c>
      <c r="FF281" s="1082">
        <f t="shared" si="384"/>
        <v>1</v>
      </c>
      <c r="FG281" s="1163">
        <f t="shared" si="336"/>
        <v>13.810526315789474</v>
      </c>
      <c r="FH281" s="1154"/>
      <c r="FI281" s="1138"/>
      <c r="FJ281" s="1062">
        <v>8</v>
      </c>
      <c r="FK281" s="1062">
        <v>5</v>
      </c>
      <c r="FL281" s="1062">
        <v>0</v>
      </c>
      <c r="FM281" s="1062">
        <f t="shared" si="415"/>
        <v>13</v>
      </c>
      <c r="FN281" s="1124">
        <v>1</v>
      </c>
      <c r="FO281" s="1163">
        <f t="shared" si="369"/>
        <v>7.0625</v>
      </c>
      <c r="FQ281" s="1062">
        <v>8</v>
      </c>
      <c r="FR281" s="1062">
        <v>5</v>
      </c>
      <c r="FS281" s="1062">
        <v>1</v>
      </c>
      <c r="FT281" s="1062">
        <f t="shared" si="416"/>
        <v>14</v>
      </c>
      <c r="FU281" s="1076">
        <f t="shared" si="375"/>
        <v>1</v>
      </c>
      <c r="FX281" s="1138"/>
      <c r="FY281" s="1062">
        <v>1</v>
      </c>
      <c r="FZ281" s="1062">
        <v>2</v>
      </c>
      <c r="GA281" s="1062">
        <v>9</v>
      </c>
      <c r="GB281" s="590">
        <f t="shared" si="417"/>
        <v>12</v>
      </c>
      <c r="GC281" s="1082">
        <v>1</v>
      </c>
      <c r="GD281" s="1143">
        <f t="shared" si="337"/>
        <v>3.9655172413793105</v>
      </c>
      <c r="GE281" s="589">
        <f t="shared" si="405"/>
        <v>27</v>
      </c>
      <c r="GF281" s="589">
        <f t="shared" si="406"/>
        <v>15</v>
      </c>
      <c r="GG281" s="589">
        <f t="shared" si="407"/>
        <v>17</v>
      </c>
      <c r="GH281" s="586">
        <v>1</v>
      </c>
      <c r="GI281" s="586">
        <v>7</v>
      </c>
    </row>
    <row r="282" spans="1:191" hidden="1" x14ac:dyDescent="0.35">
      <c r="A282" s="1225">
        <v>43116</v>
      </c>
      <c r="O282" s="1150"/>
      <c r="P282" s="1073"/>
      <c r="AC282" s="1062">
        <v>0</v>
      </c>
      <c r="AD282" s="1062">
        <v>0</v>
      </c>
      <c r="AE282" s="1062">
        <v>0</v>
      </c>
      <c r="AF282" s="1062">
        <f t="shared" si="401"/>
        <v>0</v>
      </c>
      <c r="AG282" s="1076">
        <v>1</v>
      </c>
      <c r="AH282" s="1081">
        <f t="shared" si="402"/>
        <v>0</v>
      </c>
      <c r="AJ282" s="1062">
        <v>0</v>
      </c>
      <c r="AK282" s="1062">
        <v>1</v>
      </c>
      <c r="AL282" s="1062">
        <v>5</v>
      </c>
      <c r="AM282" s="1062">
        <f t="shared" si="403"/>
        <v>6</v>
      </c>
      <c r="AN282" s="1076">
        <f t="shared" si="408"/>
        <v>1</v>
      </c>
      <c r="AO282" s="1081">
        <f t="shared" si="404"/>
        <v>3</v>
      </c>
      <c r="AQ282" s="1062">
        <v>4</v>
      </c>
      <c r="AR282" s="1062">
        <v>7</v>
      </c>
      <c r="AS282" s="1062">
        <v>9</v>
      </c>
      <c r="AT282" s="1062">
        <f t="shared" si="409"/>
        <v>20</v>
      </c>
      <c r="AU282" s="1082">
        <v>1</v>
      </c>
      <c r="AV282" s="1162">
        <f t="shared" si="391"/>
        <v>11.263157894736842</v>
      </c>
      <c r="AX282" s="1062">
        <v>4</v>
      </c>
      <c r="AY282" s="1062">
        <v>11</v>
      </c>
      <c r="AZ282" s="1062">
        <v>10</v>
      </c>
      <c r="BA282" s="1062">
        <f t="shared" si="410"/>
        <v>25</v>
      </c>
      <c r="BB282" s="1082">
        <v>1</v>
      </c>
      <c r="BC282" s="1155">
        <f t="shared" si="389"/>
        <v>13.403508771929825</v>
      </c>
      <c r="BD282" s="1150"/>
      <c r="BE282" s="1073"/>
      <c r="BY282" s="1150"/>
      <c r="BZ282" s="1073"/>
      <c r="CF282" s="1163"/>
      <c r="CM282" s="1163"/>
      <c r="CN282" s="1150"/>
      <c r="CO282" s="1073"/>
      <c r="DA282" s="1082"/>
      <c r="DB282" s="1082"/>
      <c r="DC282" s="1082"/>
      <c r="DD282" s="1082"/>
      <c r="DE282" s="1082"/>
      <c r="DF282" s="1082"/>
      <c r="DG282" s="1082"/>
      <c r="DH282" s="1082"/>
      <c r="DI282" s="1082"/>
      <c r="DJ282" s="1082"/>
      <c r="DK282" s="1082"/>
      <c r="DL282" s="1082"/>
      <c r="DO282" s="1150"/>
      <c r="DP282" s="1073"/>
      <c r="DQ282" s="587"/>
      <c r="DR282" s="587"/>
      <c r="DS282" s="587"/>
      <c r="DT282" s="587"/>
      <c r="DU282" s="1127"/>
      <c r="DV282" s="1127"/>
      <c r="DW282" s="588"/>
      <c r="DX282" s="587"/>
      <c r="DY282" s="587"/>
      <c r="DZ282" s="587"/>
      <c r="EA282" s="587"/>
      <c r="EB282" s="1127"/>
      <c r="EC282" s="1127"/>
      <c r="ED282" s="1150"/>
      <c r="EE282" s="1073"/>
      <c r="EF282" s="1062">
        <v>0</v>
      </c>
      <c r="EG282" s="1062">
        <v>0</v>
      </c>
      <c r="EH282" s="1062">
        <v>0</v>
      </c>
      <c r="EI282" s="1062">
        <f t="shared" si="411"/>
        <v>0</v>
      </c>
      <c r="EJ282" s="1082">
        <v>0</v>
      </c>
      <c r="EK282" s="1163">
        <f t="shared" si="348"/>
        <v>13.078431372549019</v>
      </c>
      <c r="EM282" s="1062">
        <v>0</v>
      </c>
      <c r="EN282" s="1062">
        <v>0</v>
      </c>
      <c r="EO282" s="1062">
        <v>0</v>
      </c>
      <c r="EP282" s="1062">
        <f t="shared" si="412"/>
        <v>0</v>
      </c>
      <c r="EQ282" s="1082">
        <v>1</v>
      </c>
      <c r="ER282" s="1163">
        <f t="shared" si="334"/>
        <v>17.111111111111111</v>
      </c>
      <c r="ES282" s="1150"/>
      <c r="ET282" s="1074"/>
      <c r="EU282" s="1062">
        <v>6</v>
      </c>
      <c r="EV282" s="1062">
        <v>4</v>
      </c>
      <c r="EW282" s="1062">
        <v>2</v>
      </c>
      <c r="EX282" s="1062">
        <f t="shared" si="413"/>
        <v>12</v>
      </c>
      <c r="EY282" s="1081">
        <v>1</v>
      </c>
      <c r="EZ282" s="1164">
        <f t="shared" si="335"/>
        <v>10.258064516129032</v>
      </c>
      <c r="FB282" s="1062">
        <v>9</v>
      </c>
      <c r="FC282" s="1062">
        <v>8</v>
      </c>
      <c r="FD282" s="1062">
        <v>5</v>
      </c>
      <c r="FE282" s="1062">
        <f t="shared" si="414"/>
        <v>22</v>
      </c>
      <c r="FF282" s="1082">
        <f t="shared" si="384"/>
        <v>1</v>
      </c>
      <c r="FG282" s="1163">
        <f t="shared" si="336"/>
        <v>13.979381443298969</v>
      </c>
      <c r="FH282" s="1154"/>
      <c r="FI282" s="1138"/>
      <c r="FJ282" s="1062">
        <v>0</v>
      </c>
      <c r="FK282" s="1062">
        <v>0</v>
      </c>
      <c r="FL282" s="1062">
        <v>0</v>
      </c>
      <c r="FM282" s="1062">
        <f t="shared" si="415"/>
        <v>0</v>
      </c>
      <c r="FN282" s="1124">
        <v>0</v>
      </c>
      <c r="FO282" s="1163">
        <f t="shared" si="369"/>
        <v>7.0625</v>
      </c>
      <c r="FQ282" s="1062">
        <v>0</v>
      </c>
      <c r="FR282" s="1062">
        <v>0</v>
      </c>
      <c r="FS282" s="1062">
        <v>0</v>
      </c>
      <c r="FT282" s="1062">
        <f t="shared" si="416"/>
        <v>0</v>
      </c>
      <c r="FU282" s="1076">
        <f t="shared" si="375"/>
        <v>0</v>
      </c>
      <c r="FX282" s="1138"/>
      <c r="FY282" s="1062">
        <v>4</v>
      </c>
      <c r="FZ282" s="1062">
        <v>0</v>
      </c>
      <c r="GA282" s="1062">
        <v>0</v>
      </c>
      <c r="GB282" s="590">
        <f t="shared" si="417"/>
        <v>4</v>
      </c>
      <c r="GC282" s="1082">
        <v>1</v>
      </c>
      <c r="GD282" s="1143">
        <f t="shared" si="337"/>
        <v>3.9827586206896552</v>
      </c>
      <c r="GE282" s="589">
        <f t="shared" si="405"/>
        <v>14</v>
      </c>
      <c r="GF282" s="589">
        <f t="shared" si="406"/>
        <v>11</v>
      </c>
      <c r="GG282" s="589">
        <f t="shared" si="407"/>
        <v>11</v>
      </c>
      <c r="GH282" s="586">
        <v>0</v>
      </c>
      <c r="GI282" s="586">
        <v>5</v>
      </c>
    </row>
    <row r="283" spans="1:191" hidden="1" x14ac:dyDescent="0.35">
      <c r="A283" s="1225">
        <v>43117</v>
      </c>
      <c r="O283" s="1150"/>
      <c r="P283" s="1073"/>
      <c r="AC283" s="1062">
        <v>0</v>
      </c>
      <c r="AD283" s="1062">
        <v>0</v>
      </c>
      <c r="AE283" s="1062">
        <v>0</v>
      </c>
      <c r="AF283" s="1062">
        <f t="shared" ref="AF283:AF288" si="418">SUM(AC283:AE283)</f>
        <v>0</v>
      </c>
      <c r="AG283" s="1076">
        <v>1</v>
      </c>
      <c r="AH283" s="1081">
        <f t="shared" si="402"/>
        <v>0</v>
      </c>
      <c r="AJ283" s="1062">
        <v>1</v>
      </c>
      <c r="AK283" s="1062">
        <v>1</v>
      </c>
      <c r="AL283" s="1062">
        <v>5</v>
      </c>
      <c r="AM283" s="1062">
        <f t="shared" ref="AM283:AM288" si="419">SUM(AJ283:AL283)</f>
        <v>7</v>
      </c>
      <c r="AN283" s="1076">
        <f t="shared" si="408"/>
        <v>1</v>
      </c>
      <c r="AO283" s="1081">
        <f t="shared" si="404"/>
        <v>3.5714285714285716</v>
      </c>
      <c r="AQ283" s="1062">
        <v>5</v>
      </c>
      <c r="AR283" s="1062">
        <v>8</v>
      </c>
      <c r="AS283" s="1062">
        <v>2</v>
      </c>
      <c r="AT283" s="1062">
        <f t="shared" si="409"/>
        <v>15</v>
      </c>
      <c r="AU283" s="1082">
        <v>1</v>
      </c>
      <c r="AV283" s="1162">
        <f t="shared" si="391"/>
        <v>11.298245614035087</v>
      </c>
      <c r="AX283" s="1062">
        <v>5</v>
      </c>
      <c r="AY283" s="1062">
        <v>10</v>
      </c>
      <c r="AZ283" s="1062">
        <v>3</v>
      </c>
      <c r="BA283" s="1062">
        <f t="shared" si="410"/>
        <v>18</v>
      </c>
      <c r="BB283" s="1082">
        <v>1</v>
      </c>
      <c r="BC283" s="1155">
        <f t="shared" si="389"/>
        <v>13.473684210526315</v>
      </c>
      <c r="BD283" s="1150"/>
      <c r="BE283" s="1073"/>
      <c r="BY283" s="1150"/>
      <c r="BZ283" s="1073"/>
      <c r="CF283" s="1163"/>
      <c r="CM283" s="1163"/>
      <c r="CN283" s="1150"/>
      <c r="CO283" s="1073"/>
      <c r="DA283" s="1082"/>
      <c r="DB283" s="1082"/>
      <c r="DC283" s="1082"/>
      <c r="DD283" s="1082"/>
      <c r="DE283" s="1082"/>
      <c r="DF283" s="1082"/>
      <c r="DG283" s="1082"/>
      <c r="DH283" s="1082"/>
      <c r="DI283" s="1082"/>
      <c r="DJ283" s="1082"/>
      <c r="DK283" s="1082"/>
      <c r="DL283" s="1082"/>
      <c r="DO283" s="1150"/>
      <c r="DP283" s="1073"/>
      <c r="DQ283" s="587"/>
      <c r="DR283" s="587"/>
      <c r="DS283" s="587"/>
      <c r="DT283" s="587"/>
      <c r="DU283" s="1127"/>
      <c r="DV283" s="1127"/>
      <c r="DW283" s="588"/>
      <c r="DX283" s="587"/>
      <c r="DY283" s="587"/>
      <c r="DZ283" s="587"/>
      <c r="EA283" s="587"/>
      <c r="EB283" s="1127"/>
      <c r="EC283" s="1127"/>
      <c r="ED283" s="1150"/>
      <c r="EE283" s="1073"/>
      <c r="EF283" s="1062">
        <v>9</v>
      </c>
      <c r="EG283" s="1062">
        <v>2</v>
      </c>
      <c r="EH283" s="1062">
        <v>1</v>
      </c>
      <c r="EI283" s="1062">
        <f t="shared" si="411"/>
        <v>12</v>
      </c>
      <c r="EJ283" s="1082">
        <v>1</v>
      </c>
      <c r="EK283" s="1163">
        <f t="shared" si="348"/>
        <v>13.274509803921569</v>
      </c>
      <c r="EM283" s="1062">
        <v>11</v>
      </c>
      <c r="EN283" s="1062">
        <v>3</v>
      </c>
      <c r="EO283" s="1062">
        <v>2</v>
      </c>
      <c r="EP283" s="1062">
        <f t="shared" si="412"/>
        <v>16</v>
      </c>
      <c r="EQ283" s="1082">
        <v>1</v>
      </c>
      <c r="ER283" s="1163">
        <f t="shared" si="334"/>
        <v>17.185185185185187</v>
      </c>
      <c r="ES283" s="1150"/>
      <c r="ET283" s="1074"/>
      <c r="EU283" s="1062">
        <v>6</v>
      </c>
      <c r="EV283" s="1062">
        <v>1</v>
      </c>
      <c r="EW283" s="1062">
        <v>0</v>
      </c>
      <c r="EX283" s="1062">
        <f t="shared" si="413"/>
        <v>7</v>
      </c>
      <c r="EY283" s="1081">
        <v>1</v>
      </c>
      <c r="EZ283" s="1164">
        <f t="shared" si="335"/>
        <v>9.9368421052631586</v>
      </c>
      <c r="FB283" s="1062">
        <v>6</v>
      </c>
      <c r="FC283" s="1062">
        <v>1</v>
      </c>
      <c r="FD283" s="1062">
        <v>0</v>
      </c>
      <c r="FE283" s="1062">
        <f t="shared" si="414"/>
        <v>7</v>
      </c>
      <c r="FF283" s="1082">
        <f t="shared" si="384"/>
        <v>1</v>
      </c>
      <c r="FG283" s="1163">
        <f t="shared" si="336"/>
        <v>13.515151515151516</v>
      </c>
      <c r="FH283" s="1154"/>
      <c r="FI283" s="1138"/>
      <c r="FJ283" s="1062">
        <v>3</v>
      </c>
      <c r="FK283" s="1062">
        <v>0</v>
      </c>
      <c r="FL283" s="1062">
        <v>0</v>
      </c>
      <c r="FM283" s="1062">
        <f t="shared" si="415"/>
        <v>3</v>
      </c>
      <c r="FN283" s="1124">
        <v>1</v>
      </c>
      <c r="FO283" s="1163">
        <f t="shared" si="369"/>
        <v>6.8235294117647056</v>
      </c>
      <c r="FQ283" s="1062">
        <v>3</v>
      </c>
      <c r="FR283" s="1062">
        <v>2</v>
      </c>
      <c r="FS283" s="1062">
        <v>0</v>
      </c>
      <c r="FT283" s="1062">
        <f t="shared" si="416"/>
        <v>5</v>
      </c>
      <c r="FU283" s="1076">
        <f t="shared" si="375"/>
        <v>1</v>
      </c>
      <c r="FX283" s="1138"/>
      <c r="FY283" s="1062">
        <v>1</v>
      </c>
      <c r="FZ283" s="1062">
        <v>0</v>
      </c>
      <c r="GA283" s="1062">
        <v>0</v>
      </c>
      <c r="GB283" s="590">
        <f t="shared" si="417"/>
        <v>1</v>
      </c>
      <c r="GC283" s="1082">
        <v>1</v>
      </c>
      <c r="GD283" s="1143">
        <f t="shared" si="337"/>
        <v>3.896551724137931</v>
      </c>
      <c r="GE283" s="589">
        <f t="shared" si="405"/>
        <v>24</v>
      </c>
      <c r="GF283" s="589">
        <f t="shared" si="406"/>
        <v>11</v>
      </c>
      <c r="GG283" s="589">
        <f t="shared" si="407"/>
        <v>3</v>
      </c>
      <c r="GH283" s="586">
        <v>2</v>
      </c>
      <c r="GI283" s="586">
        <v>5</v>
      </c>
    </row>
    <row r="284" spans="1:191" hidden="1" x14ac:dyDescent="0.35">
      <c r="A284" s="1225">
        <v>43118</v>
      </c>
      <c r="O284" s="1150"/>
      <c r="P284" s="1073"/>
      <c r="AC284" s="1062">
        <v>0</v>
      </c>
      <c r="AD284" s="1062">
        <v>0</v>
      </c>
      <c r="AE284" s="1062">
        <v>0</v>
      </c>
      <c r="AF284" s="1062">
        <f t="shared" si="418"/>
        <v>0</v>
      </c>
      <c r="AG284" s="1076">
        <v>1</v>
      </c>
      <c r="AH284" s="1081">
        <f t="shared" si="402"/>
        <v>0</v>
      </c>
      <c r="AJ284" s="1062">
        <v>0</v>
      </c>
      <c r="AK284" s="1062">
        <v>0</v>
      </c>
      <c r="AL284" s="1062">
        <v>4</v>
      </c>
      <c r="AM284" s="1062">
        <f t="shared" si="419"/>
        <v>4</v>
      </c>
      <c r="AN284" s="1076">
        <f t="shared" si="408"/>
        <v>1</v>
      </c>
      <c r="AO284" s="1081">
        <f t="shared" si="404"/>
        <v>3.625</v>
      </c>
      <c r="AQ284" s="1062">
        <v>3</v>
      </c>
      <c r="AR284" s="1062">
        <v>1</v>
      </c>
      <c r="AS284" s="1062">
        <v>0</v>
      </c>
      <c r="AT284" s="1062">
        <f t="shared" ref="AT284:AT290" si="420">SUM(AQ284:AS284)</f>
        <v>4</v>
      </c>
      <c r="AU284" s="1082">
        <v>1</v>
      </c>
      <c r="AV284" s="1162">
        <f t="shared" si="391"/>
        <v>11.140350877192983</v>
      </c>
      <c r="AX284" s="1062">
        <v>4</v>
      </c>
      <c r="AY284" s="1062">
        <v>2</v>
      </c>
      <c r="AZ284" s="1062">
        <v>2</v>
      </c>
      <c r="BA284" s="1062">
        <f t="shared" ref="BA284:BA290" si="421">SUM(AX284:AZ284)</f>
        <v>8</v>
      </c>
      <c r="BB284" s="1082">
        <v>1</v>
      </c>
      <c r="BC284" s="1155">
        <f t="shared" si="389"/>
        <v>13.333333333333334</v>
      </c>
      <c r="BD284" s="1150"/>
      <c r="BE284" s="1073"/>
      <c r="BY284" s="1150"/>
      <c r="BZ284" s="1073"/>
      <c r="CF284" s="1163"/>
      <c r="CM284" s="1163"/>
      <c r="CN284" s="1150"/>
      <c r="CO284" s="1073"/>
      <c r="DA284" s="1082"/>
      <c r="DB284" s="1082"/>
      <c r="DC284" s="1082"/>
      <c r="DD284" s="1082"/>
      <c r="DE284" s="1082"/>
      <c r="DF284" s="1082"/>
      <c r="DG284" s="1082"/>
      <c r="DH284" s="1082"/>
      <c r="DI284" s="1082"/>
      <c r="DJ284" s="1082"/>
      <c r="DK284" s="1082"/>
      <c r="DL284" s="1082"/>
      <c r="DO284" s="1150"/>
      <c r="DP284" s="1073"/>
      <c r="DQ284" s="587"/>
      <c r="DR284" s="587"/>
      <c r="DS284" s="587"/>
      <c r="DT284" s="587"/>
      <c r="DU284" s="1127"/>
      <c r="DV284" s="1127"/>
      <c r="DW284" s="588"/>
      <c r="DX284" s="587"/>
      <c r="DY284" s="587"/>
      <c r="DZ284" s="587"/>
      <c r="EA284" s="587"/>
      <c r="EB284" s="1127"/>
      <c r="EC284" s="1127"/>
      <c r="ED284" s="1150"/>
      <c r="EE284" s="1073"/>
      <c r="EF284" s="1062">
        <v>7</v>
      </c>
      <c r="EG284" s="1062">
        <v>1</v>
      </c>
      <c r="EH284" s="1062">
        <v>2</v>
      </c>
      <c r="EI284" s="1062">
        <f t="shared" ref="EI284:EI290" si="422">SUM(EF284:EH284)</f>
        <v>10</v>
      </c>
      <c r="EJ284" s="1082">
        <v>1</v>
      </c>
      <c r="EK284" s="1163">
        <f t="shared" si="348"/>
        <v>13.137254901960784</v>
      </c>
      <c r="EM284" s="1062">
        <v>10</v>
      </c>
      <c r="EN284" s="1062">
        <v>1</v>
      </c>
      <c r="EO284" s="1062">
        <v>4</v>
      </c>
      <c r="EP284" s="1062">
        <f t="shared" ref="EP284:EP290" si="423">SUM(EM284:EO284)</f>
        <v>15</v>
      </c>
      <c r="EQ284" s="1082">
        <v>1</v>
      </c>
      <c r="ER284" s="1163">
        <f t="shared" si="334"/>
        <v>17.092592592592592</v>
      </c>
      <c r="ES284" s="1150"/>
      <c r="ET284" s="1074"/>
      <c r="EU284" s="1062">
        <v>0</v>
      </c>
      <c r="EV284" s="1062">
        <v>0</v>
      </c>
      <c r="EW284" s="1062">
        <v>0</v>
      </c>
      <c r="EX284" s="1062">
        <f t="shared" ref="EX284:EX290" si="424">SUM(EU284:EW284)</f>
        <v>0</v>
      </c>
      <c r="EY284" s="1081">
        <v>0</v>
      </c>
      <c r="EZ284" s="1164">
        <f t="shared" si="335"/>
        <v>9.810526315789474</v>
      </c>
      <c r="FB284" s="1062">
        <v>0</v>
      </c>
      <c r="FC284" s="1062">
        <v>0</v>
      </c>
      <c r="FD284" s="1062">
        <v>0</v>
      </c>
      <c r="FE284" s="1062">
        <f t="shared" ref="FE284:FE290" si="425">SUM(FB284:FD284)</f>
        <v>0</v>
      </c>
      <c r="FF284" s="1082">
        <f t="shared" si="384"/>
        <v>0</v>
      </c>
      <c r="FG284" s="1163">
        <f t="shared" si="336"/>
        <v>13.333333333333334</v>
      </c>
      <c r="FH284" s="1154"/>
      <c r="FI284" s="1138"/>
      <c r="FJ284" s="1062">
        <v>8</v>
      </c>
      <c r="FK284" s="1062">
        <v>0</v>
      </c>
      <c r="FL284" s="1062">
        <v>0</v>
      </c>
      <c r="FM284" s="1062">
        <f t="shared" ref="FM284:FM290" si="426">SUM(FJ284:FL284)</f>
        <v>8</v>
      </c>
      <c r="FN284" s="1124">
        <v>1</v>
      </c>
      <c r="FO284" s="1163">
        <f t="shared" si="369"/>
        <v>6.8888888888888893</v>
      </c>
      <c r="FQ284" s="1062">
        <v>11</v>
      </c>
      <c r="FR284" s="1062">
        <v>1</v>
      </c>
      <c r="FS284" s="1062">
        <v>0</v>
      </c>
      <c r="FT284" s="1062">
        <f t="shared" ref="FT284:FT290" si="427">SUM(FQ284:FS284)</f>
        <v>12</v>
      </c>
      <c r="FU284" s="1076">
        <f t="shared" si="375"/>
        <v>1</v>
      </c>
      <c r="FX284" s="1138"/>
      <c r="FY284" s="1062">
        <v>1</v>
      </c>
      <c r="FZ284" s="1062">
        <v>0</v>
      </c>
      <c r="GA284" s="1062">
        <v>0</v>
      </c>
      <c r="GB284" s="590">
        <f t="shared" ref="GB284:GB290" si="428">SUM(FY284:GA284)</f>
        <v>1</v>
      </c>
      <c r="GC284" s="1082">
        <v>1</v>
      </c>
      <c r="GD284" s="1143">
        <f t="shared" si="337"/>
        <v>3.8103448275862069</v>
      </c>
      <c r="GE284" s="589">
        <f t="shared" si="405"/>
        <v>19</v>
      </c>
      <c r="GF284" s="589">
        <f t="shared" si="406"/>
        <v>2</v>
      </c>
      <c r="GG284" s="589">
        <f t="shared" si="407"/>
        <v>2</v>
      </c>
      <c r="GH284" s="586">
        <v>0</v>
      </c>
      <c r="GI284" s="586">
        <v>4</v>
      </c>
    </row>
    <row r="285" spans="1:191" hidden="1" x14ac:dyDescent="0.35">
      <c r="A285" s="1227">
        <v>43119</v>
      </c>
      <c r="O285" s="1150"/>
      <c r="P285" s="1073"/>
      <c r="AC285" s="1062">
        <v>0</v>
      </c>
      <c r="AD285" s="1062">
        <v>0</v>
      </c>
      <c r="AE285" s="1062">
        <v>0</v>
      </c>
      <c r="AF285" s="1062">
        <f t="shared" si="418"/>
        <v>0</v>
      </c>
      <c r="AG285" s="1076">
        <v>1</v>
      </c>
      <c r="AH285" s="1081">
        <f t="shared" si="402"/>
        <v>0</v>
      </c>
      <c r="AJ285" s="1062">
        <v>0</v>
      </c>
      <c r="AK285" s="1062">
        <v>1</v>
      </c>
      <c r="AL285" s="1062">
        <v>1</v>
      </c>
      <c r="AM285" s="1062">
        <f t="shared" si="419"/>
        <v>2</v>
      </c>
      <c r="AN285" s="1076">
        <f t="shared" si="408"/>
        <v>1</v>
      </c>
      <c r="AO285" s="1081">
        <f t="shared" si="404"/>
        <v>3.4444444444444446</v>
      </c>
      <c r="AQ285" s="1062">
        <v>2</v>
      </c>
      <c r="AR285" s="1062">
        <v>2</v>
      </c>
      <c r="AS285" s="1062">
        <v>2</v>
      </c>
      <c r="AT285" s="1062">
        <f t="shared" si="420"/>
        <v>6</v>
      </c>
      <c r="AU285" s="1082">
        <v>1</v>
      </c>
      <c r="AV285" s="1162">
        <f t="shared" si="391"/>
        <v>11.12280701754386</v>
      </c>
      <c r="AX285" s="1062">
        <v>3</v>
      </c>
      <c r="AY285" s="1062">
        <v>3</v>
      </c>
      <c r="AZ285" s="1062">
        <v>3</v>
      </c>
      <c r="BA285" s="1062">
        <f t="shared" si="421"/>
        <v>9</v>
      </c>
      <c r="BB285" s="1082">
        <v>1</v>
      </c>
      <c r="BC285" s="1155">
        <f t="shared" si="389"/>
        <v>13.333333333333334</v>
      </c>
      <c r="BD285" s="1150"/>
      <c r="BE285" s="1073"/>
      <c r="BY285" s="1150"/>
      <c r="BZ285" s="1073"/>
      <c r="CF285" s="1163"/>
      <c r="CM285" s="1163"/>
      <c r="CN285" s="1150"/>
      <c r="CO285" s="1073"/>
      <c r="DA285" s="1082"/>
      <c r="DB285" s="1082"/>
      <c r="DC285" s="1082"/>
      <c r="DD285" s="1082"/>
      <c r="DE285" s="1082"/>
      <c r="DF285" s="1082"/>
      <c r="DG285" s="1082"/>
      <c r="DH285" s="1082"/>
      <c r="DI285" s="1082"/>
      <c r="DJ285" s="1082"/>
      <c r="DK285" s="1082"/>
      <c r="DL285" s="1082"/>
      <c r="DO285" s="1150"/>
      <c r="DP285" s="1073"/>
      <c r="DQ285" s="587"/>
      <c r="DR285" s="587"/>
      <c r="DS285" s="587"/>
      <c r="DT285" s="587"/>
      <c r="DU285" s="1127"/>
      <c r="DV285" s="1127"/>
      <c r="DW285" s="588"/>
      <c r="DX285" s="587"/>
      <c r="DY285" s="587"/>
      <c r="DZ285" s="587"/>
      <c r="EA285" s="587"/>
      <c r="EB285" s="1127"/>
      <c r="EC285" s="1127"/>
      <c r="ED285" s="1150"/>
      <c r="EE285" s="1073"/>
      <c r="EF285" s="1062">
        <v>5</v>
      </c>
      <c r="EG285" s="1062">
        <v>1</v>
      </c>
      <c r="EH285" s="1062">
        <v>0</v>
      </c>
      <c r="EI285" s="1062">
        <f t="shared" si="422"/>
        <v>6</v>
      </c>
      <c r="EJ285" s="1082">
        <v>1</v>
      </c>
      <c r="EK285" s="1163">
        <f t="shared" si="348"/>
        <v>13</v>
      </c>
      <c r="EM285" s="1062">
        <v>8</v>
      </c>
      <c r="EN285" s="1062">
        <v>4</v>
      </c>
      <c r="EO285" s="1062">
        <v>1</v>
      </c>
      <c r="EP285" s="1062">
        <f t="shared" si="423"/>
        <v>13</v>
      </c>
      <c r="EQ285" s="1082">
        <v>1</v>
      </c>
      <c r="ER285" s="1163">
        <f t="shared" si="334"/>
        <v>17.018518518518519</v>
      </c>
      <c r="ES285" s="1150"/>
      <c r="ET285" s="1074"/>
      <c r="EU285" s="1062">
        <v>4</v>
      </c>
      <c r="EV285" s="1062">
        <v>2</v>
      </c>
      <c r="EW285" s="1062">
        <v>1</v>
      </c>
      <c r="EX285" s="1062">
        <f t="shared" si="424"/>
        <v>7</v>
      </c>
      <c r="EY285" s="1081">
        <v>1</v>
      </c>
      <c r="EZ285" s="1164">
        <f t="shared" si="335"/>
        <v>9.5876288659793811</v>
      </c>
      <c r="FB285" s="1062">
        <v>5</v>
      </c>
      <c r="FC285" s="1062">
        <v>4</v>
      </c>
      <c r="FD285" s="1062">
        <v>1</v>
      </c>
      <c r="FE285" s="1062">
        <f t="shared" si="425"/>
        <v>10</v>
      </c>
      <c r="FF285" s="1082">
        <f t="shared" si="384"/>
        <v>1</v>
      </c>
      <c r="FG285" s="1163">
        <f t="shared" si="336"/>
        <v>13.029702970297029</v>
      </c>
      <c r="FH285" s="1154"/>
      <c r="FI285" s="1138"/>
      <c r="FJ285" s="1062">
        <v>5</v>
      </c>
      <c r="FK285" s="1062">
        <v>0</v>
      </c>
      <c r="FL285" s="1062">
        <v>0</v>
      </c>
      <c r="FM285" s="1062">
        <f t="shared" si="426"/>
        <v>5</v>
      </c>
      <c r="FN285" s="1124">
        <v>1</v>
      </c>
      <c r="FO285" s="1163">
        <f t="shared" si="369"/>
        <v>6.7894736842105265</v>
      </c>
      <c r="FQ285" s="1062">
        <v>5</v>
      </c>
      <c r="FR285" s="1062">
        <v>0</v>
      </c>
      <c r="FS285" s="1062">
        <v>2</v>
      </c>
      <c r="FT285" s="1062">
        <f t="shared" si="427"/>
        <v>7</v>
      </c>
      <c r="FU285" s="1076">
        <f t="shared" si="375"/>
        <v>1</v>
      </c>
      <c r="FX285" s="1138"/>
      <c r="FY285" s="1062">
        <v>2</v>
      </c>
      <c r="FZ285" s="1062">
        <v>0</v>
      </c>
      <c r="GA285" s="1062">
        <v>1</v>
      </c>
      <c r="GB285" s="590">
        <f t="shared" si="428"/>
        <v>3</v>
      </c>
      <c r="GC285" s="1082">
        <v>1</v>
      </c>
      <c r="GD285" s="1143">
        <f t="shared" si="337"/>
        <v>3.8448275862068964</v>
      </c>
      <c r="GE285" s="589">
        <f t="shared" si="405"/>
        <v>18</v>
      </c>
      <c r="GF285" s="589">
        <f t="shared" si="406"/>
        <v>5</v>
      </c>
      <c r="GG285" s="589">
        <f t="shared" si="407"/>
        <v>4</v>
      </c>
      <c r="GH285" s="586">
        <v>1</v>
      </c>
      <c r="GI285" s="586">
        <v>1</v>
      </c>
    </row>
    <row r="286" spans="1:191" hidden="1" x14ac:dyDescent="0.35">
      <c r="A286" s="1224">
        <v>43122</v>
      </c>
      <c r="O286" s="1150"/>
      <c r="P286" s="1073"/>
      <c r="AC286" s="1062">
        <v>0</v>
      </c>
      <c r="AD286" s="1062">
        <v>0</v>
      </c>
      <c r="AE286" s="1062">
        <v>0</v>
      </c>
      <c r="AF286" s="1062">
        <f t="shared" si="418"/>
        <v>0</v>
      </c>
      <c r="AG286" s="1076">
        <v>1</v>
      </c>
      <c r="AH286" s="1081">
        <f t="shared" si="402"/>
        <v>0</v>
      </c>
      <c r="AJ286" s="1062">
        <v>1</v>
      </c>
      <c r="AK286" s="1062">
        <v>1</v>
      </c>
      <c r="AL286" s="1062">
        <v>5</v>
      </c>
      <c r="AM286" s="1062">
        <f t="shared" si="419"/>
        <v>7</v>
      </c>
      <c r="AN286" s="1076">
        <f t="shared" si="408"/>
        <v>1</v>
      </c>
      <c r="AO286" s="1081">
        <f t="shared" si="404"/>
        <v>3.8</v>
      </c>
      <c r="AQ286" s="1062">
        <v>4</v>
      </c>
      <c r="AR286" s="1062">
        <v>6</v>
      </c>
      <c r="AS286" s="1062">
        <v>3</v>
      </c>
      <c r="AT286" s="1062">
        <f t="shared" si="420"/>
        <v>13</v>
      </c>
      <c r="AU286" s="1082">
        <v>1</v>
      </c>
      <c r="AV286" s="1162">
        <f t="shared" si="391"/>
        <v>11.175438596491228</v>
      </c>
      <c r="AX286" s="1062">
        <v>4</v>
      </c>
      <c r="AY286" s="1062">
        <v>6</v>
      </c>
      <c r="AZ286" s="1062">
        <v>3</v>
      </c>
      <c r="BA286" s="1062">
        <f t="shared" si="421"/>
        <v>13</v>
      </c>
      <c r="BB286" s="1082">
        <v>1</v>
      </c>
      <c r="BC286" s="1155">
        <f t="shared" si="389"/>
        <v>13.368421052631579</v>
      </c>
      <c r="BD286" s="1150"/>
      <c r="BE286" s="1073"/>
      <c r="BY286" s="1150"/>
      <c r="BZ286" s="1073"/>
      <c r="CF286" s="1163"/>
      <c r="CM286" s="1163"/>
      <c r="CN286" s="1150"/>
      <c r="CO286" s="1073"/>
      <c r="DA286" s="1082"/>
      <c r="DB286" s="1082"/>
      <c r="DC286" s="1082"/>
      <c r="DD286" s="1082"/>
      <c r="DE286" s="1082"/>
      <c r="DF286" s="1082"/>
      <c r="DG286" s="1082"/>
      <c r="DH286" s="1082"/>
      <c r="DI286" s="1082"/>
      <c r="DJ286" s="1082"/>
      <c r="DK286" s="1082"/>
      <c r="DL286" s="1082"/>
      <c r="DO286" s="1150"/>
      <c r="DP286" s="1073"/>
      <c r="DQ286" s="587"/>
      <c r="DR286" s="587"/>
      <c r="DS286" s="587"/>
      <c r="DT286" s="587"/>
      <c r="DU286" s="1127"/>
      <c r="DV286" s="1127"/>
      <c r="DW286" s="588"/>
      <c r="DX286" s="587"/>
      <c r="DY286" s="587"/>
      <c r="DZ286" s="587"/>
      <c r="EA286" s="587"/>
      <c r="EB286" s="1127"/>
      <c r="EC286" s="1127"/>
      <c r="ED286" s="1150"/>
      <c r="EE286" s="1073"/>
      <c r="EF286" s="1062">
        <v>9</v>
      </c>
      <c r="EG286" s="1062">
        <v>3</v>
      </c>
      <c r="EH286" s="1062">
        <v>2</v>
      </c>
      <c r="EI286" s="1062">
        <f t="shared" si="422"/>
        <v>14</v>
      </c>
      <c r="EJ286" s="1082">
        <v>1</v>
      </c>
      <c r="EK286" s="1163">
        <f t="shared" si="348"/>
        <v>13</v>
      </c>
      <c r="EM286" s="1062">
        <v>13</v>
      </c>
      <c r="EN286" s="1062">
        <v>3</v>
      </c>
      <c r="EO286" s="1062">
        <v>4</v>
      </c>
      <c r="EP286" s="1062">
        <f t="shared" si="423"/>
        <v>20</v>
      </c>
      <c r="EQ286" s="1082">
        <v>1</v>
      </c>
      <c r="ER286" s="1163">
        <f t="shared" si="334"/>
        <v>16.944444444444443</v>
      </c>
      <c r="ES286" s="1150"/>
      <c r="ET286" s="1074"/>
      <c r="EU286" s="1062">
        <v>4</v>
      </c>
      <c r="EV286" s="1062">
        <v>3</v>
      </c>
      <c r="EW286" s="1062">
        <v>3</v>
      </c>
      <c r="EX286" s="1062">
        <f t="shared" si="424"/>
        <v>10</v>
      </c>
      <c r="EY286" s="1081">
        <v>1</v>
      </c>
      <c r="EZ286" s="1164">
        <f t="shared" si="335"/>
        <v>9.3939393939393945</v>
      </c>
      <c r="FB286" s="1062">
        <v>4</v>
      </c>
      <c r="FC286" s="1062">
        <v>5</v>
      </c>
      <c r="FD286" s="1062">
        <v>3</v>
      </c>
      <c r="FE286" s="1062">
        <f t="shared" si="425"/>
        <v>12</v>
      </c>
      <c r="FF286" s="1082">
        <f t="shared" si="384"/>
        <v>1</v>
      </c>
      <c r="FG286" s="1163">
        <f t="shared" si="336"/>
        <v>12.757281553398059</v>
      </c>
      <c r="FH286" s="1154"/>
      <c r="FI286" s="1138"/>
      <c r="FJ286" s="1062">
        <v>4</v>
      </c>
      <c r="FK286" s="1062">
        <v>0</v>
      </c>
      <c r="FL286" s="1062">
        <v>2</v>
      </c>
      <c r="FM286" s="1062">
        <f t="shared" si="426"/>
        <v>6</v>
      </c>
      <c r="FN286" s="1124">
        <v>1</v>
      </c>
      <c r="FO286" s="1163">
        <f t="shared" si="369"/>
        <v>6.75</v>
      </c>
      <c r="FQ286" s="1062">
        <v>4</v>
      </c>
      <c r="FR286" s="1062">
        <v>0</v>
      </c>
      <c r="FS286" s="1062">
        <v>4</v>
      </c>
      <c r="FT286" s="1062">
        <f t="shared" si="427"/>
        <v>8</v>
      </c>
      <c r="FU286" s="1076">
        <f t="shared" si="375"/>
        <v>1</v>
      </c>
      <c r="FX286" s="1138"/>
      <c r="FY286" s="1062">
        <v>1</v>
      </c>
      <c r="FZ286" s="1062">
        <v>0</v>
      </c>
      <c r="GA286" s="1062">
        <v>1</v>
      </c>
      <c r="GB286" s="590">
        <f t="shared" si="428"/>
        <v>2</v>
      </c>
      <c r="GC286" s="1082">
        <v>1</v>
      </c>
      <c r="GD286" s="1143">
        <f t="shared" si="337"/>
        <v>3.7931034482758621</v>
      </c>
      <c r="GE286" s="589">
        <f t="shared" si="405"/>
        <v>22</v>
      </c>
      <c r="GF286" s="589">
        <f t="shared" si="406"/>
        <v>12</v>
      </c>
      <c r="GG286" s="589">
        <f t="shared" si="407"/>
        <v>11</v>
      </c>
      <c r="GH286" s="586">
        <v>1</v>
      </c>
      <c r="GI286" s="586">
        <v>1</v>
      </c>
    </row>
    <row r="287" spans="1:191" hidden="1" x14ac:dyDescent="0.35">
      <c r="A287" s="1225">
        <v>43123</v>
      </c>
      <c r="O287" s="1150"/>
      <c r="P287" s="1073"/>
      <c r="AC287" s="1062">
        <v>0</v>
      </c>
      <c r="AD287" s="1062">
        <v>0</v>
      </c>
      <c r="AE287" s="1062">
        <v>0</v>
      </c>
      <c r="AF287" s="1062">
        <f t="shared" si="418"/>
        <v>0</v>
      </c>
      <c r="AG287" s="1076">
        <v>1</v>
      </c>
      <c r="AH287" s="1081">
        <f t="shared" si="402"/>
        <v>0</v>
      </c>
      <c r="AJ287" s="1062">
        <v>1</v>
      </c>
      <c r="AK287" s="1062">
        <v>1</v>
      </c>
      <c r="AL287" s="1062">
        <v>4</v>
      </c>
      <c r="AM287" s="1062">
        <f t="shared" si="419"/>
        <v>6</v>
      </c>
      <c r="AN287" s="1076">
        <f t="shared" si="408"/>
        <v>1</v>
      </c>
      <c r="AO287" s="1081">
        <f t="shared" si="404"/>
        <v>4</v>
      </c>
      <c r="AQ287" s="1062">
        <v>3</v>
      </c>
      <c r="AR287" s="1062">
        <v>9</v>
      </c>
      <c r="AS287" s="1062">
        <v>3</v>
      </c>
      <c r="AT287" s="1062">
        <f t="shared" si="420"/>
        <v>15</v>
      </c>
      <c r="AU287" s="1082">
        <v>1</v>
      </c>
      <c r="AV287" s="1162">
        <f t="shared" si="391"/>
        <v>11.017543859649123</v>
      </c>
      <c r="AX287" s="1062">
        <v>5</v>
      </c>
      <c r="AY287" s="1062">
        <v>9</v>
      </c>
      <c r="AZ287" s="1062">
        <v>4</v>
      </c>
      <c r="BA287" s="1062">
        <f t="shared" si="421"/>
        <v>18</v>
      </c>
      <c r="BB287" s="1082">
        <v>1</v>
      </c>
      <c r="BC287" s="1155">
        <f t="shared" si="389"/>
        <v>13.263157894736842</v>
      </c>
      <c r="BD287" s="1150"/>
      <c r="BE287" s="1073"/>
      <c r="BY287" s="1150"/>
      <c r="BZ287" s="1073"/>
      <c r="CF287" s="1163"/>
      <c r="CM287" s="1163"/>
      <c r="CN287" s="1150"/>
      <c r="CO287" s="1073"/>
      <c r="DA287" s="1082"/>
      <c r="DB287" s="1082"/>
      <c r="DC287" s="1082"/>
      <c r="DD287" s="1082"/>
      <c r="DE287" s="1082"/>
      <c r="DF287" s="1082"/>
      <c r="DG287" s="1082"/>
      <c r="DH287" s="1082"/>
      <c r="DI287" s="1082"/>
      <c r="DJ287" s="1082"/>
      <c r="DK287" s="1082"/>
      <c r="DL287" s="1082"/>
      <c r="DO287" s="1150"/>
      <c r="DP287" s="1073"/>
      <c r="DQ287" s="587"/>
      <c r="DR287" s="587"/>
      <c r="DS287" s="587"/>
      <c r="DT287" s="587"/>
      <c r="DU287" s="1127"/>
      <c r="DV287" s="1127"/>
      <c r="DW287" s="588"/>
      <c r="DX287" s="587"/>
      <c r="DY287" s="587"/>
      <c r="DZ287" s="587"/>
      <c r="EA287" s="587"/>
      <c r="EB287" s="1127"/>
      <c r="EC287" s="1127"/>
      <c r="ED287" s="1150"/>
      <c r="EE287" s="1073"/>
      <c r="EF287" s="1062">
        <v>8</v>
      </c>
      <c r="EG287" s="1062">
        <v>1</v>
      </c>
      <c r="EH287" s="1062">
        <v>1</v>
      </c>
      <c r="EI287" s="1062">
        <f t="shared" si="422"/>
        <v>10</v>
      </c>
      <c r="EJ287" s="1082">
        <v>1</v>
      </c>
      <c r="EK287" s="1163">
        <f t="shared" si="348"/>
        <v>13.117647058823529</v>
      </c>
      <c r="EM287" s="1062">
        <v>12</v>
      </c>
      <c r="EN287" s="1062">
        <v>5</v>
      </c>
      <c r="EO287" s="1062">
        <v>3</v>
      </c>
      <c r="EP287" s="1062">
        <f t="shared" si="423"/>
        <v>20</v>
      </c>
      <c r="EQ287" s="1082">
        <v>1</v>
      </c>
      <c r="ER287" s="1163">
        <f t="shared" si="334"/>
        <v>17.12962962962963</v>
      </c>
      <c r="ES287" s="1150"/>
      <c r="ET287" s="1074"/>
      <c r="EU287" s="1062">
        <v>2</v>
      </c>
      <c r="EV287" s="1062">
        <v>3</v>
      </c>
      <c r="EW287" s="1062">
        <v>0</v>
      </c>
      <c r="EX287" s="1062">
        <f t="shared" si="424"/>
        <v>5</v>
      </c>
      <c r="EY287" s="1081">
        <v>1</v>
      </c>
      <c r="EZ287" s="1164">
        <f t="shared" si="335"/>
        <v>9.1287128712871279</v>
      </c>
      <c r="FB287" s="1062">
        <v>6</v>
      </c>
      <c r="FC287" s="1062">
        <v>5</v>
      </c>
      <c r="FD287" s="1062">
        <v>2</v>
      </c>
      <c r="FE287" s="1062">
        <f t="shared" si="425"/>
        <v>13</v>
      </c>
      <c r="FF287" s="1082">
        <f t="shared" si="384"/>
        <v>1</v>
      </c>
      <c r="FG287" s="1163">
        <f t="shared" si="336"/>
        <v>12.495238095238095</v>
      </c>
      <c r="FH287" s="1154"/>
      <c r="FI287" s="1138"/>
      <c r="FJ287" s="1062">
        <v>6</v>
      </c>
      <c r="FK287" s="1062">
        <v>0</v>
      </c>
      <c r="FL287" s="1062">
        <v>2</v>
      </c>
      <c r="FM287" s="1062">
        <f t="shared" si="426"/>
        <v>8</v>
      </c>
      <c r="FN287" s="1124">
        <v>1</v>
      </c>
      <c r="FO287" s="1163">
        <f t="shared" si="369"/>
        <v>6.8095238095238093</v>
      </c>
      <c r="FQ287" s="1062">
        <v>7</v>
      </c>
      <c r="FR287" s="1062">
        <v>0</v>
      </c>
      <c r="FS287" s="1062">
        <v>3</v>
      </c>
      <c r="FT287" s="1062">
        <f t="shared" si="427"/>
        <v>10</v>
      </c>
      <c r="FU287" s="1076">
        <f t="shared" si="375"/>
        <v>1</v>
      </c>
      <c r="FX287" s="1138"/>
      <c r="FY287" s="1062">
        <v>2</v>
      </c>
      <c r="FZ287" s="1062">
        <v>0</v>
      </c>
      <c r="GA287" s="1062">
        <v>1</v>
      </c>
      <c r="GB287" s="590">
        <f t="shared" si="428"/>
        <v>3</v>
      </c>
      <c r="GC287" s="1082">
        <v>1</v>
      </c>
      <c r="GD287" s="1143">
        <f t="shared" si="337"/>
        <v>3.7413793103448274</v>
      </c>
      <c r="GE287" s="589">
        <f t="shared" si="405"/>
        <v>21</v>
      </c>
      <c r="GF287" s="589">
        <f t="shared" si="406"/>
        <v>13</v>
      </c>
      <c r="GG287" s="589">
        <f t="shared" si="407"/>
        <v>7</v>
      </c>
      <c r="GH287" s="586">
        <v>1</v>
      </c>
      <c r="GI287" s="586">
        <v>1</v>
      </c>
    </row>
    <row r="288" spans="1:191" hidden="1" x14ac:dyDescent="0.35">
      <c r="A288" s="1225">
        <v>43124</v>
      </c>
      <c r="O288" s="1150"/>
      <c r="P288" s="1073"/>
      <c r="AC288" s="1062">
        <v>1</v>
      </c>
      <c r="AD288" s="1062">
        <v>0</v>
      </c>
      <c r="AE288" s="1062">
        <v>5</v>
      </c>
      <c r="AF288" s="1062">
        <f t="shared" si="418"/>
        <v>6</v>
      </c>
      <c r="AG288" s="1076">
        <v>1</v>
      </c>
      <c r="AH288" s="1081">
        <f t="shared" si="402"/>
        <v>0.5</v>
      </c>
      <c r="AJ288" s="1062">
        <v>1</v>
      </c>
      <c r="AK288" s="1062">
        <v>0</v>
      </c>
      <c r="AL288" s="1062">
        <v>6</v>
      </c>
      <c r="AM288" s="1062">
        <f t="shared" si="419"/>
        <v>7</v>
      </c>
      <c r="AN288" s="1076">
        <f t="shared" si="408"/>
        <v>1</v>
      </c>
      <c r="AO288" s="1081">
        <f t="shared" si="404"/>
        <v>4.25</v>
      </c>
      <c r="AQ288" s="1062">
        <v>1</v>
      </c>
      <c r="AR288" s="1062">
        <v>0</v>
      </c>
      <c r="AS288" s="1062">
        <v>2</v>
      </c>
      <c r="AT288" s="1062">
        <f t="shared" si="420"/>
        <v>3</v>
      </c>
      <c r="AU288" s="1082">
        <v>1</v>
      </c>
      <c r="AV288" s="1162">
        <f t="shared" si="391"/>
        <v>10.947368421052632</v>
      </c>
      <c r="AX288" s="1062">
        <v>2</v>
      </c>
      <c r="AY288" s="1062">
        <v>1</v>
      </c>
      <c r="AZ288" s="1062">
        <v>2</v>
      </c>
      <c r="BA288" s="1062">
        <f t="shared" si="421"/>
        <v>5</v>
      </c>
      <c r="BB288" s="1082">
        <v>1</v>
      </c>
      <c r="BC288" s="1155">
        <f t="shared" si="389"/>
        <v>13.157894736842104</v>
      </c>
      <c r="BD288" s="1150"/>
      <c r="BE288" s="1073"/>
      <c r="BY288" s="1150"/>
      <c r="BZ288" s="1073"/>
      <c r="CF288" s="1163"/>
      <c r="CM288" s="1163"/>
      <c r="CN288" s="1150"/>
      <c r="CO288" s="1073"/>
      <c r="DA288" s="1082"/>
      <c r="DB288" s="1082"/>
      <c r="DC288" s="1082"/>
      <c r="DD288" s="1082"/>
      <c r="DE288" s="1082"/>
      <c r="DF288" s="1082"/>
      <c r="DG288" s="1082"/>
      <c r="DH288" s="1082"/>
      <c r="DI288" s="1082"/>
      <c r="DJ288" s="1082"/>
      <c r="DK288" s="1082"/>
      <c r="DL288" s="1082"/>
      <c r="DO288" s="1150"/>
      <c r="DP288" s="1073"/>
      <c r="DQ288" s="587"/>
      <c r="DR288" s="587"/>
      <c r="DS288" s="587"/>
      <c r="DT288" s="587"/>
      <c r="DU288" s="1127"/>
      <c r="DV288" s="1127"/>
      <c r="DW288" s="588"/>
      <c r="DX288" s="587"/>
      <c r="DY288" s="587"/>
      <c r="DZ288" s="587"/>
      <c r="EA288" s="587"/>
      <c r="EB288" s="1127"/>
      <c r="EC288" s="1127"/>
      <c r="ED288" s="1150"/>
      <c r="EE288" s="1073"/>
      <c r="EF288" s="1062">
        <v>10</v>
      </c>
      <c r="EG288" s="1062">
        <v>4</v>
      </c>
      <c r="EH288" s="1062">
        <v>4</v>
      </c>
      <c r="EI288" s="1062">
        <f t="shared" si="422"/>
        <v>18</v>
      </c>
      <c r="EJ288" s="1082">
        <v>1</v>
      </c>
      <c r="EK288" s="1163">
        <f t="shared" si="348"/>
        <v>13.211538461538462</v>
      </c>
      <c r="EM288" s="1062">
        <v>1</v>
      </c>
      <c r="EN288" s="1062">
        <v>2</v>
      </c>
      <c r="EO288" s="1062">
        <v>1</v>
      </c>
      <c r="EP288" s="1062">
        <f t="shared" si="423"/>
        <v>4</v>
      </c>
      <c r="EQ288" s="1082">
        <v>1</v>
      </c>
      <c r="ER288" s="1163">
        <f t="shared" si="334"/>
        <v>16.890909090909091</v>
      </c>
      <c r="ES288" s="1150"/>
      <c r="ET288" s="1074"/>
      <c r="EU288" s="1062">
        <v>0</v>
      </c>
      <c r="EV288" s="1062">
        <v>2</v>
      </c>
      <c r="EW288" s="1062">
        <v>4</v>
      </c>
      <c r="EX288" s="1062">
        <f t="shared" si="424"/>
        <v>6</v>
      </c>
      <c r="EY288" s="1081">
        <v>1</v>
      </c>
      <c r="EZ288" s="1164">
        <f t="shared" si="335"/>
        <v>8.990099009900991</v>
      </c>
      <c r="FB288" s="1062">
        <v>2</v>
      </c>
      <c r="FC288" s="1062">
        <v>5</v>
      </c>
      <c r="FD288" s="1062">
        <v>6</v>
      </c>
      <c r="FE288" s="1062">
        <f t="shared" si="425"/>
        <v>13</v>
      </c>
      <c r="FF288" s="1082">
        <f t="shared" si="384"/>
        <v>1</v>
      </c>
      <c r="FG288" s="1163">
        <f t="shared" si="336"/>
        <v>12.419047619047619</v>
      </c>
      <c r="FH288" s="1154"/>
      <c r="FI288" s="1138"/>
      <c r="FJ288" s="1062">
        <v>9</v>
      </c>
      <c r="FK288" s="1062">
        <v>0</v>
      </c>
      <c r="FL288" s="1062">
        <v>3</v>
      </c>
      <c r="FM288" s="1062">
        <f t="shared" si="426"/>
        <v>12</v>
      </c>
      <c r="FN288" s="1124">
        <v>1</v>
      </c>
      <c r="FO288" s="1163">
        <f t="shared" si="369"/>
        <v>7.0454545454545459</v>
      </c>
      <c r="FQ288" s="1062">
        <v>9</v>
      </c>
      <c r="FR288" s="1062">
        <v>0</v>
      </c>
      <c r="FS288" s="1062">
        <v>4</v>
      </c>
      <c r="FT288" s="1062">
        <f t="shared" si="427"/>
        <v>13</v>
      </c>
      <c r="FU288" s="1076">
        <f t="shared" si="375"/>
        <v>1</v>
      </c>
      <c r="FX288" s="1138"/>
      <c r="FY288" s="1062">
        <v>0</v>
      </c>
      <c r="FZ288" s="1062">
        <v>1</v>
      </c>
      <c r="GA288" s="1062">
        <v>1</v>
      </c>
      <c r="GB288" s="590">
        <f t="shared" si="428"/>
        <v>2</v>
      </c>
      <c r="GC288" s="1082">
        <v>1</v>
      </c>
      <c r="GD288" s="1143">
        <f t="shared" si="337"/>
        <v>3.7241379310344827</v>
      </c>
      <c r="GE288" s="589">
        <f t="shared" si="405"/>
        <v>21</v>
      </c>
      <c r="GF288" s="589">
        <f t="shared" si="406"/>
        <v>7</v>
      </c>
      <c r="GG288" s="589">
        <f t="shared" si="407"/>
        <v>19</v>
      </c>
      <c r="GH288" s="586">
        <v>0</v>
      </c>
      <c r="GI288" s="586">
        <v>0</v>
      </c>
    </row>
    <row r="289" spans="1:191" hidden="1" x14ac:dyDescent="0.35">
      <c r="A289" s="1225">
        <v>43125</v>
      </c>
      <c r="O289" s="1150"/>
      <c r="P289" s="1073"/>
      <c r="AC289" s="1062">
        <v>1</v>
      </c>
      <c r="AD289" s="1062">
        <v>0</v>
      </c>
      <c r="AE289" s="1062">
        <v>5</v>
      </c>
      <c r="AF289" s="1062">
        <f t="shared" ref="AF289:AF294" si="429">SUM(AC289:AE289)</f>
        <v>6</v>
      </c>
      <c r="AG289" s="1076">
        <v>1</v>
      </c>
      <c r="AH289" s="1081">
        <f t="shared" si="402"/>
        <v>0.92307692307692313</v>
      </c>
      <c r="AJ289" s="1062">
        <v>1</v>
      </c>
      <c r="AK289" s="1062">
        <v>0</v>
      </c>
      <c r="AL289" s="1062">
        <v>6</v>
      </c>
      <c r="AM289" s="1062">
        <f t="shared" ref="AM289:AM294" si="430">SUM(AJ289:AL289)</f>
        <v>7</v>
      </c>
      <c r="AN289" s="1076">
        <f t="shared" si="408"/>
        <v>1</v>
      </c>
      <c r="AO289" s="1081">
        <f t="shared" si="404"/>
        <v>4.4615384615384617</v>
      </c>
      <c r="AQ289" s="1062">
        <v>1</v>
      </c>
      <c r="AR289" s="1062">
        <v>2</v>
      </c>
      <c r="AS289" s="1062">
        <v>2</v>
      </c>
      <c r="AT289" s="1062">
        <f t="shared" si="420"/>
        <v>5</v>
      </c>
      <c r="AU289" s="1082">
        <v>1</v>
      </c>
      <c r="AV289" s="1162">
        <f t="shared" si="391"/>
        <v>10.684210526315789</v>
      </c>
      <c r="AX289" s="1062">
        <v>1</v>
      </c>
      <c r="AY289" s="1062">
        <v>3</v>
      </c>
      <c r="AZ289" s="1062">
        <v>2</v>
      </c>
      <c r="BA289" s="1062">
        <f t="shared" si="421"/>
        <v>6</v>
      </c>
      <c r="BB289" s="1082">
        <v>1</v>
      </c>
      <c r="BC289" s="1155">
        <f t="shared" si="389"/>
        <v>12.912280701754385</v>
      </c>
      <c r="BD289" s="1150"/>
      <c r="BE289" s="1073"/>
      <c r="BY289" s="1150"/>
      <c r="BZ289" s="1073"/>
      <c r="CF289" s="1163"/>
      <c r="CM289" s="1163"/>
      <c r="CN289" s="1150"/>
      <c r="CO289" s="1073"/>
      <c r="DA289" s="1082"/>
      <c r="DB289" s="1082"/>
      <c r="DC289" s="1082"/>
      <c r="DD289" s="1082"/>
      <c r="DE289" s="1082"/>
      <c r="DF289" s="1082"/>
      <c r="DG289" s="1082"/>
      <c r="DH289" s="1082"/>
      <c r="DI289" s="1082"/>
      <c r="DJ289" s="1082"/>
      <c r="DK289" s="1082"/>
      <c r="DL289" s="1082"/>
      <c r="DO289" s="1150"/>
      <c r="DP289" s="1073"/>
      <c r="DQ289" s="587"/>
      <c r="DR289" s="587"/>
      <c r="DS289" s="587"/>
      <c r="DT289" s="587"/>
      <c r="DU289" s="1127"/>
      <c r="DV289" s="1127"/>
      <c r="DW289" s="588"/>
      <c r="DX289" s="587"/>
      <c r="DY289" s="587"/>
      <c r="DZ289" s="587"/>
      <c r="EA289" s="587"/>
      <c r="EB289" s="1127"/>
      <c r="EC289" s="1127"/>
      <c r="ED289" s="1150"/>
      <c r="EE289" s="1073"/>
      <c r="EF289" s="1062">
        <v>7</v>
      </c>
      <c r="EG289" s="1062">
        <v>0</v>
      </c>
      <c r="EH289" s="1062">
        <v>2</v>
      </c>
      <c r="EI289" s="1062">
        <f t="shared" si="422"/>
        <v>9</v>
      </c>
      <c r="EJ289" s="1082">
        <v>1</v>
      </c>
      <c r="EK289" s="1163">
        <f t="shared" si="348"/>
        <v>13.132075471698114</v>
      </c>
      <c r="EM289" s="1062">
        <v>10</v>
      </c>
      <c r="EN289" s="1062">
        <v>2</v>
      </c>
      <c r="EO289" s="1062">
        <v>3</v>
      </c>
      <c r="EP289" s="1062">
        <f t="shared" si="423"/>
        <v>15</v>
      </c>
      <c r="EQ289" s="1082">
        <v>1</v>
      </c>
      <c r="ER289" s="1163">
        <f t="shared" ref="ER289:ER312" si="431">IF( SUM(EQ229:EQ289)&lt;=0,0,SUM(EP229:EP289)/SUM(EQ229:EQ289))</f>
        <v>17.163636363636364</v>
      </c>
      <c r="ES289" s="1150"/>
      <c r="ET289" s="1074"/>
      <c r="EU289" s="1062">
        <v>8</v>
      </c>
      <c r="EV289" s="1062">
        <v>1</v>
      </c>
      <c r="EW289" s="1062">
        <v>1</v>
      </c>
      <c r="EX289" s="1062">
        <f t="shared" si="424"/>
        <v>10</v>
      </c>
      <c r="EY289" s="1081">
        <v>1</v>
      </c>
      <c r="EZ289" s="1164">
        <f t="shared" ref="EZ289:EZ325" si="432">IF( SUM(EY229:EY289)&lt;=0,0,SUM(EX229:EX289)/SUM(EY229:EY289))</f>
        <v>8.9306930693069315</v>
      </c>
      <c r="FB289" s="1062">
        <v>10</v>
      </c>
      <c r="FC289" s="1062">
        <v>1</v>
      </c>
      <c r="FD289" s="1062">
        <v>3</v>
      </c>
      <c r="FE289" s="1062">
        <f t="shared" si="425"/>
        <v>14</v>
      </c>
      <c r="FF289" s="1082">
        <f t="shared" si="384"/>
        <v>1</v>
      </c>
      <c r="FG289" s="1163">
        <f t="shared" ref="FG289:FG312" si="433">IF( SUM(FF229:FF289)&lt;=0,0,SUM(FE229:FE289)/SUM(FF229:FF289))</f>
        <v>12.342857142857143</v>
      </c>
      <c r="FH289" s="1154"/>
      <c r="FI289" s="1138"/>
      <c r="FJ289" s="1062">
        <v>12</v>
      </c>
      <c r="FK289" s="1062">
        <v>0</v>
      </c>
      <c r="FL289" s="1062">
        <v>1</v>
      </c>
      <c r="FM289" s="1062">
        <f t="shared" si="426"/>
        <v>13</v>
      </c>
      <c r="FN289" s="1124">
        <v>1</v>
      </c>
      <c r="FO289" s="1163">
        <f t="shared" si="369"/>
        <v>7.3043478260869561</v>
      </c>
      <c r="FQ289" s="1062">
        <v>12</v>
      </c>
      <c r="FR289" s="1062">
        <v>0</v>
      </c>
      <c r="FS289" s="1062">
        <v>3</v>
      </c>
      <c r="FT289" s="1062">
        <f t="shared" si="427"/>
        <v>15</v>
      </c>
      <c r="FU289" s="1076">
        <f t="shared" si="375"/>
        <v>1</v>
      </c>
      <c r="FX289" s="1138"/>
      <c r="FY289" s="1062">
        <v>1</v>
      </c>
      <c r="FZ289" s="1062">
        <v>0</v>
      </c>
      <c r="GA289" s="1062">
        <v>2</v>
      </c>
      <c r="GB289" s="590">
        <f t="shared" si="428"/>
        <v>3</v>
      </c>
      <c r="GC289" s="1082">
        <v>1</v>
      </c>
      <c r="GD289" s="1143">
        <f t="shared" ref="GD289:GD313" si="434">SUM(GB229:GB289)/COUNT(GC229:GC289)</f>
        <v>3.6206896551724137</v>
      </c>
      <c r="GE289" s="589">
        <f t="shared" si="405"/>
        <v>30</v>
      </c>
      <c r="GF289" s="589">
        <f t="shared" si="406"/>
        <v>3</v>
      </c>
      <c r="GG289" s="589">
        <f t="shared" si="407"/>
        <v>13</v>
      </c>
      <c r="GH289" s="586">
        <v>0</v>
      </c>
      <c r="GI289" s="586">
        <v>0</v>
      </c>
    </row>
    <row r="290" spans="1:191" hidden="1" x14ac:dyDescent="0.35">
      <c r="A290" s="1227">
        <v>43126</v>
      </c>
      <c r="O290" s="1150"/>
      <c r="P290" s="1073"/>
      <c r="AC290" s="1062">
        <v>1</v>
      </c>
      <c r="AD290" s="1062">
        <v>0</v>
      </c>
      <c r="AE290" s="1062">
        <v>1</v>
      </c>
      <c r="AF290" s="1062">
        <f t="shared" si="429"/>
        <v>2</v>
      </c>
      <c r="AG290" s="1076">
        <v>1</v>
      </c>
      <c r="AH290" s="1081">
        <f t="shared" si="402"/>
        <v>1</v>
      </c>
      <c r="AJ290" s="1062">
        <v>1</v>
      </c>
      <c r="AK290" s="1062">
        <v>0</v>
      </c>
      <c r="AL290" s="1062">
        <v>1</v>
      </c>
      <c r="AM290" s="1062">
        <f t="shared" si="430"/>
        <v>2</v>
      </c>
      <c r="AN290" s="1076">
        <f t="shared" si="408"/>
        <v>1</v>
      </c>
      <c r="AO290" s="1081">
        <f t="shared" si="404"/>
        <v>4.2857142857142856</v>
      </c>
      <c r="AQ290" s="1062">
        <v>3</v>
      </c>
      <c r="AR290" s="1062">
        <v>0</v>
      </c>
      <c r="AS290" s="1062">
        <v>3</v>
      </c>
      <c r="AT290" s="1062">
        <f t="shared" si="420"/>
        <v>6</v>
      </c>
      <c r="AU290" s="1082">
        <v>1</v>
      </c>
      <c r="AV290" s="1162">
        <f t="shared" si="391"/>
        <v>10.473684210526315</v>
      </c>
      <c r="AX290" s="1062">
        <v>3</v>
      </c>
      <c r="AY290" s="1062">
        <v>1</v>
      </c>
      <c r="AZ290" s="1062">
        <v>4</v>
      </c>
      <c r="BA290" s="1062">
        <f t="shared" si="421"/>
        <v>8</v>
      </c>
      <c r="BB290" s="1082">
        <v>1</v>
      </c>
      <c r="BC290" s="1155">
        <f t="shared" si="389"/>
        <v>12.701754385964913</v>
      </c>
      <c r="BD290" s="1150"/>
      <c r="BE290" s="1073"/>
      <c r="BY290" s="1150"/>
      <c r="BZ290" s="1073"/>
      <c r="CF290" s="1163"/>
      <c r="CM290" s="1163"/>
      <c r="CN290" s="1150"/>
      <c r="CO290" s="1073"/>
      <c r="DA290" s="1082"/>
      <c r="DB290" s="1082"/>
      <c r="DC290" s="1082"/>
      <c r="DD290" s="1082"/>
      <c r="DE290" s="1082"/>
      <c r="DF290" s="1082"/>
      <c r="DG290" s="1082"/>
      <c r="DH290" s="1082"/>
      <c r="DI290" s="1082"/>
      <c r="DJ290" s="1082"/>
      <c r="DK290" s="1082"/>
      <c r="DL290" s="1082"/>
      <c r="DO290" s="1150"/>
      <c r="DP290" s="1073"/>
      <c r="DQ290" s="587"/>
      <c r="DR290" s="587"/>
      <c r="DS290" s="587"/>
      <c r="DT290" s="587"/>
      <c r="DU290" s="1127"/>
      <c r="DV290" s="1127"/>
      <c r="DW290" s="588"/>
      <c r="DX290" s="587"/>
      <c r="DY290" s="587"/>
      <c r="DZ290" s="587"/>
      <c r="EA290" s="587"/>
      <c r="EB290" s="1127"/>
      <c r="EC290" s="1127"/>
      <c r="ED290" s="1150"/>
      <c r="EE290" s="1073"/>
      <c r="EF290" s="1062">
        <v>3</v>
      </c>
      <c r="EG290" s="1062">
        <v>3</v>
      </c>
      <c r="EH290" s="1062">
        <v>2</v>
      </c>
      <c r="EI290" s="1062">
        <f t="shared" si="422"/>
        <v>8</v>
      </c>
      <c r="EJ290" s="1082">
        <v>1</v>
      </c>
      <c r="EK290" s="1163">
        <f t="shared" si="348"/>
        <v>13.132075471698114</v>
      </c>
      <c r="EM290" s="1062">
        <v>4</v>
      </c>
      <c r="EN290" s="1062">
        <v>4</v>
      </c>
      <c r="EO290" s="1062">
        <v>2</v>
      </c>
      <c r="EP290" s="1062">
        <f t="shared" si="423"/>
        <v>10</v>
      </c>
      <c r="EQ290" s="1082">
        <v>1</v>
      </c>
      <c r="ER290" s="1163">
        <f t="shared" si="431"/>
        <v>17.018181818181819</v>
      </c>
      <c r="ES290" s="1150"/>
      <c r="ET290" s="1074"/>
      <c r="EU290" s="1062">
        <v>5</v>
      </c>
      <c r="EV290" s="1062">
        <v>0</v>
      </c>
      <c r="EW290" s="1062">
        <v>0</v>
      </c>
      <c r="EX290" s="1062">
        <f t="shared" si="424"/>
        <v>5</v>
      </c>
      <c r="EY290" s="1081">
        <v>1</v>
      </c>
      <c r="EZ290" s="1164">
        <f t="shared" si="432"/>
        <v>8.9215686274509807</v>
      </c>
      <c r="FB290" s="1062">
        <v>5</v>
      </c>
      <c r="FC290" s="1062">
        <v>1</v>
      </c>
      <c r="FD290" s="1062">
        <v>2</v>
      </c>
      <c r="FE290" s="1062">
        <f t="shared" si="425"/>
        <v>8</v>
      </c>
      <c r="FF290" s="1082">
        <f t="shared" si="384"/>
        <v>1</v>
      </c>
      <c r="FG290" s="1163">
        <f t="shared" si="433"/>
        <v>12.30188679245283</v>
      </c>
      <c r="FH290" s="1154"/>
      <c r="FI290" s="1138"/>
      <c r="FJ290" s="1062">
        <v>5</v>
      </c>
      <c r="FK290" s="1062">
        <v>0</v>
      </c>
      <c r="FL290" s="1062">
        <v>0</v>
      </c>
      <c r="FM290" s="1062">
        <f t="shared" si="426"/>
        <v>5</v>
      </c>
      <c r="FN290" s="1124">
        <v>1</v>
      </c>
      <c r="FO290" s="1163">
        <f t="shared" si="369"/>
        <v>7.208333333333333</v>
      </c>
      <c r="FQ290" s="1062">
        <v>5</v>
      </c>
      <c r="FR290" s="1062">
        <v>0</v>
      </c>
      <c r="FS290" s="1062">
        <v>1</v>
      </c>
      <c r="FT290" s="1062">
        <f t="shared" si="427"/>
        <v>6</v>
      </c>
      <c r="FU290" s="1076">
        <f t="shared" si="375"/>
        <v>1</v>
      </c>
      <c r="FX290" s="1138"/>
      <c r="FY290" s="1062">
        <v>2</v>
      </c>
      <c r="FZ290" s="1062">
        <v>1</v>
      </c>
      <c r="GA290" s="1062">
        <v>1</v>
      </c>
      <c r="GB290" s="590">
        <f t="shared" si="428"/>
        <v>4</v>
      </c>
      <c r="GC290" s="1082">
        <v>1</v>
      </c>
      <c r="GD290" s="1143">
        <f t="shared" si="434"/>
        <v>3.6551724137931036</v>
      </c>
      <c r="GE290" s="589">
        <f t="shared" si="405"/>
        <v>19</v>
      </c>
      <c r="GF290" s="589">
        <f t="shared" si="406"/>
        <v>4</v>
      </c>
      <c r="GG290" s="589">
        <f t="shared" si="407"/>
        <v>7</v>
      </c>
      <c r="GH290" s="586">
        <v>0</v>
      </c>
      <c r="GI290" s="586">
        <v>0</v>
      </c>
    </row>
    <row r="291" spans="1:191" hidden="1" x14ac:dyDescent="0.35">
      <c r="A291" s="1224">
        <v>43129</v>
      </c>
      <c r="O291" s="1150"/>
      <c r="P291" s="1073"/>
      <c r="AC291" s="1062">
        <v>0</v>
      </c>
      <c r="AD291" s="1062">
        <v>2</v>
      </c>
      <c r="AE291" s="1062">
        <v>6</v>
      </c>
      <c r="AF291" s="1062">
        <f t="shared" si="429"/>
        <v>8</v>
      </c>
      <c r="AG291" s="1076">
        <v>1</v>
      </c>
      <c r="AH291" s="1081">
        <f t="shared" si="402"/>
        <v>1.4666666666666666</v>
      </c>
      <c r="AJ291" s="1062">
        <v>0</v>
      </c>
      <c r="AK291" s="1062">
        <v>2</v>
      </c>
      <c r="AL291" s="1062">
        <v>6</v>
      </c>
      <c r="AM291" s="1062">
        <f t="shared" si="430"/>
        <v>8</v>
      </c>
      <c r="AN291" s="1076">
        <f t="shared" si="408"/>
        <v>1</v>
      </c>
      <c r="AO291" s="1081">
        <f t="shared" si="404"/>
        <v>4.5333333333333332</v>
      </c>
      <c r="AQ291" s="1062">
        <v>2</v>
      </c>
      <c r="AR291" s="1062">
        <v>2</v>
      </c>
      <c r="AS291" s="1062">
        <v>2</v>
      </c>
      <c r="AT291" s="1062">
        <f t="shared" ref="AT291:AT297" si="435">SUM(AQ291:AS291)</f>
        <v>6</v>
      </c>
      <c r="AU291" s="1082">
        <v>1</v>
      </c>
      <c r="AV291" s="1162">
        <f t="shared" si="391"/>
        <v>10.473684210526315</v>
      </c>
      <c r="AX291" s="1062">
        <v>2</v>
      </c>
      <c r="AY291" s="1062">
        <v>4</v>
      </c>
      <c r="AZ291" s="1062">
        <v>2</v>
      </c>
      <c r="BA291" s="1062">
        <f t="shared" ref="BA291:BA297" si="436">SUM(AX291:AZ291)</f>
        <v>8</v>
      </c>
      <c r="BB291" s="1082">
        <v>1</v>
      </c>
      <c r="BC291" s="1155">
        <f t="shared" si="389"/>
        <v>12.701754385964913</v>
      </c>
      <c r="BD291" s="1150"/>
      <c r="BE291" s="1073"/>
      <c r="BY291" s="1150"/>
      <c r="BZ291" s="1073"/>
      <c r="CF291" s="1163"/>
      <c r="CM291" s="1163"/>
      <c r="CN291" s="1150"/>
      <c r="CO291" s="1073"/>
      <c r="DA291" s="1082"/>
      <c r="DB291" s="1082"/>
      <c r="DC291" s="1082"/>
      <c r="DD291" s="1082"/>
      <c r="DE291" s="1082"/>
      <c r="DF291" s="1082"/>
      <c r="DG291" s="1082"/>
      <c r="DH291" s="1082"/>
      <c r="DI291" s="1082"/>
      <c r="DJ291" s="1082"/>
      <c r="DK291" s="1082"/>
      <c r="DL291" s="1082"/>
      <c r="DO291" s="1150"/>
      <c r="DP291" s="1073"/>
      <c r="DQ291" s="587"/>
      <c r="DR291" s="587"/>
      <c r="DS291" s="587"/>
      <c r="DT291" s="587"/>
      <c r="DU291" s="1127"/>
      <c r="DV291" s="1127"/>
      <c r="DW291" s="588"/>
      <c r="DX291" s="587"/>
      <c r="DY291" s="587"/>
      <c r="DZ291" s="587"/>
      <c r="EA291" s="587"/>
      <c r="EB291" s="1127"/>
      <c r="EC291" s="1127"/>
      <c r="ED291" s="1150"/>
      <c r="EE291" s="1073"/>
      <c r="EF291" s="1062">
        <v>7</v>
      </c>
      <c r="EG291" s="1062">
        <v>1</v>
      </c>
      <c r="EH291" s="1062">
        <v>2</v>
      </c>
      <c r="EI291" s="1062">
        <f t="shared" ref="EI291:EI297" si="437">SUM(EF291:EH291)</f>
        <v>10</v>
      </c>
      <c r="EJ291" s="1082">
        <v>1</v>
      </c>
      <c r="EK291" s="1163">
        <f t="shared" si="348"/>
        <v>13.245283018867925</v>
      </c>
      <c r="EM291" s="1062">
        <v>7</v>
      </c>
      <c r="EN291" s="1062">
        <v>2</v>
      </c>
      <c r="EO291" s="1062">
        <v>3</v>
      </c>
      <c r="EP291" s="1062">
        <f t="shared" ref="EP291:EP297" si="438">SUM(EM291:EO291)</f>
        <v>12</v>
      </c>
      <c r="EQ291" s="1082">
        <v>1</v>
      </c>
      <c r="ER291" s="1163">
        <f t="shared" si="431"/>
        <v>16.90909090909091</v>
      </c>
      <c r="ES291" s="1150"/>
      <c r="ET291" s="1074"/>
      <c r="EU291" s="1062">
        <v>2</v>
      </c>
      <c r="EV291" s="1062">
        <v>0</v>
      </c>
      <c r="EW291" s="1062">
        <v>2</v>
      </c>
      <c r="EX291" s="1062">
        <f t="shared" ref="EX291:EX297" si="439">SUM(EU291:EW291)</f>
        <v>4</v>
      </c>
      <c r="EY291" s="1081">
        <v>1</v>
      </c>
      <c r="EZ291" s="1164">
        <f t="shared" si="432"/>
        <v>8.6666666666666661</v>
      </c>
      <c r="FB291" s="1062">
        <v>2</v>
      </c>
      <c r="FC291" s="1062">
        <v>1</v>
      </c>
      <c r="FD291" s="1062">
        <v>3</v>
      </c>
      <c r="FE291" s="1062">
        <f t="shared" ref="FE291:FE297" si="440">SUM(FB291:FD291)</f>
        <v>6</v>
      </c>
      <c r="FF291" s="1082">
        <f t="shared" si="384"/>
        <v>1</v>
      </c>
      <c r="FG291" s="1163">
        <f t="shared" si="433"/>
        <v>12.075471698113208</v>
      </c>
      <c r="FH291" s="1154"/>
      <c r="FI291" s="1138"/>
      <c r="FJ291" s="1062">
        <v>7</v>
      </c>
      <c r="FK291" s="1062">
        <v>0</v>
      </c>
      <c r="FL291" s="1062">
        <v>1</v>
      </c>
      <c r="FM291" s="1062">
        <f t="shared" ref="FM291:FM297" si="441">SUM(FJ291:FL291)</f>
        <v>8</v>
      </c>
      <c r="FN291" s="1124">
        <v>1</v>
      </c>
      <c r="FO291" s="1163">
        <f t="shared" si="369"/>
        <v>7.24</v>
      </c>
      <c r="FQ291" s="1062">
        <v>7</v>
      </c>
      <c r="FR291" s="1062">
        <v>0</v>
      </c>
      <c r="FS291" s="1062">
        <v>1</v>
      </c>
      <c r="FT291" s="1062">
        <f t="shared" ref="FT291:FT297" si="442">SUM(FQ291:FS291)</f>
        <v>8</v>
      </c>
      <c r="FU291" s="1076">
        <f t="shared" si="375"/>
        <v>1</v>
      </c>
      <c r="FX291" s="1138"/>
      <c r="FY291" s="1062">
        <v>5</v>
      </c>
      <c r="FZ291" s="1062">
        <v>0</v>
      </c>
      <c r="GA291" s="1062">
        <v>3</v>
      </c>
      <c r="GB291" s="590">
        <f t="shared" ref="GB291:GB297" si="443">SUM(FY291:GA291)</f>
        <v>8</v>
      </c>
      <c r="GC291" s="1082">
        <v>1</v>
      </c>
      <c r="GD291" s="1143">
        <f t="shared" si="434"/>
        <v>3.7758620689655173</v>
      </c>
      <c r="GE291" s="589">
        <f t="shared" si="405"/>
        <v>23</v>
      </c>
      <c r="GF291" s="589">
        <f t="shared" si="406"/>
        <v>5</v>
      </c>
      <c r="GG291" s="589">
        <f t="shared" si="407"/>
        <v>16</v>
      </c>
      <c r="GH291" s="586">
        <v>1</v>
      </c>
      <c r="GI291" s="586">
        <v>0</v>
      </c>
    </row>
    <row r="292" spans="1:191" hidden="1" x14ac:dyDescent="0.35">
      <c r="A292" s="1225">
        <v>43130</v>
      </c>
      <c r="O292" s="1150"/>
      <c r="P292" s="1073"/>
      <c r="AC292" s="1062">
        <v>0</v>
      </c>
      <c r="AD292" s="1062">
        <v>3</v>
      </c>
      <c r="AE292" s="1062">
        <v>5</v>
      </c>
      <c r="AF292" s="1062">
        <f t="shared" si="429"/>
        <v>8</v>
      </c>
      <c r="AG292" s="1076">
        <v>1</v>
      </c>
      <c r="AH292" s="1081">
        <f t="shared" si="402"/>
        <v>1.875</v>
      </c>
      <c r="AJ292" s="1062">
        <v>0</v>
      </c>
      <c r="AK292" s="1062">
        <v>3</v>
      </c>
      <c r="AL292" s="1062">
        <v>20</v>
      </c>
      <c r="AM292" s="1062">
        <f t="shared" si="430"/>
        <v>23</v>
      </c>
      <c r="AN292" s="1076">
        <f t="shared" si="408"/>
        <v>1</v>
      </c>
      <c r="AO292" s="1081">
        <f t="shared" si="404"/>
        <v>5.6875</v>
      </c>
      <c r="AQ292" s="1062">
        <v>8</v>
      </c>
      <c r="AR292" s="1062">
        <v>4</v>
      </c>
      <c r="AS292" s="1062">
        <v>1</v>
      </c>
      <c r="AT292" s="1062">
        <f t="shared" si="435"/>
        <v>13</v>
      </c>
      <c r="AU292" s="1082">
        <v>1</v>
      </c>
      <c r="AV292" s="1162">
        <f t="shared" si="391"/>
        <v>10.614035087719298</v>
      </c>
      <c r="AX292" s="1062">
        <v>8</v>
      </c>
      <c r="AY292" s="1062">
        <v>4</v>
      </c>
      <c r="AZ292" s="1062">
        <v>5</v>
      </c>
      <c r="BA292" s="1062">
        <f t="shared" si="436"/>
        <v>17</v>
      </c>
      <c r="BB292" s="1082">
        <v>1</v>
      </c>
      <c r="BC292" s="1155">
        <f t="shared" si="389"/>
        <v>12.912280701754385</v>
      </c>
      <c r="BD292" s="1150"/>
      <c r="BE292" s="1073"/>
      <c r="BY292" s="1150"/>
      <c r="BZ292" s="1073"/>
      <c r="CF292" s="1163"/>
      <c r="CM292" s="1163"/>
      <c r="CN292" s="1150"/>
      <c r="CO292" s="1073"/>
      <c r="DA292" s="1082"/>
      <c r="DB292" s="1082"/>
      <c r="DC292" s="1082"/>
      <c r="DD292" s="1082"/>
      <c r="DE292" s="1082"/>
      <c r="DF292" s="1082"/>
      <c r="DG292" s="1082"/>
      <c r="DH292" s="1082"/>
      <c r="DI292" s="1082"/>
      <c r="DJ292" s="1082"/>
      <c r="DK292" s="1082"/>
      <c r="DL292" s="1082"/>
      <c r="DO292" s="1150"/>
      <c r="DP292" s="1073"/>
      <c r="DQ292" s="587"/>
      <c r="DR292" s="587"/>
      <c r="DS292" s="587"/>
      <c r="DT292" s="587"/>
      <c r="DU292" s="1127"/>
      <c r="DV292" s="1127"/>
      <c r="DW292" s="588"/>
      <c r="DX292" s="587"/>
      <c r="DY292" s="587"/>
      <c r="DZ292" s="587"/>
      <c r="EA292" s="587"/>
      <c r="EB292" s="1127"/>
      <c r="EC292" s="1127"/>
      <c r="ED292" s="1150"/>
      <c r="EE292" s="1073"/>
      <c r="EF292" s="1062">
        <v>8</v>
      </c>
      <c r="EG292" s="1062">
        <v>1</v>
      </c>
      <c r="EH292" s="1062">
        <v>1</v>
      </c>
      <c r="EI292" s="1062">
        <f t="shared" si="437"/>
        <v>10</v>
      </c>
      <c r="EJ292" s="1082">
        <v>1</v>
      </c>
      <c r="EK292" s="1163">
        <f t="shared" si="348"/>
        <v>13.226415094339623</v>
      </c>
      <c r="EM292" s="1062">
        <v>9</v>
      </c>
      <c r="EN292" s="1062">
        <v>4</v>
      </c>
      <c r="EO292" s="1062">
        <v>1</v>
      </c>
      <c r="EP292" s="1062">
        <f t="shared" si="438"/>
        <v>14</v>
      </c>
      <c r="EQ292" s="1082">
        <v>1</v>
      </c>
      <c r="ER292" s="1163">
        <f t="shared" si="431"/>
        <v>16.872727272727271</v>
      </c>
      <c r="ES292" s="1150"/>
      <c r="ET292" s="1074"/>
      <c r="EU292" s="1062">
        <v>8</v>
      </c>
      <c r="EV292" s="1062">
        <v>0</v>
      </c>
      <c r="EW292" s="1062">
        <v>4</v>
      </c>
      <c r="EX292" s="1062">
        <f t="shared" si="439"/>
        <v>12</v>
      </c>
      <c r="EY292" s="1081">
        <v>1</v>
      </c>
      <c r="EZ292" s="1164">
        <f t="shared" si="432"/>
        <v>8.764705882352942</v>
      </c>
      <c r="FB292" s="1062">
        <v>9</v>
      </c>
      <c r="FC292" s="1062">
        <v>0</v>
      </c>
      <c r="FD292" s="1062">
        <v>5</v>
      </c>
      <c r="FE292" s="1062">
        <f t="shared" si="440"/>
        <v>14</v>
      </c>
      <c r="FF292" s="1082">
        <f t="shared" si="384"/>
        <v>1</v>
      </c>
      <c r="FG292" s="1163">
        <f t="shared" si="433"/>
        <v>12.09433962264151</v>
      </c>
      <c r="FH292" s="1154"/>
      <c r="FI292" s="1138"/>
      <c r="FJ292" s="1062">
        <v>4</v>
      </c>
      <c r="FK292" s="1062">
        <v>1</v>
      </c>
      <c r="FL292" s="1062">
        <v>2</v>
      </c>
      <c r="FM292" s="1062">
        <f t="shared" si="441"/>
        <v>7</v>
      </c>
      <c r="FN292" s="1124">
        <v>1</v>
      </c>
      <c r="FO292" s="1163">
        <f t="shared" si="369"/>
        <v>7.2307692307692308</v>
      </c>
      <c r="FQ292" s="1062">
        <v>5</v>
      </c>
      <c r="FR292" s="1062">
        <v>1</v>
      </c>
      <c r="FS292" s="1062">
        <v>2</v>
      </c>
      <c r="FT292" s="1062">
        <f t="shared" si="442"/>
        <v>8</v>
      </c>
      <c r="FU292" s="1076">
        <f t="shared" si="375"/>
        <v>1</v>
      </c>
      <c r="FX292" s="1138"/>
      <c r="FY292" s="1062">
        <v>1</v>
      </c>
      <c r="FZ292" s="1062">
        <v>0</v>
      </c>
      <c r="GA292" s="1062">
        <v>2</v>
      </c>
      <c r="GB292" s="590">
        <f t="shared" si="443"/>
        <v>3</v>
      </c>
      <c r="GC292" s="1082">
        <v>1</v>
      </c>
      <c r="GD292" s="1143">
        <f t="shared" si="434"/>
        <v>3.7931034482758621</v>
      </c>
      <c r="GE292" s="589">
        <f t="shared" si="405"/>
        <v>29</v>
      </c>
      <c r="GF292" s="589">
        <f t="shared" si="406"/>
        <v>9</v>
      </c>
      <c r="GG292" s="589">
        <f t="shared" si="407"/>
        <v>15</v>
      </c>
      <c r="GH292" s="586">
        <v>0</v>
      </c>
      <c r="GI292" s="586">
        <v>0</v>
      </c>
    </row>
    <row r="293" spans="1:191" s="1050" customFormat="1" hidden="1" x14ac:dyDescent="0.35">
      <c r="A293" s="1228">
        <v>43131</v>
      </c>
      <c r="B293" s="591"/>
      <c r="C293" s="591"/>
      <c r="D293" s="591"/>
      <c r="E293" s="591"/>
      <c r="F293" s="1147"/>
      <c r="G293" s="1149"/>
      <c r="H293" s="1146"/>
      <c r="I293" s="591"/>
      <c r="J293" s="591"/>
      <c r="K293" s="591"/>
      <c r="L293" s="591"/>
      <c r="M293" s="1147"/>
      <c r="N293" s="1147"/>
      <c r="O293" s="1146"/>
      <c r="P293" s="1146"/>
      <c r="Q293" s="591"/>
      <c r="R293" s="591"/>
      <c r="S293" s="591"/>
      <c r="T293" s="591"/>
      <c r="U293" s="1147"/>
      <c r="V293" s="1149"/>
      <c r="W293" s="591"/>
      <c r="X293" s="591"/>
      <c r="Y293" s="591"/>
      <c r="Z293" s="591"/>
      <c r="AA293" s="1147"/>
      <c r="AB293" s="1147"/>
      <c r="AC293" s="591">
        <v>1</v>
      </c>
      <c r="AD293" s="591">
        <v>0</v>
      </c>
      <c r="AE293" s="591">
        <v>4</v>
      </c>
      <c r="AF293" s="591">
        <f t="shared" si="429"/>
        <v>5</v>
      </c>
      <c r="AG293" s="1147">
        <v>1</v>
      </c>
      <c r="AH293" s="1145">
        <f t="shared" si="402"/>
        <v>2.0588235294117645</v>
      </c>
      <c r="AI293" s="1146"/>
      <c r="AJ293" s="591">
        <v>1</v>
      </c>
      <c r="AK293" s="591">
        <v>0</v>
      </c>
      <c r="AL293" s="591">
        <v>4</v>
      </c>
      <c r="AM293" s="591">
        <f t="shared" si="430"/>
        <v>5</v>
      </c>
      <c r="AN293" s="1147">
        <f t="shared" si="408"/>
        <v>1</v>
      </c>
      <c r="AO293" s="1145">
        <f t="shared" si="404"/>
        <v>5.6470588235294121</v>
      </c>
      <c r="AP293" s="591"/>
      <c r="AQ293" s="591">
        <v>4</v>
      </c>
      <c r="AR293" s="591">
        <v>0</v>
      </c>
      <c r="AS293" s="591">
        <v>2</v>
      </c>
      <c r="AT293" s="591">
        <f t="shared" si="435"/>
        <v>6</v>
      </c>
      <c r="AU293" s="1148">
        <v>1</v>
      </c>
      <c r="AV293" s="1217">
        <f t="shared" si="391"/>
        <v>10.596491228070175</v>
      </c>
      <c r="AW293" s="1146"/>
      <c r="AX293" s="591">
        <v>4</v>
      </c>
      <c r="AY293" s="591">
        <v>2</v>
      </c>
      <c r="AZ293" s="591">
        <v>2</v>
      </c>
      <c r="BA293" s="591">
        <f t="shared" si="436"/>
        <v>8</v>
      </c>
      <c r="BB293" s="1148">
        <v>1</v>
      </c>
      <c r="BC293" s="1218">
        <f t="shared" si="389"/>
        <v>12.87719298245614</v>
      </c>
      <c r="BD293" s="1146"/>
      <c r="BE293" s="1146"/>
      <c r="BF293" s="591"/>
      <c r="BG293" s="591"/>
      <c r="BH293" s="591"/>
      <c r="BI293" s="591"/>
      <c r="BJ293" s="1147"/>
      <c r="BK293" s="1148"/>
      <c r="BL293" s="1146"/>
      <c r="BM293" s="591"/>
      <c r="BN293" s="591"/>
      <c r="BO293" s="591"/>
      <c r="BP293" s="591"/>
      <c r="BQ293" s="1144"/>
      <c r="BR293" s="1145"/>
      <c r="BS293" s="591"/>
      <c r="BT293" s="591"/>
      <c r="BU293" s="591"/>
      <c r="BV293" s="591"/>
      <c r="BW293" s="1147"/>
      <c r="BX293" s="1148"/>
      <c r="BY293" s="1146"/>
      <c r="BZ293" s="1146"/>
      <c r="CA293" s="591"/>
      <c r="CB293" s="591"/>
      <c r="CC293" s="591"/>
      <c r="CD293" s="591"/>
      <c r="CE293" s="1148"/>
      <c r="CF293" s="1218"/>
      <c r="CG293" s="1146"/>
      <c r="CH293" s="591"/>
      <c r="CI293" s="591"/>
      <c r="CJ293" s="591"/>
      <c r="CK293" s="591"/>
      <c r="CL293" s="1148"/>
      <c r="CM293" s="1218"/>
      <c r="CN293" s="1146"/>
      <c r="CO293" s="1146"/>
      <c r="CP293" s="591"/>
      <c r="CQ293" s="591"/>
      <c r="CR293" s="591"/>
      <c r="CS293" s="591"/>
      <c r="CT293" s="1148"/>
      <c r="CU293" s="1148"/>
      <c r="CV293" s="1146"/>
      <c r="CW293" s="591"/>
      <c r="CX293" s="591"/>
      <c r="CY293" s="591"/>
      <c r="CZ293" s="591"/>
      <c r="DA293" s="1148"/>
      <c r="DB293" s="1148"/>
      <c r="DC293" s="1148"/>
      <c r="DD293" s="1148"/>
      <c r="DE293" s="1148"/>
      <c r="DF293" s="1148"/>
      <c r="DG293" s="1148"/>
      <c r="DH293" s="1148"/>
      <c r="DI293" s="1148"/>
      <c r="DJ293" s="1148"/>
      <c r="DK293" s="1148"/>
      <c r="DL293" s="1148"/>
      <c r="DM293" s="1148"/>
      <c r="DN293" s="1148"/>
      <c r="DO293" s="1146"/>
      <c r="DP293" s="1146"/>
      <c r="DQ293" s="591"/>
      <c r="DR293" s="591"/>
      <c r="DS293" s="591"/>
      <c r="DT293" s="591"/>
      <c r="DU293" s="1148"/>
      <c r="DV293" s="1148"/>
      <c r="DW293" s="1146"/>
      <c r="DX293" s="591"/>
      <c r="DY293" s="591"/>
      <c r="DZ293" s="591"/>
      <c r="EA293" s="591"/>
      <c r="EB293" s="1148"/>
      <c r="EC293" s="1148"/>
      <c r="ED293" s="1146"/>
      <c r="EE293" s="1146"/>
      <c r="EF293" s="591">
        <v>5</v>
      </c>
      <c r="EG293" s="591">
        <v>2</v>
      </c>
      <c r="EH293" s="591">
        <v>1</v>
      </c>
      <c r="EI293" s="591">
        <f t="shared" si="437"/>
        <v>8</v>
      </c>
      <c r="EJ293" s="1148">
        <v>1</v>
      </c>
      <c r="EK293" s="1218">
        <f t="shared" si="348"/>
        <v>13.169811320754716</v>
      </c>
      <c r="EL293" s="1146"/>
      <c r="EM293" s="591">
        <v>15</v>
      </c>
      <c r="EN293" s="591">
        <v>4</v>
      </c>
      <c r="EO293" s="591">
        <v>2</v>
      </c>
      <c r="EP293" s="591">
        <f t="shared" si="438"/>
        <v>21</v>
      </c>
      <c r="EQ293" s="1148">
        <v>1</v>
      </c>
      <c r="ER293" s="1218">
        <f t="shared" si="431"/>
        <v>16.963636363636365</v>
      </c>
      <c r="ES293" s="1146"/>
      <c r="ET293" s="591"/>
      <c r="EU293" s="591">
        <v>0</v>
      </c>
      <c r="EV293" s="591">
        <v>0</v>
      </c>
      <c r="EW293" s="591">
        <v>0</v>
      </c>
      <c r="EX293" s="591">
        <f t="shared" si="439"/>
        <v>0</v>
      </c>
      <c r="EY293" s="1145">
        <v>0</v>
      </c>
      <c r="EZ293" s="1219">
        <f t="shared" si="432"/>
        <v>8.84</v>
      </c>
      <c r="FA293" s="1146"/>
      <c r="FB293" s="591">
        <v>0</v>
      </c>
      <c r="FC293" s="591">
        <v>0</v>
      </c>
      <c r="FD293" s="591">
        <v>0</v>
      </c>
      <c r="FE293" s="591">
        <f t="shared" si="440"/>
        <v>0</v>
      </c>
      <c r="FF293" s="1148">
        <f t="shared" si="384"/>
        <v>0</v>
      </c>
      <c r="FG293" s="1218">
        <f t="shared" si="433"/>
        <v>12.134615384615385</v>
      </c>
      <c r="FH293" s="1159"/>
      <c r="FI293" s="1160"/>
      <c r="FJ293" s="591">
        <v>5</v>
      </c>
      <c r="FK293" s="591">
        <v>1</v>
      </c>
      <c r="FL293" s="591">
        <v>0</v>
      </c>
      <c r="FM293" s="591">
        <f t="shared" si="441"/>
        <v>6</v>
      </c>
      <c r="FN293" s="1149">
        <v>1</v>
      </c>
      <c r="FO293" s="1218">
        <f t="shared" si="369"/>
        <v>7.1851851851851851</v>
      </c>
      <c r="FP293" s="1146"/>
      <c r="FQ293" s="591">
        <v>8</v>
      </c>
      <c r="FR293" s="591">
        <v>1</v>
      </c>
      <c r="FS293" s="591">
        <v>0</v>
      </c>
      <c r="FT293" s="591">
        <f t="shared" si="442"/>
        <v>9</v>
      </c>
      <c r="FU293" s="1147">
        <f t="shared" si="375"/>
        <v>1</v>
      </c>
      <c r="FV293" s="1148"/>
      <c r="FW293" s="1161"/>
      <c r="FX293" s="1160"/>
      <c r="FY293" s="591">
        <v>5</v>
      </c>
      <c r="FZ293" s="591">
        <v>2</v>
      </c>
      <c r="GA293" s="591">
        <v>1</v>
      </c>
      <c r="GB293" s="1146">
        <f t="shared" si="443"/>
        <v>8</v>
      </c>
      <c r="GC293" s="1148">
        <v>1</v>
      </c>
      <c r="GD293" s="1220">
        <f t="shared" si="434"/>
        <v>3.9137931034482758</v>
      </c>
      <c r="GE293" s="1049">
        <f t="shared" si="405"/>
        <v>20</v>
      </c>
      <c r="GF293" s="1049">
        <f t="shared" si="406"/>
        <v>5</v>
      </c>
      <c r="GG293" s="1049">
        <f t="shared" si="407"/>
        <v>8</v>
      </c>
      <c r="GH293" s="1050">
        <v>0</v>
      </c>
      <c r="GI293" s="1050">
        <v>0</v>
      </c>
    </row>
    <row r="294" spans="1:191" hidden="1" x14ac:dyDescent="0.35">
      <c r="A294" s="1225">
        <v>43132</v>
      </c>
      <c r="O294" s="1150"/>
      <c r="P294" s="1073"/>
      <c r="AC294" s="1062">
        <v>1</v>
      </c>
      <c r="AD294" s="1062">
        <v>1</v>
      </c>
      <c r="AE294" s="1062">
        <v>1</v>
      </c>
      <c r="AF294" s="1062">
        <f t="shared" si="429"/>
        <v>3</v>
      </c>
      <c r="AG294" s="1076">
        <v>1</v>
      </c>
      <c r="AH294" s="1081">
        <f t="shared" si="402"/>
        <v>2.1111111111111112</v>
      </c>
      <c r="AJ294" s="1062">
        <v>1</v>
      </c>
      <c r="AK294" s="1062">
        <v>2</v>
      </c>
      <c r="AL294" s="1062">
        <v>1</v>
      </c>
      <c r="AM294" s="1062">
        <f t="shared" si="430"/>
        <v>4</v>
      </c>
      <c r="AN294" s="1076">
        <f t="shared" si="408"/>
        <v>1</v>
      </c>
      <c r="AO294" s="1081">
        <f t="shared" si="404"/>
        <v>5.5555555555555554</v>
      </c>
      <c r="AQ294" s="1062">
        <v>1</v>
      </c>
      <c r="AR294" s="1062">
        <v>3</v>
      </c>
      <c r="AS294" s="1062">
        <v>0</v>
      </c>
      <c r="AT294" s="1062">
        <f t="shared" si="435"/>
        <v>4</v>
      </c>
      <c r="AU294" s="1082">
        <v>1</v>
      </c>
      <c r="AV294" s="1162">
        <f t="shared" si="391"/>
        <v>10.43859649122807</v>
      </c>
      <c r="AX294" s="1062">
        <v>1</v>
      </c>
      <c r="AY294" s="1062">
        <v>5</v>
      </c>
      <c r="AZ294" s="1062">
        <v>0</v>
      </c>
      <c r="BA294" s="1062">
        <f t="shared" si="436"/>
        <v>6</v>
      </c>
      <c r="BB294" s="1082">
        <v>1</v>
      </c>
      <c r="BC294" s="1155">
        <f t="shared" si="389"/>
        <v>12.684210526315789</v>
      </c>
      <c r="BD294" s="1150"/>
      <c r="BE294" s="1073"/>
      <c r="BY294" s="1150"/>
      <c r="BZ294" s="1073"/>
      <c r="CF294" s="1163"/>
      <c r="CM294" s="1163"/>
      <c r="CN294" s="1150"/>
      <c r="CO294" s="1073"/>
      <c r="DA294" s="1082"/>
      <c r="DB294" s="1082"/>
      <c r="DC294" s="1082"/>
      <c r="DD294" s="1082"/>
      <c r="DE294" s="1082"/>
      <c r="DF294" s="1082"/>
      <c r="DG294" s="1082"/>
      <c r="DH294" s="1082"/>
      <c r="DI294" s="1082"/>
      <c r="DJ294" s="1082"/>
      <c r="DK294" s="1082"/>
      <c r="DL294" s="1082"/>
      <c r="DO294" s="1150"/>
      <c r="DP294" s="1073"/>
      <c r="DQ294" s="587"/>
      <c r="DR294" s="587"/>
      <c r="DS294" s="587"/>
      <c r="DT294" s="587"/>
      <c r="DU294" s="1127"/>
      <c r="DV294" s="1127"/>
      <c r="DW294" s="588"/>
      <c r="DX294" s="587"/>
      <c r="DY294" s="587"/>
      <c r="DZ294" s="587"/>
      <c r="EA294" s="587"/>
      <c r="EB294" s="1127"/>
      <c r="EC294" s="1127"/>
      <c r="ED294" s="1150"/>
      <c r="EE294" s="1073"/>
      <c r="EF294" s="1062">
        <v>11</v>
      </c>
      <c r="EG294" s="1062">
        <v>5</v>
      </c>
      <c r="EH294" s="1062">
        <v>2</v>
      </c>
      <c r="EI294" s="1062">
        <f t="shared" si="437"/>
        <v>18</v>
      </c>
      <c r="EJ294" s="1082">
        <v>1</v>
      </c>
      <c r="EK294" s="1163">
        <f t="shared" si="348"/>
        <v>13.188679245283019</v>
      </c>
      <c r="EM294" s="1062">
        <v>11</v>
      </c>
      <c r="EN294" s="1062">
        <v>6</v>
      </c>
      <c r="EO294" s="1062">
        <v>3</v>
      </c>
      <c r="EP294" s="1062">
        <f t="shared" si="438"/>
        <v>20</v>
      </c>
      <c r="EQ294" s="1082">
        <v>1</v>
      </c>
      <c r="ER294" s="1163">
        <f t="shared" si="431"/>
        <v>16.963636363636365</v>
      </c>
      <c r="ES294" s="1150"/>
      <c r="ET294" s="1074"/>
      <c r="EU294" s="1062">
        <v>8</v>
      </c>
      <c r="EV294" s="1062">
        <v>2</v>
      </c>
      <c r="EW294" s="1062">
        <v>1</v>
      </c>
      <c r="EX294" s="1062">
        <f t="shared" si="439"/>
        <v>11</v>
      </c>
      <c r="EY294" s="1081">
        <v>1</v>
      </c>
      <c r="EZ294" s="1164">
        <f t="shared" si="432"/>
        <v>8.9</v>
      </c>
      <c r="FB294" s="1062">
        <v>10</v>
      </c>
      <c r="FC294" s="1062">
        <v>2</v>
      </c>
      <c r="FD294" s="1062">
        <v>5</v>
      </c>
      <c r="FE294" s="1062">
        <f t="shared" si="440"/>
        <v>17</v>
      </c>
      <c r="FF294" s="1082">
        <f t="shared" si="384"/>
        <v>1</v>
      </c>
      <c r="FG294" s="1163">
        <f t="shared" si="433"/>
        <v>12.26923076923077</v>
      </c>
      <c r="FH294" s="1154"/>
      <c r="FI294" s="1138"/>
      <c r="FJ294" s="1062">
        <v>9</v>
      </c>
      <c r="FK294" s="1062">
        <v>4</v>
      </c>
      <c r="FL294" s="1062">
        <v>1</v>
      </c>
      <c r="FM294" s="1062">
        <f t="shared" si="441"/>
        <v>14</v>
      </c>
      <c r="FN294" s="1124">
        <v>1</v>
      </c>
      <c r="FO294" s="1163">
        <f t="shared" si="369"/>
        <v>7.4285714285714288</v>
      </c>
      <c r="FQ294" s="1062">
        <v>9</v>
      </c>
      <c r="FR294" s="1062">
        <v>4</v>
      </c>
      <c r="FS294" s="1062">
        <v>2</v>
      </c>
      <c r="FT294" s="1062">
        <f t="shared" si="442"/>
        <v>15</v>
      </c>
      <c r="FU294" s="1076">
        <f t="shared" si="375"/>
        <v>1</v>
      </c>
      <c r="FX294" s="1138"/>
      <c r="FY294" s="1062">
        <v>2</v>
      </c>
      <c r="FZ294" s="1062">
        <v>2</v>
      </c>
      <c r="GA294" s="1062">
        <v>7</v>
      </c>
      <c r="GB294" s="590">
        <f t="shared" si="443"/>
        <v>11</v>
      </c>
      <c r="GC294" s="1082">
        <v>1</v>
      </c>
      <c r="GD294" s="1143">
        <f t="shared" si="434"/>
        <v>3.9482758620689653</v>
      </c>
      <c r="GE294" s="589">
        <f t="shared" si="405"/>
        <v>32</v>
      </c>
      <c r="GF294" s="589">
        <f t="shared" si="406"/>
        <v>17</v>
      </c>
      <c r="GG294" s="589">
        <f t="shared" si="407"/>
        <v>12</v>
      </c>
      <c r="GH294" s="586">
        <v>0</v>
      </c>
      <c r="GI294" s="586">
        <v>1</v>
      </c>
    </row>
    <row r="295" spans="1:191" hidden="1" x14ac:dyDescent="0.35">
      <c r="A295" s="1227">
        <v>43133</v>
      </c>
      <c r="O295" s="1150"/>
      <c r="P295" s="1073"/>
      <c r="AC295" s="1062">
        <v>1</v>
      </c>
      <c r="AD295" s="1062">
        <v>1</v>
      </c>
      <c r="AE295" s="1062">
        <v>2</v>
      </c>
      <c r="AF295" s="1062">
        <f t="shared" ref="AF295:AF300" si="444">SUM(AC295:AE295)</f>
        <v>4</v>
      </c>
      <c r="AG295" s="1076">
        <v>1</v>
      </c>
      <c r="AH295" s="1081">
        <f t="shared" si="402"/>
        <v>2.2105263157894739</v>
      </c>
      <c r="AJ295" s="1062">
        <v>1</v>
      </c>
      <c r="AK295" s="1062">
        <v>1</v>
      </c>
      <c r="AL295" s="1062">
        <v>2</v>
      </c>
      <c r="AM295" s="1062">
        <f t="shared" ref="AM295:AM300" si="445">SUM(AJ295:AL295)</f>
        <v>4</v>
      </c>
      <c r="AN295" s="1076">
        <f t="shared" si="408"/>
        <v>1</v>
      </c>
      <c r="AO295" s="1081">
        <f t="shared" si="404"/>
        <v>5.4736842105263159</v>
      </c>
      <c r="AQ295" s="1062">
        <v>3</v>
      </c>
      <c r="AR295" s="1062">
        <v>2</v>
      </c>
      <c r="AS295" s="1062">
        <v>2</v>
      </c>
      <c r="AT295" s="1062">
        <f t="shared" si="435"/>
        <v>7</v>
      </c>
      <c r="AU295" s="1082">
        <v>1</v>
      </c>
      <c r="AV295" s="1162">
        <f t="shared" si="391"/>
        <v>10.105263157894736</v>
      </c>
      <c r="AX295" s="1062">
        <v>3</v>
      </c>
      <c r="AY295" s="1062">
        <v>4</v>
      </c>
      <c r="AZ295" s="1062">
        <v>2</v>
      </c>
      <c r="BA295" s="1062">
        <f t="shared" si="436"/>
        <v>9</v>
      </c>
      <c r="BB295" s="1082">
        <v>1</v>
      </c>
      <c r="BC295" s="1155">
        <f t="shared" si="389"/>
        <v>12.315789473684211</v>
      </c>
      <c r="BD295" s="1150"/>
      <c r="BE295" s="1073"/>
      <c r="BY295" s="1150"/>
      <c r="BZ295" s="1073"/>
      <c r="CF295" s="1163"/>
      <c r="CM295" s="1163"/>
      <c r="CN295" s="1150"/>
      <c r="CO295" s="1073"/>
      <c r="DA295" s="1082"/>
      <c r="DB295" s="1082"/>
      <c r="DC295" s="1082"/>
      <c r="DD295" s="1082"/>
      <c r="DE295" s="1082"/>
      <c r="DF295" s="1082"/>
      <c r="DG295" s="1082"/>
      <c r="DH295" s="1082"/>
      <c r="DI295" s="1082"/>
      <c r="DJ295" s="1082"/>
      <c r="DK295" s="1082"/>
      <c r="DL295" s="1082"/>
      <c r="DO295" s="1150"/>
      <c r="DP295" s="1073"/>
      <c r="DQ295" s="587"/>
      <c r="DR295" s="587"/>
      <c r="DS295" s="587"/>
      <c r="DT295" s="587"/>
      <c r="DU295" s="1127"/>
      <c r="DV295" s="1127"/>
      <c r="DW295" s="588"/>
      <c r="DX295" s="587"/>
      <c r="DY295" s="587"/>
      <c r="DZ295" s="587"/>
      <c r="EA295" s="587"/>
      <c r="EB295" s="1127"/>
      <c r="EC295" s="1127"/>
      <c r="ED295" s="1150"/>
      <c r="EE295" s="1073"/>
      <c r="EF295" s="1062">
        <v>9</v>
      </c>
      <c r="EG295" s="1062">
        <v>0</v>
      </c>
      <c r="EH295" s="1062">
        <v>1</v>
      </c>
      <c r="EI295" s="1062">
        <f t="shared" si="437"/>
        <v>10</v>
      </c>
      <c r="EJ295" s="1082">
        <v>1</v>
      </c>
      <c r="EK295" s="1163">
        <f t="shared" si="348"/>
        <v>13.30188679245283</v>
      </c>
      <c r="EM295" s="1062">
        <v>10</v>
      </c>
      <c r="EN295" s="1062">
        <v>1</v>
      </c>
      <c r="EO295" s="1062">
        <v>4</v>
      </c>
      <c r="EP295" s="1062">
        <f t="shared" si="438"/>
        <v>15</v>
      </c>
      <c r="EQ295" s="1082">
        <v>1</v>
      </c>
      <c r="ER295" s="1163">
        <f t="shared" si="431"/>
        <v>17.054545454545455</v>
      </c>
      <c r="ES295" s="1150"/>
      <c r="ET295" s="1074"/>
      <c r="EU295" s="1062">
        <v>3</v>
      </c>
      <c r="EV295" s="1062">
        <v>1</v>
      </c>
      <c r="EW295" s="1062">
        <v>3</v>
      </c>
      <c r="EX295" s="1062">
        <f t="shared" si="439"/>
        <v>7</v>
      </c>
      <c r="EY295" s="1081">
        <v>1</v>
      </c>
      <c r="EZ295" s="1164">
        <f t="shared" si="432"/>
        <v>8.86</v>
      </c>
      <c r="FB295" s="1062">
        <v>3</v>
      </c>
      <c r="FC295" s="1062">
        <v>1</v>
      </c>
      <c r="FD295" s="1062">
        <v>4</v>
      </c>
      <c r="FE295" s="1062">
        <f t="shared" si="440"/>
        <v>8</v>
      </c>
      <c r="FF295" s="1082">
        <f t="shared" si="384"/>
        <v>1</v>
      </c>
      <c r="FG295" s="1163">
        <f t="shared" si="433"/>
        <v>12.115384615384615</v>
      </c>
      <c r="FH295" s="1154"/>
      <c r="FI295" s="1138"/>
      <c r="FJ295" s="1062">
        <v>3</v>
      </c>
      <c r="FK295" s="1062">
        <v>2</v>
      </c>
      <c r="FL295" s="1062">
        <v>2</v>
      </c>
      <c r="FM295" s="1062">
        <f t="shared" si="441"/>
        <v>7</v>
      </c>
      <c r="FN295" s="1124">
        <v>1</v>
      </c>
      <c r="FO295" s="1163">
        <f t="shared" si="369"/>
        <v>7.4137931034482758</v>
      </c>
      <c r="FQ295" s="1062">
        <v>3</v>
      </c>
      <c r="FR295" s="1062">
        <v>2</v>
      </c>
      <c r="FS295" s="1062">
        <v>2</v>
      </c>
      <c r="FT295" s="1062">
        <f t="shared" si="442"/>
        <v>7</v>
      </c>
      <c r="FU295" s="1076">
        <f t="shared" si="375"/>
        <v>1</v>
      </c>
      <c r="FX295" s="1138"/>
      <c r="FY295" s="1062">
        <v>1</v>
      </c>
      <c r="FZ295" s="1062">
        <v>0</v>
      </c>
      <c r="GA295" s="1062">
        <v>4</v>
      </c>
      <c r="GB295" s="590">
        <f t="shared" si="443"/>
        <v>5</v>
      </c>
      <c r="GC295" s="1082">
        <v>1</v>
      </c>
      <c r="GD295" s="1143">
        <f t="shared" si="434"/>
        <v>3.9827586206896552</v>
      </c>
      <c r="GE295" s="589">
        <f t="shared" si="405"/>
        <v>20</v>
      </c>
      <c r="GF295" s="589">
        <f t="shared" si="406"/>
        <v>6</v>
      </c>
      <c r="GG295" s="589">
        <f t="shared" si="407"/>
        <v>14</v>
      </c>
      <c r="GH295" s="586">
        <v>0</v>
      </c>
      <c r="GI295" s="586">
        <v>1</v>
      </c>
    </row>
    <row r="296" spans="1:191" hidden="1" x14ac:dyDescent="0.35">
      <c r="A296" s="1224">
        <v>43136</v>
      </c>
      <c r="O296" s="1150"/>
      <c r="P296" s="1073"/>
      <c r="AC296" s="1062">
        <v>5</v>
      </c>
      <c r="AD296" s="1062">
        <v>6</v>
      </c>
      <c r="AE296" s="1062">
        <v>6</v>
      </c>
      <c r="AF296" s="1062">
        <f t="shared" si="444"/>
        <v>17</v>
      </c>
      <c r="AG296" s="1076">
        <v>1</v>
      </c>
      <c r="AH296" s="1081">
        <f t="shared" si="402"/>
        <v>2.95</v>
      </c>
      <c r="AJ296" s="1062">
        <v>5</v>
      </c>
      <c r="AK296" s="1062">
        <v>6</v>
      </c>
      <c r="AL296" s="1062">
        <v>7</v>
      </c>
      <c r="AM296" s="1062">
        <f t="shared" si="445"/>
        <v>18</v>
      </c>
      <c r="AN296" s="1076">
        <f t="shared" si="408"/>
        <v>1</v>
      </c>
      <c r="AO296" s="1081">
        <f t="shared" si="404"/>
        <v>6.1</v>
      </c>
      <c r="AQ296" s="1062">
        <v>4</v>
      </c>
      <c r="AR296" s="1062">
        <v>3</v>
      </c>
      <c r="AS296" s="1062">
        <v>2</v>
      </c>
      <c r="AT296" s="1062">
        <f t="shared" si="435"/>
        <v>9</v>
      </c>
      <c r="AU296" s="1082">
        <v>1</v>
      </c>
      <c r="AV296" s="1162">
        <f t="shared" si="391"/>
        <v>10.12280701754386</v>
      </c>
      <c r="AX296" s="1062">
        <v>4</v>
      </c>
      <c r="AY296" s="1062">
        <v>4</v>
      </c>
      <c r="AZ296" s="1062">
        <v>2</v>
      </c>
      <c r="BA296" s="1062">
        <f t="shared" si="436"/>
        <v>10</v>
      </c>
      <c r="BB296" s="1082">
        <v>1</v>
      </c>
      <c r="BC296" s="1155">
        <f t="shared" si="389"/>
        <v>12.298245614035087</v>
      </c>
      <c r="BD296" s="1150"/>
      <c r="BE296" s="1073"/>
      <c r="BY296" s="1150"/>
      <c r="BZ296" s="1073"/>
      <c r="CF296" s="1163"/>
      <c r="CM296" s="1163"/>
      <c r="CN296" s="1150"/>
      <c r="CO296" s="1073"/>
      <c r="DA296" s="1082"/>
      <c r="DB296" s="1082"/>
      <c r="DC296" s="1082"/>
      <c r="DD296" s="1082"/>
      <c r="DE296" s="1082"/>
      <c r="DF296" s="1082"/>
      <c r="DG296" s="1082"/>
      <c r="DH296" s="1082"/>
      <c r="DI296" s="1082"/>
      <c r="DJ296" s="1082"/>
      <c r="DK296" s="1082"/>
      <c r="DL296" s="1082"/>
      <c r="DO296" s="1150"/>
      <c r="DP296" s="1073"/>
      <c r="DQ296" s="587"/>
      <c r="DR296" s="587"/>
      <c r="DS296" s="587"/>
      <c r="DT296" s="587"/>
      <c r="DU296" s="1127"/>
      <c r="DV296" s="1127"/>
      <c r="DW296" s="588"/>
      <c r="DX296" s="587"/>
      <c r="DY296" s="587"/>
      <c r="DZ296" s="587"/>
      <c r="EA296" s="587"/>
      <c r="EB296" s="1127"/>
      <c r="EC296" s="1127"/>
      <c r="ED296" s="1150"/>
      <c r="EE296" s="1073"/>
      <c r="EF296" s="1062">
        <v>15</v>
      </c>
      <c r="EG296" s="1062">
        <v>0</v>
      </c>
      <c r="EH296" s="1062">
        <v>3</v>
      </c>
      <c r="EI296" s="1062">
        <f t="shared" si="437"/>
        <v>18</v>
      </c>
      <c r="EJ296" s="1082">
        <v>1</v>
      </c>
      <c r="EK296" s="1163">
        <f t="shared" si="348"/>
        <v>13.528301886792454</v>
      </c>
      <c r="EM296" s="1062">
        <v>16</v>
      </c>
      <c r="EN296" s="1062">
        <v>4</v>
      </c>
      <c r="EO296" s="1062">
        <v>6</v>
      </c>
      <c r="EP296" s="1062">
        <f t="shared" si="438"/>
        <v>26</v>
      </c>
      <c r="EQ296" s="1082">
        <v>1</v>
      </c>
      <c r="ER296" s="1163">
        <f t="shared" si="431"/>
        <v>17.309090909090909</v>
      </c>
      <c r="ES296" s="1150"/>
      <c r="ET296" s="1074"/>
      <c r="EU296" s="1062">
        <v>0</v>
      </c>
      <c r="EV296" s="1062">
        <v>0</v>
      </c>
      <c r="EW296" s="1062">
        <v>0</v>
      </c>
      <c r="EX296" s="1062">
        <f t="shared" si="439"/>
        <v>0</v>
      </c>
      <c r="EY296" s="1081">
        <v>0</v>
      </c>
      <c r="EZ296" s="1164">
        <f t="shared" si="432"/>
        <v>8.9795918367346932</v>
      </c>
      <c r="FB296" s="1062">
        <v>0</v>
      </c>
      <c r="FC296" s="1062">
        <v>0</v>
      </c>
      <c r="FD296" s="1062">
        <v>0</v>
      </c>
      <c r="FE296" s="1062">
        <f t="shared" si="440"/>
        <v>0</v>
      </c>
      <c r="FF296" s="1082">
        <f t="shared" si="384"/>
        <v>0</v>
      </c>
      <c r="FG296" s="1163">
        <f t="shared" si="433"/>
        <v>12.176470588235293</v>
      </c>
      <c r="FH296" s="1154"/>
      <c r="FI296" s="1138"/>
      <c r="FJ296" s="1062">
        <v>0</v>
      </c>
      <c r="FK296" s="1062">
        <v>0</v>
      </c>
      <c r="FL296" s="1062">
        <v>0</v>
      </c>
      <c r="FM296" s="1062">
        <f t="shared" si="441"/>
        <v>0</v>
      </c>
      <c r="FN296" s="1124">
        <v>1</v>
      </c>
      <c r="FO296" s="1163">
        <f t="shared" si="369"/>
        <v>7.166666666666667</v>
      </c>
      <c r="FQ296" s="1062">
        <v>0</v>
      </c>
      <c r="FR296" s="1062">
        <v>0</v>
      </c>
      <c r="FS296" s="1062">
        <v>0</v>
      </c>
      <c r="FT296" s="1062">
        <f t="shared" si="442"/>
        <v>0</v>
      </c>
      <c r="FU296" s="1076">
        <f t="shared" si="375"/>
        <v>1</v>
      </c>
      <c r="FX296" s="1138"/>
      <c r="FY296" s="1062">
        <v>2</v>
      </c>
      <c r="FZ296" s="1062">
        <v>0</v>
      </c>
      <c r="GA296" s="1062">
        <v>1</v>
      </c>
      <c r="GB296" s="590">
        <f t="shared" si="443"/>
        <v>3</v>
      </c>
      <c r="GC296" s="1082">
        <v>1</v>
      </c>
      <c r="GD296" s="1143">
        <f t="shared" si="434"/>
        <v>4.0172413793103452</v>
      </c>
      <c r="GE296" s="589">
        <f t="shared" si="405"/>
        <v>26</v>
      </c>
      <c r="GF296" s="589">
        <f t="shared" si="406"/>
        <v>9</v>
      </c>
      <c r="GG296" s="589">
        <f t="shared" si="407"/>
        <v>12</v>
      </c>
      <c r="GH296" s="586">
        <v>0</v>
      </c>
      <c r="GI296" s="586">
        <v>0</v>
      </c>
    </row>
    <row r="297" spans="1:191" hidden="1" x14ac:dyDescent="0.35">
      <c r="A297" s="1225">
        <v>43137</v>
      </c>
      <c r="O297" s="1150"/>
      <c r="P297" s="1073"/>
      <c r="AC297" s="1062">
        <v>1</v>
      </c>
      <c r="AD297" s="1062">
        <v>3</v>
      </c>
      <c r="AE297" s="1062">
        <v>7</v>
      </c>
      <c r="AF297" s="1062">
        <f t="shared" si="444"/>
        <v>11</v>
      </c>
      <c r="AG297" s="1076">
        <v>1</v>
      </c>
      <c r="AH297" s="1081">
        <f t="shared" si="402"/>
        <v>3.3333333333333335</v>
      </c>
      <c r="AJ297" s="1062">
        <v>1</v>
      </c>
      <c r="AK297" s="1062">
        <v>3</v>
      </c>
      <c r="AL297" s="1062">
        <v>7</v>
      </c>
      <c r="AM297" s="1062">
        <f t="shared" si="445"/>
        <v>11</v>
      </c>
      <c r="AN297" s="1076">
        <f t="shared" si="408"/>
        <v>1</v>
      </c>
      <c r="AO297" s="1081">
        <f t="shared" si="404"/>
        <v>6.333333333333333</v>
      </c>
      <c r="AQ297" s="1062">
        <v>1</v>
      </c>
      <c r="AR297" s="1062">
        <v>3</v>
      </c>
      <c r="AS297" s="1062">
        <v>5</v>
      </c>
      <c r="AT297" s="1062">
        <f t="shared" si="435"/>
        <v>9</v>
      </c>
      <c r="AU297" s="1082">
        <v>1</v>
      </c>
      <c r="AV297" s="1162">
        <f t="shared" si="391"/>
        <v>10.157894736842104</v>
      </c>
      <c r="AX297" s="1062">
        <v>3</v>
      </c>
      <c r="AY297" s="1062">
        <v>5</v>
      </c>
      <c r="AZ297" s="1062">
        <v>5</v>
      </c>
      <c r="BA297" s="1062">
        <f t="shared" si="436"/>
        <v>13</v>
      </c>
      <c r="BB297" s="1082">
        <v>1</v>
      </c>
      <c r="BC297" s="1155">
        <f t="shared" si="389"/>
        <v>12.368421052631579</v>
      </c>
      <c r="BD297" s="1150"/>
      <c r="BE297" s="1073"/>
      <c r="BY297" s="1150"/>
      <c r="BZ297" s="1073"/>
      <c r="CF297" s="1163"/>
      <c r="CM297" s="1163"/>
      <c r="CN297" s="1150"/>
      <c r="CO297" s="1073"/>
      <c r="DA297" s="1082"/>
      <c r="DB297" s="1082"/>
      <c r="DC297" s="1082"/>
      <c r="DD297" s="1082"/>
      <c r="DE297" s="1082"/>
      <c r="DF297" s="1082"/>
      <c r="DG297" s="1082"/>
      <c r="DH297" s="1082"/>
      <c r="DI297" s="1082"/>
      <c r="DJ297" s="1082"/>
      <c r="DK297" s="1082"/>
      <c r="DL297" s="1082"/>
      <c r="DO297" s="1150"/>
      <c r="DP297" s="1073"/>
      <c r="DQ297" s="587"/>
      <c r="DR297" s="587"/>
      <c r="DS297" s="587"/>
      <c r="DT297" s="587"/>
      <c r="DU297" s="1127"/>
      <c r="DV297" s="1127"/>
      <c r="DW297" s="588"/>
      <c r="DX297" s="587"/>
      <c r="DY297" s="587"/>
      <c r="DZ297" s="587"/>
      <c r="EA297" s="587"/>
      <c r="EB297" s="1127"/>
      <c r="EC297" s="1127"/>
      <c r="ED297" s="1150"/>
      <c r="EE297" s="1073"/>
      <c r="EF297" s="1062">
        <v>11</v>
      </c>
      <c r="EG297" s="1062">
        <v>0</v>
      </c>
      <c r="EH297" s="1062">
        <v>3</v>
      </c>
      <c r="EI297" s="1062">
        <f t="shared" si="437"/>
        <v>14</v>
      </c>
      <c r="EJ297" s="1082">
        <v>1</v>
      </c>
      <c r="EK297" s="1163">
        <f t="shared" si="348"/>
        <v>13.60377358490566</v>
      </c>
      <c r="EM297" s="1062">
        <v>14</v>
      </c>
      <c r="EN297" s="1062">
        <v>0</v>
      </c>
      <c r="EO297" s="1062">
        <v>4</v>
      </c>
      <c r="EP297" s="1062">
        <f t="shared" si="438"/>
        <v>18</v>
      </c>
      <c r="EQ297" s="1082">
        <v>1</v>
      </c>
      <c r="ER297" s="1163">
        <f t="shared" si="431"/>
        <v>17.399999999999999</v>
      </c>
      <c r="ES297" s="1150"/>
      <c r="ET297" s="1074"/>
      <c r="EU297" s="1062">
        <v>0</v>
      </c>
      <c r="EV297" s="1062">
        <v>0</v>
      </c>
      <c r="EW297" s="1062">
        <v>0</v>
      </c>
      <c r="EX297" s="1062">
        <f t="shared" si="439"/>
        <v>0</v>
      </c>
      <c r="EY297" s="1081">
        <v>0</v>
      </c>
      <c r="EZ297" s="1164">
        <f t="shared" si="432"/>
        <v>9.0625</v>
      </c>
      <c r="FB297" s="1062">
        <v>0</v>
      </c>
      <c r="FC297" s="1062">
        <v>0</v>
      </c>
      <c r="FD297" s="1062">
        <v>0</v>
      </c>
      <c r="FE297" s="1062">
        <f t="shared" si="440"/>
        <v>0</v>
      </c>
      <c r="FF297" s="1082">
        <f t="shared" si="384"/>
        <v>0</v>
      </c>
      <c r="FG297" s="1163">
        <f t="shared" si="433"/>
        <v>12.32</v>
      </c>
      <c r="FH297" s="1154"/>
      <c r="FI297" s="1138"/>
      <c r="FJ297" s="1062">
        <v>8</v>
      </c>
      <c r="FK297" s="1062">
        <v>0</v>
      </c>
      <c r="FL297" s="1062">
        <v>1</v>
      </c>
      <c r="FM297" s="1062">
        <f t="shared" si="441"/>
        <v>9</v>
      </c>
      <c r="FN297" s="1124">
        <v>1</v>
      </c>
      <c r="FO297" s="1163">
        <f t="shared" si="369"/>
        <v>7.225806451612903</v>
      </c>
      <c r="FQ297" s="1062">
        <v>8</v>
      </c>
      <c r="FR297" s="1062">
        <v>0</v>
      </c>
      <c r="FS297" s="1062">
        <v>1</v>
      </c>
      <c r="FT297" s="1062">
        <f t="shared" si="442"/>
        <v>9</v>
      </c>
      <c r="FU297" s="1076">
        <f t="shared" si="375"/>
        <v>1</v>
      </c>
      <c r="FX297" s="1138"/>
      <c r="FY297" s="1062">
        <v>2</v>
      </c>
      <c r="FZ297" s="1062">
        <v>1</v>
      </c>
      <c r="GA297" s="1062">
        <v>2</v>
      </c>
      <c r="GB297" s="590">
        <f t="shared" si="443"/>
        <v>5</v>
      </c>
      <c r="GC297" s="1082">
        <v>1</v>
      </c>
      <c r="GD297" s="1143">
        <f t="shared" si="434"/>
        <v>4.0862068965517242</v>
      </c>
      <c r="GE297" s="589">
        <f t="shared" si="405"/>
        <v>23</v>
      </c>
      <c r="GF297" s="589">
        <f t="shared" si="406"/>
        <v>7</v>
      </c>
      <c r="GG297" s="589">
        <f t="shared" si="407"/>
        <v>18</v>
      </c>
      <c r="GH297" s="586">
        <v>0</v>
      </c>
      <c r="GI297" s="586">
        <v>1</v>
      </c>
    </row>
    <row r="298" spans="1:191" hidden="1" x14ac:dyDescent="0.35">
      <c r="A298" s="1225">
        <v>43138</v>
      </c>
      <c r="O298" s="1150"/>
      <c r="P298" s="1073"/>
      <c r="AC298" s="1062">
        <v>7</v>
      </c>
      <c r="AD298" s="1062">
        <v>5</v>
      </c>
      <c r="AE298" s="1062">
        <v>2</v>
      </c>
      <c r="AF298" s="1062">
        <f t="shared" si="444"/>
        <v>14</v>
      </c>
      <c r="AG298" s="1076">
        <v>1</v>
      </c>
      <c r="AH298" s="1081">
        <f t="shared" si="402"/>
        <v>3.8181818181818183</v>
      </c>
      <c r="AJ298" s="1062">
        <v>7</v>
      </c>
      <c r="AK298" s="1062">
        <v>5</v>
      </c>
      <c r="AL298" s="1062">
        <v>2</v>
      </c>
      <c r="AM298" s="1062">
        <f t="shared" si="445"/>
        <v>14</v>
      </c>
      <c r="AN298" s="1076">
        <f t="shared" si="408"/>
        <v>1</v>
      </c>
      <c r="AO298" s="1081">
        <f t="shared" si="404"/>
        <v>6.6818181818181817</v>
      </c>
      <c r="AQ298" s="1062">
        <v>3</v>
      </c>
      <c r="AR298" s="1062">
        <v>0</v>
      </c>
      <c r="AS298" s="1062">
        <v>2</v>
      </c>
      <c r="AT298" s="1062">
        <f t="shared" ref="AT298:AT303" si="446">SUM(AQ298:AS298)</f>
        <v>5</v>
      </c>
      <c r="AU298" s="1082">
        <v>1</v>
      </c>
      <c r="AV298" s="1162">
        <f t="shared" si="391"/>
        <v>10.052631578947368</v>
      </c>
      <c r="AX298" s="1062">
        <v>4</v>
      </c>
      <c r="AY298" s="1062">
        <v>1</v>
      </c>
      <c r="AZ298" s="1062">
        <v>2</v>
      </c>
      <c r="BA298" s="1062">
        <f t="shared" ref="BA298:BA303" si="447">SUM(AX298:AZ298)</f>
        <v>7</v>
      </c>
      <c r="BB298" s="1082">
        <v>1</v>
      </c>
      <c r="BC298" s="1155">
        <f t="shared" si="389"/>
        <v>12.228070175438596</v>
      </c>
      <c r="BD298" s="1150"/>
      <c r="BE298" s="1073"/>
      <c r="BY298" s="1150"/>
      <c r="BZ298" s="1073"/>
      <c r="CF298" s="1163"/>
      <c r="CM298" s="1163"/>
      <c r="CN298" s="1150"/>
      <c r="CO298" s="1073"/>
      <c r="DA298" s="1082"/>
      <c r="DB298" s="1082"/>
      <c r="DC298" s="1082"/>
      <c r="DD298" s="1082"/>
      <c r="DE298" s="1082"/>
      <c r="DF298" s="1082"/>
      <c r="DG298" s="1082"/>
      <c r="DH298" s="1082"/>
      <c r="DI298" s="1082"/>
      <c r="DJ298" s="1082"/>
      <c r="DK298" s="1082"/>
      <c r="DL298" s="1082"/>
      <c r="DO298" s="1150"/>
      <c r="DP298" s="1073"/>
      <c r="DQ298" s="587"/>
      <c r="DR298" s="587"/>
      <c r="DS298" s="587"/>
      <c r="DT298" s="587"/>
      <c r="DU298" s="1127"/>
      <c r="DV298" s="1127"/>
      <c r="DW298" s="588"/>
      <c r="DX298" s="587"/>
      <c r="DY298" s="587"/>
      <c r="DZ298" s="587"/>
      <c r="EA298" s="587"/>
      <c r="EB298" s="1127"/>
      <c r="EC298" s="1127"/>
      <c r="ED298" s="1150"/>
      <c r="EE298" s="1073"/>
      <c r="EF298" s="1062">
        <v>3</v>
      </c>
      <c r="EG298" s="1062">
        <v>1</v>
      </c>
      <c r="EH298" s="1062">
        <v>5</v>
      </c>
      <c r="EI298" s="1062">
        <f t="shared" ref="EI298:EI303" si="448">SUM(EF298:EH298)</f>
        <v>9</v>
      </c>
      <c r="EJ298" s="1082">
        <v>1</v>
      </c>
      <c r="EK298" s="1163">
        <f t="shared" si="348"/>
        <v>13.584905660377359</v>
      </c>
      <c r="EM298" s="1062">
        <v>7</v>
      </c>
      <c r="EN298" s="1062">
        <v>3</v>
      </c>
      <c r="EO298" s="1062">
        <v>7</v>
      </c>
      <c r="EP298" s="1062">
        <f t="shared" ref="EP298:EP303" si="449">SUM(EM298:EO298)</f>
        <v>17</v>
      </c>
      <c r="EQ298" s="1082">
        <v>1</v>
      </c>
      <c r="ER298" s="1163">
        <f t="shared" si="431"/>
        <v>17.472727272727273</v>
      </c>
      <c r="ES298" s="1150"/>
      <c r="ET298" s="1074"/>
      <c r="EU298" s="1062">
        <v>0</v>
      </c>
      <c r="EV298" s="1062">
        <v>0</v>
      </c>
      <c r="EW298" s="1062">
        <v>0</v>
      </c>
      <c r="EX298" s="1062">
        <f t="shared" ref="EX298:EX303" si="450">SUM(EU298:EW298)</f>
        <v>0</v>
      </c>
      <c r="EY298" s="1081">
        <v>0</v>
      </c>
      <c r="EZ298" s="1164">
        <f t="shared" si="432"/>
        <v>9.1063829787234045</v>
      </c>
      <c r="FB298" s="1062">
        <v>0</v>
      </c>
      <c r="FC298" s="1062">
        <v>0</v>
      </c>
      <c r="FD298" s="1062">
        <v>0</v>
      </c>
      <c r="FE298" s="1062">
        <f t="shared" ref="FE298:FE303" si="451">SUM(FB298:FD298)</f>
        <v>0</v>
      </c>
      <c r="FF298" s="1082">
        <f t="shared" si="384"/>
        <v>0</v>
      </c>
      <c r="FG298" s="1163">
        <f t="shared" si="433"/>
        <v>12.408163265306122</v>
      </c>
      <c r="FH298" s="1154"/>
      <c r="FI298" s="1138"/>
      <c r="FJ298" s="1062">
        <v>13</v>
      </c>
      <c r="FK298" s="1062">
        <v>1</v>
      </c>
      <c r="FL298" s="1062">
        <v>2</v>
      </c>
      <c r="FM298" s="1062">
        <f t="shared" ref="FM298:FM303" si="452">SUM(FJ298:FL298)</f>
        <v>16</v>
      </c>
      <c r="FN298" s="1124">
        <v>1</v>
      </c>
      <c r="FO298" s="1163">
        <f t="shared" si="369"/>
        <v>7.5</v>
      </c>
      <c r="FQ298" s="1062">
        <v>15</v>
      </c>
      <c r="FR298" s="1062">
        <v>2</v>
      </c>
      <c r="FS298" s="1062">
        <v>5</v>
      </c>
      <c r="FT298" s="1062">
        <f t="shared" ref="FT298:FT303" si="453">SUM(FQ298:FS298)</f>
        <v>22</v>
      </c>
      <c r="FU298" s="1076">
        <f t="shared" si="375"/>
        <v>1</v>
      </c>
      <c r="FX298" s="1138"/>
      <c r="FY298" s="1062">
        <v>1</v>
      </c>
      <c r="FZ298" s="1062">
        <v>0</v>
      </c>
      <c r="GA298" s="1062">
        <v>0</v>
      </c>
      <c r="GB298" s="590">
        <f t="shared" ref="GB298:GB303" si="454">SUM(FY298:GA298)</f>
        <v>1</v>
      </c>
      <c r="GC298" s="1082">
        <v>1</v>
      </c>
      <c r="GD298" s="1143">
        <f t="shared" si="434"/>
        <v>4.1034482758620694</v>
      </c>
      <c r="GE298" s="589">
        <f t="shared" si="405"/>
        <v>27</v>
      </c>
      <c r="GF298" s="589">
        <f t="shared" si="406"/>
        <v>7</v>
      </c>
      <c r="GG298" s="589">
        <f t="shared" si="407"/>
        <v>11</v>
      </c>
      <c r="GH298" s="586">
        <v>2</v>
      </c>
      <c r="GI298" s="586">
        <v>0</v>
      </c>
    </row>
    <row r="299" spans="1:191" hidden="1" x14ac:dyDescent="0.35">
      <c r="A299" s="1225">
        <v>43139</v>
      </c>
      <c r="O299" s="1150"/>
      <c r="P299" s="1073"/>
      <c r="AC299" s="1062">
        <v>7</v>
      </c>
      <c r="AD299" s="1062">
        <v>15</v>
      </c>
      <c r="AE299" s="1062">
        <v>7</v>
      </c>
      <c r="AF299" s="1062">
        <f t="shared" si="444"/>
        <v>29</v>
      </c>
      <c r="AG299" s="1076">
        <v>1</v>
      </c>
      <c r="AH299" s="1081">
        <f t="shared" si="402"/>
        <v>4.9130434782608692</v>
      </c>
      <c r="AJ299" s="1062">
        <v>7</v>
      </c>
      <c r="AK299" s="1062">
        <v>15</v>
      </c>
      <c r="AL299" s="1062">
        <v>8</v>
      </c>
      <c r="AM299" s="1062">
        <f t="shared" si="445"/>
        <v>30</v>
      </c>
      <c r="AN299" s="1076">
        <f t="shared" si="408"/>
        <v>1</v>
      </c>
      <c r="AO299" s="1081">
        <f t="shared" si="404"/>
        <v>7.6956521739130439</v>
      </c>
      <c r="AQ299" s="1062">
        <v>1</v>
      </c>
      <c r="AR299" s="1062">
        <v>1</v>
      </c>
      <c r="AS299" s="1062">
        <v>1</v>
      </c>
      <c r="AT299" s="1062">
        <f t="shared" si="446"/>
        <v>3</v>
      </c>
      <c r="AU299" s="1082">
        <v>1</v>
      </c>
      <c r="AV299" s="1162">
        <f t="shared" si="391"/>
        <v>9.9298245614035086</v>
      </c>
      <c r="AX299" s="1062">
        <v>2</v>
      </c>
      <c r="AY299" s="1062">
        <v>1</v>
      </c>
      <c r="AZ299" s="1062">
        <v>1</v>
      </c>
      <c r="BA299" s="1062">
        <f t="shared" si="447"/>
        <v>4</v>
      </c>
      <c r="BB299" s="1082">
        <v>1</v>
      </c>
      <c r="BC299" s="1155">
        <f t="shared" si="389"/>
        <v>12.052631578947368</v>
      </c>
      <c r="BD299" s="1150"/>
      <c r="BE299" s="1073"/>
      <c r="BY299" s="1150"/>
      <c r="BZ299" s="1073"/>
      <c r="CF299" s="1163"/>
      <c r="CM299" s="1163"/>
      <c r="CN299" s="1150"/>
      <c r="CO299" s="1073"/>
      <c r="DA299" s="1082"/>
      <c r="DB299" s="1082"/>
      <c r="DC299" s="1082"/>
      <c r="DD299" s="1082"/>
      <c r="DE299" s="1082"/>
      <c r="DF299" s="1082"/>
      <c r="DG299" s="1082"/>
      <c r="DH299" s="1082"/>
      <c r="DI299" s="1082"/>
      <c r="DJ299" s="1082"/>
      <c r="DK299" s="1082"/>
      <c r="DL299" s="1082"/>
      <c r="DO299" s="1150"/>
      <c r="DP299" s="1073"/>
      <c r="DQ299" s="587"/>
      <c r="DR299" s="587"/>
      <c r="DS299" s="587"/>
      <c r="DT299" s="587"/>
      <c r="DU299" s="1127"/>
      <c r="DV299" s="1127"/>
      <c r="DW299" s="588"/>
      <c r="DX299" s="587"/>
      <c r="DY299" s="587"/>
      <c r="DZ299" s="587"/>
      <c r="EA299" s="587"/>
      <c r="EB299" s="1127"/>
      <c r="EC299" s="1127"/>
      <c r="ED299" s="1150"/>
      <c r="EE299" s="1073"/>
      <c r="EF299" s="1062">
        <v>8</v>
      </c>
      <c r="EG299" s="1062">
        <v>6</v>
      </c>
      <c r="EH299" s="1062">
        <v>7</v>
      </c>
      <c r="EI299" s="1062">
        <f t="shared" si="448"/>
        <v>21</v>
      </c>
      <c r="EJ299" s="1082">
        <v>1</v>
      </c>
      <c r="EK299" s="1163">
        <f t="shared" si="348"/>
        <v>13.754716981132075</v>
      </c>
      <c r="EM299" s="1062">
        <v>9</v>
      </c>
      <c r="EN299" s="1062">
        <v>8</v>
      </c>
      <c r="EO299" s="1062">
        <v>11</v>
      </c>
      <c r="EP299" s="1062">
        <f t="shared" si="449"/>
        <v>28</v>
      </c>
      <c r="EQ299" s="1082">
        <v>1</v>
      </c>
      <c r="ER299" s="1163">
        <f t="shared" si="431"/>
        <v>17.727272727272727</v>
      </c>
      <c r="ES299" s="1150"/>
      <c r="ET299" s="1074"/>
      <c r="EU299" s="1062">
        <v>0</v>
      </c>
      <c r="EV299" s="1062">
        <v>0</v>
      </c>
      <c r="EW299" s="1062">
        <v>0</v>
      </c>
      <c r="EX299" s="1062">
        <f t="shared" si="450"/>
        <v>0</v>
      </c>
      <c r="EY299" s="1081">
        <v>0</v>
      </c>
      <c r="EZ299" s="1164">
        <f t="shared" si="432"/>
        <v>9.1086956521739122</v>
      </c>
      <c r="FB299" s="1062">
        <v>0</v>
      </c>
      <c r="FC299" s="1062">
        <v>0</v>
      </c>
      <c r="FD299" s="1062">
        <v>0</v>
      </c>
      <c r="FE299" s="1062">
        <f t="shared" si="451"/>
        <v>0</v>
      </c>
      <c r="FF299" s="1082">
        <f t="shared" si="384"/>
        <v>0</v>
      </c>
      <c r="FG299" s="1163">
        <f t="shared" si="433"/>
        <v>12.479166666666666</v>
      </c>
      <c r="FH299" s="1154"/>
      <c r="FI299" s="1138"/>
      <c r="FJ299" s="1062">
        <v>7</v>
      </c>
      <c r="FK299" s="1062">
        <v>2</v>
      </c>
      <c r="FL299" s="1062">
        <v>0</v>
      </c>
      <c r="FM299" s="1062">
        <f t="shared" si="452"/>
        <v>9</v>
      </c>
      <c r="FN299" s="1124">
        <v>1</v>
      </c>
      <c r="FO299" s="1163">
        <f t="shared" si="369"/>
        <v>7.5454545454545459</v>
      </c>
      <c r="FQ299" s="1062">
        <v>8</v>
      </c>
      <c r="FR299" s="1062">
        <v>2</v>
      </c>
      <c r="FS299" s="1062">
        <v>1</v>
      </c>
      <c r="FT299" s="1062">
        <f t="shared" si="453"/>
        <v>11</v>
      </c>
      <c r="FU299" s="1076">
        <f t="shared" si="375"/>
        <v>1</v>
      </c>
      <c r="FX299" s="1138"/>
      <c r="FY299" s="1062">
        <v>6</v>
      </c>
      <c r="FZ299" s="1062">
        <v>0</v>
      </c>
      <c r="GA299" s="1062">
        <v>6</v>
      </c>
      <c r="GB299" s="590">
        <f t="shared" si="454"/>
        <v>12</v>
      </c>
      <c r="GC299" s="1082">
        <v>1</v>
      </c>
      <c r="GD299" s="1143">
        <f t="shared" si="434"/>
        <v>4.3103448275862073</v>
      </c>
      <c r="GE299" s="589">
        <f t="shared" si="405"/>
        <v>29</v>
      </c>
      <c r="GF299" s="589">
        <f t="shared" si="406"/>
        <v>24</v>
      </c>
      <c r="GG299" s="589">
        <f t="shared" si="407"/>
        <v>21</v>
      </c>
      <c r="GH299" s="586">
        <v>1</v>
      </c>
      <c r="GI299" s="586">
        <v>0</v>
      </c>
    </row>
    <row r="300" spans="1:191" hidden="1" x14ac:dyDescent="0.35">
      <c r="A300" s="1227">
        <v>43140</v>
      </c>
      <c r="O300" s="1150"/>
      <c r="P300" s="1073"/>
      <c r="AC300" s="1062">
        <v>4</v>
      </c>
      <c r="AD300" s="1062">
        <v>2</v>
      </c>
      <c r="AE300" s="1062">
        <v>7</v>
      </c>
      <c r="AF300" s="1062">
        <f t="shared" si="444"/>
        <v>13</v>
      </c>
      <c r="AG300" s="1076">
        <v>1</v>
      </c>
      <c r="AH300" s="1081">
        <f t="shared" si="402"/>
        <v>5.25</v>
      </c>
      <c r="AJ300" s="1062">
        <v>4</v>
      </c>
      <c r="AK300" s="1062">
        <v>4</v>
      </c>
      <c r="AL300" s="1062">
        <v>7</v>
      </c>
      <c r="AM300" s="1062">
        <f t="shared" si="445"/>
        <v>15</v>
      </c>
      <c r="AN300" s="1076">
        <f t="shared" si="408"/>
        <v>1</v>
      </c>
      <c r="AO300" s="1081">
        <f t="shared" si="404"/>
        <v>8</v>
      </c>
      <c r="AQ300" s="1062">
        <v>2</v>
      </c>
      <c r="AR300" s="1062">
        <v>2</v>
      </c>
      <c r="AS300" s="1062">
        <v>0</v>
      </c>
      <c r="AT300" s="1062">
        <f t="shared" si="446"/>
        <v>4</v>
      </c>
      <c r="AU300" s="1082">
        <v>1</v>
      </c>
      <c r="AV300" s="1162">
        <f t="shared" si="391"/>
        <v>9.9122807017543852</v>
      </c>
      <c r="AX300" s="1062">
        <v>2</v>
      </c>
      <c r="AY300" s="1062">
        <v>2</v>
      </c>
      <c r="AZ300" s="1062">
        <v>2</v>
      </c>
      <c r="BA300" s="1062">
        <f t="shared" si="447"/>
        <v>6</v>
      </c>
      <c r="BB300" s="1082">
        <v>1</v>
      </c>
      <c r="BC300" s="1155">
        <f t="shared" si="389"/>
        <v>12.017543859649123</v>
      </c>
      <c r="BD300" s="1150"/>
      <c r="BE300" s="1073"/>
      <c r="BY300" s="1150"/>
      <c r="BZ300" s="1073"/>
      <c r="CF300" s="1163"/>
      <c r="CM300" s="1163"/>
      <c r="CN300" s="1150"/>
      <c r="CO300" s="1073"/>
      <c r="DA300" s="1082"/>
      <c r="DB300" s="1082"/>
      <c r="DC300" s="1082"/>
      <c r="DD300" s="1082"/>
      <c r="DE300" s="1082"/>
      <c r="DF300" s="1082"/>
      <c r="DG300" s="1082"/>
      <c r="DH300" s="1082"/>
      <c r="DI300" s="1082"/>
      <c r="DJ300" s="1082"/>
      <c r="DK300" s="1082"/>
      <c r="DL300" s="1082"/>
      <c r="DO300" s="1150"/>
      <c r="DP300" s="1073"/>
      <c r="DQ300" s="587"/>
      <c r="DR300" s="587"/>
      <c r="DS300" s="587"/>
      <c r="DT300" s="587"/>
      <c r="DU300" s="1127"/>
      <c r="DV300" s="1127"/>
      <c r="DW300" s="588"/>
      <c r="DX300" s="587"/>
      <c r="DY300" s="587"/>
      <c r="DZ300" s="587"/>
      <c r="EA300" s="587"/>
      <c r="EB300" s="1127"/>
      <c r="EC300" s="1127"/>
      <c r="ED300" s="1150"/>
      <c r="EE300" s="1073"/>
      <c r="EF300" s="1062">
        <v>8</v>
      </c>
      <c r="EG300" s="1062">
        <v>4</v>
      </c>
      <c r="EH300" s="1062">
        <v>5</v>
      </c>
      <c r="EI300" s="1062">
        <f t="shared" si="448"/>
        <v>17</v>
      </c>
      <c r="EJ300" s="1082">
        <v>1</v>
      </c>
      <c r="EK300" s="1163">
        <f t="shared" si="348"/>
        <v>13.924528301886792</v>
      </c>
      <c r="EM300" s="1062">
        <v>8</v>
      </c>
      <c r="EN300" s="1062">
        <v>6</v>
      </c>
      <c r="EO300" s="1062">
        <v>8</v>
      </c>
      <c r="EP300" s="1062">
        <f t="shared" si="449"/>
        <v>22</v>
      </c>
      <c r="EQ300" s="1082">
        <v>1</v>
      </c>
      <c r="ER300" s="1163">
        <f t="shared" si="431"/>
        <v>17.927272727272726</v>
      </c>
      <c r="ES300" s="1150"/>
      <c r="ET300" s="1074"/>
      <c r="EU300" s="1062">
        <v>0</v>
      </c>
      <c r="EV300" s="1062">
        <v>0</v>
      </c>
      <c r="EW300" s="1062">
        <v>0</v>
      </c>
      <c r="EX300" s="1062">
        <f t="shared" si="450"/>
        <v>0</v>
      </c>
      <c r="EY300" s="1081">
        <v>0</v>
      </c>
      <c r="EZ300" s="1164">
        <f t="shared" si="432"/>
        <v>9.1777777777777771</v>
      </c>
      <c r="FB300" s="1062">
        <v>0</v>
      </c>
      <c r="FC300" s="1062">
        <v>0</v>
      </c>
      <c r="FD300" s="1062">
        <v>0</v>
      </c>
      <c r="FE300" s="1062">
        <f t="shared" si="451"/>
        <v>0</v>
      </c>
      <c r="FF300" s="1082">
        <f t="shared" si="384"/>
        <v>0</v>
      </c>
      <c r="FG300" s="1163">
        <f t="shared" si="433"/>
        <v>12.531914893617021</v>
      </c>
      <c r="FH300" s="1154"/>
      <c r="FI300" s="1138"/>
      <c r="FJ300" s="1062">
        <v>3</v>
      </c>
      <c r="FK300" s="1062">
        <v>2</v>
      </c>
      <c r="FL300" s="1062">
        <v>0</v>
      </c>
      <c r="FM300" s="1062">
        <f t="shared" si="452"/>
        <v>5</v>
      </c>
      <c r="FN300" s="1124">
        <v>1</v>
      </c>
      <c r="FO300" s="1163">
        <f t="shared" si="369"/>
        <v>7.4705882352941178</v>
      </c>
      <c r="FQ300" s="1062">
        <v>4</v>
      </c>
      <c r="FR300" s="1062">
        <v>2</v>
      </c>
      <c r="FS300" s="1062">
        <v>0</v>
      </c>
      <c r="FT300" s="1062">
        <f t="shared" si="453"/>
        <v>6</v>
      </c>
      <c r="FU300" s="1076">
        <f t="shared" si="375"/>
        <v>1</v>
      </c>
      <c r="FX300" s="1138"/>
      <c r="FY300" s="1062">
        <v>1</v>
      </c>
      <c r="FZ300" s="1062">
        <v>0</v>
      </c>
      <c r="GA300" s="1062">
        <v>2</v>
      </c>
      <c r="GB300" s="590">
        <f t="shared" si="454"/>
        <v>3</v>
      </c>
      <c r="GC300" s="1082">
        <v>1</v>
      </c>
      <c r="GD300" s="1143">
        <f t="shared" si="434"/>
        <v>4.3275862068965516</v>
      </c>
      <c r="GE300" s="589">
        <f t="shared" si="405"/>
        <v>18</v>
      </c>
      <c r="GF300" s="589">
        <f t="shared" si="406"/>
        <v>10</v>
      </c>
      <c r="GG300" s="589">
        <f t="shared" si="407"/>
        <v>14</v>
      </c>
      <c r="GH300" s="586">
        <v>0</v>
      </c>
      <c r="GI300" s="586">
        <v>1</v>
      </c>
    </row>
    <row r="301" spans="1:191" hidden="1" x14ac:dyDescent="0.35">
      <c r="A301" s="1224">
        <v>43143</v>
      </c>
      <c r="O301" s="1150"/>
      <c r="P301" s="1073"/>
      <c r="AC301" s="1062">
        <v>5</v>
      </c>
      <c r="AD301" s="1062">
        <v>4</v>
      </c>
      <c r="AE301" s="1062">
        <v>6</v>
      </c>
      <c r="AF301" s="1062">
        <f t="shared" ref="AF301:AF306" si="455">SUM(AC301:AE301)</f>
        <v>15</v>
      </c>
      <c r="AG301" s="1076">
        <v>1</v>
      </c>
      <c r="AH301" s="1081">
        <f t="shared" si="402"/>
        <v>5.64</v>
      </c>
      <c r="AJ301" s="1062">
        <v>5</v>
      </c>
      <c r="AK301" s="1062">
        <v>4</v>
      </c>
      <c r="AL301" s="1062">
        <v>6</v>
      </c>
      <c r="AM301" s="1062">
        <f t="shared" ref="AM301:AM306" si="456">SUM(AJ301:AL301)</f>
        <v>15</v>
      </c>
      <c r="AN301" s="1076">
        <f t="shared" si="408"/>
        <v>1</v>
      </c>
      <c r="AO301" s="1081">
        <f t="shared" si="404"/>
        <v>8.2799999999999994</v>
      </c>
      <c r="AQ301" s="1062">
        <v>1</v>
      </c>
      <c r="AR301" s="1062">
        <v>6</v>
      </c>
      <c r="AS301" s="1062">
        <v>2</v>
      </c>
      <c r="AT301" s="1062">
        <f t="shared" si="446"/>
        <v>9</v>
      </c>
      <c r="AU301" s="1082">
        <v>1</v>
      </c>
      <c r="AV301" s="1162">
        <f t="shared" si="391"/>
        <v>9.9298245614035086</v>
      </c>
      <c r="AX301" s="1062">
        <v>1</v>
      </c>
      <c r="AY301" s="1062">
        <v>6</v>
      </c>
      <c r="AZ301" s="1062">
        <v>3</v>
      </c>
      <c r="BA301" s="1062">
        <f t="shared" si="447"/>
        <v>10</v>
      </c>
      <c r="BB301" s="1082">
        <v>1</v>
      </c>
      <c r="BC301" s="1155">
        <f t="shared" si="389"/>
        <v>11.964912280701755</v>
      </c>
      <c r="BD301" s="1150"/>
      <c r="BE301" s="1073"/>
      <c r="BY301" s="1150"/>
      <c r="BZ301" s="1073"/>
      <c r="CF301" s="1163"/>
      <c r="CM301" s="1163"/>
      <c r="CN301" s="1150"/>
      <c r="CO301" s="1073"/>
      <c r="DA301" s="1082"/>
      <c r="DB301" s="1082"/>
      <c r="DC301" s="1082"/>
      <c r="DD301" s="1082"/>
      <c r="DE301" s="1082"/>
      <c r="DF301" s="1082"/>
      <c r="DG301" s="1082"/>
      <c r="DH301" s="1082"/>
      <c r="DI301" s="1082"/>
      <c r="DJ301" s="1082"/>
      <c r="DK301" s="1082"/>
      <c r="DL301" s="1082"/>
      <c r="DO301" s="1150"/>
      <c r="DP301" s="1073"/>
      <c r="DQ301" s="587"/>
      <c r="DR301" s="587"/>
      <c r="DS301" s="587"/>
      <c r="DT301" s="587"/>
      <c r="DU301" s="1127"/>
      <c r="DV301" s="1127"/>
      <c r="DW301" s="588"/>
      <c r="DX301" s="587"/>
      <c r="DY301" s="587"/>
      <c r="DZ301" s="587"/>
      <c r="EA301" s="587"/>
      <c r="EB301" s="1127"/>
      <c r="EC301" s="1127"/>
      <c r="ED301" s="1150"/>
      <c r="EE301" s="1073"/>
      <c r="EF301" s="1062">
        <v>11</v>
      </c>
      <c r="EG301" s="1062">
        <v>1</v>
      </c>
      <c r="EH301" s="1062">
        <v>2</v>
      </c>
      <c r="EI301" s="1062">
        <f t="shared" si="448"/>
        <v>14</v>
      </c>
      <c r="EJ301" s="1082">
        <v>1</v>
      </c>
      <c r="EK301" s="1163">
        <f t="shared" si="348"/>
        <v>13.924528301886792</v>
      </c>
      <c r="EM301" s="1062">
        <v>13</v>
      </c>
      <c r="EN301" s="1062">
        <v>3</v>
      </c>
      <c r="EO301" s="1062">
        <v>7</v>
      </c>
      <c r="EP301" s="1062">
        <f t="shared" si="449"/>
        <v>23</v>
      </c>
      <c r="EQ301" s="1082">
        <v>1</v>
      </c>
      <c r="ER301" s="1163">
        <f t="shared" si="431"/>
        <v>18.018181818181819</v>
      </c>
      <c r="ES301" s="1150"/>
      <c r="ET301" s="1074"/>
      <c r="EU301" s="1062">
        <v>3</v>
      </c>
      <c r="EV301" s="1062">
        <v>1</v>
      </c>
      <c r="EW301" s="1062">
        <v>0</v>
      </c>
      <c r="EX301" s="1062">
        <f t="shared" si="450"/>
        <v>4</v>
      </c>
      <c r="EY301" s="1081">
        <v>1</v>
      </c>
      <c r="EZ301" s="1164">
        <f t="shared" si="432"/>
        <v>9.0888888888888886</v>
      </c>
      <c r="FB301" s="1062">
        <v>6</v>
      </c>
      <c r="FC301" s="1062">
        <v>3</v>
      </c>
      <c r="FD301" s="1062">
        <v>0</v>
      </c>
      <c r="FE301" s="1062">
        <f t="shared" si="451"/>
        <v>9</v>
      </c>
      <c r="FF301" s="1082">
        <f t="shared" si="384"/>
        <v>1</v>
      </c>
      <c r="FG301" s="1163">
        <f t="shared" si="433"/>
        <v>12.468085106382979</v>
      </c>
      <c r="FH301" s="1154"/>
      <c r="FI301" s="1138"/>
      <c r="FJ301" s="1062">
        <v>0</v>
      </c>
      <c r="FK301" s="1062">
        <v>0</v>
      </c>
      <c r="FL301" s="1062">
        <v>0</v>
      </c>
      <c r="FM301" s="1062">
        <f t="shared" si="452"/>
        <v>0</v>
      </c>
      <c r="FN301" s="1124">
        <v>0</v>
      </c>
      <c r="FO301" s="1163">
        <f t="shared" si="369"/>
        <v>7.4705882352941178</v>
      </c>
      <c r="FQ301" s="1062">
        <v>0</v>
      </c>
      <c r="FR301" s="1062">
        <v>0</v>
      </c>
      <c r="FS301" s="1062">
        <v>0</v>
      </c>
      <c r="FT301" s="1062">
        <f t="shared" si="453"/>
        <v>0</v>
      </c>
      <c r="FU301" s="1076">
        <f t="shared" si="375"/>
        <v>0</v>
      </c>
      <c r="FX301" s="1138"/>
      <c r="FY301" s="1062">
        <v>1</v>
      </c>
      <c r="FZ301" s="1062">
        <v>2</v>
      </c>
      <c r="GA301" s="1062">
        <v>0</v>
      </c>
      <c r="GB301" s="590">
        <f t="shared" si="454"/>
        <v>3</v>
      </c>
      <c r="GC301" s="1082">
        <v>1</v>
      </c>
      <c r="GD301" s="1143">
        <f t="shared" si="434"/>
        <v>4.3620689655172411</v>
      </c>
      <c r="GE301" s="589">
        <f t="shared" si="405"/>
        <v>21</v>
      </c>
      <c r="GF301" s="589">
        <f t="shared" si="406"/>
        <v>14</v>
      </c>
      <c r="GG301" s="589">
        <f t="shared" si="407"/>
        <v>10</v>
      </c>
      <c r="GH301" s="586">
        <v>1</v>
      </c>
      <c r="GI301" s="586">
        <v>1</v>
      </c>
    </row>
    <row r="302" spans="1:191" hidden="1" x14ac:dyDescent="0.35">
      <c r="A302" s="1225">
        <v>43144</v>
      </c>
      <c r="O302" s="1150"/>
      <c r="P302" s="1073"/>
      <c r="AC302" s="1062">
        <v>6</v>
      </c>
      <c r="AD302" s="1062">
        <v>1</v>
      </c>
      <c r="AE302" s="1062">
        <v>6</v>
      </c>
      <c r="AF302" s="1062">
        <f t="shared" si="455"/>
        <v>13</v>
      </c>
      <c r="AG302" s="1076">
        <v>1</v>
      </c>
      <c r="AH302" s="1081">
        <f t="shared" si="402"/>
        <v>5.9230769230769234</v>
      </c>
      <c r="AJ302" s="1062">
        <v>7</v>
      </c>
      <c r="AK302" s="1062">
        <v>2</v>
      </c>
      <c r="AL302" s="1062">
        <v>6</v>
      </c>
      <c r="AM302" s="1062">
        <f t="shared" si="456"/>
        <v>15</v>
      </c>
      <c r="AN302" s="1076">
        <f t="shared" si="408"/>
        <v>1</v>
      </c>
      <c r="AO302" s="1081">
        <f t="shared" si="404"/>
        <v>8.5384615384615383</v>
      </c>
      <c r="AQ302" s="1062">
        <v>0</v>
      </c>
      <c r="AR302" s="1062">
        <v>3</v>
      </c>
      <c r="AS302" s="1062">
        <v>3</v>
      </c>
      <c r="AT302" s="1062">
        <f t="shared" si="446"/>
        <v>6</v>
      </c>
      <c r="AU302" s="1082">
        <v>1</v>
      </c>
      <c r="AV302" s="1162">
        <f t="shared" si="391"/>
        <v>9.7543859649122808</v>
      </c>
      <c r="AX302" s="1062">
        <v>0</v>
      </c>
      <c r="AY302" s="1062">
        <v>3</v>
      </c>
      <c r="AZ302" s="1062">
        <v>4</v>
      </c>
      <c r="BA302" s="1062">
        <f t="shared" si="447"/>
        <v>7</v>
      </c>
      <c r="BB302" s="1082">
        <v>1</v>
      </c>
      <c r="BC302" s="1155">
        <f t="shared" si="389"/>
        <v>11.754385964912281</v>
      </c>
      <c r="BD302" s="1150"/>
      <c r="BE302" s="1073"/>
      <c r="BY302" s="1150"/>
      <c r="BZ302" s="1073"/>
      <c r="CF302" s="1163"/>
      <c r="CM302" s="1163"/>
      <c r="CN302" s="1150"/>
      <c r="CO302" s="1073"/>
      <c r="DA302" s="1082"/>
      <c r="DB302" s="1082"/>
      <c r="DC302" s="1082"/>
      <c r="DD302" s="1082"/>
      <c r="DE302" s="1082"/>
      <c r="DF302" s="1082"/>
      <c r="DG302" s="1082"/>
      <c r="DH302" s="1082"/>
      <c r="DI302" s="1082"/>
      <c r="DJ302" s="1082"/>
      <c r="DK302" s="1082"/>
      <c r="DL302" s="1082"/>
      <c r="DO302" s="1150"/>
      <c r="DP302" s="1073"/>
      <c r="DQ302" s="587"/>
      <c r="DR302" s="587"/>
      <c r="DS302" s="587"/>
      <c r="DT302" s="587"/>
      <c r="DU302" s="1127"/>
      <c r="DV302" s="1127"/>
      <c r="DW302" s="588"/>
      <c r="DX302" s="587"/>
      <c r="DY302" s="587"/>
      <c r="DZ302" s="587"/>
      <c r="EA302" s="587"/>
      <c r="EB302" s="1127"/>
      <c r="EC302" s="1127"/>
      <c r="ED302" s="1150"/>
      <c r="EE302" s="1073"/>
      <c r="EF302" s="1062">
        <v>11</v>
      </c>
      <c r="EG302" s="1062">
        <v>3</v>
      </c>
      <c r="EH302" s="1062">
        <v>4</v>
      </c>
      <c r="EI302" s="1062">
        <f t="shared" si="448"/>
        <v>18</v>
      </c>
      <c r="EJ302" s="1082">
        <v>1</v>
      </c>
      <c r="EK302" s="1163">
        <f t="shared" ref="EK302:EK325" si="457">IF( SUM(EJ242:EJ302)&lt;=0,0,SUM(EI242:EI302)/SUM(EJ242:EJ302))</f>
        <v>14.09433962264151</v>
      </c>
      <c r="EM302" s="1062">
        <v>11</v>
      </c>
      <c r="EN302" s="1062">
        <v>5</v>
      </c>
      <c r="EO302" s="1062">
        <v>7</v>
      </c>
      <c r="EP302" s="1062">
        <f t="shared" si="449"/>
        <v>23</v>
      </c>
      <c r="EQ302" s="1082">
        <v>1</v>
      </c>
      <c r="ER302" s="1163">
        <f t="shared" si="431"/>
        <v>18.254545454545454</v>
      </c>
      <c r="ES302" s="1150"/>
      <c r="ET302" s="1074"/>
      <c r="EU302" s="1062">
        <v>9</v>
      </c>
      <c r="EV302" s="1062">
        <v>0</v>
      </c>
      <c r="EW302" s="1062">
        <v>0</v>
      </c>
      <c r="EX302" s="1062">
        <f t="shared" si="450"/>
        <v>9</v>
      </c>
      <c r="EY302" s="1081">
        <v>1</v>
      </c>
      <c r="EZ302" s="1164">
        <f t="shared" si="432"/>
        <v>9.0888888888888886</v>
      </c>
      <c r="FB302" s="1062">
        <v>13</v>
      </c>
      <c r="FC302" s="1062">
        <v>2</v>
      </c>
      <c r="FD302" s="1062">
        <v>0</v>
      </c>
      <c r="FE302" s="1062">
        <f t="shared" si="451"/>
        <v>15</v>
      </c>
      <c r="FF302" s="1082">
        <f t="shared" si="384"/>
        <v>1</v>
      </c>
      <c r="FG302" s="1163">
        <f t="shared" si="433"/>
        <v>12.553191489361701</v>
      </c>
      <c r="FH302" s="1154"/>
      <c r="FI302" s="1138"/>
      <c r="FJ302" s="1062">
        <v>0</v>
      </c>
      <c r="FK302" s="1062">
        <v>0</v>
      </c>
      <c r="FL302" s="1062">
        <v>0</v>
      </c>
      <c r="FM302" s="1062">
        <f t="shared" si="452"/>
        <v>0</v>
      </c>
      <c r="FN302" s="1124">
        <v>0</v>
      </c>
      <c r="FO302" s="1163">
        <f t="shared" si="369"/>
        <v>7.4705882352941178</v>
      </c>
      <c r="FQ302" s="1062">
        <v>0</v>
      </c>
      <c r="FR302" s="1062">
        <v>0</v>
      </c>
      <c r="FS302" s="1062">
        <v>0</v>
      </c>
      <c r="FT302" s="1062">
        <f t="shared" si="453"/>
        <v>0</v>
      </c>
      <c r="FU302" s="1076">
        <f t="shared" si="375"/>
        <v>0</v>
      </c>
      <c r="FX302" s="1138"/>
      <c r="FY302" s="1062">
        <v>2</v>
      </c>
      <c r="FZ302" s="1062">
        <v>0</v>
      </c>
      <c r="GA302" s="1062">
        <v>0</v>
      </c>
      <c r="GB302" s="590">
        <f t="shared" si="454"/>
        <v>2</v>
      </c>
      <c r="GC302" s="1082">
        <v>1</v>
      </c>
      <c r="GD302" s="1143">
        <f t="shared" si="434"/>
        <v>4.3620689655172411</v>
      </c>
      <c r="GE302" s="589">
        <f t="shared" si="405"/>
        <v>28</v>
      </c>
      <c r="GF302" s="589">
        <f t="shared" si="406"/>
        <v>7</v>
      </c>
      <c r="GG302" s="589">
        <f t="shared" si="407"/>
        <v>13</v>
      </c>
      <c r="GH302" s="586">
        <v>0</v>
      </c>
      <c r="GI302" s="586">
        <v>0</v>
      </c>
    </row>
    <row r="303" spans="1:191" hidden="1" x14ac:dyDescent="0.35">
      <c r="A303" s="1225">
        <v>43145</v>
      </c>
      <c r="O303" s="1150"/>
      <c r="P303" s="1073"/>
      <c r="AC303" s="1062">
        <v>10</v>
      </c>
      <c r="AD303" s="1062">
        <v>2</v>
      </c>
      <c r="AE303" s="1062">
        <v>5</v>
      </c>
      <c r="AF303" s="1062">
        <f t="shared" si="455"/>
        <v>17</v>
      </c>
      <c r="AG303" s="1076">
        <v>1</v>
      </c>
      <c r="AH303" s="1081">
        <f t="shared" si="402"/>
        <v>6.333333333333333</v>
      </c>
      <c r="AJ303" s="1062">
        <v>10</v>
      </c>
      <c r="AK303" s="1062">
        <v>2</v>
      </c>
      <c r="AL303" s="1062">
        <v>5</v>
      </c>
      <c r="AM303" s="1062">
        <f t="shared" si="456"/>
        <v>17</v>
      </c>
      <c r="AN303" s="1076">
        <f t="shared" si="408"/>
        <v>1</v>
      </c>
      <c r="AO303" s="1081">
        <f t="shared" si="404"/>
        <v>8.8518518518518512</v>
      </c>
      <c r="AQ303" s="1062">
        <v>1</v>
      </c>
      <c r="AR303" s="1062">
        <v>8</v>
      </c>
      <c r="AS303" s="1062">
        <v>3</v>
      </c>
      <c r="AT303" s="1062">
        <f t="shared" si="446"/>
        <v>12</v>
      </c>
      <c r="AU303" s="1082">
        <v>1</v>
      </c>
      <c r="AV303" s="1162">
        <f t="shared" si="391"/>
        <v>9.9122807017543852</v>
      </c>
      <c r="AX303" s="1062">
        <v>1</v>
      </c>
      <c r="AY303" s="1062">
        <v>10</v>
      </c>
      <c r="AZ303" s="1062">
        <v>4</v>
      </c>
      <c r="BA303" s="1062">
        <f t="shared" si="447"/>
        <v>15</v>
      </c>
      <c r="BB303" s="1082">
        <v>1</v>
      </c>
      <c r="BC303" s="1155">
        <f t="shared" si="389"/>
        <v>11.929824561403509</v>
      </c>
      <c r="BD303" s="1150"/>
      <c r="BE303" s="1073"/>
      <c r="BY303" s="1150"/>
      <c r="BZ303" s="1073"/>
      <c r="CF303" s="1163"/>
      <c r="CM303" s="1163"/>
      <c r="CN303" s="1150"/>
      <c r="CO303" s="1073"/>
      <c r="DA303" s="1082"/>
      <c r="DB303" s="1082"/>
      <c r="DC303" s="1082"/>
      <c r="DD303" s="1082"/>
      <c r="DE303" s="1082"/>
      <c r="DF303" s="1082"/>
      <c r="DG303" s="1082"/>
      <c r="DH303" s="1082"/>
      <c r="DI303" s="1082"/>
      <c r="DJ303" s="1082"/>
      <c r="DK303" s="1082"/>
      <c r="DL303" s="1082"/>
      <c r="DO303" s="1150"/>
      <c r="DP303" s="1073"/>
      <c r="DQ303" s="587"/>
      <c r="DR303" s="587"/>
      <c r="DS303" s="587"/>
      <c r="DT303" s="587"/>
      <c r="DU303" s="1127"/>
      <c r="DV303" s="1127"/>
      <c r="DW303" s="588"/>
      <c r="DX303" s="587"/>
      <c r="DY303" s="587"/>
      <c r="DZ303" s="587"/>
      <c r="EA303" s="587"/>
      <c r="EB303" s="1127"/>
      <c r="EC303" s="1127"/>
      <c r="ED303" s="1150"/>
      <c r="EE303" s="1073"/>
      <c r="EF303" s="1062">
        <v>9</v>
      </c>
      <c r="EG303" s="1062">
        <v>2</v>
      </c>
      <c r="EH303" s="1062">
        <v>2</v>
      </c>
      <c r="EI303" s="1062">
        <f t="shared" si="448"/>
        <v>13</v>
      </c>
      <c r="EJ303" s="1082">
        <v>1</v>
      </c>
      <c r="EK303" s="1163">
        <f t="shared" si="457"/>
        <v>14.113207547169811</v>
      </c>
      <c r="EM303" s="1062">
        <v>12</v>
      </c>
      <c r="EN303" s="1062">
        <v>2</v>
      </c>
      <c r="EO303" s="1062">
        <v>3</v>
      </c>
      <c r="EP303" s="1062">
        <f t="shared" si="449"/>
        <v>17</v>
      </c>
      <c r="EQ303" s="1082">
        <v>1</v>
      </c>
      <c r="ER303" s="1163">
        <f t="shared" si="431"/>
        <v>18.272727272727273</v>
      </c>
      <c r="ES303" s="1150"/>
      <c r="ET303" s="1074"/>
      <c r="EU303" s="1062">
        <v>6</v>
      </c>
      <c r="EV303" s="1062">
        <v>0</v>
      </c>
      <c r="EW303" s="1062">
        <v>2</v>
      </c>
      <c r="EX303" s="1062">
        <f t="shared" si="450"/>
        <v>8</v>
      </c>
      <c r="EY303" s="1081">
        <v>1</v>
      </c>
      <c r="EZ303" s="1164">
        <f t="shared" si="432"/>
        <v>9.0222222222222221</v>
      </c>
      <c r="FB303" s="1062">
        <v>10</v>
      </c>
      <c r="FC303" s="1062">
        <v>0</v>
      </c>
      <c r="FD303" s="1062">
        <v>2</v>
      </c>
      <c r="FE303" s="1062">
        <f t="shared" si="451"/>
        <v>12</v>
      </c>
      <c r="FF303" s="1082">
        <f t="shared" si="384"/>
        <v>1</v>
      </c>
      <c r="FG303" s="1163">
        <f t="shared" si="433"/>
        <v>12.48936170212766</v>
      </c>
      <c r="FH303" s="1154"/>
      <c r="FI303" s="1138"/>
      <c r="FJ303" s="1062">
        <v>3</v>
      </c>
      <c r="FK303" s="1062">
        <v>2</v>
      </c>
      <c r="FL303" s="1062">
        <v>2</v>
      </c>
      <c r="FM303" s="1062">
        <f t="shared" si="452"/>
        <v>7</v>
      </c>
      <c r="FN303" s="1124">
        <v>1</v>
      </c>
      <c r="FO303" s="1163">
        <f t="shared" si="369"/>
        <v>7.4571428571428573</v>
      </c>
      <c r="FQ303" s="1062">
        <v>4</v>
      </c>
      <c r="FR303" s="1062">
        <v>2</v>
      </c>
      <c r="FS303" s="1062">
        <v>2</v>
      </c>
      <c r="FT303" s="1062">
        <f t="shared" si="453"/>
        <v>8</v>
      </c>
      <c r="FU303" s="1076">
        <f t="shared" si="375"/>
        <v>1</v>
      </c>
      <c r="FX303" s="1138"/>
      <c r="FY303" s="1062">
        <v>3</v>
      </c>
      <c r="FZ303" s="1062">
        <v>0</v>
      </c>
      <c r="GA303" s="1062">
        <v>1</v>
      </c>
      <c r="GB303" s="590">
        <f t="shared" si="454"/>
        <v>4</v>
      </c>
      <c r="GC303" s="1082">
        <v>1</v>
      </c>
      <c r="GD303" s="1143">
        <f t="shared" si="434"/>
        <v>4.3620689655172411</v>
      </c>
      <c r="GE303" s="589">
        <f t="shared" si="405"/>
        <v>32</v>
      </c>
      <c r="GF303" s="589">
        <f t="shared" si="406"/>
        <v>14</v>
      </c>
      <c r="GG303" s="589">
        <f t="shared" si="407"/>
        <v>15</v>
      </c>
      <c r="GH303" s="586">
        <v>0</v>
      </c>
      <c r="GI303" s="586">
        <v>0</v>
      </c>
    </row>
    <row r="304" spans="1:191" hidden="1" x14ac:dyDescent="0.35">
      <c r="A304" s="1225">
        <v>43146</v>
      </c>
      <c r="O304" s="1150"/>
      <c r="P304" s="1073"/>
      <c r="AC304" s="1062">
        <v>8</v>
      </c>
      <c r="AD304" s="1062">
        <v>2</v>
      </c>
      <c r="AE304" s="1062">
        <v>4</v>
      </c>
      <c r="AF304" s="1062">
        <f t="shared" si="455"/>
        <v>14</v>
      </c>
      <c r="AG304" s="1076">
        <v>1</v>
      </c>
      <c r="AH304" s="1081">
        <f t="shared" si="402"/>
        <v>6.6071428571428568</v>
      </c>
      <c r="AJ304" s="1062">
        <v>8</v>
      </c>
      <c r="AK304" s="1062">
        <v>4</v>
      </c>
      <c r="AL304" s="1062">
        <v>4</v>
      </c>
      <c r="AM304" s="1062">
        <f t="shared" si="456"/>
        <v>16</v>
      </c>
      <c r="AN304" s="1076">
        <f t="shared" si="408"/>
        <v>1</v>
      </c>
      <c r="AO304" s="1081">
        <f t="shared" si="404"/>
        <v>9.1071428571428577</v>
      </c>
      <c r="AQ304" s="1062">
        <v>1</v>
      </c>
      <c r="AR304" s="1062">
        <v>0</v>
      </c>
      <c r="AS304" s="1062">
        <v>1</v>
      </c>
      <c r="AT304" s="1062">
        <f t="shared" ref="AT304:AT309" si="458">SUM(AQ304:AS304)</f>
        <v>2</v>
      </c>
      <c r="AU304" s="1082">
        <v>1</v>
      </c>
      <c r="AV304" s="1162">
        <f t="shared" si="391"/>
        <v>9.8947368421052637</v>
      </c>
      <c r="AX304" s="1062">
        <v>1</v>
      </c>
      <c r="AY304" s="1062">
        <v>1</v>
      </c>
      <c r="AZ304" s="1062">
        <v>2</v>
      </c>
      <c r="BA304" s="1062">
        <f t="shared" ref="BA304:BA309" si="459">SUM(AX304:AZ304)</f>
        <v>4</v>
      </c>
      <c r="BB304" s="1082">
        <v>1</v>
      </c>
      <c r="BC304" s="1155">
        <f t="shared" si="389"/>
        <v>11.912280701754385</v>
      </c>
      <c r="BD304" s="1150"/>
      <c r="BE304" s="1073"/>
      <c r="BY304" s="1150"/>
      <c r="BZ304" s="1073"/>
      <c r="CF304" s="1163"/>
      <c r="CM304" s="1163"/>
      <c r="CN304" s="1150"/>
      <c r="CO304" s="1073"/>
      <c r="DA304" s="1082"/>
      <c r="DB304" s="1082"/>
      <c r="DC304" s="1082"/>
      <c r="DD304" s="1082"/>
      <c r="DE304" s="1082"/>
      <c r="DF304" s="1082"/>
      <c r="DG304" s="1082"/>
      <c r="DH304" s="1082"/>
      <c r="DI304" s="1082"/>
      <c r="DJ304" s="1082"/>
      <c r="DK304" s="1082"/>
      <c r="DL304" s="1082"/>
      <c r="DO304" s="1150"/>
      <c r="DP304" s="1073"/>
      <c r="DQ304" s="587"/>
      <c r="DR304" s="587"/>
      <c r="DS304" s="587"/>
      <c r="DT304" s="587"/>
      <c r="DU304" s="1127"/>
      <c r="DV304" s="1127"/>
      <c r="DW304" s="588"/>
      <c r="DX304" s="587"/>
      <c r="DY304" s="587"/>
      <c r="DZ304" s="587"/>
      <c r="EA304" s="587"/>
      <c r="EB304" s="1127"/>
      <c r="EC304" s="1127"/>
      <c r="ED304" s="1150"/>
      <c r="EE304" s="1073"/>
      <c r="EF304" s="1062">
        <v>6</v>
      </c>
      <c r="EG304" s="1062">
        <v>7</v>
      </c>
      <c r="EH304" s="1062">
        <v>3</v>
      </c>
      <c r="EI304" s="1062">
        <f t="shared" ref="EI304:EI309" si="460">SUM(EF304:EH304)</f>
        <v>16</v>
      </c>
      <c r="EJ304" s="1082">
        <v>1</v>
      </c>
      <c r="EK304" s="1163">
        <f t="shared" si="457"/>
        <v>14.188679245283019</v>
      </c>
      <c r="EM304" s="1062">
        <v>6</v>
      </c>
      <c r="EN304" s="1062">
        <v>7</v>
      </c>
      <c r="EO304" s="1062">
        <v>4</v>
      </c>
      <c r="EP304" s="1062">
        <f t="shared" ref="EP304:EP309" si="461">SUM(EM304:EO304)</f>
        <v>17</v>
      </c>
      <c r="EQ304" s="1082">
        <v>1</v>
      </c>
      <c r="ER304" s="1163">
        <f t="shared" si="431"/>
        <v>18.290909090909089</v>
      </c>
      <c r="ES304" s="1150"/>
      <c r="ET304" s="1074"/>
      <c r="EU304" s="1062">
        <v>9</v>
      </c>
      <c r="EV304" s="1062">
        <v>2</v>
      </c>
      <c r="EW304" s="1062">
        <v>0</v>
      </c>
      <c r="EX304" s="1062">
        <f t="shared" ref="EX304:EX309" si="462">SUM(EU304:EW304)</f>
        <v>11</v>
      </c>
      <c r="EY304" s="1081">
        <v>1</v>
      </c>
      <c r="EZ304" s="1164">
        <f t="shared" si="432"/>
        <v>9.0222222222222221</v>
      </c>
      <c r="FB304" s="1062">
        <v>12</v>
      </c>
      <c r="FC304" s="1062">
        <v>2</v>
      </c>
      <c r="FD304" s="1062">
        <v>1</v>
      </c>
      <c r="FE304" s="1062">
        <f t="shared" ref="FE304:FE309" si="463">SUM(FB304:FD304)</f>
        <v>15</v>
      </c>
      <c r="FF304" s="1082">
        <f t="shared" si="384"/>
        <v>1</v>
      </c>
      <c r="FG304" s="1163">
        <f t="shared" si="433"/>
        <v>12.48936170212766</v>
      </c>
      <c r="FH304" s="1154"/>
      <c r="FI304" s="1138"/>
      <c r="FJ304" s="1062">
        <v>6</v>
      </c>
      <c r="FK304" s="1062">
        <v>0</v>
      </c>
      <c r="FL304" s="1062">
        <v>4</v>
      </c>
      <c r="FM304" s="1062">
        <f t="shared" ref="FM304:FM309" si="464">SUM(FJ304:FL304)</f>
        <v>10</v>
      </c>
      <c r="FN304" s="1124">
        <v>1</v>
      </c>
      <c r="FO304" s="1163">
        <f t="shared" si="369"/>
        <v>7.5277777777777777</v>
      </c>
      <c r="FQ304" s="1062">
        <v>7</v>
      </c>
      <c r="FR304" s="1062">
        <v>0</v>
      </c>
      <c r="FS304" s="1062">
        <v>5</v>
      </c>
      <c r="FT304" s="1062">
        <f t="shared" ref="FT304:FT309" si="465">SUM(FQ304:FS304)</f>
        <v>12</v>
      </c>
      <c r="FU304" s="1076">
        <f t="shared" si="375"/>
        <v>1</v>
      </c>
      <c r="FX304" s="1138"/>
      <c r="FY304" s="1062">
        <v>1</v>
      </c>
      <c r="FZ304" s="1062">
        <v>0</v>
      </c>
      <c r="GA304" s="1062">
        <v>1</v>
      </c>
      <c r="GB304" s="590">
        <f t="shared" ref="GB304:GB309" si="466">SUM(FY304:GA304)</f>
        <v>2</v>
      </c>
      <c r="GC304" s="1082">
        <v>1</v>
      </c>
      <c r="GD304" s="1143">
        <f t="shared" si="434"/>
        <v>4.3275862068965516</v>
      </c>
      <c r="GE304" s="589">
        <f t="shared" si="405"/>
        <v>31</v>
      </c>
      <c r="GF304" s="589">
        <f t="shared" si="406"/>
        <v>11</v>
      </c>
      <c r="GG304" s="589">
        <f t="shared" si="407"/>
        <v>13</v>
      </c>
      <c r="GH304" s="586">
        <v>0</v>
      </c>
      <c r="GI304" s="586">
        <v>1</v>
      </c>
    </row>
    <row r="305" spans="1:191" hidden="1" x14ac:dyDescent="0.35">
      <c r="A305" s="1227">
        <v>43147</v>
      </c>
      <c r="O305" s="1150"/>
      <c r="P305" s="1073"/>
      <c r="AC305" s="1062">
        <v>9</v>
      </c>
      <c r="AD305" s="1062">
        <v>0</v>
      </c>
      <c r="AE305" s="1062">
        <v>3</v>
      </c>
      <c r="AF305" s="1062">
        <f t="shared" si="455"/>
        <v>12</v>
      </c>
      <c r="AG305" s="1076">
        <v>1</v>
      </c>
      <c r="AH305" s="1081">
        <f t="shared" si="402"/>
        <v>6.7931034482758621</v>
      </c>
      <c r="AJ305" s="1062">
        <v>9</v>
      </c>
      <c r="AK305" s="1062">
        <v>0</v>
      </c>
      <c r="AL305" s="1062">
        <v>3</v>
      </c>
      <c r="AM305" s="1062">
        <f t="shared" si="456"/>
        <v>12</v>
      </c>
      <c r="AN305" s="1076">
        <f t="shared" si="408"/>
        <v>1</v>
      </c>
      <c r="AO305" s="1081">
        <f t="shared" si="404"/>
        <v>9.2068965517241388</v>
      </c>
      <c r="AQ305" s="1062">
        <v>1</v>
      </c>
      <c r="AR305" s="1062">
        <v>3</v>
      </c>
      <c r="AS305" s="1062">
        <v>1</v>
      </c>
      <c r="AT305" s="1062">
        <f t="shared" si="458"/>
        <v>5</v>
      </c>
      <c r="AU305" s="1082">
        <v>1</v>
      </c>
      <c r="AV305" s="1162">
        <f t="shared" si="391"/>
        <v>9.8103448275862064</v>
      </c>
      <c r="AX305" s="1062">
        <v>1</v>
      </c>
      <c r="AY305" s="1062">
        <v>4</v>
      </c>
      <c r="AZ305" s="1062">
        <v>1</v>
      </c>
      <c r="BA305" s="1062">
        <f t="shared" si="459"/>
        <v>6</v>
      </c>
      <c r="BB305" s="1082">
        <v>1</v>
      </c>
      <c r="BC305" s="1155">
        <f t="shared" si="389"/>
        <v>11.810344827586206</v>
      </c>
      <c r="BD305" s="1150"/>
      <c r="BE305" s="1073"/>
      <c r="BY305" s="1150"/>
      <c r="BZ305" s="1073"/>
      <c r="CF305" s="1163"/>
      <c r="CM305" s="1163"/>
      <c r="CN305" s="1150"/>
      <c r="CO305" s="1073"/>
      <c r="DA305" s="1082"/>
      <c r="DB305" s="1082"/>
      <c r="DC305" s="1082"/>
      <c r="DD305" s="1082"/>
      <c r="DE305" s="1082"/>
      <c r="DF305" s="1082"/>
      <c r="DG305" s="1082"/>
      <c r="DH305" s="1082"/>
      <c r="DI305" s="1082"/>
      <c r="DJ305" s="1082"/>
      <c r="DK305" s="1082"/>
      <c r="DL305" s="1082"/>
      <c r="DO305" s="1150"/>
      <c r="DP305" s="1073"/>
      <c r="DQ305" s="587"/>
      <c r="DR305" s="587"/>
      <c r="DS305" s="587"/>
      <c r="DT305" s="587"/>
      <c r="DU305" s="1127"/>
      <c r="DV305" s="1127"/>
      <c r="DW305" s="588"/>
      <c r="DX305" s="587"/>
      <c r="DY305" s="587"/>
      <c r="DZ305" s="587"/>
      <c r="EA305" s="587"/>
      <c r="EB305" s="1127"/>
      <c r="EC305" s="1127"/>
      <c r="ED305" s="1150"/>
      <c r="EE305" s="1073"/>
      <c r="EF305" s="1062">
        <v>6</v>
      </c>
      <c r="EG305" s="1062">
        <v>7</v>
      </c>
      <c r="EH305" s="1062">
        <v>2</v>
      </c>
      <c r="EI305" s="1062">
        <f t="shared" si="460"/>
        <v>15</v>
      </c>
      <c r="EJ305" s="1082">
        <v>1</v>
      </c>
      <c r="EK305" s="1163">
        <f t="shared" si="457"/>
        <v>14.203703703703704</v>
      </c>
      <c r="EM305" s="1062">
        <v>7</v>
      </c>
      <c r="EN305" s="1062">
        <v>8</v>
      </c>
      <c r="EO305" s="1062">
        <v>3</v>
      </c>
      <c r="EP305" s="1062">
        <f t="shared" si="461"/>
        <v>18</v>
      </c>
      <c r="EQ305" s="1082">
        <v>1</v>
      </c>
      <c r="ER305" s="1163">
        <f t="shared" si="431"/>
        <v>18.285714285714285</v>
      </c>
      <c r="ES305" s="1150"/>
      <c r="ET305" s="1074"/>
      <c r="EU305" s="1062">
        <v>5</v>
      </c>
      <c r="EV305" s="1062">
        <v>2</v>
      </c>
      <c r="EW305" s="1062">
        <v>2</v>
      </c>
      <c r="EX305" s="1062">
        <f t="shared" si="462"/>
        <v>9</v>
      </c>
      <c r="EY305" s="1081">
        <v>1</v>
      </c>
      <c r="EZ305" s="1164">
        <f t="shared" si="432"/>
        <v>9.0217391304347831</v>
      </c>
      <c r="FB305" s="1062">
        <v>7</v>
      </c>
      <c r="FC305" s="1062">
        <v>2</v>
      </c>
      <c r="FD305" s="1062">
        <v>3</v>
      </c>
      <c r="FE305" s="1062">
        <f t="shared" si="463"/>
        <v>12</v>
      </c>
      <c r="FF305" s="1082">
        <f t="shared" si="384"/>
        <v>1</v>
      </c>
      <c r="FG305" s="1163">
        <f t="shared" si="433"/>
        <v>12.479166666666666</v>
      </c>
      <c r="FH305" s="1154"/>
      <c r="FI305" s="1138"/>
      <c r="FJ305" s="1062">
        <v>4</v>
      </c>
      <c r="FK305" s="1062">
        <v>1</v>
      </c>
      <c r="FL305" s="1062">
        <v>0</v>
      </c>
      <c r="FM305" s="1062">
        <f t="shared" si="464"/>
        <v>5</v>
      </c>
      <c r="FN305" s="1124">
        <v>1</v>
      </c>
      <c r="FO305" s="1163">
        <f t="shared" si="369"/>
        <v>7.4594594594594597</v>
      </c>
      <c r="FQ305" s="1062">
        <v>5</v>
      </c>
      <c r="FR305" s="1062">
        <v>1</v>
      </c>
      <c r="FS305" s="1062">
        <v>1</v>
      </c>
      <c r="FT305" s="1062">
        <f t="shared" si="465"/>
        <v>7</v>
      </c>
      <c r="FU305" s="1076">
        <f t="shared" si="375"/>
        <v>1</v>
      </c>
      <c r="FX305" s="1138"/>
      <c r="FY305" s="1062">
        <v>0</v>
      </c>
      <c r="FZ305" s="1062">
        <v>0</v>
      </c>
      <c r="GA305" s="1062">
        <v>1</v>
      </c>
      <c r="GB305" s="590">
        <f t="shared" si="466"/>
        <v>1</v>
      </c>
      <c r="GC305" s="1082">
        <v>1</v>
      </c>
      <c r="GD305" s="1143">
        <f t="shared" si="434"/>
        <v>4.2711864406779663</v>
      </c>
      <c r="GE305" s="589">
        <f t="shared" si="405"/>
        <v>25</v>
      </c>
      <c r="GF305" s="589">
        <f t="shared" si="406"/>
        <v>13</v>
      </c>
      <c r="GG305" s="589">
        <f t="shared" si="407"/>
        <v>9</v>
      </c>
      <c r="GH305" s="586">
        <v>0</v>
      </c>
      <c r="GI305" s="586">
        <v>1</v>
      </c>
    </row>
    <row r="306" spans="1:191" hidden="1" x14ac:dyDescent="0.35">
      <c r="A306" s="1224">
        <v>43150</v>
      </c>
      <c r="O306" s="1150"/>
      <c r="P306" s="1073"/>
      <c r="AC306" s="1062">
        <v>7</v>
      </c>
      <c r="AD306" s="1062">
        <v>7</v>
      </c>
      <c r="AE306" s="1062">
        <v>3</v>
      </c>
      <c r="AF306" s="1062">
        <f t="shared" si="455"/>
        <v>17</v>
      </c>
      <c r="AG306" s="1076">
        <v>1</v>
      </c>
      <c r="AH306" s="1081">
        <f t="shared" si="402"/>
        <v>7.1333333333333337</v>
      </c>
      <c r="AJ306" s="1062">
        <v>7</v>
      </c>
      <c r="AK306" s="1062">
        <v>7</v>
      </c>
      <c r="AL306" s="1062">
        <v>3</v>
      </c>
      <c r="AM306" s="1062">
        <f t="shared" si="456"/>
        <v>17</v>
      </c>
      <c r="AN306" s="1076">
        <f t="shared" si="408"/>
        <v>1</v>
      </c>
      <c r="AO306" s="1081">
        <f t="shared" si="404"/>
        <v>9.4666666666666668</v>
      </c>
      <c r="AQ306" s="1062">
        <v>1</v>
      </c>
      <c r="AR306" s="1062">
        <v>1</v>
      </c>
      <c r="AS306" s="1062">
        <v>4</v>
      </c>
      <c r="AT306" s="1062">
        <f t="shared" si="458"/>
        <v>6</v>
      </c>
      <c r="AU306" s="1082">
        <v>1</v>
      </c>
      <c r="AV306" s="1162">
        <f t="shared" si="391"/>
        <v>9.8448275862068968</v>
      </c>
      <c r="AX306" s="1062">
        <v>1</v>
      </c>
      <c r="AY306" s="1062">
        <v>2</v>
      </c>
      <c r="AZ306" s="1062">
        <v>4</v>
      </c>
      <c r="BA306" s="1062">
        <f t="shared" si="459"/>
        <v>7</v>
      </c>
      <c r="BB306" s="1082">
        <v>1</v>
      </c>
      <c r="BC306" s="1155">
        <f t="shared" si="389"/>
        <v>11.862068965517242</v>
      </c>
      <c r="BD306" s="1150"/>
      <c r="BE306" s="1073"/>
      <c r="BY306" s="1150"/>
      <c r="BZ306" s="1073"/>
      <c r="CF306" s="1163"/>
      <c r="CM306" s="1163"/>
      <c r="CN306" s="1150"/>
      <c r="CO306" s="1073"/>
      <c r="DA306" s="1082"/>
      <c r="DB306" s="1082"/>
      <c r="DC306" s="1082"/>
      <c r="DD306" s="1082"/>
      <c r="DE306" s="1082"/>
      <c r="DF306" s="1082"/>
      <c r="DG306" s="1082"/>
      <c r="DH306" s="1082"/>
      <c r="DI306" s="1082"/>
      <c r="DJ306" s="1082"/>
      <c r="DK306" s="1082"/>
      <c r="DL306" s="1082"/>
      <c r="DO306" s="1150"/>
      <c r="DP306" s="1073"/>
      <c r="DQ306" s="587"/>
      <c r="DR306" s="587"/>
      <c r="DS306" s="587"/>
      <c r="DT306" s="587"/>
      <c r="DU306" s="1127"/>
      <c r="DV306" s="1127"/>
      <c r="DW306" s="588"/>
      <c r="DX306" s="587"/>
      <c r="DY306" s="587"/>
      <c r="DZ306" s="587"/>
      <c r="EA306" s="587"/>
      <c r="EB306" s="1127"/>
      <c r="EC306" s="1127"/>
      <c r="ED306" s="1150"/>
      <c r="EE306" s="1073"/>
      <c r="EF306" s="1062">
        <v>14</v>
      </c>
      <c r="EG306" s="1062">
        <v>1</v>
      </c>
      <c r="EH306" s="1062">
        <v>5</v>
      </c>
      <c r="EI306" s="1062">
        <f t="shared" si="460"/>
        <v>20</v>
      </c>
      <c r="EJ306" s="1082">
        <v>1</v>
      </c>
      <c r="EK306" s="1163">
        <f t="shared" si="457"/>
        <v>14.309090909090909</v>
      </c>
      <c r="EM306" s="1062">
        <v>14</v>
      </c>
      <c r="EN306" s="1062">
        <v>5</v>
      </c>
      <c r="EO306" s="1062">
        <v>5</v>
      </c>
      <c r="EP306" s="1062">
        <f t="shared" si="461"/>
        <v>24</v>
      </c>
      <c r="EQ306" s="1082">
        <v>1</v>
      </c>
      <c r="ER306" s="1163">
        <f t="shared" si="431"/>
        <v>18.385964912280702</v>
      </c>
      <c r="ES306" s="1150"/>
      <c r="ET306" s="1074"/>
      <c r="EU306" s="1062">
        <v>1</v>
      </c>
      <c r="EV306" s="1062">
        <v>1</v>
      </c>
      <c r="EW306" s="1062">
        <v>0</v>
      </c>
      <c r="EX306" s="1062">
        <f t="shared" si="462"/>
        <v>2</v>
      </c>
      <c r="EY306" s="1081">
        <v>1</v>
      </c>
      <c r="EZ306" s="1164">
        <f t="shared" si="432"/>
        <v>8.8723404255319149</v>
      </c>
      <c r="FB306" s="1062">
        <v>3</v>
      </c>
      <c r="FC306" s="1062">
        <v>3</v>
      </c>
      <c r="FD306" s="1062">
        <v>1</v>
      </c>
      <c r="FE306" s="1062">
        <f t="shared" si="463"/>
        <v>7</v>
      </c>
      <c r="FF306" s="1082">
        <f t="shared" si="384"/>
        <v>1</v>
      </c>
      <c r="FG306" s="1163">
        <f t="shared" si="433"/>
        <v>12.583333333333334</v>
      </c>
      <c r="FH306" s="1154"/>
      <c r="FI306" s="1138"/>
      <c r="FJ306" s="1062">
        <v>0</v>
      </c>
      <c r="FK306" s="1062">
        <v>0</v>
      </c>
      <c r="FL306" s="1062">
        <v>0</v>
      </c>
      <c r="FM306" s="1062">
        <f t="shared" si="464"/>
        <v>0</v>
      </c>
      <c r="FN306" s="1124">
        <v>0</v>
      </c>
      <c r="FO306" s="1163">
        <f t="shared" si="369"/>
        <v>7.4594594594594597</v>
      </c>
      <c r="FQ306" s="1062">
        <v>0</v>
      </c>
      <c r="FR306" s="1062">
        <v>0</v>
      </c>
      <c r="FS306" s="1062">
        <v>0</v>
      </c>
      <c r="FT306" s="1062">
        <f t="shared" si="465"/>
        <v>0</v>
      </c>
      <c r="FU306" s="1076">
        <f t="shared" si="375"/>
        <v>0</v>
      </c>
      <c r="FX306" s="1138"/>
      <c r="FY306" s="1062">
        <v>1</v>
      </c>
      <c r="FZ306" s="1062">
        <v>1</v>
      </c>
      <c r="GA306" s="1062">
        <v>1</v>
      </c>
      <c r="GB306" s="590">
        <f t="shared" si="466"/>
        <v>3</v>
      </c>
      <c r="GC306" s="1082">
        <v>1</v>
      </c>
      <c r="GD306" s="1143">
        <f t="shared" si="434"/>
        <v>4.3220338983050848</v>
      </c>
      <c r="GE306" s="589">
        <f t="shared" si="405"/>
        <v>24</v>
      </c>
      <c r="GF306" s="589">
        <f t="shared" si="406"/>
        <v>11</v>
      </c>
      <c r="GG306" s="589">
        <f t="shared" si="407"/>
        <v>13</v>
      </c>
      <c r="GH306" s="586">
        <v>0</v>
      </c>
      <c r="GI306" s="586">
        <v>0</v>
      </c>
    </row>
    <row r="307" spans="1:191" hidden="1" x14ac:dyDescent="0.35">
      <c r="A307" s="1225">
        <v>43151</v>
      </c>
      <c r="O307" s="1150"/>
      <c r="P307" s="1073"/>
      <c r="AC307" s="1062">
        <v>3</v>
      </c>
      <c r="AD307" s="1062">
        <v>4</v>
      </c>
      <c r="AE307" s="1062">
        <v>5</v>
      </c>
      <c r="AF307" s="1062">
        <f t="shared" ref="AF307:AF312" si="467">SUM(AC307:AE307)</f>
        <v>12</v>
      </c>
      <c r="AG307" s="1076">
        <v>1</v>
      </c>
      <c r="AH307" s="1081">
        <f t="shared" si="402"/>
        <v>7.290322580645161</v>
      </c>
      <c r="AJ307" s="1062">
        <v>4</v>
      </c>
      <c r="AK307" s="1062">
        <v>4</v>
      </c>
      <c r="AL307" s="1062">
        <v>5</v>
      </c>
      <c r="AM307" s="1062">
        <f t="shared" ref="AM307:AM312" si="468">SUM(AJ307:AL307)</f>
        <v>13</v>
      </c>
      <c r="AN307" s="1076">
        <f t="shared" si="408"/>
        <v>1</v>
      </c>
      <c r="AO307" s="1081">
        <f t="shared" si="404"/>
        <v>9.5806451612903221</v>
      </c>
      <c r="AQ307" s="1062">
        <v>0</v>
      </c>
      <c r="AR307" s="1062">
        <v>2</v>
      </c>
      <c r="AS307" s="1062">
        <v>3</v>
      </c>
      <c r="AT307" s="1062">
        <f t="shared" si="458"/>
        <v>5</v>
      </c>
      <c r="AU307" s="1082">
        <v>1</v>
      </c>
      <c r="AV307" s="1162">
        <f t="shared" si="391"/>
        <v>9.7758620689655178</v>
      </c>
      <c r="AX307" s="1062">
        <v>0</v>
      </c>
      <c r="AY307" s="1062">
        <v>3</v>
      </c>
      <c r="AZ307" s="1062">
        <v>4</v>
      </c>
      <c r="BA307" s="1062">
        <f t="shared" si="459"/>
        <v>7</v>
      </c>
      <c r="BB307" s="1082">
        <v>1</v>
      </c>
      <c r="BC307" s="1155">
        <f t="shared" si="389"/>
        <v>11.793103448275861</v>
      </c>
      <c r="BD307" s="1150"/>
      <c r="BE307" s="1073"/>
      <c r="BY307" s="1150"/>
      <c r="BZ307" s="1073"/>
      <c r="CF307" s="1163"/>
      <c r="CM307" s="1163"/>
      <c r="CN307" s="1150"/>
      <c r="CO307" s="1073"/>
      <c r="DA307" s="1082"/>
      <c r="DB307" s="1082"/>
      <c r="DC307" s="1082"/>
      <c r="DD307" s="1082"/>
      <c r="DE307" s="1082"/>
      <c r="DF307" s="1082"/>
      <c r="DG307" s="1082"/>
      <c r="DH307" s="1082"/>
      <c r="DI307" s="1082"/>
      <c r="DJ307" s="1082"/>
      <c r="DK307" s="1082"/>
      <c r="DL307" s="1082"/>
      <c r="DO307" s="1150"/>
      <c r="DP307" s="1073"/>
      <c r="DQ307" s="587"/>
      <c r="DR307" s="587"/>
      <c r="DS307" s="587"/>
      <c r="DT307" s="587"/>
      <c r="DU307" s="1127"/>
      <c r="DV307" s="1127"/>
      <c r="DW307" s="588"/>
      <c r="DX307" s="587"/>
      <c r="DY307" s="587"/>
      <c r="DZ307" s="587"/>
      <c r="EA307" s="587"/>
      <c r="EB307" s="1127"/>
      <c r="EC307" s="1127"/>
      <c r="ED307" s="1150"/>
      <c r="EE307" s="1073"/>
      <c r="EF307" s="1062">
        <v>14</v>
      </c>
      <c r="EG307" s="1062">
        <v>0</v>
      </c>
      <c r="EH307" s="1062">
        <v>5</v>
      </c>
      <c r="EI307" s="1062">
        <f t="shared" si="460"/>
        <v>19</v>
      </c>
      <c r="EJ307" s="1082">
        <v>1</v>
      </c>
      <c r="EK307" s="1163">
        <f t="shared" si="457"/>
        <v>14.436363636363636</v>
      </c>
      <c r="EM307" s="1062">
        <v>15</v>
      </c>
      <c r="EN307" s="1062">
        <v>2</v>
      </c>
      <c r="EO307" s="1062">
        <v>6</v>
      </c>
      <c r="EP307" s="1062">
        <f t="shared" si="461"/>
        <v>23</v>
      </c>
      <c r="EQ307" s="1082">
        <v>1</v>
      </c>
      <c r="ER307" s="1163">
        <f t="shared" si="431"/>
        <v>18.508771929824562</v>
      </c>
      <c r="ES307" s="1150"/>
      <c r="ET307" s="1074"/>
      <c r="EU307" s="1062">
        <v>3</v>
      </c>
      <c r="EV307" s="1062">
        <v>2</v>
      </c>
      <c r="EW307" s="1062">
        <v>1</v>
      </c>
      <c r="EX307" s="1062">
        <f t="shared" si="462"/>
        <v>6</v>
      </c>
      <c r="EY307" s="1081">
        <v>1</v>
      </c>
      <c r="EZ307" s="1164">
        <f t="shared" si="432"/>
        <v>8.8510638297872344</v>
      </c>
      <c r="FB307" s="1062">
        <v>4</v>
      </c>
      <c r="FC307" s="1062">
        <v>3</v>
      </c>
      <c r="FD307" s="1062">
        <v>1</v>
      </c>
      <c r="FE307" s="1062">
        <f t="shared" si="463"/>
        <v>8</v>
      </c>
      <c r="FF307" s="1082">
        <f t="shared" si="384"/>
        <v>1</v>
      </c>
      <c r="FG307" s="1163">
        <f t="shared" si="433"/>
        <v>12.5</v>
      </c>
      <c r="FH307" s="1154"/>
      <c r="FI307" s="1138"/>
      <c r="FJ307" s="1062">
        <v>0</v>
      </c>
      <c r="FK307" s="1062">
        <v>0</v>
      </c>
      <c r="FL307" s="1062">
        <v>0</v>
      </c>
      <c r="FM307" s="1062">
        <f t="shared" si="464"/>
        <v>0</v>
      </c>
      <c r="FN307" s="1124">
        <v>0</v>
      </c>
      <c r="FO307" s="1163">
        <f t="shared" si="369"/>
        <v>7.4594594594594597</v>
      </c>
      <c r="FQ307" s="1062">
        <v>0</v>
      </c>
      <c r="FR307" s="1062">
        <v>0</v>
      </c>
      <c r="FS307" s="1062">
        <v>0</v>
      </c>
      <c r="FT307" s="1062">
        <f t="shared" si="465"/>
        <v>0</v>
      </c>
      <c r="FU307" s="1076">
        <f t="shared" si="375"/>
        <v>0</v>
      </c>
      <c r="FX307" s="1138"/>
      <c r="FY307" s="1062">
        <v>3</v>
      </c>
      <c r="FZ307" s="1062">
        <v>0</v>
      </c>
      <c r="GA307" s="1062">
        <v>1</v>
      </c>
      <c r="GB307" s="590">
        <f t="shared" si="466"/>
        <v>4</v>
      </c>
      <c r="GC307" s="1082">
        <v>1</v>
      </c>
      <c r="GD307" s="1143">
        <f t="shared" si="434"/>
        <v>4.3728813559322033</v>
      </c>
      <c r="GE307" s="589">
        <f t="shared" si="405"/>
        <v>23</v>
      </c>
      <c r="GF307" s="589">
        <f t="shared" si="406"/>
        <v>8</v>
      </c>
      <c r="GG307" s="589">
        <f t="shared" si="407"/>
        <v>15</v>
      </c>
      <c r="GH307" s="586">
        <v>0</v>
      </c>
      <c r="GI307" s="586">
        <v>0</v>
      </c>
    </row>
    <row r="308" spans="1:191" hidden="1" x14ac:dyDescent="0.35">
      <c r="A308" s="1225">
        <v>43152</v>
      </c>
      <c r="O308" s="1150"/>
      <c r="P308" s="1073"/>
      <c r="AC308" s="1062">
        <v>7</v>
      </c>
      <c r="AD308" s="1062">
        <v>1</v>
      </c>
      <c r="AE308" s="1062">
        <v>6</v>
      </c>
      <c r="AF308" s="1062">
        <f t="shared" si="467"/>
        <v>14</v>
      </c>
      <c r="AG308" s="1076">
        <v>1</v>
      </c>
      <c r="AH308" s="1081">
        <f t="shared" si="402"/>
        <v>7.5</v>
      </c>
      <c r="AJ308" s="1062">
        <v>7</v>
      </c>
      <c r="AK308" s="1062">
        <v>1</v>
      </c>
      <c r="AL308" s="1062">
        <v>6</v>
      </c>
      <c r="AM308" s="1062">
        <f t="shared" si="468"/>
        <v>14</v>
      </c>
      <c r="AN308" s="1076">
        <f t="shared" si="408"/>
        <v>1</v>
      </c>
      <c r="AO308" s="1081">
        <f t="shared" si="404"/>
        <v>9.71875</v>
      </c>
      <c r="AQ308" s="1062">
        <v>2</v>
      </c>
      <c r="AR308" s="1062">
        <v>2</v>
      </c>
      <c r="AS308" s="1062">
        <v>4</v>
      </c>
      <c r="AT308" s="1062">
        <f t="shared" si="458"/>
        <v>8</v>
      </c>
      <c r="AU308" s="1082">
        <v>1</v>
      </c>
      <c r="AV308" s="1162">
        <f t="shared" si="391"/>
        <v>9.7758620689655178</v>
      </c>
      <c r="AX308" s="1062">
        <v>2</v>
      </c>
      <c r="AY308" s="1062">
        <v>4</v>
      </c>
      <c r="AZ308" s="1062">
        <v>5</v>
      </c>
      <c r="BA308" s="1062">
        <f t="shared" si="459"/>
        <v>11</v>
      </c>
      <c r="BB308" s="1082">
        <v>1</v>
      </c>
      <c r="BC308" s="1155">
        <f t="shared" si="389"/>
        <v>11.827586206896552</v>
      </c>
      <c r="BD308" s="1150"/>
      <c r="BE308" s="1073"/>
      <c r="BY308" s="1150"/>
      <c r="BZ308" s="1073"/>
      <c r="CF308" s="1163"/>
      <c r="CM308" s="1163"/>
      <c r="CN308" s="1150"/>
      <c r="CO308" s="1073"/>
      <c r="DA308" s="1082"/>
      <c r="DB308" s="1082"/>
      <c r="DC308" s="1082"/>
      <c r="DD308" s="1082"/>
      <c r="DE308" s="1082"/>
      <c r="DF308" s="1082"/>
      <c r="DG308" s="1082"/>
      <c r="DH308" s="1082"/>
      <c r="DI308" s="1082"/>
      <c r="DJ308" s="1082"/>
      <c r="DK308" s="1082"/>
      <c r="DL308" s="1082"/>
      <c r="DO308" s="1150"/>
      <c r="DP308" s="1073"/>
      <c r="DQ308" s="587"/>
      <c r="DR308" s="587"/>
      <c r="DS308" s="587"/>
      <c r="DT308" s="587"/>
      <c r="DU308" s="1127"/>
      <c r="DV308" s="1127"/>
      <c r="DW308" s="588"/>
      <c r="DX308" s="587"/>
      <c r="DY308" s="587"/>
      <c r="DZ308" s="587"/>
      <c r="EA308" s="587"/>
      <c r="EB308" s="1127"/>
      <c r="EC308" s="1127"/>
      <c r="ED308" s="1150"/>
      <c r="EE308" s="1073"/>
      <c r="EF308" s="1062">
        <v>10</v>
      </c>
      <c r="EG308" s="1062">
        <v>1</v>
      </c>
      <c r="EH308" s="1062">
        <v>5</v>
      </c>
      <c r="EI308" s="1062">
        <f t="shared" si="460"/>
        <v>16</v>
      </c>
      <c r="EJ308" s="1082">
        <v>1</v>
      </c>
      <c r="EK308" s="1163">
        <f t="shared" si="457"/>
        <v>14.4</v>
      </c>
      <c r="EM308" s="1062">
        <v>11</v>
      </c>
      <c r="EN308" s="1062">
        <v>1</v>
      </c>
      <c r="EO308" s="1062">
        <v>8</v>
      </c>
      <c r="EP308" s="1062">
        <f t="shared" si="461"/>
        <v>20</v>
      </c>
      <c r="EQ308" s="1082">
        <v>1</v>
      </c>
      <c r="ER308" s="1163">
        <f t="shared" si="431"/>
        <v>18.491228070175438</v>
      </c>
      <c r="ES308" s="1150"/>
      <c r="ET308" s="1074"/>
      <c r="EU308" s="1062">
        <v>4</v>
      </c>
      <c r="EV308" s="1062">
        <v>2</v>
      </c>
      <c r="EW308" s="1062">
        <v>0</v>
      </c>
      <c r="EX308" s="1062">
        <f t="shared" si="462"/>
        <v>6</v>
      </c>
      <c r="EY308" s="1081">
        <v>1</v>
      </c>
      <c r="EZ308" s="1164">
        <f t="shared" si="432"/>
        <v>8.7916666666666661</v>
      </c>
      <c r="FB308" s="1062">
        <v>6</v>
      </c>
      <c r="FC308" s="1062">
        <v>4</v>
      </c>
      <c r="FD308" s="1062">
        <v>2</v>
      </c>
      <c r="FE308" s="1062">
        <f t="shared" si="463"/>
        <v>12</v>
      </c>
      <c r="FF308" s="1082">
        <f t="shared" si="384"/>
        <v>1</v>
      </c>
      <c r="FG308" s="1163">
        <f t="shared" si="433"/>
        <v>12.75</v>
      </c>
      <c r="FH308" s="1154"/>
      <c r="FI308" s="1138"/>
      <c r="FJ308" s="1062">
        <v>6</v>
      </c>
      <c r="FK308" s="1062">
        <v>0</v>
      </c>
      <c r="FL308" s="1062">
        <v>0</v>
      </c>
      <c r="FM308" s="1062">
        <f t="shared" si="464"/>
        <v>6</v>
      </c>
      <c r="FN308" s="1124">
        <v>1</v>
      </c>
      <c r="FO308" s="1163">
        <f t="shared" si="369"/>
        <v>7.4210526315789478</v>
      </c>
      <c r="FQ308" s="1062">
        <v>7</v>
      </c>
      <c r="FR308" s="1062">
        <v>1</v>
      </c>
      <c r="FS308" s="1062">
        <v>1</v>
      </c>
      <c r="FT308" s="1062">
        <f t="shared" si="465"/>
        <v>9</v>
      </c>
      <c r="FU308" s="1076">
        <f t="shared" si="375"/>
        <v>1</v>
      </c>
      <c r="FX308" s="1138"/>
      <c r="FY308" s="1062">
        <v>2</v>
      </c>
      <c r="FZ308" s="1062">
        <v>0</v>
      </c>
      <c r="GA308" s="1062">
        <v>0</v>
      </c>
      <c r="GB308" s="590">
        <f t="shared" si="466"/>
        <v>2</v>
      </c>
      <c r="GC308" s="1082">
        <v>1</v>
      </c>
      <c r="GD308" s="1143">
        <f t="shared" si="434"/>
        <v>4.3220338983050848</v>
      </c>
      <c r="GE308" s="589">
        <f t="shared" si="405"/>
        <v>31</v>
      </c>
      <c r="GF308" s="589">
        <f t="shared" si="406"/>
        <v>6</v>
      </c>
      <c r="GG308" s="589">
        <f t="shared" si="407"/>
        <v>15</v>
      </c>
      <c r="GH308" s="586">
        <v>0</v>
      </c>
      <c r="GI308" s="586">
        <v>0</v>
      </c>
    </row>
    <row r="309" spans="1:191" hidden="1" x14ac:dyDescent="0.35">
      <c r="A309" s="1225">
        <v>43153</v>
      </c>
      <c r="O309" s="1150"/>
      <c r="P309" s="1073"/>
      <c r="AC309" s="1062">
        <v>3</v>
      </c>
      <c r="AD309" s="1062">
        <v>1</v>
      </c>
      <c r="AE309" s="1062">
        <v>5</v>
      </c>
      <c r="AF309" s="1062">
        <f t="shared" si="467"/>
        <v>9</v>
      </c>
      <c r="AG309" s="1076">
        <v>1</v>
      </c>
      <c r="AH309" s="1081">
        <f t="shared" si="402"/>
        <v>7.5454545454545459</v>
      </c>
      <c r="AJ309" s="1062">
        <v>3</v>
      </c>
      <c r="AK309" s="1062">
        <v>1</v>
      </c>
      <c r="AL309" s="1062">
        <v>5</v>
      </c>
      <c r="AM309" s="1062">
        <f t="shared" si="468"/>
        <v>9</v>
      </c>
      <c r="AN309" s="1076">
        <f t="shared" si="408"/>
        <v>1</v>
      </c>
      <c r="AO309" s="1081">
        <f t="shared" si="404"/>
        <v>9.6969696969696972</v>
      </c>
      <c r="AQ309" s="1062">
        <v>1</v>
      </c>
      <c r="AR309" s="1062">
        <v>4</v>
      </c>
      <c r="AS309" s="1062">
        <v>6</v>
      </c>
      <c r="AT309" s="1062">
        <f t="shared" si="458"/>
        <v>11</v>
      </c>
      <c r="AU309" s="1082">
        <v>1</v>
      </c>
      <c r="AV309" s="1162">
        <f t="shared" si="391"/>
        <v>9.7068965517241388</v>
      </c>
      <c r="AX309" s="1062">
        <v>1</v>
      </c>
      <c r="AY309" s="1062">
        <v>5</v>
      </c>
      <c r="AZ309" s="1062">
        <v>6</v>
      </c>
      <c r="BA309" s="1062">
        <f t="shared" si="459"/>
        <v>12</v>
      </c>
      <c r="BB309" s="1082">
        <v>1</v>
      </c>
      <c r="BC309" s="1155">
        <f t="shared" si="389"/>
        <v>11.741379310344827</v>
      </c>
      <c r="BD309" s="1150"/>
      <c r="BE309" s="1073"/>
      <c r="BY309" s="1150"/>
      <c r="BZ309" s="1073"/>
      <c r="CF309" s="1163"/>
      <c r="CM309" s="1163"/>
      <c r="CN309" s="1150"/>
      <c r="CO309" s="1073"/>
      <c r="DA309" s="1082"/>
      <c r="DB309" s="1082"/>
      <c r="DC309" s="1082"/>
      <c r="DD309" s="1082"/>
      <c r="DE309" s="1082"/>
      <c r="DF309" s="1082"/>
      <c r="DG309" s="1082"/>
      <c r="DH309" s="1082"/>
      <c r="DI309" s="1082"/>
      <c r="DJ309" s="1082"/>
      <c r="DK309" s="1082"/>
      <c r="DL309" s="1082"/>
      <c r="DO309" s="1150"/>
      <c r="DP309" s="1073"/>
      <c r="DQ309" s="587"/>
      <c r="DR309" s="587"/>
      <c r="DS309" s="587"/>
      <c r="DT309" s="587"/>
      <c r="DU309" s="1127"/>
      <c r="DV309" s="1127"/>
      <c r="DW309" s="588"/>
      <c r="DX309" s="587"/>
      <c r="DY309" s="587"/>
      <c r="DZ309" s="587"/>
      <c r="EA309" s="587"/>
      <c r="EB309" s="1127"/>
      <c r="EC309" s="1127"/>
      <c r="ED309" s="1150"/>
      <c r="EE309" s="1073"/>
      <c r="EF309" s="1062">
        <v>0</v>
      </c>
      <c r="EG309" s="1062">
        <v>0</v>
      </c>
      <c r="EH309" s="1062">
        <v>0</v>
      </c>
      <c r="EI309" s="1062">
        <f t="shared" si="460"/>
        <v>0</v>
      </c>
      <c r="EJ309" s="1082">
        <v>0</v>
      </c>
      <c r="EK309" s="1163">
        <f t="shared" si="457"/>
        <v>14.25925925925926</v>
      </c>
      <c r="EM309" s="1062">
        <v>0</v>
      </c>
      <c r="EN309" s="1062">
        <v>0</v>
      </c>
      <c r="EO309" s="1062">
        <v>0</v>
      </c>
      <c r="EP309" s="1062">
        <f t="shared" si="461"/>
        <v>0</v>
      </c>
      <c r="EQ309" s="1082">
        <v>1</v>
      </c>
      <c r="ER309" s="1163">
        <f t="shared" si="431"/>
        <v>18.087719298245613</v>
      </c>
      <c r="ES309" s="1150"/>
      <c r="ET309" s="1074"/>
      <c r="EU309" s="1062">
        <v>5</v>
      </c>
      <c r="EV309" s="1062">
        <v>2</v>
      </c>
      <c r="EW309" s="1062">
        <v>1</v>
      </c>
      <c r="EX309" s="1062">
        <f t="shared" si="462"/>
        <v>8</v>
      </c>
      <c r="EY309" s="1081">
        <v>1</v>
      </c>
      <c r="EZ309" s="1164">
        <f t="shared" si="432"/>
        <v>8.7755102040816322</v>
      </c>
      <c r="FB309" s="1062">
        <v>6</v>
      </c>
      <c r="FC309" s="1062">
        <v>7</v>
      </c>
      <c r="FD309" s="1062">
        <v>1</v>
      </c>
      <c r="FE309" s="1062">
        <f t="shared" si="463"/>
        <v>14</v>
      </c>
      <c r="FF309" s="1082">
        <f t="shared" si="384"/>
        <v>1</v>
      </c>
      <c r="FG309" s="1163">
        <f t="shared" si="433"/>
        <v>12.775510204081632</v>
      </c>
      <c r="FH309" s="1154"/>
      <c r="FI309" s="1138"/>
      <c r="FJ309" s="1062">
        <v>11</v>
      </c>
      <c r="FK309" s="1062">
        <v>3</v>
      </c>
      <c r="FL309" s="1062">
        <v>1</v>
      </c>
      <c r="FM309" s="1062">
        <f t="shared" si="464"/>
        <v>15</v>
      </c>
      <c r="FN309" s="1124">
        <v>1</v>
      </c>
      <c r="FO309" s="1163">
        <f t="shared" si="369"/>
        <v>7.615384615384615</v>
      </c>
      <c r="FQ309" s="1062">
        <v>12</v>
      </c>
      <c r="FR309" s="1062">
        <v>4</v>
      </c>
      <c r="FS309" s="1062">
        <v>1</v>
      </c>
      <c r="FT309" s="1062">
        <f t="shared" si="465"/>
        <v>17</v>
      </c>
      <c r="FU309" s="1076">
        <f t="shared" si="375"/>
        <v>1</v>
      </c>
      <c r="FX309" s="1138"/>
      <c r="FY309" s="1062">
        <v>5</v>
      </c>
      <c r="FZ309" s="1062">
        <v>0</v>
      </c>
      <c r="GA309" s="1062">
        <v>0</v>
      </c>
      <c r="GB309" s="590">
        <f t="shared" si="466"/>
        <v>5</v>
      </c>
      <c r="GC309" s="1082">
        <v>1</v>
      </c>
      <c r="GD309" s="1143">
        <f t="shared" si="434"/>
        <v>4.3050847457627119</v>
      </c>
      <c r="GE309" s="589">
        <f t="shared" ref="GE309:GE340" si="469">AQ309+BM309+CA309+EF309+EU309+FY309+FJ309+AC309</f>
        <v>25</v>
      </c>
      <c r="GF309" s="589">
        <f t="shared" ref="GF309:GF340" si="470">AR309+BN309+CB309+EG309+EV309+FZ309+FK309+AD309</f>
        <v>10</v>
      </c>
      <c r="GG309" s="589">
        <f t="shared" ref="GG309:GG340" si="471">AS309+BO309+CC309+EH309+EW309+GA309+FL309+AE309</f>
        <v>13</v>
      </c>
      <c r="GH309" s="586">
        <v>0</v>
      </c>
      <c r="GI309" s="586">
        <v>0</v>
      </c>
    </row>
    <row r="310" spans="1:191" hidden="1" x14ac:dyDescent="0.35">
      <c r="A310" s="1227">
        <v>43154</v>
      </c>
      <c r="O310" s="1150"/>
      <c r="P310" s="1073"/>
      <c r="AC310" s="1062">
        <v>3</v>
      </c>
      <c r="AD310" s="1062">
        <v>0</v>
      </c>
      <c r="AE310" s="1062">
        <v>2</v>
      </c>
      <c r="AF310" s="1062">
        <f t="shared" si="467"/>
        <v>5</v>
      </c>
      <c r="AG310" s="1076">
        <v>1</v>
      </c>
      <c r="AH310" s="1081">
        <f t="shared" si="402"/>
        <v>7.4705882352941178</v>
      </c>
      <c r="AJ310" s="1062">
        <v>4</v>
      </c>
      <c r="AK310" s="1062">
        <v>1</v>
      </c>
      <c r="AL310" s="1062">
        <v>2</v>
      </c>
      <c r="AM310" s="1062">
        <f t="shared" si="468"/>
        <v>7</v>
      </c>
      <c r="AN310" s="1076">
        <f t="shared" si="408"/>
        <v>1</v>
      </c>
      <c r="AO310" s="1081">
        <f t="shared" si="404"/>
        <v>9.617647058823529</v>
      </c>
      <c r="AQ310" s="1062">
        <v>2</v>
      </c>
      <c r="AR310" s="1062">
        <v>2</v>
      </c>
      <c r="AS310" s="1062">
        <v>1</v>
      </c>
      <c r="AT310" s="1062">
        <f t="shared" ref="AT310:AT315" si="472">SUM(AQ310:AS310)</f>
        <v>5</v>
      </c>
      <c r="AU310" s="1082">
        <v>1</v>
      </c>
      <c r="AV310" s="1162">
        <f t="shared" si="391"/>
        <v>9.637931034482758</v>
      </c>
      <c r="AX310" s="1062">
        <v>2</v>
      </c>
      <c r="AY310" s="1062">
        <v>3</v>
      </c>
      <c r="AZ310" s="1062">
        <v>1</v>
      </c>
      <c r="BA310" s="1062">
        <f t="shared" ref="BA310:BA315" si="473">SUM(AX310:AZ310)</f>
        <v>6</v>
      </c>
      <c r="BB310" s="1082">
        <v>1</v>
      </c>
      <c r="BC310" s="1155">
        <f t="shared" si="389"/>
        <v>11.672413793103448</v>
      </c>
      <c r="BD310" s="1150"/>
      <c r="BE310" s="1073"/>
      <c r="BY310" s="1150"/>
      <c r="BZ310" s="1073"/>
      <c r="CF310" s="1163"/>
      <c r="CM310" s="1163"/>
      <c r="CN310" s="1150"/>
      <c r="CO310" s="1073"/>
      <c r="DA310" s="1082"/>
      <c r="DB310" s="1082"/>
      <c r="DC310" s="1082"/>
      <c r="DD310" s="1082"/>
      <c r="DE310" s="1082"/>
      <c r="DF310" s="1082"/>
      <c r="DG310" s="1082"/>
      <c r="DH310" s="1082"/>
      <c r="DI310" s="1082"/>
      <c r="DJ310" s="1082"/>
      <c r="DK310" s="1082"/>
      <c r="DL310" s="1082"/>
      <c r="DO310" s="1150"/>
      <c r="DP310" s="1073"/>
      <c r="DQ310" s="587"/>
      <c r="DR310" s="587"/>
      <c r="DS310" s="587"/>
      <c r="DT310" s="587"/>
      <c r="DU310" s="1127"/>
      <c r="DV310" s="1127"/>
      <c r="DW310" s="588"/>
      <c r="DX310" s="587"/>
      <c r="DY310" s="587"/>
      <c r="DZ310" s="587"/>
      <c r="EA310" s="587"/>
      <c r="EB310" s="1127"/>
      <c r="EC310" s="1127"/>
      <c r="ED310" s="1150"/>
      <c r="EE310" s="1073"/>
      <c r="EF310" s="1062">
        <v>4</v>
      </c>
      <c r="EG310" s="1062">
        <v>0</v>
      </c>
      <c r="EH310" s="1062">
        <v>0</v>
      </c>
      <c r="EI310" s="1062">
        <f t="shared" ref="EI310:EI315" si="474">SUM(EF310:EH310)</f>
        <v>4</v>
      </c>
      <c r="EJ310" s="1082">
        <v>1</v>
      </c>
      <c r="EK310" s="1163">
        <f t="shared" si="457"/>
        <v>13.962962962962964</v>
      </c>
      <c r="EM310" s="1062">
        <v>5</v>
      </c>
      <c r="EN310" s="1062">
        <v>0</v>
      </c>
      <c r="EO310" s="1062">
        <v>1</v>
      </c>
      <c r="EP310" s="1062">
        <f t="shared" ref="EP310:EP315" si="475">SUM(EM310:EO310)</f>
        <v>6</v>
      </c>
      <c r="EQ310" s="1082">
        <v>1</v>
      </c>
      <c r="ER310" s="1163">
        <f t="shared" si="431"/>
        <v>17.719298245614034</v>
      </c>
      <c r="ES310" s="1150"/>
      <c r="ET310" s="1074"/>
      <c r="EU310" s="1062">
        <v>7</v>
      </c>
      <c r="EV310" s="1062">
        <v>1</v>
      </c>
      <c r="EW310" s="1062">
        <v>0</v>
      </c>
      <c r="EX310" s="1062">
        <f>SUM(EU310:EW310)</f>
        <v>8</v>
      </c>
      <c r="EY310" s="1081">
        <v>1</v>
      </c>
      <c r="EZ310" s="1164">
        <f t="shared" si="432"/>
        <v>8.7346938775510203</v>
      </c>
      <c r="FB310" s="1062">
        <v>7</v>
      </c>
      <c r="FC310" s="1062">
        <v>4</v>
      </c>
      <c r="FD310" s="1062">
        <v>2</v>
      </c>
      <c r="FE310" s="1062">
        <f t="shared" ref="FE310:FE315" si="476">SUM(FB310:FD310)</f>
        <v>13</v>
      </c>
      <c r="FF310" s="1082">
        <f t="shared" si="384"/>
        <v>1</v>
      </c>
      <c r="FG310" s="1163">
        <f t="shared" si="433"/>
        <v>12.755102040816327</v>
      </c>
      <c r="FH310" s="1154"/>
      <c r="FI310" s="1138"/>
      <c r="FJ310" s="1062">
        <v>2</v>
      </c>
      <c r="FK310" s="1062">
        <v>3</v>
      </c>
      <c r="FL310" s="1062">
        <v>3</v>
      </c>
      <c r="FM310" s="1062">
        <f t="shared" ref="FM310:FM315" si="477">SUM(FJ310:FL310)</f>
        <v>8</v>
      </c>
      <c r="FN310" s="1124">
        <v>1</v>
      </c>
      <c r="FO310" s="1163">
        <f t="shared" si="369"/>
        <v>7.625</v>
      </c>
      <c r="FQ310" s="1062">
        <v>3</v>
      </c>
      <c r="FR310" s="1062">
        <v>4</v>
      </c>
      <c r="FS310" s="1062">
        <v>4</v>
      </c>
      <c r="FT310" s="1062">
        <f t="shared" ref="FT310:FT315" si="478">SUM(FQ310:FS310)</f>
        <v>11</v>
      </c>
      <c r="FU310" s="1076">
        <f t="shared" si="375"/>
        <v>1</v>
      </c>
      <c r="FX310" s="1138"/>
      <c r="FY310" s="1062">
        <v>0</v>
      </c>
      <c r="FZ310" s="1062">
        <v>0</v>
      </c>
      <c r="GA310" s="1062">
        <v>1</v>
      </c>
      <c r="GB310" s="590">
        <f t="shared" ref="GB310:GB315" si="479">SUM(FY310:GA310)</f>
        <v>1</v>
      </c>
      <c r="GC310" s="1082">
        <v>1</v>
      </c>
      <c r="GD310" s="1143">
        <f t="shared" si="434"/>
        <v>4.2203389830508478</v>
      </c>
      <c r="GE310" s="589">
        <f t="shared" si="469"/>
        <v>18</v>
      </c>
      <c r="GF310" s="589">
        <f t="shared" si="470"/>
        <v>6</v>
      </c>
      <c r="GG310" s="589">
        <f t="shared" si="471"/>
        <v>7</v>
      </c>
      <c r="GH310" s="586">
        <v>1</v>
      </c>
      <c r="GI310" s="586">
        <v>2</v>
      </c>
    </row>
    <row r="311" spans="1:191" hidden="1" x14ac:dyDescent="0.35">
      <c r="A311" s="1224">
        <v>43157</v>
      </c>
      <c r="O311" s="1150"/>
      <c r="P311" s="1073"/>
      <c r="AC311" s="1062">
        <v>5</v>
      </c>
      <c r="AD311" s="1062">
        <v>1</v>
      </c>
      <c r="AE311" s="1062">
        <v>3</v>
      </c>
      <c r="AF311" s="1062">
        <f t="shared" si="467"/>
        <v>9</v>
      </c>
      <c r="AG311" s="1076">
        <v>1</v>
      </c>
      <c r="AH311" s="1081">
        <f t="shared" si="402"/>
        <v>7.5142857142857142</v>
      </c>
      <c r="AJ311" s="1062">
        <v>5</v>
      </c>
      <c r="AK311" s="1062">
        <v>1</v>
      </c>
      <c r="AL311" s="1062">
        <v>3</v>
      </c>
      <c r="AM311" s="1062">
        <f t="shared" si="468"/>
        <v>9</v>
      </c>
      <c r="AN311" s="1076">
        <f t="shared" si="408"/>
        <v>1</v>
      </c>
      <c r="AO311" s="1081">
        <f t="shared" si="404"/>
        <v>9.6</v>
      </c>
      <c r="AQ311" s="1062">
        <v>2</v>
      </c>
      <c r="AR311" s="1062">
        <v>0</v>
      </c>
      <c r="AS311" s="1062">
        <v>2</v>
      </c>
      <c r="AT311" s="1062">
        <f t="shared" si="472"/>
        <v>4</v>
      </c>
      <c r="AU311" s="1082">
        <v>1</v>
      </c>
      <c r="AV311" s="1162">
        <f t="shared" si="391"/>
        <v>9.5344827586206904</v>
      </c>
      <c r="AX311" s="1062">
        <v>2</v>
      </c>
      <c r="AY311" s="1062">
        <v>4</v>
      </c>
      <c r="AZ311" s="1062">
        <v>2</v>
      </c>
      <c r="BA311" s="1062">
        <f t="shared" si="473"/>
        <v>8</v>
      </c>
      <c r="BB311" s="1082">
        <v>1</v>
      </c>
      <c r="BC311" s="1155">
        <f t="shared" si="389"/>
        <v>11.620689655172415</v>
      </c>
      <c r="BD311" s="1150"/>
      <c r="BE311" s="1073"/>
      <c r="BY311" s="1150"/>
      <c r="BZ311" s="1073"/>
      <c r="CF311" s="1163"/>
      <c r="CM311" s="1163"/>
      <c r="CN311" s="1150"/>
      <c r="CO311" s="1073"/>
      <c r="DA311" s="1082"/>
      <c r="DB311" s="1082"/>
      <c r="DC311" s="1082"/>
      <c r="DD311" s="1082"/>
      <c r="DE311" s="1082"/>
      <c r="DF311" s="1082"/>
      <c r="DG311" s="1082"/>
      <c r="DH311" s="1082"/>
      <c r="DI311" s="1082"/>
      <c r="DJ311" s="1082"/>
      <c r="DK311" s="1082"/>
      <c r="DL311" s="1082"/>
      <c r="DO311" s="1150"/>
      <c r="DP311" s="1073"/>
      <c r="DQ311" s="587"/>
      <c r="DR311" s="587"/>
      <c r="DS311" s="587"/>
      <c r="DT311" s="587"/>
      <c r="DU311" s="1127"/>
      <c r="DV311" s="1127"/>
      <c r="DW311" s="588"/>
      <c r="DX311" s="587"/>
      <c r="DY311" s="587"/>
      <c r="DZ311" s="587"/>
      <c r="EA311" s="587"/>
      <c r="EB311" s="1127"/>
      <c r="EC311" s="1127"/>
      <c r="ED311" s="1150"/>
      <c r="EE311" s="1073"/>
      <c r="EF311" s="1062">
        <v>6</v>
      </c>
      <c r="EG311" s="1062">
        <v>1</v>
      </c>
      <c r="EH311" s="1062">
        <v>6</v>
      </c>
      <c r="EI311" s="1062">
        <f t="shared" si="474"/>
        <v>13</v>
      </c>
      <c r="EJ311" s="1082">
        <v>1</v>
      </c>
      <c r="EK311" s="1163">
        <f t="shared" si="457"/>
        <v>13.888888888888889</v>
      </c>
      <c r="EM311" s="1062">
        <v>10</v>
      </c>
      <c r="EN311" s="1062">
        <v>4</v>
      </c>
      <c r="EO311" s="1062">
        <v>8</v>
      </c>
      <c r="EP311" s="1062">
        <f t="shared" si="475"/>
        <v>22</v>
      </c>
      <c r="EQ311" s="1082">
        <v>1</v>
      </c>
      <c r="ER311" s="1163">
        <f t="shared" si="431"/>
        <v>17.754385964912281</v>
      </c>
      <c r="ES311" s="1150"/>
      <c r="ET311" s="1074"/>
      <c r="EU311" s="1062">
        <v>6</v>
      </c>
      <c r="EV311" s="1062">
        <v>0</v>
      </c>
      <c r="EW311" s="1062">
        <v>0</v>
      </c>
      <c r="EX311" s="1062">
        <f>SUM(EU311:EW311)</f>
        <v>6</v>
      </c>
      <c r="EY311" s="1081">
        <v>1</v>
      </c>
      <c r="EZ311" s="1164">
        <f t="shared" si="432"/>
        <v>8.6530612244897966</v>
      </c>
      <c r="FB311" s="1062">
        <v>8</v>
      </c>
      <c r="FC311" s="1062">
        <v>2</v>
      </c>
      <c r="FD311" s="1062">
        <v>2</v>
      </c>
      <c r="FE311" s="1062">
        <f t="shared" si="476"/>
        <v>12</v>
      </c>
      <c r="FF311" s="1082">
        <f t="shared" si="384"/>
        <v>1</v>
      </c>
      <c r="FG311" s="1163">
        <f t="shared" si="433"/>
        <v>12.73469387755102</v>
      </c>
      <c r="FH311" s="1154"/>
      <c r="FI311" s="1138"/>
      <c r="FJ311" s="1062">
        <v>6</v>
      </c>
      <c r="FK311" s="1062">
        <v>0</v>
      </c>
      <c r="FL311" s="1062">
        <v>1</v>
      </c>
      <c r="FM311" s="1062">
        <f t="shared" si="477"/>
        <v>7</v>
      </c>
      <c r="FN311" s="1124">
        <v>1</v>
      </c>
      <c r="FO311" s="1163">
        <f t="shared" si="369"/>
        <v>7.6097560975609753</v>
      </c>
      <c r="FQ311" s="1062">
        <v>8</v>
      </c>
      <c r="FR311" s="1062">
        <v>4</v>
      </c>
      <c r="FS311" s="1062">
        <v>4</v>
      </c>
      <c r="FT311" s="1062">
        <f t="shared" si="478"/>
        <v>16</v>
      </c>
      <c r="FU311" s="1076">
        <f t="shared" si="375"/>
        <v>1</v>
      </c>
      <c r="FX311" s="1138"/>
      <c r="FY311" s="1062">
        <v>3</v>
      </c>
      <c r="FZ311" s="1062">
        <v>0</v>
      </c>
      <c r="GA311" s="1062">
        <v>2</v>
      </c>
      <c r="GB311" s="590">
        <f t="shared" si="479"/>
        <v>5</v>
      </c>
      <c r="GC311" s="1082">
        <v>1</v>
      </c>
      <c r="GD311" s="1143">
        <f t="shared" si="434"/>
        <v>4.2542372881355934</v>
      </c>
      <c r="GE311" s="589">
        <f t="shared" si="469"/>
        <v>28</v>
      </c>
      <c r="GF311" s="589">
        <f t="shared" si="470"/>
        <v>2</v>
      </c>
      <c r="GG311" s="589">
        <f t="shared" si="471"/>
        <v>14</v>
      </c>
      <c r="GH311" s="586">
        <v>1</v>
      </c>
      <c r="GI311" s="586">
        <v>0</v>
      </c>
    </row>
    <row r="312" spans="1:191" hidden="1" x14ac:dyDescent="0.35">
      <c r="A312" s="1225">
        <v>43158</v>
      </c>
      <c r="O312" s="1150"/>
      <c r="P312" s="1073"/>
      <c r="AC312" s="1062">
        <v>5</v>
      </c>
      <c r="AD312" s="1062">
        <v>2</v>
      </c>
      <c r="AE312" s="1062">
        <v>5</v>
      </c>
      <c r="AF312" s="1062">
        <f t="shared" si="467"/>
        <v>12</v>
      </c>
      <c r="AG312" s="1076">
        <v>1</v>
      </c>
      <c r="AH312" s="1081">
        <f t="shared" si="402"/>
        <v>7.6388888888888893</v>
      </c>
      <c r="AJ312" s="1062">
        <v>5</v>
      </c>
      <c r="AK312" s="1062">
        <v>2</v>
      </c>
      <c r="AL312" s="1062">
        <v>5</v>
      </c>
      <c r="AM312" s="1062">
        <f t="shared" si="468"/>
        <v>12</v>
      </c>
      <c r="AN312" s="1076">
        <f t="shared" si="408"/>
        <v>1</v>
      </c>
      <c r="AO312" s="1081">
        <f t="shared" si="404"/>
        <v>9.6666666666666661</v>
      </c>
      <c r="AQ312" s="1062">
        <v>1</v>
      </c>
      <c r="AR312" s="1062">
        <v>2</v>
      </c>
      <c r="AS312" s="1062">
        <v>2</v>
      </c>
      <c r="AT312" s="1062">
        <f t="shared" si="472"/>
        <v>5</v>
      </c>
      <c r="AU312" s="1082">
        <v>1</v>
      </c>
      <c r="AV312" s="1162">
        <f t="shared" si="391"/>
        <v>9.362068965517242</v>
      </c>
      <c r="AX312" s="1062">
        <v>1</v>
      </c>
      <c r="AY312" s="1062">
        <v>3</v>
      </c>
      <c r="AZ312" s="1062">
        <v>2</v>
      </c>
      <c r="BA312" s="1062">
        <f t="shared" si="473"/>
        <v>6</v>
      </c>
      <c r="BB312" s="1082">
        <v>1</v>
      </c>
      <c r="BC312" s="1155">
        <f t="shared" si="389"/>
        <v>11.448275862068966</v>
      </c>
      <c r="BD312" s="1150"/>
      <c r="BE312" s="1073"/>
      <c r="BY312" s="1150"/>
      <c r="BZ312" s="1073"/>
      <c r="CF312" s="1163"/>
      <c r="CM312" s="1163"/>
      <c r="CN312" s="1150"/>
      <c r="CO312" s="1073"/>
      <c r="DA312" s="1082"/>
      <c r="DB312" s="1082"/>
      <c r="DC312" s="1082"/>
      <c r="DD312" s="1082"/>
      <c r="DE312" s="1082"/>
      <c r="DF312" s="1082"/>
      <c r="DG312" s="1082"/>
      <c r="DH312" s="1082"/>
      <c r="DI312" s="1082"/>
      <c r="DJ312" s="1082"/>
      <c r="DK312" s="1082"/>
      <c r="DL312" s="1082"/>
      <c r="DO312" s="1150"/>
      <c r="DP312" s="1073"/>
      <c r="DQ312" s="587"/>
      <c r="DR312" s="587"/>
      <c r="DS312" s="587"/>
      <c r="DT312" s="587"/>
      <c r="DU312" s="1127"/>
      <c r="DV312" s="1127"/>
      <c r="DW312" s="588"/>
      <c r="DX312" s="587"/>
      <c r="DY312" s="587"/>
      <c r="DZ312" s="587"/>
      <c r="EA312" s="587"/>
      <c r="EB312" s="1127"/>
      <c r="EC312" s="1127"/>
      <c r="ED312" s="1150"/>
      <c r="EE312" s="1073"/>
      <c r="EF312" s="1062">
        <v>8</v>
      </c>
      <c r="EG312" s="1062">
        <v>3</v>
      </c>
      <c r="EH312" s="1062">
        <v>3</v>
      </c>
      <c r="EI312" s="1062">
        <f t="shared" si="474"/>
        <v>14</v>
      </c>
      <c r="EJ312" s="1082">
        <v>1</v>
      </c>
      <c r="EK312" s="1163">
        <f t="shared" si="457"/>
        <v>14</v>
      </c>
      <c r="EM312" s="1062">
        <v>10</v>
      </c>
      <c r="EN312" s="1062">
        <v>3</v>
      </c>
      <c r="EO312" s="1062">
        <v>3</v>
      </c>
      <c r="EP312" s="1062">
        <f t="shared" si="475"/>
        <v>16</v>
      </c>
      <c r="EQ312" s="1082">
        <v>1</v>
      </c>
      <c r="ER312" s="1163">
        <f t="shared" si="431"/>
        <v>17.789473684210527</v>
      </c>
      <c r="ES312" s="1150"/>
      <c r="ET312" s="1074"/>
      <c r="EU312" s="1062">
        <v>4</v>
      </c>
      <c r="EV312" s="1062">
        <v>1</v>
      </c>
      <c r="EW312" s="1062">
        <v>0</v>
      </c>
      <c r="EX312" s="1062">
        <f>SUM(EU312:EW312)</f>
        <v>5</v>
      </c>
      <c r="EY312" s="1081">
        <v>1</v>
      </c>
      <c r="EZ312" s="1164">
        <f t="shared" si="432"/>
        <v>8.591836734693878</v>
      </c>
      <c r="FB312" s="1062">
        <v>5</v>
      </c>
      <c r="FC312" s="1062">
        <v>3</v>
      </c>
      <c r="FD312" s="1062">
        <v>1</v>
      </c>
      <c r="FE312" s="1062">
        <f t="shared" si="476"/>
        <v>9</v>
      </c>
      <c r="FF312" s="1082">
        <f t="shared" si="384"/>
        <v>1</v>
      </c>
      <c r="FG312" s="1163">
        <f t="shared" si="433"/>
        <v>12.673469387755102</v>
      </c>
      <c r="FH312" s="1154"/>
      <c r="FI312" s="1138"/>
      <c r="FJ312" s="1062">
        <v>5</v>
      </c>
      <c r="FK312" s="1062">
        <v>3</v>
      </c>
      <c r="FL312" s="1062">
        <v>0</v>
      </c>
      <c r="FM312" s="1062">
        <f t="shared" si="477"/>
        <v>8</v>
      </c>
      <c r="FN312" s="1124">
        <v>1</v>
      </c>
      <c r="FO312" s="1163">
        <f t="shared" si="369"/>
        <v>7.6190476190476186</v>
      </c>
      <c r="FQ312" s="1062">
        <v>7</v>
      </c>
      <c r="FR312" s="1062">
        <v>4</v>
      </c>
      <c r="FS312" s="1062">
        <v>0</v>
      </c>
      <c r="FT312" s="1062">
        <f t="shared" si="478"/>
        <v>11</v>
      </c>
      <c r="FU312" s="1076">
        <f t="shared" si="375"/>
        <v>1</v>
      </c>
      <c r="FX312" s="1138"/>
      <c r="FY312" s="1062">
        <v>0</v>
      </c>
      <c r="FZ312" s="1062">
        <v>3</v>
      </c>
      <c r="GA312" s="1062">
        <v>1</v>
      </c>
      <c r="GB312" s="590">
        <f t="shared" si="479"/>
        <v>4</v>
      </c>
      <c r="GC312" s="1082">
        <v>1</v>
      </c>
      <c r="GD312" s="1143">
        <f t="shared" si="434"/>
        <v>4.2033898305084749</v>
      </c>
      <c r="GE312" s="589">
        <f t="shared" si="469"/>
        <v>23</v>
      </c>
      <c r="GF312" s="589">
        <f t="shared" si="470"/>
        <v>14</v>
      </c>
      <c r="GG312" s="589">
        <f t="shared" si="471"/>
        <v>11</v>
      </c>
      <c r="GH312" s="586">
        <v>1</v>
      </c>
      <c r="GI312" s="586">
        <v>0</v>
      </c>
    </row>
    <row r="313" spans="1:191" s="1050" customFormat="1" hidden="1" x14ac:dyDescent="0.35">
      <c r="A313" s="1228">
        <v>43159</v>
      </c>
      <c r="B313" s="591"/>
      <c r="C313" s="591"/>
      <c r="D313" s="591"/>
      <c r="E313" s="591"/>
      <c r="F313" s="1147"/>
      <c r="G313" s="1149"/>
      <c r="H313" s="1146"/>
      <c r="I313" s="591"/>
      <c r="J313" s="591"/>
      <c r="K313" s="591"/>
      <c r="L313" s="591"/>
      <c r="M313" s="1147"/>
      <c r="N313" s="1147"/>
      <c r="O313" s="1146"/>
      <c r="P313" s="1146"/>
      <c r="Q313" s="591"/>
      <c r="R313" s="591"/>
      <c r="S313" s="591"/>
      <c r="T313" s="591"/>
      <c r="U313" s="1147"/>
      <c r="V313" s="1149"/>
      <c r="W313" s="591"/>
      <c r="X313" s="591"/>
      <c r="Y313" s="591"/>
      <c r="Z313" s="591"/>
      <c r="AA313" s="1147"/>
      <c r="AB313" s="1147"/>
      <c r="AC313" s="591">
        <v>6</v>
      </c>
      <c r="AD313" s="591">
        <v>2</v>
      </c>
      <c r="AE313" s="591">
        <v>5</v>
      </c>
      <c r="AF313" s="591">
        <f t="shared" ref="AF313:AF318" si="480">SUM(AC313:AE313)</f>
        <v>13</v>
      </c>
      <c r="AG313" s="1147">
        <v>1</v>
      </c>
      <c r="AH313" s="1145">
        <f t="shared" si="402"/>
        <v>7.7837837837837842</v>
      </c>
      <c r="AI313" s="1146"/>
      <c r="AJ313" s="591">
        <v>6</v>
      </c>
      <c r="AK313" s="591">
        <v>2</v>
      </c>
      <c r="AL313" s="591">
        <v>5</v>
      </c>
      <c r="AM313" s="591">
        <f t="shared" ref="AM313:AM318" si="481">SUM(AJ313:AL313)</f>
        <v>13</v>
      </c>
      <c r="AN313" s="1147">
        <f>(AG313)</f>
        <v>1</v>
      </c>
      <c r="AO313" s="1145">
        <f t="shared" si="404"/>
        <v>9.7567567567567561</v>
      </c>
      <c r="AP313" s="591"/>
      <c r="AQ313" s="591">
        <v>3</v>
      </c>
      <c r="AR313" s="591">
        <v>1</v>
      </c>
      <c r="AS313" s="591">
        <v>2</v>
      </c>
      <c r="AT313" s="591">
        <f t="shared" si="472"/>
        <v>6</v>
      </c>
      <c r="AU313" s="1148">
        <v>1</v>
      </c>
      <c r="AV313" s="1217">
        <f t="shared" si="391"/>
        <v>9.2241379310344822</v>
      </c>
      <c r="AW313" s="1146"/>
      <c r="AX313" s="591">
        <v>3</v>
      </c>
      <c r="AY313" s="591">
        <v>3</v>
      </c>
      <c r="AZ313" s="591">
        <v>2</v>
      </c>
      <c r="BA313" s="591">
        <f t="shared" si="473"/>
        <v>8</v>
      </c>
      <c r="BB313" s="1148">
        <v>1</v>
      </c>
      <c r="BC313" s="1218">
        <f t="shared" si="389"/>
        <v>11.310344827586206</v>
      </c>
      <c r="BD313" s="1146"/>
      <c r="BE313" s="1146"/>
      <c r="BF313" s="591"/>
      <c r="BG313" s="591"/>
      <c r="BH313" s="591"/>
      <c r="BI313" s="591"/>
      <c r="BJ313" s="1147"/>
      <c r="BK313" s="1148"/>
      <c r="BL313" s="1146"/>
      <c r="BM313" s="591"/>
      <c r="BN313" s="591"/>
      <c r="BO313" s="591"/>
      <c r="BP313" s="591"/>
      <c r="BQ313" s="1144"/>
      <c r="BR313" s="1145"/>
      <c r="BS313" s="591"/>
      <c r="BT313" s="591"/>
      <c r="BU313" s="591"/>
      <c r="BV313" s="591"/>
      <c r="BW313" s="1147"/>
      <c r="BX313" s="1148"/>
      <c r="BY313" s="1146"/>
      <c r="BZ313" s="1146"/>
      <c r="CA313" s="591"/>
      <c r="CB313" s="591"/>
      <c r="CC313" s="591"/>
      <c r="CD313" s="591"/>
      <c r="CE313" s="1148"/>
      <c r="CF313" s="1218"/>
      <c r="CG313" s="1146"/>
      <c r="CH313" s="591"/>
      <c r="CI313" s="591"/>
      <c r="CJ313" s="591"/>
      <c r="CK313" s="591"/>
      <c r="CL313" s="1148"/>
      <c r="CM313" s="1218"/>
      <c r="CN313" s="1146"/>
      <c r="CO313" s="1146"/>
      <c r="CP313" s="591"/>
      <c r="CQ313" s="591"/>
      <c r="CR313" s="591"/>
      <c r="CS313" s="591"/>
      <c r="CT313" s="1148"/>
      <c r="CU313" s="1148"/>
      <c r="CV313" s="1146"/>
      <c r="CW313" s="591"/>
      <c r="CX313" s="591"/>
      <c r="CY313" s="591"/>
      <c r="CZ313" s="591"/>
      <c r="DA313" s="1148"/>
      <c r="DB313" s="1148"/>
      <c r="DC313" s="1148"/>
      <c r="DD313" s="1148"/>
      <c r="DE313" s="1148"/>
      <c r="DF313" s="1148"/>
      <c r="DG313" s="1148"/>
      <c r="DH313" s="1148"/>
      <c r="DI313" s="1148"/>
      <c r="DJ313" s="1148"/>
      <c r="DK313" s="1148"/>
      <c r="DL313" s="1148"/>
      <c r="DM313" s="1148"/>
      <c r="DN313" s="1148"/>
      <c r="DO313" s="1146"/>
      <c r="DP313" s="1146"/>
      <c r="DQ313" s="591"/>
      <c r="DR313" s="591"/>
      <c r="DS313" s="591"/>
      <c r="DT313" s="591"/>
      <c r="DU313" s="1148"/>
      <c r="DV313" s="1148"/>
      <c r="DW313" s="1146"/>
      <c r="DX313" s="591"/>
      <c r="DY313" s="591"/>
      <c r="DZ313" s="591"/>
      <c r="EA313" s="591"/>
      <c r="EB313" s="1148"/>
      <c r="EC313" s="1148"/>
      <c r="ED313" s="1146"/>
      <c r="EE313" s="1146"/>
      <c r="EF313" s="591">
        <v>12</v>
      </c>
      <c r="EG313" s="591">
        <v>2</v>
      </c>
      <c r="EH313" s="591">
        <v>5</v>
      </c>
      <c r="EI313" s="591">
        <f t="shared" si="474"/>
        <v>19</v>
      </c>
      <c r="EJ313" s="1148">
        <v>1</v>
      </c>
      <c r="EK313" s="1218">
        <f t="shared" si="457"/>
        <v>14.12962962962963</v>
      </c>
      <c r="EL313" s="1146"/>
      <c r="EM313" s="591">
        <v>14</v>
      </c>
      <c r="EN313" s="591">
        <v>2</v>
      </c>
      <c r="EO313" s="591">
        <v>8</v>
      </c>
      <c r="EP313" s="591">
        <f t="shared" si="475"/>
        <v>24</v>
      </c>
      <c r="EQ313" s="1148">
        <v>1</v>
      </c>
      <c r="ER313" s="1148"/>
      <c r="ES313" s="1146"/>
      <c r="ET313" s="591"/>
      <c r="EU313" s="591">
        <v>5</v>
      </c>
      <c r="EV313" s="591">
        <v>0</v>
      </c>
      <c r="EW313" s="591">
        <v>5</v>
      </c>
      <c r="EX313" s="591">
        <f>SUM(EU313:EW313)</f>
        <v>10</v>
      </c>
      <c r="EY313" s="1145">
        <v>1</v>
      </c>
      <c r="EZ313" s="1219">
        <f t="shared" si="432"/>
        <v>8.5102040816326525</v>
      </c>
      <c r="FA313" s="1146"/>
      <c r="FB313" s="591">
        <v>6</v>
      </c>
      <c r="FC313" s="591">
        <v>2</v>
      </c>
      <c r="FD313" s="591">
        <v>6</v>
      </c>
      <c r="FE313" s="591">
        <f t="shared" si="476"/>
        <v>14</v>
      </c>
      <c r="FF313" s="1148">
        <v>1</v>
      </c>
      <c r="FG313" s="1148"/>
      <c r="FH313" s="1159"/>
      <c r="FI313" s="1160"/>
      <c r="FJ313" s="591">
        <v>6</v>
      </c>
      <c r="FK313" s="591">
        <v>1</v>
      </c>
      <c r="FL313" s="591">
        <v>0</v>
      </c>
      <c r="FM313" s="591">
        <f t="shared" si="477"/>
        <v>7</v>
      </c>
      <c r="FN313" s="1149">
        <v>1</v>
      </c>
      <c r="FO313" s="1218">
        <f t="shared" si="369"/>
        <v>7.7380952380952381</v>
      </c>
      <c r="FP313" s="1146"/>
      <c r="FQ313" s="591">
        <v>10</v>
      </c>
      <c r="FR313" s="591">
        <v>2</v>
      </c>
      <c r="FS313" s="591">
        <v>0</v>
      </c>
      <c r="FT313" s="591">
        <f t="shared" si="478"/>
        <v>12</v>
      </c>
      <c r="FU313" s="1147">
        <v>1</v>
      </c>
      <c r="FV313" s="1148"/>
      <c r="FW313" s="1161"/>
      <c r="FX313" s="1160"/>
      <c r="FY313" s="591">
        <v>0</v>
      </c>
      <c r="FZ313" s="591">
        <v>0</v>
      </c>
      <c r="GA313" s="591">
        <v>0</v>
      </c>
      <c r="GB313" s="1146">
        <f t="shared" si="479"/>
        <v>0</v>
      </c>
      <c r="GC313" s="1148">
        <v>1</v>
      </c>
      <c r="GD313" s="1220">
        <f t="shared" si="434"/>
        <v>4.0847457627118642</v>
      </c>
      <c r="GE313" s="1049">
        <f t="shared" si="469"/>
        <v>32</v>
      </c>
      <c r="GF313" s="1049">
        <f t="shared" si="470"/>
        <v>6</v>
      </c>
      <c r="GG313" s="1049">
        <f t="shared" si="471"/>
        <v>17</v>
      </c>
      <c r="GH313" s="1050">
        <v>0</v>
      </c>
      <c r="GI313" s="1050">
        <v>1</v>
      </c>
    </row>
    <row r="314" spans="1:191" hidden="1" x14ac:dyDescent="0.35">
      <c r="A314" s="1225">
        <v>43160</v>
      </c>
      <c r="O314" s="1150"/>
      <c r="P314" s="1073"/>
      <c r="AC314" s="1062">
        <v>7</v>
      </c>
      <c r="AD314" s="1062">
        <v>2</v>
      </c>
      <c r="AE314" s="1062">
        <v>3</v>
      </c>
      <c r="AF314" s="1062">
        <f t="shared" si="480"/>
        <v>12</v>
      </c>
      <c r="AG314" s="1076">
        <v>1</v>
      </c>
      <c r="AH314" s="1081">
        <f t="shared" si="402"/>
        <v>7.8947368421052628</v>
      </c>
      <c r="AJ314" s="1062">
        <v>7</v>
      </c>
      <c r="AK314" s="1062">
        <v>2</v>
      </c>
      <c r="AL314" s="1062">
        <v>3</v>
      </c>
      <c r="AM314" s="1062">
        <f t="shared" si="481"/>
        <v>12</v>
      </c>
      <c r="AN314" s="1076">
        <f>(AG314)</f>
        <v>1</v>
      </c>
      <c r="AQ314" s="1062">
        <v>2</v>
      </c>
      <c r="AR314" s="1062">
        <v>1</v>
      </c>
      <c r="AS314" s="1062">
        <v>5</v>
      </c>
      <c r="AT314" s="1062">
        <f t="shared" si="472"/>
        <v>8</v>
      </c>
      <c r="AU314" s="1082">
        <v>1</v>
      </c>
      <c r="AV314" s="1162">
        <f t="shared" si="391"/>
        <v>9.1206896551724146</v>
      </c>
      <c r="AX314" s="1062">
        <v>2</v>
      </c>
      <c r="AY314" s="1062">
        <v>1</v>
      </c>
      <c r="AZ314" s="1062">
        <v>6</v>
      </c>
      <c r="BA314" s="1062">
        <f t="shared" si="473"/>
        <v>9</v>
      </c>
      <c r="BB314" s="1082">
        <v>1</v>
      </c>
      <c r="BC314" s="1155">
        <f t="shared" si="389"/>
        <v>11.206896551724139</v>
      </c>
      <c r="BD314" s="1150"/>
      <c r="BE314" s="1073"/>
      <c r="BY314" s="1150"/>
      <c r="BZ314" s="1073"/>
      <c r="CF314" s="1163"/>
      <c r="CN314" s="1150"/>
      <c r="CO314" s="1073"/>
      <c r="DA314" s="1082"/>
      <c r="DB314" s="1082"/>
      <c r="DC314" s="1082"/>
      <c r="DD314" s="1082"/>
      <c r="DE314" s="1082"/>
      <c r="DF314" s="1082"/>
      <c r="DG314" s="1082"/>
      <c r="DH314" s="1082"/>
      <c r="DI314" s="1082"/>
      <c r="DJ314" s="1082"/>
      <c r="DK314" s="1082"/>
      <c r="DL314" s="1082"/>
      <c r="DO314" s="1150"/>
      <c r="DP314" s="1073"/>
      <c r="DQ314" s="587"/>
      <c r="DR314" s="587"/>
      <c r="DS314" s="587"/>
      <c r="DT314" s="587"/>
      <c r="DU314" s="1127"/>
      <c r="DV314" s="1127"/>
      <c r="DW314" s="588"/>
      <c r="DX314" s="587"/>
      <c r="DY314" s="587"/>
      <c r="DZ314" s="587"/>
      <c r="EA314" s="587"/>
      <c r="EB314" s="1127"/>
      <c r="EC314" s="1127"/>
      <c r="ED314" s="1150"/>
      <c r="EE314" s="1073"/>
      <c r="EF314" s="1062">
        <v>0</v>
      </c>
      <c r="EG314" s="1062">
        <v>0</v>
      </c>
      <c r="EH314" s="1062">
        <v>0</v>
      </c>
      <c r="EI314" s="1062">
        <f t="shared" si="474"/>
        <v>0</v>
      </c>
      <c r="EJ314" s="1082">
        <v>0</v>
      </c>
      <c r="EK314" s="1163">
        <f t="shared" si="457"/>
        <v>14.075471698113208</v>
      </c>
      <c r="EM314" s="1062">
        <v>0</v>
      </c>
      <c r="EN314" s="1062">
        <v>0</v>
      </c>
      <c r="EO314" s="1062">
        <v>0</v>
      </c>
      <c r="EP314" s="1062">
        <f t="shared" si="475"/>
        <v>0</v>
      </c>
      <c r="EQ314" s="1082">
        <v>0</v>
      </c>
      <c r="ES314" s="1150"/>
      <c r="ET314" s="1074"/>
      <c r="EU314" s="1062">
        <v>9</v>
      </c>
      <c r="EV314" s="1062">
        <v>2</v>
      </c>
      <c r="EW314" s="1062">
        <v>5</v>
      </c>
      <c r="EX314" s="1062">
        <v>17</v>
      </c>
      <c r="EY314" s="1081">
        <v>1</v>
      </c>
      <c r="EZ314" s="1164">
        <f t="shared" si="432"/>
        <v>8.6734693877551017</v>
      </c>
      <c r="FB314" s="1062">
        <v>10</v>
      </c>
      <c r="FC314" s="1062">
        <v>4</v>
      </c>
      <c r="FD314" s="1062">
        <v>4</v>
      </c>
      <c r="FE314" s="1062">
        <f t="shared" si="476"/>
        <v>18</v>
      </c>
      <c r="FF314" s="1082">
        <v>1</v>
      </c>
      <c r="FH314" s="1154"/>
      <c r="FI314" s="1138"/>
      <c r="FJ314" s="1062">
        <v>9</v>
      </c>
      <c r="FK314" s="1062">
        <v>3</v>
      </c>
      <c r="FL314" s="1062">
        <v>4</v>
      </c>
      <c r="FM314" s="1062">
        <f t="shared" si="477"/>
        <v>16</v>
      </c>
      <c r="FN314" s="1124">
        <v>1</v>
      </c>
      <c r="FO314" s="1163">
        <f t="shared" si="369"/>
        <v>8.0952380952380949</v>
      </c>
      <c r="FQ314" s="1062">
        <v>9</v>
      </c>
      <c r="FR314" s="1062">
        <v>6</v>
      </c>
      <c r="FS314" s="1062">
        <v>4</v>
      </c>
      <c r="FT314" s="1062">
        <f t="shared" si="478"/>
        <v>19</v>
      </c>
      <c r="FU314" s="1076">
        <v>1</v>
      </c>
      <c r="FX314" s="1138"/>
      <c r="FY314" s="1062">
        <v>2</v>
      </c>
      <c r="FZ314" s="1062">
        <v>3</v>
      </c>
      <c r="GA314" s="1062">
        <v>7</v>
      </c>
      <c r="GB314" s="590">
        <f t="shared" si="479"/>
        <v>12</v>
      </c>
      <c r="GC314" s="1082">
        <v>1</v>
      </c>
      <c r="GE314" s="589">
        <f t="shared" si="469"/>
        <v>29</v>
      </c>
      <c r="GF314" s="589">
        <f t="shared" si="470"/>
        <v>11</v>
      </c>
      <c r="GG314" s="589">
        <f t="shared" si="471"/>
        <v>24</v>
      </c>
      <c r="GH314" s="586">
        <v>0</v>
      </c>
      <c r="GI314" s="586">
        <v>2</v>
      </c>
    </row>
    <row r="315" spans="1:191" hidden="1" x14ac:dyDescent="0.35">
      <c r="A315" s="1227">
        <v>43161</v>
      </c>
      <c r="O315" s="1150"/>
      <c r="P315" s="1073"/>
      <c r="AC315" s="1062">
        <v>6</v>
      </c>
      <c r="AD315" s="1062">
        <v>0</v>
      </c>
      <c r="AE315" s="1062">
        <v>3</v>
      </c>
      <c r="AF315" s="1062">
        <f t="shared" si="480"/>
        <v>9</v>
      </c>
      <c r="AG315" s="1076">
        <v>1</v>
      </c>
      <c r="AH315" s="1081">
        <f t="shared" si="402"/>
        <v>7.9230769230769234</v>
      </c>
      <c r="AJ315" s="1062">
        <v>6</v>
      </c>
      <c r="AK315" s="1062">
        <v>0</v>
      </c>
      <c r="AL315" s="1062">
        <v>3</v>
      </c>
      <c r="AM315" s="1062">
        <f t="shared" si="481"/>
        <v>9</v>
      </c>
      <c r="AN315" s="1076">
        <f>(AG315)</f>
        <v>1</v>
      </c>
      <c r="AQ315" s="1062">
        <v>2</v>
      </c>
      <c r="AR315" s="1062">
        <v>2</v>
      </c>
      <c r="AS315" s="1062">
        <v>0</v>
      </c>
      <c r="AT315" s="1062">
        <f t="shared" si="472"/>
        <v>4</v>
      </c>
      <c r="AU315" s="1082">
        <v>1</v>
      </c>
      <c r="AV315" s="1162">
        <f t="shared" si="391"/>
        <v>8.9482758620689662</v>
      </c>
      <c r="AX315" s="1062">
        <v>4</v>
      </c>
      <c r="AY315" s="1062">
        <v>2</v>
      </c>
      <c r="AZ315" s="1062">
        <v>1</v>
      </c>
      <c r="BA315" s="1062">
        <f t="shared" si="473"/>
        <v>7</v>
      </c>
      <c r="BB315" s="1082">
        <v>1</v>
      </c>
      <c r="BD315" s="1150"/>
      <c r="BE315" s="1073"/>
      <c r="BY315" s="1150"/>
      <c r="BZ315" s="1073"/>
      <c r="CF315" s="1163"/>
      <c r="CN315" s="1150"/>
      <c r="CO315" s="1073"/>
      <c r="DA315" s="1082"/>
      <c r="DB315" s="1082"/>
      <c r="DC315" s="1082"/>
      <c r="DD315" s="1082"/>
      <c r="DE315" s="1082"/>
      <c r="DF315" s="1082"/>
      <c r="DG315" s="1082"/>
      <c r="DH315" s="1082"/>
      <c r="DI315" s="1082"/>
      <c r="DJ315" s="1082"/>
      <c r="DK315" s="1082"/>
      <c r="DL315" s="1082"/>
      <c r="DO315" s="1150"/>
      <c r="DP315" s="1073"/>
      <c r="DQ315" s="587"/>
      <c r="DR315" s="587"/>
      <c r="DS315" s="587"/>
      <c r="DT315" s="587"/>
      <c r="DU315" s="1127"/>
      <c r="DV315" s="1127"/>
      <c r="DW315" s="588"/>
      <c r="DX315" s="587"/>
      <c r="DY315" s="587"/>
      <c r="DZ315" s="587"/>
      <c r="EA315" s="587"/>
      <c r="EB315" s="1127"/>
      <c r="EC315" s="1127"/>
      <c r="ED315" s="1150"/>
      <c r="EE315" s="1073"/>
      <c r="EF315" s="1062">
        <v>0</v>
      </c>
      <c r="EG315" s="1062">
        <v>0</v>
      </c>
      <c r="EH315" s="1062">
        <v>0</v>
      </c>
      <c r="EI315" s="1062">
        <f t="shared" si="474"/>
        <v>0</v>
      </c>
      <c r="EJ315" s="1082">
        <v>0</v>
      </c>
      <c r="EK315" s="1163">
        <f t="shared" si="457"/>
        <v>14.038461538461538</v>
      </c>
      <c r="EM315" s="1062">
        <v>0</v>
      </c>
      <c r="EN315" s="1062">
        <v>0</v>
      </c>
      <c r="EO315" s="1062">
        <v>0</v>
      </c>
      <c r="EP315" s="1062">
        <f t="shared" si="475"/>
        <v>0</v>
      </c>
      <c r="EQ315" s="1082">
        <v>0</v>
      </c>
      <c r="ES315" s="1150"/>
      <c r="ET315" s="1074"/>
      <c r="EU315" s="1062">
        <v>10</v>
      </c>
      <c r="EV315" s="1062">
        <v>1</v>
      </c>
      <c r="EW315" s="1062">
        <v>3</v>
      </c>
      <c r="EX315" s="1062">
        <v>14</v>
      </c>
      <c r="EY315" s="1081">
        <v>1</v>
      </c>
      <c r="EZ315" s="1164">
        <f t="shared" si="432"/>
        <v>8.7799999999999994</v>
      </c>
      <c r="FB315" s="1062">
        <v>11</v>
      </c>
      <c r="FC315" s="1062">
        <v>1</v>
      </c>
      <c r="FD315" s="1062">
        <v>7</v>
      </c>
      <c r="FE315" s="1062">
        <f t="shared" si="476"/>
        <v>19</v>
      </c>
      <c r="FF315" s="1082">
        <v>1</v>
      </c>
      <c r="FH315" s="1154"/>
      <c r="FI315" s="1138"/>
      <c r="FJ315" s="1062">
        <v>12</v>
      </c>
      <c r="FK315" s="1062">
        <v>0</v>
      </c>
      <c r="FL315" s="1062">
        <v>3</v>
      </c>
      <c r="FM315" s="1062">
        <f t="shared" si="477"/>
        <v>15</v>
      </c>
      <c r="FN315" s="1124">
        <v>1</v>
      </c>
      <c r="FO315" s="1163">
        <f t="shared" si="369"/>
        <v>8.2558139534883725</v>
      </c>
      <c r="FQ315" s="1062">
        <v>13</v>
      </c>
      <c r="FR315" s="1062">
        <v>1</v>
      </c>
      <c r="FS315" s="1062">
        <v>5</v>
      </c>
      <c r="FT315" s="1062">
        <f t="shared" si="478"/>
        <v>19</v>
      </c>
      <c r="FU315" s="1076">
        <v>1</v>
      </c>
      <c r="FX315" s="1138"/>
      <c r="FY315" s="1062">
        <v>2</v>
      </c>
      <c r="FZ315" s="1062">
        <v>2</v>
      </c>
      <c r="GA315" s="1062">
        <v>3</v>
      </c>
      <c r="GB315" s="590">
        <f t="shared" si="479"/>
        <v>7</v>
      </c>
      <c r="GC315" s="1082">
        <v>1</v>
      </c>
      <c r="GE315" s="589">
        <f t="shared" si="469"/>
        <v>32</v>
      </c>
      <c r="GF315" s="589">
        <f t="shared" si="470"/>
        <v>5</v>
      </c>
      <c r="GG315" s="589">
        <f t="shared" si="471"/>
        <v>12</v>
      </c>
      <c r="GH315" s="586">
        <v>1</v>
      </c>
      <c r="GI315" s="586">
        <v>0</v>
      </c>
    </row>
    <row r="316" spans="1:191" hidden="1" x14ac:dyDescent="0.35">
      <c r="A316" s="1224">
        <v>43164</v>
      </c>
      <c r="O316" s="1150"/>
      <c r="P316" s="1073"/>
      <c r="AC316" s="1062">
        <v>9</v>
      </c>
      <c r="AD316" s="1062">
        <v>3</v>
      </c>
      <c r="AE316" s="1062">
        <v>3</v>
      </c>
      <c r="AF316" s="1062">
        <f t="shared" si="480"/>
        <v>15</v>
      </c>
      <c r="AG316" s="1076">
        <v>1</v>
      </c>
      <c r="AH316" s="1081">
        <f t="shared" si="402"/>
        <v>8.1</v>
      </c>
      <c r="AJ316" s="1062">
        <v>9</v>
      </c>
      <c r="AK316" s="1062">
        <v>3</v>
      </c>
      <c r="AL316" s="1062">
        <v>5</v>
      </c>
      <c r="AM316" s="1062">
        <f t="shared" si="481"/>
        <v>17</v>
      </c>
      <c r="AN316" s="1076">
        <f>(AG316)</f>
        <v>1</v>
      </c>
      <c r="AQ316" s="1062">
        <v>1</v>
      </c>
      <c r="AR316" s="1062">
        <v>2</v>
      </c>
      <c r="AS316" s="1062">
        <v>3</v>
      </c>
      <c r="AT316" s="1062">
        <f t="shared" ref="AT316:AT321" si="482">SUM(AQ316:AS316)</f>
        <v>6</v>
      </c>
      <c r="AU316" s="1082">
        <v>1</v>
      </c>
      <c r="AV316" s="1162">
        <f t="shared" si="391"/>
        <v>8.9827586206896548</v>
      </c>
      <c r="AX316" s="1062">
        <v>1</v>
      </c>
      <c r="AY316" s="1062">
        <v>5</v>
      </c>
      <c r="AZ316" s="1062">
        <v>5</v>
      </c>
      <c r="BA316" s="1062">
        <f t="shared" ref="BA316:BA321" si="483">SUM(AX316:AZ316)</f>
        <v>11</v>
      </c>
      <c r="BB316" s="1082">
        <v>1</v>
      </c>
      <c r="BD316" s="1150"/>
      <c r="BE316" s="1073"/>
      <c r="BY316" s="1150"/>
      <c r="BZ316" s="1073"/>
      <c r="CF316" s="1163"/>
      <c r="CN316" s="1150"/>
      <c r="CO316" s="1073"/>
      <c r="DA316" s="1082"/>
      <c r="DB316" s="1082"/>
      <c r="DC316" s="1082"/>
      <c r="DD316" s="1082"/>
      <c r="DE316" s="1082"/>
      <c r="DF316" s="1082"/>
      <c r="DG316" s="1082"/>
      <c r="DH316" s="1082"/>
      <c r="DI316" s="1082"/>
      <c r="DJ316" s="1082"/>
      <c r="DK316" s="1082"/>
      <c r="DL316" s="1082"/>
      <c r="DO316" s="1150"/>
      <c r="DP316" s="1073"/>
      <c r="DQ316" s="587"/>
      <c r="DR316" s="587"/>
      <c r="DS316" s="587"/>
      <c r="DT316" s="587"/>
      <c r="DU316" s="1127"/>
      <c r="DV316" s="1127"/>
      <c r="DW316" s="588"/>
      <c r="DX316" s="587"/>
      <c r="DY316" s="587"/>
      <c r="DZ316" s="587"/>
      <c r="EA316" s="587"/>
      <c r="EB316" s="1127"/>
      <c r="EC316" s="1127"/>
      <c r="ED316" s="1150"/>
      <c r="EE316" s="1073"/>
      <c r="EF316" s="1062">
        <v>8</v>
      </c>
      <c r="EG316" s="1062">
        <v>0</v>
      </c>
      <c r="EH316" s="1062">
        <v>1</v>
      </c>
      <c r="EI316" s="1062">
        <f t="shared" ref="EI316:EI321" si="484">SUM(EF316:EH316)</f>
        <v>9</v>
      </c>
      <c r="EJ316" s="1082">
        <v>1</v>
      </c>
      <c r="EK316" s="1163">
        <f t="shared" si="457"/>
        <v>13.73076923076923</v>
      </c>
      <c r="EM316" s="1062">
        <v>9</v>
      </c>
      <c r="EN316" s="1062">
        <v>4</v>
      </c>
      <c r="EO316" s="1062">
        <v>2</v>
      </c>
      <c r="EP316" s="1062">
        <f t="shared" ref="EP316:EP321" si="485">SUM(EM316:EO316)</f>
        <v>15</v>
      </c>
      <c r="EQ316" s="1082">
        <v>0</v>
      </c>
      <c r="ES316" s="1150"/>
      <c r="ET316" s="1074"/>
      <c r="EU316" s="1062">
        <v>3</v>
      </c>
      <c r="EV316" s="1062">
        <v>1</v>
      </c>
      <c r="EW316" s="1062">
        <v>2</v>
      </c>
      <c r="EX316" s="1062">
        <v>6</v>
      </c>
      <c r="EY316" s="1081">
        <v>1</v>
      </c>
      <c r="EZ316" s="1164">
        <f t="shared" si="432"/>
        <v>8.7200000000000006</v>
      </c>
      <c r="FB316" s="1062">
        <v>3</v>
      </c>
      <c r="FC316" s="1062">
        <v>2</v>
      </c>
      <c r="FD316" s="1062">
        <v>5</v>
      </c>
      <c r="FE316" s="1062">
        <f t="shared" ref="FE316:FE321" si="486">SUM(FB316:FD316)</f>
        <v>10</v>
      </c>
      <c r="FF316" s="1082">
        <v>1</v>
      </c>
      <c r="FH316" s="1154"/>
      <c r="FI316" s="1138"/>
      <c r="FJ316" s="1062">
        <v>5</v>
      </c>
      <c r="FK316" s="1062">
        <v>1</v>
      </c>
      <c r="FL316" s="1062">
        <v>1</v>
      </c>
      <c r="FM316" s="1062">
        <f t="shared" ref="FM316:FM321" si="487">SUM(FJ316:FL316)</f>
        <v>7</v>
      </c>
      <c r="FN316" s="1124">
        <v>1</v>
      </c>
      <c r="FO316" s="1163">
        <f t="shared" si="369"/>
        <v>8.3488372093023262</v>
      </c>
      <c r="FQ316" s="1062">
        <v>6</v>
      </c>
      <c r="FR316" s="1062">
        <v>2</v>
      </c>
      <c r="FS316" s="1062">
        <v>3</v>
      </c>
      <c r="FT316" s="1062">
        <f t="shared" ref="FT316:FT321" si="488">SUM(FQ316:FS316)</f>
        <v>11</v>
      </c>
      <c r="FU316" s="1076">
        <v>1</v>
      </c>
      <c r="FX316" s="1138"/>
      <c r="FY316" s="1062">
        <v>2</v>
      </c>
      <c r="FZ316" s="1062">
        <v>0</v>
      </c>
      <c r="GA316" s="1062">
        <v>1</v>
      </c>
      <c r="GB316" s="590">
        <f t="shared" ref="GB316:GB321" si="489">SUM(FY316:GA316)</f>
        <v>3</v>
      </c>
      <c r="GC316" s="1082">
        <v>1</v>
      </c>
      <c r="GE316" s="589">
        <f t="shared" si="469"/>
        <v>28</v>
      </c>
      <c r="GF316" s="589">
        <f t="shared" si="470"/>
        <v>7</v>
      </c>
      <c r="GG316" s="589">
        <f t="shared" si="471"/>
        <v>11</v>
      </c>
      <c r="GH316" s="586">
        <v>1</v>
      </c>
      <c r="GI316" s="586">
        <v>1</v>
      </c>
    </row>
    <row r="317" spans="1:191" hidden="1" x14ac:dyDescent="0.35">
      <c r="A317" s="1225">
        <v>43165</v>
      </c>
      <c r="O317" s="1150"/>
      <c r="P317" s="1073"/>
      <c r="AC317" s="1062">
        <v>0</v>
      </c>
      <c r="AD317" s="1062">
        <v>0</v>
      </c>
      <c r="AE317" s="1062">
        <v>0</v>
      </c>
      <c r="AF317" s="1062">
        <f t="shared" si="480"/>
        <v>0</v>
      </c>
      <c r="AG317" s="1076">
        <v>0</v>
      </c>
      <c r="AH317" s="1081">
        <f t="shared" si="402"/>
        <v>8.1</v>
      </c>
      <c r="AJ317" s="1062">
        <v>0</v>
      </c>
      <c r="AK317" s="1062">
        <v>0</v>
      </c>
      <c r="AL317" s="1062">
        <v>0</v>
      </c>
      <c r="AM317" s="1062">
        <f t="shared" si="481"/>
        <v>0</v>
      </c>
      <c r="AN317" s="1076">
        <v>0</v>
      </c>
      <c r="AQ317" s="1062">
        <v>5</v>
      </c>
      <c r="AR317" s="1062">
        <v>3</v>
      </c>
      <c r="AS317" s="1062">
        <v>5</v>
      </c>
      <c r="AT317" s="1062">
        <f t="shared" si="482"/>
        <v>13</v>
      </c>
      <c r="AU317" s="1082">
        <v>1</v>
      </c>
      <c r="AV317" s="1162">
        <f t="shared" si="391"/>
        <v>9.0862068965517242</v>
      </c>
      <c r="AX317" s="1062">
        <v>5</v>
      </c>
      <c r="AY317" s="1062">
        <v>4</v>
      </c>
      <c r="AZ317" s="1062">
        <v>6</v>
      </c>
      <c r="BA317" s="1062">
        <f t="shared" si="483"/>
        <v>15</v>
      </c>
      <c r="BB317" s="1082">
        <v>1</v>
      </c>
      <c r="BD317" s="1150"/>
      <c r="BE317" s="1073"/>
      <c r="BY317" s="1150"/>
      <c r="BZ317" s="1073"/>
      <c r="CF317" s="1163"/>
      <c r="CN317" s="1150"/>
      <c r="CO317" s="1073"/>
      <c r="DA317" s="1082"/>
      <c r="DB317" s="1082"/>
      <c r="DC317" s="1082"/>
      <c r="DD317" s="1082"/>
      <c r="DE317" s="1082"/>
      <c r="DF317" s="1082"/>
      <c r="DG317" s="1082"/>
      <c r="DH317" s="1082"/>
      <c r="DI317" s="1082"/>
      <c r="DJ317" s="1082"/>
      <c r="DK317" s="1082"/>
      <c r="DL317" s="1082"/>
      <c r="DO317" s="1150"/>
      <c r="DP317" s="1073"/>
      <c r="DQ317" s="587"/>
      <c r="DR317" s="587"/>
      <c r="DS317" s="587"/>
      <c r="DT317" s="587"/>
      <c r="DU317" s="1127"/>
      <c r="DV317" s="1127"/>
      <c r="DW317" s="588"/>
      <c r="DX317" s="587"/>
      <c r="DY317" s="587"/>
      <c r="DZ317" s="587"/>
      <c r="EA317" s="587"/>
      <c r="EB317" s="1127"/>
      <c r="EC317" s="1127"/>
      <c r="ED317" s="1150"/>
      <c r="EE317" s="1073"/>
      <c r="EF317" s="1062">
        <v>8</v>
      </c>
      <c r="EG317" s="1062">
        <v>2</v>
      </c>
      <c r="EH317" s="1062">
        <v>2</v>
      </c>
      <c r="EI317" s="1062">
        <f t="shared" si="484"/>
        <v>12</v>
      </c>
      <c r="EJ317" s="1082">
        <v>1</v>
      </c>
      <c r="EK317" s="1163">
        <f t="shared" si="457"/>
        <v>13.557692307692308</v>
      </c>
      <c r="EM317" s="1062">
        <v>9</v>
      </c>
      <c r="EN317" s="1062">
        <v>3</v>
      </c>
      <c r="EO317" s="1062">
        <v>3</v>
      </c>
      <c r="EP317" s="1062">
        <f t="shared" si="485"/>
        <v>15</v>
      </c>
      <c r="EQ317" s="1082">
        <v>0</v>
      </c>
      <c r="ES317" s="1150"/>
      <c r="ET317" s="1074"/>
      <c r="EU317" s="1062">
        <v>3</v>
      </c>
      <c r="EV317" s="1062">
        <v>0</v>
      </c>
      <c r="EW317" s="1062">
        <v>0</v>
      </c>
      <c r="EX317" s="1062">
        <v>3</v>
      </c>
      <c r="EY317" s="1081">
        <v>1</v>
      </c>
      <c r="EZ317" s="1164">
        <f t="shared" si="432"/>
        <v>8.6999999999999993</v>
      </c>
      <c r="FB317" s="1062">
        <v>3</v>
      </c>
      <c r="FC317" s="1062">
        <v>3</v>
      </c>
      <c r="FD317" s="1062">
        <v>4</v>
      </c>
      <c r="FE317" s="1062">
        <f t="shared" si="486"/>
        <v>10</v>
      </c>
      <c r="FF317" s="1082">
        <v>1</v>
      </c>
      <c r="FH317" s="1154"/>
      <c r="FI317" s="1138"/>
      <c r="FJ317" s="1062">
        <v>5</v>
      </c>
      <c r="FK317" s="1062">
        <v>0</v>
      </c>
      <c r="FL317" s="1062">
        <v>1</v>
      </c>
      <c r="FM317" s="1062">
        <f t="shared" si="487"/>
        <v>6</v>
      </c>
      <c r="FN317" s="1124">
        <v>1</v>
      </c>
      <c r="FO317" s="1163">
        <f t="shared" si="369"/>
        <v>8.295454545454545</v>
      </c>
      <c r="FQ317" s="1062">
        <v>6</v>
      </c>
      <c r="FR317" s="1062">
        <v>0</v>
      </c>
      <c r="FS317" s="1062">
        <v>2</v>
      </c>
      <c r="FT317" s="1062">
        <f t="shared" si="488"/>
        <v>8</v>
      </c>
      <c r="FU317" s="1076">
        <v>1</v>
      </c>
      <c r="FX317" s="1138"/>
      <c r="FY317" s="1062">
        <v>1</v>
      </c>
      <c r="FZ317" s="1062">
        <v>0</v>
      </c>
      <c r="GA317" s="1062">
        <v>0</v>
      </c>
      <c r="GB317" s="590">
        <f t="shared" si="489"/>
        <v>1</v>
      </c>
      <c r="GC317" s="1082">
        <v>1</v>
      </c>
      <c r="GE317" s="589">
        <f t="shared" si="469"/>
        <v>22</v>
      </c>
      <c r="GF317" s="589">
        <f t="shared" si="470"/>
        <v>5</v>
      </c>
      <c r="GG317" s="589">
        <f t="shared" si="471"/>
        <v>8</v>
      </c>
      <c r="GH317" s="586">
        <v>0</v>
      </c>
      <c r="GI317" s="586">
        <v>3</v>
      </c>
    </row>
    <row r="318" spans="1:191" hidden="1" x14ac:dyDescent="0.35">
      <c r="A318" s="1225">
        <v>43166</v>
      </c>
      <c r="O318" s="1150"/>
      <c r="P318" s="1073"/>
      <c r="AC318" s="1062">
        <v>8</v>
      </c>
      <c r="AD318" s="1062">
        <v>0</v>
      </c>
      <c r="AE318" s="1062">
        <v>7</v>
      </c>
      <c r="AF318" s="1062">
        <f t="shared" si="480"/>
        <v>15</v>
      </c>
      <c r="AG318" s="1076">
        <v>1</v>
      </c>
      <c r="AH318" s="1081">
        <f t="shared" si="402"/>
        <v>8.2682926829268286</v>
      </c>
      <c r="AJ318" s="1062">
        <v>8</v>
      </c>
      <c r="AK318" s="1062">
        <v>0</v>
      </c>
      <c r="AL318" s="1062">
        <v>7</v>
      </c>
      <c r="AM318" s="1062">
        <f t="shared" si="481"/>
        <v>15</v>
      </c>
      <c r="AN318" s="1076">
        <v>1</v>
      </c>
      <c r="AQ318" s="1062">
        <v>4</v>
      </c>
      <c r="AR318" s="1062">
        <v>1</v>
      </c>
      <c r="AS318" s="1062">
        <v>9</v>
      </c>
      <c r="AT318" s="1062">
        <f t="shared" si="482"/>
        <v>14</v>
      </c>
      <c r="AU318" s="1082">
        <v>1</v>
      </c>
      <c r="AV318" s="1162">
        <f t="shared" si="391"/>
        <v>9.137931034482758</v>
      </c>
      <c r="AX318" s="1062">
        <v>5</v>
      </c>
      <c r="AY318" s="1062">
        <v>3</v>
      </c>
      <c r="AZ318" s="1062">
        <v>9</v>
      </c>
      <c r="BA318" s="1062">
        <f t="shared" si="483"/>
        <v>17</v>
      </c>
      <c r="BB318" s="1082">
        <v>1</v>
      </c>
      <c r="BD318" s="1150"/>
      <c r="BE318" s="1073"/>
      <c r="BY318" s="1150"/>
      <c r="BZ318" s="1073"/>
      <c r="CF318" s="1163"/>
      <c r="CN318" s="1150"/>
      <c r="CO318" s="1073"/>
      <c r="DA318" s="1082"/>
      <c r="DB318" s="1082"/>
      <c r="DC318" s="1082"/>
      <c r="DD318" s="1082"/>
      <c r="DE318" s="1082"/>
      <c r="DF318" s="1082"/>
      <c r="DG318" s="1082"/>
      <c r="DH318" s="1082"/>
      <c r="DI318" s="1082"/>
      <c r="DJ318" s="1082"/>
      <c r="DK318" s="1082"/>
      <c r="DL318" s="1082"/>
      <c r="DO318" s="1150"/>
      <c r="DP318" s="1073"/>
      <c r="DQ318" s="587"/>
      <c r="DR318" s="587"/>
      <c r="DS318" s="587"/>
      <c r="DT318" s="587"/>
      <c r="DU318" s="1127"/>
      <c r="DV318" s="1127"/>
      <c r="DW318" s="588"/>
      <c r="DX318" s="587"/>
      <c r="DY318" s="587"/>
      <c r="DZ318" s="587"/>
      <c r="EA318" s="587"/>
      <c r="EB318" s="1127"/>
      <c r="EC318" s="1127"/>
      <c r="ED318" s="1150"/>
      <c r="EE318" s="1073"/>
      <c r="EF318" s="1062">
        <v>5</v>
      </c>
      <c r="EG318" s="1062">
        <v>1</v>
      </c>
      <c r="EH318" s="1062">
        <v>3</v>
      </c>
      <c r="EI318" s="1062">
        <f t="shared" si="484"/>
        <v>9</v>
      </c>
      <c r="EJ318" s="1082">
        <v>1</v>
      </c>
      <c r="EK318" s="1163">
        <f t="shared" si="457"/>
        <v>13.365384615384615</v>
      </c>
      <c r="EM318" s="1062">
        <v>6</v>
      </c>
      <c r="EN318" s="1062">
        <v>1</v>
      </c>
      <c r="EO318" s="1062">
        <v>3</v>
      </c>
      <c r="EP318" s="1062">
        <f t="shared" si="485"/>
        <v>10</v>
      </c>
      <c r="EQ318" s="1082">
        <v>0</v>
      </c>
      <c r="ES318" s="1150"/>
      <c r="ET318" s="1074"/>
      <c r="EU318" s="1062">
        <v>7</v>
      </c>
      <c r="EV318" s="1062">
        <v>0</v>
      </c>
      <c r="EW318" s="1062">
        <v>2</v>
      </c>
      <c r="EX318" s="1062">
        <f t="shared" ref="EX318:EX323" si="490">SUM(EU318:EW318)</f>
        <v>9</v>
      </c>
      <c r="EY318" s="1081">
        <v>1</v>
      </c>
      <c r="EZ318" s="1164">
        <f t="shared" si="432"/>
        <v>8.64</v>
      </c>
      <c r="FB318" s="1062">
        <v>8</v>
      </c>
      <c r="FC318" s="1062">
        <v>0</v>
      </c>
      <c r="FD318" s="1062">
        <v>3</v>
      </c>
      <c r="FE318" s="1062">
        <f t="shared" si="486"/>
        <v>11</v>
      </c>
      <c r="FF318" s="1082">
        <v>1</v>
      </c>
      <c r="FH318" s="1154"/>
      <c r="FI318" s="1138"/>
      <c r="FJ318" s="1062">
        <v>7</v>
      </c>
      <c r="FK318" s="1062">
        <v>1</v>
      </c>
      <c r="FL318" s="1062">
        <v>3</v>
      </c>
      <c r="FM318" s="1062">
        <f t="shared" si="487"/>
        <v>11</v>
      </c>
      <c r="FN318" s="1124">
        <v>1</v>
      </c>
      <c r="FO318" s="1163">
        <f t="shared" si="369"/>
        <v>8.3555555555555561</v>
      </c>
      <c r="FQ318" s="1062">
        <v>7</v>
      </c>
      <c r="FR318" s="1062">
        <v>1</v>
      </c>
      <c r="FS318" s="1062">
        <v>4</v>
      </c>
      <c r="FT318" s="1062">
        <f t="shared" si="488"/>
        <v>12</v>
      </c>
      <c r="FU318" s="1076">
        <v>1</v>
      </c>
      <c r="FX318" s="1138"/>
      <c r="FY318" s="1062">
        <v>1</v>
      </c>
      <c r="FZ318" s="1062">
        <v>0</v>
      </c>
      <c r="GA318" s="1062">
        <v>0</v>
      </c>
      <c r="GB318" s="590">
        <f t="shared" si="489"/>
        <v>1</v>
      </c>
      <c r="GC318" s="1082">
        <v>1</v>
      </c>
      <c r="GE318" s="589">
        <f t="shared" si="469"/>
        <v>32</v>
      </c>
      <c r="GF318" s="589">
        <f t="shared" si="470"/>
        <v>3</v>
      </c>
      <c r="GG318" s="589">
        <f t="shared" si="471"/>
        <v>24</v>
      </c>
      <c r="GH318" s="586">
        <v>2</v>
      </c>
      <c r="GI318" s="586">
        <v>2</v>
      </c>
    </row>
    <row r="319" spans="1:191" hidden="1" x14ac:dyDescent="0.35">
      <c r="A319" s="1225">
        <v>43167</v>
      </c>
      <c r="O319" s="1150"/>
      <c r="P319" s="1073"/>
      <c r="AC319" s="1062">
        <v>5</v>
      </c>
      <c r="AD319" s="1062">
        <v>4</v>
      </c>
      <c r="AE319" s="1062">
        <v>5</v>
      </c>
      <c r="AF319" s="1062">
        <f t="shared" ref="AF319:AF324" si="491">SUM(AC319:AE319)</f>
        <v>14</v>
      </c>
      <c r="AG319" s="1076">
        <v>1</v>
      </c>
      <c r="AH319" s="1081">
        <f t="shared" si="402"/>
        <v>8.4047619047619051</v>
      </c>
      <c r="AJ319" s="1062">
        <v>6</v>
      </c>
      <c r="AK319" s="1062">
        <v>4</v>
      </c>
      <c r="AL319" s="1062">
        <v>5</v>
      </c>
      <c r="AM319" s="1062">
        <f t="shared" ref="AM319:AM324" si="492">SUM(AJ319:AL319)</f>
        <v>15</v>
      </c>
      <c r="AN319" s="1076">
        <v>1</v>
      </c>
      <c r="AQ319" s="1062">
        <v>3</v>
      </c>
      <c r="AR319" s="1062">
        <v>4</v>
      </c>
      <c r="AS319" s="1062">
        <v>3</v>
      </c>
      <c r="AT319" s="1062">
        <f t="shared" si="482"/>
        <v>10</v>
      </c>
      <c r="AU319" s="1082">
        <v>1</v>
      </c>
      <c r="AV319" s="1162">
        <f t="shared" si="391"/>
        <v>9.1551724137931032</v>
      </c>
      <c r="AX319" s="1062">
        <v>3</v>
      </c>
      <c r="AY319" s="1062">
        <v>4</v>
      </c>
      <c r="AZ319" s="1062">
        <v>4</v>
      </c>
      <c r="BA319" s="1062">
        <f t="shared" si="483"/>
        <v>11</v>
      </c>
      <c r="BB319" s="1082">
        <v>1</v>
      </c>
      <c r="BD319" s="1150"/>
      <c r="BE319" s="1073"/>
      <c r="BY319" s="1150"/>
      <c r="BZ319" s="1073"/>
      <c r="CF319" s="1163"/>
      <c r="CN319" s="1150"/>
      <c r="CO319" s="1073"/>
      <c r="DA319" s="1082"/>
      <c r="DB319" s="1082"/>
      <c r="DC319" s="1082"/>
      <c r="DD319" s="1082"/>
      <c r="DE319" s="1082"/>
      <c r="DF319" s="1082"/>
      <c r="DG319" s="1082"/>
      <c r="DH319" s="1082"/>
      <c r="DI319" s="1082"/>
      <c r="DJ319" s="1082"/>
      <c r="DK319" s="1082"/>
      <c r="DL319" s="1082"/>
      <c r="DO319" s="1150"/>
      <c r="DP319" s="1073"/>
      <c r="DQ319" s="587"/>
      <c r="DR319" s="587"/>
      <c r="DS319" s="587"/>
      <c r="DT319" s="587"/>
      <c r="DU319" s="1127"/>
      <c r="DV319" s="1127"/>
      <c r="DW319" s="588"/>
      <c r="DX319" s="587"/>
      <c r="DY319" s="587"/>
      <c r="DZ319" s="587"/>
      <c r="EA319" s="587"/>
      <c r="EB319" s="1127"/>
      <c r="EC319" s="1127"/>
      <c r="ED319" s="1150"/>
      <c r="EE319" s="1073"/>
      <c r="EF319" s="1062">
        <v>12</v>
      </c>
      <c r="EG319" s="1062">
        <v>2</v>
      </c>
      <c r="EH319" s="1062">
        <v>4</v>
      </c>
      <c r="EI319" s="1062">
        <f t="shared" si="484"/>
        <v>18</v>
      </c>
      <c r="EJ319" s="1082">
        <v>1</v>
      </c>
      <c r="EK319" s="1163">
        <f t="shared" si="457"/>
        <v>13.307692307692308</v>
      </c>
      <c r="EM319" s="1062">
        <v>12</v>
      </c>
      <c r="EN319" s="1062">
        <v>2</v>
      </c>
      <c r="EO319" s="1062">
        <v>6</v>
      </c>
      <c r="EP319" s="1062">
        <f t="shared" si="485"/>
        <v>20</v>
      </c>
      <c r="EQ319" s="1082">
        <v>0</v>
      </c>
      <c r="ES319" s="1150"/>
      <c r="ET319" s="1074"/>
      <c r="EU319" s="1062">
        <v>8</v>
      </c>
      <c r="EV319" s="1062">
        <v>1</v>
      </c>
      <c r="EW319" s="1062">
        <v>2</v>
      </c>
      <c r="EX319" s="1062">
        <f t="shared" si="490"/>
        <v>11</v>
      </c>
      <c r="EY319" s="1081">
        <v>1</v>
      </c>
      <c r="EZ319" s="1164">
        <f t="shared" si="432"/>
        <v>8.74</v>
      </c>
      <c r="FB319" s="1062">
        <v>8</v>
      </c>
      <c r="FC319" s="1062">
        <v>1</v>
      </c>
      <c r="FD319" s="1062">
        <v>2</v>
      </c>
      <c r="FE319" s="1062">
        <f t="shared" si="486"/>
        <v>11</v>
      </c>
      <c r="FF319" s="1082">
        <v>1</v>
      </c>
      <c r="FH319" s="1154"/>
      <c r="FI319" s="1138"/>
      <c r="FJ319" s="1062">
        <v>14</v>
      </c>
      <c r="FK319" s="1062">
        <v>1</v>
      </c>
      <c r="FL319" s="1062">
        <v>1</v>
      </c>
      <c r="FM319" s="1062">
        <f t="shared" si="487"/>
        <v>16</v>
      </c>
      <c r="FN319" s="1124">
        <v>1</v>
      </c>
      <c r="FO319" s="1163">
        <f t="shared" si="369"/>
        <v>8.5217391304347831</v>
      </c>
      <c r="FQ319" s="1062">
        <v>14</v>
      </c>
      <c r="FR319" s="1062">
        <v>1</v>
      </c>
      <c r="FS319" s="1062">
        <v>1</v>
      </c>
      <c r="FT319" s="1062">
        <f t="shared" si="488"/>
        <v>16</v>
      </c>
      <c r="FU319" s="1076">
        <v>1</v>
      </c>
      <c r="FX319" s="1138"/>
      <c r="FY319" s="1062">
        <v>2</v>
      </c>
      <c r="FZ319" s="1062">
        <v>2</v>
      </c>
      <c r="GA319" s="1062">
        <v>0</v>
      </c>
      <c r="GB319" s="590">
        <f t="shared" si="489"/>
        <v>4</v>
      </c>
      <c r="GC319" s="1082">
        <v>1</v>
      </c>
      <c r="GE319" s="589">
        <f t="shared" si="469"/>
        <v>44</v>
      </c>
      <c r="GF319" s="589">
        <f t="shared" si="470"/>
        <v>14</v>
      </c>
      <c r="GG319" s="589">
        <f t="shared" si="471"/>
        <v>15</v>
      </c>
      <c r="GH319" s="586">
        <v>0</v>
      </c>
      <c r="GI319" s="586">
        <v>1</v>
      </c>
    </row>
    <row r="320" spans="1:191" hidden="1" x14ac:dyDescent="0.35">
      <c r="A320" s="1227">
        <v>43168</v>
      </c>
      <c r="O320" s="1150"/>
      <c r="P320" s="1073"/>
      <c r="AC320" s="1062">
        <v>8</v>
      </c>
      <c r="AD320" s="1062">
        <v>3</v>
      </c>
      <c r="AE320" s="1062">
        <v>5</v>
      </c>
      <c r="AF320" s="1062">
        <f t="shared" si="491"/>
        <v>16</v>
      </c>
      <c r="AG320" s="1076">
        <v>1</v>
      </c>
      <c r="AH320" s="1081">
        <f t="shared" si="402"/>
        <v>8.5813953488372086</v>
      </c>
      <c r="AJ320" s="1062">
        <v>8</v>
      </c>
      <c r="AK320" s="1062">
        <v>3</v>
      </c>
      <c r="AL320" s="1062">
        <v>6</v>
      </c>
      <c r="AM320" s="1062">
        <f t="shared" si="492"/>
        <v>17</v>
      </c>
      <c r="AN320" s="1076">
        <v>1</v>
      </c>
      <c r="AQ320" s="1062">
        <v>3</v>
      </c>
      <c r="AR320" s="1062">
        <v>1</v>
      </c>
      <c r="AS320" s="1062">
        <v>4</v>
      </c>
      <c r="AT320" s="1062">
        <f t="shared" si="482"/>
        <v>8</v>
      </c>
      <c r="AU320" s="1082">
        <v>1</v>
      </c>
      <c r="AV320" s="1162">
        <f t="shared" si="391"/>
        <v>9.2068965517241388</v>
      </c>
      <c r="AX320" s="1062">
        <v>3</v>
      </c>
      <c r="AY320" s="1062">
        <v>1</v>
      </c>
      <c r="AZ320" s="1062">
        <v>4</v>
      </c>
      <c r="BA320" s="1062">
        <f t="shared" si="483"/>
        <v>8</v>
      </c>
      <c r="BB320" s="1082">
        <v>1</v>
      </c>
      <c r="BD320" s="1150"/>
      <c r="BE320" s="1073"/>
      <c r="BY320" s="1150"/>
      <c r="BZ320" s="1073"/>
      <c r="CF320" s="1163"/>
      <c r="CN320" s="1150"/>
      <c r="CO320" s="1073"/>
      <c r="DA320" s="1082"/>
      <c r="DB320" s="1082"/>
      <c r="DC320" s="1082"/>
      <c r="DD320" s="1082"/>
      <c r="DE320" s="1082"/>
      <c r="DF320" s="1082"/>
      <c r="DG320" s="1082"/>
      <c r="DH320" s="1082"/>
      <c r="DI320" s="1082"/>
      <c r="DJ320" s="1082"/>
      <c r="DK320" s="1082"/>
      <c r="DL320" s="1082"/>
      <c r="DO320" s="1150"/>
      <c r="DP320" s="1073"/>
      <c r="DQ320" s="587"/>
      <c r="DR320" s="587"/>
      <c r="DS320" s="587"/>
      <c r="DT320" s="587"/>
      <c r="DU320" s="1127"/>
      <c r="DV320" s="1127"/>
      <c r="DW320" s="588"/>
      <c r="DX320" s="587"/>
      <c r="DY320" s="587"/>
      <c r="DZ320" s="587"/>
      <c r="EA320" s="587"/>
      <c r="EB320" s="1127"/>
      <c r="EC320" s="1127"/>
      <c r="ED320" s="1150"/>
      <c r="EE320" s="1073"/>
      <c r="EF320" s="1062">
        <v>8</v>
      </c>
      <c r="EG320" s="1062">
        <v>1</v>
      </c>
      <c r="EH320" s="1062">
        <v>1</v>
      </c>
      <c r="EI320" s="1062">
        <f t="shared" si="484"/>
        <v>10</v>
      </c>
      <c r="EJ320" s="1082">
        <v>1</v>
      </c>
      <c r="EK320" s="1163">
        <f t="shared" si="457"/>
        <v>13.346153846153847</v>
      </c>
      <c r="EM320" s="1062">
        <v>11</v>
      </c>
      <c r="EN320" s="1062">
        <v>4</v>
      </c>
      <c r="EO320" s="1062">
        <v>3</v>
      </c>
      <c r="EP320" s="1062">
        <f t="shared" si="485"/>
        <v>18</v>
      </c>
      <c r="EQ320" s="1082">
        <v>0</v>
      </c>
      <c r="ES320" s="1150"/>
      <c r="ET320" s="1074"/>
      <c r="EU320" s="1062">
        <v>6</v>
      </c>
      <c r="EV320" s="1062">
        <v>1</v>
      </c>
      <c r="EW320" s="1062">
        <v>1</v>
      </c>
      <c r="EX320" s="1062">
        <f t="shared" si="490"/>
        <v>8</v>
      </c>
      <c r="EY320" s="1081">
        <v>1</v>
      </c>
      <c r="EZ320" s="1164">
        <f t="shared" si="432"/>
        <v>8.68</v>
      </c>
      <c r="FB320" s="1062">
        <v>10</v>
      </c>
      <c r="FC320" s="1062">
        <v>2</v>
      </c>
      <c r="FD320" s="1062">
        <v>4</v>
      </c>
      <c r="FE320" s="1062">
        <f t="shared" si="486"/>
        <v>16</v>
      </c>
      <c r="FF320" s="1082">
        <v>1</v>
      </c>
      <c r="FH320" s="1154"/>
      <c r="FI320" s="1138"/>
      <c r="FJ320" s="1062">
        <v>3</v>
      </c>
      <c r="FK320" s="1062">
        <v>1</v>
      </c>
      <c r="FL320" s="1062">
        <v>0</v>
      </c>
      <c r="FM320" s="1062">
        <f t="shared" si="487"/>
        <v>4</v>
      </c>
      <c r="FN320" s="1124">
        <v>1</v>
      </c>
      <c r="FO320" s="1163">
        <f t="shared" si="369"/>
        <v>8.4255319148936163</v>
      </c>
      <c r="FQ320" s="1062">
        <v>3</v>
      </c>
      <c r="FR320" s="1062">
        <v>1</v>
      </c>
      <c r="FS320" s="1062">
        <v>0</v>
      </c>
      <c r="FT320" s="1062">
        <f t="shared" si="488"/>
        <v>4</v>
      </c>
      <c r="FU320" s="1076">
        <v>1</v>
      </c>
      <c r="FX320" s="1138"/>
      <c r="FY320" s="1062">
        <v>0</v>
      </c>
      <c r="FZ320" s="1062">
        <v>0</v>
      </c>
      <c r="GA320" s="1062">
        <v>1</v>
      </c>
      <c r="GB320" s="590">
        <f t="shared" si="489"/>
        <v>1</v>
      </c>
      <c r="GC320" s="1082">
        <v>1</v>
      </c>
      <c r="GE320" s="589">
        <f t="shared" si="469"/>
        <v>28</v>
      </c>
      <c r="GF320" s="589">
        <f t="shared" si="470"/>
        <v>7</v>
      </c>
      <c r="GG320" s="589">
        <f t="shared" si="471"/>
        <v>12</v>
      </c>
      <c r="GH320" s="586">
        <v>0</v>
      </c>
      <c r="GI320" s="586">
        <v>0</v>
      </c>
    </row>
    <row r="321" spans="1:191" hidden="1" x14ac:dyDescent="0.35">
      <c r="A321" s="1224">
        <v>43171</v>
      </c>
      <c r="O321" s="1150"/>
      <c r="P321" s="1073"/>
      <c r="AC321" s="1062">
        <v>8</v>
      </c>
      <c r="AD321" s="1062">
        <v>1</v>
      </c>
      <c r="AE321" s="1062">
        <v>8</v>
      </c>
      <c r="AF321" s="1062">
        <f t="shared" si="491"/>
        <v>17</v>
      </c>
      <c r="AG321" s="1076">
        <v>1</v>
      </c>
      <c r="AH321" s="1081">
        <f t="shared" si="402"/>
        <v>8.7727272727272734</v>
      </c>
      <c r="AJ321" s="1062">
        <v>8</v>
      </c>
      <c r="AK321" s="1062">
        <v>1</v>
      </c>
      <c r="AL321" s="1062">
        <v>8</v>
      </c>
      <c r="AM321" s="1062">
        <f t="shared" si="492"/>
        <v>17</v>
      </c>
      <c r="AN321" s="1076">
        <v>1</v>
      </c>
      <c r="AQ321" s="1062">
        <v>9</v>
      </c>
      <c r="AR321" s="1062">
        <v>3</v>
      </c>
      <c r="AS321" s="1062">
        <v>9</v>
      </c>
      <c r="AT321" s="1062">
        <f t="shared" si="482"/>
        <v>21</v>
      </c>
      <c r="AU321" s="1082">
        <v>1</v>
      </c>
      <c r="AV321" s="1162">
        <f t="shared" si="391"/>
        <v>9.4482758620689662</v>
      </c>
      <c r="AX321" s="1062">
        <v>9</v>
      </c>
      <c r="AY321" s="1062">
        <v>3</v>
      </c>
      <c r="AZ321" s="1062">
        <v>10</v>
      </c>
      <c r="BA321" s="1062">
        <f t="shared" si="483"/>
        <v>22</v>
      </c>
      <c r="BB321" s="1082">
        <v>1</v>
      </c>
      <c r="BD321" s="1150"/>
      <c r="BE321" s="1073"/>
      <c r="BY321" s="1150"/>
      <c r="BZ321" s="1073"/>
      <c r="CF321" s="1163"/>
      <c r="CN321" s="1150"/>
      <c r="CO321" s="1073"/>
      <c r="DA321" s="1082"/>
      <c r="DB321" s="1082"/>
      <c r="DC321" s="1082"/>
      <c r="DD321" s="1082"/>
      <c r="DE321" s="1082"/>
      <c r="DF321" s="1082"/>
      <c r="DG321" s="1082"/>
      <c r="DH321" s="1082"/>
      <c r="DI321" s="1082"/>
      <c r="DJ321" s="1082"/>
      <c r="DK321" s="1082"/>
      <c r="DL321" s="1082"/>
      <c r="DO321" s="1150"/>
      <c r="DP321" s="1073"/>
      <c r="DQ321" s="587"/>
      <c r="DR321" s="587"/>
      <c r="DS321" s="587"/>
      <c r="DT321" s="587"/>
      <c r="DU321" s="1127"/>
      <c r="DV321" s="1127"/>
      <c r="DW321" s="588"/>
      <c r="DX321" s="587"/>
      <c r="DY321" s="587"/>
      <c r="DZ321" s="587"/>
      <c r="EA321" s="587"/>
      <c r="EB321" s="1127"/>
      <c r="EC321" s="1127"/>
      <c r="ED321" s="1150"/>
      <c r="EE321" s="1073"/>
      <c r="EF321" s="1062">
        <v>9</v>
      </c>
      <c r="EG321" s="1062">
        <v>2</v>
      </c>
      <c r="EH321" s="1062">
        <v>1</v>
      </c>
      <c r="EI321" s="1062">
        <f t="shared" si="484"/>
        <v>12</v>
      </c>
      <c r="EJ321" s="1082">
        <v>1</v>
      </c>
      <c r="EK321" s="1163">
        <f t="shared" si="457"/>
        <v>13.23076923076923</v>
      </c>
      <c r="EM321" s="1062">
        <v>11</v>
      </c>
      <c r="EN321" s="1062">
        <v>3</v>
      </c>
      <c r="EO321" s="1062">
        <v>1</v>
      </c>
      <c r="EP321" s="1062">
        <f t="shared" si="485"/>
        <v>15</v>
      </c>
      <c r="EQ321" s="1082">
        <v>1</v>
      </c>
      <c r="ES321" s="1150"/>
      <c r="ET321" s="1074"/>
      <c r="EU321" s="1062">
        <v>1</v>
      </c>
      <c r="EV321" s="1062">
        <v>1</v>
      </c>
      <c r="EW321" s="1062">
        <v>0</v>
      </c>
      <c r="EX321" s="1062">
        <f t="shared" si="490"/>
        <v>2</v>
      </c>
      <c r="EY321" s="1081">
        <v>1</v>
      </c>
      <c r="EZ321" s="1164">
        <f t="shared" si="432"/>
        <v>8.52</v>
      </c>
      <c r="FB321" s="1062">
        <v>3</v>
      </c>
      <c r="FC321" s="1062">
        <v>1</v>
      </c>
      <c r="FD321" s="1062">
        <v>2</v>
      </c>
      <c r="FE321" s="1062">
        <f t="shared" si="486"/>
        <v>6</v>
      </c>
      <c r="FF321" s="1082">
        <v>1</v>
      </c>
      <c r="FH321" s="1154"/>
      <c r="FI321" s="1138"/>
      <c r="FJ321" s="1062">
        <v>4</v>
      </c>
      <c r="FK321" s="1062">
        <v>0</v>
      </c>
      <c r="FL321" s="1062">
        <v>2</v>
      </c>
      <c r="FM321" s="1062">
        <f t="shared" si="487"/>
        <v>6</v>
      </c>
      <c r="FN321" s="1124">
        <v>1</v>
      </c>
      <c r="FO321" s="1163">
        <f t="shared" si="369"/>
        <v>8.375</v>
      </c>
      <c r="FQ321" s="1062">
        <v>7</v>
      </c>
      <c r="FR321" s="1062">
        <v>2</v>
      </c>
      <c r="FS321" s="1062">
        <v>3</v>
      </c>
      <c r="FT321" s="1062">
        <f t="shared" si="488"/>
        <v>12</v>
      </c>
      <c r="FU321" s="1076">
        <v>1</v>
      </c>
      <c r="FX321" s="1138"/>
      <c r="FY321" s="1062">
        <v>1</v>
      </c>
      <c r="FZ321" s="1062">
        <v>0</v>
      </c>
      <c r="GA321" s="1062">
        <v>2</v>
      </c>
      <c r="GB321" s="590">
        <f t="shared" si="489"/>
        <v>3</v>
      </c>
      <c r="GC321" s="1082">
        <v>1</v>
      </c>
      <c r="GE321" s="589">
        <f t="shared" si="469"/>
        <v>32</v>
      </c>
      <c r="GF321" s="589">
        <f t="shared" si="470"/>
        <v>7</v>
      </c>
      <c r="GG321" s="589">
        <f t="shared" si="471"/>
        <v>22</v>
      </c>
      <c r="GH321" s="586">
        <v>1</v>
      </c>
      <c r="GI321" s="586">
        <v>1</v>
      </c>
    </row>
    <row r="322" spans="1:191" hidden="1" x14ac:dyDescent="0.35">
      <c r="A322" s="1225">
        <v>43172</v>
      </c>
      <c r="O322" s="1150"/>
      <c r="P322" s="1073"/>
      <c r="AC322" s="1062">
        <v>5</v>
      </c>
      <c r="AD322" s="1062">
        <v>1</v>
      </c>
      <c r="AE322" s="1062">
        <v>8</v>
      </c>
      <c r="AF322" s="1062">
        <f t="shared" si="491"/>
        <v>14</v>
      </c>
      <c r="AG322" s="1076">
        <v>1</v>
      </c>
      <c r="AH322" s="1081">
        <f t="shared" si="402"/>
        <v>8.8888888888888893</v>
      </c>
      <c r="AJ322" s="1062">
        <v>5</v>
      </c>
      <c r="AK322" s="1062">
        <v>1</v>
      </c>
      <c r="AL322" s="1062">
        <v>8</v>
      </c>
      <c r="AM322" s="1062">
        <f t="shared" si="492"/>
        <v>14</v>
      </c>
      <c r="AN322" s="1076">
        <v>1</v>
      </c>
      <c r="AQ322" s="1062">
        <v>2</v>
      </c>
      <c r="AR322" s="1062">
        <v>0</v>
      </c>
      <c r="AS322" s="1062">
        <v>13</v>
      </c>
      <c r="AT322" s="1062">
        <f t="shared" ref="AT322:AT327" si="493">SUM(AQ322:AS322)</f>
        <v>15</v>
      </c>
      <c r="AU322" s="1082">
        <v>1</v>
      </c>
      <c r="AV322" s="1162">
        <f t="shared" si="391"/>
        <v>9.4482758620689662</v>
      </c>
      <c r="AX322" s="1062">
        <v>3</v>
      </c>
      <c r="AY322" s="1062">
        <v>1</v>
      </c>
      <c r="AZ322" s="1062">
        <v>16</v>
      </c>
      <c r="BA322" s="1062">
        <f t="shared" ref="BA322:BA327" si="494">SUM(AX322:AZ322)</f>
        <v>20</v>
      </c>
      <c r="BB322" s="1082">
        <v>1</v>
      </c>
      <c r="BD322" s="1150"/>
      <c r="BE322" s="1073"/>
      <c r="BY322" s="1150"/>
      <c r="BZ322" s="1073"/>
      <c r="CF322" s="1163"/>
      <c r="CN322" s="1150"/>
      <c r="CO322" s="1073"/>
      <c r="DA322" s="1082"/>
      <c r="DB322" s="1082"/>
      <c r="DC322" s="1082"/>
      <c r="DD322" s="1082"/>
      <c r="DE322" s="1082"/>
      <c r="DF322" s="1082"/>
      <c r="DG322" s="1082"/>
      <c r="DH322" s="1082"/>
      <c r="DI322" s="1082"/>
      <c r="DJ322" s="1082"/>
      <c r="DK322" s="1082"/>
      <c r="DL322" s="1082"/>
      <c r="DO322" s="1150"/>
      <c r="DP322" s="1073"/>
      <c r="DQ322" s="587"/>
      <c r="DR322" s="587"/>
      <c r="DS322" s="587"/>
      <c r="DT322" s="587"/>
      <c r="DU322" s="1127"/>
      <c r="DV322" s="1127"/>
      <c r="DW322" s="588"/>
      <c r="DX322" s="587"/>
      <c r="DY322" s="587"/>
      <c r="DZ322" s="587"/>
      <c r="EA322" s="587"/>
      <c r="EB322" s="1127"/>
      <c r="EC322" s="1127"/>
      <c r="ED322" s="1150"/>
      <c r="EE322" s="1073"/>
      <c r="EF322" s="1062">
        <v>7</v>
      </c>
      <c r="EG322" s="1062">
        <v>2</v>
      </c>
      <c r="EH322" s="1062">
        <v>2</v>
      </c>
      <c r="EI322" s="1062">
        <f t="shared" ref="EI322:EI327" si="495">SUM(EF322:EH322)</f>
        <v>11</v>
      </c>
      <c r="EJ322" s="1082">
        <v>1</v>
      </c>
      <c r="EK322" s="1163">
        <f t="shared" si="457"/>
        <v>13.211538461538462</v>
      </c>
      <c r="EM322" s="1062">
        <v>10</v>
      </c>
      <c r="EN322" s="1062">
        <v>3</v>
      </c>
      <c r="EO322" s="1062">
        <v>3</v>
      </c>
      <c r="EP322" s="1062">
        <f t="shared" ref="EP322:EP327" si="496">SUM(EM322:EO322)</f>
        <v>16</v>
      </c>
      <c r="EQ322" s="1082">
        <v>1</v>
      </c>
      <c r="ES322" s="1150"/>
      <c r="ET322" s="1074"/>
      <c r="EU322" s="1062">
        <v>4</v>
      </c>
      <c r="EV322" s="1062">
        <v>0</v>
      </c>
      <c r="EW322" s="1062">
        <v>1</v>
      </c>
      <c r="EX322" s="1062">
        <f t="shared" si="490"/>
        <v>5</v>
      </c>
      <c r="EY322" s="1081">
        <v>1</v>
      </c>
      <c r="EZ322" s="1164">
        <f t="shared" si="432"/>
        <v>8.48</v>
      </c>
      <c r="FB322" s="1062">
        <v>4</v>
      </c>
      <c r="FC322" s="1062">
        <v>0</v>
      </c>
      <c r="FD322" s="1062">
        <v>3</v>
      </c>
      <c r="FE322" s="1062">
        <f t="shared" ref="FE322:FE327" si="497">SUM(FB322:FD322)</f>
        <v>7</v>
      </c>
      <c r="FF322" s="1082">
        <v>1</v>
      </c>
      <c r="FH322" s="1154"/>
      <c r="FI322" s="1138"/>
      <c r="FJ322" s="1062">
        <v>8</v>
      </c>
      <c r="FK322" s="1062">
        <v>1</v>
      </c>
      <c r="FL322" s="1062">
        <v>0</v>
      </c>
      <c r="FM322" s="1062">
        <f t="shared" ref="FM322:FM327" si="498">SUM(FJ322:FL322)</f>
        <v>9</v>
      </c>
      <c r="FN322" s="1124">
        <v>1</v>
      </c>
      <c r="FO322" s="1163">
        <f t="shared" si="369"/>
        <v>8.387755102040817</v>
      </c>
      <c r="FQ322" s="1062">
        <v>11</v>
      </c>
      <c r="FR322" s="1062">
        <v>1</v>
      </c>
      <c r="FS322" s="1062">
        <v>1</v>
      </c>
      <c r="FT322" s="1062">
        <f t="shared" ref="FT322:FT327" si="499">SUM(FQ322:FS322)</f>
        <v>13</v>
      </c>
      <c r="FU322" s="1076">
        <v>1</v>
      </c>
      <c r="FX322" s="1138"/>
      <c r="FY322" s="1062">
        <v>1</v>
      </c>
      <c r="FZ322" s="1062">
        <v>0</v>
      </c>
      <c r="GA322" s="1062">
        <v>3</v>
      </c>
      <c r="GB322" s="590">
        <f t="shared" ref="GB322:GB327" si="500">SUM(FY322:GA322)</f>
        <v>4</v>
      </c>
      <c r="GC322" s="1082">
        <v>1</v>
      </c>
      <c r="GE322" s="589">
        <f t="shared" si="469"/>
        <v>27</v>
      </c>
      <c r="GF322" s="589">
        <f t="shared" si="470"/>
        <v>4</v>
      </c>
      <c r="GG322" s="589">
        <f t="shared" si="471"/>
        <v>27</v>
      </c>
      <c r="GH322" s="586">
        <v>0</v>
      </c>
      <c r="GI322" s="586">
        <v>1</v>
      </c>
    </row>
    <row r="323" spans="1:191" hidden="1" x14ac:dyDescent="0.35">
      <c r="A323" s="1225">
        <v>43173</v>
      </c>
      <c r="O323" s="1150"/>
      <c r="P323" s="1073"/>
      <c r="AC323" s="1062">
        <v>6</v>
      </c>
      <c r="AD323" s="1062">
        <v>1</v>
      </c>
      <c r="AE323" s="1062">
        <v>5</v>
      </c>
      <c r="AF323" s="1062">
        <f t="shared" si="491"/>
        <v>12</v>
      </c>
      <c r="AG323" s="1076">
        <v>1</v>
      </c>
      <c r="AH323" s="1081">
        <f t="shared" si="402"/>
        <v>8.9565217391304355</v>
      </c>
      <c r="AJ323" s="1062">
        <v>8</v>
      </c>
      <c r="AK323" s="1062">
        <v>1</v>
      </c>
      <c r="AL323" s="1062">
        <v>5</v>
      </c>
      <c r="AM323" s="1062">
        <f t="shared" si="492"/>
        <v>14</v>
      </c>
      <c r="AN323" s="1076">
        <v>1</v>
      </c>
      <c r="AQ323" s="1062">
        <v>1</v>
      </c>
      <c r="AR323" s="1062">
        <v>2</v>
      </c>
      <c r="AS323" s="1062">
        <v>3</v>
      </c>
      <c r="AT323" s="1062">
        <f t="shared" si="493"/>
        <v>6</v>
      </c>
      <c r="AU323" s="1082">
        <v>1</v>
      </c>
      <c r="AV323" s="1162">
        <f t="shared" si="391"/>
        <v>9.4482758620689662</v>
      </c>
      <c r="AX323" s="1062">
        <v>1</v>
      </c>
      <c r="AY323" s="1062">
        <v>3</v>
      </c>
      <c r="AZ323" s="1062">
        <v>4</v>
      </c>
      <c r="BA323" s="1062">
        <f t="shared" si="494"/>
        <v>8</v>
      </c>
      <c r="BB323" s="1082">
        <v>1</v>
      </c>
      <c r="BD323" s="1150"/>
      <c r="BE323" s="1073"/>
      <c r="BY323" s="1150"/>
      <c r="BZ323" s="1073"/>
      <c r="CF323" s="1163"/>
      <c r="CN323" s="1150"/>
      <c r="CO323" s="1073"/>
      <c r="DA323" s="1082"/>
      <c r="DB323" s="1082"/>
      <c r="DC323" s="1082"/>
      <c r="DD323" s="1082"/>
      <c r="DE323" s="1082"/>
      <c r="DF323" s="1082"/>
      <c r="DG323" s="1082"/>
      <c r="DH323" s="1082"/>
      <c r="DI323" s="1082"/>
      <c r="DJ323" s="1082"/>
      <c r="DK323" s="1082"/>
      <c r="DL323" s="1082"/>
      <c r="DO323" s="1150"/>
      <c r="DP323" s="1073"/>
      <c r="DQ323" s="587"/>
      <c r="DR323" s="587"/>
      <c r="DS323" s="587"/>
      <c r="DT323" s="587"/>
      <c r="DU323" s="1127"/>
      <c r="DV323" s="1127"/>
      <c r="DW323" s="588"/>
      <c r="DX323" s="587"/>
      <c r="DY323" s="587"/>
      <c r="DZ323" s="587"/>
      <c r="EA323" s="587"/>
      <c r="EB323" s="1127"/>
      <c r="EC323" s="1127"/>
      <c r="ED323" s="1150"/>
      <c r="EE323" s="1073"/>
      <c r="EF323" s="1062">
        <v>10</v>
      </c>
      <c r="EG323" s="1062">
        <v>1</v>
      </c>
      <c r="EH323" s="1062">
        <v>0</v>
      </c>
      <c r="EI323" s="1062">
        <f t="shared" si="495"/>
        <v>11</v>
      </c>
      <c r="EJ323" s="1082">
        <v>1</v>
      </c>
      <c r="EK323" s="1163">
        <f t="shared" si="457"/>
        <v>13.115384615384615</v>
      </c>
      <c r="EM323" s="1062">
        <v>12</v>
      </c>
      <c r="EN323" s="1062">
        <v>2</v>
      </c>
      <c r="EO323" s="1062">
        <v>0</v>
      </c>
      <c r="EP323" s="1062">
        <f t="shared" si="496"/>
        <v>14</v>
      </c>
      <c r="EQ323" s="1082">
        <v>1</v>
      </c>
      <c r="ES323" s="1150"/>
      <c r="ET323" s="1074"/>
      <c r="EU323" s="1062">
        <v>6</v>
      </c>
      <c r="EV323" s="1062">
        <v>2</v>
      </c>
      <c r="EW323" s="1062">
        <v>1</v>
      </c>
      <c r="EX323" s="1062">
        <f t="shared" si="490"/>
        <v>9</v>
      </c>
      <c r="EY323" s="1081">
        <v>1</v>
      </c>
      <c r="EZ323" s="1164">
        <f t="shared" si="432"/>
        <v>8.5</v>
      </c>
      <c r="FB323" s="1062">
        <v>7</v>
      </c>
      <c r="FC323" s="1062">
        <v>2</v>
      </c>
      <c r="FD323" s="1062">
        <v>1</v>
      </c>
      <c r="FE323" s="1062">
        <f t="shared" si="497"/>
        <v>10</v>
      </c>
      <c r="FF323" s="1082">
        <v>1</v>
      </c>
      <c r="FH323" s="1154"/>
      <c r="FI323" s="1138"/>
      <c r="FJ323" s="1062">
        <v>6</v>
      </c>
      <c r="FK323" s="1062">
        <v>1</v>
      </c>
      <c r="FL323" s="1062">
        <v>0</v>
      </c>
      <c r="FM323" s="1062">
        <f t="shared" si="498"/>
        <v>7</v>
      </c>
      <c r="FN323" s="1124">
        <v>1</v>
      </c>
      <c r="FO323" s="1163">
        <f t="shared" si="369"/>
        <v>8.36</v>
      </c>
      <c r="FQ323" s="1062">
        <v>6</v>
      </c>
      <c r="FR323" s="1062">
        <v>1</v>
      </c>
      <c r="FS323" s="1062">
        <v>0</v>
      </c>
      <c r="FT323" s="1062">
        <f t="shared" si="499"/>
        <v>7</v>
      </c>
      <c r="FU323" s="1076">
        <v>1</v>
      </c>
      <c r="FX323" s="1138"/>
      <c r="FY323" s="1062">
        <v>1</v>
      </c>
      <c r="FZ323" s="1062">
        <v>2</v>
      </c>
      <c r="GA323" s="1062">
        <v>0</v>
      </c>
      <c r="GB323" s="590">
        <f t="shared" si="500"/>
        <v>3</v>
      </c>
      <c r="GC323" s="1082">
        <v>1</v>
      </c>
      <c r="GE323" s="589">
        <f t="shared" si="469"/>
        <v>30</v>
      </c>
      <c r="GF323" s="589">
        <f t="shared" si="470"/>
        <v>9</v>
      </c>
      <c r="GG323" s="589">
        <f t="shared" si="471"/>
        <v>9</v>
      </c>
      <c r="GH323" s="586">
        <v>0</v>
      </c>
      <c r="GI323" s="586">
        <v>0</v>
      </c>
    </row>
    <row r="324" spans="1:191" hidden="1" x14ac:dyDescent="0.35">
      <c r="A324" s="1225">
        <v>43174</v>
      </c>
      <c r="O324" s="1150"/>
      <c r="P324" s="1073"/>
      <c r="AC324" s="1062">
        <v>4</v>
      </c>
      <c r="AD324" s="1062">
        <v>0</v>
      </c>
      <c r="AE324" s="1062">
        <v>2</v>
      </c>
      <c r="AF324" s="1062">
        <f t="shared" si="491"/>
        <v>6</v>
      </c>
      <c r="AG324" s="1076">
        <v>1</v>
      </c>
      <c r="AH324" s="1081">
        <f t="shared" si="402"/>
        <v>8.8936170212765955</v>
      </c>
      <c r="AJ324" s="1062">
        <v>4</v>
      </c>
      <c r="AK324" s="1062">
        <v>0</v>
      </c>
      <c r="AL324" s="1062">
        <v>2</v>
      </c>
      <c r="AM324" s="1062">
        <f t="shared" si="492"/>
        <v>6</v>
      </c>
      <c r="AN324" s="1076">
        <v>1</v>
      </c>
      <c r="AQ324" s="1062">
        <v>4</v>
      </c>
      <c r="AR324" s="1062">
        <v>0</v>
      </c>
      <c r="AS324" s="1062">
        <v>7</v>
      </c>
      <c r="AT324" s="1062">
        <f t="shared" si="493"/>
        <v>11</v>
      </c>
      <c r="AU324" s="1082">
        <v>1</v>
      </c>
      <c r="AV324" s="1162">
        <f t="shared" si="391"/>
        <v>9.4827586206896548</v>
      </c>
      <c r="AX324" s="1062">
        <v>4</v>
      </c>
      <c r="AY324" s="1062">
        <v>1</v>
      </c>
      <c r="AZ324" s="1062">
        <v>7</v>
      </c>
      <c r="BA324" s="1062">
        <f t="shared" si="494"/>
        <v>12</v>
      </c>
      <c r="BB324" s="1082">
        <v>1</v>
      </c>
      <c r="BD324" s="1150"/>
      <c r="BE324" s="1073"/>
      <c r="BY324" s="1150"/>
      <c r="BZ324" s="1073"/>
      <c r="CF324" s="1163"/>
      <c r="CN324" s="1150"/>
      <c r="CO324" s="1073"/>
      <c r="DA324" s="1082"/>
      <c r="DB324" s="1082"/>
      <c r="DC324" s="1082"/>
      <c r="DD324" s="1082"/>
      <c r="DE324" s="1082"/>
      <c r="DF324" s="1082"/>
      <c r="DG324" s="1082"/>
      <c r="DH324" s="1082"/>
      <c r="DI324" s="1082"/>
      <c r="DJ324" s="1082"/>
      <c r="DK324" s="1082"/>
      <c r="DL324" s="1082"/>
      <c r="DO324" s="1150"/>
      <c r="DP324" s="1073"/>
      <c r="DQ324" s="587"/>
      <c r="DR324" s="587"/>
      <c r="DS324" s="587"/>
      <c r="DT324" s="587"/>
      <c r="DU324" s="1127"/>
      <c r="DV324" s="1127"/>
      <c r="DW324" s="588"/>
      <c r="DX324" s="587"/>
      <c r="DY324" s="587"/>
      <c r="DZ324" s="587"/>
      <c r="EA324" s="587"/>
      <c r="EB324" s="1127"/>
      <c r="EC324" s="1127"/>
      <c r="ED324" s="1150"/>
      <c r="EE324" s="1073"/>
      <c r="EF324" s="1062">
        <v>8</v>
      </c>
      <c r="EG324" s="1062">
        <v>2</v>
      </c>
      <c r="EH324" s="1062">
        <v>3</v>
      </c>
      <c r="EI324" s="1062">
        <f t="shared" si="495"/>
        <v>13</v>
      </c>
      <c r="EJ324" s="1082">
        <v>1</v>
      </c>
      <c r="EK324" s="1163">
        <f t="shared" si="457"/>
        <v>13.115384615384615</v>
      </c>
      <c r="EM324" s="1062">
        <v>9</v>
      </c>
      <c r="EN324" s="1062">
        <v>3</v>
      </c>
      <c r="EO324" s="1062">
        <v>3</v>
      </c>
      <c r="EP324" s="1062">
        <f t="shared" si="496"/>
        <v>15</v>
      </c>
      <c r="EQ324" s="1082">
        <v>1</v>
      </c>
      <c r="ES324" s="1150"/>
      <c r="ET324" s="1074"/>
      <c r="EU324" s="1062">
        <v>3</v>
      </c>
      <c r="EV324" s="1062">
        <v>1</v>
      </c>
      <c r="EW324" s="1062">
        <v>4</v>
      </c>
      <c r="EX324" s="1062">
        <f t="shared" ref="EX324:EX329" si="501">SUM(EU324:EW324)</f>
        <v>8</v>
      </c>
      <c r="EY324" s="1081">
        <v>1</v>
      </c>
      <c r="EZ324" s="1164">
        <f t="shared" si="432"/>
        <v>8.3800000000000008</v>
      </c>
      <c r="FB324" s="1062">
        <v>4</v>
      </c>
      <c r="FC324" s="1062">
        <v>2</v>
      </c>
      <c r="FD324" s="1062">
        <v>6</v>
      </c>
      <c r="FE324" s="1062">
        <f t="shared" si="497"/>
        <v>12</v>
      </c>
      <c r="FF324" s="1082">
        <v>1</v>
      </c>
      <c r="FH324" s="1154"/>
      <c r="FI324" s="1138"/>
      <c r="FJ324" s="1062">
        <v>7</v>
      </c>
      <c r="FK324" s="1062">
        <v>1</v>
      </c>
      <c r="FL324" s="1062">
        <v>3</v>
      </c>
      <c r="FM324" s="1062">
        <f t="shared" si="498"/>
        <v>11</v>
      </c>
      <c r="FN324" s="1124">
        <v>1</v>
      </c>
      <c r="FO324" s="1163">
        <f t="shared" si="369"/>
        <v>8.4117647058823533</v>
      </c>
      <c r="FQ324" s="1062">
        <v>7</v>
      </c>
      <c r="FR324" s="1062">
        <v>2</v>
      </c>
      <c r="FS324" s="1062">
        <v>3</v>
      </c>
      <c r="FT324" s="1062">
        <f t="shared" si="499"/>
        <v>12</v>
      </c>
      <c r="FU324" s="1076">
        <v>1</v>
      </c>
      <c r="FX324" s="1138"/>
      <c r="FY324" s="1062">
        <v>2</v>
      </c>
      <c r="FZ324" s="1062">
        <v>0</v>
      </c>
      <c r="GA324" s="1062">
        <v>1</v>
      </c>
      <c r="GB324" s="590">
        <f t="shared" si="500"/>
        <v>3</v>
      </c>
      <c r="GC324" s="1082">
        <v>1</v>
      </c>
      <c r="GE324" s="589">
        <f t="shared" si="469"/>
        <v>28</v>
      </c>
      <c r="GF324" s="589">
        <f t="shared" si="470"/>
        <v>4</v>
      </c>
      <c r="GG324" s="589">
        <f t="shared" si="471"/>
        <v>20</v>
      </c>
      <c r="GH324" s="586">
        <v>0</v>
      </c>
      <c r="GI324" s="586">
        <v>0</v>
      </c>
    </row>
    <row r="325" spans="1:191" hidden="1" x14ac:dyDescent="0.35">
      <c r="A325" s="1227">
        <v>43175</v>
      </c>
      <c r="O325" s="1150"/>
      <c r="P325" s="1073"/>
      <c r="AC325" s="1062">
        <v>7</v>
      </c>
      <c r="AD325" s="1062">
        <v>1</v>
      </c>
      <c r="AE325" s="1062">
        <v>4</v>
      </c>
      <c r="AF325" s="1062">
        <f t="shared" ref="AF325:AF330" si="502">SUM(AC325:AE325)</f>
        <v>12</v>
      </c>
      <c r="AG325" s="1076">
        <v>1</v>
      </c>
      <c r="AH325" s="1081">
        <f t="shared" si="402"/>
        <v>8.9583333333333339</v>
      </c>
      <c r="AJ325" s="1062">
        <v>7</v>
      </c>
      <c r="AK325" s="1062">
        <v>1</v>
      </c>
      <c r="AL325" s="1062">
        <v>4</v>
      </c>
      <c r="AM325" s="1062">
        <f t="shared" ref="AM325:AM330" si="503">SUM(AJ325:AL325)</f>
        <v>12</v>
      </c>
      <c r="AN325" s="1076">
        <v>1</v>
      </c>
      <c r="AQ325" s="1062">
        <v>5</v>
      </c>
      <c r="AR325" s="1062">
        <v>1</v>
      </c>
      <c r="AS325" s="1062">
        <v>4</v>
      </c>
      <c r="AT325" s="1062">
        <f t="shared" si="493"/>
        <v>10</v>
      </c>
      <c r="AU325" s="1082">
        <v>1</v>
      </c>
      <c r="AV325" s="1162">
        <f t="shared" si="391"/>
        <v>9.4137931034482758</v>
      </c>
      <c r="AX325" s="1062">
        <v>5</v>
      </c>
      <c r="AY325" s="1062">
        <v>1</v>
      </c>
      <c r="AZ325" s="1062">
        <v>6</v>
      </c>
      <c r="BA325" s="1062">
        <f t="shared" si="494"/>
        <v>12</v>
      </c>
      <c r="BB325" s="1082">
        <v>1</v>
      </c>
      <c r="BD325" s="1150"/>
      <c r="BE325" s="1073"/>
      <c r="BY325" s="1150"/>
      <c r="BZ325" s="1073"/>
      <c r="CF325" s="1163"/>
      <c r="CN325" s="1150"/>
      <c r="CO325" s="1073"/>
      <c r="DA325" s="1082"/>
      <c r="DB325" s="1082"/>
      <c r="DC325" s="1082"/>
      <c r="DD325" s="1082"/>
      <c r="DE325" s="1082"/>
      <c r="DF325" s="1082"/>
      <c r="DG325" s="1082"/>
      <c r="DH325" s="1082"/>
      <c r="DI325" s="1082"/>
      <c r="DJ325" s="1082"/>
      <c r="DK325" s="1082"/>
      <c r="DL325" s="1082"/>
      <c r="DO325" s="1150"/>
      <c r="DP325" s="1073"/>
      <c r="DQ325" s="587"/>
      <c r="DR325" s="587"/>
      <c r="DS325" s="587"/>
      <c r="DT325" s="587"/>
      <c r="DU325" s="1127"/>
      <c r="DV325" s="1127"/>
      <c r="DW325" s="588"/>
      <c r="DX325" s="587"/>
      <c r="DY325" s="587"/>
      <c r="DZ325" s="587"/>
      <c r="EA325" s="587"/>
      <c r="EB325" s="1127"/>
      <c r="EC325" s="1127"/>
      <c r="ED325" s="1150"/>
      <c r="EE325" s="1073"/>
      <c r="EF325" s="1062">
        <v>5</v>
      </c>
      <c r="EG325" s="1062">
        <v>0</v>
      </c>
      <c r="EH325" s="1062">
        <v>0</v>
      </c>
      <c r="EI325" s="1062">
        <f t="shared" si="495"/>
        <v>5</v>
      </c>
      <c r="EJ325" s="1082">
        <v>1</v>
      </c>
      <c r="EK325" s="1163">
        <f t="shared" si="457"/>
        <v>12.807692307692308</v>
      </c>
      <c r="EM325" s="1062">
        <v>6</v>
      </c>
      <c r="EN325" s="1062">
        <v>1</v>
      </c>
      <c r="EO325" s="1062">
        <v>1</v>
      </c>
      <c r="EP325" s="1062">
        <f t="shared" si="496"/>
        <v>8</v>
      </c>
      <c r="EQ325" s="1082">
        <v>1</v>
      </c>
      <c r="ES325" s="1150"/>
      <c r="ET325" s="1074"/>
      <c r="EU325" s="1062">
        <v>3</v>
      </c>
      <c r="EV325" s="1062">
        <v>0</v>
      </c>
      <c r="EW325" s="1062">
        <v>4</v>
      </c>
      <c r="EX325" s="1062">
        <f t="shared" si="501"/>
        <v>7</v>
      </c>
      <c r="EY325" s="1081">
        <v>1</v>
      </c>
      <c r="EZ325" s="1164">
        <f t="shared" si="432"/>
        <v>8.32</v>
      </c>
      <c r="FB325" s="1062">
        <v>3</v>
      </c>
      <c r="FC325" s="1062">
        <v>1</v>
      </c>
      <c r="FD325" s="1062">
        <v>8</v>
      </c>
      <c r="FE325" s="1062">
        <f t="shared" si="497"/>
        <v>12</v>
      </c>
      <c r="FF325" s="1082">
        <v>1</v>
      </c>
      <c r="FH325" s="1154"/>
      <c r="FI325" s="1138"/>
      <c r="FJ325" s="1062">
        <v>5</v>
      </c>
      <c r="FK325" s="1062">
        <v>1</v>
      </c>
      <c r="FL325" s="1062">
        <v>1</v>
      </c>
      <c r="FM325" s="1062">
        <f t="shared" si="498"/>
        <v>7</v>
      </c>
      <c r="FN325" s="1124">
        <v>1</v>
      </c>
      <c r="FO325" s="1163">
        <f t="shared" si="369"/>
        <v>8.384615384615385</v>
      </c>
      <c r="FQ325" s="1062">
        <v>10</v>
      </c>
      <c r="FR325" s="1062">
        <v>2</v>
      </c>
      <c r="FS325" s="1062">
        <v>2</v>
      </c>
      <c r="FT325" s="1062">
        <f t="shared" si="499"/>
        <v>14</v>
      </c>
      <c r="FU325" s="1076">
        <v>1</v>
      </c>
      <c r="FX325" s="1138"/>
      <c r="FY325" s="1062">
        <v>4</v>
      </c>
      <c r="FZ325" s="1062">
        <v>0</v>
      </c>
      <c r="GA325" s="1062">
        <v>0</v>
      </c>
      <c r="GB325" s="590">
        <f t="shared" si="500"/>
        <v>4</v>
      </c>
      <c r="GC325" s="1082">
        <v>1</v>
      </c>
      <c r="GE325" s="589">
        <f t="shared" si="469"/>
        <v>29</v>
      </c>
      <c r="GF325" s="589">
        <f t="shared" si="470"/>
        <v>3</v>
      </c>
      <c r="GG325" s="589">
        <f t="shared" si="471"/>
        <v>13</v>
      </c>
      <c r="GH325" s="586">
        <v>0</v>
      </c>
      <c r="GI325" s="586">
        <v>0</v>
      </c>
    </row>
    <row r="326" spans="1:191" hidden="1" x14ac:dyDescent="0.35">
      <c r="A326" s="1224">
        <v>43178</v>
      </c>
      <c r="O326" s="1150"/>
      <c r="P326" s="1073"/>
      <c r="AC326" s="1062">
        <v>4</v>
      </c>
      <c r="AD326" s="1062">
        <v>0</v>
      </c>
      <c r="AE326" s="1062">
        <v>3</v>
      </c>
      <c r="AF326" s="1062">
        <f t="shared" si="502"/>
        <v>7</v>
      </c>
      <c r="AG326" s="1076">
        <v>1</v>
      </c>
      <c r="AJ326" s="1062">
        <v>5</v>
      </c>
      <c r="AK326" s="1062">
        <v>1</v>
      </c>
      <c r="AL326" s="1062">
        <v>3</v>
      </c>
      <c r="AM326" s="1062">
        <f t="shared" si="503"/>
        <v>9</v>
      </c>
      <c r="AN326" s="1076">
        <v>1</v>
      </c>
      <c r="AQ326" s="1062">
        <v>4</v>
      </c>
      <c r="AR326" s="1062">
        <v>1</v>
      </c>
      <c r="AS326" s="1062">
        <v>3</v>
      </c>
      <c r="AT326" s="1062">
        <f t="shared" si="493"/>
        <v>8</v>
      </c>
      <c r="AU326" s="1082">
        <v>1</v>
      </c>
      <c r="AX326" s="1062">
        <v>4</v>
      </c>
      <c r="AY326" s="1062">
        <v>3</v>
      </c>
      <c r="AZ326" s="1062">
        <v>3</v>
      </c>
      <c r="BA326" s="1062">
        <f t="shared" si="494"/>
        <v>10</v>
      </c>
      <c r="BB326" s="1082">
        <v>1</v>
      </c>
      <c r="BD326" s="1150"/>
      <c r="BE326" s="1073"/>
      <c r="BY326" s="1150"/>
      <c r="BZ326" s="1073"/>
      <c r="CN326" s="1150"/>
      <c r="CO326" s="1073"/>
      <c r="DA326" s="1082"/>
      <c r="DB326" s="1082"/>
      <c r="DC326" s="1082"/>
      <c r="DD326" s="1082"/>
      <c r="DE326" s="1082"/>
      <c r="DF326" s="1082"/>
      <c r="DG326" s="1082"/>
      <c r="DH326" s="1082"/>
      <c r="DI326" s="1082"/>
      <c r="DJ326" s="1082"/>
      <c r="DK326" s="1082"/>
      <c r="DL326" s="1082"/>
      <c r="DO326" s="1150"/>
      <c r="DP326" s="1073"/>
      <c r="DQ326" s="587"/>
      <c r="DR326" s="587"/>
      <c r="DS326" s="587"/>
      <c r="DT326" s="587"/>
      <c r="DU326" s="1127"/>
      <c r="DV326" s="1127"/>
      <c r="DW326" s="588"/>
      <c r="DX326" s="587"/>
      <c r="DY326" s="587"/>
      <c r="DZ326" s="587"/>
      <c r="EA326" s="587"/>
      <c r="EB326" s="1127"/>
      <c r="EC326" s="1127"/>
      <c r="ED326" s="1150"/>
      <c r="EE326" s="1073"/>
      <c r="EF326" s="1062">
        <v>0</v>
      </c>
      <c r="EG326" s="1062">
        <v>0</v>
      </c>
      <c r="EH326" s="1062">
        <v>0</v>
      </c>
      <c r="EI326" s="1062">
        <f t="shared" si="495"/>
        <v>0</v>
      </c>
      <c r="EJ326" s="1082">
        <v>0</v>
      </c>
      <c r="EM326" s="1062">
        <v>0</v>
      </c>
      <c r="EN326" s="1062">
        <v>0</v>
      </c>
      <c r="EO326" s="1062">
        <v>0</v>
      </c>
      <c r="EP326" s="1062">
        <f t="shared" si="496"/>
        <v>0</v>
      </c>
      <c r="EQ326" s="1082">
        <v>0</v>
      </c>
      <c r="ES326" s="1150"/>
      <c r="ET326" s="1074"/>
      <c r="EU326" s="1062">
        <v>6</v>
      </c>
      <c r="EV326" s="1062">
        <v>2</v>
      </c>
      <c r="EW326" s="1062">
        <v>1</v>
      </c>
      <c r="EX326" s="1062">
        <f t="shared" si="501"/>
        <v>9</v>
      </c>
      <c r="EY326" s="1081">
        <v>1</v>
      </c>
      <c r="FB326" s="1062">
        <v>7</v>
      </c>
      <c r="FC326" s="1062">
        <v>2</v>
      </c>
      <c r="FD326" s="1062">
        <v>2</v>
      </c>
      <c r="FE326" s="1062">
        <f t="shared" si="497"/>
        <v>11</v>
      </c>
      <c r="FF326" s="1082">
        <v>1</v>
      </c>
      <c r="FH326" s="1154"/>
      <c r="FI326" s="1138"/>
      <c r="FJ326" s="1248">
        <v>3</v>
      </c>
      <c r="FK326" s="1248">
        <v>0</v>
      </c>
      <c r="FL326" s="1248">
        <v>1</v>
      </c>
      <c r="FM326" s="1248">
        <f t="shared" si="498"/>
        <v>4</v>
      </c>
      <c r="FN326" s="1248">
        <v>1</v>
      </c>
      <c r="FO326" s="1248"/>
      <c r="FP326" s="1248"/>
      <c r="FQ326" s="1248">
        <v>6</v>
      </c>
      <c r="FR326" s="1062">
        <v>0</v>
      </c>
      <c r="FS326" s="1062">
        <v>2</v>
      </c>
      <c r="FT326" s="1062">
        <f t="shared" si="499"/>
        <v>8</v>
      </c>
      <c r="FU326" s="1076">
        <v>1</v>
      </c>
      <c r="FX326" s="1138"/>
      <c r="FY326" s="1062">
        <v>2</v>
      </c>
      <c r="FZ326" s="1062">
        <v>0</v>
      </c>
      <c r="GA326" s="1062">
        <v>2</v>
      </c>
      <c r="GB326" s="590">
        <f t="shared" si="500"/>
        <v>4</v>
      </c>
      <c r="GC326" s="1082">
        <v>1</v>
      </c>
      <c r="GE326" s="589">
        <f t="shared" si="469"/>
        <v>19</v>
      </c>
      <c r="GF326" s="589">
        <f t="shared" si="470"/>
        <v>3</v>
      </c>
      <c r="GG326" s="589">
        <f t="shared" si="471"/>
        <v>10</v>
      </c>
      <c r="GH326" s="586">
        <v>0</v>
      </c>
      <c r="GI326" s="586">
        <v>0</v>
      </c>
    </row>
    <row r="327" spans="1:191" hidden="1" x14ac:dyDescent="0.35">
      <c r="A327" s="1225">
        <v>43179</v>
      </c>
      <c r="O327" s="1150"/>
      <c r="P327" s="1073"/>
      <c r="AC327" s="1062">
        <v>5</v>
      </c>
      <c r="AD327" s="1062">
        <v>1</v>
      </c>
      <c r="AE327" s="1062">
        <v>2</v>
      </c>
      <c r="AF327" s="1062">
        <f t="shared" si="502"/>
        <v>8</v>
      </c>
      <c r="AG327" s="1076">
        <v>1</v>
      </c>
      <c r="AJ327" s="1062">
        <v>6</v>
      </c>
      <c r="AK327" s="1062">
        <v>1</v>
      </c>
      <c r="AL327" s="1062">
        <v>2</v>
      </c>
      <c r="AM327" s="1062">
        <f t="shared" si="503"/>
        <v>9</v>
      </c>
      <c r="AN327" s="1076">
        <v>1</v>
      </c>
      <c r="AQ327" s="1062">
        <v>5</v>
      </c>
      <c r="AR327" s="1062">
        <v>7</v>
      </c>
      <c r="AS327" s="1062">
        <v>4</v>
      </c>
      <c r="AT327" s="1062">
        <f t="shared" si="493"/>
        <v>16</v>
      </c>
      <c r="AU327" s="1082">
        <v>1</v>
      </c>
      <c r="AX327" s="1062">
        <v>5</v>
      </c>
      <c r="AY327" s="1062">
        <v>7</v>
      </c>
      <c r="AZ327" s="1062">
        <v>5</v>
      </c>
      <c r="BA327" s="1062">
        <f t="shared" si="494"/>
        <v>17</v>
      </c>
      <c r="BB327" s="1082">
        <v>1</v>
      </c>
      <c r="BD327" s="1150"/>
      <c r="BE327" s="1073"/>
      <c r="BY327" s="1150"/>
      <c r="BZ327" s="1073"/>
      <c r="CN327" s="1150"/>
      <c r="CO327" s="1073"/>
      <c r="DA327" s="1082"/>
      <c r="DB327" s="1082"/>
      <c r="DC327" s="1082"/>
      <c r="DD327" s="1082"/>
      <c r="DE327" s="1082"/>
      <c r="DF327" s="1082"/>
      <c r="DG327" s="1082"/>
      <c r="DH327" s="1082"/>
      <c r="DI327" s="1082"/>
      <c r="DJ327" s="1082"/>
      <c r="DK327" s="1082"/>
      <c r="DL327" s="1082"/>
      <c r="DO327" s="1150"/>
      <c r="DP327" s="1073"/>
      <c r="DQ327" s="587"/>
      <c r="DR327" s="587"/>
      <c r="DS327" s="587"/>
      <c r="DT327" s="587"/>
      <c r="DU327" s="1127"/>
      <c r="DV327" s="1127"/>
      <c r="DW327" s="588"/>
      <c r="DX327" s="587"/>
      <c r="DY327" s="587"/>
      <c r="DZ327" s="587"/>
      <c r="EA327" s="587"/>
      <c r="EB327" s="1127"/>
      <c r="EC327" s="1127"/>
      <c r="ED327" s="1150"/>
      <c r="EE327" s="1073"/>
      <c r="EF327" s="1062">
        <v>12</v>
      </c>
      <c r="EG327" s="1062">
        <v>1</v>
      </c>
      <c r="EH327" s="1062">
        <v>8</v>
      </c>
      <c r="EI327" s="1062">
        <f t="shared" si="495"/>
        <v>21</v>
      </c>
      <c r="EJ327" s="1082">
        <v>1</v>
      </c>
      <c r="EM327" s="1062">
        <v>12</v>
      </c>
      <c r="EN327" s="1062">
        <v>2</v>
      </c>
      <c r="EO327" s="1062">
        <v>8</v>
      </c>
      <c r="EP327" s="1062">
        <f t="shared" si="496"/>
        <v>22</v>
      </c>
      <c r="EQ327" s="1082">
        <v>1</v>
      </c>
      <c r="ES327" s="1150"/>
      <c r="ET327" s="1074"/>
      <c r="EU327" s="1062">
        <v>7</v>
      </c>
      <c r="EV327" s="1062">
        <v>3</v>
      </c>
      <c r="EW327" s="1062">
        <v>4</v>
      </c>
      <c r="EX327" s="1062">
        <f t="shared" si="501"/>
        <v>14</v>
      </c>
      <c r="EY327" s="1081">
        <v>1</v>
      </c>
      <c r="FB327" s="1062">
        <v>8</v>
      </c>
      <c r="FC327" s="1062">
        <v>4</v>
      </c>
      <c r="FD327" s="1062">
        <v>7</v>
      </c>
      <c r="FE327" s="1062">
        <f t="shared" si="497"/>
        <v>19</v>
      </c>
      <c r="FF327" s="1082">
        <v>1</v>
      </c>
      <c r="FH327" s="1154"/>
      <c r="FI327" s="1138"/>
      <c r="FJ327" s="1248">
        <v>9</v>
      </c>
      <c r="FK327" s="1248">
        <v>3</v>
      </c>
      <c r="FL327" s="1248">
        <v>9</v>
      </c>
      <c r="FM327" s="1248">
        <f t="shared" si="498"/>
        <v>21</v>
      </c>
      <c r="FN327" s="1248">
        <v>1</v>
      </c>
      <c r="FO327" s="1248"/>
      <c r="FP327" s="1248"/>
      <c r="FQ327" s="1248">
        <v>9</v>
      </c>
      <c r="FR327" s="1062">
        <v>3</v>
      </c>
      <c r="FS327" s="1062">
        <v>9</v>
      </c>
      <c r="FT327" s="1062">
        <f t="shared" si="499"/>
        <v>21</v>
      </c>
      <c r="FU327" s="1076">
        <v>1</v>
      </c>
      <c r="FX327" s="1138"/>
      <c r="FY327" s="1062">
        <v>1</v>
      </c>
      <c r="FZ327" s="1062">
        <v>1</v>
      </c>
      <c r="GA327" s="1062">
        <v>4</v>
      </c>
      <c r="GB327" s="590">
        <f t="shared" si="500"/>
        <v>6</v>
      </c>
      <c r="GC327" s="1082">
        <v>1</v>
      </c>
      <c r="GE327" s="589">
        <f t="shared" si="469"/>
        <v>39</v>
      </c>
      <c r="GF327" s="589">
        <f t="shared" si="470"/>
        <v>16</v>
      </c>
      <c r="GG327" s="589">
        <f t="shared" si="471"/>
        <v>31</v>
      </c>
      <c r="GH327" s="586">
        <v>0</v>
      </c>
      <c r="GI327" s="586">
        <v>0</v>
      </c>
    </row>
    <row r="328" spans="1:191" hidden="1" x14ac:dyDescent="0.35">
      <c r="A328" s="1225">
        <v>43180</v>
      </c>
      <c r="O328" s="1150"/>
      <c r="P328" s="1073"/>
      <c r="AC328" s="1062">
        <v>5</v>
      </c>
      <c r="AD328" s="1062">
        <v>1</v>
      </c>
      <c r="AE328" s="1062">
        <v>9</v>
      </c>
      <c r="AF328" s="1062">
        <f t="shared" si="502"/>
        <v>15</v>
      </c>
      <c r="AG328" s="1076">
        <v>1</v>
      </c>
      <c r="AJ328" s="1062">
        <v>6</v>
      </c>
      <c r="AK328" s="1062">
        <v>1</v>
      </c>
      <c r="AL328" s="1062">
        <v>9</v>
      </c>
      <c r="AM328" s="1062">
        <f t="shared" si="503"/>
        <v>16</v>
      </c>
      <c r="AN328" s="1076">
        <v>1</v>
      </c>
      <c r="AQ328" s="1062">
        <v>2</v>
      </c>
      <c r="AR328" s="1062">
        <v>0</v>
      </c>
      <c r="AS328" s="1062">
        <v>3</v>
      </c>
      <c r="AT328" s="1062">
        <f t="shared" ref="AT328:AT333" si="504">SUM(AQ328:AS328)</f>
        <v>5</v>
      </c>
      <c r="AU328" s="1082">
        <v>1</v>
      </c>
      <c r="AX328" s="1062">
        <v>4</v>
      </c>
      <c r="AY328" s="1062">
        <v>1</v>
      </c>
      <c r="AZ328" s="1062">
        <v>3</v>
      </c>
      <c r="BA328" s="1062">
        <f t="shared" ref="BA328:BA333" si="505">SUM(AX328:AZ328)</f>
        <v>8</v>
      </c>
      <c r="BB328" s="1082">
        <v>1</v>
      </c>
      <c r="BD328" s="1150"/>
      <c r="BE328" s="1073"/>
      <c r="BY328" s="1150"/>
      <c r="BZ328" s="1073"/>
      <c r="CN328" s="1150"/>
      <c r="CO328" s="1073"/>
      <c r="DA328" s="1082"/>
      <c r="DB328" s="1082"/>
      <c r="DC328" s="1082"/>
      <c r="DD328" s="1082"/>
      <c r="DE328" s="1082"/>
      <c r="DF328" s="1082"/>
      <c r="DG328" s="1082"/>
      <c r="DH328" s="1082"/>
      <c r="DI328" s="1082"/>
      <c r="DJ328" s="1082"/>
      <c r="DK328" s="1082"/>
      <c r="DL328" s="1082"/>
      <c r="DO328" s="1150"/>
      <c r="DP328" s="1073"/>
      <c r="DQ328" s="587"/>
      <c r="DR328" s="587"/>
      <c r="DS328" s="587"/>
      <c r="DT328" s="587"/>
      <c r="DU328" s="1127"/>
      <c r="DV328" s="1127"/>
      <c r="DW328" s="588"/>
      <c r="DX328" s="587"/>
      <c r="DY328" s="587"/>
      <c r="DZ328" s="587"/>
      <c r="EA328" s="587"/>
      <c r="EB328" s="1127"/>
      <c r="EC328" s="1127"/>
      <c r="ED328" s="1150"/>
      <c r="EE328" s="1073"/>
      <c r="EF328" s="1062">
        <v>8</v>
      </c>
      <c r="EG328" s="1062">
        <v>0</v>
      </c>
      <c r="EH328" s="1062">
        <v>2</v>
      </c>
      <c r="EI328" s="1062">
        <f t="shared" ref="EI328:EI333" si="506">SUM(EF328:EH328)</f>
        <v>10</v>
      </c>
      <c r="EJ328" s="1082">
        <v>1</v>
      </c>
      <c r="EM328" s="1062">
        <v>8</v>
      </c>
      <c r="EN328" s="1062">
        <v>3</v>
      </c>
      <c r="EO328" s="1062">
        <v>3</v>
      </c>
      <c r="EP328" s="1062">
        <f t="shared" ref="EP328:EP333" si="507">SUM(EM328:EO328)</f>
        <v>14</v>
      </c>
      <c r="EQ328" s="1082">
        <v>1</v>
      </c>
      <c r="ES328" s="1150"/>
      <c r="ET328" s="1074"/>
      <c r="EU328" s="1062">
        <v>2</v>
      </c>
      <c r="EV328" s="1062">
        <v>2</v>
      </c>
      <c r="EW328" s="1062">
        <v>1</v>
      </c>
      <c r="EX328" s="1062">
        <f t="shared" si="501"/>
        <v>5</v>
      </c>
      <c r="EY328" s="1081">
        <v>1</v>
      </c>
      <c r="FB328" s="1062">
        <v>2</v>
      </c>
      <c r="FC328" s="1062">
        <v>2</v>
      </c>
      <c r="FD328" s="1062">
        <v>4</v>
      </c>
      <c r="FE328" s="1062">
        <f t="shared" ref="FE328:FE333" si="508">SUM(FB328:FD328)</f>
        <v>8</v>
      </c>
      <c r="FF328" s="1082">
        <v>1</v>
      </c>
      <c r="FH328" s="1154"/>
      <c r="FI328" s="1138"/>
      <c r="FJ328" s="1248">
        <v>6</v>
      </c>
      <c r="FK328" s="1248">
        <v>3</v>
      </c>
      <c r="FL328" s="1248">
        <v>1</v>
      </c>
      <c r="FM328" s="1248">
        <f t="shared" ref="FM328:FM333" si="509">SUM(FJ328:FL328)</f>
        <v>10</v>
      </c>
      <c r="FN328" s="1248">
        <v>1</v>
      </c>
      <c r="FO328" s="1248"/>
      <c r="FP328" s="1248"/>
      <c r="FQ328" s="1248">
        <v>6</v>
      </c>
      <c r="FR328" s="1062">
        <v>3</v>
      </c>
      <c r="FS328" s="1062">
        <v>3</v>
      </c>
      <c r="FT328" s="1062">
        <f t="shared" ref="FT328:FT333" si="510">SUM(FQ328:FS328)</f>
        <v>12</v>
      </c>
      <c r="FU328" s="1076">
        <v>1</v>
      </c>
      <c r="FX328" s="1138"/>
      <c r="FY328" s="1062">
        <v>0</v>
      </c>
      <c r="FZ328" s="1062">
        <v>0</v>
      </c>
      <c r="GA328" s="1062">
        <v>2</v>
      </c>
      <c r="GB328" s="590">
        <f t="shared" ref="GB328:GB333" si="511">SUM(FY328:GA328)</f>
        <v>2</v>
      </c>
      <c r="GC328" s="1082">
        <v>1</v>
      </c>
      <c r="GE328" s="589">
        <f t="shared" si="469"/>
        <v>23</v>
      </c>
      <c r="GF328" s="589">
        <f t="shared" si="470"/>
        <v>6</v>
      </c>
      <c r="GG328" s="589">
        <f t="shared" si="471"/>
        <v>18</v>
      </c>
      <c r="GH328" s="586">
        <v>0</v>
      </c>
      <c r="GI328" s="586">
        <v>1</v>
      </c>
    </row>
    <row r="329" spans="1:191" hidden="1" x14ac:dyDescent="0.35">
      <c r="A329" s="1225">
        <v>43181</v>
      </c>
      <c r="O329" s="1150"/>
      <c r="P329" s="1073"/>
      <c r="AC329" s="1062">
        <v>7</v>
      </c>
      <c r="AD329" s="1062">
        <v>1</v>
      </c>
      <c r="AE329" s="1062">
        <v>6</v>
      </c>
      <c r="AF329" s="1062">
        <f t="shared" si="502"/>
        <v>14</v>
      </c>
      <c r="AG329" s="1076">
        <v>1</v>
      </c>
      <c r="AJ329" s="1062">
        <v>9</v>
      </c>
      <c r="AK329" s="1062">
        <v>2</v>
      </c>
      <c r="AL329" s="1062">
        <v>6</v>
      </c>
      <c r="AM329" s="1062">
        <f t="shared" si="503"/>
        <v>17</v>
      </c>
      <c r="AN329" s="1076">
        <v>1</v>
      </c>
      <c r="AQ329" s="1062">
        <v>8</v>
      </c>
      <c r="AR329" s="1062">
        <v>1</v>
      </c>
      <c r="AS329" s="1062">
        <v>7</v>
      </c>
      <c r="AT329" s="1062">
        <f t="shared" si="504"/>
        <v>16</v>
      </c>
      <c r="AU329" s="1082">
        <v>1</v>
      </c>
      <c r="AX329" s="1062">
        <v>8</v>
      </c>
      <c r="AY329" s="1062">
        <v>3</v>
      </c>
      <c r="AZ329" s="1062">
        <v>8</v>
      </c>
      <c r="BA329" s="1062">
        <f t="shared" si="505"/>
        <v>19</v>
      </c>
      <c r="BB329" s="1082">
        <v>1</v>
      </c>
      <c r="BD329" s="1150"/>
      <c r="BE329" s="1073"/>
      <c r="BY329" s="1150"/>
      <c r="BZ329" s="1073"/>
      <c r="CN329" s="1150"/>
      <c r="CO329" s="1073"/>
      <c r="DA329" s="1082"/>
      <c r="DB329" s="1082"/>
      <c r="DC329" s="1082"/>
      <c r="DD329" s="1082"/>
      <c r="DE329" s="1082"/>
      <c r="DF329" s="1082"/>
      <c r="DG329" s="1082"/>
      <c r="DH329" s="1082"/>
      <c r="DI329" s="1082"/>
      <c r="DJ329" s="1082"/>
      <c r="DK329" s="1082"/>
      <c r="DL329" s="1082"/>
      <c r="DO329" s="1150"/>
      <c r="DP329" s="1073"/>
      <c r="DQ329" s="587"/>
      <c r="DR329" s="587"/>
      <c r="DS329" s="587"/>
      <c r="DT329" s="587"/>
      <c r="DU329" s="1127"/>
      <c r="DV329" s="1127"/>
      <c r="DW329" s="588"/>
      <c r="DX329" s="587"/>
      <c r="DY329" s="587"/>
      <c r="DZ329" s="587"/>
      <c r="EA329" s="587"/>
      <c r="EB329" s="1127"/>
      <c r="EC329" s="1127"/>
      <c r="ED329" s="1150"/>
      <c r="EE329" s="1073"/>
      <c r="EF329" s="1062">
        <v>15</v>
      </c>
      <c r="EG329" s="1062">
        <v>2</v>
      </c>
      <c r="EH329" s="1062">
        <v>0</v>
      </c>
      <c r="EI329" s="1062">
        <f t="shared" si="506"/>
        <v>17</v>
      </c>
      <c r="EJ329" s="1082">
        <v>1</v>
      </c>
      <c r="EM329" s="1062">
        <v>4</v>
      </c>
      <c r="EN329" s="1062">
        <v>0</v>
      </c>
      <c r="EO329" s="1062">
        <v>2</v>
      </c>
      <c r="EP329" s="1062">
        <f t="shared" si="507"/>
        <v>6</v>
      </c>
      <c r="EQ329" s="1082">
        <v>1</v>
      </c>
      <c r="ES329" s="1150"/>
      <c r="ET329" s="1074"/>
      <c r="EU329" s="1062">
        <v>3</v>
      </c>
      <c r="EV329" s="1062">
        <v>2</v>
      </c>
      <c r="EW329" s="1062">
        <v>6</v>
      </c>
      <c r="EX329" s="1062">
        <f t="shared" si="501"/>
        <v>11</v>
      </c>
      <c r="EY329" s="1081">
        <v>1</v>
      </c>
      <c r="FB329" s="1062">
        <v>3</v>
      </c>
      <c r="FC329" s="1062">
        <v>2</v>
      </c>
      <c r="FD329" s="1062">
        <v>6</v>
      </c>
      <c r="FE329" s="1062">
        <f t="shared" si="508"/>
        <v>11</v>
      </c>
      <c r="FF329" s="1082">
        <v>1</v>
      </c>
      <c r="FH329" s="1154"/>
      <c r="FI329" s="1138"/>
      <c r="FJ329" s="1248">
        <v>6</v>
      </c>
      <c r="FK329" s="1248">
        <v>0</v>
      </c>
      <c r="FL329" s="1248">
        <v>0</v>
      </c>
      <c r="FM329" s="1248">
        <f t="shared" si="509"/>
        <v>6</v>
      </c>
      <c r="FN329" s="1248">
        <v>1</v>
      </c>
      <c r="FO329" s="1248"/>
      <c r="FP329" s="1248"/>
      <c r="FQ329" s="1248">
        <v>8</v>
      </c>
      <c r="FR329" s="1062">
        <v>2</v>
      </c>
      <c r="FS329" s="1062">
        <v>1</v>
      </c>
      <c r="FT329" s="1062">
        <f t="shared" si="510"/>
        <v>11</v>
      </c>
      <c r="FU329" s="1076">
        <v>1</v>
      </c>
      <c r="FX329" s="1138"/>
      <c r="FY329" s="1062">
        <v>2</v>
      </c>
      <c r="FZ329" s="1062">
        <v>0</v>
      </c>
      <c r="GA329" s="1062">
        <v>2</v>
      </c>
      <c r="GB329" s="590">
        <f t="shared" si="511"/>
        <v>4</v>
      </c>
      <c r="GC329" s="1082">
        <v>1</v>
      </c>
      <c r="GE329" s="589">
        <f t="shared" si="469"/>
        <v>41</v>
      </c>
      <c r="GF329" s="589">
        <f t="shared" si="470"/>
        <v>6</v>
      </c>
      <c r="GG329" s="589">
        <f t="shared" si="471"/>
        <v>21</v>
      </c>
      <c r="GH329" s="586">
        <v>0</v>
      </c>
      <c r="GI329" s="586">
        <v>1</v>
      </c>
    </row>
    <row r="330" spans="1:191" hidden="1" x14ac:dyDescent="0.35">
      <c r="A330" s="1227">
        <v>43182</v>
      </c>
      <c r="O330" s="1150"/>
      <c r="P330" s="1073"/>
      <c r="AC330" s="1062">
        <v>8</v>
      </c>
      <c r="AD330" s="1062">
        <v>1</v>
      </c>
      <c r="AE330" s="1062">
        <v>4</v>
      </c>
      <c r="AF330" s="1062">
        <f t="shared" si="502"/>
        <v>13</v>
      </c>
      <c r="AG330" s="1076">
        <v>1</v>
      </c>
      <c r="AJ330" s="1062">
        <v>8</v>
      </c>
      <c r="AK330" s="1062">
        <v>1</v>
      </c>
      <c r="AL330" s="1062">
        <v>4</v>
      </c>
      <c r="AM330" s="1062">
        <f t="shared" si="503"/>
        <v>13</v>
      </c>
      <c r="AN330" s="1076">
        <v>1</v>
      </c>
      <c r="AQ330" s="1062">
        <v>4</v>
      </c>
      <c r="AR330" s="1062">
        <v>4</v>
      </c>
      <c r="AS330" s="1062">
        <v>4</v>
      </c>
      <c r="AT330" s="1062">
        <f t="shared" si="504"/>
        <v>12</v>
      </c>
      <c r="AU330" s="1082">
        <v>1</v>
      </c>
      <c r="AX330" s="1062">
        <v>4</v>
      </c>
      <c r="AY330" s="1062">
        <v>5</v>
      </c>
      <c r="AZ330" s="1062">
        <v>4</v>
      </c>
      <c r="BA330" s="1062">
        <f t="shared" si="505"/>
        <v>13</v>
      </c>
      <c r="BB330" s="1082">
        <v>1</v>
      </c>
      <c r="BD330" s="1150"/>
      <c r="BE330" s="1073"/>
      <c r="BY330" s="1150"/>
      <c r="BZ330" s="1073"/>
      <c r="CN330" s="1150"/>
      <c r="CO330" s="1073"/>
      <c r="DA330" s="1082"/>
      <c r="DB330" s="1082"/>
      <c r="DC330" s="1082"/>
      <c r="DD330" s="1082"/>
      <c r="DE330" s="1082"/>
      <c r="DF330" s="1082"/>
      <c r="DG330" s="1082"/>
      <c r="DH330" s="1082"/>
      <c r="DI330" s="1082"/>
      <c r="DJ330" s="1082"/>
      <c r="DK330" s="1082"/>
      <c r="DL330" s="1082"/>
      <c r="DO330" s="1150"/>
      <c r="DP330" s="1073"/>
      <c r="DQ330" s="587"/>
      <c r="DR330" s="587"/>
      <c r="DS330" s="587"/>
      <c r="DT330" s="587"/>
      <c r="DU330" s="1127"/>
      <c r="DV330" s="1127"/>
      <c r="DW330" s="588"/>
      <c r="DX330" s="587"/>
      <c r="DY330" s="587"/>
      <c r="DZ330" s="587"/>
      <c r="EA330" s="587"/>
      <c r="EB330" s="1127"/>
      <c r="EC330" s="1127"/>
      <c r="ED330" s="1150"/>
      <c r="EE330" s="1073"/>
      <c r="EF330" s="1062">
        <v>2</v>
      </c>
      <c r="EG330" s="1062">
        <v>1</v>
      </c>
      <c r="EH330" s="1062">
        <v>1</v>
      </c>
      <c r="EI330" s="1062">
        <f t="shared" si="506"/>
        <v>4</v>
      </c>
      <c r="EJ330" s="1082">
        <v>1</v>
      </c>
      <c r="EM330" s="1062">
        <v>9</v>
      </c>
      <c r="EN330" s="1062">
        <v>3</v>
      </c>
      <c r="EO330" s="1062">
        <v>2</v>
      </c>
      <c r="EP330" s="1062">
        <f t="shared" si="507"/>
        <v>14</v>
      </c>
      <c r="EQ330" s="1082">
        <v>1</v>
      </c>
      <c r="ES330" s="1150"/>
      <c r="ET330" s="1074"/>
      <c r="EU330" s="1062">
        <v>4</v>
      </c>
      <c r="EV330" s="1062">
        <v>0</v>
      </c>
      <c r="EW330" s="1062">
        <v>6</v>
      </c>
      <c r="EX330" s="1062">
        <f t="shared" ref="EX330:EX336" si="512">SUM(EU330:EW330)</f>
        <v>10</v>
      </c>
      <c r="EY330" s="1081">
        <v>1</v>
      </c>
      <c r="FB330" s="1062">
        <v>4</v>
      </c>
      <c r="FC330" s="1062">
        <v>1</v>
      </c>
      <c r="FD330" s="1062">
        <v>8</v>
      </c>
      <c r="FE330" s="1062">
        <f t="shared" si="508"/>
        <v>13</v>
      </c>
      <c r="FF330" s="1082">
        <v>1</v>
      </c>
      <c r="FH330" s="1154"/>
      <c r="FI330" s="1138"/>
      <c r="FJ330" s="1248">
        <v>0</v>
      </c>
      <c r="FK330" s="1248">
        <v>0</v>
      </c>
      <c r="FL330" s="1248">
        <v>0</v>
      </c>
      <c r="FM330" s="1248">
        <f t="shared" si="509"/>
        <v>0</v>
      </c>
      <c r="FN330" s="1248">
        <v>0</v>
      </c>
      <c r="FO330" s="1248"/>
      <c r="FP330" s="1248"/>
      <c r="FQ330" s="1248">
        <v>0</v>
      </c>
      <c r="FR330" s="1062">
        <v>0</v>
      </c>
      <c r="FS330" s="1062">
        <v>0</v>
      </c>
      <c r="FT330" s="1062">
        <f t="shared" si="510"/>
        <v>0</v>
      </c>
      <c r="FU330" s="1076">
        <v>0</v>
      </c>
      <c r="FX330" s="1138"/>
      <c r="FY330" s="1062">
        <v>1</v>
      </c>
      <c r="FZ330" s="1062">
        <v>0</v>
      </c>
      <c r="GA330" s="1062">
        <v>3</v>
      </c>
      <c r="GB330" s="590">
        <f t="shared" si="511"/>
        <v>4</v>
      </c>
      <c r="GC330" s="1082">
        <v>1</v>
      </c>
      <c r="GE330" s="589">
        <f t="shared" si="469"/>
        <v>19</v>
      </c>
      <c r="GF330" s="589">
        <f t="shared" si="470"/>
        <v>6</v>
      </c>
      <c r="GG330" s="589">
        <f t="shared" si="471"/>
        <v>18</v>
      </c>
      <c r="GH330" s="586">
        <v>0</v>
      </c>
      <c r="GI330" s="586">
        <v>1</v>
      </c>
    </row>
    <row r="331" spans="1:191" hidden="1" x14ac:dyDescent="0.35">
      <c r="A331" s="1224">
        <v>43185</v>
      </c>
      <c r="O331" s="1150"/>
      <c r="P331" s="1073"/>
      <c r="AC331" s="1062">
        <v>10</v>
      </c>
      <c r="AD331" s="1062">
        <v>3</v>
      </c>
      <c r="AE331" s="1062">
        <v>8</v>
      </c>
      <c r="AF331" s="1062">
        <f t="shared" ref="AF331:AF336" si="513">SUM(AC331:AE331)</f>
        <v>21</v>
      </c>
      <c r="AG331" s="1076">
        <v>1</v>
      </c>
      <c r="AJ331" s="1062">
        <v>11</v>
      </c>
      <c r="AK331" s="1062">
        <v>3</v>
      </c>
      <c r="AL331" s="1062">
        <v>8</v>
      </c>
      <c r="AM331" s="1062">
        <f t="shared" ref="AM331:AM336" si="514">SUM(AJ331:AL331)</f>
        <v>22</v>
      </c>
      <c r="AN331" s="1076">
        <v>1</v>
      </c>
      <c r="AQ331" s="1062">
        <v>3</v>
      </c>
      <c r="AR331" s="1062">
        <v>3</v>
      </c>
      <c r="AS331" s="1062">
        <v>4</v>
      </c>
      <c r="AT331" s="1062">
        <f t="shared" si="504"/>
        <v>10</v>
      </c>
      <c r="AU331" s="1082">
        <v>1</v>
      </c>
      <c r="AX331" s="1062">
        <v>4</v>
      </c>
      <c r="AY331" s="1062">
        <v>5</v>
      </c>
      <c r="AZ331" s="1062">
        <v>5</v>
      </c>
      <c r="BA331" s="1062">
        <f t="shared" si="505"/>
        <v>14</v>
      </c>
      <c r="BB331" s="1082">
        <v>1</v>
      </c>
      <c r="BD331" s="1150"/>
      <c r="BE331" s="1073"/>
      <c r="BY331" s="1150"/>
      <c r="BZ331" s="1073"/>
      <c r="CN331" s="1150"/>
      <c r="CO331" s="1073"/>
      <c r="DA331" s="1082"/>
      <c r="DB331" s="1082"/>
      <c r="DC331" s="1082"/>
      <c r="DD331" s="1082"/>
      <c r="DE331" s="1082"/>
      <c r="DF331" s="1082"/>
      <c r="DG331" s="1082"/>
      <c r="DH331" s="1082"/>
      <c r="DI331" s="1082"/>
      <c r="DJ331" s="1082"/>
      <c r="DK331" s="1082"/>
      <c r="DL331" s="1082"/>
      <c r="DO331" s="1150"/>
      <c r="DP331" s="1073"/>
      <c r="DQ331" s="587"/>
      <c r="DR331" s="587"/>
      <c r="DS331" s="587"/>
      <c r="DT331" s="587"/>
      <c r="DU331" s="1127"/>
      <c r="DV331" s="1127"/>
      <c r="DW331" s="588"/>
      <c r="DX331" s="587"/>
      <c r="DY331" s="587"/>
      <c r="DZ331" s="587"/>
      <c r="EA331" s="587"/>
      <c r="EB331" s="1127"/>
      <c r="EC331" s="1127"/>
      <c r="ED331" s="1150"/>
      <c r="EE331" s="1073"/>
      <c r="EF331" s="1062">
        <v>0</v>
      </c>
      <c r="EG331" s="1062">
        <v>0</v>
      </c>
      <c r="EH331" s="1062">
        <v>0</v>
      </c>
      <c r="EI331" s="1062">
        <f t="shared" si="506"/>
        <v>0</v>
      </c>
      <c r="EJ331" s="1082">
        <v>0</v>
      </c>
      <c r="EM331" s="1062">
        <v>0</v>
      </c>
      <c r="EN331" s="1062">
        <v>0</v>
      </c>
      <c r="EO331" s="1062">
        <v>0</v>
      </c>
      <c r="EP331" s="1062">
        <f t="shared" si="507"/>
        <v>0</v>
      </c>
      <c r="EQ331" s="1082">
        <v>0</v>
      </c>
      <c r="ES331" s="1150"/>
      <c r="ET331" s="1074"/>
      <c r="EU331" s="1062">
        <v>0</v>
      </c>
      <c r="EV331" s="1062">
        <v>0</v>
      </c>
      <c r="EW331" s="1062">
        <v>0</v>
      </c>
      <c r="EX331" s="1062">
        <f t="shared" si="512"/>
        <v>0</v>
      </c>
      <c r="EY331" s="1081">
        <v>0</v>
      </c>
      <c r="FB331" s="1062">
        <v>0</v>
      </c>
      <c r="FC331" s="1062">
        <v>0</v>
      </c>
      <c r="FD331" s="1062">
        <v>0</v>
      </c>
      <c r="FE331" s="1062">
        <f t="shared" si="508"/>
        <v>0</v>
      </c>
      <c r="FF331" s="1082">
        <v>0</v>
      </c>
      <c r="FH331" s="1154"/>
      <c r="FI331" s="1138"/>
      <c r="FJ331" s="1248">
        <v>11</v>
      </c>
      <c r="FK331" s="1248">
        <v>0</v>
      </c>
      <c r="FL331" s="1248">
        <v>1</v>
      </c>
      <c r="FM331" s="1248">
        <f t="shared" si="509"/>
        <v>12</v>
      </c>
      <c r="FN331" s="1248">
        <v>1</v>
      </c>
      <c r="FO331" s="1248"/>
      <c r="FP331" s="1248"/>
      <c r="FQ331" s="1248">
        <v>13</v>
      </c>
      <c r="FR331" s="1062">
        <v>1</v>
      </c>
      <c r="FS331" s="1062">
        <v>3</v>
      </c>
      <c r="FT331" s="1062">
        <f t="shared" si="510"/>
        <v>17</v>
      </c>
      <c r="FU331" s="1076">
        <v>1</v>
      </c>
      <c r="FX331" s="1138"/>
      <c r="FY331" s="1062">
        <v>2</v>
      </c>
      <c r="FZ331" s="1062">
        <v>0</v>
      </c>
      <c r="GA331" s="1062">
        <v>1</v>
      </c>
      <c r="GB331" s="590">
        <f t="shared" si="511"/>
        <v>3</v>
      </c>
      <c r="GC331" s="1082">
        <v>1</v>
      </c>
      <c r="GE331" s="589">
        <f t="shared" si="469"/>
        <v>26</v>
      </c>
      <c r="GF331" s="589">
        <f t="shared" si="470"/>
        <v>6</v>
      </c>
      <c r="GG331" s="589">
        <f t="shared" si="471"/>
        <v>14</v>
      </c>
      <c r="GH331" s="586">
        <v>0</v>
      </c>
      <c r="GI331" s="586">
        <v>1</v>
      </c>
    </row>
    <row r="332" spans="1:191" hidden="1" x14ac:dyDescent="0.35">
      <c r="A332" s="1225">
        <v>43186</v>
      </c>
      <c r="O332" s="1150"/>
      <c r="P332" s="1073"/>
      <c r="AC332" s="1062">
        <v>5</v>
      </c>
      <c r="AD332" s="1062">
        <v>3</v>
      </c>
      <c r="AE332" s="1062">
        <v>3</v>
      </c>
      <c r="AF332" s="1062">
        <f t="shared" si="513"/>
        <v>11</v>
      </c>
      <c r="AG332" s="1076">
        <v>1</v>
      </c>
      <c r="AJ332" s="1062">
        <v>6</v>
      </c>
      <c r="AK332" s="1062">
        <v>3</v>
      </c>
      <c r="AL332" s="1062">
        <v>4</v>
      </c>
      <c r="AM332" s="1062">
        <f t="shared" si="514"/>
        <v>13</v>
      </c>
      <c r="AN332" s="1076">
        <v>1</v>
      </c>
      <c r="AQ332" s="1062">
        <v>7</v>
      </c>
      <c r="AR332" s="1062">
        <v>3</v>
      </c>
      <c r="AS332" s="1062">
        <v>2</v>
      </c>
      <c r="AT332" s="1062">
        <f t="shared" si="504"/>
        <v>12</v>
      </c>
      <c r="AU332" s="1082">
        <v>1</v>
      </c>
      <c r="AX332" s="1062">
        <v>7</v>
      </c>
      <c r="AY332" s="1062">
        <v>3</v>
      </c>
      <c r="AZ332" s="1062">
        <v>3</v>
      </c>
      <c r="BA332" s="1062">
        <f t="shared" si="505"/>
        <v>13</v>
      </c>
      <c r="BB332" s="1082">
        <v>1</v>
      </c>
      <c r="BD332" s="1150"/>
      <c r="BE332" s="1073"/>
      <c r="BY332" s="1150"/>
      <c r="BZ332" s="1073"/>
      <c r="CN332" s="1150"/>
      <c r="CO332" s="1073"/>
      <c r="DA332" s="1082"/>
      <c r="DB332" s="1082"/>
      <c r="DC332" s="1082"/>
      <c r="DD332" s="1082"/>
      <c r="DE332" s="1082"/>
      <c r="DF332" s="1082"/>
      <c r="DG332" s="1082"/>
      <c r="DH332" s="1082"/>
      <c r="DI332" s="1082"/>
      <c r="DJ332" s="1082"/>
      <c r="DK332" s="1082"/>
      <c r="DL332" s="1082"/>
      <c r="DO332" s="1150"/>
      <c r="DP332" s="1073"/>
      <c r="DQ332" s="587"/>
      <c r="DR332" s="587"/>
      <c r="DS332" s="587"/>
      <c r="DT332" s="587"/>
      <c r="DU332" s="1127"/>
      <c r="DV332" s="1127"/>
      <c r="DW332" s="588"/>
      <c r="DX332" s="587"/>
      <c r="DY332" s="587"/>
      <c r="DZ332" s="587"/>
      <c r="EA332" s="587"/>
      <c r="EB332" s="1127"/>
      <c r="EC332" s="1127"/>
      <c r="ED332" s="1150"/>
      <c r="EE332" s="1073"/>
      <c r="EF332" s="1062">
        <v>0</v>
      </c>
      <c r="EG332" s="1062">
        <v>0</v>
      </c>
      <c r="EH332" s="1062">
        <v>0</v>
      </c>
      <c r="EI332" s="1062">
        <f t="shared" si="506"/>
        <v>0</v>
      </c>
      <c r="EJ332" s="1082">
        <v>0</v>
      </c>
      <c r="EM332" s="1062">
        <v>0</v>
      </c>
      <c r="EN332" s="1062">
        <v>0</v>
      </c>
      <c r="EO332" s="1062">
        <v>0</v>
      </c>
      <c r="EP332" s="1062">
        <f t="shared" si="507"/>
        <v>0</v>
      </c>
      <c r="EQ332" s="1082">
        <v>0</v>
      </c>
      <c r="ES332" s="1150"/>
      <c r="ET332" s="1074"/>
      <c r="EU332" s="1062">
        <v>10</v>
      </c>
      <c r="EV332" s="1062">
        <v>2</v>
      </c>
      <c r="EW332" s="1062">
        <v>1</v>
      </c>
      <c r="EX332" s="1062">
        <f t="shared" si="512"/>
        <v>13</v>
      </c>
      <c r="EY332" s="1081">
        <v>1</v>
      </c>
      <c r="FB332" s="1062">
        <v>13</v>
      </c>
      <c r="FC332" s="1062">
        <v>2</v>
      </c>
      <c r="FD332" s="1062">
        <v>2</v>
      </c>
      <c r="FE332" s="1062">
        <f t="shared" si="508"/>
        <v>17</v>
      </c>
      <c r="FF332" s="1082">
        <v>1</v>
      </c>
      <c r="FH332" s="1154"/>
      <c r="FI332" s="1138"/>
      <c r="FJ332" s="1248">
        <v>8</v>
      </c>
      <c r="FK332" s="1248">
        <v>1</v>
      </c>
      <c r="FL332" s="1248">
        <v>4</v>
      </c>
      <c r="FM332" s="1248">
        <f t="shared" si="509"/>
        <v>13</v>
      </c>
      <c r="FN332" s="1248">
        <v>1</v>
      </c>
      <c r="FO332" s="1248"/>
      <c r="FP332" s="1248"/>
      <c r="FQ332" s="1248">
        <v>9</v>
      </c>
      <c r="FR332" s="1062">
        <v>2</v>
      </c>
      <c r="FS332" s="1062">
        <v>5</v>
      </c>
      <c r="FT332" s="1062">
        <f t="shared" si="510"/>
        <v>16</v>
      </c>
      <c r="FU332" s="1076">
        <v>1</v>
      </c>
      <c r="FX332" s="1138"/>
      <c r="FY332" s="1062">
        <v>2</v>
      </c>
      <c r="FZ332" s="1062">
        <v>2</v>
      </c>
      <c r="GA332" s="1062">
        <v>0</v>
      </c>
      <c r="GB332" s="590">
        <f t="shared" si="511"/>
        <v>4</v>
      </c>
      <c r="GC332" s="1082">
        <v>1</v>
      </c>
      <c r="GE332" s="589">
        <f t="shared" si="469"/>
        <v>32</v>
      </c>
      <c r="GF332" s="589">
        <f t="shared" si="470"/>
        <v>11</v>
      </c>
      <c r="GG332" s="589">
        <f t="shared" si="471"/>
        <v>10</v>
      </c>
      <c r="GH332" s="586">
        <v>2</v>
      </c>
      <c r="GI332" s="586">
        <v>0</v>
      </c>
    </row>
    <row r="333" spans="1:191" hidden="1" x14ac:dyDescent="0.35">
      <c r="A333" s="1225">
        <v>43187</v>
      </c>
      <c r="O333" s="1150"/>
      <c r="P333" s="1073"/>
      <c r="AC333" s="1062">
        <v>6</v>
      </c>
      <c r="AD333" s="1062">
        <v>2</v>
      </c>
      <c r="AE333" s="1062">
        <v>4</v>
      </c>
      <c r="AF333" s="1062">
        <f t="shared" si="513"/>
        <v>12</v>
      </c>
      <c r="AG333" s="1076">
        <v>1</v>
      </c>
      <c r="AJ333" s="1062">
        <v>8</v>
      </c>
      <c r="AK333" s="1062">
        <v>3</v>
      </c>
      <c r="AL333" s="1062">
        <v>4</v>
      </c>
      <c r="AM333" s="1062">
        <f t="shared" si="514"/>
        <v>15</v>
      </c>
      <c r="AN333" s="1076">
        <v>1</v>
      </c>
      <c r="AQ333" s="1062">
        <v>5</v>
      </c>
      <c r="AR333" s="1062">
        <v>2</v>
      </c>
      <c r="AS333" s="1062">
        <v>5</v>
      </c>
      <c r="AT333" s="1062">
        <f t="shared" si="504"/>
        <v>12</v>
      </c>
      <c r="AU333" s="1082">
        <v>1</v>
      </c>
      <c r="AX333" s="1062">
        <v>5</v>
      </c>
      <c r="AY333" s="1062">
        <v>3</v>
      </c>
      <c r="AZ333" s="1062">
        <v>6</v>
      </c>
      <c r="BA333" s="1062">
        <f t="shared" si="505"/>
        <v>14</v>
      </c>
      <c r="BB333" s="1082">
        <v>1</v>
      </c>
      <c r="BD333" s="1150"/>
      <c r="BE333" s="1073"/>
      <c r="BY333" s="1150"/>
      <c r="BZ333" s="1073"/>
      <c r="CN333" s="1150"/>
      <c r="CO333" s="1073"/>
      <c r="DA333" s="1082"/>
      <c r="DB333" s="1082"/>
      <c r="DC333" s="1082"/>
      <c r="DD333" s="1082"/>
      <c r="DE333" s="1082"/>
      <c r="DF333" s="1082"/>
      <c r="DG333" s="1082"/>
      <c r="DH333" s="1082"/>
      <c r="DI333" s="1082"/>
      <c r="DJ333" s="1082"/>
      <c r="DK333" s="1082"/>
      <c r="DL333" s="1082"/>
      <c r="DO333" s="1150"/>
      <c r="DP333" s="1073"/>
      <c r="DQ333" s="587"/>
      <c r="DR333" s="587"/>
      <c r="DS333" s="587"/>
      <c r="DT333" s="587"/>
      <c r="DU333" s="1127"/>
      <c r="DV333" s="1127"/>
      <c r="DW333" s="588"/>
      <c r="DX333" s="587"/>
      <c r="DY333" s="587"/>
      <c r="DZ333" s="587"/>
      <c r="EA333" s="587"/>
      <c r="EB333" s="1127"/>
      <c r="EC333" s="1127"/>
      <c r="ED333" s="1150"/>
      <c r="EE333" s="1073"/>
      <c r="EF333" s="1062">
        <v>0</v>
      </c>
      <c r="EG333" s="1062">
        <v>0</v>
      </c>
      <c r="EH333" s="1062">
        <v>0</v>
      </c>
      <c r="EI333" s="1062">
        <f t="shared" si="506"/>
        <v>0</v>
      </c>
      <c r="EJ333" s="1082">
        <v>0</v>
      </c>
      <c r="EM333" s="1062">
        <v>0</v>
      </c>
      <c r="EN333" s="1062">
        <v>0</v>
      </c>
      <c r="EO333" s="1062">
        <v>0</v>
      </c>
      <c r="EP333" s="1062">
        <f t="shared" si="507"/>
        <v>0</v>
      </c>
      <c r="EQ333" s="1082">
        <v>0</v>
      </c>
      <c r="ES333" s="1150"/>
      <c r="ET333" s="1074"/>
      <c r="EU333" s="1062">
        <v>6</v>
      </c>
      <c r="EV333" s="1062">
        <v>0</v>
      </c>
      <c r="EW333" s="1062">
        <v>0</v>
      </c>
      <c r="EX333" s="1062">
        <f t="shared" si="512"/>
        <v>6</v>
      </c>
      <c r="EY333" s="1081">
        <v>1</v>
      </c>
      <c r="FB333" s="1062">
        <v>8</v>
      </c>
      <c r="FC333" s="1062">
        <v>2</v>
      </c>
      <c r="FD333" s="1062">
        <v>0</v>
      </c>
      <c r="FE333" s="1062">
        <f t="shared" si="508"/>
        <v>10</v>
      </c>
      <c r="FF333" s="1082">
        <v>1</v>
      </c>
      <c r="FH333" s="1154"/>
      <c r="FI333" s="1138"/>
      <c r="FJ333" s="1248">
        <v>7</v>
      </c>
      <c r="FK333" s="1248">
        <v>2</v>
      </c>
      <c r="FL333" s="1248">
        <v>5</v>
      </c>
      <c r="FM333" s="1248">
        <f t="shared" si="509"/>
        <v>14</v>
      </c>
      <c r="FN333" s="1248">
        <v>1</v>
      </c>
      <c r="FO333" s="1248"/>
      <c r="FP333" s="1248"/>
      <c r="FQ333" s="1248">
        <v>8</v>
      </c>
      <c r="FR333" s="1062">
        <v>2</v>
      </c>
      <c r="FS333" s="1062">
        <v>5</v>
      </c>
      <c r="FT333" s="1062">
        <f t="shared" si="510"/>
        <v>15</v>
      </c>
      <c r="FU333" s="1076">
        <v>1</v>
      </c>
      <c r="FX333" s="1138"/>
      <c r="FY333" s="1062">
        <v>3</v>
      </c>
      <c r="FZ333" s="1062">
        <v>1</v>
      </c>
      <c r="GA333" s="1062">
        <v>3</v>
      </c>
      <c r="GB333" s="590">
        <f t="shared" si="511"/>
        <v>7</v>
      </c>
      <c r="GC333" s="1082">
        <v>1</v>
      </c>
      <c r="GE333" s="589">
        <f t="shared" si="469"/>
        <v>27</v>
      </c>
      <c r="GF333" s="589">
        <f t="shared" si="470"/>
        <v>7</v>
      </c>
      <c r="GG333" s="589">
        <f t="shared" si="471"/>
        <v>17</v>
      </c>
      <c r="GH333" s="586">
        <v>2</v>
      </c>
      <c r="GI333" s="586">
        <v>1</v>
      </c>
    </row>
    <row r="334" spans="1:191" hidden="1" x14ac:dyDescent="0.35">
      <c r="A334" s="1225">
        <v>43188</v>
      </c>
      <c r="O334" s="1150"/>
      <c r="P334" s="1073"/>
      <c r="AC334" s="1062">
        <v>8</v>
      </c>
      <c r="AD334" s="1062">
        <v>11</v>
      </c>
      <c r="AE334" s="1062">
        <v>4</v>
      </c>
      <c r="AF334" s="1062">
        <f t="shared" si="513"/>
        <v>23</v>
      </c>
      <c r="AG334" s="1076">
        <v>1</v>
      </c>
      <c r="AJ334" s="1062">
        <v>8</v>
      </c>
      <c r="AK334" s="1062">
        <v>13</v>
      </c>
      <c r="AL334" s="1062">
        <v>4</v>
      </c>
      <c r="AM334" s="1062">
        <f t="shared" si="514"/>
        <v>25</v>
      </c>
      <c r="AN334" s="1076">
        <v>1</v>
      </c>
      <c r="AQ334" s="1062">
        <v>6</v>
      </c>
      <c r="AR334" s="1062">
        <v>7</v>
      </c>
      <c r="AS334" s="1062">
        <v>9</v>
      </c>
      <c r="AT334" s="1062">
        <f t="shared" ref="AT334:AT340" si="515">SUM(AQ334:AS334)</f>
        <v>22</v>
      </c>
      <c r="AU334" s="1082">
        <v>1</v>
      </c>
      <c r="AX334" s="1062">
        <v>6</v>
      </c>
      <c r="AY334" s="1062">
        <v>7</v>
      </c>
      <c r="AZ334" s="1062">
        <v>9</v>
      </c>
      <c r="BA334" s="1062">
        <f t="shared" ref="BA334:BA340" si="516">SUM(AX334:AZ334)</f>
        <v>22</v>
      </c>
      <c r="BB334" s="1082">
        <v>1</v>
      </c>
      <c r="BD334" s="1150"/>
      <c r="BE334" s="1073"/>
      <c r="BY334" s="1150"/>
      <c r="BZ334" s="1073"/>
      <c r="CN334" s="1150"/>
      <c r="CO334" s="1073"/>
      <c r="DA334" s="1082"/>
      <c r="DB334" s="1082"/>
      <c r="DC334" s="1082"/>
      <c r="DD334" s="1082"/>
      <c r="DE334" s="1082"/>
      <c r="DF334" s="1082"/>
      <c r="DG334" s="1082"/>
      <c r="DH334" s="1082"/>
      <c r="DI334" s="1082"/>
      <c r="DJ334" s="1082"/>
      <c r="DK334" s="1082"/>
      <c r="DL334" s="1082"/>
      <c r="DO334" s="1150"/>
      <c r="DP334" s="1073"/>
      <c r="DQ334" s="587"/>
      <c r="DR334" s="587"/>
      <c r="DS334" s="587"/>
      <c r="DT334" s="587"/>
      <c r="DU334" s="1127"/>
      <c r="DV334" s="1127"/>
      <c r="DW334" s="588"/>
      <c r="DX334" s="587"/>
      <c r="DY334" s="587"/>
      <c r="DZ334" s="587"/>
      <c r="EA334" s="587"/>
      <c r="EB334" s="1127"/>
      <c r="EC334" s="1127"/>
      <c r="ED334" s="1150"/>
      <c r="EE334" s="1073"/>
      <c r="EF334" s="1062">
        <v>0</v>
      </c>
      <c r="EG334" s="1062">
        <v>0</v>
      </c>
      <c r="EH334" s="1062">
        <v>0</v>
      </c>
      <c r="EI334" s="1062">
        <f t="shared" ref="EI334:EI340" si="517">SUM(EF334:EH334)</f>
        <v>0</v>
      </c>
      <c r="EJ334" s="1082">
        <v>0</v>
      </c>
      <c r="EM334" s="1062">
        <v>0</v>
      </c>
      <c r="EN334" s="1062">
        <v>0</v>
      </c>
      <c r="EO334" s="1062">
        <v>0</v>
      </c>
      <c r="EP334" s="1062">
        <f t="shared" ref="EP334:EP340" si="518">SUM(EM334:EO334)</f>
        <v>0</v>
      </c>
      <c r="EQ334" s="1082">
        <v>0</v>
      </c>
      <c r="ES334" s="1150"/>
      <c r="ET334" s="1074"/>
      <c r="EU334" s="1062">
        <v>6</v>
      </c>
      <c r="EV334" s="1062">
        <v>0</v>
      </c>
      <c r="EW334" s="1062">
        <v>2</v>
      </c>
      <c r="EX334" s="1062">
        <f t="shared" si="512"/>
        <v>8</v>
      </c>
      <c r="EY334" s="1081">
        <v>1</v>
      </c>
      <c r="FB334" s="1062">
        <v>10</v>
      </c>
      <c r="FC334" s="1062">
        <v>1</v>
      </c>
      <c r="FD334" s="1062">
        <v>2</v>
      </c>
      <c r="FE334" s="1062">
        <f t="shared" ref="FE334:FE340" si="519">SUM(FB334:FD334)</f>
        <v>13</v>
      </c>
      <c r="FF334" s="1082">
        <v>1</v>
      </c>
      <c r="FH334" s="1154"/>
      <c r="FI334" s="1138"/>
      <c r="FJ334" s="1248">
        <v>14</v>
      </c>
      <c r="FK334" s="1248">
        <v>1</v>
      </c>
      <c r="FL334" s="1248">
        <v>0</v>
      </c>
      <c r="FM334" s="1248">
        <f t="shared" ref="FM334:FM340" si="520">SUM(FJ334:FL334)</f>
        <v>15</v>
      </c>
      <c r="FN334" s="1248">
        <v>1</v>
      </c>
      <c r="FO334" s="1248"/>
      <c r="FP334" s="1248"/>
      <c r="FQ334" s="1248">
        <v>15</v>
      </c>
      <c r="FR334" s="1062">
        <v>3</v>
      </c>
      <c r="FS334" s="1062">
        <v>3</v>
      </c>
      <c r="FT334" s="1062">
        <f t="shared" ref="FT334:FT340" si="521">SUM(FQ334:FS334)</f>
        <v>21</v>
      </c>
      <c r="FU334" s="1076">
        <v>1</v>
      </c>
      <c r="FX334" s="1138"/>
      <c r="FY334" s="1062">
        <v>2</v>
      </c>
      <c r="FZ334" s="1062">
        <v>0</v>
      </c>
      <c r="GA334" s="1062">
        <v>1</v>
      </c>
      <c r="GB334" s="590">
        <f t="shared" ref="GB334:GB340" si="522">SUM(FY334:GA334)</f>
        <v>3</v>
      </c>
      <c r="GC334" s="1082">
        <v>1</v>
      </c>
      <c r="GE334" s="589">
        <f t="shared" si="469"/>
        <v>36</v>
      </c>
      <c r="GF334" s="589">
        <f t="shared" si="470"/>
        <v>19</v>
      </c>
      <c r="GG334" s="589">
        <f t="shared" si="471"/>
        <v>16</v>
      </c>
      <c r="GH334" s="586">
        <v>1</v>
      </c>
      <c r="GI334" s="586">
        <v>0</v>
      </c>
    </row>
    <row r="335" spans="1:191" s="1244" customFormat="1" hidden="1" x14ac:dyDescent="0.35">
      <c r="A335" s="1250">
        <v>43189</v>
      </c>
      <c r="B335" s="1234"/>
      <c r="C335" s="1234"/>
      <c r="D335" s="1234"/>
      <c r="E335" s="1234"/>
      <c r="F335" s="1241"/>
      <c r="G335" s="1240"/>
      <c r="H335" s="1096"/>
      <c r="I335" s="1234"/>
      <c r="J335" s="1234"/>
      <c r="K335" s="1234"/>
      <c r="L335" s="1234"/>
      <c r="M335" s="1241"/>
      <c r="N335" s="1241"/>
      <c r="O335" s="1096"/>
      <c r="P335" s="1096"/>
      <c r="Q335" s="1234"/>
      <c r="R335" s="1234"/>
      <c r="S335" s="1234"/>
      <c r="T335" s="1234"/>
      <c r="U335" s="1241"/>
      <c r="V335" s="1240"/>
      <c r="W335" s="1234"/>
      <c r="X335" s="1234"/>
      <c r="Y335" s="1234"/>
      <c r="Z335" s="1234"/>
      <c r="AA335" s="1241"/>
      <c r="AB335" s="1241"/>
      <c r="AC335" s="1234">
        <v>3</v>
      </c>
      <c r="AD335" s="1234">
        <v>1</v>
      </c>
      <c r="AE335" s="1234">
        <v>3</v>
      </c>
      <c r="AF335" s="1234">
        <f t="shared" si="513"/>
        <v>7</v>
      </c>
      <c r="AG335" s="1241">
        <v>1</v>
      </c>
      <c r="AH335" s="1236"/>
      <c r="AI335" s="1096"/>
      <c r="AJ335" s="1234">
        <v>3</v>
      </c>
      <c r="AK335" s="1234">
        <v>2</v>
      </c>
      <c r="AL335" s="1234">
        <v>4</v>
      </c>
      <c r="AM335" s="1234">
        <f t="shared" si="514"/>
        <v>9</v>
      </c>
      <c r="AN335" s="1241">
        <v>1</v>
      </c>
      <c r="AO335" s="1235"/>
      <c r="AP335" s="1234"/>
      <c r="AQ335" s="1234">
        <v>6</v>
      </c>
      <c r="AR335" s="1234">
        <v>1</v>
      </c>
      <c r="AS335" s="1234">
        <v>2</v>
      </c>
      <c r="AT335" s="1234">
        <f t="shared" si="515"/>
        <v>9</v>
      </c>
      <c r="AU335" s="1235">
        <v>1</v>
      </c>
      <c r="AV335" s="1240"/>
      <c r="AW335" s="1096"/>
      <c r="AX335" s="1234">
        <v>6</v>
      </c>
      <c r="AY335" s="1234">
        <v>2</v>
      </c>
      <c r="AZ335" s="1234">
        <v>2</v>
      </c>
      <c r="BA335" s="1234">
        <f t="shared" si="516"/>
        <v>10</v>
      </c>
      <c r="BB335" s="1235">
        <v>1</v>
      </c>
      <c r="BC335" s="1235"/>
      <c r="BD335" s="1096"/>
      <c r="BE335" s="1096"/>
      <c r="BF335" s="1234"/>
      <c r="BG335" s="1234"/>
      <c r="BH335" s="1234"/>
      <c r="BI335" s="1234"/>
      <c r="BJ335" s="1241"/>
      <c r="BK335" s="1235"/>
      <c r="BL335" s="1096"/>
      <c r="BM335" s="1234"/>
      <c r="BN335" s="1234"/>
      <c r="BO335" s="1234"/>
      <c r="BP335" s="1234"/>
      <c r="BQ335" s="1251"/>
      <c r="BR335" s="1236"/>
      <c r="BS335" s="1234"/>
      <c r="BT335" s="1234"/>
      <c r="BU335" s="1234"/>
      <c r="BV335" s="1234"/>
      <c r="BW335" s="1241"/>
      <c r="BX335" s="1235"/>
      <c r="BY335" s="1096"/>
      <c r="BZ335" s="1096"/>
      <c r="CA335" s="1234"/>
      <c r="CB335" s="1234"/>
      <c r="CC335" s="1234"/>
      <c r="CD335" s="1234"/>
      <c r="CE335" s="1235"/>
      <c r="CF335" s="1235"/>
      <c r="CG335" s="1096"/>
      <c r="CH335" s="1234"/>
      <c r="CI335" s="1234"/>
      <c r="CJ335" s="1234"/>
      <c r="CK335" s="1234"/>
      <c r="CL335" s="1235"/>
      <c r="CM335" s="1235"/>
      <c r="CN335" s="1096"/>
      <c r="CO335" s="1096"/>
      <c r="CP335" s="1234"/>
      <c r="CQ335" s="1234"/>
      <c r="CR335" s="1234"/>
      <c r="CS335" s="1234"/>
      <c r="CT335" s="1235"/>
      <c r="CU335" s="1235"/>
      <c r="CV335" s="1096"/>
      <c r="CW335" s="1234"/>
      <c r="CX335" s="1234"/>
      <c r="CY335" s="1234"/>
      <c r="CZ335" s="1234"/>
      <c r="DA335" s="1235"/>
      <c r="DB335" s="1235"/>
      <c r="DC335" s="1235"/>
      <c r="DD335" s="1235"/>
      <c r="DE335" s="1235"/>
      <c r="DF335" s="1235"/>
      <c r="DG335" s="1235"/>
      <c r="DH335" s="1235"/>
      <c r="DI335" s="1235"/>
      <c r="DJ335" s="1235"/>
      <c r="DK335" s="1235"/>
      <c r="DL335" s="1235"/>
      <c r="DM335" s="1235"/>
      <c r="DN335" s="1235"/>
      <c r="DO335" s="1096"/>
      <c r="DP335" s="1096"/>
      <c r="DQ335" s="1234"/>
      <c r="DR335" s="1234"/>
      <c r="DS335" s="1234"/>
      <c r="DT335" s="1234"/>
      <c r="DU335" s="1235"/>
      <c r="DV335" s="1235"/>
      <c r="DW335" s="1096"/>
      <c r="DX335" s="1234"/>
      <c r="DY335" s="1234"/>
      <c r="DZ335" s="1234"/>
      <c r="EA335" s="1234"/>
      <c r="EB335" s="1235"/>
      <c r="EC335" s="1235"/>
      <c r="ED335" s="1096"/>
      <c r="EE335" s="1096"/>
      <c r="EF335" s="1234">
        <v>0</v>
      </c>
      <c r="EG335" s="1234">
        <v>0</v>
      </c>
      <c r="EH335" s="1234">
        <v>0</v>
      </c>
      <c r="EI335" s="1234">
        <f t="shared" si="517"/>
        <v>0</v>
      </c>
      <c r="EJ335" s="1235">
        <v>0</v>
      </c>
      <c r="EK335" s="1235"/>
      <c r="EL335" s="1096"/>
      <c r="EM335" s="1234">
        <v>0</v>
      </c>
      <c r="EN335" s="1234">
        <v>0</v>
      </c>
      <c r="EO335" s="1234">
        <v>0</v>
      </c>
      <c r="EP335" s="1234">
        <f t="shared" si="518"/>
        <v>0</v>
      </c>
      <c r="EQ335" s="1235">
        <v>0</v>
      </c>
      <c r="ER335" s="1235"/>
      <c r="ES335" s="1096"/>
      <c r="ET335" s="1234"/>
      <c r="EU335" s="1234">
        <v>11</v>
      </c>
      <c r="EV335" s="1234">
        <v>3</v>
      </c>
      <c r="EW335" s="1234">
        <v>0</v>
      </c>
      <c r="EX335" s="1234">
        <f t="shared" si="512"/>
        <v>14</v>
      </c>
      <c r="EY335" s="1236">
        <v>1</v>
      </c>
      <c r="EZ335" s="1237"/>
      <c r="FA335" s="1096"/>
      <c r="FB335" s="1234">
        <v>13</v>
      </c>
      <c r="FC335" s="1234">
        <v>3</v>
      </c>
      <c r="FD335" s="1234">
        <v>1</v>
      </c>
      <c r="FE335" s="1234">
        <f t="shared" si="519"/>
        <v>17</v>
      </c>
      <c r="FF335" s="1235">
        <v>1</v>
      </c>
      <c r="FG335" s="1235"/>
      <c r="FH335" s="1238"/>
      <c r="FI335" s="1239"/>
      <c r="FJ335" s="1268">
        <v>9</v>
      </c>
      <c r="FK335" s="1268">
        <v>1</v>
      </c>
      <c r="FL335" s="1268">
        <v>1</v>
      </c>
      <c r="FM335" s="1268">
        <f t="shared" si="520"/>
        <v>11</v>
      </c>
      <c r="FN335" s="1268">
        <v>1</v>
      </c>
      <c r="FO335" s="1268"/>
      <c r="FP335" s="1268"/>
      <c r="FQ335" s="1268">
        <v>10</v>
      </c>
      <c r="FR335" s="1234">
        <v>1</v>
      </c>
      <c r="FS335" s="1234">
        <v>2</v>
      </c>
      <c r="FT335" s="1234">
        <f t="shared" si="521"/>
        <v>13</v>
      </c>
      <c r="FU335" s="1241">
        <v>1</v>
      </c>
      <c r="FV335" s="1235"/>
      <c r="FW335" s="1242"/>
      <c r="FX335" s="1239"/>
      <c r="FY335" s="1234">
        <v>0</v>
      </c>
      <c r="FZ335" s="1234">
        <v>2</v>
      </c>
      <c r="GA335" s="1234">
        <v>0</v>
      </c>
      <c r="GB335" s="1096">
        <f t="shared" si="522"/>
        <v>2</v>
      </c>
      <c r="GC335" s="1235">
        <v>1</v>
      </c>
      <c r="GD335" s="1236"/>
      <c r="GE335" s="1243">
        <f t="shared" si="469"/>
        <v>29</v>
      </c>
      <c r="GF335" s="1243">
        <f t="shared" si="470"/>
        <v>8</v>
      </c>
      <c r="GG335" s="1243">
        <f t="shared" si="471"/>
        <v>6</v>
      </c>
      <c r="GH335" s="1244">
        <v>1</v>
      </c>
      <c r="GI335" s="1244">
        <v>1</v>
      </c>
    </row>
    <row r="336" spans="1:191" hidden="1" x14ac:dyDescent="0.35">
      <c r="A336" s="1224">
        <v>43192</v>
      </c>
      <c r="O336" s="1150"/>
      <c r="P336" s="1073"/>
      <c r="AC336" s="1062">
        <v>9</v>
      </c>
      <c r="AD336" s="1062">
        <v>2</v>
      </c>
      <c r="AE336" s="1062">
        <v>7</v>
      </c>
      <c r="AF336" s="1062">
        <f t="shared" si="513"/>
        <v>18</v>
      </c>
      <c r="AG336" s="1076">
        <v>1</v>
      </c>
      <c r="AJ336" s="1062">
        <v>9</v>
      </c>
      <c r="AK336" s="1062">
        <v>2</v>
      </c>
      <c r="AL336" s="1062">
        <v>7</v>
      </c>
      <c r="AM336" s="1062">
        <f t="shared" si="514"/>
        <v>18</v>
      </c>
      <c r="AN336" s="1076">
        <v>1</v>
      </c>
      <c r="AQ336" s="1062">
        <v>4</v>
      </c>
      <c r="AR336" s="1062">
        <v>6</v>
      </c>
      <c r="AS336" s="1062">
        <v>7</v>
      </c>
      <c r="AT336" s="1062">
        <f t="shared" si="515"/>
        <v>17</v>
      </c>
      <c r="AU336" s="1082">
        <v>1</v>
      </c>
      <c r="AX336" s="1062">
        <v>4</v>
      </c>
      <c r="AY336" s="1062">
        <v>6</v>
      </c>
      <c r="AZ336" s="1062">
        <v>7</v>
      </c>
      <c r="BA336" s="1062">
        <f t="shared" si="516"/>
        <v>17</v>
      </c>
      <c r="BB336" s="1082">
        <v>1</v>
      </c>
      <c r="BD336" s="1150"/>
      <c r="BE336" s="1073"/>
      <c r="BY336" s="1150"/>
      <c r="BZ336" s="1073"/>
      <c r="CN336" s="1150"/>
      <c r="CO336" s="1073"/>
      <c r="DA336" s="1082"/>
      <c r="DB336" s="1082"/>
      <c r="DC336" s="1082"/>
      <c r="DD336" s="1082"/>
      <c r="DE336" s="1082"/>
      <c r="DF336" s="1082"/>
      <c r="DG336" s="1082"/>
      <c r="DH336" s="1082"/>
      <c r="DI336" s="1082"/>
      <c r="DJ336" s="1082"/>
      <c r="DK336" s="1082"/>
      <c r="DL336" s="1082"/>
      <c r="DO336" s="1150"/>
      <c r="DP336" s="1073"/>
      <c r="DQ336" s="587"/>
      <c r="DR336" s="587"/>
      <c r="DS336" s="587"/>
      <c r="DT336" s="587"/>
      <c r="DU336" s="1127"/>
      <c r="DV336" s="1127"/>
      <c r="DW336" s="588"/>
      <c r="DX336" s="587"/>
      <c r="DY336" s="587"/>
      <c r="DZ336" s="587"/>
      <c r="EA336" s="587"/>
      <c r="EB336" s="1127"/>
      <c r="EC336" s="1127"/>
      <c r="ED336" s="1150"/>
      <c r="EE336" s="1073"/>
      <c r="EF336" s="1062">
        <v>9</v>
      </c>
      <c r="EG336" s="1062">
        <v>0</v>
      </c>
      <c r="EH336" s="1062">
        <v>1</v>
      </c>
      <c r="EI336" s="1062">
        <f t="shared" si="517"/>
        <v>10</v>
      </c>
      <c r="EJ336" s="1082">
        <v>1</v>
      </c>
      <c r="EM336" s="1062">
        <v>9</v>
      </c>
      <c r="EN336" s="1062">
        <v>4</v>
      </c>
      <c r="EO336" s="1062">
        <v>1</v>
      </c>
      <c r="EP336" s="1062">
        <f t="shared" si="518"/>
        <v>14</v>
      </c>
      <c r="EQ336" s="1082">
        <v>1</v>
      </c>
      <c r="ES336" s="1150"/>
      <c r="ET336" s="1074"/>
      <c r="EU336" s="1062">
        <v>8</v>
      </c>
      <c r="EV336" s="1062">
        <v>2</v>
      </c>
      <c r="EW336" s="1062">
        <v>1</v>
      </c>
      <c r="EX336" s="1062">
        <f t="shared" si="512"/>
        <v>11</v>
      </c>
      <c r="EY336" s="1081">
        <v>1</v>
      </c>
      <c r="FB336" s="1062">
        <v>12</v>
      </c>
      <c r="FC336" s="1062">
        <v>2</v>
      </c>
      <c r="FD336" s="1062">
        <v>3</v>
      </c>
      <c r="FE336" s="1062">
        <f t="shared" si="519"/>
        <v>17</v>
      </c>
      <c r="FF336" s="1082">
        <v>1</v>
      </c>
      <c r="FH336" s="1154"/>
      <c r="FI336" s="1138"/>
      <c r="FJ336" s="1248">
        <v>8</v>
      </c>
      <c r="FK336" s="1248">
        <v>0</v>
      </c>
      <c r="FL336" s="1248">
        <v>1</v>
      </c>
      <c r="FM336" s="1248">
        <f t="shared" si="520"/>
        <v>9</v>
      </c>
      <c r="FN336" s="1248">
        <v>1</v>
      </c>
      <c r="FO336" s="1248"/>
      <c r="FP336" s="1248"/>
      <c r="FQ336" s="1248">
        <v>10</v>
      </c>
      <c r="FR336" s="1062">
        <v>0</v>
      </c>
      <c r="FS336" s="1062">
        <v>3</v>
      </c>
      <c r="FT336" s="1062">
        <f t="shared" si="521"/>
        <v>13</v>
      </c>
      <c r="FU336" s="1076">
        <v>1</v>
      </c>
      <c r="FX336" s="1138"/>
      <c r="FY336" s="1062">
        <v>0</v>
      </c>
      <c r="FZ336" s="1062">
        <v>0</v>
      </c>
      <c r="GA336" s="1062">
        <v>2</v>
      </c>
      <c r="GB336" s="590">
        <f t="shared" si="522"/>
        <v>2</v>
      </c>
      <c r="GC336" s="1082">
        <v>1</v>
      </c>
      <c r="GE336" s="589">
        <f t="shared" si="469"/>
        <v>38</v>
      </c>
      <c r="GF336" s="589">
        <f t="shared" si="470"/>
        <v>10</v>
      </c>
      <c r="GG336" s="589">
        <f t="shared" si="471"/>
        <v>19</v>
      </c>
      <c r="GH336" s="586">
        <v>1</v>
      </c>
      <c r="GI336" s="586">
        <v>1</v>
      </c>
    </row>
    <row r="337" spans="1:191" hidden="1" x14ac:dyDescent="0.35">
      <c r="A337" s="1225">
        <v>43193</v>
      </c>
      <c r="O337" s="1150"/>
      <c r="P337" s="1073"/>
      <c r="AC337" s="1062">
        <v>8</v>
      </c>
      <c r="AD337" s="1062">
        <v>1</v>
      </c>
      <c r="AE337" s="1062">
        <v>6</v>
      </c>
      <c r="AF337" s="1062">
        <f t="shared" ref="AF337:AF342" si="523">SUM(AC337:AE337)</f>
        <v>15</v>
      </c>
      <c r="AG337" s="1076">
        <v>1</v>
      </c>
      <c r="AJ337" s="1062">
        <v>9</v>
      </c>
      <c r="AK337" s="1062">
        <v>1</v>
      </c>
      <c r="AL337" s="1062">
        <v>6</v>
      </c>
      <c r="AM337" s="1062">
        <f t="shared" ref="AM337:AM342" si="524">SUM(AJ337:AL337)</f>
        <v>16</v>
      </c>
      <c r="AN337" s="1076">
        <v>1</v>
      </c>
      <c r="AQ337" s="1062">
        <v>2</v>
      </c>
      <c r="AR337" s="1062">
        <v>4</v>
      </c>
      <c r="AS337" s="1062">
        <v>2</v>
      </c>
      <c r="AT337" s="1062">
        <f t="shared" si="515"/>
        <v>8</v>
      </c>
      <c r="AU337" s="1082">
        <v>1</v>
      </c>
      <c r="AX337" s="1062">
        <v>2</v>
      </c>
      <c r="AY337" s="1062">
        <v>6</v>
      </c>
      <c r="AZ337" s="1062">
        <v>3</v>
      </c>
      <c r="BA337" s="1062">
        <f t="shared" si="516"/>
        <v>11</v>
      </c>
      <c r="BB337" s="1082">
        <v>1</v>
      </c>
      <c r="BD337" s="1150"/>
      <c r="BE337" s="1073"/>
      <c r="BY337" s="1150"/>
      <c r="BZ337" s="1073"/>
      <c r="CN337" s="1150"/>
      <c r="CO337" s="1073"/>
      <c r="DA337" s="1082"/>
      <c r="DB337" s="1082"/>
      <c r="DC337" s="1082"/>
      <c r="DD337" s="1082"/>
      <c r="DE337" s="1082"/>
      <c r="DF337" s="1082"/>
      <c r="DG337" s="1082"/>
      <c r="DH337" s="1082"/>
      <c r="DI337" s="1082"/>
      <c r="DJ337" s="1082"/>
      <c r="DK337" s="1082"/>
      <c r="DL337" s="1082"/>
      <c r="DO337" s="1150"/>
      <c r="DP337" s="1073"/>
      <c r="DQ337" s="587"/>
      <c r="DR337" s="587"/>
      <c r="DS337" s="587"/>
      <c r="DT337" s="587"/>
      <c r="DU337" s="1127"/>
      <c r="DV337" s="1127"/>
      <c r="DW337" s="588"/>
      <c r="DX337" s="587"/>
      <c r="DY337" s="587"/>
      <c r="DZ337" s="587"/>
      <c r="EA337" s="587"/>
      <c r="EB337" s="1127"/>
      <c r="EC337" s="1127"/>
      <c r="ED337" s="1150"/>
      <c r="EE337" s="1073"/>
      <c r="EF337" s="1062">
        <v>11</v>
      </c>
      <c r="EG337" s="1062">
        <v>1</v>
      </c>
      <c r="EH337" s="1062">
        <v>1</v>
      </c>
      <c r="EI337" s="1062">
        <f t="shared" si="517"/>
        <v>13</v>
      </c>
      <c r="EJ337" s="1082">
        <v>1</v>
      </c>
      <c r="EM337" s="1062">
        <v>12</v>
      </c>
      <c r="EN337" s="1062">
        <v>3</v>
      </c>
      <c r="EO337" s="1062">
        <v>2</v>
      </c>
      <c r="EP337" s="1062">
        <f t="shared" si="518"/>
        <v>17</v>
      </c>
      <c r="EQ337" s="1082">
        <v>1</v>
      </c>
      <c r="ES337" s="1150"/>
      <c r="ET337" s="1074"/>
      <c r="EU337" s="1062">
        <v>5</v>
      </c>
      <c r="EV337" s="1062">
        <v>0</v>
      </c>
      <c r="EW337" s="1062">
        <v>0</v>
      </c>
      <c r="EX337" s="1062">
        <f t="shared" ref="EX337:EX342" si="525">SUM(EU337:EW337)</f>
        <v>5</v>
      </c>
      <c r="EY337" s="1081">
        <v>1</v>
      </c>
      <c r="FB337" s="1062">
        <v>7</v>
      </c>
      <c r="FC337" s="1062">
        <v>1</v>
      </c>
      <c r="FD337" s="1062">
        <v>0</v>
      </c>
      <c r="FE337" s="1062">
        <f t="shared" si="519"/>
        <v>8</v>
      </c>
      <c r="FF337" s="1082">
        <v>1</v>
      </c>
      <c r="FH337" s="1154"/>
      <c r="FI337" s="1138"/>
      <c r="FJ337" s="1248">
        <v>8</v>
      </c>
      <c r="FK337" s="1248">
        <v>1</v>
      </c>
      <c r="FL337" s="1248">
        <v>1</v>
      </c>
      <c r="FM337" s="1248">
        <f t="shared" si="520"/>
        <v>10</v>
      </c>
      <c r="FN337" s="1248">
        <v>1</v>
      </c>
      <c r="FO337" s="1248"/>
      <c r="FP337" s="1248"/>
      <c r="FQ337" s="1248">
        <v>10</v>
      </c>
      <c r="FR337" s="1062">
        <v>1</v>
      </c>
      <c r="FS337" s="1062">
        <v>2</v>
      </c>
      <c r="FT337" s="1062">
        <f t="shared" si="521"/>
        <v>13</v>
      </c>
      <c r="FU337" s="1076">
        <v>1</v>
      </c>
      <c r="FX337" s="1138"/>
      <c r="FY337" s="1062">
        <v>1</v>
      </c>
      <c r="FZ337" s="1062">
        <v>2</v>
      </c>
      <c r="GA337" s="1062">
        <v>2</v>
      </c>
      <c r="GB337" s="590">
        <f t="shared" si="522"/>
        <v>5</v>
      </c>
      <c r="GC337" s="1082">
        <v>1</v>
      </c>
      <c r="GE337" s="589">
        <f t="shared" si="469"/>
        <v>35</v>
      </c>
      <c r="GF337" s="589">
        <f t="shared" si="470"/>
        <v>9</v>
      </c>
      <c r="GG337" s="589">
        <f t="shared" si="471"/>
        <v>12</v>
      </c>
      <c r="GH337" s="586">
        <v>2</v>
      </c>
      <c r="GI337" s="586">
        <v>0</v>
      </c>
    </row>
    <row r="338" spans="1:191" hidden="1" x14ac:dyDescent="0.35">
      <c r="A338" s="1225">
        <v>43194</v>
      </c>
      <c r="O338" s="1150"/>
      <c r="P338" s="1073"/>
      <c r="AC338" s="1062">
        <v>2</v>
      </c>
      <c r="AD338" s="1062">
        <v>6</v>
      </c>
      <c r="AE338" s="1062">
        <v>4</v>
      </c>
      <c r="AF338" s="1062">
        <f t="shared" si="523"/>
        <v>12</v>
      </c>
      <c r="AG338" s="1076">
        <v>1</v>
      </c>
      <c r="AJ338" s="1062">
        <v>2</v>
      </c>
      <c r="AK338" s="1062">
        <v>7</v>
      </c>
      <c r="AL338" s="1062">
        <v>5</v>
      </c>
      <c r="AM338" s="1062">
        <f t="shared" si="524"/>
        <v>14</v>
      </c>
      <c r="AN338" s="1076">
        <v>1</v>
      </c>
      <c r="AQ338" s="1062">
        <v>2</v>
      </c>
      <c r="AR338" s="1062">
        <v>2</v>
      </c>
      <c r="AS338" s="1062">
        <v>3</v>
      </c>
      <c r="AT338" s="1062">
        <f t="shared" si="515"/>
        <v>7</v>
      </c>
      <c r="AU338" s="1082">
        <v>1</v>
      </c>
      <c r="AX338" s="1062">
        <v>2</v>
      </c>
      <c r="AY338" s="1062">
        <v>5</v>
      </c>
      <c r="AZ338" s="1062">
        <v>3</v>
      </c>
      <c r="BA338" s="1062">
        <f t="shared" si="516"/>
        <v>10</v>
      </c>
      <c r="BB338" s="1082">
        <v>1</v>
      </c>
      <c r="BD338" s="1150"/>
      <c r="BE338" s="1073"/>
      <c r="BY338" s="1150"/>
      <c r="BZ338" s="1073"/>
      <c r="CN338" s="1150"/>
      <c r="CO338" s="1073"/>
      <c r="DA338" s="1082"/>
      <c r="DB338" s="1082"/>
      <c r="DC338" s="1082"/>
      <c r="DD338" s="1082"/>
      <c r="DE338" s="1082"/>
      <c r="DF338" s="1082"/>
      <c r="DG338" s="1082"/>
      <c r="DH338" s="1082"/>
      <c r="DI338" s="1082"/>
      <c r="DJ338" s="1082"/>
      <c r="DK338" s="1082"/>
      <c r="DL338" s="1082"/>
      <c r="DO338" s="1150"/>
      <c r="DP338" s="1073"/>
      <c r="DQ338" s="587"/>
      <c r="DR338" s="587"/>
      <c r="DS338" s="587"/>
      <c r="DT338" s="587"/>
      <c r="DU338" s="1127"/>
      <c r="DV338" s="1127"/>
      <c r="DW338" s="588"/>
      <c r="DX338" s="587"/>
      <c r="DY338" s="587"/>
      <c r="DZ338" s="587"/>
      <c r="EA338" s="587"/>
      <c r="EB338" s="1127"/>
      <c r="EC338" s="1127"/>
      <c r="ED338" s="1150"/>
      <c r="EE338" s="1073"/>
      <c r="EF338" s="1062">
        <v>4</v>
      </c>
      <c r="EG338" s="1062">
        <v>4</v>
      </c>
      <c r="EH338" s="1062">
        <v>4</v>
      </c>
      <c r="EI338" s="1062">
        <f t="shared" si="517"/>
        <v>12</v>
      </c>
      <c r="EJ338" s="1082">
        <v>1</v>
      </c>
      <c r="EM338" s="1062">
        <v>7</v>
      </c>
      <c r="EN338" s="1062">
        <v>6</v>
      </c>
      <c r="EO338" s="1062">
        <v>5</v>
      </c>
      <c r="EP338" s="1062">
        <f t="shared" si="518"/>
        <v>18</v>
      </c>
      <c r="EQ338" s="1082">
        <v>1</v>
      </c>
      <c r="ES338" s="1150"/>
      <c r="ET338" s="1074"/>
      <c r="EU338" s="1062">
        <v>4</v>
      </c>
      <c r="EV338" s="1062">
        <v>0</v>
      </c>
      <c r="EW338" s="1062">
        <v>0</v>
      </c>
      <c r="EX338" s="1062">
        <f t="shared" si="525"/>
        <v>4</v>
      </c>
      <c r="EY338" s="1081">
        <v>1</v>
      </c>
      <c r="FB338" s="1062">
        <v>5</v>
      </c>
      <c r="FC338" s="1062">
        <v>0</v>
      </c>
      <c r="FD338" s="1062">
        <v>1</v>
      </c>
      <c r="FE338" s="1062">
        <f t="shared" si="519"/>
        <v>6</v>
      </c>
      <c r="FF338" s="1082">
        <v>1</v>
      </c>
      <c r="FH338" s="1154"/>
      <c r="FI338" s="1138"/>
      <c r="FJ338" s="1248">
        <v>5</v>
      </c>
      <c r="FK338" s="1248">
        <v>0</v>
      </c>
      <c r="FL338" s="1248">
        <v>0</v>
      </c>
      <c r="FM338" s="1248">
        <f t="shared" si="520"/>
        <v>5</v>
      </c>
      <c r="FN338" s="1248">
        <v>1</v>
      </c>
      <c r="FO338" s="1248"/>
      <c r="FP338" s="1248"/>
      <c r="FQ338" s="1248">
        <v>6</v>
      </c>
      <c r="FR338" s="1062">
        <v>1</v>
      </c>
      <c r="FS338" s="1062">
        <v>1</v>
      </c>
      <c r="FT338" s="1062">
        <f t="shared" si="521"/>
        <v>8</v>
      </c>
      <c r="FU338" s="1076">
        <v>1</v>
      </c>
      <c r="FX338" s="1138"/>
      <c r="FY338" s="1062">
        <v>1</v>
      </c>
      <c r="FZ338" s="1062">
        <v>0</v>
      </c>
      <c r="GA338" s="1062">
        <v>3</v>
      </c>
      <c r="GB338" s="590">
        <f t="shared" si="522"/>
        <v>4</v>
      </c>
      <c r="GC338" s="1082">
        <v>1</v>
      </c>
      <c r="GE338" s="589">
        <f t="shared" si="469"/>
        <v>18</v>
      </c>
      <c r="GF338" s="589">
        <f t="shared" si="470"/>
        <v>12</v>
      </c>
      <c r="GG338" s="589">
        <f t="shared" si="471"/>
        <v>14</v>
      </c>
      <c r="GH338" s="586">
        <v>0</v>
      </c>
      <c r="GI338" s="586">
        <v>0</v>
      </c>
    </row>
    <row r="339" spans="1:191" hidden="1" x14ac:dyDescent="0.35">
      <c r="A339" s="1225">
        <v>43195</v>
      </c>
      <c r="O339" s="1150"/>
      <c r="P339" s="1073"/>
      <c r="AC339" s="1062">
        <v>3</v>
      </c>
      <c r="AD339" s="1062">
        <v>3</v>
      </c>
      <c r="AE339" s="1062">
        <v>4</v>
      </c>
      <c r="AF339" s="1062">
        <f t="shared" si="523"/>
        <v>10</v>
      </c>
      <c r="AG339" s="1076">
        <v>1</v>
      </c>
      <c r="AJ339" s="1062">
        <v>4</v>
      </c>
      <c r="AK339" s="1062">
        <v>5</v>
      </c>
      <c r="AL339" s="1062">
        <v>6</v>
      </c>
      <c r="AM339" s="1062">
        <f t="shared" si="524"/>
        <v>15</v>
      </c>
      <c r="AN339" s="1076">
        <v>1</v>
      </c>
      <c r="AQ339" s="1062">
        <v>2</v>
      </c>
      <c r="AR339" s="1062">
        <v>2</v>
      </c>
      <c r="AS339" s="1062">
        <v>7</v>
      </c>
      <c r="AT339" s="1062">
        <f t="shared" si="515"/>
        <v>11</v>
      </c>
      <c r="AU339" s="1082">
        <v>1</v>
      </c>
      <c r="AX339" s="1062">
        <v>2</v>
      </c>
      <c r="AY339" s="1062">
        <v>5</v>
      </c>
      <c r="AZ339" s="1062">
        <v>8</v>
      </c>
      <c r="BA339" s="1062">
        <f t="shared" si="516"/>
        <v>15</v>
      </c>
      <c r="BB339" s="1082">
        <v>1</v>
      </c>
      <c r="BD339" s="1150"/>
      <c r="BE339" s="1073"/>
      <c r="BY339" s="1150"/>
      <c r="BZ339" s="1073"/>
      <c r="CN339" s="1150"/>
      <c r="CO339" s="1073"/>
      <c r="DA339" s="1082"/>
      <c r="DB339" s="1082"/>
      <c r="DC339" s="1082"/>
      <c r="DD339" s="1082"/>
      <c r="DE339" s="1082"/>
      <c r="DF339" s="1082"/>
      <c r="DG339" s="1082"/>
      <c r="DH339" s="1082"/>
      <c r="DI339" s="1082"/>
      <c r="DJ339" s="1082"/>
      <c r="DK339" s="1082"/>
      <c r="DL339" s="1082"/>
      <c r="DO339" s="1150"/>
      <c r="DP339" s="1073"/>
      <c r="DQ339" s="587"/>
      <c r="DR339" s="587"/>
      <c r="DS339" s="587"/>
      <c r="DT339" s="587"/>
      <c r="DU339" s="1127"/>
      <c r="DV339" s="1127"/>
      <c r="DW339" s="588"/>
      <c r="DX339" s="587"/>
      <c r="DY339" s="587"/>
      <c r="DZ339" s="587"/>
      <c r="EA339" s="587"/>
      <c r="EB339" s="1127"/>
      <c r="EC339" s="1127"/>
      <c r="ED339" s="1150"/>
      <c r="EE339" s="1073"/>
      <c r="EF339" s="1062">
        <v>7</v>
      </c>
      <c r="EG339" s="1062">
        <v>2</v>
      </c>
      <c r="EH339" s="1062">
        <v>5</v>
      </c>
      <c r="EI339" s="1062">
        <f t="shared" si="517"/>
        <v>14</v>
      </c>
      <c r="EJ339" s="1082">
        <v>1</v>
      </c>
      <c r="EM339" s="1062">
        <v>8</v>
      </c>
      <c r="EN339" s="1062">
        <v>4</v>
      </c>
      <c r="EO339" s="1062">
        <v>6</v>
      </c>
      <c r="EP339" s="1062">
        <f t="shared" si="518"/>
        <v>18</v>
      </c>
      <c r="EQ339" s="1082">
        <v>1</v>
      </c>
      <c r="ES339" s="1150"/>
      <c r="ET339" s="1074"/>
      <c r="EU339" s="1062">
        <v>5</v>
      </c>
      <c r="EV339" s="1062">
        <v>0</v>
      </c>
      <c r="EW339" s="1062">
        <v>6</v>
      </c>
      <c r="EX339" s="1062">
        <f t="shared" si="525"/>
        <v>11</v>
      </c>
      <c r="EY339" s="1081">
        <v>1</v>
      </c>
      <c r="FB339" s="1062">
        <v>7</v>
      </c>
      <c r="FC339" s="1062">
        <v>1</v>
      </c>
      <c r="FD339" s="1062">
        <v>6</v>
      </c>
      <c r="FE339" s="1062">
        <f t="shared" si="519"/>
        <v>14</v>
      </c>
      <c r="FF339" s="1082">
        <v>1</v>
      </c>
      <c r="FH339" s="1154"/>
      <c r="FI339" s="1138"/>
      <c r="FJ339" s="1248">
        <v>5</v>
      </c>
      <c r="FK339" s="1248">
        <v>0</v>
      </c>
      <c r="FL339" s="1248">
        <v>1</v>
      </c>
      <c r="FM339" s="1248">
        <f t="shared" si="520"/>
        <v>6</v>
      </c>
      <c r="FN339" s="1248">
        <v>1</v>
      </c>
      <c r="FO339" s="1248"/>
      <c r="FP339" s="1248"/>
      <c r="FQ339" s="1248">
        <v>8</v>
      </c>
      <c r="FR339" s="1062">
        <v>2</v>
      </c>
      <c r="FS339" s="1062">
        <v>5</v>
      </c>
      <c r="FT339" s="1062">
        <f t="shared" si="521"/>
        <v>15</v>
      </c>
      <c r="FU339" s="1076">
        <v>1</v>
      </c>
      <c r="FX339" s="1138"/>
      <c r="FY339" s="1062">
        <v>2</v>
      </c>
      <c r="FZ339" s="1062">
        <v>0</v>
      </c>
      <c r="GA339" s="1062">
        <v>4</v>
      </c>
      <c r="GB339" s="590">
        <f t="shared" si="522"/>
        <v>6</v>
      </c>
      <c r="GC339" s="1082">
        <v>1</v>
      </c>
      <c r="GE339" s="589">
        <f t="shared" si="469"/>
        <v>24</v>
      </c>
      <c r="GF339" s="589">
        <f t="shared" si="470"/>
        <v>7</v>
      </c>
      <c r="GG339" s="589">
        <f t="shared" si="471"/>
        <v>27</v>
      </c>
      <c r="GH339" s="586">
        <v>0</v>
      </c>
      <c r="GI339" s="586">
        <v>0</v>
      </c>
    </row>
    <row r="340" spans="1:191" hidden="1" x14ac:dyDescent="0.35">
      <c r="A340" s="1227">
        <v>43196</v>
      </c>
      <c r="O340" s="1150"/>
      <c r="P340" s="1073"/>
      <c r="AC340" s="1062">
        <v>4</v>
      </c>
      <c r="AD340" s="1062">
        <v>1</v>
      </c>
      <c r="AE340" s="1062">
        <v>5</v>
      </c>
      <c r="AF340" s="1062">
        <f t="shared" si="523"/>
        <v>10</v>
      </c>
      <c r="AG340" s="1076">
        <v>1</v>
      </c>
      <c r="AJ340" s="1062">
        <v>4</v>
      </c>
      <c r="AK340" s="1062">
        <v>4</v>
      </c>
      <c r="AL340" s="1062">
        <v>5</v>
      </c>
      <c r="AM340" s="1062">
        <f t="shared" si="524"/>
        <v>13</v>
      </c>
      <c r="AN340" s="1076">
        <v>1</v>
      </c>
      <c r="AQ340" s="1062">
        <v>0</v>
      </c>
      <c r="AR340" s="1062">
        <v>2</v>
      </c>
      <c r="AS340" s="1062">
        <v>4</v>
      </c>
      <c r="AT340" s="1062">
        <f t="shared" si="515"/>
        <v>6</v>
      </c>
      <c r="AU340" s="1082">
        <v>1</v>
      </c>
      <c r="AX340" s="1062">
        <v>1</v>
      </c>
      <c r="AY340" s="1062">
        <v>2</v>
      </c>
      <c r="AZ340" s="1062">
        <v>4</v>
      </c>
      <c r="BA340" s="1062">
        <f t="shared" si="516"/>
        <v>7</v>
      </c>
      <c r="BB340" s="1082">
        <v>1</v>
      </c>
      <c r="BD340" s="1150"/>
      <c r="BE340" s="1073"/>
      <c r="BY340" s="1150"/>
      <c r="BZ340" s="1073"/>
      <c r="CN340" s="1150"/>
      <c r="CO340" s="1073"/>
      <c r="DA340" s="1082"/>
      <c r="DB340" s="1082"/>
      <c r="DC340" s="1082"/>
      <c r="DD340" s="1082"/>
      <c r="DE340" s="1082"/>
      <c r="DF340" s="1082"/>
      <c r="DG340" s="1082"/>
      <c r="DH340" s="1082"/>
      <c r="DI340" s="1082"/>
      <c r="DJ340" s="1082"/>
      <c r="DK340" s="1082"/>
      <c r="DL340" s="1082"/>
      <c r="DO340" s="1150"/>
      <c r="DP340" s="1073"/>
      <c r="DQ340" s="587"/>
      <c r="DR340" s="587"/>
      <c r="DS340" s="587"/>
      <c r="DT340" s="587"/>
      <c r="DU340" s="1127"/>
      <c r="DV340" s="1127"/>
      <c r="DW340" s="588"/>
      <c r="DX340" s="587"/>
      <c r="DY340" s="587"/>
      <c r="DZ340" s="587"/>
      <c r="EA340" s="587"/>
      <c r="EB340" s="1127"/>
      <c r="EC340" s="1127"/>
      <c r="ED340" s="1150"/>
      <c r="EE340" s="1073"/>
      <c r="EF340" s="1062">
        <v>5</v>
      </c>
      <c r="EG340" s="1062">
        <v>7</v>
      </c>
      <c r="EH340" s="1062">
        <v>1</v>
      </c>
      <c r="EI340" s="1062">
        <f t="shared" si="517"/>
        <v>13</v>
      </c>
      <c r="EJ340" s="1082">
        <v>1</v>
      </c>
      <c r="EM340" s="1062">
        <v>5</v>
      </c>
      <c r="EN340" s="1062">
        <v>8</v>
      </c>
      <c r="EO340" s="1062">
        <v>1</v>
      </c>
      <c r="EP340" s="1062">
        <f t="shared" si="518"/>
        <v>14</v>
      </c>
      <c r="EQ340" s="1082">
        <v>1</v>
      </c>
      <c r="ES340" s="1150"/>
      <c r="ET340" s="1074"/>
      <c r="EU340" s="1062">
        <v>9</v>
      </c>
      <c r="EV340" s="1062">
        <v>1</v>
      </c>
      <c r="EW340" s="1062">
        <v>4</v>
      </c>
      <c r="EX340" s="1062">
        <f t="shared" si="525"/>
        <v>14</v>
      </c>
      <c r="EY340" s="1081">
        <v>1</v>
      </c>
      <c r="FB340" s="1062">
        <v>10</v>
      </c>
      <c r="FC340" s="1062">
        <v>2</v>
      </c>
      <c r="FD340" s="1062">
        <v>5</v>
      </c>
      <c r="FE340" s="1062">
        <f t="shared" si="519"/>
        <v>17</v>
      </c>
      <c r="FF340" s="1082">
        <v>1</v>
      </c>
      <c r="FH340" s="1154"/>
      <c r="FI340" s="1138"/>
      <c r="FJ340" s="1248">
        <v>10</v>
      </c>
      <c r="FK340" s="1248">
        <v>0</v>
      </c>
      <c r="FL340" s="1248">
        <v>1</v>
      </c>
      <c r="FM340" s="1248">
        <f t="shared" si="520"/>
        <v>11</v>
      </c>
      <c r="FN340" s="1248">
        <v>1</v>
      </c>
      <c r="FO340" s="1248"/>
      <c r="FP340" s="1248"/>
      <c r="FQ340" s="1248">
        <v>11</v>
      </c>
      <c r="FR340" s="1062">
        <v>1</v>
      </c>
      <c r="FS340" s="1062">
        <v>4</v>
      </c>
      <c r="FT340" s="1062">
        <f t="shared" si="521"/>
        <v>16</v>
      </c>
      <c r="FU340" s="1076">
        <v>1</v>
      </c>
      <c r="FX340" s="1138"/>
      <c r="FY340" s="1062">
        <v>0</v>
      </c>
      <c r="FZ340" s="1062">
        <v>0</v>
      </c>
      <c r="GA340" s="1062">
        <v>3</v>
      </c>
      <c r="GB340" s="590">
        <f t="shared" si="522"/>
        <v>3</v>
      </c>
      <c r="GC340" s="1082">
        <v>1</v>
      </c>
      <c r="GE340" s="589">
        <f t="shared" si="469"/>
        <v>28</v>
      </c>
      <c r="GF340" s="589">
        <f t="shared" si="470"/>
        <v>11</v>
      </c>
      <c r="GG340" s="589">
        <f t="shared" si="471"/>
        <v>18</v>
      </c>
      <c r="GH340" s="586">
        <v>0</v>
      </c>
      <c r="GI340" s="586">
        <v>0</v>
      </c>
    </row>
    <row r="341" spans="1:191" hidden="1" x14ac:dyDescent="0.35">
      <c r="A341" s="1224">
        <v>43199</v>
      </c>
      <c r="O341" s="1150"/>
      <c r="P341" s="1073"/>
      <c r="AC341" s="1062">
        <v>1</v>
      </c>
      <c r="AD341" s="1062">
        <v>0</v>
      </c>
      <c r="AE341" s="1062">
        <v>0</v>
      </c>
      <c r="AF341" s="1062">
        <f t="shared" si="523"/>
        <v>1</v>
      </c>
      <c r="AG341" s="1076">
        <v>0.25</v>
      </c>
      <c r="AJ341" s="1062">
        <v>2</v>
      </c>
      <c r="AK341" s="1062">
        <v>0</v>
      </c>
      <c r="AL341" s="1062">
        <v>1</v>
      </c>
      <c r="AM341" s="1062">
        <f t="shared" si="524"/>
        <v>3</v>
      </c>
      <c r="AN341" s="1076">
        <v>0.25</v>
      </c>
      <c r="AQ341" s="1062">
        <v>9</v>
      </c>
      <c r="AR341" s="1062">
        <v>4</v>
      </c>
      <c r="AS341" s="1062">
        <v>8</v>
      </c>
      <c r="AT341" s="1062">
        <f t="shared" ref="AT341:AT346" si="526">SUM(AQ341:AS341)</f>
        <v>21</v>
      </c>
      <c r="AU341" s="1082">
        <v>1</v>
      </c>
      <c r="AX341" s="1062">
        <v>10</v>
      </c>
      <c r="AY341" s="1062">
        <v>4</v>
      </c>
      <c r="AZ341" s="1062">
        <v>8</v>
      </c>
      <c r="BA341" s="1062">
        <f t="shared" ref="BA341:BA346" si="527">SUM(AX341:AZ341)</f>
        <v>22</v>
      </c>
      <c r="BB341" s="1082">
        <v>1</v>
      </c>
      <c r="BD341" s="1150"/>
      <c r="BE341" s="1073"/>
      <c r="BY341" s="1150"/>
      <c r="BZ341" s="1073"/>
      <c r="CN341" s="1150"/>
      <c r="CO341" s="1073"/>
      <c r="DA341" s="1082"/>
      <c r="DB341" s="1082"/>
      <c r="DC341" s="1082"/>
      <c r="DD341" s="1082"/>
      <c r="DE341" s="1082"/>
      <c r="DF341" s="1082"/>
      <c r="DG341" s="1082"/>
      <c r="DH341" s="1082"/>
      <c r="DI341" s="1082"/>
      <c r="DJ341" s="1082"/>
      <c r="DK341" s="1082"/>
      <c r="DL341" s="1082"/>
      <c r="DO341" s="1150"/>
      <c r="DP341" s="1073"/>
      <c r="DQ341" s="587"/>
      <c r="DR341" s="587"/>
      <c r="DS341" s="587"/>
      <c r="DT341" s="587"/>
      <c r="DU341" s="1127"/>
      <c r="DV341" s="1127"/>
      <c r="DW341" s="588"/>
      <c r="DX341" s="587"/>
      <c r="DY341" s="587"/>
      <c r="DZ341" s="587"/>
      <c r="EA341" s="587"/>
      <c r="EB341" s="1127"/>
      <c r="EC341" s="1127"/>
      <c r="ED341" s="1150"/>
      <c r="EE341" s="1073"/>
      <c r="EF341" s="1062">
        <v>10</v>
      </c>
      <c r="EG341" s="1062">
        <v>0</v>
      </c>
      <c r="EH341" s="1062">
        <v>4</v>
      </c>
      <c r="EI341" s="1062">
        <f t="shared" ref="EI341:EI346" si="528">SUM(EF341:EH341)</f>
        <v>14</v>
      </c>
      <c r="EJ341" s="1082">
        <v>1</v>
      </c>
      <c r="EM341" s="1062">
        <v>10</v>
      </c>
      <c r="EN341" s="1062">
        <v>4</v>
      </c>
      <c r="EO341" s="1062">
        <v>4</v>
      </c>
      <c r="EP341" s="1062">
        <f t="shared" ref="EP341:EP346" si="529">SUM(EM341:EO341)</f>
        <v>18</v>
      </c>
      <c r="EQ341" s="1082">
        <v>1</v>
      </c>
      <c r="ES341" s="1150"/>
      <c r="ET341" s="1074"/>
      <c r="EU341" s="1062">
        <v>4</v>
      </c>
      <c r="EV341" s="1062">
        <v>0</v>
      </c>
      <c r="EW341" s="1062">
        <v>3</v>
      </c>
      <c r="EX341" s="1062">
        <f t="shared" si="525"/>
        <v>7</v>
      </c>
      <c r="EY341" s="1081">
        <v>1</v>
      </c>
      <c r="FB341" s="1062">
        <v>6</v>
      </c>
      <c r="FC341" s="1062">
        <v>1</v>
      </c>
      <c r="FD341" s="1062">
        <v>5</v>
      </c>
      <c r="FE341" s="1062">
        <f t="shared" ref="FE341:FE346" si="530">SUM(FB341:FD341)</f>
        <v>12</v>
      </c>
      <c r="FF341" s="1082">
        <v>1</v>
      </c>
      <c r="FH341" s="1154"/>
      <c r="FI341" s="1138"/>
      <c r="FJ341" s="1248">
        <v>7</v>
      </c>
      <c r="FK341" s="1248">
        <v>0</v>
      </c>
      <c r="FL341" s="1248">
        <v>1</v>
      </c>
      <c r="FM341" s="1248">
        <f t="shared" ref="FM341:FM346" si="531">SUM(FJ341:FL341)</f>
        <v>8</v>
      </c>
      <c r="FN341" s="1248">
        <v>1</v>
      </c>
      <c r="FO341" s="1248"/>
      <c r="FP341" s="1248"/>
      <c r="FQ341" s="1248">
        <v>11</v>
      </c>
      <c r="FR341" s="1062">
        <v>1</v>
      </c>
      <c r="FS341" s="1062">
        <v>1</v>
      </c>
      <c r="FT341" s="1062">
        <f t="shared" ref="FT341:FT346" si="532">SUM(FQ341:FS341)</f>
        <v>13</v>
      </c>
      <c r="FU341" s="1076">
        <v>1</v>
      </c>
      <c r="FX341" s="1138"/>
      <c r="FY341" s="1062">
        <v>2</v>
      </c>
      <c r="FZ341" s="1062">
        <v>0</v>
      </c>
      <c r="GA341" s="1062">
        <v>2</v>
      </c>
      <c r="GB341" s="590">
        <f t="shared" ref="GB341:GB346" si="533">SUM(FY341:GA341)</f>
        <v>4</v>
      </c>
      <c r="GC341" s="1082">
        <v>1</v>
      </c>
      <c r="GE341" s="589">
        <f t="shared" ref="GE341:GE375" si="534">AQ341+BM341+CA341+EF341+EU341+FY341+FJ341+AC341</f>
        <v>33</v>
      </c>
      <c r="GF341" s="589">
        <f t="shared" ref="GF341:GF375" si="535">AR341+BN341+CB341+EG341+EV341+FZ341+FK341+AD341</f>
        <v>4</v>
      </c>
      <c r="GG341" s="589">
        <f t="shared" ref="GG341:GG375" si="536">AS341+BO341+CC341+EH341+EW341+GA341+FL341+AE341</f>
        <v>18</v>
      </c>
      <c r="GH341" s="586">
        <v>0</v>
      </c>
      <c r="GI341" s="586">
        <v>1</v>
      </c>
    </row>
    <row r="342" spans="1:191" hidden="1" x14ac:dyDescent="0.35">
      <c r="A342" s="1225">
        <v>43200</v>
      </c>
      <c r="O342" s="1150"/>
      <c r="P342" s="1073"/>
      <c r="AC342" s="1062">
        <v>0</v>
      </c>
      <c r="AD342" s="1062">
        <v>0</v>
      </c>
      <c r="AE342" s="1062">
        <v>0</v>
      </c>
      <c r="AF342" s="1062">
        <f t="shared" si="523"/>
        <v>0</v>
      </c>
      <c r="AG342" s="1076">
        <v>0</v>
      </c>
      <c r="AJ342" s="1062">
        <v>0</v>
      </c>
      <c r="AK342" s="1062">
        <v>0</v>
      </c>
      <c r="AL342" s="1062">
        <v>0</v>
      </c>
      <c r="AM342" s="1062">
        <f t="shared" si="524"/>
        <v>0</v>
      </c>
      <c r="AN342" s="1076">
        <v>0</v>
      </c>
      <c r="AQ342" s="1062">
        <v>9</v>
      </c>
      <c r="AR342" s="1062">
        <v>6</v>
      </c>
      <c r="AS342" s="1062">
        <v>9</v>
      </c>
      <c r="AT342" s="1062">
        <f t="shared" si="526"/>
        <v>24</v>
      </c>
      <c r="AU342" s="1082">
        <v>1</v>
      </c>
      <c r="AX342" s="1062">
        <v>10</v>
      </c>
      <c r="AY342" s="1062">
        <v>9</v>
      </c>
      <c r="AZ342" s="1062">
        <v>10</v>
      </c>
      <c r="BA342" s="1062">
        <f t="shared" si="527"/>
        <v>29</v>
      </c>
      <c r="BB342" s="1082">
        <v>1</v>
      </c>
      <c r="BD342" s="1150"/>
      <c r="BE342" s="1073"/>
      <c r="BY342" s="1150"/>
      <c r="BZ342" s="1073"/>
      <c r="CN342" s="1150"/>
      <c r="CO342" s="1073"/>
      <c r="DA342" s="1082"/>
      <c r="DB342" s="1082"/>
      <c r="DC342" s="1082"/>
      <c r="DD342" s="1082"/>
      <c r="DE342" s="1082"/>
      <c r="DF342" s="1082"/>
      <c r="DG342" s="1082"/>
      <c r="DH342" s="1082"/>
      <c r="DI342" s="1082"/>
      <c r="DJ342" s="1082"/>
      <c r="DK342" s="1082"/>
      <c r="DL342" s="1082"/>
      <c r="DO342" s="1150"/>
      <c r="DP342" s="1073"/>
      <c r="DQ342" s="587"/>
      <c r="DR342" s="587"/>
      <c r="DS342" s="587"/>
      <c r="DT342" s="587"/>
      <c r="DU342" s="1127"/>
      <c r="DV342" s="1127"/>
      <c r="DW342" s="588"/>
      <c r="DX342" s="587"/>
      <c r="DY342" s="587"/>
      <c r="DZ342" s="587"/>
      <c r="EA342" s="587"/>
      <c r="EB342" s="1127"/>
      <c r="EC342" s="1127"/>
      <c r="ED342" s="1150"/>
      <c r="EE342" s="1073"/>
      <c r="EF342" s="1062">
        <v>10</v>
      </c>
      <c r="EG342" s="1062">
        <v>3</v>
      </c>
      <c r="EH342" s="1062">
        <v>3</v>
      </c>
      <c r="EI342" s="1062">
        <f t="shared" si="528"/>
        <v>16</v>
      </c>
      <c r="EJ342" s="1082">
        <v>1</v>
      </c>
      <c r="EM342" s="1062">
        <v>10</v>
      </c>
      <c r="EN342" s="1062">
        <v>4</v>
      </c>
      <c r="EO342" s="1062">
        <v>4</v>
      </c>
      <c r="EP342" s="1062">
        <f t="shared" si="529"/>
        <v>18</v>
      </c>
      <c r="EQ342" s="1082">
        <v>1</v>
      </c>
      <c r="ES342" s="1150"/>
      <c r="ET342" s="1074"/>
      <c r="EU342" s="1062">
        <v>6</v>
      </c>
      <c r="EV342" s="1062">
        <v>2</v>
      </c>
      <c r="EW342" s="1062">
        <v>2</v>
      </c>
      <c r="EX342" s="1062">
        <f t="shared" si="525"/>
        <v>10</v>
      </c>
      <c r="EY342" s="1081">
        <v>1</v>
      </c>
      <c r="FB342" s="1062">
        <v>6</v>
      </c>
      <c r="FC342" s="1062">
        <v>2</v>
      </c>
      <c r="FD342" s="1062">
        <v>2</v>
      </c>
      <c r="FE342" s="1062">
        <f t="shared" si="530"/>
        <v>10</v>
      </c>
      <c r="FF342" s="1082">
        <v>1</v>
      </c>
      <c r="FH342" s="1154"/>
      <c r="FI342" s="1138"/>
      <c r="FJ342" s="1248">
        <v>5</v>
      </c>
      <c r="FK342" s="1248">
        <v>0</v>
      </c>
      <c r="FL342" s="1248">
        <v>0</v>
      </c>
      <c r="FM342" s="1248">
        <f t="shared" si="531"/>
        <v>5</v>
      </c>
      <c r="FN342" s="1248">
        <v>1</v>
      </c>
      <c r="FO342" s="1248"/>
      <c r="FP342" s="1248"/>
      <c r="FQ342" s="1248">
        <v>5</v>
      </c>
      <c r="FR342" s="1062">
        <v>0</v>
      </c>
      <c r="FS342" s="1062">
        <v>1</v>
      </c>
      <c r="FT342" s="1062">
        <f t="shared" si="532"/>
        <v>6</v>
      </c>
      <c r="FU342" s="1076">
        <v>1</v>
      </c>
      <c r="FX342" s="1138"/>
      <c r="FY342" s="1062">
        <v>4</v>
      </c>
      <c r="FZ342" s="1062">
        <v>1</v>
      </c>
      <c r="GA342" s="1062">
        <v>0</v>
      </c>
      <c r="GB342" s="590">
        <f t="shared" si="533"/>
        <v>5</v>
      </c>
      <c r="GC342" s="1082">
        <v>1</v>
      </c>
      <c r="GE342" s="589">
        <f t="shared" si="534"/>
        <v>34</v>
      </c>
      <c r="GF342" s="589">
        <f t="shared" si="535"/>
        <v>12</v>
      </c>
      <c r="GG342" s="589">
        <f t="shared" si="536"/>
        <v>14</v>
      </c>
      <c r="GH342" s="586">
        <v>0</v>
      </c>
      <c r="GI342" s="586">
        <v>0</v>
      </c>
    </row>
    <row r="343" spans="1:191" hidden="1" x14ac:dyDescent="0.35">
      <c r="A343" s="1225">
        <v>43201</v>
      </c>
      <c r="O343" s="1150"/>
      <c r="P343" s="1073"/>
      <c r="AC343" s="1062">
        <v>0</v>
      </c>
      <c r="AD343" s="1062">
        <v>0</v>
      </c>
      <c r="AE343" s="1062">
        <v>0</v>
      </c>
      <c r="AF343" s="1062">
        <f t="shared" ref="AF343:AF349" si="537">SUM(AC343:AE343)</f>
        <v>0</v>
      </c>
      <c r="AG343" s="1076">
        <v>0</v>
      </c>
      <c r="AJ343" s="1062">
        <v>0</v>
      </c>
      <c r="AK343" s="1062">
        <v>0</v>
      </c>
      <c r="AL343" s="1062">
        <v>0</v>
      </c>
      <c r="AM343" s="1062">
        <f t="shared" ref="AM343:AM349" si="538">SUM(AJ343:AL343)</f>
        <v>0</v>
      </c>
      <c r="AN343" s="1076">
        <v>0</v>
      </c>
      <c r="AQ343" s="1062">
        <v>4</v>
      </c>
      <c r="AR343" s="1062">
        <v>5</v>
      </c>
      <c r="AS343" s="1062">
        <v>6</v>
      </c>
      <c r="AT343" s="1062">
        <f t="shared" si="526"/>
        <v>15</v>
      </c>
      <c r="AU343" s="1082">
        <v>1</v>
      </c>
      <c r="AX343" s="1062">
        <v>4</v>
      </c>
      <c r="AY343" s="1062">
        <v>6</v>
      </c>
      <c r="AZ343" s="1062">
        <v>7</v>
      </c>
      <c r="BA343" s="1062">
        <f t="shared" si="527"/>
        <v>17</v>
      </c>
      <c r="BB343" s="1082">
        <v>1</v>
      </c>
      <c r="BD343" s="1150"/>
      <c r="BE343" s="1073"/>
      <c r="BY343" s="1150"/>
      <c r="BZ343" s="1073"/>
      <c r="CN343" s="1150"/>
      <c r="CO343" s="1073"/>
      <c r="DA343" s="1082"/>
      <c r="DB343" s="1082"/>
      <c r="DC343" s="1082"/>
      <c r="DD343" s="1082"/>
      <c r="DE343" s="1082"/>
      <c r="DF343" s="1082"/>
      <c r="DG343" s="1082"/>
      <c r="DH343" s="1082"/>
      <c r="DI343" s="1082"/>
      <c r="DJ343" s="1082"/>
      <c r="DK343" s="1082"/>
      <c r="DL343" s="1082"/>
      <c r="DO343" s="1150"/>
      <c r="DP343" s="1073"/>
      <c r="DQ343" s="587"/>
      <c r="DR343" s="587"/>
      <c r="DS343" s="587"/>
      <c r="DT343" s="587"/>
      <c r="DU343" s="1127"/>
      <c r="DV343" s="1127"/>
      <c r="DW343" s="588"/>
      <c r="DX343" s="587"/>
      <c r="DY343" s="587"/>
      <c r="DZ343" s="587"/>
      <c r="EA343" s="587"/>
      <c r="EB343" s="1127"/>
      <c r="EC343" s="1127"/>
      <c r="ED343" s="1150"/>
      <c r="EE343" s="1073"/>
      <c r="EF343" s="1062">
        <v>4</v>
      </c>
      <c r="EG343" s="1062">
        <v>2</v>
      </c>
      <c r="EH343" s="1062">
        <v>6</v>
      </c>
      <c r="EI343" s="1062">
        <f t="shared" si="528"/>
        <v>12</v>
      </c>
      <c r="EJ343" s="1082">
        <v>1</v>
      </c>
      <c r="EM343" s="1062">
        <v>6</v>
      </c>
      <c r="EN343" s="1062">
        <v>5</v>
      </c>
      <c r="EO343" s="1062">
        <v>7</v>
      </c>
      <c r="EP343" s="1062">
        <f t="shared" si="529"/>
        <v>18</v>
      </c>
      <c r="EQ343" s="1082">
        <v>1</v>
      </c>
      <c r="ES343" s="1150"/>
      <c r="ET343" s="1074"/>
      <c r="EU343" s="1062">
        <v>4</v>
      </c>
      <c r="EV343" s="1062">
        <v>1</v>
      </c>
      <c r="EW343" s="1062">
        <v>2</v>
      </c>
      <c r="EX343" s="1062">
        <f t="shared" ref="EX343:EX349" si="539">SUM(EU343:EW343)</f>
        <v>7</v>
      </c>
      <c r="EY343" s="1081">
        <v>1</v>
      </c>
      <c r="FB343" s="1062">
        <v>6</v>
      </c>
      <c r="FC343" s="1062">
        <v>2</v>
      </c>
      <c r="FD343" s="1062">
        <v>4</v>
      </c>
      <c r="FE343" s="1062">
        <f t="shared" si="530"/>
        <v>12</v>
      </c>
      <c r="FF343" s="1082">
        <v>1</v>
      </c>
      <c r="FH343" s="1154"/>
      <c r="FI343" s="1138"/>
      <c r="FJ343" s="1248">
        <v>4</v>
      </c>
      <c r="FK343" s="1248">
        <v>2</v>
      </c>
      <c r="FL343" s="1248">
        <v>0</v>
      </c>
      <c r="FM343" s="1248">
        <f t="shared" si="531"/>
        <v>6</v>
      </c>
      <c r="FN343" s="1248">
        <v>1</v>
      </c>
      <c r="FO343" s="1248"/>
      <c r="FP343" s="1248"/>
      <c r="FQ343" s="1248">
        <v>4</v>
      </c>
      <c r="FR343" s="1062">
        <v>2</v>
      </c>
      <c r="FS343" s="1062">
        <v>0</v>
      </c>
      <c r="FT343" s="1062">
        <f t="shared" si="532"/>
        <v>6</v>
      </c>
      <c r="FU343" s="1076">
        <v>1</v>
      </c>
      <c r="FX343" s="1138"/>
      <c r="FY343" s="1062">
        <v>0</v>
      </c>
      <c r="FZ343" s="1062">
        <v>1</v>
      </c>
      <c r="GA343" s="1062">
        <v>1</v>
      </c>
      <c r="GB343" s="590">
        <f t="shared" si="533"/>
        <v>2</v>
      </c>
      <c r="GC343" s="1082">
        <v>1</v>
      </c>
      <c r="GE343" s="589">
        <f t="shared" si="534"/>
        <v>16</v>
      </c>
      <c r="GF343" s="589">
        <f t="shared" si="535"/>
        <v>11</v>
      </c>
      <c r="GG343" s="589">
        <f t="shared" si="536"/>
        <v>15</v>
      </c>
      <c r="GH343" s="586">
        <v>0</v>
      </c>
      <c r="GI343" s="586">
        <v>1</v>
      </c>
    </row>
    <row r="344" spans="1:191" hidden="1" x14ac:dyDescent="0.35">
      <c r="A344" s="1225">
        <v>43202</v>
      </c>
      <c r="O344" s="1150"/>
      <c r="P344" s="1073"/>
      <c r="AC344" s="1062">
        <v>0</v>
      </c>
      <c r="AD344" s="1062">
        <v>0</v>
      </c>
      <c r="AE344" s="1062">
        <v>0</v>
      </c>
      <c r="AF344" s="1062">
        <f t="shared" si="537"/>
        <v>0</v>
      </c>
      <c r="AG344" s="1076">
        <v>0</v>
      </c>
      <c r="AJ344" s="1062">
        <v>0</v>
      </c>
      <c r="AK344" s="1062">
        <v>0</v>
      </c>
      <c r="AL344" s="1062">
        <v>0</v>
      </c>
      <c r="AM344" s="1062">
        <f t="shared" si="538"/>
        <v>0</v>
      </c>
      <c r="AN344" s="1076">
        <v>0</v>
      </c>
      <c r="AQ344" s="1062">
        <v>4</v>
      </c>
      <c r="AR344" s="1062">
        <v>8</v>
      </c>
      <c r="AS344" s="1062">
        <v>7</v>
      </c>
      <c r="AT344" s="1062">
        <f t="shared" si="526"/>
        <v>19</v>
      </c>
      <c r="AU344" s="1082">
        <v>1</v>
      </c>
      <c r="AX344" s="1062">
        <v>6</v>
      </c>
      <c r="AY344" s="1062">
        <v>8</v>
      </c>
      <c r="AZ344" s="1062">
        <v>7</v>
      </c>
      <c r="BA344" s="1062">
        <f t="shared" si="527"/>
        <v>21</v>
      </c>
      <c r="BB344" s="1082">
        <v>1</v>
      </c>
      <c r="BD344" s="1150"/>
      <c r="BE344" s="1073"/>
      <c r="BY344" s="1150"/>
      <c r="BZ344" s="1073"/>
      <c r="CN344" s="1150"/>
      <c r="CO344" s="1073"/>
      <c r="DA344" s="1082"/>
      <c r="DB344" s="1082"/>
      <c r="DC344" s="1082"/>
      <c r="DD344" s="1082"/>
      <c r="DE344" s="1082"/>
      <c r="DF344" s="1082"/>
      <c r="DG344" s="1082"/>
      <c r="DH344" s="1082"/>
      <c r="DI344" s="1082"/>
      <c r="DJ344" s="1082"/>
      <c r="DK344" s="1082"/>
      <c r="DL344" s="1082"/>
      <c r="DO344" s="1150"/>
      <c r="DP344" s="1073"/>
      <c r="DQ344" s="587"/>
      <c r="DR344" s="587"/>
      <c r="DS344" s="587"/>
      <c r="DT344" s="587"/>
      <c r="DU344" s="1127"/>
      <c r="DV344" s="1127"/>
      <c r="DW344" s="588"/>
      <c r="DX344" s="587"/>
      <c r="DY344" s="587"/>
      <c r="DZ344" s="587"/>
      <c r="EA344" s="587"/>
      <c r="EB344" s="1127"/>
      <c r="EC344" s="1127"/>
      <c r="ED344" s="1150"/>
      <c r="EE344" s="1073"/>
      <c r="EF344" s="1062">
        <v>8</v>
      </c>
      <c r="EG344" s="1062">
        <v>1</v>
      </c>
      <c r="EH344" s="1062">
        <v>2</v>
      </c>
      <c r="EI344" s="1062">
        <f t="shared" si="528"/>
        <v>11</v>
      </c>
      <c r="EJ344" s="1082">
        <v>1</v>
      </c>
      <c r="EM344" s="1062">
        <v>9</v>
      </c>
      <c r="EN344" s="1062">
        <v>2</v>
      </c>
      <c r="EO344" s="1062">
        <v>3</v>
      </c>
      <c r="EP344" s="1062">
        <f t="shared" si="529"/>
        <v>14</v>
      </c>
      <c r="EQ344" s="1082">
        <v>1</v>
      </c>
      <c r="ES344" s="1150"/>
      <c r="ET344" s="1074"/>
      <c r="EU344" s="1062">
        <v>6</v>
      </c>
      <c r="EV344" s="1062">
        <v>1</v>
      </c>
      <c r="EW344" s="1062">
        <v>1</v>
      </c>
      <c r="EX344" s="1062">
        <f t="shared" si="539"/>
        <v>8</v>
      </c>
      <c r="EY344" s="1081">
        <v>1</v>
      </c>
      <c r="FB344" s="1062">
        <v>8</v>
      </c>
      <c r="FC344" s="1062">
        <v>1</v>
      </c>
      <c r="FD344" s="1062">
        <v>3</v>
      </c>
      <c r="FE344" s="1062">
        <f t="shared" si="530"/>
        <v>12</v>
      </c>
      <c r="FF344" s="1082">
        <v>1</v>
      </c>
      <c r="FH344" s="1154"/>
      <c r="FI344" s="1138"/>
      <c r="FJ344" s="1248">
        <v>11</v>
      </c>
      <c r="FK344" s="1248">
        <v>1</v>
      </c>
      <c r="FL344" s="1248">
        <v>0</v>
      </c>
      <c r="FM344" s="1248">
        <f t="shared" si="531"/>
        <v>12</v>
      </c>
      <c r="FN344" s="1248">
        <v>1</v>
      </c>
      <c r="FO344" s="1248"/>
      <c r="FP344" s="1248"/>
      <c r="FQ344" s="1248">
        <v>12</v>
      </c>
      <c r="FR344" s="1062">
        <v>1</v>
      </c>
      <c r="FS344" s="1062">
        <v>0</v>
      </c>
      <c r="FT344" s="1062">
        <f t="shared" si="532"/>
        <v>13</v>
      </c>
      <c r="FU344" s="1076">
        <v>1</v>
      </c>
      <c r="FX344" s="1138"/>
      <c r="FY344" s="1062">
        <v>2</v>
      </c>
      <c r="FZ344" s="1062">
        <v>0</v>
      </c>
      <c r="GA344" s="1062">
        <v>1</v>
      </c>
      <c r="GB344" s="590">
        <f t="shared" si="533"/>
        <v>3</v>
      </c>
      <c r="GC344" s="1082">
        <v>1</v>
      </c>
      <c r="GE344" s="589">
        <f t="shared" si="534"/>
        <v>31</v>
      </c>
      <c r="GF344" s="589">
        <f t="shared" si="535"/>
        <v>11</v>
      </c>
      <c r="GG344" s="589">
        <f t="shared" si="536"/>
        <v>11</v>
      </c>
      <c r="GH344" s="586">
        <v>0</v>
      </c>
      <c r="GI344" s="586">
        <v>1</v>
      </c>
    </row>
    <row r="345" spans="1:191" hidden="1" x14ac:dyDescent="0.35">
      <c r="A345" s="1227">
        <v>43203</v>
      </c>
      <c r="O345" s="1150"/>
      <c r="P345" s="1073"/>
      <c r="AC345" s="1062">
        <v>8</v>
      </c>
      <c r="AD345" s="1062">
        <v>1</v>
      </c>
      <c r="AE345" s="1062">
        <v>3</v>
      </c>
      <c r="AF345" s="1062">
        <f t="shared" si="537"/>
        <v>12</v>
      </c>
      <c r="AG345" s="1076">
        <v>1</v>
      </c>
      <c r="AJ345" s="1062">
        <v>8</v>
      </c>
      <c r="AK345" s="1062">
        <v>3</v>
      </c>
      <c r="AL345" s="1062">
        <v>3</v>
      </c>
      <c r="AM345" s="1062">
        <f t="shared" si="538"/>
        <v>14</v>
      </c>
      <c r="AN345" s="1076">
        <v>1</v>
      </c>
      <c r="AQ345" s="1062">
        <v>2</v>
      </c>
      <c r="AR345" s="1062">
        <v>2</v>
      </c>
      <c r="AS345" s="1062">
        <v>5</v>
      </c>
      <c r="AT345" s="1062">
        <f t="shared" si="526"/>
        <v>9</v>
      </c>
      <c r="AU345" s="1082">
        <v>1</v>
      </c>
      <c r="AX345" s="1062">
        <v>2</v>
      </c>
      <c r="AY345" s="1062">
        <v>3</v>
      </c>
      <c r="AZ345" s="1062">
        <v>5</v>
      </c>
      <c r="BA345" s="1062">
        <f t="shared" si="527"/>
        <v>10</v>
      </c>
      <c r="BB345" s="1082">
        <v>1</v>
      </c>
      <c r="BD345" s="1150"/>
      <c r="BE345" s="1073"/>
      <c r="BY345" s="1150"/>
      <c r="BZ345" s="1073"/>
      <c r="CN345" s="1150"/>
      <c r="CO345" s="1073"/>
      <c r="DA345" s="1082"/>
      <c r="DB345" s="1082"/>
      <c r="DC345" s="1082"/>
      <c r="DD345" s="1082"/>
      <c r="DE345" s="1082"/>
      <c r="DF345" s="1082"/>
      <c r="DG345" s="1082"/>
      <c r="DH345" s="1082"/>
      <c r="DI345" s="1082"/>
      <c r="DJ345" s="1082"/>
      <c r="DK345" s="1082"/>
      <c r="DL345" s="1082"/>
      <c r="DO345" s="1150"/>
      <c r="DP345" s="1073"/>
      <c r="DQ345" s="587"/>
      <c r="DR345" s="587"/>
      <c r="DS345" s="587"/>
      <c r="DT345" s="587"/>
      <c r="DU345" s="1127"/>
      <c r="DV345" s="1127"/>
      <c r="DW345" s="588"/>
      <c r="DX345" s="587"/>
      <c r="DY345" s="587"/>
      <c r="DZ345" s="587"/>
      <c r="EA345" s="587"/>
      <c r="EB345" s="1127"/>
      <c r="EC345" s="1127"/>
      <c r="ED345" s="1150"/>
      <c r="EE345" s="1073"/>
      <c r="EF345" s="1062">
        <v>3</v>
      </c>
      <c r="EG345" s="1062">
        <v>1</v>
      </c>
      <c r="EH345" s="1062">
        <v>5</v>
      </c>
      <c r="EI345" s="1062">
        <f t="shared" si="528"/>
        <v>9</v>
      </c>
      <c r="EJ345" s="1082">
        <v>1</v>
      </c>
      <c r="EM345" s="1062">
        <v>4</v>
      </c>
      <c r="EN345" s="1062">
        <v>1</v>
      </c>
      <c r="EO345" s="1062">
        <v>6</v>
      </c>
      <c r="EP345" s="1062">
        <f t="shared" si="529"/>
        <v>11</v>
      </c>
      <c r="EQ345" s="1082">
        <v>1</v>
      </c>
      <c r="ES345" s="1150"/>
      <c r="ET345" s="1074"/>
      <c r="EU345" s="1062">
        <v>3</v>
      </c>
      <c r="EV345" s="1062">
        <v>0</v>
      </c>
      <c r="EW345" s="1062">
        <v>3</v>
      </c>
      <c r="EX345" s="1062">
        <f t="shared" si="539"/>
        <v>6</v>
      </c>
      <c r="EY345" s="1081">
        <v>1</v>
      </c>
      <c r="FB345" s="1062">
        <v>6</v>
      </c>
      <c r="FC345" s="1062">
        <v>0</v>
      </c>
      <c r="FD345" s="1062">
        <v>3</v>
      </c>
      <c r="FE345" s="1062">
        <f t="shared" si="530"/>
        <v>9</v>
      </c>
      <c r="FF345" s="1082">
        <v>1</v>
      </c>
      <c r="FH345" s="1154"/>
      <c r="FI345" s="1138"/>
      <c r="FJ345" s="1248">
        <v>5</v>
      </c>
      <c r="FK345" s="1248">
        <v>0</v>
      </c>
      <c r="FL345" s="1248">
        <v>1</v>
      </c>
      <c r="FM345" s="1248">
        <f t="shared" si="531"/>
        <v>6</v>
      </c>
      <c r="FN345" s="1248">
        <v>1</v>
      </c>
      <c r="FO345" s="1248"/>
      <c r="FP345" s="1248"/>
      <c r="FQ345" s="1248">
        <v>10</v>
      </c>
      <c r="FR345" s="1062">
        <v>0</v>
      </c>
      <c r="FS345" s="1062">
        <v>3</v>
      </c>
      <c r="FT345" s="1062">
        <f t="shared" si="532"/>
        <v>13</v>
      </c>
      <c r="FU345" s="1076">
        <v>1</v>
      </c>
      <c r="FX345" s="1138"/>
      <c r="FY345" s="1062">
        <v>0</v>
      </c>
      <c r="FZ345" s="1062">
        <v>0</v>
      </c>
      <c r="GA345" s="1062">
        <v>0</v>
      </c>
      <c r="GB345" s="590">
        <f t="shared" si="533"/>
        <v>0</v>
      </c>
      <c r="GC345" s="1082">
        <v>1</v>
      </c>
      <c r="GE345" s="589">
        <f t="shared" si="534"/>
        <v>21</v>
      </c>
      <c r="GF345" s="589">
        <f t="shared" si="535"/>
        <v>4</v>
      </c>
      <c r="GG345" s="589">
        <f t="shared" si="536"/>
        <v>17</v>
      </c>
      <c r="GH345" s="586">
        <v>0</v>
      </c>
      <c r="GI345" s="586">
        <v>1</v>
      </c>
    </row>
    <row r="346" spans="1:191" hidden="1" x14ac:dyDescent="0.35">
      <c r="A346" s="1224">
        <v>43206</v>
      </c>
      <c r="O346" s="1150"/>
      <c r="P346" s="1073"/>
      <c r="AC346" s="1062">
        <v>3</v>
      </c>
      <c r="AD346" s="1062">
        <v>10</v>
      </c>
      <c r="AE346" s="1062">
        <v>4</v>
      </c>
      <c r="AF346" s="1062">
        <f t="shared" si="537"/>
        <v>17</v>
      </c>
      <c r="AG346" s="1076">
        <v>1</v>
      </c>
      <c r="AJ346" s="1062">
        <v>3</v>
      </c>
      <c r="AK346" s="1062">
        <v>12</v>
      </c>
      <c r="AL346" s="1062">
        <v>4</v>
      </c>
      <c r="AM346" s="1062">
        <f t="shared" si="538"/>
        <v>19</v>
      </c>
      <c r="AN346" s="1076">
        <v>1</v>
      </c>
      <c r="AQ346" s="1062">
        <v>2</v>
      </c>
      <c r="AR346" s="1062">
        <v>13</v>
      </c>
      <c r="AS346" s="1062">
        <v>5</v>
      </c>
      <c r="AT346" s="1062">
        <f t="shared" si="526"/>
        <v>20</v>
      </c>
      <c r="AU346" s="1082">
        <v>1</v>
      </c>
      <c r="AX346" s="1062">
        <v>3</v>
      </c>
      <c r="AY346" s="1062">
        <v>16</v>
      </c>
      <c r="AZ346" s="1062">
        <v>6</v>
      </c>
      <c r="BA346" s="1062">
        <f t="shared" si="527"/>
        <v>25</v>
      </c>
      <c r="BB346" s="1082">
        <v>1</v>
      </c>
      <c r="BD346" s="1150"/>
      <c r="BE346" s="1073"/>
      <c r="BY346" s="1150"/>
      <c r="BZ346" s="1073"/>
      <c r="CN346" s="1150"/>
      <c r="CO346" s="1073"/>
      <c r="DA346" s="1082"/>
      <c r="DB346" s="1082"/>
      <c r="DC346" s="1082"/>
      <c r="DD346" s="1082"/>
      <c r="DE346" s="1082"/>
      <c r="DF346" s="1082"/>
      <c r="DG346" s="1082"/>
      <c r="DH346" s="1082"/>
      <c r="DI346" s="1082"/>
      <c r="DJ346" s="1082"/>
      <c r="DK346" s="1082"/>
      <c r="DL346" s="1082"/>
      <c r="DO346" s="1150"/>
      <c r="DP346" s="1073"/>
      <c r="DQ346" s="587"/>
      <c r="DR346" s="587"/>
      <c r="DS346" s="587"/>
      <c r="DT346" s="587"/>
      <c r="DU346" s="1127"/>
      <c r="DV346" s="1127"/>
      <c r="DW346" s="588"/>
      <c r="DX346" s="587"/>
      <c r="DY346" s="587"/>
      <c r="DZ346" s="587"/>
      <c r="EA346" s="587"/>
      <c r="EB346" s="1127"/>
      <c r="EC346" s="1127"/>
      <c r="ED346" s="1150"/>
      <c r="EE346" s="1073"/>
      <c r="EF346" s="1062">
        <v>10</v>
      </c>
      <c r="EG346" s="1062">
        <v>0</v>
      </c>
      <c r="EH346" s="1062">
        <v>4</v>
      </c>
      <c r="EI346" s="1062">
        <f t="shared" si="528"/>
        <v>14</v>
      </c>
      <c r="EJ346" s="1082">
        <v>0.75</v>
      </c>
      <c r="EM346" s="1062">
        <v>10</v>
      </c>
      <c r="EN346" s="1062">
        <v>1</v>
      </c>
      <c r="EO346" s="1062">
        <v>5</v>
      </c>
      <c r="EP346" s="1062">
        <f t="shared" si="529"/>
        <v>16</v>
      </c>
      <c r="EQ346" s="1082">
        <v>0.75</v>
      </c>
      <c r="ES346" s="1150"/>
      <c r="ET346" s="1074"/>
      <c r="EU346" s="1062">
        <v>0</v>
      </c>
      <c r="EV346" s="1062">
        <v>0</v>
      </c>
      <c r="EW346" s="1062">
        <v>0</v>
      </c>
      <c r="EX346" s="1062">
        <f t="shared" si="539"/>
        <v>0</v>
      </c>
      <c r="EY346" s="1081">
        <v>0</v>
      </c>
      <c r="FB346" s="1062">
        <v>0</v>
      </c>
      <c r="FC346" s="1062">
        <v>0</v>
      </c>
      <c r="FD346" s="1062">
        <v>0</v>
      </c>
      <c r="FE346" s="1062">
        <f t="shared" si="530"/>
        <v>0</v>
      </c>
      <c r="FF346" s="1082">
        <v>0</v>
      </c>
      <c r="FH346" s="1154"/>
      <c r="FI346" s="1138"/>
      <c r="FJ346" s="1248">
        <v>8</v>
      </c>
      <c r="FK346" s="1248">
        <v>1</v>
      </c>
      <c r="FL346" s="1248">
        <v>2</v>
      </c>
      <c r="FM346" s="1248">
        <f t="shared" si="531"/>
        <v>11</v>
      </c>
      <c r="FN346" s="1248">
        <v>1</v>
      </c>
      <c r="FO346" s="1248"/>
      <c r="FP346" s="1248"/>
      <c r="FQ346" s="1248">
        <v>8</v>
      </c>
      <c r="FR346" s="1062">
        <v>1</v>
      </c>
      <c r="FS346" s="1062">
        <v>3</v>
      </c>
      <c r="FT346" s="1062">
        <f t="shared" si="532"/>
        <v>12</v>
      </c>
      <c r="FU346" s="1076">
        <v>1</v>
      </c>
      <c r="FX346" s="1138"/>
      <c r="FY346" s="1062">
        <v>0</v>
      </c>
      <c r="FZ346" s="1062">
        <v>2</v>
      </c>
      <c r="GA346" s="1062">
        <v>1</v>
      </c>
      <c r="GB346" s="590">
        <f t="shared" si="533"/>
        <v>3</v>
      </c>
      <c r="GC346" s="1082">
        <v>1</v>
      </c>
      <c r="GE346" s="589">
        <f t="shared" si="534"/>
        <v>23</v>
      </c>
      <c r="GF346" s="589">
        <f t="shared" si="535"/>
        <v>26</v>
      </c>
      <c r="GG346" s="589">
        <f t="shared" si="536"/>
        <v>16</v>
      </c>
      <c r="GH346" s="586">
        <v>0</v>
      </c>
      <c r="GI346" s="586">
        <v>0</v>
      </c>
    </row>
    <row r="347" spans="1:191" hidden="1" x14ac:dyDescent="0.35">
      <c r="A347" s="1225">
        <v>43207</v>
      </c>
      <c r="O347" s="1150"/>
      <c r="P347" s="1073"/>
      <c r="AC347" s="1062">
        <v>3</v>
      </c>
      <c r="AD347" s="1062">
        <v>0</v>
      </c>
      <c r="AE347" s="1062">
        <v>1</v>
      </c>
      <c r="AF347" s="1062">
        <f t="shared" si="537"/>
        <v>4</v>
      </c>
      <c r="AG347" s="1076">
        <v>1</v>
      </c>
      <c r="AJ347" s="1062">
        <v>3</v>
      </c>
      <c r="AK347" s="1062">
        <v>3</v>
      </c>
      <c r="AL347" s="1062">
        <v>1</v>
      </c>
      <c r="AM347" s="1062">
        <f t="shared" si="538"/>
        <v>7</v>
      </c>
      <c r="AN347" s="1076">
        <v>1</v>
      </c>
      <c r="AQ347" s="1062">
        <v>3</v>
      </c>
      <c r="AR347" s="1062">
        <v>3</v>
      </c>
      <c r="AS347" s="1062">
        <v>6</v>
      </c>
      <c r="AT347" s="1062">
        <f t="shared" ref="AT347:AT352" si="540">SUM(AQ347:AS347)</f>
        <v>12</v>
      </c>
      <c r="AU347" s="1082">
        <v>1</v>
      </c>
      <c r="AX347" s="1062">
        <v>3</v>
      </c>
      <c r="AY347" s="1062">
        <v>5</v>
      </c>
      <c r="AZ347" s="1062">
        <v>7</v>
      </c>
      <c r="BA347" s="1062">
        <f t="shared" ref="BA347:BA352" si="541">SUM(AX347:AZ347)</f>
        <v>15</v>
      </c>
      <c r="BB347" s="1082">
        <v>1</v>
      </c>
      <c r="BD347" s="1150"/>
      <c r="BE347" s="1073"/>
      <c r="BY347" s="1150"/>
      <c r="BZ347" s="1073"/>
      <c r="CN347" s="1150"/>
      <c r="CO347" s="1073"/>
      <c r="DA347" s="1082"/>
      <c r="DB347" s="1082"/>
      <c r="DC347" s="1082"/>
      <c r="DD347" s="1082"/>
      <c r="DE347" s="1082"/>
      <c r="DF347" s="1082"/>
      <c r="DG347" s="1082"/>
      <c r="DH347" s="1082"/>
      <c r="DI347" s="1082"/>
      <c r="DJ347" s="1082"/>
      <c r="DK347" s="1082"/>
      <c r="DL347" s="1082"/>
      <c r="DO347" s="1150"/>
      <c r="DP347" s="1073"/>
      <c r="DQ347" s="587"/>
      <c r="DR347" s="587"/>
      <c r="DS347" s="587"/>
      <c r="DT347" s="587"/>
      <c r="DU347" s="1127"/>
      <c r="DV347" s="1127"/>
      <c r="DW347" s="588"/>
      <c r="DX347" s="587"/>
      <c r="DY347" s="587"/>
      <c r="DZ347" s="587"/>
      <c r="EA347" s="587"/>
      <c r="EB347" s="1127"/>
      <c r="EC347" s="1127"/>
      <c r="ED347" s="1150"/>
      <c r="EE347" s="1073"/>
      <c r="EF347" s="1062">
        <v>9</v>
      </c>
      <c r="EG347" s="1062">
        <v>5</v>
      </c>
      <c r="EH347" s="1062">
        <v>0</v>
      </c>
      <c r="EI347" s="1062">
        <f t="shared" ref="EI347:EI352" si="542">SUM(EF347:EH347)</f>
        <v>14</v>
      </c>
      <c r="EJ347" s="1082">
        <v>1</v>
      </c>
      <c r="EM347" s="1062">
        <v>9</v>
      </c>
      <c r="EN347" s="1062">
        <v>7</v>
      </c>
      <c r="EO347" s="1062">
        <v>1</v>
      </c>
      <c r="EP347" s="1062">
        <f t="shared" ref="EP347:EP352" si="543">SUM(EM347:EO347)</f>
        <v>17</v>
      </c>
      <c r="EQ347" s="1082">
        <v>1</v>
      </c>
      <c r="ES347" s="1150"/>
      <c r="ET347" s="1074"/>
      <c r="EU347" s="1062">
        <v>4</v>
      </c>
      <c r="EV347" s="1062">
        <v>2</v>
      </c>
      <c r="EW347" s="1062">
        <v>4</v>
      </c>
      <c r="EX347" s="1062">
        <f t="shared" si="539"/>
        <v>10</v>
      </c>
      <c r="EY347" s="1081">
        <v>1</v>
      </c>
      <c r="FB347" s="1062">
        <v>4</v>
      </c>
      <c r="FC347" s="1062">
        <v>3</v>
      </c>
      <c r="FD347" s="1062">
        <v>5</v>
      </c>
      <c r="FE347" s="1062">
        <f t="shared" ref="FE347:FE352" si="544">SUM(FB347:FD347)</f>
        <v>12</v>
      </c>
      <c r="FF347" s="1082">
        <v>1</v>
      </c>
      <c r="FH347" s="1154"/>
      <c r="FI347" s="1138"/>
      <c r="FJ347" s="1248">
        <v>9</v>
      </c>
      <c r="FK347" s="1248">
        <v>0</v>
      </c>
      <c r="FL347" s="1248">
        <v>0</v>
      </c>
      <c r="FM347" s="1248">
        <f t="shared" ref="FM347:FM352" si="545">SUM(FJ347:FL347)</f>
        <v>9</v>
      </c>
      <c r="FN347" s="1248">
        <v>1</v>
      </c>
      <c r="FO347" s="1248"/>
      <c r="FP347" s="1248"/>
      <c r="FQ347" s="1248">
        <v>10</v>
      </c>
      <c r="FR347" s="1062">
        <v>0</v>
      </c>
      <c r="FS347" s="1062">
        <v>0</v>
      </c>
      <c r="FT347" s="1062">
        <f t="shared" ref="FT347:FT352" si="546">SUM(FQ347:FS347)</f>
        <v>10</v>
      </c>
      <c r="FU347" s="1076">
        <v>1</v>
      </c>
      <c r="FX347" s="1138"/>
      <c r="FY347" s="1062">
        <v>0</v>
      </c>
      <c r="FZ347" s="1062">
        <v>0</v>
      </c>
      <c r="GA347" s="1062">
        <v>1</v>
      </c>
      <c r="GB347" s="590">
        <f t="shared" ref="GB347:GB352" si="547">SUM(FY347:GA347)</f>
        <v>1</v>
      </c>
      <c r="GC347" s="1082">
        <v>1</v>
      </c>
      <c r="GE347" s="589">
        <f t="shared" si="534"/>
        <v>28</v>
      </c>
      <c r="GF347" s="589">
        <f t="shared" si="535"/>
        <v>10</v>
      </c>
      <c r="GG347" s="589">
        <f t="shared" si="536"/>
        <v>12</v>
      </c>
      <c r="GH347" s="586">
        <v>1</v>
      </c>
      <c r="GI347" s="586">
        <v>0</v>
      </c>
    </row>
    <row r="348" spans="1:191" hidden="1" x14ac:dyDescent="0.35">
      <c r="A348" s="1225">
        <v>43208</v>
      </c>
      <c r="O348" s="1150"/>
      <c r="P348" s="1073"/>
      <c r="AC348" s="1062">
        <v>9</v>
      </c>
      <c r="AD348" s="1062">
        <v>10</v>
      </c>
      <c r="AE348" s="1062">
        <v>8</v>
      </c>
      <c r="AF348" s="1062">
        <f t="shared" si="537"/>
        <v>27</v>
      </c>
      <c r="AG348" s="1076">
        <v>1</v>
      </c>
      <c r="AJ348" s="1062">
        <v>9</v>
      </c>
      <c r="AK348" s="1062">
        <v>12</v>
      </c>
      <c r="AL348" s="1062">
        <v>8</v>
      </c>
      <c r="AM348" s="1062">
        <f t="shared" si="538"/>
        <v>29</v>
      </c>
      <c r="AN348" s="1076">
        <v>1</v>
      </c>
      <c r="AQ348" s="1062">
        <v>0</v>
      </c>
      <c r="AR348" s="1062">
        <v>0</v>
      </c>
      <c r="AS348" s="1062">
        <v>0</v>
      </c>
      <c r="AT348" s="1062">
        <f t="shared" si="540"/>
        <v>0</v>
      </c>
      <c r="AU348" s="1082">
        <v>0</v>
      </c>
      <c r="AX348" s="1062">
        <v>0</v>
      </c>
      <c r="AY348" s="1062">
        <v>0</v>
      </c>
      <c r="AZ348" s="1062">
        <v>0</v>
      </c>
      <c r="BA348" s="1062">
        <f t="shared" si="541"/>
        <v>0</v>
      </c>
      <c r="BB348" s="1082">
        <v>0</v>
      </c>
      <c r="BD348" s="1150"/>
      <c r="BE348" s="1073"/>
      <c r="BY348" s="1150"/>
      <c r="BZ348" s="1073"/>
      <c r="CN348" s="1150"/>
      <c r="CO348" s="1073"/>
      <c r="DA348" s="1082"/>
      <c r="DB348" s="1082"/>
      <c r="DC348" s="1082"/>
      <c r="DD348" s="1082"/>
      <c r="DE348" s="1082"/>
      <c r="DF348" s="1082"/>
      <c r="DG348" s="1082"/>
      <c r="DH348" s="1082"/>
      <c r="DI348" s="1082"/>
      <c r="DJ348" s="1082"/>
      <c r="DK348" s="1082"/>
      <c r="DL348" s="1082"/>
      <c r="DO348" s="1150"/>
      <c r="DP348" s="1073"/>
      <c r="DQ348" s="587"/>
      <c r="DR348" s="587"/>
      <c r="DS348" s="587"/>
      <c r="DT348" s="587"/>
      <c r="DU348" s="1127"/>
      <c r="DV348" s="1127"/>
      <c r="DW348" s="588"/>
      <c r="DX348" s="587"/>
      <c r="DY348" s="587"/>
      <c r="DZ348" s="587"/>
      <c r="EA348" s="587"/>
      <c r="EB348" s="1127"/>
      <c r="EC348" s="1127"/>
      <c r="ED348" s="1150"/>
      <c r="EE348" s="1073"/>
      <c r="EF348" s="1062">
        <v>9</v>
      </c>
      <c r="EG348" s="1062">
        <v>0</v>
      </c>
      <c r="EH348" s="1062">
        <v>1</v>
      </c>
      <c r="EI348" s="1062">
        <f t="shared" si="542"/>
        <v>10</v>
      </c>
      <c r="EJ348" s="1082">
        <v>1</v>
      </c>
      <c r="EM348" s="1062">
        <v>10</v>
      </c>
      <c r="EN348" s="1062">
        <v>0</v>
      </c>
      <c r="EO348" s="1062">
        <v>2</v>
      </c>
      <c r="EP348" s="1062">
        <f t="shared" si="543"/>
        <v>12</v>
      </c>
      <c r="EQ348" s="1082">
        <v>1</v>
      </c>
      <c r="ES348" s="1150"/>
      <c r="ET348" s="1074"/>
      <c r="EU348" s="1062">
        <v>12</v>
      </c>
      <c r="EV348" s="1062">
        <v>2</v>
      </c>
      <c r="EW348" s="1062">
        <v>2</v>
      </c>
      <c r="EX348" s="1062">
        <f t="shared" si="539"/>
        <v>16</v>
      </c>
      <c r="EY348" s="1081">
        <v>1</v>
      </c>
      <c r="FB348" s="1062">
        <v>12</v>
      </c>
      <c r="FC348" s="1062">
        <v>2</v>
      </c>
      <c r="FD348" s="1062">
        <v>3</v>
      </c>
      <c r="FE348" s="1062">
        <f t="shared" si="544"/>
        <v>17</v>
      </c>
      <c r="FF348" s="1082">
        <v>1</v>
      </c>
      <c r="FH348" s="1154"/>
      <c r="FI348" s="1138"/>
      <c r="FJ348" s="1248">
        <v>6</v>
      </c>
      <c r="FK348" s="1248">
        <v>0</v>
      </c>
      <c r="FL348" s="1248">
        <v>1</v>
      </c>
      <c r="FM348" s="1248">
        <f t="shared" si="545"/>
        <v>7</v>
      </c>
      <c r="FN348" s="1248">
        <v>1</v>
      </c>
      <c r="FO348" s="1248"/>
      <c r="FP348" s="1248"/>
      <c r="FQ348" s="1248">
        <v>7</v>
      </c>
      <c r="FR348" s="1062">
        <v>0</v>
      </c>
      <c r="FS348" s="1062">
        <v>1</v>
      </c>
      <c r="FT348" s="1062">
        <f t="shared" si="546"/>
        <v>8</v>
      </c>
      <c r="FU348" s="1076">
        <v>1</v>
      </c>
      <c r="FX348" s="1138"/>
      <c r="FY348" s="1062">
        <v>3</v>
      </c>
      <c r="FZ348" s="1062">
        <v>0</v>
      </c>
      <c r="GA348" s="1062">
        <v>1</v>
      </c>
      <c r="GB348" s="590">
        <f t="shared" si="547"/>
        <v>4</v>
      </c>
      <c r="GC348" s="1082">
        <v>1</v>
      </c>
      <c r="GE348" s="589">
        <f t="shared" si="534"/>
        <v>39</v>
      </c>
      <c r="GF348" s="589">
        <f t="shared" si="535"/>
        <v>12</v>
      </c>
      <c r="GG348" s="589">
        <f t="shared" si="536"/>
        <v>13</v>
      </c>
      <c r="GH348" s="586">
        <v>0</v>
      </c>
      <c r="GI348" s="586">
        <v>1</v>
      </c>
    </row>
    <row r="349" spans="1:191" hidden="1" x14ac:dyDescent="0.35">
      <c r="A349" s="1225">
        <v>43209</v>
      </c>
      <c r="O349" s="1150"/>
      <c r="P349" s="1073"/>
      <c r="AC349" s="1062">
        <v>3</v>
      </c>
      <c r="AD349" s="1062">
        <v>1</v>
      </c>
      <c r="AE349" s="1062">
        <v>0</v>
      </c>
      <c r="AF349" s="1062">
        <f t="shared" si="537"/>
        <v>4</v>
      </c>
      <c r="AG349" s="1076">
        <v>1</v>
      </c>
      <c r="AJ349" s="1062">
        <v>4</v>
      </c>
      <c r="AK349" s="1062">
        <v>4</v>
      </c>
      <c r="AL349" s="1062">
        <v>1</v>
      </c>
      <c r="AM349" s="1062">
        <f t="shared" si="538"/>
        <v>9</v>
      </c>
      <c r="AN349" s="1076">
        <v>1</v>
      </c>
      <c r="AQ349" s="1062">
        <v>0</v>
      </c>
      <c r="AR349" s="1062">
        <v>3</v>
      </c>
      <c r="AS349" s="1062">
        <v>3</v>
      </c>
      <c r="AT349" s="1062">
        <f t="shared" si="540"/>
        <v>6</v>
      </c>
      <c r="AU349" s="1082">
        <v>1</v>
      </c>
      <c r="AX349" s="1062">
        <v>0</v>
      </c>
      <c r="AY349" s="1062">
        <v>7</v>
      </c>
      <c r="AZ349" s="1062">
        <v>4</v>
      </c>
      <c r="BA349" s="1062">
        <f t="shared" si="541"/>
        <v>11</v>
      </c>
      <c r="BB349" s="1082">
        <v>1</v>
      </c>
      <c r="BD349" s="1150"/>
      <c r="BE349" s="1073"/>
      <c r="BY349" s="1150"/>
      <c r="BZ349" s="1073"/>
      <c r="CN349" s="1150"/>
      <c r="CO349" s="1073"/>
      <c r="DA349" s="1082"/>
      <c r="DB349" s="1082"/>
      <c r="DC349" s="1082"/>
      <c r="DD349" s="1082"/>
      <c r="DE349" s="1082"/>
      <c r="DF349" s="1082"/>
      <c r="DG349" s="1082"/>
      <c r="DH349" s="1082"/>
      <c r="DI349" s="1082"/>
      <c r="DJ349" s="1082"/>
      <c r="DK349" s="1082"/>
      <c r="DL349" s="1082"/>
      <c r="DO349" s="1150"/>
      <c r="DP349" s="1073"/>
      <c r="DQ349" s="587"/>
      <c r="DR349" s="587"/>
      <c r="DS349" s="587"/>
      <c r="DT349" s="587"/>
      <c r="DU349" s="1127"/>
      <c r="DV349" s="1127"/>
      <c r="DW349" s="588"/>
      <c r="DX349" s="587"/>
      <c r="DY349" s="587"/>
      <c r="DZ349" s="587"/>
      <c r="EA349" s="587"/>
      <c r="EB349" s="1127"/>
      <c r="EC349" s="1127"/>
      <c r="ED349" s="1150"/>
      <c r="EE349" s="1073"/>
      <c r="EF349" s="1062">
        <v>10</v>
      </c>
      <c r="EG349" s="1062">
        <v>1</v>
      </c>
      <c r="EH349" s="1062">
        <v>3</v>
      </c>
      <c r="EI349" s="1062">
        <f t="shared" si="542"/>
        <v>14</v>
      </c>
      <c r="EJ349" s="1082">
        <v>1</v>
      </c>
      <c r="EM349" s="1062">
        <v>11</v>
      </c>
      <c r="EN349" s="1062">
        <v>1</v>
      </c>
      <c r="EO349" s="1062">
        <v>4</v>
      </c>
      <c r="EP349" s="1062">
        <f t="shared" si="543"/>
        <v>16</v>
      </c>
      <c r="EQ349" s="1082">
        <v>1</v>
      </c>
      <c r="ES349" s="1150"/>
      <c r="ET349" s="1074"/>
      <c r="EU349" s="1062">
        <v>2</v>
      </c>
      <c r="EV349" s="1062">
        <v>0</v>
      </c>
      <c r="EW349" s="1062">
        <v>4</v>
      </c>
      <c r="EX349" s="1062">
        <f t="shared" si="539"/>
        <v>6</v>
      </c>
      <c r="EY349" s="1081">
        <v>1</v>
      </c>
      <c r="FB349" s="1062">
        <v>2</v>
      </c>
      <c r="FC349" s="1062">
        <v>0</v>
      </c>
      <c r="FD349" s="1062">
        <v>4</v>
      </c>
      <c r="FE349" s="1062">
        <f t="shared" si="544"/>
        <v>6</v>
      </c>
      <c r="FF349" s="1082">
        <v>1</v>
      </c>
      <c r="FH349" s="1154"/>
      <c r="FI349" s="1138"/>
      <c r="FJ349" s="1248">
        <v>6</v>
      </c>
      <c r="FK349" s="1248">
        <v>0</v>
      </c>
      <c r="FL349" s="1248">
        <v>1</v>
      </c>
      <c r="FM349" s="1248">
        <f t="shared" si="545"/>
        <v>7</v>
      </c>
      <c r="FN349" s="1248">
        <v>1</v>
      </c>
      <c r="FO349" s="1248"/>
      <c r="FP349" s="1248"/>
      <c r="FQ349" s="1248">
        <v>8</v>
      </c>
      <c r="FR349" s="1062">
        <v>1</v>
      </c>
      <c r="FS349" s="1062">
        <v>1</v>
      </c>
      <c r="FT349" s="1062">
        <f t="shared" si="546"/>
        <v>10</v>
      </c>
      <c r="FU349" s="1076">
        <v>1</v>
      </c>
      <c r="FX349" s="1138"/>
      <c r="FY349" s="1062">
        <v>7</v>
      </c>
      <c r="FZ349" s="1062">
        <v>1</v>
      </c>
      <c r="GA349" s="1062">
        <v>0</v>
      </c>
      <c r="GB349" s="590">
        <f t="shared" si="547"/>
        <v>8</v>
      </c>
      <c r="GC349" s="1082">
        <v>1</v>
      </c>
      <c r="GE349" s="589">
        <f t="shared" si="534"/>
        <v>28</v>
      </c>
      <c r="GF349" s="589">
        <f t="shared" si="535"/>
        <v>6</v>
      </c>
      <c r="GG349" s="589">
        <f t="shared" si="536"/>
        <v>11</v>
      </c>
      <c r="GH349" s="586">
        <v>0</v>
      </c>
      <c r="GI349" s="586">
        <v>1</v>
      </c>
    </row>
    <row r="350" spans="1:191" hidden="1" x14ac:dyDescent="0.35">
      <c r="A350" s="1227">
        <v>43210</v>
      </c>
      <c r="O350" s="1150"/>
      <c r="P350" s="1073"/>
      <c r="AC350" s="1062">
        <v>1</v>
      </c>
      <c r="AD350" s="1062">
        <v>6</v>
      </c>
      <c r="AE350" s="1062">
        <v>1</v>
      </c>
      <c r="AF350" s="1062">
        <f t="shared" ref="AF350:AF357" si="548">SUM(AC350:AE350)</f>
        <v>8</v>
      </c>
      <c r="AG350" s="1076">
        <v>1</v>
      </c>
      <c r="AJ350" s="1062">
        <v>2</v>
      </c>
      <c r="AK350" s="1062">
        <v>9</v>
      </c>
      <c r="AL350" s="1062">
        <v>1</v>
      </c>
      <c r="AM350" s="1062">
        <f t="shared" ref="AM350:AM357" si="549">SUM(AJ350:AL350)</f>
        <v>12</v>
      </c>
      <c r="AN350" s="1076">
        <v>1</v>
      </c>
      <c r="AQ350" s="1062">
        <v>3</v>
      </c>
      <c r="AR350" s="1062">
        <v>5</v>
      </c>
      <c r="AS350" s="1062">
        <v>2</v>
      </c>
      <c r="AT350" s="1062">
        <f t="shared" si="540"/>
        <v>10</v>
      </c>
      <c r="AU350" s="1082">
        <v>1</v>
      </c>
      <c r="AX350" s="1062">
        <v>3</v>
      </c>
      <c r="AY350" s="1062">
        <v>6</v>
      </c>
      <c r="AZ350" s="1062">
        <v>2</v>
      </c>
      <c r="BA350" s="1062">
        <f t="shared" si="541"/>
        <v>11</v>
      </c>
      <c r="BB350" s="1082">
        <v>1</v>
      </c>
      <c r="BD350" s="1150"/>
      <c r="BE350" s="1073"/>
      <c r="BY350" s="1150"/>
      <c r="BZ350" s="1073"/>
      <c r="CN350" s="1150"/>
      <c r="CO350" s="1073"/>
      <c r="DA350" s="1082"/>
      <c r="DB350" s="1082"/>
      <c r="DC350" s="1082"/>
      <c r="DD350" s="1082"/>
      <c r="DE350" s="1082"/>
      <c r="DF350" s="1082"/>
      <c r="DG350" s="1082"/>
      <c r="DH350" s="1082"/>
      <c r="DI350" s="1082"/>
      <c r="DJ350" s="1082"/>
      <c r="DK350" s="1082"/>
      <c r="DL350" s="1082"/>
      <c r="DO350" s="1150"/>
      <c r="DP350" s="1073"/>
      <c r="DQ350" s="587"/>
      <c r="DR350" s="587"/>
      <c r="DS350" s="587"/>
      <c r="DT350" s="587"/>
      <c r="DU350" s="1127"/>
      <c r="DV350" s="1127"/>
      <c r="DW350" s="588"/>
      <c r="DX350" s="587"/>
      <c r="DY350" s="587"/>
      <c r="DZ350" s="587"/>
      <c r="EA350" s="587"/>
      <c r="EB350" s="1127"/>
      <c r="EC350" s="1127"/>
      <c r="ED350" s="1150"/>
      <c r="EE350" s="1073"/>
      <c r="EF350" s="1062">
        <v>0</v>
      </c>
      <c r="EG350" s="1062">
        <v>0</v>
      </c>
      <c r="EH350" s="1062">
        <v>0</v>
      </c>
      <c r="EI350" s="1062">
        <f t="shared" si="542"/>
        <v>0</v>
      </c>
      <c r="EJ350" s="1082">
        <v>0</v>
      </c>
      <c r="EM350" s="1062">
        <v>0</v>
      </c>
      <c r="EN350" s="1062">
        <v>0</v>
      </c>
      <c r="EO350" s="1062">
        <v>0</v>
      </c>
      <c r="EP350" s="1062">
        <f t="shared" si="543"/>
        <v>0</v>
      </c>
      <c r="EQ350" s="1082">
        <v>0</v>
      </c>
      <c r="ES350" s="1150"/>
      <c r="ET350" s="1074"/>
      <c r="EU350" s="1062">
        <v>6</v>
      </c>
      <c r="EV350" s="1062">
        <v>1</v>
      </c>
      <c r="EW350" s="1062">
        <v>5</v>
      </c>
      <c r="EX350" s="1062">
        <f t="shared" ref="EX350:EX357" si="550">SUM(EU350:EW350)</f>
        <v>12</v>
      </c>
      <c r="EY350" s="1081">
        <v>1</v>
      </c>
      <c r="FB350" s="1062">
        <v>9</v>
      </c>
      <c r="FC350" s="1062">
        <v>1</v>
      </c>
      <c r="FD350" s="1062">
        <v>6</v>
      </c>
      <c r="FE350" s="1062">
        <f t="shared" si="544"/>
        <v>16</v>
      </c>
      <c r="FF350" s="1082">
        <v>1</v>
      </c>
      <c r="FH350" s="1154"/>
      <c r="FI350" s="1138"/>
      <c r="FJ350" s="1248">
        <v>6</v>
      </c>
      <c r="FK350" s="1248">
        <v>0</v>
      </c>
      <c r="FL350" s="1248">
        <v>0</v>
      </c>
      <c r="FM350" s="1248">
        <f t="shared" si="545"/>
        <v>6</v>
      </c>
      <c r="FN350" s="1248">
        <v>1</v>
      </c>
      <c r="FO350" s="1248"/>
      <c r="FP350" s="1248"/>
      <c r="FQ350" s="1248">
        <v>8</v>
      </c>
      <c r="FR350" s="1062">
        <v>1</v>
      </c>
      <c r="FS350" s="1062">
        <v>0</v>
      </c>
      <c r="FT350" s="1062">
        <f t="shared" si="546"/>
        <v>9</v>
      </c>
      <c r="FU350" s="1076">
        <v>1</v>
      </c>
      <c r="FX350" s="1138"/>
      <c r="FY350" s="1062">
        <v>2</v>
      </c>
      <c r="FZ350" s="1062">
        <v>0</v>
      </c>
      <c r="GA350" s="1062">
        <v>0</v>
      </c>
      <c r="GB350" s="590">
        <f t="shared" si="547"/>
        <v>2</v>
      </c>
      <c r="GC350" s="1082">
        <v>1</v>
      </c>
      <c r="GE350" s="589">
        <f t="shared" si="534"/>
        <v>18</v>
      </c>
      <c r="GF350" s="589">
        <f t="shared" si="535"/>
        <v>12</v>
      </c>
      <c r="GG350" s="589">
        <f t="shared" si="536"/>
        <v>8</v>
      </c>
      <c r="GH350" s="586">
        <v>0</v>
      </c>
      <c r="GI350" s="586">
        <v>0</v>
      </c>
    </row>
    <row r="351" spans="1:191" hidden="1" x14ac:dyDescent="0.35">
      <c r="A351" s="1224">
        <v>43213</v>
      </c>
      <c r="O351" s="1150"/>
      <c r="P351" s="1073"/>
      <c r="AC351" s="1062">
        <v>5</v>
      </c>
      <c r="AD351" s="1062">
        <v>3</v>
      </c>
      <c r="AE351" s="1062">
        <v>8</v>
      </c>
      <c r="AF351" s="1062">
        <f t="shared" si="548"/>
        <v>16</v>
      </c>
      <c r="AG351" s="1076">
        <v>1</v>
      </c>
      <c r="AJ351" s="1062">
        <v>7</v>
      </c>
      <c r="AK351" s="1062">
        <v>5</v>
      </c>
      <c r="AL351" s="1062">
        <v>8</v>
      </c>
      <c r="AM351" s="1062">
        <f t="shared" si="549"/>
        <v>20</v>
      </c>
      <c r="AN351" s="1076">
        <v>1</v>
      </c>
      <c r="AQ351" s="1062">
        <v>4</v>
      </c>
      <c r="AR351" s="1062">
        <v>2</v>
      </c>
      <c r="AS351" s="1062">
        <v>2</v>
      </c>
      <c r="AT351" s="1062">
        <f t="shared" si="540"/>
        <v>8</v>
      </c>
      <c r="AU351" s="1082">
        <v>1</v>
      </c>
      <c r="AX351" s="1062">
        <v>4</v>
      </c>
      <c r="AY351" s="1062">
        <v>4</v>
      </c>
      <c r="AZ351" s="1062">
        <v>3</v>
      </c>
      <c r="BA351" s="1062">
        <f t="shared" si="541"/>
        <v>11</v>
      </c>
      <c r="BB351" s="1082">
        <v>1</v>
      </c>
      <c r="BD351" s="1150"/>
      <c r="BE351" s="1073"/>
      <c r="BY351" s="1150"/>
      <c r="BZ351" s="1073"/>
      <c r="CN351" s="1150"/>
      <c r="CO351" s="1073"/>
      <c r="DA351" s="1082"/>
      <c r="DB351" s="1082"/>
      <c r="DC351" s="1082"/>
      <c r="DD351" s="1082"/>
      <c r="DE351" s="1082"/>
      <c r="DF351" s="1082"/>
      <c r="DG351" s="1082"/>
      <c r="DH351" s="1082"/>
      <c r="DI351" s="1082"/>
      <c r="DJ351" s="1082"/>
      <c r="DK351" s="1082"/>
      <c r="DL351" s="1082"/>
      <c r="DO351" s="1150"/>
      <c r="DP351" s="1073"/>
      <c r="DQ351" s="587"/>
      <c r="DR351" s="587"/>
      <c r="DS351" s="587"/>
      <c r="DT351" s="587"/>
      <c r="DU351" s="1127"/>
      <c r="DV351" s="1127"/>
      <c r="DW351" s="588"/>
      <c r="DX351" s="587"/>
      <c r="DY351" s="587"/>
      <c r="DZ351" s="587"/>
      <c r="EA351" s="587"/>
      <c r="EB351" s="1127"/>
      <c r="EC351" s="1127"/>
      <c r="ED351" s="1150"/>
      <c r="EE351" s="1073"/>
      <c r="EF351" s="1062">
        <v>2</v>
      </c>
      <c r="EG351" s="1062">
        <v>0</v>
      </c>
      <c r="EH351" s="1062">
        <v>1</v>
      </c>
      <c r="EI351" s="1062">
        <f t="shared" si="542"/>
        <v>3</v>
      </c>
      <c r="EJ351" s="1082">
        <v>0.25</v>
      </c>
      <c r="EM351" s="1062">
        <v>2</v>
      </c>
      <c r="EN351" s="1062">
        <v>4</v>
      </c>
      <c r="EO351" s="1062">
        <v>1</v>
      </c>
      <c r="EP351" s="1062">
        <f t="shared" si="543"/>
        <v>7</v>
      </c>
      <c r="EQ351" s="1082">
        <v>0.25</v>
      </c>
      <c r="ES351" s="1150"/>
      <c r="ET351" s="1074"/>
      <c r="EU351" s="1062">
        <v>5</v>
      </c>
      <c r="EV351" s="1062">
        <v>2</v>
      </c>
      <c r="EW351" s="1062">
        <v>1</v>
      </c>
      <c r="EX351" s="1062">
        <f t="shared" si="550"/>
        <v>8</v>
      </c>
      <c r="EY351" s="1081">
        <v>1</v>
      </c>
      <c r="FB351" s="1062">
        <v>6</v>
      </c>
      <c r="FC351" s="1062">
        <v>3</v>
      </c>
      <c r="FD351" s="1062">
        <v>2</v>
      </c>
      <c r="FE351" s="1062">
        <f t="shared" si="544"/>
        <v>11</v>
      </c>
      <c r="FF351" s="1082">
        <v>1</v>
      </c>
      <c r="FH351" s="1154"/>
      <c r="FI351" s="1138"/>
      <c r="FJ351" s="1248">
        <v>7</v>
      </c>
      <c r="FK351" s="1248">
        <v>1</v>
      </c>
      <c r="FL351" s="1248">
        <v>5</v>
      </c>
      <c r="FM351" s="1248">
        <f t="shared" si="545"/>
        <v>13</v>
      </c>
      <c r="FN351" s="1248">
        <v>1</v>
      </c>
      <c r="FO351" s="1248"/>
      <c r="FP351" s="1248"/>
      <c r="FQ351" s="1248">
        <v>8</v>
      </c>
      <c r="FR351" s="1062">
        <v>2</v>
      </c>
      <c r="FS351" s="1062">
        <v>6</v>
      </c>
      <c r="FT351" s="1062">
        <f t="shared" si="546"/>
        <v>16</v>
      </c>
      <c r="FU351" s="1076">
        <v>1</v>
      </c>
      <c r="FX351" s="1138"/>
      <c r="FY351" s="1062">
        <v>0</v>
      </c>
      <c r="FZ351" s="1062">
        <v>0</v>
      </c>
      <c r="GA351" s="1062">
        <v>1</v>
      </c>
      <c r="GB351" s="590">
        <f t="shared" si="547"/>
        <v>1</v>
      </c>
      <c r="GC351" s="1082">
        <v>1</v>
      </c>
      <c r="GE351" s="589">
        <f t="shared" si="534"/>
        <v>23</v>
      </c>
      <c r="GF351" s="589">
        <f t="shared" si="535"/>
        <v>8</v>
      </c>
      <c r="GG351" s="589">
        <f t="shared" si="536"/>
        <v>18</v>
      </c>
      <c r="GH351" s="586">
        <v>0</v>
      </c>
      <c r="GI351" s="586">
        <v>0</v>
      </c>
    </row>
    <row r="352" spans="1:191" hidden="1" x14ac:dyDescent="0.35">
      <c r="A352" s="1225">
        <v>43214</v>
      </c>
      <c r="O352" s="1150"/>
      <c r="P352" s="1073"/>
      <c r="AC352" s="1062">
        <v>5</v>
      </c>
      <c r="AD352" s="1062">
        <v>2</v>
      </c>
      <c r="AE352" s="1062">
        <v>4</v>
      </c>
      <c r="AF352" s="1062">
        <f t="shared" si="548"/>
        <v>11</v>
      </c>
      <c r="AG352" s="1076">
        <v>1</v>
      </c>
      <c r="AJ352" s="1062">
        <v>6</v>
      </c>
      <c r="AK352" s="1062">
        <v>2</v>
      </c>
      <c r="AL352" s="1062">
        <v>5</v>
      </c>
      <c r="AM352" s="1062">
        <f t="shared" si="549"/>
        <v>13</v>
      </c>
      <c r="AN352" s="1076">
        <v>1</v>
      </c>
      <c r="AQ352" s="1062">
        <v>3</v>
      </c>
      <c r="AR352" s="1062">
        <v>1</v>
      </c>
      <c r="AS352" s="1062">
        <v>1</v>
      </c>
      <c r="AT352" s="1062">
        <f t="shared" si="540"/>
        <v>5</v>
      </c>
      <c r="AU352" s="1082">
        <v>1</v>
      </c>
      <c r="AX352" s="1062">
        <v>3</v>
      </c>
      <c r="AY352" s="1062">
        <v>3</v>
      </c>
      <c r="AZ352" s="1062">
        <v>2</v>
      </c>
      <c r="BA352" s="1062">
        <f t="shared" si="541"/>
        <v>8</v>
      </c>
      <c r="BB352" s="1082">
        <v>1</v>
      </c>
      <c r="BD352" s="1150"/>
      <c r="BE352" s="1073"/>
      <c r="BY352" s="1150"/>
      <c r="BZ352" s="1073"/>
      <c r="CN352" s="1150"/>
      <c r="CO352" s="1073"/>
      <c r="DA352" s="1082"/>
      <c r="DB352" s="1082"/>
      <c r="DC352" s="1082"/>
      <c r="DD352" s="1082"/>
      <c r="DE352" s="1082"/>
      <c r="DF352" s="1082"/>
      <c r="DG352" s="1082"/>
      <c r="DH352" s="1082"/>
      <c r="DI352" s="1082"/>
      <c r="DJ352" s="1082"/>
      <c r="DK352" s="1082"/>
      <c r="DL352" s="1082"/>
      <c r="DO352" s="1150"/>
      <c r="DP352" s="1073"/>
      <c r="DQ352" s="587"/>
      <c r="DR352" s="587"/>
      <c r="DS352" s="587"/>
      <c r="DT352" s="587"/>
      <c r="DU352" s="1127"/>
      <c r="DV352" s="1127"/>
      <c r="DW352" s="588"/>
      <c r="DX352" s="587"/>
      <c r="DY352" s="587"/>
      <c r="DZ352" s="587"/>
      <c r="EA352" s="587"/>
      <c r="EB352" s="1127"/>
      <c r="EC352" s="1127"/>
      <c r="ED352" s="1150"/>
      <c r="EE352" s="1073"/>
      <c r="EF352" s="1062">
        <v>6</v>
      </c>
      <c r="EG352" s="1062">
        <v>3</v>
      </c>
      <c r="EH352" s="1062">
        <v>2</v>
      </c>
      <c r="EI352" s="1062">
        <f t="shared" si="542"/>
        <v>11</v>
      </c>
      <c r="EJ352" s="1082">
        <v>1</v>
      </c>
      <c r="EM352" s="1062">
        <v>6</v>
      </c>
      <c r="EN352" s="1062">
        <v>5</v>
      </c>
      <c r="EO352" s="1062">
        <v>2</v>
      </c>
      <c r="EP352" s="1062">
        <f t="shared" si="543"/>
        <v>13</v>
      </c>
      <c r="EQ352" s="1082">
        <v>1</v>
      </c>
      <c r="ES352" s="1150"/>
      <c r="ET352" s="1074"/>
      <c r="EU352" s="1062">
        <v>6</v>
      </c>
      <c r="EV352" s="1062">
        <v>2</v>
      </c>
      <c r="EW352" s="1062">
        <v>1</v>
      </c>
      <c r="EX352" s="1062">
        <f t="shared" si="550"/>
        <v>9</v>
      </c>
      <c r="EY352" s="1081">
        <v>1</v>
      </c>
      <c r="FB352" s="1062">
        <v>6</v>
      </c>
      <c r="FC352" s="1062">
        <v>4</v>
      </c>
      <c r="FD352" s="1062">
        <v>3</v>
      </c>
      <c r="FE352" s="1062">
        <f t="shared" si="544"/>
        <v>13</v>
      </c>
      <c r="FF352" s="1082">
        <v>1</v>
      </c>
      <c r="FH352" s="1154"/>
      <c r="FI352" s="1138"/>
      <c r="FJ352" s="1248">
        <v>5</v>
      </c>
      <c r="FK352" s="1248">
        <v>0</v>
      </c>
      <c r="FL352" s="1248">
        <v>0</v>
      </c>
      <c r="FM352" s="1248">
        <f t="shared" si="545"/>
        <v>5</v>
      </c>
      <c r="FN352" s="1248">
        <v>1</v>
      </c>
      <c r="FO352" s="1248"/>
      <c r="FP352" s="1248"/>
      <c r="FQ352" s="1248">
        <v>10</v>
      </c>
      <c r="FR352" s="1062">
        <v>1</v>
      </c>
      <c r="FS352" s="1062">
        <v>1</v>
      </c>
      <c r="FT352" s="1062">
        <f t="shared" si="546"/>
        <v>12</v>
      </c>
      <c r="FU352" s="1076">
        <v>1</v>
      </c>
      <c r="FX352" s="1138"/>
      <c r="FY352" s="1062">
        <v>0</v>
      </c>
      <c r="FZ352" s="1062">
        <v>0</v>
      </c>
      <c r="GA352" s="1062">
        <v>0</v>
      </c>
      <c r="GB352" s="590">
        <f t="shared" si="547"/>
        <v>0</v>
      </c>
      <c r="GC352" s="1082">
        <v>1</v>
      </c>
      <c r="GE352" s="589">
        <f t="shared" si="534"/>
        <v>25</v>
      </c>
      <c r="GF352" s="589">
        <f t="shared" si="535"/>
        <v>8</v>
      </c>
      <c r="GG352" s="589">
        <f t="shared" si="536"/>
        <v>8</v>
      </c>
      <c r="GH352" s="586">
        <v>0</v>
      </c>
      <c r="GI352" s="586">
        <v>0</v>
      </c>
    </row>
    <row r="353" spans="1:191" hidden="1" x14ac:dyDescent="0.35">
      <c r="A353" s="1225">
        <v>43215</v>
      </c>
      <c r="O353" s="1150"/>
      <c r="P353" s="1073"/>
      <c r="AC353" s="1062">
        <v>10</v>
      </c>
      <c r="AD353" s="1062">
        <v>1</v>
      </c>
      <c r="AE353" s="1062">
        <v>5</v>
      </c>
      <c r="AF353" s="1062">
        <f t="shared" si="548"/>
        <v>16</v>
      </c>
      <c r="AG353" s="1076">
        <v>1</v>
      </c>
      <c r="AJ353" s="1062">
        <v>10</v>
      </c>
      <c r="AK353" s="1062">
        <v>2</v>
      </c>
      <c r="AL353" s="1062">
        <v>7</v>
      </c>
      <c r="AM353" s="1062">
        <f t="shared" si="549"/>
        <v>19</v>
      </c>
      <c r="AN353" s="1076">
        <v>1</v>
      </c>
      <c r="AQ353" s="1062">
        <v>4</v>
      </c>
      <c r="AR353" s="1062">
        <v>1</v>
      </c>
      <c r="AS353" s="1062">
        <v>2</v>
      </c>
      <c r="AT353" s="1062">
        <f t="shared" ref="AT353:AT359" si="551">SUM(AQ353:AS353)</f>
        <v>7</v>
      </c>
      <c r="AU353" s="1082">
        <v>1</v>
      </c>
      <c r="AX353" s="1062">
        <v>4</v>
      </c>
      <c r="AY353" s="1062">
        <v>1</v>
      </c>
      <c r="AZ353" s="1062">
        <v>3</v>
      </c>
      <c r="BA353" s="1062">
        <f t="shared" ref="BA353:BA359" si="552">SUM(AX353:AZ353)</f>
        <v>8</v>
      </c>
      <c r="BB353" s="1082">
        <v>1</v>
      </c>
      <c r="BD353" s="1150"/>
      <c r="BE353" s="1073"/>
      <c r="BY353" s="1150"/>
      <c r="BZ353" s="1073"/>
      <c r="CN353" s="1150"/>
      <c r="CO353" s="1073"/>
      <c r="DA353" s="1082"/>
      <c r="DB353" s="1082"/>
      <c r="DC353" s="1082"/>
      <c r="DD353" s="1082"/>
      <c r="DE353" s="1082"/>
      <c r="DF353" s="1082"/>
      <c r="DG353" s="1082"/>
      <c r="DH353" s="1082"/>
      <c r="DI353" s="1082"/>
      <c r="DJ353" s="1082"/>
      <c r="DK353" s="1082"/>
      <c r="DL353" s="1082"/>
      <c r="DO353" s="1150"/>
      <c r="DP353" s="1073"/>
      <c r="DQ353" s="587"/>
      <c r="DR353" s="587"/>
      <c r="DS353" s="587"/>
      <c r="DT353" s="587"/>
      <c r="DU353" s="1127"/>
      <c r="DV353" s="1127"/>
      <c r="DW353" s="588"/>
      <c r="DX353" s="587"/>
      <c r="DY353" s="587"/>
      <c r="DZ353" s="587"/>
      <c r="EA353" s="587"/>
      <c r="EB353" s="1127"/>
      <c r="EC353" s="1127"/>
      <c r="ED353" s="1150"/>
      <c r="EE353" s="1073"/>
      <c r="EF353" s="1062">
        <v>7</v>
      </c>
      <c r="EG353" s="1062">
        <v>0</v>
      </c>
      <c r="EH353" s="1062">
        <v>1</v>
      </c>
      <c r="EI353" s="1062">
        <f t="shared" ref="EI353:EI359" si="553">SUM(EF353:EH353)</f>
        <v>8</v>
      </c>
      <c r="EJ353" s="1082">
        <v>1</v>
      </c>
      <c r="EM353" s="1062">
        <v>8</v>
      </c>
      <c r="EN353" s="1062">
        <v>0</v>
      </c>
      <c r="EO353" s="1062">
        <v>1</v>
      </c>
      <c r="EP353" s="1062">
        <f t="shared" ref="EP353:EP359" si="554">SUM(EM353:EO353)</f>
        <v>9</v>
      </c>
      <c r="EQ353" s="1082">
        <v>1</v>
      </c>
      <c r="ES353" s="1150"/>
      <c r="ET353" s="1074"/>
      <c r="EU353" s="1062">
        <v>5</v>
      </c>
      <c r="EV353" s="1062">
        <v>1</v>
      </c>
      <c r="EW353" s="1062">
        <v>5</v>
      </c>
      <c r="EX353" s="1062">
        <f t="shared" si="550"/>
        <v>11</v>
      </c>
      <c r="EY353" s="1081">
        <v>1</v>
      </c>
      <c r="FB353" s="1062">
        <v>5</v>
      </c>
      <c r="FC353" s="1062">
        <v>1</v>
      </c>
      <c r="FD353" s="1062">
        <v>5</v>
      </c>
      <c r="FE353" s="1062">
        <f t="shared" ref="FE353:FE359" si="555">SUM(FB353:FD353)</f>
        <v>11</v>
      </c>
      <c r="FF353" s="1082">
        <v>1</v>
      </c>
      <c r="FH353" s="1154"/>
      <c r="FI353" s="1138"/>
      <c r="FJ353" s="1248">
        <v>10</v>
      </c>
      <c r="FK353" s="1248">
        <v>1</v>
      </c>
      <c r="FL353" s="1248">
        <v>0</v>
      </c>
      <c r="FM353" s="1248">
        <f t="shared" ref="FM353:FM359" si="556">SUM(FJ353:FL353)</f>
        <v>11</v>
      </c>
      <c r="FN353" s="1248">
        <v>1</v>
      </c>
      <c r="FO353" s="1248"/>
      <c r="FP353" s="1248"/>
      <c r="FQ353" s="1248">
        <v>10</v>
      </c>
      <c r="FR353" s="1062">
        <v>2</v>
      </c>
      <c r="FS353" s="1062">
        <v>0</v>
      </c>
      <c r="FT353" s="1062">
        <f t="shared" ref="FT353:FT359" si="557">SUM(FQ353:FS353)</f>
        <v>12</v>
      </c>
      <c r="FU353" s="1076">
        <v>1</v>
      </c>
      <c r="FX353" s="1138"/>
      <c r="FY353" s="1062">
        <v>0</v>
      </c>
      <c r="FZ353" s="1062">
        <v>0</v>
      </c>
      <c r="GA353" s="1062">
        <v>1</v>
      </c>
      <c r="GB353" s="590">
        <f t="shared" ref="GB353:GB359" si="558">SUM(FY353:GA353)</f>
        <v>1</v>
      </c>
      <c r="GC353" s="1082">
        <v>1</v>
      </c>
      <c r="GE353" s="589">
        <f t="shared" si="534"/>
        <v>36</v>
      </c>
      <c r="GF353" s="589">
        <f t="shared" si="535"/>
        <v>4</v>
      </c>
      <c r="GG353" s="589">
        <f t="shared" si="536"/>
        <v>14</v>
      </c>
      <c r="GH353" s="586">
        <v>0</v>
      </c>
      <c r="GI353" s="586">
        <v>0</v>
      </c>
    </row>
    <row r="354" spans="1:191" hidden="1" x14ac:dyDescent="0.35">
      <c r="A354" s="1225">
        <v>43216</v>
      </c>
      <c r="O354" s="1150"/>
      <c r="P354" s="1073"/>
      <c r="AC354" s="1062">
        <v>9</v>
      </c>
      <c r="AD354" s="1062">
        <v>5</v>
      </c>
      <c r="AE354" s="1062">
        <v>4</v>
      </c>
      <c r="AF354" s="1062">
        <f t="shared" si="548"/>
        <v>18</v>
      </c>
      <c r="AG354" s="1076">
        <v>1</v>
      </c>
      <c r="AJ354" s="1062">
        <v>9</v>
      </c>
      <c r="AK354" s="1062">
        <v>6</v>
      </c>
      <c r="AL354" s="1062">
        <v>4</v>
      </c>
      <c r="AM354" s="1062">
        <f t="shared" si="549"/>
        <v>19</v>
      </c>
      <c r="AN354" s="1076">
        <v>1</v>
      </c>
      <c r="AQ354" s="1062">
        <v>3</v>
      </c>
      <c r="AR354" s="1062">
        <v>1</v>
      </c>
      <c r="AS354" s="1062">
        <v>9</v>
      </c>
      <c r="AT354" s="1062">
        <f t="shared" si="551"/>
        <v>13</v>
      </c>
      <c r="AU354" s="1082">
        <v>1</v>
      </c>
      <c r="AX354" s="1062">
        <v>3</v>
      </c>
      <c r="AY354" s="1062">
        <v>3</v>
      </c>
      <c r="AZ354" s="1062">
        <v>10</v>
      </c>
      <c r="BA354" s="1062">
        <f t="shared" si="552"/>
        <v>16</v>
      </c>
      <c r="BB354" s="1082">
        <v>1</v>
      </c>
      <c r="BD354" s="1150"/>
      <c r="BE354" s="1073"/>
      <c r="BY354" s="1150"/>
      <c r="BZ354" s="1073"/>
      <c r="CN354" s="1150"/>
      <c r="CO354" s="1073"/>
      <c r="DA354" s="1082"/>
      <c r="DB354" s="1082"/>
      <c r="DC354" s="1082"/>
      <c r="DD354" s="1082"/>
      <c r="DE354" s="1082"/>
      <c r="DF354" s="1082"/>
      <c r="DG354" s="1082"/>
      <c r="DH354" s="1082"/>
      <c r="DI354" s="1082"/>
      <c r="DJ354" s="1082"/>
      <c r="DK354" s="1082"/>
      <c r="DL354" s="1082"/>
      <c r="DO354" s="1150"/>
      <c r="DP354" s="1073"/>
      <c r="DQ354" s="587"/>
      <c r="DR354" s="587"/>
      <c r="DS354" s="587"/>
      <c r="DT354" s="587"/>
      <c r="DU354" s="1127"/>
      <c r="DV354" s="1127"/>
      <c r="DW354" s="588"/>
      <c r="DX354" s="587"/>
      <c r="DY354" s="587"/>
      <c r="DZ354" s="587"/>
      <c r="EA354" s="587"/>
      <c r="EB354" s="1127"/>
      <c r="EC354" s="1127"/>
      <c r="ED354" s="1150"/>
      <c r="EE354" s="1073"/>
      <c r="EF354" s="1062">
        <v>11</v>
      </c>
      <c r="EG354" s="1062">
        <v>0</v>
      </c>
      <c r="EH354" s="1062">
        <v>1</v>
      </c>
      <c r="EI354" s="1062">
        <f t="shared" si="553"/>
        <v>12</v>
      </c>
      <c r="EJ354" s="1082">
        <v>1</v>
      </c>
      <c r="EM354" s="1062">
        <v>11</v>
      </c>
      <c r="EN354" s="1062">
        <v>1</v>
      </c>
      <c r="EO354" s="1062">
        <v>1</v>
      </c>
      <c r="EP354" s="1062">
        <f t="shared" si="554"/>
        <v>13</v>
      </c>
      <c r="EQ354" s="1082">
        <v>1</v>
      </c>
      <c r="ES354" s="1150"/>
      <c r="ET354" s="1074"/>
      <c r="EU354" s="1062">
        <v>5</v>
      </c>
      <c r="EV354" s="1062">
        <v>1</v>
      </c>
      <c r="EW354" s="1062">
        <v>7</v>
      </c>
      <c r="EX354" s="1062">
        <f t="shared" si="550"/>
        <v>13</v>
      </c>
      <c r="EY354" s="1081">
        <v>1</v>
      </c>
      <c r="FB354" s="1062">
        <v>5</v>
      </c>
      <c r="FC354" s="1062">
        <v>1</v>
      </c>
      <c r="FD354" s="1062">
        <v>7</v>
      </c>
      <c r="FE354" s="1062">
        <f t="shared" si="555"/>
        <v>13</v>
      </c>
      <c r="FF354" s="1082">
        <v>1</v>
      </c>
      <c r="FH354" s="1154"/>
      <c r="FI354" s="1138"/>
      <c r="FJ354" s="1248">
        <v>6</v>
      </c>
      <c r="FK354" s="1248">
        <v>1</v>
      </c>
      <c r="FL354" s="1248">
        <v>0</v>
      </c>
      <c r="FM354" s="1248">
        <f t="shared" si="556"/>
        <v>7</v>
      </c>
      <c r="FN354" s="1248">
        <v>1</v>
      </c>
      <c r="FO354" s="1248"/>
      <c r="FP354" s="1248"/>
      <c r="FQ354" s="1248">
        <v>9</v>
      </c>
      <c r="FR354" s="1062">
        <v>1</v>
      </c>
      <c r="FS354" s="1062">
        <v>0</v>
      </c>
      <c r="FT354" s="1062">
        <f t="shared" si="557"/>
        <v>10</v>
      </c>
      <c r="FU354" s="1076">
        <v>1</v>
      </c>
      <c r="FX354" s="1138"/>
      <c r="FY354" s="1062">
        <v>0</v>
      </c>
      <c r="FZ354" s="1062">
        <v>0</v>
      </c>
      <c r="GA354" s="1062">
        <v>0</v>
      </c>
      <c r="GB354" s="590">
        <f t="shared" si="558"/>
        <v>0</v>
      </c>
      <c r="GC354" s="1082">
        <v>1</v>
      </c>
      <c r="GE354" s="589">
        <f t="shared" si="534"/>
        <v>34</v>
      </c>
      <c r="GF354" s="589">
        <f t="shared" si="535"/>
        <v>8</v>
      </c>
      <c r="GG354" s="589">
        <f t="shared" si="536"/>
        <v>21</v>
      </c>
      <c r="GH354" s="586">
        <v>0</v>
      </c>
      <c r="GI354" s="586">
        <v>0</v>
      </c>
    </row>
    <row r="355" spans="1:191" hidden="1" x14ac:dyDescent="0.35">
      <c r="A355" s="1227">
        <v>43217</v>
      </c>
      <c r="O355" s="1150"/>
      <c r="P355" s="1073"/>
      <c r="AC355" s="1062">
        <v>4</v>
      </c>
      <c r="AD355" s="1062">
        <v>2</v>
      </c>
      <c r="AE355" s="1062">
        <v>8</v>
      </c>
      <c r="AF355" s="1062">
        <f t="shared" si="548"/>
        <v>14</v>
      </c>
      <c r="AG355" s="1076">
        <v>1</v>
      </c>
      <c r="AJ355" s="1062">
        <v>4</v>
      </c>
      <c r="AK355" s="1062">
        <v>3</v>
      </c>
      <c r="AL355" s="1062">
        <v>9</v>
      </c>
      <c r="AM355" s="1062">
        <f t="shared" si="549"/>
        <v>16</v>
      </c>
      <c r="AN355" s="1076">
        <v>1</v>
      </c>
      <c r="AQ355" s="1062">
        <v>1</v>
      </c>
      <c r="AR355" s="1062">
        <v>0</v>
      </c>
      <c r="AS355" s="1062">
        <v>1</v>
      </c>
      <c r="AT355" s="1062">
        <f t="shared" si="551"/>
        <v>2</v>
      </c>
      <c r="AU355" s="1082">
        <v>1</v>
      </c>
      <c r="AX355" s="1062">
        <v>1</v>
      </c>
      <c r="AY355" s="1062">
        <v>0</v>
      </c>
      <c r="AZ355" s="1062">
        <v>1</v>
      </c>
      <c r="BA355" s="1062">
        <f t="shared" si="552"/>
        <v>2</v>
      </c>
      <c r="BB355" s="1082">
        <v>1</v>
      </c>
      <c r="BD355" s="1150"/>
      <c r="BE355" s="1073"/>
      <c r="BY355" s="1150"/>
      <c r="BZ355" s="1073"/>
      <c r="CN355" s="1150"/>
      <c r="CO355" s="1073"/>
      <c r="DA355" s="1082"/>
      <c r="DB355" s="1082"/>
      <c r="DC355" s="1082"/>
      <c r="DD355" s="1082"/>
      <c r="DE355" s="1082"/>
      <c r="DF355" s="1082"/>
      <c r="DG355" s="1082"/>
      <c r="DH355" s="1082"/>
      <c r="DI355" s="1082"/>
      <c r="DJ355" s="1082"/>
      <c r="DK355" s="1082"/>
      <c r="DL355" s="1082"/>
      <c r="DO355" s="1150"/>
      <c r="DP355" s="1073"/>
      <c r="DQ355" s="587"/>
      <c r="DR355" s="587"/>
      <c r="DS355" s="587"/>
      <c r="DT355" s="587"/>
      <c r="DU355" s="1127"/>
      <c r="DV355" s="1127"/>
      <c r="DW355" s="588"/>
      <c r="DX355" s="587"/>
      <c r="DY355" s="587"/>
      <c r="DZ355" s="587"/>
      <c r="EA355" s="587"/>
      <c r="EB355" s="1127"/>
      <c r="EC355" s="1127"/>
      <c r="ED355" s="1150"/>
      <c r="EE355" s="1073"/>
      <c r="EF355" s="1062">
        <v>5</v>
      </c>
      <c r="EG355" s="1062">
        <v>2</v>
      </c>
      <c r="EH355" s="1062">
        <v>3</v>
      </c>
      <c r="EI355" s="1062">
        <f t="shared" si="553"/>
        <v>10</v>
      </c>
      <c r="EJ355" s="1082">
        <v>1</v>
      </c>
      <c r="EM355" s="1062">
        <v>5</v>
      </c>
      <c r="EN355" s="1062">
        <v>3</v>
      </c>
      <c r="EO355" s="1062">
        <v>3</v>
      </c>
      <c r="EP355" s="1062">
        <f t="shared" si="554"/>
        <v>11</v>
      </c>
      <c r="EQ355" s="1082">
        <v>1</v>
      </c>
      <c r="ES355" s="1150"/>
      <c r="ET355" s="1074"/>
      <c r="EU355" s="1062">
        <v>4</v>
      </c>
      <c r="EV355" s="1062">
        <v>1</v>
      </c>
      <c r="EW355" s="1062">
        <v>0</v>
      </c>
      <c r="EX355" s="1062">
        <f t="shared" si="550"/>
        <v>5</v>
      </c>
      <c r="EY355" s="1081">
        <v>1</v>
      </c>
      <c r="FB355" s="1062">
        <v>7</v>
      </c>
      <c r="FC355" s="1062">
        <v>3</v>
      </c>
      <c r="FD355" s="1062">
        <v>1</v>
      </c>
      <c r="FE355" s="1062">
        <f t="shared" si="555"/>
        <v>11</v>
      </c>
      <c r="FF355" s="1082">
        <v>1</v>
      </c>
      <c r="FH355" s="1154"/>
      <c r="FI355" s="1138"/>
      <c r="FJ355" s="1248">
        <v>4</v>
      </c>
      <c r="FK355" s="1248">
        <v>1</v>
      </c>
      <c r="FL355" s="1248">
        <v>0</v>
      </c>
      <c r="FM355" s="1248">
        <f t="shared" si="556"/>
        <v>5</v>
      </c>
      <c r="FN355" s="1248">
        <v>1</v>
      </c>
      <c r="FO355" s="1248"/>
      <c r="FP355" s="1248"/>
      <c r="FQ355" s="1248">
        <v>5</v>
      </c>
      <c r="FR355" s="1062">
        <v>1</v>
      </c>
      <c r="FS355" s="1062">
        <v>0</v>
      </c>
      <c r="FT355" s="1062">
        <f t="shared" si="557"/>
        <v>6</v>
      </c>
      <c r="FU355" s="1076">
        <v>1</v>
      </c>
      <c r="FX355" s="1138"/>
      <c r="FY355" s="1062">
        <v>0</v>
      </c>
      <c r="FZ355" s="1062">
        <v>0</v>
      </c>
      <c r="GA355" s="1062">
        <v>0</v>
      </c>
      <c r="GB355" s="590">
        <f t="shared" si="558"/>
        <v>0</v>
      </c>
      <c r="GC355" s="1082">
        <v>1</v>
      </c>
      <c r="GE355" s="589">
        <f t="shared" si="534"/>
        <v>18</v>
      </c>
      <c r="GF355" s="589">
        <f t="shared" si="535"/>
        <v>6</v>
      </c>
      <c r="GG355" s="589">
        <f t="shared" si="536"/>
        <v>12</v>
      </c>
      <c r="GH355" s="586">
        <v>0</v>
      </c>
      <c r="GI355" s="586">
        <v>0</v>
      </c>
    </row>
    <row r="356" spans="1:191" hidden="1" x14ac:dyDescent="0.35">
      <c r="A356" s="1224">
        <v>43220</v>
      </c>
      <c r="O356" s="1150"/>
      <c r="P356" s="1073"/>
      <c r="AC356" s="1062">
        <v>13</v>
      </c>
      <c r="AD356" s="1062">
        <v>0</v>
      </c>
      <c r="AE356" s="1062">
        <v>9</v>
      </c>
      <c r="AF356" s="1062">
        <f t="shared" si="548"/>
        <v>22</v>
      </c>
      <c r="AG356" s="1076">
        <v>1</v>
      </c>
      <c r="AJ356" s="1062">
        <v>13</v>
      </c>
      <c r="AK356" s="1062">
        <v>1</v>
      </c>
      <c r="AL356" s="1062">
        <v>9</v>
      </c>
      <c r="AM356" s="1062">
        <f t="shared" si="549"/>
        <v>23</v>
      </c>
      <c r="AN356" s="1076">
        <v>1</v>
      </c>
      <c r="AQ356" s="1062">
        <v>1</v>
      </c>
      <c r="AR356" s="1062">
        <v>5</v>
      </c>
      <c r="AS356" s="1062">
        <v>4</v>
      </c>
      <c r="AT356" s="1062">
        <f t="shared" si="551"/>
        <v>10</v>
      </c>
      <c r="AU356" s="1082">
        <v>1</v>
      </c>
      <c r="AX356" s="1062">
        <v>1</v>
      </c>
      <c r="AY356" s="1062">
        <v>5</v>
      </c>
      <c r="AZ356" s="1062">
        <v>4</v>
      </c>
      <c r="BA356" s="1062">
        <f t="shared" si="552"/>
        <v>10</v>
      </c>
      <c r="BB356" s="1082">
        <v>1</v>
      </c>
      <c r="BD356" s="1150"/>
      <c r="BE356" s="1073"/>
      <c r="BY356" s="1150"/>
      <c r="BZ356" s="1073"/>
      <c r="CN356" s="1150"/>
      <c r="CO356" s="1073"/>
      <c r="DA356" s="1082"/>
      <c r="DB356" s="1082"/>
      <c r="DC356" s="1082"/>
      <c r="DD356" s="1082"/>
      <c r="DE356" s="1082"/>
      <c r="DF356" s="1082"/>
      <c r="DG356" s="1082"/>
      <c r="DH356" s="1082"/>
      <c r="DI356" s="1082"/>
      <c r="DJ356" s="1082"/>
      <c r="DK356" s="1082"/>
      <c r="DL356" s="1082"/>
      <c r="DO356" s="1150"/>
      <c r="DP356" s="1073"/>
      <c r="DQ356" s="587"/>
      <c r="DR356" s="587"/>
      <c r="DS356" s="587"/>
      <c r="DT356" s="587"/>
      <c r="DU356" s="1127"/>
      <c r="DV356" s="1127"/>
      <c r="DW356" s="588"/>
      <c r="DX356" s="587"/>
      <c r="DY356" s="587"/>
      <c r="DZ356" s="587"/>
      <c r="EA356" s="587"/>
      <c r="EB356" s="1127"/>
      <c r="EC356" s="1127"/>
      <c r="ED356" s="1150"/>
      <c r="EE356" s="1073"/>
      <c r="EF356" s="1062">
        <v>11</v>
      </c>
      <c r="EG356" s="1062">
        <v>2</v>
      </c>
      <c r="EH356" s="1062">
        <v>4</v>
      </c>
      <c r="EI356" s="1062">
        <f t="shared" si="553"/>
        <v>17</v>
      </c>
      <c r="EJ356" s="1082">
        <v>1</v>
      </c>
      <c r="EM356" s="1062">
        <v>11</v>
      </c>
      <c r="EN356" s="1062">
        <v>6</v>
      </c>
      <c r="EO356" s="1062">
        <v>4</v>
      </c>
      <c r="EP356" s="1062">
        <f t="shared" si="554"/>
        <v>21</v>
      </c>
      <c r="EQ356" s="1082">
        <v>1</v>
      </c>
      <c r="ES356" s="1150"/>
      <c r="ET356" s="1074"/>
      <c r="EU356" s="1062">
        <v>10</v>
      </c>
      <c r="EV356" s="1062">
        <v>1</v>
      </c>
      <c r="EW356" s="1062">
        <v>3</v>
      </c>
      <c r="EX356" s="1062">
        <f t="shared" si="550"/>
        <v>14</v>
      </c>
      <c r="EY356" s="1081">
        <v>1</v>
      </c>
      <c r="FB356" s="1062">
        <v>12</v>
      </c>
      <c r="FC356" s="1062">
        <v>1</v>
      </c>
      <c r="FD356" s="1062">
        <v>3</v>
      </c>
      <c r="FE356" s="1062">
        <f t="shared" si="555"/>
        <v>16</v>
      </c>
      <c r="FF356" s="1082">
        <v>1</v>
      </c>
      <c r="FH356" s="1154"/>
      <c r="FI356" s="1138"/>
      <c r="FJ356" s="1248">
        <v>0</v>
      </c>
      <c r="FK356" s="1248">
        <v>0</v>
      </c>
      <c r="FL356" s="1248">
        <v>0</v>
      </c>
      <c r="FM356" s="1248">
        <f t="shared" si="556"/>
        <v>0</v>
      </c>
      <c r="FN356" s="1248">
        <v>0</v>
      </c>
      <c r="FO356" s="1248"/>
      <c r="FP356" s="1248"/>
      <c r="FQ356" s="1248">
        <v>0</v>
      </c>
      <c r="FR356" s="1062">
        <v>0</v>
      </c>
      <c r="FS356" s="1062">
        <v>0</v>
      </c>
      <c r="FT356" s="1062">
        <f t="shared" si="557"/>
        <v>0</v>
      </c>
      <c r="FU356" s="1076">
        <v>0</v>
      </c>
      <c r="FX356" s="1138"/>
      <c r="FY356" s="1062">
        <v>0</v>
      </c>
      <c r="FZ356" s="1062">
        <v>0</v>
      </c>
      <c r="GA356" s="1062">
        <v>0</v>
      </c>
      <c r="GB356" s="590">
        <f t="shared" si="558"/>
        <v>0</v>
      </c>
      <c r="GC356" s="1082">
        <v>1</v>
      </c>
      <c r="GE356" s="589">
        <f t="shared" si="534"/>
        <v>35</v>
      </c>
      <c r="GF356" s="589">
        <f t="shared" si="535"/>
        <v>8</v>
      </c>
      <c r="GG356" s="589">
        <f t="shared" si="536"/>
        <v>20</v>
      </c>
      <c r="GH356" s="586">
        <v>1</v>
      </c>
      <c r="GI356" s="586">
        <v>1</v>
      </c>
    </row>
    <row r="357" spans="1:191" hidden="1" x14ac:dyDescent="0.35">
      <c r="A357" s="1225">
        <v>43221</v>
      </c>
      <c r="O357" s="1150"/>
      <c r="P357" s="1073"/>
      <c r="AC357" s="1062">
        <v>3</v>
      </c>
      <c r="AD357" s="1062">
        <v>10</v>
      </c>
      <c r="AE357" s="1062">
        <v>6</v>
      </c>
      <c r="AF357" s="1062">
        <f t="shared" si="548"/>
        <v>19</v>
      </c>
      <c r="AG357" s="1076">
        <v>1</v>
      </c>
      <c r="AJ357" s="1062">
        <v>4</v>
      </c>
      <c r="AK357" s="1062">
        <v>12</v>
      </c>
      <c r="AL357" s="1062">
        <v>7</v>
      </c>
      <c r="AM357" s="1062">
        <f t="shared" si="549"/>
        <v>23</v>
      </c>
      <c r="AN357" s="1076">
        <v>1</v>
      </c>
      <c r="AQ357" s="1062">
        <v>2</v>
      </c>
      <c r="AR357" s="1062">
        <v>3</v>
      </c>
      <c r="AS357" s="1062">
        <v>1</v>
      </c>
      <c r="AT357" s="1062">
        <f t="shared" si="551"/>
        <v>6</v>
      </c>
      <c r="AU357" s="1082">
        <v>1</v>
      </c>
      <c r="AX357" s="1062">
        <v>2</v>
      </c>
      <c r="AY357" s="1062">
        <v>4</v>
      </c>
      <c r="AZ357" s="1062">
        <v>2</v>
      </c>
      <c r="BA357" s="1062">
        <f t="shared" si="552"/>
        <v>8</v>
      </c>
      <c r="BB357" s="1082">
        <v>1</v>
      </c>
      <c r="BD357" s="1150"/>
      <c r="BE357" s="1073"/>
      <c r="BY357" s="1150"/>
      <c r="BZ357" s="1073"/>
      <c r="CN357" s="1150"/>
      <c r="CO357" s="1073"/>
      <c r="DA357" s="1082"/>
      <c r="DB357" s="1082"/>
      <c r="DC357" s="1082"/>
      <c r="DD357" s="1082"/>
      <c r="DE357" s="1082"/>
      <c r="DF357" s="1082"/>
      <c r="DG357" s="1082"/>
      <c r="DH357" s="1082"/>
      <c r="DI357" s="1082"/>
      <c r="DJ357" s="1082"/>
      <c r="DK357" s="1082"/>
      <c r="DL357" s="1082"/>
      <c r="DO357" s="1150"/>
      <c r="DP357" s="1073"/>
      <c r="DQ357" s="587"/>
      <c r="DR357" s="587"/>
      <c r="DS357" s="587"/>
      <c r="DT357" s="587"/>
      <c r="DU357" s="1127"/>
      <c r="DV357" s="1127"/>
      <c r="DW357" s="588"/>
      <c r="DX357" s="587"/>
      <c r="DY357" s="587"/>
      <c r="DZ357" s="587"/>
      <c r="EA357" s="587"/>
      <c r="EB357" s="1127"/>
      <c r="EC357" s="1127"/>
      <c r="ED357" s="1150"/>
      <c r="EE357" s="1073"/>
      <c r="EF357" s="1062">
        <v>12</v>
      </c>
      <c r="EG357" s="1062">
        <v>6</v>
      </c>
      <c r="EH357" s="1062">
        <v>5</v>
      </c>
      <c r="EI357" s="1062">
        <f t="shared" si="553"/>
        <v>23</v>
      </c>
      <c r="EJ357" s="1082">
        <v>1</v>
      </c>
      <c r="EM357" s="1062">
        <v>13</v>
      </c>
      <c r="EN357" s="1062">
        <v>8</v>
      </c>
      <c r="EO357" s="1062">
        <v>7</v>
      </c>
      <c r="EP357" s="1062">
        <f t="shared" si="554"/>
        <v>28</v>
      </c>
      <c r="EQ357" s="1082">
        <v>1</v>
      </c>
      <c r="ES357" s="1150"/>
      <c r="ET357" s="1074"/>
      <c r="EU357" s="1062">
        <v>6</v>
      </c>
      <c r="EV357" s="1062">
        <v>3</v>
      </c>
      <c r="EW357" s="1062">
        <v>1</v>
      </c>
      <c r="EX357" s="1062">
        <f t="shared" si="550"/>
        <v>10</v>
      </c>
      <c r="EY357" s="1081">
        <v>1</v>
      </c>
      <c r="FB357" s="1062">
        <v>8</v>
      </c>
      <c r="FC357" s="1062">
        <v>4</v>
      </c>
      <c r="FD357" s="1062">
        <v>1</v>
      </c>
      <c r="FE357" s="1062">
        <f t="shared" si="555"/>
        <v>13</v>
      </c>
      <c r="FF357" s="1082">
        <v>1</v>
      </c>
      <c r="FH357" s="1154"/>
      <c r="FI357" s="1138"/>
      <c r="FJ357" s="1248">
        <v>0</v>
      </c>
      <c r="FK357" s="1248">
        <v>0</v>
      </c>
      <c r="FL357" s="1248">
        <v>0</v>
      </c>
      <c r="FM357" s="1248">
        <f t="shared" si="556"/>
        <v>0</v>
      </c>
      <c r="FN357" s="1248">
        <v>0</v>
      </c>
      <c r="FO357" s="1248"/>
      <c r="FP357" s="1248"/>
      <c r="FQ357" s="1248">
        <v>0</v>
      </c>
      <c r="FR357" s="1062">
        <v>0</v>
      </c>
      <c r="FS357" s="1062">
        <v>0</v>
      </c>
      <c r="FT357" s="1062">
        <f t="shared" si="557"/>
        <v>0</v>
      </c>
      <c r="FU357" s="1076">
        <v>0</v>
      </c>
      <c r="FX357" s="1138"/>
      <c r="FY357" s="1062">
        <v>1</v>
      </c>
      <c r="FZ357" s="1062">
        <v>0</v>
      </c>
      <c r="GA357" s="1062">
        <v>0</v>
      </c>
      <c r="GB357" s="590">
        <f t="shared" si="558"/>
        <v>1</v>
      </c>
      <c r="GC357" s="1082">
        <v>1</v>
      </c>
      <c r="GE357" s="589">
        <f t="shared" si="534"/>
        <v>24</v>
      </c>
      <c r="GF357" s="589">
        <f t="shared" si="535"/>
        <v>22</v>
      </c>
      <c r="GG357" s="589">
        <f t="shared" si="536"/>
        <v>13</v>
      </c>
      <c r="GH357" s="586">
        <v>1</v>
      </c>
      <c r="GI357" s="586">
        <v>2</v>
      </c>
    </row>
    <row r="358" spans="1:191" hidden="1" x14ac:dyDescent="0.35">
      <c r="A358" s="1225">
        <v>43222</v>
      </c>
      <c r="O358" s="1150"/>
      <c r="P358" s="1073"/>
      <c r="AC358" s="1062">
        <v>5</v>
      </c>
      <c r="AD358" s="1062">
        <v>4</v>
      </c>
      <c r="AE358" s="1062">
        <v>7</v>
      </c>
      <c r="AF358" s="1062">
        <f t="shared" ref="AF358:AF363" si="559">SUM(AC358:AE358)</f>
        <v>16</v>
      </c>
      <c r="AG358" s="1076">
        <v>1</v>
      </c>
      <c r="AJ358" s="1062">
        <v>6</v>
      </c>
      <c r="AK358" s="1062">
        <v>6</v>
      </c>
      <c r="AL358" s="1062">
        <v>8</v>
      </c>
      <c r="AM358" s="1062">
        <f t="shared" ref="AM358:AM363" si="560">SUM(AJ358:AL358)</f>
        <v>20</v>
      </c>
      <c r="AN358" s="1076">
        <v>1</v>
      </c>
      <c r="AQ358" s="1062">
        <v>1</v>
      </c>
      <c r="AR358" s="1062">
        <v>0</v>
      </c>
      <c r="AS358" s="1062">
        <v>1</v>
      </c>
      <c r="AT358" s="1062">
        <f t="shared" si="551"/>
        <v>2</v>
      </c>
      <c r="AU358" s="1082">
        <v>1</v>
      </c>
      <c r="AX358" s="1062">
        <v>3</v>
      </c>
      <c r="AY358" s="1062">
        <v>0</v>
      </c>
      <c r="AZ358" s="1062">
        <v>1</v>
      </c>
      <c r="BA358" s="1062">
        <f t="shared" si="552"/>
        <v>4</v>
      </c>
      <c r="BB358" s="1082">
        <v>1</v>
      </c>
      <c r="BD358" s="1150"/>
      <c r="BE358" s="1073"/>
      <c r="BY358" s="1150"/>
      <c r="BZ358" s="1073"/>
      <c r="CN358" s="1150"/>
      <c r="CO358" s="1073"/>
      <c r="DA358" s="1082"/>
      <c r="DB358" s="1082"/>
      <c r="DC358" s="1082"/>
      <c r="DD358" s="1082"/>
      <c r="DE358" s="1082"/>
      <c r="DF358" s="1082"/>
      <c r="DG358" s="1082"/>
      <c r="DH358" s="1082"/>
      <c r="DI358" s="1082"/>
      <c r="DJ358" s="1082"/>
      <c r="DK358" s="1082"/>
      <c r="DL358" s="1082"/>
      <c r="DO358" s="1150"/>
      <c r="DP358" s="1073"/>
      <c r="DQ358" s="587"/>
      <c r="DR358" s="587"/>
      <c r="DS358" s="587"/>
      <c r="DT358" s="587"/>
      <c r="DU358" s="1127"/>
      <c r="DV358" s="1127"/>
      <c r="DW358" s="588"/>
      <c r="DX358" s="587"/>
      <c r="DY358" s="587"/>
      <c r="DZ358" s="587"/>
      <c r="EA358" s="587"/>
      <c r="EB358" s="1127"/>
      <c r="EC358" s="1127"/>
      <c r="ED358" s="1150"/>
      <c r="EE358" s="1073"/>
      <c r="EF358" s="1062">
        <v>5</v>
      </c>
      <c r="EG358" s="1062">
        <v>5</v>
      </c>
      <c r="EH358" s="1062">
        <v>6</v>
      </c>
      <c r="EI358" s="1062">
        <f t="shared" si="553"/>
        <v>16</v>
      </c>
      <c r="EJ358" s="1082">
        <v>1</v>
      </c>
      <c r="EM358" s="1062">
        <v>7</v>
      </c>
      <c r="EN358" s="1062">
        <v>9</v>
      </c>
      <c r="EO358" s="1062">
        <v>7</v>
      </c>
      <c r="EP358" s="1062">
        <f t="shared" si="554"/>
        <v>23</v>
      </c>
      <c r="EQ358" s="1082">
        <v>1</v>
      </c>
      <c r="ES358" s="1150"/>
      <c r="ET358" s="1074"/>
      <c r="EU358" s="1062">
        <v>9</v>
      </c>
      <c r="EV358" s="1062">
        <v>1</v>
      </c>
      <c r="EW358" s="1062">
        <v>5</v>
      </c>
      <c r="EX358" s="1062">
        <f t="shared" ref="EX358:EX363" si="561">SUM(EU358:EW358)</f>
        <v>15</v>
      </c>
      <c r="EY358" s="1081">
        <v>1</v>
      </c>
      <c r="FB358" s="1062">
        <v>10</v>
      </c>
      <c r="FC358" s="1062">
        <v>5</v>
      </c>
      <c r="FD358" s="1062">
        <v>5</v>
      </c>
      <c r="FE358" s="1062">
        <f t="shared" si="555"/>
        <v>20</v>
      </c>
      <c r="FF358" s="1082">
        <v>1</v>
      </c>
      <c r="FH358" s="1154"/>
      <c r="FI358" s="1138"/>
      <c r="FJ358" s="1248">
        <v>0</v>
      </c>
      <c r="FK358" s="1248">
        <v>0</v>
      </c>
      <c r="FL358" s="1248">
        <v>0</v>
      </c>
      <c r="FM358" s="1248">
        <f t="shared" si="556"/>
        <v>0</v>
      </c>
      <c r="FN358" s="1248">
        <v>0</v>
      </c>
      <c r="FO358" s="1248"/>
      <c r="FP358" s="1248"/>
      <c r="FQ358" s="1248">
        <v>0</v>
      </c>
      <c r="FR358" s="1062">
        <v>0</v>
      </c>
      <c r="FS358" s="1062">
        <v>0</v>
      </c>
      <c r="FT358" s="1062">
        <f t="shared" si="557"/>
        <v>0</v>
      </c>
      <c r="FU358" s="1076">
        <v>0</v>
      </c>
      <c r="FX358" s="1138"/>
      <c r="FY358" s="1062">
        <v>2</v>
      </c>
      <c r="FZ358" s="1062">
        <v>1</v>
      </c>
      <c r="GA358" s="1062">
        <v>1</v>
      </c>
      <c r="GB358" s="590">
        <f t="shared" si="558"/>
        <v>4</v>
      </c>
      <c r="GC358" s="1082">
        <v>1</v>
      </c>
      <c r="GE358" s="589">
        <f t="shared" si="534"/>
        <v>22</v>
      </c>
      <c r="GF358" s="589">
        <f t="shared" si="535"/>
        <v>11</v>
      </c>
      <c r="GG358" s="589">
        <f t="shared" si="536"/>
        <v>20</v>
      </c>
      <c r="GH358" s="586">
        <v>1</v>
      </c>
      <c r="GI358" s="586">
        <v>2</v>
      </c>
    </row>
    <row r="359" spans="1:191" hidden="1" x14ac:dyDescent="0.35">
      <c r="A359" s="1225">
        <v>43223</v>
      </c>
      <c r="O359" s="1150"/>
      <c r="P359" s="1073"/>
      <c r="AC359" s="1062">
        <v>3</v>
      </c>
      <c r="AD359" s="1062">
        <v>5</v>
      </c>
      <c r="AE359" s="1062">
        <v>9</v>
      </c>
      <c r="AF359" s="1062">
        <f t="shared" si="559"/>
        <v>17</v>
      </c>
      <c r="AG359" s="1076">
        <v>1</v>
      </c>
      <c r="AJ359" s="1062">
        <v>4</v>
      </c>
      <c r="AK359" s="1062">
        <v>5</v>
      </c>
      <c r="AL359" s="1062">
        <v>11</v>
      </c>
      <c r="AM359" s="1062">
        <f t="shared" si="560"/>
        <v>20</v>
      </c>
      <c r="AN359" s="1076">
        <v>1</v>
      </c>
      <c r="AQ359" s="1062">
        <v>4</v>
      </c>
      <c r="AR359" s="1062">
        <v>2</v>
      </c>
      <c r="AS359" s="1062">
        <v>4</v>
      </c>
      <c r="AT359" s="1062">
        <f t="shared" si="551"/>
        <v>10</v>
      </c>
      <c r="AU359" s="1082">
        <v>1</v>
      </c>
      <c r="AX359" s="1062">
        <v>4</v>
      </c>
      <c r="AY359" s="1062">
        <v>5</v>
      </c>
      <c r="AZ359" s="1062">
        <v>5</v>
      </c>
      <c r="BA359" s="1062">
        <f t="shared" si="552"/>
        <v>14</v>
      </c>
      <c r="BB359" s="1082">
        <v>1</v>
      </c>
      <c r="BD359" s="1150"/>
      <c r="BE359" s="1073"/>
      <c r="BY359" s="1150"/>
      <c r="BZ359" s="1073"/>
      <c r="CN359" s="1150"/>
      <c r="CO359" s="1073"/>
      <c r="DA359" s="1082"/>
      <c r="DB359" s="1082"/>
      <c r="DC359" s="1082"/>
      <c r="DD359" s="1082"/>
      <c r="DE359" s="1082"/>
      <c r="DF359" s="1082"/>
      <c r="DG359" s="1082"/>
      <c r="DH359" s="1082"/>
      <c r="DI359" s="1082"/>
      <c r="DJ359" s="1082"/>
      <c r="DK359" s="1082"/>
      <c r="DL359" s="1082"/>
      <c r="DO359" s="1150"/>
      <c r="DP359" s="1073"/>
      <c r="DQ359" s="587"/>
      <c r="DR359" s="587"/>
      <c r="DS359" s="587"/>
      <c r="DT359" s="587"/>
      <c r="DU359" s="1127"/>
      <c r="DV359" s="1127"/>
      <c r="DW359" s="588"/>
      <c r="DX359" s="587"/>
      <c r="DY359" s="587"/>
      <c r="DZ359" s="587"/>
      <c r="EA359" s="587"/>
      <c r="EB359" s="1127"/>
      <c r="EC359" s="1127"/>
      <c r="ED359" s="1150"/>
      <c r="EE359" s="1073"/>
      <c r="EF359" s="1062">
        <v>7</v>
      </c>
      <c r="EG359" s="1062">
        <v>1</v>
      </c>
      <c r="EH359" s="1062">
        <v>2</v>
      </c>
      <c r="EI359" s="1062">
        <f t="shared" si="553"/>
        <v>10</v>
      </c>
      <c r="EJ359" s="1082">
        <v>1</v>
      </c>
      <c r="EM359" s="1062">
        <v>7</v>
      </c>
      <c r="EN359" s="1062">
        <v>4</v>
      </c>
      <c r="EO359" s="1062">
        <v>5</v>
      </c>
      <c r="EP359" s="1062">
        <f t="shared" si="554"/>
        <v>16</v>
      </c>
      <c r="EQ359" s="1082">
        <v>1</v>
      </c>
      <c r="ES359" s="1150"/>
      <c r="ET359" s="1074"/>
      <c r="EU359" s="1062">
        <v>13</v>
      </c>
      <c r="EV359" s="1062">
        <v>1</v>
      </c>
      <c r="EW359" s="1062">
        <v>1</v>
      </c>
      <c r="EX359" s="1062">
        <f t="shared" si="561"/>
        <v>15</v>
      </c>
      <c r="EY359" s="1081">
        <v>1</v>
      </c>
      <c r="FB359" s="1062">
        <v>17</v>
      </c>
      <c r="FC359" s="1062">
        <v>2</v>
      </c>
      <c r="FD359" s="1062">
        <v>4</v>
      </c>
      <c r="FE359" s="1062">
        <f t="shared" si="555"/>
        <v>23</v>
      </c>
      <c r="FF359" s="1082">
        <v>1</v>
      </c>
      <c r="FH359" s="1154"/>
      <c r="FI359" s="1138"/>
      <c r="FJ359" s="1248">
        <v>0</v>
      </c>
      <c r="FK359" s="1248">
        <v>0</v>
      </c>
      <c r="FL359" s="1248">
        <v>0</v>
      </c>
      <c r="FM359" s="1248">
        <f t="shared" si="556"/>
        <v>0</v>
      </c>
      <c r="FN359" s="1248">
        <v>0</v>
      </c>
      <c r="FO359" s="1248"/>
      <c r="FP359" s="1248"/>
      <c r="FQ359" s="1248">
        <v>0</v>
      </c>
      <c r="FR359" s="1062">
        <v>0</v>
      </c>
      <c r="FS359" s="1062">
        <v>0</v>
      </c>
      <c r="FT359" s="1062">
        <f t="shared" si="557"/>
        <v>0</v>
      </c>
      <c r="FU359" s="1076">
        <v>0</v>
      </c>
      <c r="FX359" s="1138"/>
      <c r="FY359" s="1062">
        <v>3</v>
      </c>
      <c r="FZ359" s="1062">
        <v>1</v>
      </c>
      <c r="GA359" s="1062">
        <v>4</v>
      </c>
      <c r="GB359" s="590">
        <f t="shared" si="558"/>
        <v>8</v>
      </c>
      <c r="GC359" s="1082">
        <v>1</v>
      </c>
      <c r="GE359" s="589">
        <f t="shared" si="534"/>
        <v>30</v>
      </c>
      <c r="GF359" s="589">
        <f t="shared" si="535"/>
        <v>10</v>
      </c>
      <c r="GG359" s="589">
        <f t="shared" si="536"/>
        <v>20</v>
      </c>
      <c r="GH359" s="586">
        <v>1</v>
      </c>
      <c r="GI359" s="586">
        <v>1</v>
      </c>
    </row>
    <row r="360" spans="1:191" hidden="1" x14ac:dyDescent="0.35">
      <c r="A360" s="1227">
        <v>43224</v>
      </c>
      <c r="O360" s="1150"/>
      <c r="P360" s="1073"/>
      <c r="AC360" s="1062">
        <v>10</v>
      </c>
      <c r="AD360" s="1062">
        <v>5</v>
      </c>
      <c r="AE360" s="1062">
        <v>1</v>
      </c>
      <c r="AF360" s="1062">
        <f t="shared" si="559"/>
        <v>16</v>
      </c>
      <c r="AG360" s="1076">
        <v>1</v>
      </c>
      <c r="AJ360" s="1062">
        <v>10</v>
      </c>
      <c r="AK360" s="1062">
        <v>7</v>
      </c>
      <c r="AL360" s="1062">
        <v>2</v>
      </c>
      <c r="AM360" s="1062">
        <f t="shared" si="560"/>
        <v>19</v>
      </c>
      <c r="AN360" s="1076">
        <v>1</v>
      </c>
      <c r="AQ360" s="1062">
        <v>4</v>
      </c>
      <c r="AR360" s="1062">
        <v>4</v>
      </c>
      <c r="AS360" s="1062">
        <v>6</v>
      </c>
      <c r="AT360" s="1062">
        <f t="shared" ref="AT360:AT365" si="562">SUM(AQ360:AS360)</f>
        <v>14</v>
      </c>
      <c r="AU360" s="1082">
        <v>1</v>
      </c>
      <c r="AX360" s="1062">
        <v>4</v>
      </c>
      <c r="AY360" s="1062">
        <v>6</v>
      </c>
      <c r="AZ360" s="1062">
        <v>7</v>
      </c>
      <c r="BA360" s="1062">
        <f t="shared" ref="BA360:BA365" si="563">SUM(AX360:AZ360)</f>
        <v>17</v>
      </c>
      <c r="BB360" s="1082">
        <v>1</v>
      </c>
      <c r="BD360" s="1150"/>
      <c r="BE360" s="1073"/>
      <c r="BY360" s="1150"/>
      <c r="BZ360" s="1073"/>
      <c r="CN360" s="1150"/>
      <c r="CO360" s="1073"/>
      <c r="DA360" s="1082"/>
      <c r="DB360" s="1082"/>
      <c r="DC360" s="1082"/>
      <c r="DD360" s="1082"/>
      <c r="DE360" s="1082"/>
      <c r="DF360" s="1082"/>
      <c r="DG360" s="1082"/>
      <c r="DH360" s="1082"/>
      <c r="DI360" s="1082"/>
      <c r="DJ360" s="1082"/>
      <c r="DK360" s="1082"/>
      <c r="DL360" s="1082"/>
      <c r="DO360" s="1150"/>
      <c r="DP360" s="1073"/>
      <c r="DQ360" s="587"/>
      <c r="DR360" s="587"/>
      <c r="DS360" s="587"/>
      <c r="DT360" s="587"/>
      <c r="DU360" s="1127"/>
      <c r="DV360" s="1127"/>
      <c r="DW360" s="588"/>
      <c r="DX360" s="587"/>
      <c r="DY360" s="587"/>
      <c r="DZ360" s="587"/>
      <c r="EA360" s="587"/>
      <c r="EB360" s="1127"/>
      <c r="EC360" s="1127"/>
      <c r="ED360" s="1150"/>
      <c r="EE360" s="1073"/>
      <c r="EF360" s="1062">
        <v>10</v>
      </c>
      <c r="EG360" s="1062">
        <v>1</v>
      </c>
      <c r="EH360" s="1062">
        <v>1</v>
      </c>
      <c r="EI360" s="1062">
        <f t="shared" ref="EI360:EI365" si="564">SUM(EF360:EH360)</f>
        <v>12</v>
      </c>
      <c r="EJ360" s="1082">
        <v>1</v>
      </c>
      <c r="EM360" s="1062">
        <v>12</v>
      </c>
      <c r="EN360" s="1062">
        <v>3</v>
      </c>
      <c r="EO360" s="1062">
        <v>3</v>
      </c>
      <c r="EP360" s="1062">
        <f t="shared" ref="EP360:EP365" si="565">SUM(EM360:EO360)</f>
        <v>18</v>
      </c>
      <c r="EQ360" s="1082">
        <v>1</v>
      </c>
      <c r="ES360" s="1150"/>
      <c r="ET360" s="1074"/>
      <c r="EU360" s="1062">
        <v>6</v>
      </c>
      <c r="EV360" s="1062">
        <v>1</v>
      </c>
      <c r="EW360" s="1062">
        <v>3</v>
      </c>
      <c r="EX360" s="1062">
        <f t="shared" si="561"/>
        <v>10</v>
      </c>
      <c r="EY360" s="1081">
        <v>1</v>
      </c>
      <c r="FB360" s="1062">
        <v>7</v>
      </c>
      <c r="FC360" s="1062">
        <v>3</v>
      </c>
      <c r="FD360" s="1062">
        <v>3</v>
      </c>
      <c r="FE360" s="1062">
        <f t="shared" ref="FE360:FE365" si="566">SUM(FB360:FD360)</f>
        <v>13</v>
      </c>
      <c r="FF360" s="1082">
        <v>1</v>
      </c>
      <c r="FH360" s="1154"/>
      <c r="FI360" s="1138"/>
      <c r="FJ360" s="1248">
        <v>0</v>
      </c>
      <c r="FK360" s="1248">
        <v>0</v>
      </c>
      <c r="FL360" s="1248">
        <v>0</v>
      </c>
      <c r="FM360" s="1248">
        <f t="shared" ref="FM360:FM365" si="567">SUM(FJ360:FL360)</f>
        <v>0</v>
      </c>
      <c r="FN360" s="1248">
        <v>0</v>
      </c>
      <c r="FO360" s="1248"/>
      <c r="FP360" s="1248"/>
      <c r="FQ360" s="1248">
        <v>0</v>
      </c>
      <c r="FR360" s="1062">
        <v>0</v>
      </c>
      <c r="FS360" s="1062">
        <v>0</v>
      </c>
      <c r="FT360" s="1062">
        <f t="shared" ref="FT360:FT365" si="568">SUM(FQ360:FS360)</f>
        <v>0</v>
      </c>
      <c r="FU360" s="1076">
        <v>0</v>
      </c>
      <c r="FX360" s="1138"/>
      <c r="FY360" s="1062">
        <v>1</v>
      </c>
      <c r="FZ360" s="1062">
        <v>0</v>
      </c>
      <c r="GA360" s="1062">
        <v>1</v>
      </c>
      <c r="GB360" s="590">
        <f t="shared" ref="GB360:GB365" si="569">SUM(FY360:GA360)</f>
        <v>2</v>
      </c>
      <c r="GC360" s="1082">
        <v>1</v>
      </c>
      <c r="GE360" s="589">
        <f t="shared" si="534"/>
        <v>31</v>
      </c>
      <c r="GF360" s="589">
        <f t="shared" si="535"/>
        <v>11</v>
      </c>
      <c r="GG360" s="589">
        <f t="shared" si="536"/>
        <v>12</v>
      </c>
      <c r="GH360" s="586">
        <v>0</v>
      </c>
      <c r="GI360" s="586">
        <v>0</v>
      </c>
    </row>
    <row r="361" spans="1:191" ht="15.75" hidden="1" customHeight="1" x14ac:dyDescent="0.35">
      <c r="A361" s="1224">
        <v>43227</v>
      </c>
      <c r="O361" s="1150"/>
      <c r="P361" s="1073"/>
      <c r="AC361" s="1062">
        <v>5</v>
      </c>
      <c r="AD361" s="1062">
        <v>2</v>
      </c>
      <c r="AE361" s="1062">
        <v>4</v>
      </c>
      <c r="AF361" s="1062">
        <f t="shared" si="559"/>
        <v>11</v>
      </c>
      <c r="AG361" s="1076">
        <v>1</v>
      </c>
      <c r="AJ361" s="1062">
        <v>5</v>
      </c>
      <c r="AK361" s="1062">
        <v>5</v>
      </c>
      <c r="AL361" s="1062">
        <v>4</v>
      </c>
      <c r="AM361" s="1062">
        <f t="shared" si="560"/>
        <v>14</v>
      </c>
      <c r="AN361" s="1076">
        <v>1</v>
      </c>
      <c r="AQ361" s="1062">
        <v>2</v>
      </c>
      <c r="AR361" s="1062">
        <v>0</v>
      </c>
      <c r="AS361" s="1062">
        <v>5</v>
      </c>
      <c r="AT361" s="1062">
        <f t="shared" si="562"/>
        <v>7</v>
      </c>
      <c r="AU361" s="1082">
        <v>1</v>
      </c>
      <c r="AX361" s="1062">
        <v>5</v>
      </c>
      <c r="AY361" s="1062">
        <v>1</v>
      </c>
      <c r="AZ361" s="1062">
        <v>7</v>
      </c>
      <c r="BA361" s="1062">
        <f t="shared" si="563"/>
        <v>13</v>
      </c>
      <c r="BB361" s="1082">
        <v>1</v>
      </c>
      <c r="BD361" s="1150"/>
      <c r="BE361" s="1073"/>
      <c r="BY361" s="1150"/>
      <c r="BZ361" s="1073"/>
      <c r="CN361" s="1150"/>
      <c r="CO361" s="1073"/>
      <c r="DA361" s="1082"/>
      <c r="DB361" s="1082"/>
      <c r="DC361" s="1082"/>
      <c r="DD361" s="1082"/>
      <c r="DE361" s="1082"/>
      <c r="DF361" s="1082"/>
      <c r="DG361" s="1082"/>
      <c r="DH361" s="1082"/>
      <c r="DI361" s="1082"/>
      <c r="DJ361" s="1082"/>
      <c r="DK361" s="1082"/>
      <c r="DL361" s="1082"/>
      <c r="DO361" s="1150"/>
      <c r="DP361" s="1073"/>
      <c r="DQ361" s="587"/>
      <c r="DR361" s="587"/>
      <c r="DS361" s="587"/>
      <c r="DT361" s="587"/>
      <c r="DU361" s="1127"/>
      <c r="DV361" s="1127"/>
      <c r="DW361" s="588"/>
      <c r="DX361" s="587"/>
      <c r="DY361" s="587"/>
      <c r="DZ361" s="587"/>
      <c r="EA361" s="587"/>
      <c r="EB361" s="1127"/>
      <c r="EC361" s="1127"/>
      <c r="ED361" s="1150"/>
      <c r="EE361" s="1073"/>
      <c r="EF361" s="1062">
        <v>10</v>
      </c>
      <c r="EG361" s="1062">
        <v>1</v>
      </c>
      <c r="EH361" s="1062">
        <v>1</v>
      </c>
      <c r="EI361" s="1062">
        <f t="shared" si="564"/>
        <v>12</v>
      </c>
      <c r="EJ361" s="1082">
        <v>1</v>
      </c>
      <c r="EM361" s="1062">
        <v>11</v>
      </c>
      <c r="EN361" s="1062">
        <v>4</v>
      </c>
      <c r="EO361" s="1062">
        <v>3</v>
      </c>
      <c r="EP361" s="1062">
        <f t="shared" si="565"/>
        <v>18</v>
      </c>
      <c r="EQ361" s="1082">
        <v>1</v>
      </c>
      <c r="ES361" s="1150"/>
      <c r="ET361" s="1074"/>
      <c r="EU361" s="1062">
        <v>6</v>
      </c>
      <c r="EV361" s="1062">
        <v>0</v>
      </c>
      <c r="EW361" s="1062">
        <v>1</v>
      </c>
      <c r="EX361" s="1062">
        <f t="shared" si="561"/>
        <v>7</v>
      </c>
      <c r="EY361" s="1081">
        <v>1</v>
      </c>
      <c r="FB361" s="1062">
        <v>7</v>
      </c>
      <c r="FC361" s="1062">
        <v>1</v>
      </c>
      <c r="FD361" s="1062">
        <v>2</v>
      </c>
      <c r="FE361" s="1062">
        <f t="shared" si="566"/>
        <v>10</v>
      </c>
      <c r="FF361" s="1082">
        <v>1</v>
      </c>
      <c r="FH361" s="1154"/>
      <c r="FI361" s="1138"/>
      <c r="FJ361" s="1248">
        <v>2</v>
      </c>
      <c r="FK361" s="1248">
        <v>0</v>
      </c>
      <c r="FL361" s="1248">
        <v>2</v>
      </c>
      <c r="FM361" s="1248">
        <f t="shared" si="567"/>
        <v>4</v>
      </c>
      <c r="FN361" s="1248">
        <v>1</v>
      </c>
      <c r="FO361" s="1248"/>
      <c r="FP361" s="1248"/>
      <c r="FQ361" s="1248">
        <v>2</v>
      </c>
      <c r="FR361" s="1062">
        <v>4</v>
      </c>
      <c r="FS361" s="1062">
        <v>2</v>
      </c>
      <c r="FT361" s="1062">
        <f t="shared" si="568"/>
        <v>8</v>
      </c>
      <c r="FU361" s="1076">
        <v>1</v>
      </c>
      <c r="FX361" s="1138"/>
      <c r="FY361" s="1062">
        <v>2</v>
      </c>
      <c r="FZ361" s="1062">
        <v>0</v>
      </c>
      <c r="GA361" s="1062">
        <v>0</v>
      </c>
      <c r="GB361" s="590">
        <f t="shared" si="569"/>
        <v>2</v>
      </c>
      <c r="GC361" s="1082">
        <v>1</v>
      </c>
      <c r="GE361" s="589">
        <f t="shared" si="534"/>
        <v>27</v>
      </c>
      <c r="GF361" s="589">
        <f t="shared" si="535"/>
        <v>3</v>
      </c>
      <c r="GG361" s="589">
        <f t="shared" si="536"/>
        <v>13</v>
      </c>
      <c r="GH361" s="586">
        <v>1</v>
      </c>
      <c r="GI361" s="586">
        <v>1</v>
      </c>
    </row>
    <row r="362" spans="1:191" ht="15.75" hidden="1" customHeight="1" x14ac:dyDescent="0.35">
      <c r="A362" s="1225">
        <v>43228</v>
      </c>
      <c r="O362" s="1150"/>
      <c r="P362" s="1073"/>
      <c r="AC362" s="1062">
        <v>3</v>
      </c>
      <c r="AD362" s="1062">
        <v>2</v>
      </c>
      <c r="AE362" s="1062">
        <v>2</v>
      </c>
      <c r="AF362" s="1062">
        <f t="shared" si="559"/>
        <v>7</v>
      </c>
      <c r="AG362" s="1076">
        <v>1</v>
      </c>
      <c r="AJ362" s="1062">
        <v>3</v>
      </c>
      <c r="AK362" s="1062">
        <v>2</v>
      </c>
      <c r="AL362" s="1062">
        <v>3</v>
      </c>
      <c r="AM362" s="1062">
        <f t="shared" si="560"/>
        <v>8</v>
      </c>
      <c r="AN362" s="1076">
        <v>1</v>
      </c>
      <c r="AQ362" s="1062">
        <v>3</v>
      </c>
      <c r="AR362" s="1062">
        <v>4</v>
      </c>
      <c r="AS362" s="1062">
        <v>8</v>
      </c>
      <c r="AT362" s="1062">
        <f t="shared" si="562"/>
        <v>15</v>
      </c>
      <c r="AU362" s="1082">
        <v>1</v>
      </c>
      <c r="AX362" s="1062">
        <v>4</v>
      </c>
      <c r="AY362" s="1062">
        <v>8</v>
      </c>
      <c r="AZ362" s="1062">
        <v>9</v>
      </c>
      <c r="BA362" s="1062">
        <f t="shared" si="563"/>
        <v>21</v>
      </c>
      <c r="BB362" s="1082">
        <v>1</v>
      </c>
      <c r="BD362" s="1150"/>
      <c r="BE362" s="1073"/>
      <c r="BY362" s="1150"/>
      <c r="BZ362" s="1073"/>
      <c r="CN362" s="1150"/>
      <c r="CO362" s="1073"/>
      <c r="DA362" s="1082"/>
      <c r="DB362" s="1082"/>
      <c r="DC362" s="1082"/>
      <c r="DD362" s="1082"/>
      <c r="DE362" s="1082"/>
      <c r="DF362" s="1082"/>
      <c r="DG362" s="1082"/>
      <c r="DH362" s="1082"/>
      <c r="DI362" s="1082"/>
      <c r="DJ362" s="1082"/>
      <c r="DK362" s="1082"/>
      <c r="DL362" s="1082"/>
      <c r="DO362" s="1150"/>
      <c r="DP362" s="1073"/>
      <c r="DQ362" s="587"/>
      <c r="DR362" s="587"/>
      <c r="DS362" s="587"/>
      <c r="DT362" s="587"/>
      <c r="DU362" s="1127"/>
      <c r="DV362" s="1127"/>
      <c r="DW362" s="588"/>
      <c r="DX362" s="587"/>
      <c r="DY362" s="587"/>
      <c r="DZ362" s="587"/>
      <c r="EA362" s="587"/>
      <c r="EB362" s="1127"/>
      <c r="EC362" s="1127"/>
      <c r="ED362" s="1150"/>
      <c r="EE362" s="1073"/>
      <c r="EF362" s="1062">
        <v>6</v>
      </c>
      <c r="EG362" s="1062">
        <v>4</v>
      </c>
      <c r="EH362" s="1062">
        <v>5</v>
      </c>
      <c r="EI362" s="1062">
        <f t="shared" si="564"/>
        <v>15</v>
      </c>
      <c r="EJ362" s="1082">
        <v>1</v>
      </c>
      <c r="EM362" s="1062">
        <v>8</v>
      </c>
      <c r="EN362" s="1062">
        <v>5</v>
      </c>
      <c r="EO362" s="1062">
        <v>6</v>
      </c>
      <c r="EP362" s="1062">
        <f t="shared" si="565"/>
        <v>19</v>
      </c>
      <c r="EQ362" s="1082">
        <v>1</v>
      </c>
      <c r="ES362" s="1150"/>
      <c r="ET362" s="1074"/>
      <c r="EU362" s="1062">
        <v>0</v>
      </c>
      <c r="EV362" s="1062">
        <v>0</v>
      </c>
      <c r="EW362" s="1062">
        <v>0</v>
      </c>
      <c r="EX362" s="1062">
        <f t="shared" si="561"/>
        <v>0</v>
      </c>
      <c r="EY362" s="1081">
        <v>0</v>
      </c>
      <c r="FB362" s="1062">
        <v>0</v>
      </c>
      <c r="FC362" s="1062">
        <v>0</v>
      </c>
      <c r="FD362" s="1062">
        <v>0</v>
      </c>
      <c r="FE362" s="1062">
        <f t="shared" si="566"/>
        <v>0</v>
      </c>
      <c r="FF362" s="1082">
        <v>0</v>
      </c>
      <c r="FH362" s="1154"/>
      <c r="FI362" s="1138"/>
      <c r="FJ362" s="1248">
        <v>10</v>
      </c>
      <c r="FK362" s="1248">
        <v>2</v>
      </c>
      <c r="FL362" s="1248">
        <v>3</v>
      </c>
      <c r="FM362" s="1248">
        <f t="shared" si="567"/>
        <v>15</v>
      </c>
      <c r="FN362" s="1248">
        <v>1</v>
      </c>
      <c r="FO362" s="1248"/>
      <c r="FP362" s="1248"/>
      <c r="FQ362" s="1248">
        <v>11</v>
      </c>
      <c r="FR362" s="1062">
        <v>3</v>
      </c>
      <c r="FS362" s="1062">
        <v>3</v>
      </c>
      <c r="FT362" s="1062">
        <f t="shared" si="568"/>
        <v>17</v>
      </c>
      <c r="FU362" s="1076">
        <v>1</v>
      </c>
      <c r="FX362" s="1138"/>
      <c r="FY362" s="1062">
        <v>4</v>
      </c>
      <c r="FZ362" s="1062">
        <v>0</v>
      </c>
      <c r="GA362" s="1062">
        <v>0</v>
      </c>
      <c r="GB362" s="590">
        <f t="shared" si="569"/>
        <v>4</v>
      </c>
      <c r="GC362" s="1082">
        <v>1</v>
      </c>
      <c r="GE362" s="589">
        <f t="shared" si="534"/>
        <v>26</v>
      </c>
      <c r="GF362" s="589">
        <f t="shared" si="535"/>
        <v>12</v>
      </c>
      <c r="GG362" s="589">
        <f t="shared" si="536"/>
        <v>18</v>
      </c>
      <c r="GH362" s="586">
        <v>1</v>
      </c>
      <c r="GI362" s="586">
        <v>0</v>
      </c>
    </row>
    <row r="363" spans="1:191" ht="15.75" hidden="1" customHeight="1" x14ac:dyDescent="0.35">
      <c r="A363" s="1225">
        <v>43229</v>
      </c>
      <c r="O363" s="1150"/>
      <c r="P363" s="1073"/>
      <c r="AC363" s="1062">
        <v>11</v>
      </c>
      <c r="AD363" s="1062">
        <v>2</v>
      </c>
      <c r="AE363" s="1062">
        <v>7</v>
      </c>
      <c r="AF363" s="1062">
        <f t="shared" si="559"/>
        <v>20</v>
      </c>
      <c r="AG363" s="1076">
        <v>1</v>
      </c>
      <c r="AJ363" s="1062">
        <v>12</v>
      </c>
      <c r="AK363" s="1062">
        <v>2</v>
      </c>
      <c r="AL363" s="1062">
        <v>7</v>
      </c>
      <c r="AM363" s="1062">
        <f t="shared" si="560"/>
        <v>21</v>
      </c>
      <c r="AN363" s="1076">
        <v>1</v>
      </c>
      <c r="AQ363" s="1062">
        <v>3</v>
      </c>
      <c r="AR363" s="1062">
        <v>1</v>
      </c>
      <c r="AS363" s="1062">
        <v>4</v>
      </c>
      <c r="AT363" s="1062">
        <f t="shared" si="562"/>
        <v>8</v>
      </c>
      <c r="AU363" s="1082">
        <v>1</v>
      </c>
      <c r="AX363" s="1062">
        <v>3</v>
      </c>
      <c r="AY363" s="1062">
        <v>1</v>
      </c>
      <c r="AZ363" s="1062">
        <v>4</v>
      </c>
      <c r="BA363" s="1062">
        <f t="shared" si="563"/>
        <v>8</v>
      </c>
      <c r="BB363" s="1082">
        <v>1</v>
      </c>
      <c r="BD363" s="1150"/>
      <c r="BE363" s="1073"/>
      <c r="BY363" s="1150"/>
      <c r="BZ363" s="1073"/>
      <c r="CN363" s="1150"/>
      <c r="CO363" s="1073"/>
      <c r="DA363" s="1082"/>
      <c r="DB363" s="1082"/>
      <c r="DC363" s="1082"/>
      <c r="DD363" s="1082"/>
      <c r="DE363" s="1082"/>
      <c r="DF363" s="1082"/>
      <c r="DG363" s="1082"/>
      <c r="DH363" s="1082"/>
      <c r="DI363" s="1082"/>
      <c r="DJ363" s="1082"/>
      <c r="DK363" s="1082"/>
      <c r="DL363" s="1082"/>
      <c r="DO363" s="1150"/>
      <c r="DP363" s="1073"/>
      <c r="DQ363" s="587"/>
      <c r="DR363" s="587"/>
      <c r="DS363" s="587"/>
      <c r="DT363" s="587"/>
      <c r="DU363" s="1127"/>
      <c r="DV363" s="1127"/>
      <c r="DW363" s="588"/>
      <c r="DX363" s="587"/>
      <c r="DY363" s="587"/>
      <c r="DZ363" s="587"/>
      <c r="EA363" s="587"/>
      <c r="EB363" s="1127"/>
      <c r="EC363" s="1127"/>
      <c r="ED363" s="1150"/>
      <c r="EE363" s="1073"/>
      <c r="EF363" s="1062">
        <v>11</v>
      </c>
      <c r="EG363" s="1062">
        <v>7</v>
      </c>
      <c r="EH363" s="1062">
        <v>6</v>
      </c>
      <c r="EI363" s="1062">
        <f t="shared" si="564"/>
        <v>24</v>
      </c>
      <c r="EJ363" s="1082">
        <v>1</v>
      </c>
      <c r="EM363" s="1062">
        <v>12</v>
      </c>
      <c r="EN363" s="1062">
        <v>7</v>
      </c>
      <c r="EO363" s="1062">
        <v>8</v>
      </c>
      <c r="EP363" s="1062">
        <f t="shared" si="565"/>
        <v>27</v>
      </c>
      <c r="EQ363" s="1082">
        <v>1</v>
      </c>
      <c r="ES363" s="1150"/>
      <c r="ET363" s="1074"/>
      <c r="EU363" s="1062">
        <v>0</v>
      </c>
      <c r="EV363" s="1062">
        <v>0</v>
      </c>
      <c r="EW363" s="1062">
        <v>0</v>
      </c>
      <c r="EX363" s="1062">
        <f t="shared" si="561"/>
        <v>0</v>
      </c>
      <c r="EY363" s="1081">
        <v>0</v>
      </c>
      <c r="FB363" s="1062">
        <v>0</v>
      </c>
      <c r="FC363" s="1062">
        <v>0</v>
      </c>
      <c r="FD363" s="1062">
        <v>0</v>
      </c>
      <c r="FE363" s="1062">
        <f t="shared" si="566"/>
        <v>0</v>
      </c>
      <c r="FF363" s="1082">
        <v>0</v>
      </c>
      <c r="FH363" s="1154"/>
      <c r="FI363" s="1138"/>
      <c r="FJ363" s="1248">
        <v>9</v>
      </c>
      <c r="FK363" s="1248">
        <v>1</v>
      </c>
      <c r="FL363" s="1248">
        <v>2</v>
      </c>
      <c r="FM363" s="1248">
        <f t="shared" si="567"/>
        <v>12</v>
      </c>
      <c r="FN363" s="1248">
        <v>1</v>
      </c>
      <c r="FO363" s="1248"/>
      <c r="FP363" s="1248"/>
      <c r="FQ363" s="1248">
        <v>10</v>
      </c>
      <c r="FR363" s="1062">
        <v>3</v>
      </c>
      <c r="FS363" s="1062">
        <v>2</v>
      </c>
      <c r="FT363" s="1062">
        <f t="shared" si="568"/>
        <v>15</v>
      </c>
      <c r="FU363" s="1076">
        <v>1</v>
      </c>
      <c r="FX363" s="1138"/>
      <c r="FY363" s="1062">
        <v>5</v>
      </c>
      <c r="FZ363" s="1062">
        <v>0</v>
      </c>
      <c r="GA363" s="1062">
        <v>5</v>
      </c>
      <c r="GB363" s="590">
        <f t="shared" si="569"/>
        <v>10</v>
      </c>
      <c r="GC363" s="1082">
        <v>1</v>
      </c>
      <c r="GE363" s="589">
        <f t="shared" si="534"/>
        <v>39</v>
      </c>
      <c r="GF363" s="589">
        <f t="shared" si="535"/>
        <v>11</v>
      </c>
      <c r="GG363" s="589">
        <f t="shared" si="536"/>
        <v>24</v>
      </c>
      <c r="GH363" s="586">
        <v>0</v>
      </c>
      <c r="GI363" s="586">
        <v>0</v>
      </c>
    </row>
    <row r="364" spans="1:191" ht="15.75" hidden="1" customHeight="1" x14ac:dyDescent="0.35">
      <c r="A364" s="1225">
        <v>43230</v>
      </c>
      <c r="O364" s="1150"/>
      <c r="P364" s="1073"/>
      <c r="AC364" s="1062">
        <v>6</v>
      </c>
      <c r="AD364" s="1062">
        <v>3</v>
      </c>
      <c r="AE364" s="1062">
        <v>3</v>
      </c>
      <c r="AF364" s="1062">
        <f t="shared" ref="AF364:AF370" si="570">SUM(AC364:AE364)</f>
        <v>12</v>
      </c>
      <c r="AG364" s="1076">
        <v>1</v>
      </c>
      <c r="AJ364" s="1062">
        <v>8</v>
      </c>
      <c r="AK364" s="1062">
        <v>5</v>
      </c>
      <c r="AL364" s="1062">
        <v>3</v>
      </c>
      <c r="AM364" s="1062">
        <f t="shared" ref="AM364:AM370" si="571">SUM(AJ364:AL364)</f>
        <v>16</v>
      </c>
      <c r="AN364" s="1076">
        <v>1</v>
      </c>
      <c r="AQ364" s="1062">
        <v>5</v>
      </c>
      <c r="AR364" s="1062">
        <v>1</v>
      </c>
      <c r="AS364" s="1062">
        <v>4</v>
      </c>
      <c r="AT364" s="1062">
        <f t="shared" si="562"/>
        <v>10</v>
      </c>
      <c r="AU364" s="1082">
        <v>1</v>
      </c>
      <c r="AX364" s="1062">
        <v>5</v>
      </c>
      <c r="AY364" s="1062">
        <v>2</v>
      </c>
      <c r="AZ364" s="1062">
        <v>4</v>
      </c>
      <c r="BA364" s="1062">
        <f t="shared" si="563"/>
        <v>11</v>
      </c>
      <c r="BB364" s="1082">
        <v>1</v>
      </c>
      <c r="BD364" s="1150"/>
      <c r="BE364" s="1073"/>
      <c r="BY364" s="1150"/>
      <c r="BZ364" s="1073"/>
      <c r="CN364" s="1150"/>
      <c r="CO364" s="1073"/>
      <c r="DA364" s="1082"/>
      <c r="DB364" s="1082"/>
      <c r="DC364" s="1082"/>
      <c r="DD364" s="1082"/>
      <c r="DE364" s="1082"/>
      <c r="DF364" s="1082"/>
      <c r="DG364" s="1082"/>
      <c r="DH364" s="1082"/>
      <c r="DI364" s="1082"/>
      <c r="DJ364" s="1082"/>
      <c r="DK364" s="1082"/>
      <c r="DL364" s="1082"/>
      <c r="DO364" s="1150"/>
      <c r="DP364" s="1073"/>
      <c r="DQ364" s="587"/>
      <c r="DR364" s="587"/>
      <c r="DS364" s="587"/>
      <c r="DT364" s="587"/>
      <c r="DU364" s="1127"/>
      <c r="DV364" s="1127"/>
      <c r="DW364" s="588"/>
      <c r="DX364" s="587"/>
      <c r="DY364" s="587"/>
      <c r="DZ364" s="587"/>
      <c r="EA364" s="587"/>
      <c r="EB364" s="1127"/>
      <c r="EC364" s="1127"/>
      <c r="ED364" s="1150"/>
      <c r="EE364" s="1073"/>
      <c r="EF364" s="1062">
        <v>10</v>
      </c>
      <c r="EG364" s="1062">
        <v>1</v>
      </c>
      <c r="EH364" s="1062">
        <v>10</v>
      </c>
      <c r="EI364" s="1062">
        <f t="shared" si="564"/>
        <v>21</v>
      </c>
      <c r="EJ364" s="1082">
        <v>1</v>
      </c>
      <c r="EM364" s="1062">
        <v>10</v>
      </c>
      <c r="EN364" s="1062">
        <v>2</v>
      </c>
      <c r="EO364" s="1062">
        <v>14</v>
      </c>
      <c r="EP364" s="1062">
        <f t="shared" si="565"/>
        <v>26</v>
      </c>
      <c r="EQ364" s="1082">
        <v>1</v>
      </c>
      <c r="ES364" s="1150"/>
      <c r="ET364" s="1074"/>
      <c r="EU364" s="1062">
        <v>6</v>
      </c>
      <c r="EV364" s="1062">
        <v>1</v>
      </c>
      <c r="EW364" s="1062">
        <v>2</v>
      </c>
      <c r="EX364" s="1062">
        <f t="shared" ref="EX364:EX370" si="572">SUM(EU364:EW364)</f>
        <v>9</v>
      </c>
      <c r="EY364" s="1081">
        <v>1</v>
      </c>
      <c r="FB364" s="1062">
        <v>8</v>
      </c>
      <c r="FC364" s="1062">
        <v>2</v>
      </c>
      <c r="FD364" s="1062">
        <v>2</v>
      </c>
      <c r="FE364" s="1062">
        <f t="shared" si="566"/>
        <v>12</v>
      </c>
      <c r="FF364" s="1082">
        <v>1</v>
      </c>
      <c r="FH364" s="1154"/>
      <c r="FI364" s="1138"/>
      <c r="FJ364" s="1248">
        <v>7</v>
      </c>
      <c r="FK364" s="1248">
        <v>0</v>
      </c>
      <c r="FL364" s="1248">
        <v>0</v>
      </c>
      <c r="FM364" s="1248">
        <f t="shared" si="567"/>
        <v>7</v>
      </c>
      <c r="FN364" s="1248">
        <v>1</v>
      </c>
      <c r="FO364" s="1248"/>
      <c r="FP364" s="1248"/>
      <c r="FQ364" s="1248">
        <v>8</v>
      </c>
      <c r="FR364" s="1062">
        <v>0</v>
      </c>
      <c r="FS364" s="1062">
        <v>0</v>
      </c>
      <c r="FT364" s="1062">
        <f t="shared" si="568"/>
        <v>8</v>
      </c>
      <c r="FU364" s="1076">
        <v>1</v>
      </c>
      <c r="FX364" s="1138"/>
      <c r="FY364" s="1062">
        <v>0</v>
      </c>
      <c r="FZ364" s="1062">
        <v>0</v>
      </c>
      <c r="GA364" s="1062">
        <v>10</v>
      </c>
      <c r="GB364" s="590">
        <f t="shared" si="569"/>
        <v>10</v>
      </c>
      <c r="GC364" s="1082">
        <v>1</v>
      </c>
      <c r="GE364" s="589">
        <f t="shared" si="534"/>
        <v>34</v>
      </c>
      <c r="GF364" s="589">
        <f t="shared" si="535"/>
        <v>6</v>
      </c>
      <c r="GG364" s="589">
        <f t="shared" si="536"/>
        <v>29</v>
      </c>
      <c r="GH364" s="586">
        <v>0</v>
      </c>
      <c r="GI364" s="586">
        <v>1</v>
      </c>
    </row>
    <row r="365" spans="1:191" ht="15.75" hidden="1" customHeight="1" x14ac:dyDescent="0.35">
      <c r="A365" s="1227">
        <v>43231</v>
      </c>
      <c r="O365" s="1150"/>
      <c r="P365" s="1073"/>
      <c r="AC365" s="1062">
        <v>5</v>
      </c>
      <c r="AD365" s="1062">
        <v>4</v>
      </c>
      <c r="AE365" s="1062">
        <v>4</v>
      </c>
      <c r="AF365" s="1062">
        <f t="shared" si="570"/>
        <v>13</v>
      </c>
      <c r="AG365" s="1076">
        <v>1</v>
      </c>
      <c r="AJ365" s="1062">
        <v>5</v>
      </c>
      <c r="AK365" s="1062">
        <v>6</v>
      </c>
      <c r="AL365" s="1062">
        <v>7</v>
      </c>
      <c r="AM365" s="1062">
        <f t="shared" si="571"/>
        <v>18</v>
      </c>
      <c r="AN365" s="1076">
        <v>1</v>
      </c>
      <c r="AQ365" s="1062">
        <v>2</v>
      </c>
      <c r="AR365" s="1062">
        <v>1</v>
      </c>
      <c r="AS365" s="1062">
        <v>4</v>
      </c>
      <c r="AT365" s="1062">
        <f t="shared" si="562"/>
        <v>7</v>
      </c>
      <c r="AU365" s="1082">
        <v>1</v>
      </c>
      <c r="AX365" s="1062">
        <v>3</v>
      </c>
      <c r="AY365" s="1062">
        <v>3</v>
      </c>
      <c r="AZ365" s="1062">
        <v>5</v>
      </c>
      <c r="BA365" s="1062">
        <f t="shared" si="563"/>
        <v>11</v>
      </c>
      <c r="BB365" s="1082">
        <v>1</v>
      </c>
      <c r="BD365" s="1150"/>
      <c r="BE365" s="1073"/>
      <c r="BY365" s="1150"/>
      <c r="BZ365" s="1073"/>
      <c r="CN365" s="1150"/>
      <c r="CO365" s="1073"/>
      <c r="DA365" s="1082"/>
      <c r="DB365" s="1082"/>
      <c r="DC365" s="1082"/>
      <c r="DD365" s="1082"/>
      <c r="DE365" s="1082"/>
      <c r="DF365" s="1082"/>
      <c r="DG365" s="1082"/>
      <c r="DH365" s="1082"/>
      <c r="DI365" s="1082"/>
      <c r="DJ365" s="1082"/>
      <c r="DK365" s="1082"/>
      <c r="DL365" s="1082"/>
      <c r="DO365" s="1150"/>
      <c r="DP365" s="1073"/>
      <c r="DQ365" s="587"/>
      <c r="DR365" s="587"/>
      <c r="DS365" s="587"/>
      <c r="DT365" s="587"/>
      <c r="DU365" s="1127"/>
      <c r="DV365" s="1127"/>
      <c r="DW365" s="588"/>
      <c r="DX365" s="587"/>
      <c r="DY365" s="587"/>
      <c r="DZ365" s="587"/>
      <c r="EA365" s="587"/>
      <c r="EB365" s="1127"/>
      <c r="EC365" s="1127"/>
      <c r="ED365" s="1150"/>
      <c r="EE365" s="1073"/>
      <c r="EF365" s="1062">
        <v>7</v>
      </c>
      <c r="EG365" s="1062">
        <v>5</v>
      </c>
      <c r="EH365" s="1062">
        <v>2</v>
      </c>
      <c r="EI365" s="1062">
        <f t="shared" si="564"/>
        <v>14</v>
      </c>
      <c r="EJ365" s="1082">
        <v>1</v>
      </c>
      <c r="EM365" s="1062">
        <v>9</v>
      </c>
      <c r="EN365" s="1062">
        <v>7</v>
      </c>
      <c r="EO365" s="1062">
        <v>6</v>
      </c>
      <c r="EP365" s="1062">
        <f t="shared" si="565"/>
        <v>22</v>
      </c>
      <c r="EQ365" s="1082">
        <v>1</v>
      </c>
      <c r="ES365" s="1150"/>
      <c r="ET365" s="1074"/>
      <c r="EU365" s="1062">
        <v>5</v>
      </c>
      <c r="EV365" s="1062">
        <v>3</v>
      </c>
      <c r="EW365" s="1062">
        <v>5</v>
      </c>
      <c r="EX365" s="1062">
        <f t="shared" si="572"/>
        <v>13</v>
      </c>
      <c r="EY365" s="1081">
        <v>1</v>
      </c>
      <c r="FB365" s="1062">
        <v>5</v>
      </c>
      <c r="FC365" s="1062">
        <v>4</v>
      </c>
      <c r="FD365" s="1062">
        <v>6</v>
      </c>
      <c r="FE365" s="1062">
        <f t="shared" si="566"/>
        <v>15</v>
      </c>
      <c r="FF365" s="1082">
        <v>1</v>
      </c>
      <c r="FH365" s="1154"/>
      <c r="FI365" s="1138"/>
      <c r="FJ365" s="1248">
        <v>8</v>
      </c>
      <c r="FK365" s="1248">
        <v>1</v>
      </c>
      <c r="FL365" s="1248">
        <v>3</v>
      </c>
      <c r="FM365" s="1248">
        <f t="shared" si="567"/>
        <v>12</v>
      </c>
      <c r="FN365" s="1248">
        <v>1</v>
      </c>
      <c r="FO365" s="1248"/>
      <c r="FP365" s="1248"/>
      <c r="FQ365" s="1248">
        <v>9</v>
      </c>
      <c r="FR365" s="1062">
        <v>1</v>
      </c>
      <c r="FS365" s="1062">
        <v>3</v>
      </c>
      <c r="FT365" s="1062">
        <f t="shared" si="568"/>
        <v>13</v>
      </c>
      <c r="FU365" s="1076">
        <v>1</v>
      </c>
      <c r="FX365" s="1138"/>
      <c r="FY365" s="1062">
        <v>4</v>
      </c>
      <c r="FZ365" s="1062">
        <v>2</v>
      </c>
      <c r="GA365" s="1062">
        <v>1</v>
      </c>
      <c r="GB365" s="590">
        <f t="shared" si="569"/>
        <v>7</v>
      </c>
      <c r="GC365" s="1082">
        <v>1</v>
      </c>
      <c r="GE365" s="589">
        <f t="shared" si="534"/>
        <v>31</v>
      </c>
      <c r="GF365" s="589">
        <f t="shared" si="535"/>
        <v>16</v>
      </c>
      <c r="GG365" s="589">
        <f t="shared" si="536"/>
        <v>19</v>
      </c>
      <c r="GH365" s="586">
        <v>1</v>
      </c>
      <c r="GI365" s="586">
        <v>0</v>
      </c>
    </row>
    <row r="366" spans="1:191" ht="15.75" hidden="1" customHeight="1" x14ac:dyDescent="0.35">
      <c r="A366" s="1224">
        <v>43234</v>
      </c>
      <c r="O366" s="1150"/>
      <c r="P366" s="1073"/>
      <c r="AC366" s="1062">
        <v>8</v>
      </c>
      <c r="AD366" s="1062">
        <v>2</v>
      </c>
      <c r="AE366" s="1062">
        <v>5</v>
      </c>
      <c r="AF366" s="1062">
        <f t="shared" si="570"/>
        <v>15</v>
      </c>
      <c r="AG366" s="1076">
        <v>1</v>
      </c>
      <c r="AJ366" s="1062">
        <v>8</v>
      </c>
      <c r="AK366" s="1062">
        <v>3</v>
      </c>
      <c r="AL366" s="1062">
        <v>5</v>
      </c>
      <c r="AM366" s="1062">
        <f t="shared" si="571"/>
        <v>16</v>
      </c>
      <c r="AN366" s="1076">
        <v>1</v>
      </c>
      <c r="AQ366" s="1062">
        <v>2</v>
      </c>
      <c r="AR366" s="1062">
        <v>5</v>
      </c>
      <c r="AS366" s="1062">
        <v>5</v>
      </c>
      <c r="AT366" s="1062">
        <f t="shared" ref="AT366:AT371" si="573">SUM(AQ366:AS366)</f>
        <v>12</v>
      </c>
      <c r="AU366" s="1082">
        <v>1</v>
      </c>
      <c r="AX366" s="1062">
        <v>3</v>
      </c>
      <c r="AY366" s="1062">
        <v>6</v>
      </c>
      <c r="AZ366" s="1062">
        <v>5</v>
      </c>
      <c r="BA366" s="1062">
        <f t="shared" ref="BA366:BA371" si="574">SUM(AX366:AZ366)</f>
        <v>14</v>
      </c>
      <c r="BB366" s="1082">
        <v>1</v>
      </c>
      <c r="BD366" s="1150"/>
      <c r="BE366" s="1073"/>
      <c r="BY366" s="1150"/>
      <c r="BZ366" s="1073"/>
      <c r="CN366" s="1150"/>
      <c r="CO366" s="1073"/>
      <c r="DA366" s="1082"/>
      <c r="DB366" s="1082"/>
      <c r="DC366" s="1082"/>
      <c r="DD366" s="1082"/>
      <c r="DE366" s="1082"/>
      <c r="DF366" s="1082"/>
      <c r="DG366" s="1082"/>
      <c r="DH366" s="1082"/>
      <c r="DI366" s="1082"/>
      <c r="DJ366" s="1082"/>
      <c r="DK366" s="1082"/>
      <c r="DL366" s="1082"/>
      <c r="DO366" s="1150"/>
      <c r="DP366" s="1073"/>
      <c r="DQ366" s="587"/>
      <c r="DR366" s="587"/>
      <c r="DS366" s="587"/>
      <c r="DT366" s="587"/>
      <c r="DU366" s="1127"/>
      <c r="DV366" s="1127"/>
      <c r="DW366" s="588"/>
      <c r="DX366" s="587"/>
      <c r="DY366" s="587"/>
      <c r="DZ366" s="587"/>
      <c r="EA366" s="587"/>
      <c r="EB366" s="1127"/>
      <c r="EC366" s="1127"/>
      <c r="ED366" s="1150"/>
      <c r="EE366" s="1073"/>
      <c r="EF366" s="1062">
        <v>9</v>
      </c>
      <c r="EG366" s="1062">
        <v>2</v>
      </c>
      <c r="EH366" s="1062">
        <v>0</v>
      </c>
      <c r="EI366" s="1062">
        <f t="shared" ref="EI366:EI371" si="575">SUM(EF366:EH366)</f>
        <v>11</v>
      </c>
      <c r="EJ366" s="1082">
        <v>1</v>
      </c>
      <c r="EM366" s="1062">
        <v>10</v>
      </c>
      <c r="EN366" s="1062">
        <v>2</v>
      </c>
      <c r="EO366" s="1062">
        <v>1</v>
      </c>
      <c r="EP366" s="1062">
        <f t="shared" ref="EP366:EP371" si="576">SUM(EM366:EO366)</f>
        <v>13</v>
      </c>
      <c r="EQ366" s="1082">
        <v>1</v>
      </c>
      <c r="ES366" s="1150"/>
      <c r="ET366" s="1074"/>
      <c r="EU366" s="1062">
        <v>10</v>
      </c>
      <c r="EV366" s="1062">
        <v>0</v>
      </c>
      <c r="EW366" s="1062">
        <v>4</v>
      </c>
      <c r="EX366" s="1062">
        <f t="shared" si="572"/>
        <v>14</v>
      </c>
      <c r="EY366" s="1081">
        <v>1</v>
      </c>
      <c r="FB366" s="1062">
        <v>12</v>
      </c>
      <c r="FC366" s="1062">
        <v>0</v>
      </c>
      <c r="FD366" s="1062">
        <v>4</v>
      </c>
      <c r="FE366" s="1062">
        <f t="shared" ref="FE366:FE371" si="577">SUM(FB366:FD366)</f>
        <v>16</v>
      </c>
      <c r="FF366" s="1082">
        <v>1</v>
      </c>
      <c r="FH366" s="1154"/>
      <c r="FI366" s="1138"/>
      <c r="FJ366" s="1248">
        <v>0</v>
      </c>
      <c r="FK366" s="1248">
        <v>0</v>
      </c>
      <c r="FL366" s="1248">
        <v>0</v>
      </c>
      <c r="FM366" s="1248">
        <f t="shared" ref="FM366:FM371" si="578">SUM(FJ366:FL366)</f>
        <v>0</v>
      </c>
      <c r="FN366" s="1248">
        <v>0</v>
      </c>
      <c r="FO366" s="1248"/>
      <c r="FP366" s="1248"/>
      <c r="FQ366" s="1248">
        <v>0</v>
      </c>
      <c r="FR366" s="1062">
        <v>0</v>
      </c>
      <c r="FS366" s="1062">
        <v>0</v>
      </c>
      <c r="FT366" s="1062">
        <f t="shared" ref="FT366:FT371" si="579">SUM(FQ366:FS366)</f>
        <v>0</v>
      </c>
      <c r="FU366" s="1076">
        <v>0</v>
      </c>
      <c r="FX366" s="1138"/>
      <c r="FY366" s="1062">
        <v>1</v>
      </c>
      <c r="FZ366" s="1062">
        <v>2</v>
      </c>
      <c r="GA366" s="1062">
        <v>2</v>
      </c>
      <c r="GB366" s="590">
        <f t="shared" ref="GB366:GB371" si="580">SUM(FY366:GA366)</f>
        <v>5</v>
      </c>
      <c r="GC366" s="1082">
        <v>1</v>
      </c>
      <c r="GE366" s="589">
        <f t="shared" si="534"/>
        <v>30</v>
      </c>
      <c r="GF366" s="589">
        <f t="shared" si="535"/>
        <v>11</v>
      </c>
      <c r="GG366" s="589">
        <f t="shared" si="536"/>
        <v>16</v>
      </c>
      <c r="GH366" s="586">
        <v>0</v>
      </c>
      <c r="GI366" s="586">
        <v>0</v>
      </c>
    </row>
    <row r="367" spans="1:191" ht="15.75" hidden="1" customHeight="1" x14ac:dyDescent="0.35">
      <c r="A367" s="1225">
        <v>43235</v>
      </c>
      <c r="O367" s="1150"/>
      <c r="P367" s="1073"/>
      <c r="AC367" s="1062">
        <v>6</v>
      </c>
      <c r="AD367" s="1062">
        <v>3</v>
      </c>
      <c r="AE367" s="1062">
        <v>5</v>
      </c>
      <c r="AF367" s="1062">
        <f t="shared" si="570"/>
        <v>14</v>
      </c>
      <c r="AG367" s="1076">
        <v>1</v>
      </c>
      <c r="AJ367" s="1062">
        <v>7</v>
      </c>
      <c r="AK367" s="1062">
        <v>3</v>
      </c>
      <c r="AL367" s="1062">
        <v>5</v>
      </c>
      <c r="AM367" s="1062">
        <f t="shared" si="571"/>
        <v>15</v>
      </c>
      <c r="AN367" s="1076">
        <v>1</v>
      </c>
      <c r="AQ367" s="1062">
        <v>5</v>
      </c>
      <c r="AR367" s="1062">
        <v>1</v>
      </c>
      <c r="AS367" s="1062">
        <v>4</v>
      </c>
      <c r="AT367" s="1062">
        <f t="shared" si="573"/>
        <v>10</v>
      </c>
      <c r="AU367" s="1082">
        <v>1</v>
      </c>
      <c r="AX367" s="1062">
        <v>6</v>
      </c>
      <c r="AY367" s="1062">
        <v>3</v>
      </c>
      <c r="AZ367" s="1062">
        <v>5</v>
      </c>
      <c r="BA367" s="1062">
        <f t="shared" si="574"/>
        <v>14</v>
      </c>
      <c r="BB367" s="1082">
        <v>1</v>
      </c>
      <c r="BD367" s="1150"/>
      <c r="BE367" s="1073"/>
      <c r="BY367" s="1150"/>
      <c r="BZ367" s="1073"/>
      <c r="CN367" s="1150"/>
      <c r="CO367" s="1073"/>
      <c r="DA367" s="1082"/>
      <c r="DB367" s="1082"/>
      <c r="DC367" s="1082"/>
      <c r="DD367" s="1082"/>
      <c r="DE367" s="1082"/>
      <c r="DF367" s="1082"/>
      <c r="DG367" s="1082"/>
      <c r="DH367" s="1082"/>
      <c r="DI367" s="1082"/>
      <c r="DJ367" s="1082"/>
      <c r="DK367" s="1082"/>
      <c r="DL367" s="1082"/>
      <c r="DO367" s="1150"/>
      <c r="DP367" s="1073"/>
      <c r="DQ367" s="587"/>
      <c r="DR367" s="587"/>
      <c r="DS367" s="587"/>
      <c r="DT367" s="587"/>
      <c r="DU367" s="1127"/>
      <c r="DV367" s="1127"/>
      <c r="DW367" s="588"/>
      <c r="DX367" s="587"/>
      <c r="DY367" s="587"/>
      <c r="DZ367" s="587"/>
      <c r="EA367" s="587"/>
      <c r="EB367" s="1127"/>
      <c r="EC367" s="1127"/>
      <c r="ED367" s="1150"/>
      <c r="EE367" s="1073"/>
      <c r="EF367" s="1062">
        <v>9</v>
      </c>
      <c r="EG367" s="1062">
        <v>0</v>
      </c>
      <c r="EH367" s="1062">
        <v>7</v>
      </c>
      <c r="EI367" s="1062">
        <f t="shared" si="575"/>
        <v>16</v>
      </c>
      <c r="EJ367" s="1082">
        <v>1</v>
      </c>
      <c r="EM367" s="1062">
        <v>9</v>
      </c>
      <c r="EN367" s="1062">
        <v>2</v>
      </c>
      <c r="EO367" s="1062">
        <v>8</v>
      </c>
      <c r="EP367" s="1062">
        <f t="shared" si="576"/>
        <v>19</v>
      </c>
      <c r="EQ367" s="1082">
        <v>1</v>
      </c>
      <c r="ES367" s="1150"/>
      <c r="ET367" s="1074"/>
      <c r="EU367" s="1062">
        <v>5</v>
      </c>
      <c r="EV367" s="1062">
        <v>1</v>
      </c>
      <c r="EW367" s="1062">
        <v>3</v>
      </c>
      <c r="EX367" s="1062">
        <f t="shared" si="572"/>
        <v>9</v>
      </c>
      <c r="EY367" s="1081">
        <v>1</v>
      </c>
      <c r="FB367" s="1062">
        <v>5</v>
      </c>
      <c r="FC367" s="1062">
        <v>1</v>
      </c>
      <c r="FD367" s="1062">
        <v>4</v>
      </c>
      <c r="FE367" s="1062">
        <f t="shared" si="577"/>
        <v>10</v>
      </c>
      <c r="FF367" s="1082">
        <v>1</v>
      </c>
      <c r="FH367" s="1154"/>
      <c r="FI367" s="1138"/>
      <c r="FJ367" s="1248">
        <v>0</v>
      </c>
      <c r="FK367" s="1248">
        <v>0</v>
      </c>
      <c r="FL367" s="1248">
        <v>0</v>
      </c>
      <c r="FM367" s="1248">
        <f t="shared" si="578"/>
        <v>0</v>
      </c>
      <c r="FN367" s="1248">
        <v>0</v>
      </c>
      <c r="FO367" s="1248"/>
      <c r="FP367" s="1248"/>
      <c r="FQ367" s="1248">
        <v>0</v>
      </c>
      <c r="FR367" s="1062">
        <v>0</v>
      </c>
      <c r="FS367" s="1062">
        <v>0</v>
      </c>
      <c r="FT367" s="1062">
        <f t="shared" si="579"/>
        <v>0</v>
      </c>
      <c r="FU367" s="1076">
        <v>0</v>
      </c>
      <c r="FX367" s="1138"/>
      <c r="FY367" s="1062">
        <v>1</v>
      </c>
      <c r="FZ367" s="1062">
        <v>0</v>
      </c>
      <c r="GA367" s="1062">
        <v>0</v>
      </c>
      <c r="GB367" s="590">
        <f t="shared" si="580"/>
        <v>1</v>
      </c>
      <c r="GC367" s="1082">
        <v>1</v>
      </c>
      <c r="GE367" s="589">
        <f t="shared" si="534"/>
        <v>26</v>
      </c>
      <c r="GF367" s="589">
        <f t="shared" si="535"/>
        <v>5</v>
      </c>
      <c r="GG367" s="589">
        <f t="shared" si="536"/>
        <v>19</v>
      </c>
      <c r="GH367" s="586">
        <v>0</v>
      </c>
      <c r="GI367" s="586">
        <v>0</v>
      </c>
    </row>
    <row r="368" spans="1:191" ht="15.75" hidden="1" customHeight="1" x14ac:dyDescent="0.35">
      <c r="A368" s="1225">
        <v>43236</v>
      </c>
      <c r="O368" s="1150"/>
      <c r="P368" s="1073"/>
      <c r="AC368" s="1062">
        <v>5</v>
      </c>
      <c r="AD368" s="1062">
        <v>1</v>
      </c>
      <c r="AE368" s="1062">
        <v>0</v>
      </c>
      <c r="AF368" s="1062">
        <f t="shared" si="570"/>
        <v>6</v>
      </c>
      <c r="AG368" s="1076">
        <v>1</v>
      </c>
      <c r="AJ368" s="1062">
        <v>6</v>
      </c>
      <c r="AK368" s="1062">
        <v>1</v>
      </c>
      <c r="AL368" s="1062">
        <v>1</v>
      </c>
      <c r="AM368" s="1062">
        <f t="shared" si="571"/>
        <v>8</v>
      </c>
      <c r="AN368" s="1076">
        <v>1</v>
      </c>
      <c r="AQ368" s="1062">
        <v>1</v>
      </c>
      <c r="AR368" s="1062">
        <v>1</v>
      </c>
      <c r="AS368" s="1062">
        <v>2</v>
      </c>
      <c r="AT368" s="1062">
        <f t="shared" si="573"/>
        <v>4</v>
      </c>
      <c r="AU368" s="1082">
        <v>1</v>
      </c>
      <c r="AX368" s="1062">
        <v>1</v>
      </c>
      <c r="AY368" s="1062">
        <v>2</v>
      </c>
      <c r="AZ368" s="1062">
        <v>2</v>
      </c>
      <c r="BA368" s="1062">
        <f t="shared" si="574"/>
        <v>5</v>
      </c>
      <c r="BB368" s="1082">
        <v>1</v>
      </c>
      <c r="BD368" s="1150"/>
      <c r="BE368" s="1073"/>
      <c r="BY368" s="1150"/>
      <c r="BZ368" s="1073"/>
      <c r="CN368" s="1150"/>
      <c r="CO368" s="1073"/>
      <c r="DA368" s="1082"/>
      <c r="DB368" s="1082"/>
      <c r="DC368" s="1082"/>
      <c r="DD368" s="1082"/>
      <c r="DE368" s="1082"/>
      <c r="DF368" s="1082"/>
      <c r="DG368" s="1082"/>
      <c r="DH368" s="1082"/>
      <c r="DI368" s="1082"/>
      <c r="DJ368" s="1082"/>
      <c r="DK368" s="1082"/>
      <c r="DL368" s="1082"/>
      <c r="DO368" s="1150"/>
      <c r="DP368" s="1073"/>
      <c r="DQ368" s="587"/>
      <c r="DR368" s="587"/>
      <c r="DS368" s="587"/>
      <c r="DT368" s="587"/>
      <c r="DU368" s="1127"/>
      <c r="DV368" s="1127"/>
      <c r="DW368" s="588"/>
      <c r="DX368" s="587"/>
      <c r="DY368" s="587"/>
      <c r="DZ368" s="587"/>
      <c r="EA368" s="587"/>
      <c r="EB368" s="1127"/>
      <c r="EC368" s="1127"/>
      <c r="ED368" s="1150"/>
      <c r="EE368" s="1073"/>
      <c r="EF368" s="1062">
        <v>5</v>
      </c>
      <c r="EG368" s="1062">
        <v>2</v>
      </c>
      <c r="EH368" s="1062">
        <v>3</v>
      </c>
      <c r="EI368" s="1062">
        <f t="shared" si="575"/>
        <v>10</v>
      </c>
      <c r="EJ368" s="1082">
        <v>1</v>
      </c>
      <c r="EM368" s="1062">
        <v>5</v>
      </c>
      <c r="EN368" s="1062">
        <v>2</v>
      </c>
      <c r="EO368" s="1062">
        <v>4</v>
      </c>
      <c r="EP368" s="1062">
        <f t="shared" si="576"/>
        <v>11</v>
      </c>
      <c r="EQ368" s="1082">
        <v>1</v>
      </c>
      <c r="ES368" s="1150"/>
      <c r="ET368" s="1074"/>
      <c r="EU368" s="1062">
        <v>4</v>
      </c>
      <c r="EV368" s="1062">
        <v>1</v>
      </c>
      <c r="EW368" s="1062">
        <v>0</v>
      </c>
      <c r="EX368" s="1062">
        <f t="shared" si="572"/>
        <v>5</v>
      </c>
      <c r="EY368" s="1081">
        <v>1</v>
      </c>
      <c r="FB368" s="1062">
        <v>7</v>
      </c>
      <c r="FC368" s="1062">
        <v>1</v>
      </c>
      <c r="FD368" s="1062">
        <v>2</v>
      </c>
      <c r="FE368" s="1062">
        <f t="shared" si="577"/>
        <v>10</v>
      </c>
      <c r="FF368" s="1082">
        <v>1</v>
      </c>
      <c r="FH368" s="1154"/>
      <c r="FI368" s="1138"/>
      <c r="FJ368" s="1248">
        <v>3</v>
      </c>
      <c r="FK368" s="1248">
        <v>0</v>
      </c>
      <c r="FL368" s="1248">
        <v>0</v>
      </c>
      <c r="FM368" s="1248">
        <f t="shared" si="578"/>
        <v>3</v>
      </c>
      <c r="FN368" s="1248">
        <v>1</v>
      </c>
      <c r="FO368" s="1248"/>
      <c r="FP368" s="1248"/>
      <c r="FQ368" s="1248">
        <v>4</v>
      </c>
      <c r="FR368" s="1062">
        <v>0</v>
      </c>
      <c r="FS368" s="1062">
        <v>2</v>
      </c>
      <c r="FT368" s="1062">
        <f t="shared" si="579"/>
        <v>6</v>
      </c>
      <c r="FU368" s="1076">
        <v>1</v>
      </c>
      <c r="FX368" s="1138"/>
      <c r="FY368" s="1062">
        <v>1</v>
      </c>
      <c r="FZ368" s="1062">
        <v>0</v>
      </c>
      <c r="GA368" s="1062">
        <v>1</v>
      </c>
      <c r="GB368" s="590">
        <f t="shared" si="580"/>
        <v>2</v>
      </c>
      <c r="GC368" s="1082">
        <v>1</v>
      </c>
      <c r="GE368" s="589">
        <f t="shared" si="534"/>
        <v>19</v>
      </c>
      <c r="GF368" s="589">
        <f t="shared" si="535"/>
        <v>5</v>
      </c>
      <c r="GG368" s="589">
        <f t="shared" si="536"/>
        <v>6</v>
      </c>
      <c r="GH368" s="586">
        <v>0</v>
      </c>
      <c r="GI368" s="586">
        <v>0</v>
      </c>
    </row>
    <row r="369" spans="1:191" ht="15.75" hidden="1" customHeight="1" x14ac:dyDescent="0.35">
      <c r="A369" s="1225">
        <v>43237</v>
      </c>
      <c r="O369" s="1150"/>
      <c r="P369" s="1073"/>
      <c r="AC369" s="1062">
        <v>9</v>
      </c>
      <c r="AD369" s="1062">
        <v>3</v>
      </c>
      <c r="AE369" s="1062">
        <v>4</v>
      </c>
      <c r="AF369" s="1062">
        <f t="shared" si="570"/>
        <v>16</v>
      </c>
      <c r="AG369" s="1076">
        <v>1</v>
      </c>
      <c r="AJ369" s="1062">
        <v>9</v>
      </c>
      <c r="AK369" s="1062">
        <v>3</v>
      </c>
      <c r="AL369" s="1062">
        <v>4</v>
      </c>
      <c r="AM369" s="1062">
        <f t="shared" si="571"/>
        <v>16</v>
      </c>
      <c r="AN369" s="1076">
        <v>1</v>
      </c>
      <c r="AQ369" s="1062">
        <v>2</v>
      </c>
      <c r="AR369" s="1062">
        <v>2</v>
      </c>
      <c r="AS369" s="1062">
        <v>4</v>
      </c>
      <c r="AT369" s="1062">
        <f t="shared" si="573"/>
        <v>8</v>
      </c>
      <c r="AU369" s="1082">
        <v>1</v>
      </c>
      <c r="AX369" s="1062">
        <v>2</v>
      </c>
      <c r="AY369" s="1062">
        <v>3</v>
      </c>
      <c r="AZ369" s="1062">
        <v>4</v>
      </c>
      <c r="BA369" s="1062">
        <f t="shared" si="574"/>
        <v>9</v>
      </c>
      <c r="BB369" s="1082">
        <v>1</v>
      </c>
      <c r="BD369" s="1150"/>
      <c r="BE369" s="1073"/>
      <c r="BY369" s="1150"/>
      <c r="BZ369" s="1073"/>
      <c r="CN369" s="1150"/>
      <c r="CO369" s="1073"/>
      <c r="DA369" s="1082"/>
      <c r="DB369" s="1082"/>
      <c r="DC369" s="1082"/>
      <c r="DD369" s="1082"/>
      <c r="DE369" s="1082"/>
      <c r="DF369" s="1082"/>
      <c r="DG369" s="1082"/>
      <c r="DH369" s="1082"/>
      <c r="DI369" s="1082"/>
      <c r="DJ369" s="1082"/>
      <c r="DK369" s="1082"/>
      <c r="DL369" s="1082"/>
      <c r="DO369" s="1150"/>
      <c r="DP369" s="1073"/>
      <c r="DQ369" s="587"/>
      <c r="DR369" s="587"/>
      <c r="DS369" s="587"/>
      <c r="DT369" s="587"/>
      <c r="DU369" s="1127"/>
      <c r="DV369" s="1127"/>
      <c r="DW369" s="588"/>
      <c r="DX369" s="587"/>
      <c r="DY369" s="587"/>
      <c r="DZ369" s="587"/>
      <c r="EA369" s="587"/>
      <c r="EB369" s="1127"/>
      <c r="EC369" s="1127"/>
      <c r="ED369" s="1150"/>
      <c r="EE369" s="1073"/>
      <c r="EF369" s="1062">
        <v>9</v>
      </c>
      <c r="EG369" s="1062">
        <v>0</v>
      </c>
      <c r="EH369" s="1062">
        <v>2</v>
      </c>
      <c r="EI369" s="1062">
        <f t="shared" si="575"/>
        <v>11</v>
      </c>
      <c r="EJ369" s="1082">
        <v>1</v>
      </c>
      <c r="EM369" s="1062">
        <v>12</v>
      </c>
      <c r="EN369" s="1062">
        <v>1</v>
      </c>
      <c r="EO369" s="1062">
        <v>3</v>
      </c>
      <c r="EP369" s="1062">
        <f t="shared" si="576"/>
        <v>16</v>
      </c>
      <c r="EQ369" s="1082">
        <v>1</v>
      </c>
      <c r="ES369" s="1150"/>
      <c r="ET369" s="1074"/>
      <c r="EU369" s="1062">
        <v>3</v>
      </c>
      <c r="EV369" s="1062">
        <v>0</v>
      </c>
      <c r="EW369" s="1062">
        <v>1</v>
      </c>
      <c r="EX369" s="1062">
        <f t="shared" si="572"/>
        <v>4</v>
      </c>
      <c r="EY369" s="1081">
        <v>1</v>
      </c>
      <c r="FB369" s="1062">
        <v>4</v>
      </c>
      <c r="FC369" s="1062">
        <v>1</v>
      </c>
      <c r="FD369" s="1062">
        <v>1</v>
      </c>
      <c r="FE369" s="1062">
        <f t="shared" si="577"/>
        <v>6</v>
      </c>
      <c r="FF369" s="1082">
        <v>1</v>
      </c>
      <c r="FH369" s="1154"/>
      <c r="FI369" s="1138"/>
      <c r="FJ369" s="1248">
        <v>4</v>
      </c>
      <c r="FK369" s="1248">
        <v>0</v>
      </c>
      <c r="FL369" s="1248">
        <v>2</v>
      </c>
      <c r="FM369" s="1248">
        <f t="shared" si="578"/>
        <v>6</v>
      </c>
      <c r="FN369" s="1248">
        <v>1</v>
      </c>
      <c r="FO369" s="1248"/>
      <c r="FP369" s="1248"/>
      <c r="FQ369" s="1248">
        <v>6</v>
      </c>
      <c r="FR369" s="1062">
        <v>0</v>
      </c>
      <c r="FS369" s="1062">
        <v>3</v>
      </c>
      <c r="FT369" s="1062">
        <f t="shared" si="579"/>
        <v>9</v>
      </c>
      <c r="FU369" s="1076">
        <v>1</v>
      </c>
      <c r="FX369" s="1138"/>
      <c r="FY369" s="1062">
        <v>2</v>
      </c>
      <c r="FZ369" s="1062">
        <v>1</v>
      </c>
      <c r="GA369" s="1062">
        <v>0</v>
      </c>
      <c r="GB369" s="590">
        <f t="shared" si="580"/>
        <v>3</v>
      </c>
      <c r="GC369" s="1082">
        <v>1</v>
      </c>
      <c r="GE369" s="589">
        <f t="shared" si="534"/>
        <v>29</v>
      </c>
      <c r="GF369" s="589">
        <f t="shared" si="535"/>
        <v>6</v>
      </c>
      <c r="GG369" s="589">
        <f t="shared" si="536"/>
        <v>13</v>
      </c>
      <c r="GH369" s="586">
        <v>0</v>
      </c>
      <c r="GI369" s="586">
        <v>2</v>
      </c>
    </row>
    <row r="370" spans="1:191" ht="15.75" hidden="1" customHeight="1" x14ac:dyDescent="0.35">
      <c r="A370" s="1227">
        <v>43238</v>
      </c>
      <c r="O370" s="1150"/>
      <c r="P370" s="1073"/>
      <c r="AC370" s="1062">
        <v>8</v>
      </c>
      <c r="AD370" s="1062">
        <v>2</v>
      </c>
      <c r="AE370" s="1062">
        <v>3</v>
      </c>
      <c r="AF370" s="1062">
        <f t="shared" si="570"/>
        <v>13</v>
      </c>
      <c r="AG370" s="1076">
        <v>1</v>
      </c>
      <c r="AJ370" s="1062">
        <v>8</v>
      </c>
      <c r="AK370" s="1062">
        <v>3</v>
      </c>
      <c r="AL370" s="1062">
        <v>3</v>
      </c>
      <c r="AM370" s="1062">
        <f t="shared" si="571"/>
        <v>14</v>
      </c>
      <c r="AN370" s="1076">
        <v>1</v>
      </c>
      <c r="AQ370" s="1062">
        <v>2</v>
      </c>
      <c r="AR370" s="1062">
        <v>1</v>
      </c>
      <c r="AS370" s="1062">
        <v>6</v>
      </c>
      <c r="AT370" s="1062">
        <f t="shared" si="573"/>
        <v>9</v>
      </c>
      <c r="AU370" s="1082">
        <v>1</v>
      </c>
      <c r="AX370" s="1062">
        <v>4</v>
      </c>
      <c r="AY370" s="1062">
        <v>4</v>
      </c>
      <c r="AZ370" s="1062">
        <v>6</v>
      </c>
      <c r="BA370" s="1062">
        <f t="shared" si="574"/>
        <v>14</v>
      </c>
      <c r="BB370" s="1082">
        <v>1</v>
      </c>
      <c r="BD370" s="1150"/>
      <c r="BE370" s="1073"/>
      <c r="BY370" s="1150"/>
      <c r="BZ370" s="1073"/>
      <c r="CN370" s="1150"/>
      <c r="CO370" s="1073"/>
      <c r="DA370" s="1082"/>
      <c r="DB370" s="1082"/>
      <c r="DC370" s="1082"/>
      <c r="DD370" s="1082"/>
      <c r="DE370" s="1082"/>
      <c r="DF370" s="1082"/>
      <c r="DG370" s="1082"/>
      <c r="DH370" s="1082"/>
      <c r="DI370" s="1082"/>
      <c r="DJ370" s="1082"/>
      <c r="DK370" s="1082"/>
      <c r="DL370" s="1082"/>
      <c r="DO370" s="1150"/>
      <c r="DP370" s="1073"/>
      <c r="DQ370" s="587"/>
      <c r="DR370" s="587"/>
      <c r="DS370" s="587"/>
      <c r="DT370" s="587"/>
      <c r="DU370" s="1127"/>
      <c r="DV370" s="1127"/>
      <c r="DW370" s="588"/>
      <c r="DX370" s="587"/>
      <c r="DY370" s="587"/>
      <c r="DZ370" s="587"/>
      <c r="EA370" s="587"/>
      <c r="EB370" s="1127"/>
      <c r="EC370" s="1127"/>
      <c r="ED370" s="1150"/>
      <c r="EE370" s="1073"/>
      <c r="EF370" s="1062">
        <v>6</v>
      </c>
      <c r="EG370" s="1062">
        <v>0</v>
      </c>
      <c r="EH370" s="1062">
        <v>2</v>
      </c>
      <c r="EI370" s="1062">
        <f t="shared" si="575"/>
        <v>8</v>
      </c>
      <c r="EJ370" s="1082">
        <v>1</v>
      </c>
      <c r="EM370" s="1062">
        <v>8</v>
      </c>
      <c r="EN370" s="1062">
        <v>1</v>
      </c>
      <c r="EO370" s="1062">
        <v>6</v>
      </c>
      <c r="EP370" s="1062">
        <f t="shared" si="576"/>
        <v>15</v>
      </c>
      <c r="EQ370" s="1082">
        <v>1</v>
      </c>
      <c r="ES370" s="1150"/>
      <c r="ET370" s="1074"/>
      <c r="EU370" s="1062">
        <v>7</v>
      </c>
      <c r="EV370" s="1062">
        <v>1</v>
      </c>
      <c r="EW370" s="1062">
        <v>2</v>
      </c>
      <c r="EX370" s="1062">
        <f t="shared" si="572"/>
        <v>10</v>
      </c>
      <c r="EY370" s="1081">
        <v>1</v>
      </c>
      <c r="FB370" s="1062">
        <v>7</v>
      </c>
      <c r="FC370" s="1062">
        <v>1</v>
      </c>
      <c r="FD370" s="1062">
        <v>4</v>
      </c>
      <c r="FE370" s="1062">
        <f t="shared" si="577"/>
        <v>12</v>
      </c>
      <c r="FF370" s="1082">
        <v>1</v>
      </c>
      <c r="FH370" s="1154"/>
      <c r="FI370" s="1138"/>
      <c r="FJ370" s="1248">
        <v>5</v>
      </c>
      <c r="FK370" s="1248">
        <v>1</v>
      </c>
      <c r="FL370" s="1248">
        <v>0</v>
      </c>
      <c r="FM370" s="1248">
        <f t="shared" si="578"/>
        <v>6</v>
      </c>
      <c r="FN370" s="1248">
        <v>1</v>
      </c>
      <c r="FO370" s="1248"/>
      <c r="FP370" s="1248"/>
      <c r="FQ370" s="1248">
        <v>6</v>
      </c>
      <c r="FR370" s="1062">
        <v>3</v>
      </c>
      <c r="FS370" s="1062">
        <v>0</v>
      </c>
      <c r="FT370" s="1062">
        <f t="shared" si="579"/>
        <v>9</v>
      </c>
      <c r="FU370" s="1076">
        <v>1</v>
      </c>
      <c r="FX370" s="1138"/>
      <c r="FY370" s="1062">
        <v>0</v>
      </c>
      <c r="FZ370" s="1062">
        <v>0</v>
      </c>
      <c r="GA370" s="1062">
        <v>2</v>
      </c>
      <c r="GB370" s="590">
        <f t="shared" si="580"/>
        <v>2</v>
      </c>
      <c r="GC370" s="1082">
        <v>1</v>
      </c>
      <c r="GE370" s="589">
        <f t="shared" si="534"/>
        <v>28</v>
      </c>
      <c r="GF370" s="589">
        <f t="shared" si="535"/>
        <v>5</v>
      </c>
      <c r="GG370" s="589">
        <f t="shared" si="536"/>
        <v>15</v>
      </c>
      <c r="GH370" s="586">
        <v>0</v>
      </c>
      <c r="GI370" s="586">
        <v>0</v>
      </c>
    </row>
    <row r="371" spans="1:191" ht="15.75" hidden="1" customHeight="1" x14ac:dyDescent="0.35">
      <c r="A371" s="1224">
        <v>43241</v>
      </c>
      <c r="O371" s="1150"/>
      <c r="P371" s="1073"/>
      <c r="AC371" s="1062">
        <v>8</v>
      </c>
      <c r="AD371" s="1062">
        <v>1</v>
      </c>
      <c r="AE371" s="1062">
        <v>5</v>
      </c>
      <c r="AF371" s="1062">
        <f>SUM(AC371:AE371)</f>
        <v>14</v>
      </c>
      <c r="AG371" s="1076">
        <v>1</v>
      </c>
      <c r="AJ371" s="1062">
        <v>8</v>
      </c>
      <c r="AK371" s="1062">
        <v>2</v>
      </c>
      <c r="AL371" s="1062">
        <v>5</v>
      </c>
      <c r="AM371" s="1062">
        <f>SUM(AJ371:AL371)</f>
        <v>15</v>
      </c>
      <c r="AN371" s="1076">
        <v>1</v>
      </c>
      <c r="AQ371" s="1062">
        <v>4</v>
      </c>
      <c r="AR371" s="1062">
        <v>1</v>
      </c>
      <c r="AS371" s="1062">
        <v>6</v>
      </c>
      <c r="AT371" s="1062">
        <f t="shared" si="573"/>
        <v>11</v>
      </c>
      <c r="AU371" s="1082">
        <v>1</v>
      </c>
      <c r="AX371" s="1062">
        <v>4</v>
      </c>
      <c r="AY371" s="1062">
        <v>1</v>
      </c>
      <c r="AZ371" s="1062">
        <v>8</v>
      </c>
      <c r="BA371" s="1062">
        <f t="shared" si="574"/>
        <v>13</v>
      </c>
      <c r="BB371" s="1082">
        <v>1</v>
      </c>
      <c r="BD371" s="1150"/>
      <c r="BE371" s="1073"/>
      <c r="BY371" s="1150"/>
      <c r="BZ371" s="1073"/>
      <c r="CN371" s="1150"/>
      <c r="CO371" s="1073"/>
      <c r="DA371" s="1082"/>
      <c r="DB371" s="1082"/>
      <c r="DC371" s="1082"/>
      <c r="DD371" s="1082"/>
      <c r="DE371" s="1082"/>
      <c r="DF371" s="1082"/>
      <c r="DG371" s="1082"/>
      <c r="DH371" s="1082"/>
      <c r="DI371" s="1082"/>
      <c r="DJ371" s="1082"/>
      <c r="DK371" s="1082"/>
      <c r="DL371" s="1082"/>
      <c r="DO371" s="1150"/>
      <c r="DP371" s="1073"/>
      <c r="DQ371" s="587"/>
      <c r="DR371" s="587"/>
      <c r="DS371" s="587"/>
      <c r="DT371" s="587"/>
      <c r="DU371" s="1127"/>
      <c r="DV371" s="1127"/>
      <c r="DW371" s="588"/>
      <c r="DX371" s="587"/>
      <c r="DY371" s="587"/>
      <c r="DZ371" s="587"/>
      <c r="EA371" s="587"/>
      <c r="EB371" s="1127"/>
      <c r="EC371" s="1127"/>
      <c r="ED371" s="1150"/>
      <c r="EE371" s="1073"/>
      <c r="EF371" s="1062">
        <v>2</v>
      </c>
      <c r="EG371" s="1062">
        <v>1</v>
      </c>
      <c r="EH371" s="1062">
        <v>1</v>
      </c>
      <c r="EI371" s="1062">
        <f t="shared" si="575"/>
        <v>4</v>
      </c>
      <c r="EJ371" s="1082">
        <v>1</v>
      </c>
      <c r="EM371" s="1062">
        <v>5</v>
      </c>
      <c r="EN371" s="1062">
        <v>2</v>
      </c>
      <c r="EO371" s="1062">
        <v>1</v>
      </c>
      <c r="EP371" s="1062">
        <f t="shared" si="576"/>
        <v>8</v>
      </c>
      <c r="EQ371" s="1082">
        <v>1</v>
      </c>
      <c r="ES371" s="1150"/>
      <c r="ET371" s="1074"/>
      <c r="EU371" s="1062">
        <v>6</v>
      </c>
      <c r="EV371" s="1062">
        <v>1</v>
      </c>
      <c r="EW371" s="1062">
        <v>1</v>
      </c>
      <c r="EX371" s="1062">
        <f>SUM(EU371:EW371)</f>
        <v>8</v>
      </c>
      <c r="EY371" s="1081">
        <v>1</v>
      </c>
      <c r="FB371" s="1062">
        <v>8</v>
      </c>
      <c r="FC371" s="1062">
        <v>1</v>
      </c>
      <c r="FD371" s="1062">
        <v>1</v>
      </c>
      <c r="FE371" s="1062">
        <f t="shared" si="577"/>
        <v>10</v>
      </c>
      <c r="FF371" s="1082">
        <v>1</v>
      </c>
      <c r="FH371" s="1154"/>
      <c r="FI371" s="1138"/>
      <c r="FJ371" s="1248">
        <v>5</v>
      </c>
      <c r="FK371" s="1248">
        <v>1</v>
      </c>
      <c r="FL371" s="1248">
        <v>0</v>
      </c>
      <c r="FM371" s="1248">
        <f t="shared" si="578"/>
        <v>6</v>
      </c>
      <c r="FN371" s="1248">
        <v>1</v>
      </c>
      <c r="FO371" s="1248"/>
      <c r="FP371" s="1248"/>
      <c r="FQ371" s="1248">
        <v>6</v>
      </c>
      <c r="FR371" s="1062">
        <v>2</v>
      </c>
      <c r="FS371" s="1062">
        <v>0</v>
      </c>
      <c r="FT371" s="1062">
        <f t="shared" si="579"/>
        <v>8</v>
      </c>
      <c r="FU371" s="1076">
        <v>1</v>
      </c>
      <c r="FX371" s="1138"/>
      <c r="FY371" s="1062">
        <v>1</v>
      </c>
      <c r="FZ371" s="1062">
        <v>0</v>
      </c>
      <c r="GA371" s="1062">
        <v>0</v>
      </c>
      <c r="GB371" s="590">
        <f t="shared" si="580"/>
        <v>1</v>
      </c>
      <c r="GC371" s="1082">
        <v>1</v>
      </c>
      <c r="GE371" s="589">
        <f t="shared" si="534"/>
        <v>26</v>
      </c>
      <c r="GF371" s="589">
        <f t="shared" si="535"/>
        <v>5</v>
      </c>
      <c r="GG371" s="589">
        <f t="shared" si="536"/>
        <v>13</v>
      </c>
      <c r="GH371" s="586">
        <v>0</v>
      </c>
      <c r="GI371" s="586">
        <v>1</v>
      </c>
    </row>
    <row r="372" spans="1:191" ht="15.75" hidden="1" customHeight="1" x14ac:dyDescent="0.35">
      <c r="A372" s="1225">
        <v>43242</v>
      </c>
      <c r="O372" s="1150"/>
      <c r="P372" s="1073"/>
      <c r="AC372" s="1062">
        <v>1</v>
      </c>
      <c r="AD372" s="1062">
        <v>5</v>
      </c>
      <c r="AE372" s="1062">
        <v>4</v>
      </c>
      <c r="AF372" s="1062">
        <f>SUM(AC372:AE372)</f>
        <v>10</v>
      </c>
      <c r="AG372" s="1076">
        <v>1</v>
      </c>
      <c r="AJ372" s="1062">
        <v>3</v>
      </c>
      <c r="AK372" s="1062">
        <v>7</v>
      </c>
      <c r="AL372" s="1062">
        <v>4</v>
      </c>
      <c r="AM372" s="1062">
        <f>SUM(AJ372:AL372)</f>
        <v>14</v>
      </c>
      <c r="AN372" s="1076">
        <v>1</v>
      </c>
      <c r="AQ372" s="1062">
        <v>1</v>
      </c>
      <c r="AR372" s="1062">
        <v>0</v>
      </c>
      <c r="AS372" s="1062">
        <v>5</v>
      </c>
      <c r="AT372" s="1062">
        <f>SUM(AQ372:AS372)</f>
        <v>6</v>
      </c>
      <c r="AU372" s="1082">
        <v>1</v>
      </c>
      <c r="AX372" s="1062">
        <v>2</v>
      </c>
      <c r="AY372" s="1062">
        <v>3</v>
      </c>
      <c r="AZ372" s="1062">
        <v>7</v>
      </c>
      <c r="BA372" s="1062">
        <f>SUM(AX372:AZ372)</f>
        <v>12</v>
      </c>
      <c r="BB372" s="1082">
        <v>1</v>
      </c>
      <c r="BD372" s="1150"/>
      <c r="BE372" s="1073"/>
      <c r="BY372" s="1150"/>
      <c r="BZ372" s="1073"/>
      <c r="CN372" s="1150"/>
      <c r="CO372" s="1073"/>
      <c r="DA372" s="1082"/>
      <c r="DB372" s="1082"/>
      <c r="DC372" s="1082"/>
      <c r="DD372" s="1082"/>
      <c r="DE372" s="1082"/>
      <c r="DF372" s="1082"/>
      <c r="DG372" s="1082"/>
      <c r="DH372" s="1082"/>
      <c r="DI372" s="1082"/>
      <c r="DJ372" s="1082"/>
      <c r="DK372" s="1082"/>
      <c r="DL372" s="1082"/>
      <c r="DO372" s="1150"/>
      <c r="DP372" s="1073"/>
      <c r="DQ372" s="587"/>
      <c r="DR372" s="587"/>
      <c r="DS372" s="587"/>
      <c r="DT372" s="587"/>
      <c r="DU372" s="1127"/>
      <c r="DV372" s="1127"/>
      <c r="DW372" s="588"/>
      <c r="DX372" s="587"/>
      <c r="DY372" s="587"/>
      <c r="DZ372" s="587"/>
      <c r="EA372" s="587"/>
      <c r="EB372" s="1127"/>
      <c r="EC372" s="1127"/>
      <c r="ED372" s="1150"/>
      <c r="EE372" s="1073"/>
      <c r="EF372" s="1062">
        <v>5</v>
      </c>
      <c r="EG372" s="1062">
        <v>2</v>
      </c>
      <c r="EH372" s="1062">
        <v>0</v>
      </c>
      <c r="EI372" s="1062">
        <f>SUM(EF372:EH372)</f>
        <v>7</v>
      </c>
      <c r="EJ372" s="1082">
        <v>1</v>
      </c>
      <c r="EM372" s="1062">
        <v>7</v>
      </c>
      <c r="EN372" s="1062">
        <v>3</v>
      </c>
      <c r="EO372" s="1062">
        <v>0</v>
      </c>
      <c r="EP372" s="1062">
        <f>SUM(EM372:EO372)</f>
        <v>10</v>
      </c>
      <c r="EQ372" s="1082">
        <v>1</v>
      </c>
      <c r="ES372" s="1150"/>
      <c r="ET372" s="1074"/>
      <c r="EU372" s="1062">
        <v>7</v>
      </c>
      <c r="EV372" s="1062">
        <v>0</v>
      </c>
      <c r="EW372" s="1062">
        <v>2</v>
      </c>
      <c r="EX372" s="1062">
        <f>SUM(EU372:EW372)</f>
        <v>9</v>
      </c>
      <c r="EY372" s="1081">
        <v>1</v>
      </c>
      <c r="FB372" s="1062">
        <v>8</v>
      </c>
      <c r="FC372" s="1062">
        <v>0</v>
      </c>
      <c r="FD372" s="1062">
        <v>4</v>
      </c>
      <c r="FE372" s="1062">
        <f>SUM(FB372:FD372)</f>
        <v>12</v>
      </c>
      <c r="FF372" s="1082">
        <v>1</v>
      </c>
      <c r="FH372" s="1154"/>
      <c r="FI372" s="1138"/>
      <c r="FJ372" s="1248">
        <v>13</v>
      </c>
      <c r="FK372" s="1248">
        <v>1</v>
      </c>
      <c r="FL372" s="1248">
        <v>1</v>
      </c>
      <c r="FM372" s="1248">
        <f>SUM(FJ372:FL372)</f>
        <v>15</v>
      </c>
      <c r="FN372" s="1248">
        <v>1</v>
      </c>
      <c r="FO372" s="1248"/>
      <c r="FP372" s="1248"/>
      <c r="FQ372" s="1248">
        <v>13</v>
      </c>
      <c r="FR372" s="1062">
        <v>1</v>
      </c>
      <c r="FS372" s="1062">
        <v>1</v>
      </c>
      <c r="FT372" s="1062">
        <f>SUM(FQ372:FS372)</f>
        <v>15</v>
      </c>
      <c r="FU372" s="1076">
        <v>1</v>
      </c>
      <c r="FX372" s="1138"/>
      <c r="FY372" s="1062">
        <v>5</v>
      </c>
      <c r="FZ372" s="1062">
        <v>0</v>
      </c>
      <c r="GA372" s="1062">
        <v>0</v>
      </c>
      <c r="GB372" s="590">
        <f>SUM(FY372:GA372)</f>
        <v>5</v>
      </c>
      <c r="GC372" s="1082">
        <v>1</v>
      </c>
      <c r="GE372" s="589">
        <f t="shared" si="534"/>
        <v>32</v>
      </c>
      <c r="GF372" s="589">
        <f t="shared" si="535"/>
        <v>8</v>
      </c>
      <c r="GG372" s="589">
        <f t="shared" si="536"/>
        <v>12</v>
      </c>
      <c r="GH372" s="586">
        <v>0</v>
      </c>
      <c r="GI372" s="586">
        <v>5</v>
      </c>
    </row>
    <row r="373" spans="1:191" ht="15.75" hidden="1" customHeight="1" x14ac:dyDescent="0.35">
      <c r="A373" s="1225">
        <v>43243</v>
      </c>
      <c r="O373" s="1150"/>
      <c r="P373" s="1073"/>
      <c r="AC373" s="1062">
        <v>7</v>
      </c>
      <c r="AD373" s="1062">
        <v>0</v>
      </c>
      <c r="AE373" s="1062">
        <v>4</v>
      </c>
      <c r="AF373" s="1062">
        <f>SUM(AC373:AE373)</f>
        <v>11</v>
      </c>
      <c r="AG373" s="1076">
        <v>1</v>
      </c>
      <c r="AJ373" s="1062">
        <v>9</v>
      </c>
      <c r="AK373" s="1062">
        <v>1</v>
      </c>
      <c r="AL373" s="1062">
        <v>4</v>
      </c>
      <c r="AM373" s="1062">
        <f>SUM(AJ373:AL373)</f>
        <v>14</v>
      </c>
      <c r="AN373" s="1076">
        <v>1</v>
      </c>
      <c r="AQ373" s="1062">
        <v>3</v>
      </c>
      <c r="AR373" s="1062">
        <v>0</v>
      </c>
      <c r="AS373" s="1062">
        <v>6</v>
      </c>
      <c r="AT373" s="1062">
        <f>SUM(AQ373:AS373)</f>
        <v>9</v>
      </c>
      <c r="AU373" s="1082">
        <v>1</v>
      </c>
      <c r="AX373" s="1062">
        <v>4</v>
      </c>
      <c r="AY373" s="1062">
        <v>0</v>
      </c>
      <c r="AZ373" s="1062">
        <v>8</v>
      </c>
      <c r="BA373" s="1062">
        <f>SUM(AX373:AZ373)</f>
        <v>12</v>
      </c>
      <c r="BB373" s="1082">
        <v>1</v>
      </c>
      <c r="BD373" s="1150"/>
      <c r="BE373" s="1073"/>
      <c r="BY373" s="1150"/>
      <c r="BZ373" s="1073"/>
      <c r="CN373" s="1150"/>
      <c r="CO373" s="1073"/>
      <c r="DA373" s="1082"/>
      <c r="DB373" s="1082"/>
      <c r="DC373" s="1082"/>
      <c r="DD373" s="1082"/>
      <c r="DE373" s="1082"/>
      <c r="DF373" s="1082"/>
      <c r="DG373" s="1082"/>
      <c r="DH373" s="1082"/>
      <c r="DI373" s="1082"/>
      <c r="DJ373" s="1082"/>
      <c r="DK373" s="1082"/>
      <c r="DL373" s="1082"/>
      <c r="DO373" s="1150"/>
      <c r="DP373" s="1073"/>
      <c r="DQ373" s="587"/>
      <c r="DR373" s="587"/>
      <c r="DS373" s="587"/>
      <c r="DT373" s="587"/>
      <c r="DU373" s="1127"/>
      <c r="DV373" s="1127"/>
      <c r="DW373" s="588"/>
      <c r="DX373" s="587"/>
      <c r="DY373" s="587"/>
      <c r="DZ373" s="587"/>
      <c r="EA373" s="587"/>
      <c r="EB373" s="1127"/>
      <c r="EC373" s="1127"/>
      <c r="ED373" s="1150"/>
      <c r="EE373" s="1073"/>
      <c r="EF373" s="1062">
        <v>12</v>
      </c>
      <c r="EG373" s="1062">
        <v>2</v>
      </c>
      <c r="EH373" s="1062">
        <v>4</v>
      </c>
      <c r="EI373" s="1062">
        <f>SUM(EF373:EH373)</f>
        <v>18</v>
      </c>
      <c r="EJ373" s="1082">
        <v>1</v>
      </c>
      <c r="EM373" s="1062">
        <v>14</v>
      </c>
      <c r="EN373" s="1062">
        <v>2</v>
      </c>
      <c r="EO373" s="1062">
        <v>4</v>
      </c>
      <c r="EP373" s="1062">
        <f>SUM(EM373:EO373)</f>
        <v>20</v>
      </c>
      <c r="EQ373" s="1082">
        <v>1</v>
      </c>
      <c r="ES373" s="1150"/>
      <c r="ET373" s="1074"/>
      <c r="EU373" s="1062">
        <v>7</v>
      </c>
      <c r="EV373" s="1062">
        <v>0</v>
      </c>
      <c r="EW373" s="1062">
        <v>2</v>
      </c>
      <c r="EX373" s="1062">
        <f>SUM(EU373:EW373)</f>
        <v>9</v>
      </c>
      <c r="EY373" s="1081">
        <v>1</v>
      </c>
      <c r="FB373" s="1062">
        <v>8</v>
      </c>
      <c r="FC373" s="1062">
        <v>1</v>
      </c>
      <c r="FD373" s="1062">
        <v>6</v>
      </c>
      <c r="FE373" s="1062">
        <f>SUM(FB373:FD373)</f>
        <v>15</v>
      </c>
      <c r="FF373" s="1082">
        <v>1</v>
      </c>
      <c r="FH373" s="1154"/>
      <c r="FI373" s="1138"/>
      <c r="FJ373" s="1248">
        <v>8</v>
      </c>
      <c r="FK373" s="1248">
        <v>0</v>
      </c>
      <c r="FL373" s="1248">
        <v>1</v>
      </c>
      <c r="FM373" s="1248">
        <f>SUM(FJ373:FL373)</f>
        <v>9</v>
      </c>
      <c r="FN373" s="1248">
        <v>1</v>
      </c>
      <c r="FO373" s="1248"/>
      <c r="FP373" s="1248"/>
      <c r="FQ373" s="1248">
        <v>8</v>
      </c>
      <c r="FR373" s="1062">
        <v>1</v>
      </c>
      <c r="FS373" s="1062">
        <v>1</v>
      </c>
      <c r="FT373" s="1062">
        <f>SUM(FQ373:FS373)</f>
        <v>10</v>
      </c>
      <c r="FU373" s="1076">
        <v>1</v>
      </c>
      <c r="FX373" s="1138"/>
      <c r="FY373" s="1062">
        <v>3</v>
      </c>
      <c r="FZ373" s="1062">
        <v>1</v>
      </c>
      <c r="GA373" s="1062">
        <v>0</v>
      </c>
      <c r="GB373" s="590">
        <f>SUM(FY373:GA373)</f>
        <v>4</v>
      </c>
      <c r="GC373" s="1082">
        <v>1</v>
      </c>
      <c r="GE373" s="589">
        <f t="shared" si="534"/>
        <v>40</v>
      </c>
      <c r="GF373" s="589">
        <f t="shared" si="535"/>
        <v>3</v>
      </c>
      <c r="GG373" s="589">
        <f t="shared" si="536"/>
        <v>17</v>
      </c>
      <c r="GH373" s="586">
        <v>0</v>
      </c>
      <c r="GI373" s="586">
        <v>0</v>
      </c>
    </row>
    <row r="374" spans="1:191" ht="15.75" hidden="1" customHeight="1" x14ac:dyDescent="0.35">
      <c r="A374" s="1225">
        <v>43244</v>
      </c>
      <c r="O374" s="1150"/>
      <c r="P374" s="1073"/>
      <c r="AC374" s="1062">
        <v>5</v>
      </c>
      <c r="AD374" s="1062">
        <v>2</v>
      </c>
      <c r="AE374" s="1062">
        <v>3</v>
      </c>
      <c r="AF374" s="1062">
        <f>SUM(AC374:AE374)</f>
        <v>10</v>
      </c>
      <c r="AG374" s="1076">
        <v>1</v>
      </c>
      <c r="AJ374" s="1062">
        <v>5</v>
      </c>
      <c r="AK374" s="1062">
        <v>4</v>
      </c>
      <c r="AL374" s="1062">
        <v>3</v>
      </c>
      <c r="AM374" s="1062">
        <f>SUM(AJ374:AL374)</f>
        <v>12</v>
      </c>
      <c r="AN374" s="1076">
        <v>1</v>
      </c>
      <c r="AQ374" s="1062">
        <v>3</v>
      </c>
      <c r="AR374" s="1062">
        <v>2</v>
      </c>
      <c r="AS374" s="1062">
        <v>3</v>
      </c>
      <c r="AT374" s="1062">
        <f>SUM(AQ374:AS374)</f>
        <v>8</v>
      </c>
      <c r="AU374" s="1082">
        <v>1</v>
      </c>
      <c r="AX374" s="1062">
        <v>3</v>
      </c>
      <c r="AY374" s="1062">
        <v>2</v>
      </c>
      <c r="AZ374" s="1062">
        <v>5</v>
      </c>
      <c r="BA374" s="1062">
        <f>SUM(AX374:AZ374)</f>
        <v>10</v>
      </c>
      <c r="BB374" s="1082">
        <v>1</v>
      </c>
      <c r="BD374" s="1150"/>
      <c r="BE374" s="1073"/>
      <c r="BY374" s="1150"/>
      <c r="BZ374" s="1073"/>
      <c r="CN374" s="1150"/>
      <c r="CO374" s="1073"/>
      <c r="DA374" s="1082"/>
      <c r="DB374" s="1082"/>
      <c r="DC374" s="1082"/>
      <c r="DD374" s="1082"/>
      <c r="DE374" s="1082"/>
      <c r="DF374" s="1082"/>
      <c r="DG374" s="1082"/>
      <c r="DH374" s="1082"/>
      <c r="DI374" s="1082"/>
      <c r="DJ374" s="1082"/>
      <c r="DK374" s="1082"/>
      <c r="DL374" s="1082"/>
      <c r="DO374" s="1150"/>
      <c r="DP374" s="1073"/>
      <c r="DQ374" s="587"/>
      <c r="DR374" s="587"/>
      <c r="DS374" s="587"/>
      <c r="DT374" s="587"/>
      <c r="DU374" s="1127"/>
      <c r="DV374" s="1127"/>
      <c r="DW374" s="588"/>
      <c r="DX374" s="587"/>
      <c r="DY374" s="587"/>
      <c r="DZ374" s="587"/>
      <c r="EA374" s="587"/>
      <c r="EB374" s="1127"/>
      <c r="EC374" s="1127"/>
      <c r="ED374" s="1150"/>
      <c r="EE374" s="1073"/>
      <c r="EF374" s="1062">
        <v>2</v>
      </c>
      <c r="EG374" s="1062">
        <v>1</v>
      </c>
      <c r="EH374" s="1062">
        <v>0</v>
      </c>
      <c r="EI374" s="1062">
        <f>SUM(EF374:EH374)</f>
        <v>3</v>
      </c>
      <c r="EJ374" s="1082">
        <v>1</v>
      </c>
      <c r="EM374" s="1062">
        <v>5</v>
      </c>
      <c r="EN374" s="1062">
        <v>4</v>
      </c>
      <c r="EO374" s="1062">
        <v>2</v>
      </c>
      <c r="EP374" s="1062">
        <f>SUM(EM374:EO374)</f>
        <v>11</v>
      </c>
      <c r="EQ374" s="1082">
        <v>1</v>
      </c>
      <c r="ES374" s="1150"/>
      <c r="ET374" s="1074"/>
      <c r="EU374" s="1062">
        <v>10</v>
      </c>
      <c r="EV374" s="1062">
        <v>1</v>
      </c>
      <c r="EW374" s="1062">
        <v>2</v>
      </c>
      <c r="EX374" s="1062">
        <f>SUM(EU374:EW374)</f>
        <v>13</v>
      </c>
      <c r="EY374" s="1081">
        <v>1</v>
      </c>
      <c r="FB374" s="1062">
        <v>10</v>
      </c>
      <c r="FC374" s="1062">
        <v>3</v>
      </c>
      <c r="FD374" s="1062">
        <v>2</v>
      </c>
      <c r="FE374" s="1062">
        <f>SUM(FB374:FD374)</f>
        <v>15</v>
      </c>
      <c r="FF374" s="1082">
        <v>1</v>
      </c>
      <c r="FH374" s="1154"/>
      <c r="FI374" s="1138"/>
      <c r="FJ374" s="1248">
        <v>7</v>
      </c>
      <c r="FK374" s="1248">
        <v>0</v>
      </c>
      <c r="FL374" s="1248">
        <v>1</v>
      </c>
      <c r="FM374" s="1248">
        <f>SUM(FJ374:FL374)</f>
        <v>8</v>
      </c>
      <c r="FN374" s="1248">
        <v>1</v>
      </c>
      <c r="FO374" s="1248"/>
      <c r="FP374" s="1248"/>
      <c r="FQ374" s="1248">
        <v>9</v>
      </c>
      <c r="FR374" s="1062">
        <v>1</v>
      </c>
      <c r="FS374" s="1062">
        <v>1</v>
      </c>
      <c r="FT374" s="1062">
        <f>SUM(FQ374:FS374)</f>
        <v>11</v>
      </c>
      <c r="FU374" s="1076">
        <v>1</v>
      </c>
      <c r="FX374" s="1138"/>
      <c r="FY374" s="1062">
        <v>0</v>
      </c>
      <c r="FZ374" s="1062">
        <v>1</v>
      </c>
      <c r="GA374" s="1062">
        <v>0</v>
      </c>
      <c r="GB374" s="590">
        <f>SUM(FY374:GA374)</f>
        <v>1</v>
      </c>
      <c r="GC374" s="1082">
        <v>1</v>
      </c>
      <c r="GE374" s="589">
        <f t="shared" si="534"/>
        <v>27</v>
      </c>
      <c r="GF374" s="589">
        <f t="shared" si="535"/>
        <v>7</v>
      </c>
      <c r="GG374" s="589">
        <f t="shared" si="536"/>
        <v>9</v>
      </c>
      <c r="GH374" s="586">
        <v>0</v>
      </c>
      <c r="GI374" s="586">
        <v>0</v>
      </c>
    </row>
    <row r="375" spans="1:191" ht="15.75" hidden="1" customHeight="1" x14ac:dyDescent="0.35">
      <c r="A375" s="1227">
        <v>43245</v>
      </c>
      <c r="O375" s="1150"/>
      <c r="P375" s="1073"/>
      <c r="AC375" s="1062">
        <v>3</v>
      </c>
      <c r="AD375" s="1062">
        <v>0</v>
      </c>
      <c r="AE375" s="1062">
        <v>2</v>
      </c>
      <c r="AF375" s="1062">
        <f>SUM(AC375:AE375)</f>
        <v>5</v>
      </c>
      <c r="AG375" s="1076">
        <v>1</v>
      </c>
      <c r="AJ375" s="1062">
        <v>3</v>
      </c>
      <c r="AK375" s="1062">
        <v>1</v>
      </c>
      <c r="AL375" s="1062">
        <v>2</v>
      </c>
      <c r="AM375" s="1062">
        <f>SUM(AJ375:AL375)</f>
        <v>6</v>
      </c>
      <c r="AN375" s="1076">
        <v>1</v>
      </c>
      <c r="AQ375" s="1062">
        <v>2</v>
      </c>
      <c r="AR375" s="1062">
        <v>1</v>
      </c>
      <c r="AS375" s="1062">
        <v>7</v>
      </c>
      <c r="AT375" s="1062">
        <f>SUM(AQ375:AS375)</f>
        <v>10</v>
      </c>
      <c r="AU375" s="1082">
        <v>1</v>
      </c>
      <c r="AX375" s="1062">
        <v>2</v>
      </c>
      <c r="AY375" s="1062">
        <v>3</v>
      </c>
      <c r="AZ375" s="1062">
        <v>7</v>
      </c>
      <c r="BA375" s="1062">
        <f>SUM(AX375:AZ375)</f>
        <v>12</v>
      </c>
      <c r="BB375" s="1082">
        <v>1</v>
      </c>
      <c r="BD375" s="1150"/>
      <c r="BE375" s="1073"/>
      <c r="BY375" s="1150"/>
      <c r="BZ375" s="1073"/>
      <c r="CN375" s="1150"/>
      <c r="CO375" s="1073"/>
      <c r="DA375" s="1082"/>
      <c r="DB375" s="1082"/>
      <c r="DC375" s="1082"/>
      <c r="DD375" s="1082"/>
      <c r="DE375" s="1082"/>
      <c r="DF375" s="1082"/>
      <c r="DG375" s="1082"/>
      <c r="DH375" s="1082"/>
      <c r="DI375" s="1082"/>
      <c r="DJ375" s="1082"/>
      <c r="DK375" s="1082"/>
      <c r="DL375" s="1082"/>
      <c r="DO375" s="1150"/>
      <c r="DP375" s="1073"/>
      <c r="DQ375" s="587"/>
      <c r="DR375" s="587"/>
      <c r="DS375" s="587"/>
      <c r="DT375" s="587"/>
      <c r="DU375" s="1127"/>
      <c r="DV375" s="1127"/>
      <c r="DW375" s="588"/>
      <c r="DX375" s="587"/>
      <c r="DY375" s="587"/>
      <c r="DZ375" s="587"/>
      <c r="EA375" s="587"/>
      <c r="EB375" s="1127"/>
      <c r="EC375" s="1127"/>
      <c r="ED375" s="1150"/>
      <c r="EE375" s="1073"/>
      <c r="EF375" s="1062">
        <v>4</v>
      </c>
      <c r="EG375" s="1062">
        <v>1</v>
      </c>
      <c r="EH375" s="1062">
        <v>1</v>
      </c>
      <c r="EI375" s="1062">
        <f>SUM(EF375:EH375)</f>
        <v>6</v>
      </c>
      <c r="EJ375" s="1082">
        <v>1</v>
      </c>
      <c r="EM375" s="1062">
        <v>5</v>
      </c>
      <c r="EN375" s="1062">
        <v>2</v>
      </c>
      <c r="EO375" s="1062">
        <v>3</v>
      </c>
      <c r="EP375" s="1062">
        <f>SUM(EM375:EO375)</f>
        <v>10</v>
      </c>
      <c r="EQ375" s="1082">
        <v>1</v>
      </c>
      <c r="ES375" s="1150"/>
      <c r="ET375" s="1074"/>
      <c r="EU375" s="1062">
        <v>3</v>
      </c>
      <c r="EV375" s="1062">
        <v>1</v>
      </c>
      <c r="EW375" s="1062">
        <v>6</v>
      </c>
      <c r="EX375" s="1062">
        <f>SUM(EU375:EW375)</f>
        <v>10</v>
      </c>
      <c r="EY375" s="1081">
        <v>1</v>
      </c>
      <c r="FB375" s="1062">
        <v>3</v>
      </c>
      <c r="FC375" s="1062">
        <v>2</v>
      </c>
      <c r="FD375" s="1062">
        <v>9</v>
      </c>
      <c r="FE375" s="1062">
        <f>SUM(FB375:FD375)</f>
        <v>14</v>
      </c>
      <c r="FF375" s="1082">
        <v>1</v>
      </c>
      <c r="FH375" s="1154"/>
      <c r="FI375" s="1138"/>
      <c r="FJ375" s="1248">
        <v>5</v>
      </c>
      <c r="FK375" s="1248">
        <v>0</v>
      </c>
      <c r="FL375" s="1248">
        <v>0</v>
      </c>
      <c r="FM375" s="1248">
        <f>SUM(FJ375:FL375)</f>
        <v>5</v>
      </c>
      <c r="FN375" s="1248">
        <v>1</v>
      </c>
      <c r="FO375" s="1248"/>
      <c r="FP375" s="1248"/>
      <c r="FQ375" s="1248">
        <v>5</v>
      </c>
      <c r="FR375" s="1062">
        <v>1</v>
      </c>
      <c r="FS375" s="1062">
        <v>0</v>
      </c>
      <c r="FT375" s="1062">
        <f>SUM(FQ375:FS375)</f>
        <v>6</v>
      </c>
      <c r="FU375" s="1076">
        <v>1</v>
      </c>
      <c r="FX375" s="1138"/>
      <c r="FY375" s="1062">
        <v>0</v>
      </c>
      <c r="FZ375" s="1062">
        <v>1</v>
      </c>
      <c r="GA375" s="1062">
        <v>1</v>
      </c>
      <c r="GB375" s="590">
        <f>SUM(FY375:GA375)</f>
        <v>2</v>
      </c>
      <c r="GC375" s="1082">
        <v>1</v>
      </c>
      <c r="GE375" s="589">
        <f t="shared" si="534"/>
        <v>17</v>
      </c>
      <c r="GF375" s="589">
        <f t="shared" si="535"/>
        <v>4</v>
      </c>
      <c r="GG375" s="589">
        <f t="shared" si="536"/>
        <v>17</v>
      </c>
      <c r="GH375" s="586">
        <v>0</v>
      </c>
      <c r="GI375" s="586">
        <v>0</v>
      </c>
    </row>
    <row r="376" spans="1:191" ht="15.75" hidden="1" customHeight="1" x14ac:dyDescent="0.35">
      <c r="A376" s="1224" t="s">
        <v>239</v>
      </c>
      <c r="O376" s="1150"/>
      <c r="P376" s="1073"/>
      <c r="AH376" s="1081" t="s">
        <v>323</v>
      </c>
      <c r="AN376" s="1076">
        <f t="shared" ref="AN376:AN403" si="581">(AG376)</f>
        <v>0</v>
      </c>
      <c r="BD376" s="1150"/>
      <c r="BE376" s="1073"/>
      <c r="BY376" s="1150"/>
      <c r="BZ376" s="1073"/>
      <c r="CN376" s="1150"/>
      <c r="CO376" s="1073"/>
      <c r="DA376" s="1082"/>
      <c r="DB376" s="1082"/>
      <c r="DC376" s="1082"/>
      <c r="DD376" s="1082"/>
      <c r="DE376" s="1082"/>
      <c r="DF376" s="1082"/>
      <c r="DG376" s="1082"/>
      <c r="DH376" s="1082"/>
      <c r="DI376" s="1082"/>
      <c r="DJ376" s="1082"/>
      <c r="DK376" s="1082"/>
      <c r="DL376" s="1082"/>
      <c r="DO376" s="1150"/>
      <c r="DP376" s="1073"/>
      <c r="DQ376" s="587"/>
      <c r="DR376" s="587"/>
      <c r="DS376" s="587"/>
      <c r="DT376" s="587"/>
      <c r="DU376" s="1127"/>
      <c r="DV376" s="1127"/>
      <c r="DW376" s="588"/>
      <c r="DX376" s="587"/>
      <c r="DY376" s="587"/>
      <c r="DZ376" s="587"/>
      <c r="EA376" s="587"/>
      <c r="EB376" s="1127"/>
      <c r="EC376" s="1127"/>
      <c r="ED376" s="1150"/>
      <c r="EE376" s="1073"/>
      <c r="ES376" s="1150"/>
      <c r="ET376" s="1074"/>
      <c r="FH376" s="1154"/>
      <c r="FI376" s="1138"/>
      <c r="FJ376" s="1248"/>
      <c r="FK376" s="1248"/>
      <c r="FL376" s="1248"/>
      <c r="FM376" s="1248"/>
      <c r="FN376" s="1248"/>
      <c r="FO376" s="1248"/>
      <c r="FP376" s="1248"/>
      <c r="FQ376" s="1248"/>
      <c r="FX376" s="1138"/>
      <c r="GC376" s="1082"/>
    </row>
    <row r="377" spans="1:191" ht="15.75" hidden="1" customHeight="1" x14ac:dyDescent="0.35">
      <c r="A377" s="1225">
        <v>43249</v>
      </c>
      <c r="O377" s="1150"/>
      <c r="P377" s="1073"/>
      <c r="AC377" s="1062">
        <v>12</v>
      </c>
      <c r="AD377" s="1062">
        <v>3</v>
      </c>
      <c r="AE377" s="1062">
        <v>2</v>
      </c>
      <c r="AF377" s="1062">
        <f t="shared" ref="AF377:AF384" si="582">SUM(AC377:AE377)</f>
        <v>17</v>
      </c>
      <c r="AG377" s="1076">
        <v>1</v>
      </c>
      <c r="AJ377" s="1062">
        <v>12</v>
      </c>
      <c r="AK377" s="1062">
        <v>5</v>
      </c>
      <c r="AL377" s="1062">
        <v>2</v>
      </c>
      <c r="AM377" s="1062">
        <f t="shared" ref="AM377:AM384" si="583">SUM(AJ377:AL377)</f>
        <v>19</v>
      </c>
      <c r="AN377" s="1076">
        <v>1</v>
      </c>
      <c r="AQ377" s="1062">
        <v>4</v>
      </c>
      <c r="AR377" s="1062">
        <v>2</v>
      </c>
      <c r="AS377" s="1062">
        <v>4</v>
      </c>
      <c r="AT377" s="1062">
        <f t="shared" ref="AT377:AT384" si="584">SUM(AQ377:AS377)</f>
        <v>10</v>
      </c>
      <c r="AU377" s="1082">
        <v>1</v>
      </c>
      <c r="AX377" s="1062">
        <v>4</v>
      </c>
      <c r="AY377" s="1062">
        <v>3</v>
      </c>
      <c r="AZ377" s="1062">
        <v>4</v>
      </c>
      <c r="BA377" s="1062">
        <f t="shared" ref="BA377:BA384" si="585">SUM(AX377:AZ377)</f>
        <v>11</v>
      </c>
      <c r="BB377" s="1082">
        <v>1</v>
      </c>
      <c r="BD377" s="1150"/>
      <c r="BE377" s="1073"/>
      <c r="BY377" s="1150"/>
      <c r="BZ377" s="1073"/>
      <c r="CN377" s="1150"/>
      <c r="CO377" s="1073"/>
      <c r="DA377" s="1082"/>
      <c r="DB377" s="1082"/>
      <c r="DC377" s="1082"/>
      <c r="DD377" s="1082"/>
      <c r="DE377" s="1082"/>
      <c r="DF377" s="1082"/>
      <c r="DG377" s="1082"/>
      <c r="DH377" s="1082"/>
      <c r="DI377" s="1082"/>
      <c r="DJ377" s="1082"/>
      <c r="DK377" s="1082"/>
      <c r="DL377" s="1082"/>
      <c r="DO377" s="1150"/>
      <c r="DP377" s="1073"/>
      <c r="DQ377" s="587"/>
      <c r="DR377" s="587"/>
      <c r="DS377" s="587"/>
      <c r="DT377" s="587"/>
      <c r="DU377" s="1127"/>
      <c r="DV377" s="1127"/>
      <c r="DW377" s="588"/>
      <c r="DX377" s="587"/>
      <c r="DY377" s="587"/>
      <c r="DZ377" s="587"/>
      <c r="EA377" s="587"/>
      <c r="EB377" s="1127"/>
      <c r="EC377" s="1127"/>
      <c r="ED377" s="1150"/>
      <c r="EE377" s="1073"/>
      <c r="EF377" s="1062">
        <v>7</v>
      </c>
      <c r="EG377" s="1062">
        <v>2</v>
      </c>
      <c r="EH377" s="1062">
        <v>3</v>
      </c>
      <c r="EI377" s="1062">
        <f t="shared" ref="EI377:EI384" si="586">SUM(EF377:EH377)</f>
        <v>12</v>
      </c>
      <c r="EJ377" s="1082">
        <v>1</v>
      </c>
      <c r="EM377" s="1062">
        <v>9</v>
      </c>
      <c r="EN377" s="1062">
        <v>3</v>
      </c>
      <c r="EO377" s="1062">
        <v>4</v>
      </c>
      <c r="EP377" s="1062">
        <f t="shared" ref="EP377:EP384" si="587">SUM(EM377:EO377)</f>
        <v>16</v>
      </c>
      <c r="EQ377" s="1082">
        <v>1</v>
      </c>
      <c r="ES377" s="1150"/>
      <c r="ET377" s="1074"/>
      <c r="EU377" s="1062">
        <v>0</v>
      </c>
      <c r="EV377" s="1062">
        <v>0</v>
      </c>
      <c r="EW377" s="1062">
        <v>0</v>
      </c>
      <c r="EX377" s="1062">
        <f t="shared" ref="EX377:EX384" si="588">SUM(EU377:EW377)</f>
        <v>0</v>
      </c>
      <c r="EY377" s="1081">
        <v>0</v>
      </c>
      <c r="FB377" s="1062">
        <v>0</v>
      </c>
      <c r="FC377" s="1062">
        <v>0</v>
      </c>
      <c r="FD377" s="1062">
        <v>0</v>
      </c>
      <c r="FE377" s="1062">
        <f t="shared" ref="FE377:FE384" si="589">SUM(FB377:FD377)</f>
        <v>0</v>
      </c>
      <c r="FF377" s="1082">
        <v>0</v>
      </c>
      <c r="FH377" s="1154"/>
      <c r="FI377" s="1138"/>
      <c r="FJ377" s="1248">
        <v>8</v>
      </c>
      <c r="FK377" s="1248">
        <v>0</v>
      </c>
      <c r="FL377" s="1248">
        <v>0</v>
      </c>
      <c r="FM377" s="1248">
        <f t="shared" ref="FM377:FM384" si="590">SUM(FJ377:FL377)</f>
        <v>8</v>
      </c>
      <c r="FN377" s="1248">
        <v>1</v>
      </c>
      <c r="FO377" s="1248"/>
      <c r="FP377" s="1248"/>
      <c r="FQ377" s="1248">
        <v>12</v>
      </c>
      <c r="FR377" s="1062">
        <v>2</v>
      </c>
      <c r="FS377" s="1062">
        <v>1</v>
      </c>
      <c r="FT377" s="1062">
        <f t="shared" ref="FT377:FT384" si="591">SUM(FQ377:FS377)</f>
        <v>15</v>
      </c>
      <c r="FU377" s="1076">
        <v>1</v>
      </c>
      <c r="FX377" s="1138"/>
      <c r="FY377" s="1062">
        <v>1</v>
      </c>
      <c r="FZ377" s="1062">
        <v>0</v>
      </c>
      <c r="GA377" s="1062">
        <v>1</v>
      </c>
      <c r="GB377" s="590">
        <f t="shared" ref="GB377:GB384" si="592">SUM(FY377:GA377)</f>
        <v>2</v>
      </c>
      <c r="GC377" s="1082">
        <v>1</v>
      </c>
      <c r="GE377" s="589">
        <f t="shared" ref="GE377:GE392" si="593">AQ377+BM377+CA377+EF377+EU377+FY377+FJ377+AC377</f>
        <v>32</v>
      </c>
      <c r="GF377" s="589">
        <f t="shared" ref="GF377:GF392" si="594">AR377+BN377+CB377+EG377+EV377+FZ377+FK377+AD377</f>
        <v>7</v>
      </c>
      <c r="GG377" s="589">
        <f t="shared" ref="GG377:GG392" si="595">AS377+BO377+CC377+EH377+EW377+GA377+FL377+AE377</f>
        <v>10</v>
      </c>
      <c r="GH377" s="586">
        <v>0</v>
      </c>
      <c r="GI377" s="586">
        <v>0</v>
      </c>
    </row>
    <row r="378" spans="1:191" ht="15.75" hidden="1" customHeight="1" x14ac:dyDescent="0.35">
      <c r="A378" s="1225">
        <v>43250</v>
      </c>
      <c r="O378" s="1150"/>
      <c r="P378" s="1073"/>
      <c r="AC378" s="1062">
        <v>6</v>
      </c>
      <c r="AD378" s="1062">
        <v>3</v>
      </c>
      <c r="AE378" s="1062">
        <v>1</v>
      </c>
      <c r="AF378" s="1062">
        <f t="shared" si="582"/>
        <v>10</v>
      </c>
      <c r="AG378" s="1076">
        <v>1</v>
      </c>
      <c r="AJ378" s="1062">
        <v>6</v>
      </c>
      <c r="AK378" s="1062">
        <v>6</v>
      </c>
      <c r="AL378" s="1062">
        <v>1</v>
      </c>
      <c r="AM378" s="1062">
        <f t="shared" si="583"/>
        <v>13</v>
      </c>
      <c r="AN378" s="1076">
        <v>1</v>
      </c>
      <c r="AQ378" s="1062">
        <v>5</v>
      </c>
      <c r="AR378" s="1062">
        <v>2</v>
      </c>
      <c r="AS378" s="1062">
        <v>2</v>
      </c>
      <c r="AT378" s="1062">
        <f t="shared" si="584"/>
        <v>9</v>
      </c>
      <c r="AU378" s="1082">
        <v>1</v>
      </c>
      <c r="AX378" s="1062">
        <v>5</v>
      </c>
      <c r="AY378" s="1062">
        <v>3</v>
      </c>
      <c r="AZ378" s="1062">
        <v>2</v>
      </c>
      <c r="BA378" s="1062">
        <f t="shared" si="585"/>
        <v>10</v>
      </c>
      <c r="BB378" s="1082">
        <v>1</v>
      </c>
      <c r="BD378" s="1150"/>
      <c r="BE378" s="1073"/>
      <c r="BY378" s="1150"/>
      <c r="BZ378" s="1073"/>
      <c r="CN378" s="1150"/>
      <c r="CO378" s="1073"/>
      <c r="DA378" s="1082"/>
      <c r="DB378" s="1082"/>
      <c r="DC378" s="1082"/>
      <c r="DD378" s="1082"/>
      <c r="DE378" s="1082"/>
      <c r="DF378" s="1082"/>
      <c r="DG378" s="1082"/>
      <c r="DH378" s="1082"/>
      <c r="DI378" s="1082"/>
      <c r="DJ378" s="1082"/>
      <c r="DK378" s="1082"/>
      <c r="DL378" s="1082"/>
      <c r="DO378" s="1150"/>
      <c r="DP378" s="1073"/>
      <c r="DQ378" s="587"/>
      <c r="DR378" s="587"/>
      <c r="DS378" s="587"/>
      <c r="DT378" s="587"/>
      <c r="DU378" s="1127"/>
      <c r="DV378" s="1127"/>
      <c r="DW378" s="588"/>
      <c r="DX378" s="587"/>
      <c r="DY378" s="587"/>
      <c r="DZ378" s="587"/>
      <c r="EA378" s="587"/>
      <c r="EB378" s="1127"/>
      <c r="EC378" s="1127"/>
      <c r="ED378" s="1150"/>
      <c r="EE378" s="1073"/>
      <c r="EF378" s="1062">
        <v>14</v>
      </c>
      <c r="EG378" s="1062">
        <v>1</v>
      </c>
      <c r="EH378" s="1062">
        <v>1</v>
      </c>
      <c r="EI378" s="1062">
        <f t="shared" si="586"/>
        <v>16</v>
      </c>
      <c r="EJ378" s="1082">
        <v>1</v>
      </c>
      <c r="EM378" s="1062">
        <v>0</v>
      </c>
      <c r="EN378" s="1062">
        <v>0</v>
      </c>
      <c r="EO378" s="1062">
        <v>0</v>
      </c>
      <c r="EP378" s="1062">
        <f t="shared" si="587"/>
        <v>0</v>
      </c>
      <c r="EQ378" s="1082">
        <v>1</v>
      </c>
      <c r="ES378" s="1150"/>
      <c r="ET378" s="1074"/>
      <c r="EU378" s="1062">
        <v>0</v>
      </c>
      <c r="EV378" s="1062">
        <v>0</v>
      </c>
      <c r="EW378" s="1062">
        <v>0</v>
      </c>
      <c r="EX378" s="1062">
        <f t="shared" si="588"/>
        <v>0</v>
      </c>
      <c r="EY378" s="1081">
        <v>0</v>
      </c>
      <c r="FB378" s="1062">
        <v>0</v>
      </c>
      <c r="FC378" s="1062">
        <v>0</v>
      </c>
      <c r="FD378" s="1062">
        <v>0</v>
      </c>
      <c r="FE378" s="1062">
        <f t="shared" si="589"/>
        <v>0</v>
      </c>
      <c r="FF378" s="1082">
        <v>0</v>
      </c>
      <c r="FH378" s="1154"/>
      <c r="FI378" s="1138"/>
      <c r="FJ378" s="1248">
        <v>5</v>
      </c>
      <c r="FK378" s="1248">
        <v>0</v>
      </c>
      <c r="FL378" s="1248">
        <v>0</v>
      </c>
      <c r="FM378" s="1248">
        <f t="shared" si="590"/>
        <v>5</v>
      </c>
      <c r="FN378" s="1248">
        <v>1</v>
      </c>
      <c r="FO378" s="1248"/>
      <c r="FP378" s="1248"/>
      <c r="FQ378" s="1248">
        <v>8</v>
      </c>
      <c r="FR378" s="1062">
        <v>1</v>
      </c>
      <c r="FS378" s="1062">
        <v>1</v>
      </c>
      <c r="FT378" s="1062">
        <f t="shared" si="591"/>
        <v>10</v>
      </c>
      <c r="FU378" s="1076">
        <v>1</v>
      </c>
      <c r="FX378" s="1138"/>
      <c r="FY378" s="1062">
        <v>1</v>
      </c>
      <c r="FZ378" s="1062">
        <v>0</v>
      </c>
      <c r="GA378" s="1062">
        <v>1</v>
      </c>
      <c r="GB378" s="590">
        <f t="shared" si="592"/>
        <v>2</v>
      </c>
      <c r="GC378" s="1082">
        <v>1</v>
      </c>
      <c r="GE378" s="589">
        <f t="shared" si="593"/>
        <v>31</v>
      </c>
      <c r="GF378" s="589">
        <f t="shared" si="594"/>
        <v>6</v>
      </c>
      <c r="GG378" s="589">
        <f t="shared" si="595"/>
        <v>5</v>
      </c>
      <c r="GH378" s="586">
        <v>0</v>
      </c>
      <c r="GI378" s="586">
        <v>2</v>
      </c>
    </row>
    <row r="379" spans="1:191" ht="15.75" hidden="1" customHeight="1" x14ac:dyDescent="0.35">
      <c r="A379" s="1225">
        <v>43251</v>
      </c>
      <c r="O379" s="1150"/>
      <c r="P379" s="1073"/>
      <c r="AC379" s="1062">
        <v>9</v>
      </c>
      <c r="AD379" s="1062">
        <v>1</v>
      </c>
      <c r="AE379" s="1062">
        <v>3</v>
      </c>
      <c r="AF379" s="1062">
        <f t="shared" si="582"/>
        <v>13</v>
      </c>
      <c r="AG379" s="1076">
        <v>1</v>
      </c>
      <c r="AJ379" s="1062">
        <v>9</v>
      </c>
      <c r="AK379" s="1062">
        <v>2</v>
      </c>
      <c r="AL379" s="1062">
        <v>4</v>
      </c>
      <c r="AM379" s="1062">
        <f t="shared" si="583"/>
        <v>15</v>
      </c>
      <c r="AN379" s="1076">
        <v>1</v>
      </c>
      <c r="AQ379" s="1062">
        <v>2</v>
      </c>
      <c r="AR379" s="1062">
        <v>8</v>
      </c>
      <c r="AS379" s="1062">
        <v>3</v>
      </c>
      <c r="AT379" s="1062">
        <f t="shared" si="584"/>
        <v>13</v>
      </c>
      <c r="AU379" s="1082">
        <v>1</v>
      </c>
      <c r="AX379" s="1062">
        <v>2</v>
      </c>
      <c r="AY379" s="1062">
        <v>10</v>
      </c>
      <c r="AZ379" s="1062">
        <v>3</v>
      </c>
      <c r="BA379" s="1062">
        <f t="shared" si="585"/>
        <v>15</v>
      </c>
      <c r="BB379" s="1082">
        <v>1</v>
      </c>
      <c r="BD379" s="1150"/>
      <c r="BE379" s="1073"/>
      <c r="BY379" s="1150"/>
      <c r="BZ379" s="1073"/>
      <c r="CN379" s="1150"/>
      <c r="CO379" s="1073"/>
      <c r="DA379" s="1082"/>
      <c r="DB379" s="1082"/>
      <c r="DC379" s="1082"/>
      <c r="DD379" s="1082"/>
      <c r="DE379" s="1082"/>
      <c r="DF379" s="1082"/>
      <c r="DG379" s="1082"/>
      <c r="DH379" s="1082"/>
      <c r="DI379" s="1082"/>
      <c r="DJ379" s="1082"/>
      <c r="DK379" s="1082"/>
      <c r="DL379" s="1082"/>
      <c r="DO379" s="1150"/>
      <c r="DP379" s="1073"/>
      <c r="DQ379" s="587"/>
      <c r="DR379" s="587"/>
      <c r="DS379" s="587"/>
      <c r="DT379" s="587"/>
      <c r="DU379" s="1127"/>
      <c r="DV379" s="1127"/>
      <c r="DW379" s="588"/>
      <c r="DX379" s="587"/>
      <c r="DY379" s="587"/>
      <c r="DZ379" s="587"/>
      <c r="EA379" s="587"/>
      <c r="EB379" s="1127"/>
      <c r="EC379" s="1127"/>
      <c r="ED379" s="1150"/>
      <c r="EE379" s="1073"/>
      <c r="EF379" s="1062">
        <v>4</v>
      </c>
      <c r="EG379" s="1062">
        <v>2</v>
      </c>
      <c r="EH379" s="1062">
        <v>3</v>
      </c>
      <c r="EI379" s="1062">
        <f t="shared" si="586"/>
        <v>9</v>
      </c>
      <c r="EJ379" s="1082">
        <v>1</v>
      </c>
      <c r="EM379" s="1062">
        <v>5</v>
      </c>
      <c r="EN379" s="1062">
        <v>3</v>
      </c>
      <c r="EO379" s="1062">
        <v>3</v>
      </c>
      <c r="EP379" s="1062">
        <f t="shared" si="587"/>
        <v>11</v>
      </c>
      <c r="EQ379" s="1082">
        <v>1</v>
      </c>
      <c r="ES379" s="1150"/>
      <c r="ET379" s="1074"/>
      <c r="EU379" s="1062">
        <v>0</v>
      </c>
      <c r="EV379" s="1062">
        <v>0</v>
      </c>
      <c r="EW379" s="1062">
        <v>0</v>
      </c>
      <c r="EX379" s="1062">
        <f t="shared" si="588"/>
        <v>0</v>
      </c>
      <c r="EY379" s="1081">
        <v>0</v>
      </c>
      <c r="FB379" s="1062">
        <v>0</v>
      </c>
      <c r="FC379" s="1062">
        <v>0</v>
      </c>
      <c r="FD379" s="1062">
        <v>0</v>
      </c>
      <c r="FE379" s="1062">
        <f t="shared" si="589"/>
        <v>0</v>
      </c>
      <c r="FF379" s="1082">
        <v>0</v>
      </c>
      <c r="FH379" s="1154"/>
      <c r="FI379" s="1138"/>
      <c r="FJ379" s="1248">
        <v>9</v>
      </c>
      <c r="FK379" s="1248">
        <v>2</v>
      </c>
      <c r="FL379" s="1248">
        <v>0</v>
      </c>
      <c r="FM379" s="1248">
        <f t="shared" si="590"/>
        <v>11</v>
      </c>
      <c r="FN379" s="1248">
        <v>1</v>
      </c>
      <c r="FO379" s="1248"/>
      <c r="FP379" s="1248"/>
      <c r="FQ379" s="1248">
        <v>9</v>
      </c>
      <c r="FR379" s="1062">
        <v>3</v>
      </c>
      <c r="FS379" s="1062">
        <v>0</v>
      </c>
      <c r="FT379" s="1062">
        <f t="shared" si="591"/>
        <v>12</v>
      </c>
      <c r="FU379" s="1076">
        <v>1</v>
      </c>
      <c r="FX379" s="1138"/>
      <c r="FY379" s="1062">
        <v>0</v>
      </c>
      <c r="FZ379" s="1062">
        <v>0</v>
      </c>
      <c r="GA379" s="1062">
        <v>3</v>
      </c>
      <c r="GB379" s="590">
        <f t="shared" si="592"/>
        <v>3</v>
      </c>
      <c r="GC379" s="1082">
        <v>1</v>
      </c>
      <c r="GE379" s="589">
        <f t="shared" si="593"/>
        <v>24</v>
      </c>
      <c r="GF379" s="589">
        <f t="shared" si="594"/>
        <v>13</v>
      </c>
      <c r="GG379" s="589">
        <f t="shared" si="595"/>
        <v>12</v>
      </c>
      <c r="GH379" s="586">
        <v>0</v>
      </c>
      <c r="GI379" s="586">
        <v>0</v>
      </c>
    </row>
    <row r="380" spans="1:191" ht="15.75" hidden="1" customHeight="1" x14ac:dyDescent="0.35">
      <c r="A380" s="1227">
        <v>43252</v>
      </c>
      <c r="O380" s="1150"/>
      <c r="P380" s="1073"/>
      <c r="AC380" s="1062">
        <v>5</v>
      </c>
      <c r="AD380" s="1062">
        <v>2</v>
      </c>
      <c r="AE380" s="1062">
        <v>2</v>
      </c>
      <c r="AF380" s="1062">
        <f t="shared" si="582"/>
        <v>9</v>
      </c>
      <c r="AG380" s="1076">
        <v>1</v>
      </c>
      <c r="AJ380" s="1062">
        <v>5</v>
      </c>
      <c r="AK380" s="1062">
        <v>3</v>
      </c>
      <c r="AL380" s="1062">
        <v>2</v>
      </c>
      <c r="AM380" s="1062">
        <f t="shared" si="583"/>
        <v>10</v>
      </c>
      <c r="AN380" s="1076">
        <v>1</v>
      </c>
      <c r="AQ380" s="1062">
        <v>3</v>
      </c>
      <c r="AR380" s="1062">
        <v>0</v>
      </c>
      <c r="AS380" s="1062">
        <v>4</v>
      </c>
      <c r="AT380" s="1062">
        <f t="shared" si="584"/>
        <v>7</v>
      </c>
      <c r="AU380" s="1082">
        <v>1</v>
      </c>
      <c r="AX380" s="1062">
        <v>4</v>
      </c>
      <c r="AY380" s="1062">
        <v>1</v>
      </c>
      <c r="AZ380" s="1062">
        <v>5</v>
      </c>
      <c r="BA380" s="1062">
        <f t="shared" si="585"/>
        <v>10</v>
      </c>
      <c r="BB380" s="1082">
        <v>1</v>
      </c>
      <c r="BD380" s="1150"/>
      <c r="BE380" s="1073"/>
      <c r="BY380" s="1150"/>
      <c r="BZ380" s="1073"/>
      <c r="CN380" s="1150"/>
      <c r="CO380" s="1073"/>
      <c r="DA380" s="1082"/>
      <c r="DB380" s="1082"/>
      <c r="DC380" s="1082"/>
      <c r="DD380" s="1082"/>
      <c r="DE380" s="1082"/>
      <c r="DF380" s="1082"/>
      <c r="DG380" s="1082"/>
      <c r="DH380" s="1082"/>
      <c r="DI380" s="1082"/>
      <c r="DJ380" s="1082"/>
      <c r="DK380" s="1082"/>
      <c r="DL380" s="1082"/>
      <c r="DO380" s="1150"/>
      <c r="DP380" s="1073"/>
      <c r="DQ380" s="587"/>
      <c r="DR380" s="587"/>
      <c r="DS380" s="587"/>
      <c r="DT380" s="587"/>
      <c r="DU380" s="1127"/>
      <c r="DV380" s="1127"/>
      <c r="DW380" s="588"/>
      <c r="DX380" s="587"/>
      <c r="DY380" s="587"/>
      <c r="DZ380" s="587"/>
      <c r="EA380" s="587"/>
      <c r="EB380" s="1127"/>
      <c r="EC380" s="1127"/>
      <c r="ED380" s="1150"/>
      <c r="EE380" s="1073"/>
      <c r="EF380" s="1062">
        <v>0</v>
      </c>
      <c r="EG380" s="1062">
        <v>0</v>
      </c>
      <c r="EH380" s="1062">
        <v>0</v>
      </c>
      <c r="EI380" s="1062">
        <f t="shared" si="586"/>
        <v>0</v>
      </c>
      <c r="EJ380" s="1082">
        <v>0</v>
      </c>
      <c r="EM380" s="1062">
        <v>0</v>
      </c>
      <c r="EN380" s="1062">
        <v>0</v>
      </c>
      <c r="EO380" s="1062">
        <v>0</v>
      </c>
      <c r="EP380" s="1062">
        <f t="shared" si="587"/>
        <v>0</v>
      </c>
      <c r="EQ380" s="1082">
        <v>0</v>
      </c>
      <c r="ES380" s="1150"/>
      <c r="ET380" s="1074"/>
      <c r="EU380" s="1062">
        <v>0</v>
      </c>
      <c r="EV380" s="1062">
        <v>0</v>
      </c>
      <c r="EW380" s="1062">
        <v>0</v>
      </c>
      <c r="EX380" s="1062">
        <f t="shared" si="588"/>
        <v>0</v>
      </c>
      <c r="EY380" s="1081">
        <v>0</v>
      </c>
      <c r="FB380" s="1062">
        <v>0</v>
      </c>
      <c r="FC380" s="1062">
        <v>0</v>
      </c>
      <c r="FD380" s="1062">
        <v>0</v>
      </c>
      <c r="FE380" s="1062">
        <f t="shared" si="589"/>
        <v>0</v>
      </c>
      <c r="FF380" s="1082">
        <v>0</v>
      </c>
      <c r="FH380" s="1154"/>
      <c r="FI380" s="1138"/>
      <c r="FJ380" s="1248">
        <v>12</v>
      </c>
      <c r="FK380" s="1248">
        <v>2</v>
      </c>
      <c r="FL380" s="1248">
        <v>3</v>
      </c>
      <c r="FM380" s="1248">
        <f t="shared" si="590"/>
        <v>17</v>
      </c>
      <c r="FN380" s="1248">
        <v>1</v>
      </c>
      <c r="FO380" s="1248"/>
      <c r="FP380" s="1248"/>
      <c r="FQ380" s="1248">
        <v>12</v>
      </c>
      <c r="FR380" s="1062">
        <v>2</v>
      </c>
      <c r="FS380" s="1062">
        <v>3</v>
      </c>
      <c r="FT380" s="1062">
        <f t="shared" si="591"/>
        <v>17</v>
      </c>
      <c r="FU380" s="1076">
        <v>1</v>
      </c>
      <c r="FX380" s="1138"/>
      <c r="FY380" s="1062">
        <v>5</v>
      </c>
      <c r="FZ380" s="1062">
        <v>3</v>
      </c>
      <c r="GA380" s="1062">
        <v>6</v>
      </c>
      <c r="GB380" s="590">
        <f t="shared" si="592"/>
        <v>14</v>
      </c>
      <c r="GC380" s="1082">
        <v>1</v>
      </c>
      <c r="GE380" s="589">
        <f t="shared" si="593"/>
        <v>25</v>
      </c>
      <c r="GF380" s="589">
        <f t="shared" si="594"/>
        <v>7</v>
      </c>
      <c r="GG380" s="589">
        <f t="shared" si="595"/>
        <v>15</v>
      </c>
      <c r="GH380" s="586">
        <v>0</v>
      </c>
      <c r="GI380" s="586">
        <v>0</v>
      </c>
    </row>
    <row r="381" spans="1:191" ht="15.75" hidden="1" customHeight="1" x14ac:dyDescent="0.35">
      <c r="A381" s="1224">
        <v>43255</v>
      </c>
      <c r="O381" s="1150"/>
      <c r="P381" s="1073"/>
      <c r="AC381" s="1062">
        <v>9</v>
      </c>
      <c r="AD381" s="1062">
        <v>5</v>
      </c>
      <c r="AE381" s="1062">
        <v>4</v>
      </c>
      <c r="AF381" s="1062">
        <f t="shared" si="582"/>
        <v>18</v>
      </c>
      <c r="AG381" s="1076">
        <v>1</v>
      </c>
      <c r="AJ381" s="1062">
        <v>10</v>
      </c>
      <c r="AK381" s="1062">
        <v>5</v>
      </c>
      <c r="AL381" s="1062">
        <v>4</v>
      </c>
      <c r="AM381" s="1062">
        <f t="shared" si="583"/>
        <v>19</v>
      </c>
      <c r="AN381" s="1076">
        <v>1</v>
      </c>
      <c r="AQ381" s="1062">
        <v>2</v>
      </c>
      <c r="AR381" s="1062">
        <v>1</v>
      </c>
      <c r="AS381" s="1062">
        <v>3</v>
      </c>
      <c r="AT381" s="1062">
        <f t="shared" si="584"/>
        <v>6</v>
      </c>
      <c r="AU381" s="1082">
        <v>1</v>
      </c>
      <c r="AX381" s="1062">
        <v>3</v>
      </c>
      <c r="AY381" s="1062">
        <v>2</v>
      </c>
      <c r="AZ381" s="1062">
        <v>3</v>
      </c>
      <c r="BA381" s="1062">
        <f t="shared" si="585"/>
        <v>8</v>
      </c>
      <c r="BB381" s="1082">
        <v>1</v>
      </c>
      <c r="BD381" s="1150"/>
      <c r="BE381" s="1073"/>
      <c r="BY381" s="1150"/>
      <c r="BZ381" s="1073"/>
      <c r="CN381" s="1150"/>
      <c r="CO381" s="1073"/>
      <c r="DA381" s="1082"/>
      <c r="DB381" s="1082"/>
      <c r="DC381" s="1082"/>
      <c r="DD381" s="1082"/>
      <c r="DE381" s="1082"/>
      <c r="DF381" s="1082"/>
      <c r="DG381" s="1082"/>
      <c r="DH381" s="1082"/>
      <c r="DI381" s="1082"/>
      <c r="DJ381" s="1082"/>
      <c r="DK381" s="1082"/>
      <c r="DL381" s="1082"/>
      <c r="DO381" s="1150"/>
      <c r="DP381" s="1073"/>
      <c r="DQ381" s="587"/>
      <c r="DR381" s="587"/>
      <c r="DS381" s="587"/>
      <c r="DT381" s="587"/>
      <c r="DU381" s="1127"/>
      <c r="DV381" s="1127"/>
      <c r="DW381" s="588"/>
      <c r="DX381" s="587"/>
      <c r="DY381" s="587"/>
      <c r="DZ381" s="587"/>
      <c r="EA381" s="587"/>
      <c r="EB381" s="1127"/>
      <c r="EC381" s="1127"/>
      <c r="ED381" s="1150"/>
      <c r="EE381" s="1073"/>
      <c r="EF381" s="1062">
        <v>5</v>
      </c>
      <c r="EG381" s="1062">
        <v>0</v>
      </c>
      <c r="EH381" s="1062">
        <v>1</v>
      </c>
      <c r="EI381" s="1062">
        <f t="shared" si="586"/>
        <v>6</v>
      </c>
      <c r="EJ381" s="1082">
        <v>1</v>
      </c>
      <c r="EM381" s="1062">
        <v>6</v>
      </c>
      <c r="EN381" s="1062">
        <v>0</v>
      </c>
      <c r="EO381" s="1062">
        <v>6</v>
      </c>
      <c r="EP381" s="1062">
        <f t="shared" si="587"/>
        <v>12</v>
      </c>
      <c r="EQ381" s="1082">
        <v>1</v>
      </c>
      <c r="ES381" s="1150"/>
      <c r="ET381" s="1074"/>
      <c r="EU381" s="1062">
        <v>5</v>
      </c>
      <c r="EV381" s="1062">
        <v>0</v>
      </c>
      <c r="EW381" s="1062">
        <v>0</v>
      </c>
      <c r="EX381" s="1062">
        <f t="shared" si="588"/>
        <v>5</v>
      </c>
      <c r="EY381" s="1081">
        <v>1</v>
      </c>
      <c r="FB381" s="1062">
        <v>8</v>
      </c>
      <c r="FC381" s="1062">
        <v>0</v>
      </c>
      <c r="FD381" s="1062">
        <v>2</v>
      </c>
      <c r="FE381" s="1062">
        <f t="shared" si="589"/>
        <v>10</v>
      </c>
      <c r="FF381" s="1082">
        <v>1</v>
      </c>
      <c r="FH381" s="1154"/>
      <c r="FI381" s="1138"/>
      <c r="FJ381" s="1248">
        <v>4</v>
      </c>
      <c r="FK381" s="1248">
        <v>2</v>
      </c>
      <c r="FL381" s="1248">
        <v>1</v>
      </c>
      <c r="FM381" s="1248">
        <f t="shared" si="590"/>
        <v>7</v>
      </c>
      <c r="FN381" s="1248">
        <v>1</v>
      </c>
      <c r="FO381" s="1248"/>
      <c r="FP381" s="1248"/>
      <c r="FQ381" s="1248">
        <v>8</v>
      </c>
      <c r="FR381" s="1062">
        <v>2</v>
      </c>
      <c r="FS381" s="1062">
        <v>2</v>
      </c>
      <c r="FT381" s="1062">
        <f t="shared" si="591"/>
        <v>12</v>
      </c>
      <c r="FU381" s="1076">
        <v>1</v>
      </c>
      <c r="FX381" s="1138"/>
      <c r="FY381" s="1062">
        <v>1</v>
      </c>
      <c r="GA381" s="1062">
        <v>1</v>
      </c>
      <c r="GB381" s="590">
        <f t="shared" si="592"/>
        <v>2</v>
      </c>
      <c r="GC381" s="1082">
        <v>1</v>
      </c>
      <c r="GE381" s="589">
        <f t="shared" si="593"/>
        <v>26</v>
      </c>
      <c r="GF381" s="589">
        <f t="shared" si="594"/>
        <v>8</v>
      </c>
      <c r="GG381" s="589">
        <f t="shared" si="595"/>
        <v>10</v>
      </c>
      <c r="GH381" s="586">
        <v>1</v>
      </c>
      <c r="GI381" s="586">
        <v>0</v>
      </c>
    </row>
    <row r="382" spans="1:191" ht="15.75" hidden="1" customHeight="1" x14ac:dyDescent="0.35">
      <c r="A382" s="1225">
        <v>43256</v>
      </c>
      <c r="O382" s="1150"/>
      <c r="P382" s="1073"/>
      <c r="AC382" s="1062">
        <v>7</v>
      </c>
      <c r="AD382" s="1062">
        <v>5</v>
      </c>
      <c r="AE382" s="1062">
        <v>3</v>
      </c>
      <c r="AF382" s="1062">
        <f t="shared" si="582"/>
        <v>15</v>
      </c>
      <c r="AG382" s="1076">
        <v>1</v>
      </c>
      <c r="AJ382" s="1062">
        <v>7</v>
      </c>
      <c r="AK382" s="1062">
        <v>6</v>
      </c>
      <c r="AL382" s="1062">
        <v>3</v>
      </c>
      <c r="AM382" s="1062">
        <f t="shared" si="583"/>
        <v>16</v>
      </c>
      <c r="AN382" s="1076">
        <v>1</v>
      </c>
      <c r="AQ382" s="1062">
        <v>4</v>
      </c>
      <c r="AR382" s="1062">
        <v>0</v>
      </c>
      <c r="AS382" s="1062">
        <v>1</v>
      </c>
      <c r="AT382" s="1062">
        <f t="shared" si="584"/>
        <v>5</v>
      </c>
      <c r="AU382" s="1082">
        <v>1</v>
      </c>
      <c r="AX382" s="1062">
        <v>4</v>
      </c>
      <c r="AY382" s="1062">
        <v>0</v>
      </c>
      <c r="AZ382" s="1062">
        <v>1</v>
      </c>
      <c r="BA382" s="1062">
        <f t="shared" si="585"/>
        <v>5</v>
      </c>
      <c r="BB382" s="1082">
        <v>1</v>
      </c>
      <c r="BD382" s="1150"/>
      <c r="BE382" s="1073"/>
      <c r="BY382" s="1150"/>
      <c r="BZ382" s="1073"/>
      <c r="CN382" s="1150"/>
      <c r="CO382" s="1073"/>
      <c r="DA382" s="1082"/>
      <c r="DB382" s="1082"/>
      <c r="DC382" s="1082"/>
      <c r="DD382" s="1082"/>
      <c r="DE382" s="1082"/>
      <c r="DF382" s="1082"/>
      <c r="DG382" s="1082"/>
      <c r="DH382" s="1082"/>
      <c r="DI382" s="1082"/>
      <c r="DJ382" s="1082"/>
      <c r="DK382" s="1082"/>
      <c r="DL382" s="1082"/>
      <c r="DO382" s="1150"/>
      <c r="DP382" s="1073"/>
      <c r="DQ382" s="587"/>
      <c r="DR382" s="587"/>
      <c r="DS382" s="587"/>
      <c r="DT382" s="587"/>
      <c r="DU382" s="1127"/>
      <c r="DV382" s="1127"/>
      <c r="DW382" s="588"/>
      <c r="DX382" s="587"/>
      <c r="DY382" s="587"/>
      <c r="DZ382" s="587"/>
      <c r="EA382" s="587"/>
      <c r="EB382" s="1127"/>
      <c r="EC382" s="1127"/>
      <c r="ED382" s="1150"/>
      <c r="EE382" s="1073"/>
      <c r="EF382" s="1062">
        <v>6</v>
      </c>
      <c r="EG382" s="1062">
        <v>1</v>
      </c>
      <c r="EH382" s="1062">
        <v>0</v>
      </c>
      <c r="EI382" s="1062">
        <f t="shared" si="586"/>
        <v>7</v>
      </c>
      <c r="EJ382" s="1082">
        <v>1</v>
      </c>
      <c r="EM382" s="1062">
        <v>7</v>
      </c>
      <c r="EN382" s="1062">
        <v>1</v>
      </c>
      <c r="EO382" s="1062">
        <v>2</v>
      </c>
      <c r="EP382" s="1062">
        <f t="shared" si="587"/>
        <v>10</v>
      </c>
      <c r="EQ382" s="1082">
        <v>1</v>
      </c>
      <c r="ES382" s="1150"/>
      <c r="ET382" s="1074"/>
      <c r="EU382" s="1062">
        <v>6</v>
      </c>
      <c r="EV382" s="1062">
        <v>2</v>
      </c>
      <c r="EW382" s="1062">
        <v>1</v>
      </c>
      <c r="EX382" s="1062">
        <f t="shared" si="588"/>
        <v>9</v>
      </c>
      <c r="EY382" s="1081">
        <v>1</v>
      </c>
      <c r="FB382" s="1062">
        <v>7</v>
      </c>
      <c r="FC382" s="1062">
        <v>2</v>
      </c>
      <c r="FD382" s="1062">
        <v>1</v>
      </c>
      <c r="FE382" s="1062">
        <f t="shared" si="589"/>
        <v>10</v>
      </c>
      <c r="FF382" s="1082">
        <v>1</v>
      </c>
      <c r="FH382" s="1154"/>
      <c r="FI382" s="1138"/>
      <c r="FJ382" s="1248">
        <v>4</v>
      </c>
      <c r="FK382" s="1248">
        <v>0</v>
      </c>
      <c r="FL382" s="1248">
        <v>3</v>
      </c>
      <c r="FM382" s="1248">
        <f t="shared" si="590"/>
        <v>7</v>
      </c>
      <c r="FN382" s="1248">
        <v>1</v>
      </c>
      <c r="FO382" s="1248"/>
      <c r="FP382" s="1248"/>
      <c r="FQ382" s="1248">
        <v>5</v>
      </c>
      <c r="FR382" s="1062">
        <v>1</v>
      </c>
      <c r="FS382" s="1062">
        <v>5</v>
      </c>
      <c r="FT382" s="1062">
        <f t="shared" si="591"/>
        <v>11</v>
      </c>
      <c r="FU382" s="1076">
        <v>1</v>
      </c>
      <c r="FX382" s="1138"/>
      <c r="FY382" s="1062">
        <v>1</v>
      </c>
      <c r="FZ382" s="1062">
        <v>0</v>
      </c>
      <c r="GA382" s="1062">
        <v>0</v>
      </c>
      <c r="GB382" s="590">
        <f t="shared" si="592"/>
        <v>1</v>
      </c>
      <c r="GC382" s="1082">
        <v>1</v>
      </c>
      <c r="GE382" s="589">
        <f t="shared" si="593"/>
        <v>28</v>
      </c>
      <c r="GF382" s="589">
        <f t="shared" si="594"/>
        <v>8</v>
      </c>
      <c r="GG382" s="589">
        <f t="shared" si="595"/>
        <v>8</v>
      </c>
      <c r="GH382" s="586">
        <v>0</v>
      </c>
      <c r="GI382" s="586">
        <v>0</v>
      </c>
    </row>
    <row r="383" spans="1:191" ht="15.75" hidden="1" customHeight="1" x14ac:dyDescent="0.35">
      <c r="A383" s="1225">
        <v>43257</v>
      </c>
      <c r="O383" s="1150"/>
      <c r="P383" s="1073"/>
      <c r="AC383" s="1062">
        <v>8</v>
      </c>
      <c r="AD383" s="1062">
        <v>2</v>
      </c>
      <c r="AE383" s="1062">
        <v>5</v>
      </c>
      <c r="AF383" s="1062">
        <f t="shared" si="582"/>
        <v>15</v>
      </c>
      <c r="AG383" s="1076">
        <v>1</v>
      </c>
      <c r="AJ383" s="1062">
        <v>9</v>
      </c>
      <c r="AK383" s="1062">
        <v>2</v>
      </c>
      <c r="AL383" s="1062">
        <v>6</v>
      </c>
      <c r="AM383" s="1062">
        <f t="shared" si="583"/>
        <v>17</v>
      </c>
      <c r="AN383" s="1076">
        <v>1</v>
      </c>
      <c r="AQ383" s="1062">
        <v>1</v>
      </c>
      <c r="AR383" s="1062">
        <v>1</v>
      </c>
      <c r="AS383" s="1062">
        <v>2</v>
      </c>
      <c r="AT383" s="1062">
        <f t="shared" si="584"/>
        <v>4</v>
      </c>
      <c r="AU383" s="1082">
        <v>1</v>
      </c>
      <c r="AX383" s="1062">
        <v>2</v>
      </c>
      <c r="AY383" s="1062">
        <v>2</v>
      </c>
      <c r="AZ383" s="1062">
        <v>3</v>
      </c>
      <c r="BA383" s="1062">
        <f t="shared" si="585"/>
        <v>7</v>
      </c>
      <c r="BB383" s="1082">
        <v>1</v>
      </c>
      <c r="BD383" s="1150"/>
      <c r="BE383" s="1073"/>
      <c r="BY383" s="1150"/>
      <c r="BZ383" s="1073"/>
      <c r="CN383" s="1150"/>
      <c r="CO383" s="1073"/>
      <c r="DA383" s="1082"/>
      <c r="DB383" s="1082"/>
      <c r="DC383" s="1082"/>
      <c r="DD383" s="1082"/>
      <c r="DE383" s="1082"/>
      <c r="DF383" s="1082"/>
      <c r="DG383" s="1082"/>
      <c r="DH383" s="1082"/>
      <c r="DI383" s="1082"/>
      <c r="DJ383" s="1082"/>
      <c r="DK383" s="1082"/>
      <c r="DL383" s="1082"/>
      <c r="DO383" s="1150"/>
      <c r="DP383" s="1073"/>
      <c r="DQ383" s="587"/>
      <c r="DR383" s="587"/>
      <c r="DS383" s="587"/>
      <c r="DT383" s="587"/>
      <c r="DU383" s="1127"/>
      <c r="DV383" s="1127"/>
      <c r="DW383" s="588"/>
      <c r="DX383" s="587"/>
      <c r="DY383" s="587"/>
      <c r="DZ383" s="587"/>
      <c r="EA383" s="587"/>
      <c r="EB383" s="1127"/>
      <c r="EC383" s="1127"/>
      <c r="ED383" s="1150"/>
      <c r="EE383" s="1073"/>
      <c r="EF383" s="1062">
        <v>6</v>
      </c>
      <c r="EG383" s="1062">
        <v>0</v>
      </c>
      <c r="EH383" s="1062">
        <v>4</v>
      </c>
      <c r="EI383" s="1062">
        <f t="shared" si="586"/>
        <v>10</v>
      </c>
      <c r="EJ383" s="1082">
        <v>1</v>
      </c>
      <c r="EM383" s="1062">
        <v>8</v>
      </c>
      <c r="EN383" s="1062">
        <v>1</v>
      </c>
      <c r="EO383" s="1062">
        <v>4</v>
      </c>
      <c r="EP383" s="1062">
        <f t="shared" si="587"/>
        <v>13</v>
      </c>
      <c r="EQ383" s="1082">
        <v>1</v>
      </c>
      <c r="ES383" s="1150"/>
      <c r="ET383" s="1074"/>
      <c r="EU383" s="1062">
        <v>3</v>
      </c>
      <c r="EV383" s="1062">
        <v>0</v>
      </c>
      <c r="EW383" s="1062">
        <v>0</v>
      </c>
      <c r="EX383" s="1062">
        <f t="shared" si="588"/>
        <v>3</v>
      </c>
      <c r="EY383" s="1081">
        <v>1</v>
      </c>
      <c r="FB383" s="1062">
        <v>3</v>
      </c>
      <c r="FC383" s="1062">
        <v>1</v>
      </c>
      <c r="FD383" s="1062">
        <v>2</v>
      </c>
      <c r="FE383" s="1062">
        <f t="shared" si="589"/>
        <v>6</v>
      </c>
      <c r="FF383" s="1082">
        <v>1</v>
      </c>
      <c r="FH383" s="1154"/>
      <c r="FI383" s="1138"/>
      <c r="FJ383" s="1248">
        <v>13</v>
      </c>
      <c r="FK383" s="1248">
        <v>1</v>
      </c>
      <c r="FL383" s="1248">
        <v>1</v>
      </c>
      <c r="FM383" s="1248">
        <f t="shared" si="590"/>
        <v>15</v>
      </c>
      <c r="FN383" s="1248">
        <v>1</v>
      </c>
      <c r="FO383" s="1248"/>
      <c r="FP383" s="1248"/>
      <c r="FQ383" s="1248">
        <v>15</v>
      </c>
      <c r="FR383" s="1062">
        <v>1</v>
      </c>
      <c r="FS383" s="1062">
        <v>3</v>
      </c>
      <c r="FT383" s="1062">
        <f t="shared" si="591"/>
        <v>19</v>
      </c>
      <c r="FU383" s="1076">
        <v>1</v>
      </c>
      <c r="FX383" s="1138"/>
      <c r="FY383" s="1062">
        <v>1</v>
      </c>
      <c r="FZ383" s="1062">
        <v>0</v>
      </c>
      <c r="GA383" s="1062">
        <v>0</v>
      </c>
      <c r="GB383" s="590">
        <f t="shared" si="592"/>
        <v>1</v>
      </c>
      <c r="GC383" s="1082">
        <v>1</v>
      </c>
      <c r="GE383" s="589">
        <f t="shared" si="593"/>
        <v>32</v>
      </c>
      <c r="GF383" s="589">
        <f t="shared" si="594"/>
        <v>4</v>
      </c>
      <c r="GG383" s="589">
        <f t="shared" si="595"/>
        <v>12</v>
      </c>
      <c r="GH383" s="586">
        <v>0</v>
      </c>
      <c r="GI383" s="586">
        <v>1</v>
      </c>
    </row>
    <row r="384" spans="1:191" ht="15.75" hidden="1" customHeight="1" x14ac:dyDescent="0.35">
      <c r="A384" s="1225">
        <v>43258</v>
      </c>
      <c r="O384" s="1150"/>
      <c r="P384" s="1073"/>
      <c r="AC384" s="1062">
        <v>8</v>
      </c>
      <c r="AD384" s="1062">
        <v>3</v>
      </c>
      <c r="AE384" s="1062">
        <v>5</v>
      </c>
      <c r="AF384" s="1062">
        <f t="shared" si="582"/>
        <v>16</v>
      </c>
      <c r="AG384" s="1076">
        <v>1</v>
      </c>
      <c r="AJ384" s="1062">
        <v>8</v>
      </c>
      <c r="AK384" s="1062">
        <v>3</v>
      </c>
      <c r="AL384" s="1062">
        <v>5</v>
      </c>
      <c r="AM384" s="1062">
        <f t="shared" si="583"/>
        <v>16</v>
      </c>
      <c r="AN384" s="1076">
        <v>1</v>
      </c>
      <c r="AQ384" s="1062">
        <v>4</v>
      </c>
      <c r="AR384" s="1062">
        <v>1</v>
      </c>
      <c r="AS384" s="1062">
        <v>3</v>
      </c>
      <c r="AT384" s="1062">
        <f t="shared" si="584"/>
        <v>8</v>
      </c>
      <c r="AU384" s="1082">
        <v>1</v>
      </c>
      <c r="AX384" s="1062">
        <v>4</v>
      </c>
      <c r="AY384" s="1062">
        <v>2</v>
      </c>
      <c r="AZ384" s="1062">
        <v>3</v>
      </c>
      <c r="BA384" s="1062">
        <f t="shared" si="585"/>
        <v>9</v>
      </c>
      <c r="BB384" s="1082">
        <v>1</v>
      </c>
      <c r="BD384" s="1150"/>
      <c r="BE384" s="1073"/>
      <c r="BY384" s="1150"/>
      <c r="BZ384" s="1073"/>
      <c r="CN384" s="1150"/>
      <c r="CO384" s="1073"/>
      <c r="DA384" s="1082"/>
      <c r="DB384" s="1082"/>
      <c r="DC384" s="1082"/>
      <c r="DD384" s="1082"/>
      <c r="DE384" s="1082"/>
      <c r="DF384" s="1082"/>
      <c r="DG384" s="1082"/>
      <c r="DH384" s="1082"/>
      <c r="DI384" s="1082"/>
      <c r="DJ384" s="1082"/>
      <c r="DK384" s="1082"/>
      <c r="DL384" s="1082"/>
      <c r="DO384" s="1150"/>
      <c r="DP384" s="1073"/>
      <c r="DQ384" s="587"/>
      <c r="DR384" s="587"/>
      <c r="DS384" s="587"/>
      <c r="DT384" s="587"/>
      <c r="DU384" s="1127"/>
      <c r="DV384" s="1127"/>
      <c r="DW384" s="588"/>
      <c r="DX384" s="587"/>
      <c r="DY384" s="587"/>
      <c r="DZ384" s="587"/>
      <c r="EA384" s="587"/>
      <c r="EB384" s="1127"/>
      <c r="EC384" s="1127"/>
      <c r="ED384" s="1150"/>
      <c r="EE384" s="1073"/>
      <c r="EF384" s="1062">
        <v>6</v>
      </c>
      <c r="EG384" s="1062">
        <v>1</v>
      </c>
      <c r="EH384" s="1062">
        <v>4</v>
      </c>
      <c r="EI384" s="1062">
        <f t="shared" si="586"/>
        <v>11</v>
      </c>
      <c r="EJ384" s="1082">
        <v>1</v>
      </c>
      <c r="EM384" s="1062">
        <v>7</v>
      </c>
      <c r="EN384" s="1062">
        <v>2</v>
      </c>
      <c r="EO384" s="1062">
        <v>4</v>
      </c>
      <c r="EP384" s="1062">
        <f t="shared" si="587"/>
        <v>13</v>
      </c>
      <c r="EQ384" s="1082">
        <v>1</v>
      </c>
      <c r="ES384" s="1150"/>
      <c r="ET384" s="1074"/>
      <c r="EU384" s="1062">
        <v>7</v>
      </c>
      <c r="EV384" s="1062">
        <v>1</v>
      </c>
      <c r="EW384" s="1062">
        <v>0</v>
      </c>
      <c r="EX384" s="1062">
        <f t="shared" si="588"/>
        <v>8</v>
      </c>
      <c r="EY384" s="1081">
        <v>1</v>
      </c>
      <c r="FB384" s="1062">
        <v>7</v>
      </c>
      <c r="FC384" s="1062">
        <v>1</v>
      </c>
      <c r="FD384" s="1062">
        <v>2</v>
      </c>
      <c r="FE384" s="1062">
        <f t="shared" si="589"/>
        <v>10</v>
      </c>
      <c r="FF384" s="1082">
        <v>1</v>
      </c>
      <c r="FH384" s="1154"/>
      <c r="FI384" s="1138"/>
      <c r="FJ384" s="1248">
        <v>5</v>
      </c>
      <c r="FK384" s="1248">
        <v>1</v>
      </c>
      <c r="FL384" s="1248">
        <v>1</v>
      </c>
      <c r="FM384" s="1248">
        <f t="shared" si="590"/>
        <v>7</v>
      </c>
      <c r="FN384" s="1248">
        <v>1</v>
      </c>
      <c r="FO384" s="1248"/>
      <c r="FP384" s="1248"/>
      <c r="FQ384" s="1248">
        <v>6</v>
      </c>
      <c r="FR384" s="1062">
        <v>1</v>
      </c>
      <c r="FS384" s="1062">
        <v>2</v>
      </c>
      <c r="FT384" s="1062">
        <f t="shared" si="591"/>
        <v>9</v>
      </c>
      <c r="FU384" s="1076">
        <v>1</v>
      </c>
      <c r="FX384" s="1138"/>
      <c r="FY384" s="1062">
        <v>1</v>
      </c>
      <c r="FZ384" s="1062">
        <v>0</v>
      </c>
      <c r="GA384" s="1062">
        <v>1</v>
      </c>
      <c r="GB384" s="590">
        <f t="shared" si="592"/>
        <v>2</v>
      </c>
      <c r="GC384" s="1082">
        <v>1</v>
      </c>
      <c r="GE384" s="589">
        <f t="shared" si="593"/>
        <v>31</v>
      </c>
      <c r="GF384" s="589">
        <f t="shared" si="594"/>
        <v>7</v>
      </c>
      <c r="GG384" s="589">
        <f t="shared" si="595"/>
        <v>14</v>
      </c>
      <c r="GH384" s="586">
        <v>0</v>
      </c>
      <c r="GI384" s="586">
        <v>0</v>
      </c>
    </row>
    <row r="385" spans="1:201" ht="15.75" hidden="1" customHeight="1" x14ac:dyDescent="0.35">
      <c r="A385" s="1227">
        <v>43259</v>
      </c>
      <c r="O385" s="1150"/>
      <c r="P385" s="1073"/>
      <c r="AC385" s="1062">
        <v>9</v>
      </c>
      <c r="AD385" s="1062">
        <v>2</v>
      </c>
      <c r="AE385" s="1062">
        <v>3</v>
      </c>
      <c r="AF385" s="1062">
        <f t="shared" ref="AF385:AF392" si="596">SUM(AC385:AE385)</f>
        <v>14</v>
      </c>
      <c r="AG385" s="1076">
        <v>1</v>
      </c>
      <c r="AJ385" s="1062">
        <v>9</v>
      </c>
      <c r="AK385" s="1062">
        <v>3</v>
      </c>
      <c r="AL385" s="1062">
        <v>3</v>
      </c>
      <c r="AM385" s="1062">
        <f t="shared" ref="AM385:AM392" si="597">SUM(AJ385:AL385)</f>
        <v>15</v>
      </c>
      <c r="AN385" s="1076">
        <v>1</v>
      </c>
      <c r="AQ385" s="1062">
        <v>5</v>
      </c>
      <c r="AR385" s="1062">
        <v>1</v>
      </c>
      <c r="AS385" s="1062">
        <v>1</v>
      </c>
      <c r="AT385" s="1062">
        <f t="shared" ref="AT385:AT392" si="598">SUM(AQ385:AS385)</f>
        <v>7</v>
      </c>
      <c r="AU385" s="1082">
        <v>1</v>
      </c>
      <c r="AX385" s="1062">
        <v>6</v>
      </c>
      <c r="AY385" s="1062">
        <v>1</v>
      </c>
      <c r="AZ385" s="1062">
        <v>2</v>
      </c>
      <c r="BA385" s="1062">
        <f t="shared" ref="BA385:BA392" si="599">SUM(AX385:AZ385)</f>
        <v>9</v>
      </c>
      <c r="BB385" s="1082">
        <v>1</v>
      </c>
      <c r="BD385" s="1150"/>
      <c r="BE385" s="1073"/>
      <c r="BY385" s="1150"/>
      <c r="BZ385" s="1073"/>
      <c r="CN385" s="1150"/>
      <c r="CO385" s="1073"/>
      <c r="DA385" s="1082"/>
      <c r="DB385" s="1082"/>
      <c r="DC385" s="1082"/>
      <c r="DD385" s="1082"/>
      <c r="DE385" s="1082"/>
      <c r="DF385" s="1082"/>
      <c r="DG385" s="1082"/>
      <c r="DH385" s="1082"/>
      <c r="DI385" s="1082"/>
      <c r="DJ385" s="1082"/>
      <c r="DK385" s="1082"/>
      <c r="DL385" s="1082"/>
      <c r="DO385" s="1150"/>
      <c r="DP385" s="1073"/>
      <c r="DQ385" s="587"/>
      <c r="DR385" s="587"/>
      <c r="DS385" s="587"/>
      <c r="DT385" s="587"/>
      <c r="DU385" s="1127"/>
      <c r="DV385" s="1127"/>
      <c r="DW385" s="588"/>
      <c r="DX385" s="587"/>
      <c r="DY385" s="587"/>
      <c r="DZ385" s="587"/>
      <c r="EA385" s="587"/>
      <c r="EB385" s="1127"/>
      <c r="EC385" s="1127"/>
      <c r="ED385" s="1150"/>
      <c r="EE385" s="1073"/>
      <c r="EF385" s="1062">
        <v>16</v>
      </c>
      <c r="EG385" s="1062">
        <v>0</v>
      </c>
      <c r="EH385" s="1062">
        <v>6</v>
      </c>
      <c r="EI385" s="1062">
        <f t="shared" ref="EI385:EI392" si="600">SUM(EF385:EH385)</f>
        <v>22</v>
      </c>
      <c r="EJ385" s="1082">
        <v>1</v>
      </c>
      <c r="EM385" s="1062">
        <v>16</v>
      </c>
      <c r="EN385" s="1062">
        <v>0</v>
      </c>
      <c r="EO385" s="1062">
        <v>8</v>
      </c>
      <c r="EP385" s="1062">
        <f t="shared" ref="EP385:EP392" si="601">SUM(EM385:EO385)</f>
        <v>24</v>
      </c>
      <c r="EQ385" s="1082">
        <v>1</v>
      </c>
      <c r="ES385" s="1150"/>
      <c r="ET385" s="1074"/>
      <c r="EU385" s="1062">
        <v>4</v>
      </c>
      <c r="EV385" s="1062">
        <v>0</v>
      </c>
      <c r="EW385" s="1062">
        <v>2</v>
      </c>
      <c r="EX385" s="1062">
        <f t="shared" ref="EX385:EX392" si="602">SUM(EU385:EW385)</f>
        <v>6</v>
      </c>
      <c r="EY385" s="1081">
        <v>1</v>
      </c>
      <c r="FB385" s="1062">
        <v>6</v>
      </c>
      <c r="FC385" s="1062">
        <v>0</v>
      </c>
      <c r="FD385" s="1062">
        <v>4</v>
      </c>
      <c r="FE385" s="1062">
        <f t="shared" ref="FE385:FE392" si="603">SUM(FB385:FD385)</f>
        <v>10</v>
      </c>
      <c r="FF385" s="1082">
        <v>1</v>
      </c>
      <c r="FH385" s="1154"/>
      <c r="FI385" s="1138"/>
      <c r="FJ385" s="1248">
        <v>5</v>
      </c>
      <c r="FK385" s="1248">
        <v>0</v>
      </c>
      <c r="FL385" s="1248">
        <v>0</v>
      </c>
      <c r="FM385" s="1248">
        <f t="shared" ref="FM385:FM392" si="604">SUM(FJ385:FL385)</f>
        <v>5</v>
      </c>
      <c r="FN385" s="1248">
        <v>1</v>
      </c>
      <c r="FO385" s="1248"/>
      <c r="FP385" s="1248"/>
      <c r="FQ385" s="1248">
        <v>5</v>
      </c>
      <c r="FR385" s="1062">
        <v>0</v>
      </c>
      <c r="FS385" s="1062">
        <v>0</v>
      </c>
      <c r="FT385" s="1062">
        <f t="shared" ref="FT385:FT392" si="605">SUM(FQ385:FS385)</f>
        <v>5</v>
      </c>
      <c r="FU385" s="1076">
        <v>1</v>
      </c>
      <c r="FX385" s="1138"/>
      <c r="FY385" s="1062">
        <v>1</v>
      </c>
      <c r="FZ385" s="1062">
        <v>0</v>
      </c>
      <c r="GA385" s="1062">
        <v>0</v>
      </c>
      <c r="GB385" s="590">
        <f t="shared" ref="GB385:GB392" si="606">SUM(FY385:GA385)</f>
        <v>1</v>
      </c>
      <c r="GC385" s="1082">
        <v>1</v>
      </c>
      <c r="GE385" s="589">
        <f t="shared" si="593"/>
        <v>40</v>
      </c>
      <c r="GF385" s="589">
        <f t="shared" si="594"/>
        <v>3</v>
      </c>
      <c r="GG385" s="589">
        <f t="shared" si="595"/>
        <v>12</v>
      </c>
      <c r="GH385" s="586">
        <v>0</v>
      </c>
      <c r="GI385" s="586">
        <v>0</v>
      </c>
    </row>
    <row r="386" spans="1:201" ht="15.75" hidden="1" customHeight="1" x14ac:dyDescent="0.35">
      <c r="A386" s="1224">
        <f>A385+3</f>
        <v>43262</v>
      </c>
      <c r="O386" s="1150"/>
      <c r="P386" s="1073"/>
      <c r="AC386" s="1062">
        <v>8</v>
      </c>
      <c r="AD386" s="1062">
        <v>4</v>
      </c>
      <c r="AE386" s="1062">
        <v>2</v>
      </c>
      <c r="AF386" s="1062">
        <f t="shared" si="596"/>
        <v>14</v>
      </c>
      <c r="AG386" s="1076">
        <v>1</v>
      </c>
      <c r="AJ386" s="1062">
        <v>8</v>
      </c>
      <c r="AK386" s="1062">
        <v>5</v>
      </c>
      <c r="AL386" s="1062">
        <v>3</v>
      </c>
      <c r="AM386" s="1062">
        <f t="shared" si="597"/>
        <v>16</v>
      </c>
      <c r="AN386" s="1076">
        <v>1</v>
      </c>
      <c r="AQ386" s="1062">
        <v>4</v>
      </c>
      <c r="AR386" s="1062">
        <v>3</v>
      </c>
      <c r="AS386" s="1062">
        <v>3</v>
      </c>
      <c r="AT386" s="1062">
        <f t="shared" si="598"/>
        <v>10</v>
      </c>
      <c r="AU386" s="1082">
        <v>1</v>
      </c>
      <c r="AX386" s="1062">
        <v>4</v>
      </c>
      <c r="AY386" s="1062">
        <v>3</v>
      </c>
      <c r="AZ386" s="1062">
        <v>3</v>
      </c>
      <c r="BA386" s="1062">
        <f t="shared" si="599"/>
        <v>10</v>
      </c>
      <c r="BB386" s="1082">
        <v>1</v>
      </c>
      <c r="BD386" s="1150"/>
      <c r="BE386" s="1073"/>
      <c r="BY386" s="1150"/>
      <c r="BZ386" s="1073"/>
      <c r="CN386" s="1150"/>
      <c r="CO386" s="1073"/>
      <c r="DA386" s="1082"/>
      <c r="DB386" s="1082"/>
      <c r="DC386" s="1082"/>
      <c r="DD386" s="1082"/>
      <c r="DE386" s="1082"/>
      <c r="DF386" s="1082"/>
      <c r="DG386" s="1082"/>
      <c r="DH386" s="1082"/>
      <c r="DI386" s="1082"/>
      <c r="DJ386" s="1082"/>
      <c r="DK386" s="1082"/>
      <c r="DL386" s="1082"/>
      <c r="DO386" s="1150"/>
      <c r="DP386" s="1073"/>
      <c r="DQ386" s="587"/>
      <c r="DR386" s="587"/>
      <c r="DS386" s="587"/>
      <c r="DT386" s="587"/>
      <c r="DU386" s="1127"/>
      <c r="DV386" s="1127"/>
      <c r="DW386" s="588"/>
      <c r="DX386" s="587"/>
      <c r="DY386" s="587"/>
      <c r="DZ386" s="587"/>
      <c r="EA386" s="587"/>
      <c r="EB386" s="1127"/>
      <c r="EC386" s="1127"/>
      <c r="ED386" s="1150"/>
      <c r="EE386" s="1073"/>
      <c r="EF386" s="1062">
        <v>9</v>
      </c>
      <c r="EG386" s="1062">
        <v>1</v>
      </c>
      <c r="EH386" s="1062">
        <v>6</v>
      </c>
      <c r="EI386" s="1062">
        <f t="shared" si="600"/>
        <v>16</v>
      </c>
      <c r="EJ386" s="1082">
        <v>1</v>
      </c>
      <c r="EM386" s="1062">
        <v>9</v>
      </c>
      <c r="EN386" s="1062">
        <v>1</v>
      </c>
      <c r="EO386" s="1062">
        <v>7</v>
      </c>
      <c r="EP386" s="1062">
        <f t="shared" si="601"/>
        <v>17</v>
      </c>
      <c r="EQ386" s="1082">
        <v>1</v>
      </c>
      <c r="ES386" s="1150"/>
      <c r="ET386" s="1074"/>
      <c r="EU386" s="1062">
        <v>6</v>
      </c>
      <c r="EV386" s="1062">
        <v>1</v>
      </c>
      <c r="EW386" s="1062">
        <v>1</v>
      </c>
      <c r="EX386" s="1062">
        <f t="shared" si="602"/>
        <v>8</v>
      </c>
      <c r="EY386" s="1081">
        <v>1</v>
      </c>
      <c r="FB386" s="1062">
        <v>7</v>
      </c>
      <c r="FC386" s="1062">
        <v>1</v>
      </c>
      <c r="FD386" s="1062">
        <v>1</v>
      </c>
      <c r="FE386" s="1062">
        <f t="shared" si="603"/>
        <v>9</v>
      </c>
      <c r="FF386" s="1082">
        <v>1</v>
      </c>
      <c r="FH386" s="1154"/>
      <c r="FI386" s="1138"/>
      <c r="FJ386" s="1248">
        <v>6</v>
      </c>
      <c r="FK386" s="1248">
        <v>0</v>
      </c>
      <c r="FL386" s="1248">
        <v>2</v>
      </c>
      <c r="FM386" s="1248">
        <f t="shared" si="604"/>
        <v>8</v>
      </c>
      <c r="FN386" s="1248">
        <v>1</v>
      </c>
      <c r="FO386" s="1248"/>
      <c r="FP386" s="1248"/>
      <c r="FQ386" s="1248">
        <v>7</v>
      </c>
      <c r="FR386" s="1062">
        <v>0</v>
      </c>
      <c r="FS386" s="1062">
        <v>3</v>
      </c>
      <c r="FT386" s="1062">
        <f t="shared" si="605"/>
        <v>10</v>
      </c>
      <c r="FU386" s="1076">
        <v>1</v>
      </c>
      <c r="FX386" s="1138"/>
      <c r="FY386" s="1062">
        <v>2</v>
      </c>
      <c r="FZ386" s="1062">
        <v>1</v>
      </c>
      <c r="GA386" s="1062">
        <v>0</v>
      </c>
      <c r="GB386" s="590">
        <f t="shared" si="606"/>
        <v>3</v>
      </c>
      <c r="GC386" s="1082">
        <v>1</v>
      </c>
      <c r="GE386" s="589">
        <f t="shared" si="593"/>
        <v>35</v>
      </c>
      <c r="GF386" s="589">
        <f t="shared" si="594"/>
        <v>10</v>
      </c>
      <c r="GG386" s="589">
        <f t="shared" si="595"/>
        <v>14</v>
      </c>
      <c r="GH386" s="586">
        <v>0</v>
      </c>
      <c r="GI386" s="586">
        <v>1</v>
      </c>
    </row>
    <row r="387" spans="1:201" ht="15.75" hidden="1" customHeight="1" x14ac:dyDescent="0.35">
      <c r="A387" s="1225">
        <f>A386+1</f>
        <v>43263</v>
      </c>
      <c r="O387" s="1150"/>
      <c r="P387" s="1073"/>
      <c r="AC387" s="1062">
        <v>3</v>
      </c>
      <c r="AD387" s="1062">
        <v>3</v>
      </c>
      <c r="AE387" s="1062">
        <v>6</v>
      </c>
      <c r="AF387" s="1062">
        <f t="shared" si="596"/>
        <v>12</v>
      </c>
      <c r="AG387" s="1076">
        <v>1</v>
      </c>
      <c r="AJ387" s="1062">
        <v>3</v>
      </c>
      <c r="AK387" s="1062">
        <v>4</v>
      </c>
      <c r="AL387" s="1062">
        <v>6</v>
      </c>
      <c r="AM387" s="1062">
        <f t="shared" si="597"/>
        <v>13</v>
      </c>
      <c r="AN387" s="1076">
        <v>1</v>
      </c>
      <c r="AQ387" s="1062">
        <v>2</v>
      </c>
      <c r="AR387" s="1062">
        <v>6</v>
      </c>
      <c r="AS387" s="1062">
        <v>6</v>
      </c>
      <c r="AT387" s="1062">
        <f t="shared" si="598"/>
        <v>14</v>
      </c>
      <c r="AU387" s="1082">
        <v>1</v>
      </c>
      <c r="AX387" s="1062">
        <v>2</v>
      </c>
      <c r="AY387" s="1062">
        <v>6</v>
      </c>
      <c r="AZ387" s="1062">
        <v>6</v>
      </c>
      <c r="BA387" s="1062">
        <f t="shared" si="599"/>
        <v>14</v>
      </c>
      <c r="BB387" s="1082">
        <v>1</v>
      </c>
      <c r="BD387" s="1150"/>
      <c r="BE387" s="1073"/>
      <c r="BY387" s="1150"/>
      <c r="BZ387" s="1073"/>
      <c r="CN387" s="1150"/>
      <c r="CO387" s="1073"/>
      <c r="DA387" s="1082"/>
      <c r="DB387" s="1082"/>
      <c r="DC387" s="1082"/>
      <c r="DD387" s="1082"/>
      <c r="DE387" s="1082"/>
      <c r="DF387" s="1082"/>
      <c r="DG387" s="1082"/>
      <c r="DH387" s="1082"/>
      <c r="DI387" s="1082"/>
      <c r="DJ387" s="1082"/>
      <c r="DK387" s="1082"/>
      <c r="DL387" s="1082"/>
      <c r="DO387" s="1150"/>
      <c r="DP387" s="1073"/>
      <c r="DQ387" s="587"/>
      <c r="DR387" s="587"/>
      <c r="DS387" s="587"/>
      <c r="DT387" s="587"/>
      <c r="DU387" s="1127"/>
      <c r="DV387" s="1127"/>
      <c r="DW387" s="588"/>
      <c r="DX387" s="587"/>
      <c r="DY387" s="587"/>
      <c r="DZ387" s="587"/>
      <c r="EA387" s="587"/>
      <c r="EB387" s="1127"/>
      <c r="EC387" s="1127"/>
      <c r="ED387" s="1150"/>
      <c r="EE387" s="1073"/>
      <c r="EF387" s="1062">
        <v>14</v>
      </c>
      <c r="EG387" s="1062">
        <v>0</v>
      </c>
      <c r="EH387" s="1062">
        <v>6</v>
      </c>
      <c r="EI387" s="1062">
        <f t="shared" si="600"/>
        <v>20</v>
      </c>
      <c r="EJ387" s="1082">
        <v>1</v>
      </c>
      <c r="EM387" s="1062">
        <v>14</v>
      </c>
      <c r="EN387" s="1062">
        <v>0</v>
      </c>
      <c r="EO387" s="1062">
        <v>9</v>
      </c>
      <c r="EP387" s="1062">
        <f t="shared" si="601"/>
        <v>23</v>
      </c>
      <c r="EQ387" s="1082">
        <v>1</v>
      </c>
      <c r="ES387" s="1150"/>
      <c r="ET387" s="1074"/>
      <c r="EU387" s="1062">
        <v>0</v>
      </c>
      <c r="EV387" s="1062">
        <v>0</v>
      </c>
      <c r="EW387" s="1062">
        <v>0</v>
      </c>
      <c r="EX387" s="1062">
        <f t="shared" si="602"/>
        <v>0</v>
      </c>
      <c r="EY387" s="1081">
        <v>0</v>
      </c>
      <c r="FB387" s="1062">
        <v>0</v>
      </c>
      <c r="FC387" s="1062">
        <v>0</v>
      </c>
      <c r="FD387" s="1062">
        <v>0</v>
      </c>
      <c r="FE387" s="1062">
        <f t="shared" si="603"/>
        <v>0</v>
      </c>
      <c r="FF387" s="1082">
        <v>0</v>
      </c>
      <c r="FH387" s="1154"/>
      <c r="FI387" s="1138"/>
      <c r="FJ387" s="1248">
        <v>11</v>
      </c>
      <c r="FK387" s="1248">
        <v>3</v>
      </c>
      <c r="FL387" s="1248">
        <v>4</v>
      </c>
      <c r="FM387" s="1248">
        <f t="shared" si="604"/>
        <v>18</v>
      </c>
      <c r="FN387" s="1248">
        <v>1</v>
      </c>
      <c r="FO387" s="1248"/>
      <c r="FP387" s="1248"/>
      <c r="FQ387" s="1248">
        <v>12</v>
      </c>
      <c r="FR387" s="1062">
        <v>3</v>
      </c>
      <c r="FS387" s="1062">
        <v>4</v>
      </c>
      <c r="FT387" s="1062">
        <f t="shared" si="605"/>
        <v>19</v>
      </c>
      <c r="FU387" s="1076">
        <v>1</v>
      </c>
      <c r="FX387" s="1138"/>
      <c r="FY387" s="1062">
        <v>1</v>
      </c>
      <c r="FZ387" s="1062">
        <v>1</v>
      </c>
      <c r="GA387" s="1062">
        <v>0</v>
      </c>
      <c r="GB387" s="590">
        <f t="shared" si="606"/>
        <v>2</v>
      </c>
      <c r="GC387" s="1082">
        <v>1</v>
      </c>
      <c r="GE387" s="589">
        <f t="shared" si="593"/>
        <v>31</v>
      </c>
      <c r="GF387" s="589">
        <f t="shared" si="594"/>
        <v>13</v>
      </c>
      <c r="GG387" s="589">
        <f t="shared" si="595"/>
        <v>22</v>
      </c>
      <c r="GH387" s="586">
        <v>1</v>
      </c>
      <c r="GI387" s="586">
        <v>0</v>
      </c>
    </row>
    <row r="388" spans="1:201" ht="15.75" hidden="1" customHeight="1" x14ac:dyDescent="0.35">
      <c r="A388" s="1225">
        <f>A387+1</f>
        <v>43264</v>
      </c>
      <c r="O388" s="1150"/>
      <c r="P388" s="1073"/>
      <c r="AC388" s="1062">
        <v>6</v>
      </c>
      <c r="AD388" s="1062">
        <v>1</v>
      </c>
      <c r="AE388" s="1062">
        <v>5</v>
      </c>
      <c r="AF388" s="1062">
        <f t="shared" si="596"/>
        <v>12</v>
      </c>
      <c r="AG388" s="1076">
        <v>1</v>
      </c>
      <c r="AJ388" s="1062">
        <v>7</v>
      </c>
      <c r="AK388" s="1062">
        <v>1</v>
      </c>
      <c r="AL388" s="1062">
        <v>6</v>
      </c>
      <c r="AM388" s="1062">
        <f t="shared" si="597"/>
        <v>14</v>
      </c>
      <c r="AN388" s="1076">
        <v>1</v>
      </c>
      <c r="AQ388" s="1062">
        <v>3</v>
      </c>
      <c r="AR388" s="1062">
        <v>0</v>
      </c>
      <c r="AS388" s="1062">
        <v>4</v>
      </c>
      <c r="AT388" s="1062">
        <f t="shared" si="598"/>
        <v>7</v>
      </c>
      <c r="AU388" s="1082">
        <v>1</v>
      </c>
      <c r="AX388" s="1062">
        <v>3</v>
      </c>
      <c r="AY388" s="1062">
        <v>0</v>
      </c>
      <c r="AZ388" s="1062">
        <v>4</v>
      </c>
      <c r="BA388" s="1062">
        <f t="shared" si="599"/>
        <v>7</v>
      </c>
      <c r="BB388" s="1082">
        <v>1</v>
      </c>
      <c r="BD388" s="1150"/>
      <c r="BE388" s="1073"/>
      <c r="BY388" s="1150"/>
      <c r="BZ388" s="1073"/>
      <c r="CN388" s="1150"/>
      <c r="CO388" s="1073"/>
      <c r="DA388" s="1082"/>
      <c r="DB388" s="1082"/>
      <c r="DC388" s="1082"/>
      <c r="DD388" s="1082"/>
      <c r="DE388" s="1082"/>
      <c r="DF388" s="1082"/>
      <c r="DG388" s="1082"/>
      <c r="DH388" s="1082"/>
      <c r="DI388" s="1082"/>
      <c r="DJ388" s="1082"/>
      <c r="DK388" s="1082"/>
      <c r="DL388" s="1082"/>
      <c r="DO388" s="1150"/>
      <c r="DP388" s="1073"/>
      <c r="DQ388" s="587"/>
      <c r="DR388" s="587"/>
      <c r="DS388" s="587"/>
      <c r="DT388" s="587"/>
      <c r="DU388" s="1127"/>
      <c r="DV388" s="1127"/>
      <c r="DW388" s="588"/>
      <c r="DX388" s="587"/>
      <c r="DY388" s="587"/>
      <c r="DZ388" s="587"/>
      <c r="EA388" s="587"/>
      <c r="EB388" s="1127"/>
      <c r="EC388" s="1127"/>
      <c r="ED388" s="1150"/>
      <c r="EE388" s="1073"/>
      <c r="EF388" s="1062">
        <v>2</v>
      </c>
      <c r="EG388" s="1062">
        <v>1</v>
      </c>
      <c r="EH388" s="1062">
        <v>0</v>
      </c>
      <c r="EI388" s="1062">
        <f t="shared" si="600"/>
        <v>3</v>
      </c>
      <c r="EJ388" s="1082">
        <v>1</v>
      </c>
      <c r="EM388" s="1062">
        <v>3</v>
      </c>
      <c r="EN388" s="1062">
        <v>1</v>
      </c>
      <c r="EO388" s="1062">
        <v>4</v>
      </c>
      <c r="EP388" s="1062">
        <f t="shared" si="601"/>
        <v>8</v>
      </c>
      <c r="EQ388" s="1082">
        <v>1</v>
      </c>
      <c r="ES388" s="1150"/>
      <c r="ET388" s="1074"/>
      <c r="EU388" s="1062">
        <v>4</v>
      </c>
      <c r="EV388" s="1062">
        <v>0</v>
      </c>
      <c r="EW388" s="1062">
        <v>2</v>
      </c>
      <c r="EX388" s="1062">
        <f t="shared" si="602"/>
        <v>6</v>
      </c>
      <c r="EY388" s="1081">
        <v>1</v>
      </c>
      <c r="FB388" s="1062">
        <v>5</v>
      </c>
      <c r="FC388" s="1062">
        <v>2</v>
      </c>
      <c r="FD388" s="1062">
        <v>3</v>
      </c>
      <c r="FE388" s="1062">
        <f t="shared" si="603"/>
        <v>10</v>
      </c>
      <c r="FF388" s="1082">
        <v>1</v>
      </c>
      <c r="FH388" s="1154"/>
      <c r="FI388" s="1138"/>
      <c r="FJ388" s="1248">
        <v>10</v>
      </c>
      <c r="FK388" s="1248">
        <v>0</v>
      </c>
      <c r="FL388" s="1248">
        <v>0</v>
      </c>
      <c r="FM388" s="1248">
        <f t="shared" si="604"/>
        <v>10</v>
      </c>
      <c r="FN388" s="1248">
        <v>1</v>
      </c>
      <c r="FO388" s="1248"/>
      <c r="FP388" s="1248"/>
      <c r="FQ388" s="1248">
        <v>11</v>
      </c>
      <c r="FR388" s="1062">
        <v>0</v>
      </c>
      <c r="FS388" s="1062">
        <v>0</v>
      </c>
      <c r="FT388" s="1062">
        <f t="shared" si="605"/>
        <v>11</v>
      </c>
      <c r="FU388" s="1076">
        <v>1</v>
      </c>
      <c r="FX388" s="1138"/>
      <c r="FY388" s="1062">
        <v>1</v>
      </c>
      <c r="FZ388" s="1062">
        <v>0</v>
      </c>
      <c r="GA388" s="1062">
        <v>0</v>
      </c>
      <c r="GB388" s="590">
        <f t="shared" si="606"/>
        <v>1</v>
      </c>
      <c r="GC388" s="1082">
        <v>1</v>
      </c>
      <c r="GE388" s="589">
        <f t="shared" si="593"/>
        <v>26</v>
      </c>
      <c r="GF388" s="589">
        <f t="shared" si="594"/>
        <v>2</v>
      </c>
      <c r="GG388" s="589">
        <f t="shared" si="595"/>
        <v>11</v>
      </c>
      <c r="GH388" s="586">
        <v>0</v>
      </c>
      <c r="GI388" s="586">
        <v>1</v>
      </c>
    </row>
    <row r="389" spans="1:201" ht="15.75" hidden="1" customHeight="1" x14ac:dyDescent="0.35">
      <c r="A389" s="1225">
        <f>A388+1</f>
        <v>43265</v>
      </c>
      <c r="O389" s="1150"/>
      <c r="P389" s="1073"/>
      <c r="AC389" s="1062">
        <v>5</v>
      </c>
      <c r="AD389" s="1062">
        <v>2</v>
      </c>
      <c r="AE389" s="1062">
        <v>5</v>
      </c>
      <c r="AF389" s="1062">
        <f t="shared" si="596"/>
        <v>12</v>
      </c>
      <c r="AG389" s="1076">
        <v>1</v>
      </c>
      <c r="AJ389" s="1062">
        <v>5</v>
      </c>
      <c r="AK389" s="1062">
        <v>2</v>
      </c>
      <c r="AL389" s="1062">
        <v>5</v>
      </c>
      <c r="AM389" s="1062">
        <f t="shared" si="597"/>
        <v>12</v>
      </c>
      <c r="AN389" s="1076">
        <v>1</v>
      </c>
      <c r="AQ389" s="1062">
        <v>2</v>
      </c>
      <c r="AR389" s="1062">
        <v>1</v>
      </c>
      <c r="AS389" s="1062">
        <v>0</v>
      </c>
      <c r="AT389" s="1062">
        <f t="shared" si="598"/>
        <v>3</v>
      </c>
      <c r="AU389" s="1082">
        <v>1</v>
      </c>
      <c r="AX389" s="1062">
        <v>2</v>
      </c>
      <c r="AY389" s="1062">
        <v>1</v>
      </c>
      <c r="AZ389" s="1062">
        <v>0</v>
      </c>
      <c r="BA389" s="1062">
        <f t="shared" si="599"/>
        <v>3</v>
      </c>
      <c r="BB389" s="1082">
        <v>1</v>
      </c>
      <c r="BD389" s="1150"/>
      <c r="BE389" s="1073"/>
      <c r="BY389" s="1150"/>
      <c r="BZ389" s="1073"/>
      <c r="CN389" s="1150"/>
      <c r="CO389" s="1073"/>
      <c r="DA389" s="1082"/>
      <c r="DB389" s="1082"/>
      <c r="DC389" s="1082"/>
      <c r="DD389" s="1082"/>
      <c r="DE389" s="1082"/>
      <c r="DF389" s="1082"/>
      <c r="DG389" s="1082"/>
      <c r="DH389" s="1082"/>
      <c r="DI389" s="1082"/>
      <c r="DJ389" s="1082"/>
      <c r="DK389" s="1082"/>
      <c r="DL389" s="1082"/>
      <c r="DO389" s="1150"/>
      <c r="DP389" s="1073"/>
      <c r="DQ389" s="587"/>
      <c r="DR389" s="587"/>
      <c r="DS389" s="587"/>
      <c r="DT389" s="587"/>
      <c r="DU389" s="1127"/>
      <c r="DV389" s="1127"/>
      <c r="DW389" s="588"/>
      <c r="DX389" s="587"/>
      <c r="DY389" s="587"/>
      <c r="DZ389" s="587"/>
      <c r="EA389" s="587"/>
      <c r="EB389" s="1127"/>
      <c r="EC389" s="1127"/>
      <c r="ED389" s="1150"/>
      <c r="EE389" s="1073"/>
      <c r="EF389" s="1062">
        <v>6</v>
      </c>
      <c r="EG389" s="1062">
        <v>1</v>
      </c>
      <c r="EH389" s="1062">
        <v>5</v>
      </c>
      <c r="EI389" s="1062">
        <f t="shared" si="600"/>
        <v>12</v>
      </c>
      <c r="EJ389" s="1082">
        <v>1</v>
      </c>
      <c r="EM389" s="1062">
        <v>6</v>
      </c>
      <c r="EN389" s="1062">
        <v>1</v>
      </c>
      <c r="EO389" s="1062">
        <v>7</v>
      </c>
      <c r="EP389" s="1062">
        <f t="shared" si="601"/>
        <v>14</v>
      </c>
      <c r="EQ389" s="1082">
        <v>1</v>
      </c>
      <c r="ES389" s="1150"/>
      <c r="ET389" s="1074"/>
      <c r="EU389" s="1062">
        <v>6</v>
      </c>
      <c r="EV389" s="1062">
        <v>1</v>
      </c>
      <c r="EW389" s="1062">
        <v>1</v>
      </c>
      <c r="EX389" s="1062">
        <f t="shared" si="602"/>
        <v>8</v>
      </c>
      <c r="EY389" s="1081">
        <v>1</v>
      </c>
      <c r="FB389" s="1062">
        <v>7</v>
      </c>
      <c r="FC389" s="1062">
        <v>1</v>
      </c>
      <c r="FD389" s="1062">
        <v>3</v>
      </c>
      <c r="FE389" s="1062">
        <f t="shared" si="603"/>
        <v>11</v>
      </c>
      <c r="FF389" s="1082">
        <v>1</v>
      </c>
      <c r="FH389" s="1154"/>
      <c r="FI389" s="1138"/>
      <c r="FJ389" s="1248">
        <v>7</v>
      </c>
      <c r="FK389" s="1248">
        <v>0</v>
      </c>
      <c r="FL389" s="1248">
        <v>0</v>
      </c>
      <c r="FM389" s="1248">
        <f t="shared" si="604"/>
        <v>7</v>
      </c>
      <c r="FN389" s="1248">
        <v>1</v>
      </c>
      <c r="FO389" s="1248"/>
      <c r="FP389" s="1248"/>
      <c r="FQ389" s="1248">
        <v>9</v>
      </c>
      <c r="FR389" s="1062">
        <v>0</v>
      </c>
      <c r="FS389" s="1062">
        <v>2</v>
      </c>
      <c r="FT389" s="1062">
        <f t="shared" si="605"/>
        <v>11</v>
      </c>
      <c r="FU389" s="1076">
        <v>1</v>
      </c>
      <c r="FX389" s="1138"/>
      <c r="FY389" s="1062">
        <v>3</v>
      </c>
      <c r="FZ389" s="1062">
        <v>2</v>
      </c>
      <c r="GA389" s="1062">
        <v>0</v>
      </c>
      <c r="GB389" s="590">
        <f t="shared" si="606"/>
        <v>5</v>
      </c>
      <c r="GC389" s="1082">
        <v>1</v>
      </c>
      <c r="GE389" s="589">
        <f t="shared" si="593"/>
        <v>29</v>
      </c>
      <c r="GF389" s="589">
        <f t="shared" si="594"/>
        <v>7</v>
      </c>
      <c r="GG389" s="589">
        <f t="shared" si="595"/>
        <v>11</v>
      </c>
      <c r="GH389" s="586">
        <v>0</v>
      </c>
      <c r="GI389" s="586">
        <v>0</v>
      </c>
    </row>
    <row r="390" spans="1:201" ht="15.75" hidden="1" customHeight="1" x14ac:dyDescent="0.35">
      <c r="A390" s="1227">
        <f>A389+1</f>
        <v>43266</v>
      </c>
      <c r="O390" s="1150"/>
      <c r="P390" s="1073"/>
      <c r="AC390" s="1062">
        <v>7</v>
      </c>
      <c r="AD390" s="1062">
        <v>2</v>
      </c>
      <c r="AE390" s="1062">
        <v>3</v>
      </c>
      <c r="AF390" s="1062">
        <f t="shared" si="596"/>
        <v>12</v>
      </c>
      <c r="AG390" s="1076">
        <v>1</v>
      </c>
      <c r="AJ390" s="1062">
        <v>7</v>
      </c>
      <c r="AK390" s="1062">
        <v>4</v>
      </c>
      <c r="AL390" s="1062">
        <v>3</v>
      </c>
      <c r="AM390" s="1062">
        <f t="shared" si="597"/>
        <v>14</v>
      </c>
      <c r="AN390" s="1076">
        <v>1</v>
      </c>
      <c r="AQ390" s="1062">
        <v>2</v>
      </c>
      <c r="AR390" s="1062">
        <v>1</v>
      </c>
      <c r="AS390" s="1062">
        <v>3</v>
      </c>
      <c r="AT390" s="1062">
        <f t="shared" si="598"/>
        <v>6</v>
      </c>
      <c r="AU390" s="1082">
        <v>1</v>
      </c>
      <c r="AX390" s="1062">
        <v>4</v>
      </c>
      <c r="AY390" s="1062">
        <v>2</v>
      </c>
      <c r="AZ390" s="1062">
        <v>3</v>
      </c>
      <c r="BA390" s="1062">
        <f t="shared" si="599"/>
        <v>9</v>
      </c>
      <c r="BB390" s="1082">
        <v>1</v>
      </c>
      <c r="BD390" s="1150"/>
      <c r="BE390" s="1073"/>
      <c r="BY390" s="1150"/>
      <c r="BZ390" s="1073"/>
      <c r="CN390" s="1150"/>
      <c r="CO390" s="1073"/>
      <c r="DA390" s="1082"/>
      <c r="DB390" s="1082"/>
      <c r="DC390" s="1082"/>
      <c r="DD390" s="1082"/>
      <c r="DE390" s="1082"/>
      <c r="DF390" s="1082"/>
      <c r="DG390" s="1082"/>
      <c r="DH390" s="1082"/>
      <c r="DI390" s="1082"/>
      <c r="DJ390" s="1082"/>
      <c r="DK390" s="1082"/>
      <c r="DL390" s="1082"/>
      <c r="DO390" s="1150"/>
      <c r="DP390" s="1073"/>
      <c r="DQ390" s="587"/>
      <c r="DR390" s="587"/>
      <c r="DS390" s="587"/>
      <c r="DT390" s="587"/>
      <c r="DU390" s="1127"/>
      <c r="DV390" s="1127"/>
      <c r="DW390" s="588"/>
      <c r="DX390" s="587"/>
      <c r="DY390" s="587"/>
      <c r="DZ390" s="587"/>
      <c r="EA390" s="587"/>
      <c r="EB390" s="1127"/>
      <c r="EC390" s="1127"/>
      <c r="ED390" s="1150"/>
      <c r="EE390" s="1073"/>
      <c r="EF390" s="1062">
        <v>6</v>
      </c>
      <c r="EG390" s="1062">
        <v>0</v>
      </c>
      <c r="EH390" s="1062">
        <v>3</v>
      </c>
      <c r="EI390" s="1062">
        <f t="shared" si="600"/>
        <v>9</v>
      </c>
      <c r="EJ390" s="1082">
        <v>1</v>
      </c>
      <c r="EM390" s="1062">
        <v>6</v>
      </c>
      <c r="EN390" s="1062">
        <v>0</v>
      </c>
      <c r="EO390" s="1062">
        <v>5</v>
      </c>
      <c r="EP390" s="1062">
        <f t="shared" si="601"/>
        <v>11</v>
      </c>
      <c r="EQ390" s="1082">
        <v>1</v>
      </c>
      <c r="ES390" s="1150"/>
      <c r="ET390" s="1074"/>
      <c r="EU390" s="1062">
        <v>5</v>
      </c>
      <c r="EV390" s="1062">
        <v>1</v>
      </c>
      <c r="EW390" s="1062">
        <v>0</v>
      </c>
      <c r="EX390" s="1062">
        <f t="shared" si="602"/>
        <v>6</v>
      </c>
      <c r="EY390" s="1081">
        <v>1</v>
      </c>
      <c r="FB390" s="1062">
        <v>7</v>
      </c>
      <c r="FC390" s="1062">
        <v>3</v>
      </c>
      <c r="FD390" s="1062">
        <v>4</v>
      </c>
      <c r="FE390" s="1062">
        <f t="shared" si="603"/>
        <v>14</v>
      </c>
      <c r="FF390" s="1082">
        <v>1</v>
      </c>
      <c r="FH390" s="1154"/>
      <c r="FI390" s="1138"/>
      <c r="FJ390" s="1248">
        <v>3</v>
      </c>
      <c r="FK390" s="1248">
        <v>0</v>
      </c>
      <c r="FL390" s="1248">
        <v>4</v>
      </c>
      <c r="FM390" s="1248">
        <f t="shared" si="604"/>
        <v>7</v>
      </c>
      <c r="FN390" s="1248">
        <v>1</v>
      </c>
      <c r="FO390" s="1248"/>
      <c r="FP390" s="1248"/>
      <c r="FQ390" s="1248">
        <v>4</v>
      </c>
      <c r="FR390" s="1062">
        <v>1</v>
      </c>
      <c r="FS390" s="1062">
        <v>5</v>
      </c>
      <c r="FT390" s="1062">
        <f t="shared" si="605"/>
        <v>10</v>
      </c>
      <c r="FU390" s="1076">
        <v>1</v>
      </c>
      <c r="FX390" s="1138"/>
      <c r="FY390" s="1062">
        <v>2</v>
      </c>
      <c r="FZ390" s="1062">
        <v>0</v>
      </c>
      <c r="GA390" s="1062">
        <v>0</v>
      </c>
      <c r="GB390" s="590">
        <f t="shared" si="606"/>
        <v>2</v>
      </c>
      <c r="GC390" s="1082">
        <v>1</v>
      </c>
      <c r="GE390" s="589">
        <f t="shared" si="593"/>
        <v>25</v>
      </c>
      <c r="GF390" s="589">
        <f t="shared" si="594"/>
        <v>4</v>
      </c>
      <c r="GG390" s="589">
        <f t="shared" si="595"/>
        <v>13</v>
      </c>
      <c r="GH390" s="586">
        <v>0</v>
      </c>
      <c r="GI390" s="586">
        <v>0</v>
      </c>
    </row>
    <row r="391" spans="1:201" ht="15.75" hidden="1" customHeight="1" x14ac:dyDescent="0.35">
      <c r="A391" s="1226">
        <v>43269</v>
      </c>
      <c r="O391" s="1150"/>
      <c r="P391" s="1073"/>
      <c r="AC391" s="1062">
        <v>10</v>
      </c>
      <c r="AD391" s="1062">
        <v>6</v>
      </c>
      <c r="AE391" s="1062">
        <v>6</v>
      </c>
      <c r="AF391" s="1062">
        <f t="shared" si="596"/>
        <v>22</v>
      </c>
      <c r="AG391" s="1076">
        <v>1</v>
      </c>
      <c r="AJ391" s="1062">
        <v>10</v>
      </c>
      <c r="AK391" s="1062">
        <v>6</v>
      </c>
      <c r="AL391" s="1062">
        <v>6</v>
      </c>
      <c r="AM391" s="1062">
        <f t="shared" si="597"/>
        <v>22</v>
      </c>
      <c r="AN391" s="1076">
        <v>1</v>
      </c>
      <c r="AQ391" s="1062">
        <v>0</v>
      </c>
      <c r="AR391" s="1062">
        <v>0</v>
      </c>
      <c r="AS391" s="1062">
        <v>0</v>
      </c>
      <c r="AT391" s="1062">
        <f t="shared" si="598"/>
        <v>0</v>
      </c>
      <c r="AU391" s="1082">
        <v>0</v>
      </c>
      <c r="AX391" s="1062">
        <v>0</v>
      </c>
      <c r="AY391" s="1062">
        <v>0</v>
      </c>
      <c r="AZ391" s="1062">
        <v>0</v>
      </c>
      <c r="BA391" s="1062">
        <f t="shared" si="599"/>
        <v>0</v>
      </c>
      <c r="BB391" s="1082">
        <v>0</v>
      </c>
      <c r="BD391" s="1150"/>
      <c r="BE391" s="1073"/>
      <c r="BY391" s="1150"/>
      <c r="BZ391" s="1073"/>
      <c r="CN391" s="1150"/>
      <c r="CO391" s="1073"/>
      <c r="DA391" s="1082"/>
      <c r="DB391" s="1082"/>
      <c r="DC391" s="1082"/>
      <c r="DD391" s="1082"/>
      <c r="DE391" s="1082"/>
      <c r="DF391" s="1082"/>
      <c r="DG391" s="1082"/>
      <c r="DH391" s="1082"/>
      <c r="DI391" s="1082"/>
      <c r="DJ391" s="1082"/>
      <c r="DK391" s="1082"/>
      <c r="DL391" s="1082"/>
      <c r="DO391" s="1150"/>
      <c r="DP391" s="1073"/>
      <c r="DQ391" s="587"/>
      <c r="DR391" s="587"/>
      <c r="DS391" s="587"/>
      <c r="DT391" s="587"/>
      <c r="DU391" s="1127"/>
      <c r="DV391" s="1127"/>
      <c r="DW391" s="588"/>
      <c r="DX391" s="587"/>
      <c r="DY391" s="587"/>
      <c r="DZ391" s="587"/>
      <c r="EA391" s="587"/>
      <c r="EB391" s="1127"/>
      <c r="EC391" s="1127"/>
      <c r="ED391" s="1150"/>
      <c r="EE391" s="1073"/>
      <c r="EF391" s="1062">
        <v>7</v>
      </c>
      <c r="EG391" s="1062">
        <v>0</v>
      </c>
      <c r="EH391" s="1062">
        <v>2</v>
      </c>
      <c r="EI391" s="1062">
        <f t="shared" si="600"/>
        <v>9</v>
      </c>
      <c r="EJ391" s="1082">
        <v>1</v>
      </c>
      <c r="EM391" s="1062">
        <v>7</v>
      </c>
      <c r="EN391" s="1062">
        <v>0</v>
      </c>
      <c r="EO391" s="1062">
        <v>4</v>
      </c>
      <c r="EP391" s="1062">
        <f t="shared" si="601"/>
        <v>11</v>
      </c>
      <c r="EQ391" s="1082">
        <v>1</v>
      </c>
      <c r="ES391" s="1150"/>
      <c r="ET391" s="1074"/>
      <c r="EU391" s="1062">
        <v>0</v>
      </c>
      <c r="EV391" s="1062">
        <v>0</v>
      </c>
      <c r="EW391" s="1062">
        <v>0</v>
      </c>
      <c r="EX391" s="1062">
        <f t="shared" si="602"/>
        <v>0</v>
      </c>
      <c r="EY391" s="1081">
        <v>0</v>
      </c>
      <c r="FB391" s="1062">
        <v>0</v>
      </c>
      <c r="FC391" s="1062">
        <v>0</v>
      </c>
      <c r="FD391" s="1062">
        <v>0</v>
      </c>
      <c r="FE391" s="1062">
        <f t="shared" si="603"/>
        <v>0</v>
      </c>
      <c r="FF391" s="1082">
        <v>0</v>
      </c>
      <c r="FH391" s="1154"/>
      <c r="FI391" s="1138"/>
      <c r="FJ391" s="1248">
        <v>5</v>
      </c>
      <c r="FK391" s="1248">
        <v>0</v>
      </c>
      <c r="FL391" s="1248">
        <v>1</v>
      </c>
      <c r="FM391" s="1248">
        <f t="shared" si="604"/>
        <v>6</v>
      </c>
      <c r="FN391" s="1248">
        <v>1</v>
      </c>
      <c r="FO391" s="1248"/>
      <c r="FP391" s="1248"/>
      <c r="FQ391" s="1248">
        <v>5</v>
      </c>
      <c r="FR391" s="1062">
        <v>0</v>
      </c>
      <c r="FS391" s="1062">
        <v>2</v>
      </c>
      <c r="FT391" s="1062">
        <f t="shared" si="605"/>
        <v>7</v>
      </c>
      <c r="FU391" s="1076">
        <v>1</v>
      </c>
      <c r="FX391" s="1138"/>
      <c r="FY391" s="1062">
        <v>0</v>
      </c>
      <c r="FZ391" s="1062">
        <v>0</v>
      </c>
      <c r="GA391" s="1062">
        <v>0</v>
      </c>
      <c r="GB391" s="590">
        <f t="shared" si="606"/>
        <v>0</v>
      </c>
      <c r="GC391" s="1082">
        <v>1</v>
      </c>
      <c r="GE391" s="589">
        <f t="shared" si="593"/>
        <v>22</v>
      </c>
      <c r="GF391" s="589">
        <f t="shared" si="594"/>
        <v>6</v>
      </c>
      <c r="GG391" s="589">
        <f t="shared" si="595"/>
        <v>9</v>
      </c>
      <c r="GH391" s="586">
        <v>0</v>
      </c>
      <c r="GI391" s="586">
        <v>0</v>
      </c>
    </row>
    <row r="392" spans="1:201" ht="15.75" hidden="1" customHeight="1" x14ac:dyDescent="0.35">
      <c r="A392" s="1226">
        <v>43270</v>
      </c>
      <c r="B392" s="595"/>
      <c r="C392" s="595"/>
      <c r="D392" s="595"/>
      <c r="E392" s="595"/>
      <c r="F392" s="1012"/>
      <c r="G392" s="1165"/>
      <c r="H392" s="1014"/>
      <c r="I392" s="595"/>
      <c r="J392" s="595"/>
      <c r="K392" s="595"/>
      <c r="L392" s="595"/>
      <c r="M392" s="1012"/>
      <c r="N392" s="1012"/>
      <c r="O392" s="1014"/>
      <c r="P392" s="1014"/>
      <c r="Q392" s="595"/>
      <c r="R392" s="595"/>
      <c r="S392" s="595"/>
      <c r="T392" s="595"/>
      <c r="U392" s="1012"/>
      <c r="V392" s="1165"/>
      <c r="W392" s="595"/>
      <c r="X392" s="595"/>
      <c r="Y392" s="595"/>
      <c r="Z392" s="595"/>
      <c r="AA392" s="1012"/>
      <c r="AB392" s="1012"/>
      <c r="AC392" s="595">
        <v>3</v>
      </c>
      <c r="AD392" s="595">
        <v>2</v>
      </c>
      <c r="AE392" s="595">
        <v>12</v>
      </c>
      <c r="AF392" s="595">
        <f t="shared" si="596"/>
        <v>17</v>
      </c>
      <c r="AG392" s="1012">
        <v>1</v>
      </c>
      <c r="AH392" s="1166"/>
      <c r="AI392" s="1014"/>
      <c r="AJ392" s="595">
        <v>4</v>
      </c>
      <c r="AK392" s="595">
        <v>3</v>
      </c>
      <c r="AL392" s="595">
        <v>12</v>
      </c>
      <c r="AM392" s="595">
        <f t="shared" si="597"/>
        <v>19</v>
      </c>
      <c r="AN392" s="1076">
        <v>1</v>
      </c>
      <c r="AO392" s="1163"/>
      <c r="AP392" s="595"/>
      <c r="AQ392" s="595">
        <v>1</v>
      </c>
      <c r="AR392" s="595">
        <v>0</v>
      </c>
      <c r="AS392" s="595">
        <v>0</v>
      </c>
      <c r="AT392" s="595">
        <f t="shared" si="598"/>
        <v>1</v>
      </c>
      <c r="AU392" s="1163">
        <v>1</v>
      </c>
      <c r="AV392" s="1165"/>
      <c r="AW392" s="1014"/>
      <c r="AX392" s="595">
        <v>1</v>
      </c>
      <c r="AY392" s="595">
        <v>0</v>
      </c>
      <c r="AZ392" s="595">
        <v>1</v>
      </c>
      <c r="BA392" s="595">
        <f t="shared" si="599"/>
        <v>2</v>
      </c>
      <c r="BB392" s="1163">
        <v>1</v>
      </c>
      <c r="BC392" s="1163"/>
      <c r="BD392" s="1014"/>
      <c r="BE392" s="1014"/>
      <c r="BF392" s="595"/>
      <c r="BG392" s="595"/>
      <c r="BH392" s="595"/>
      <c r="BI392" s="595"/>
      <c r="BJ392" s="1012"/>
      <c r="BK392" s="1163"/>
      <c r="BL392" s="1014"/>
      <c r="BM392" s="595"/>
      <c r="BN392" s="595"/>
      <c r="BO392" s="595"/>
      <c r="BP392" s="595"/>
      <c r="BQ392" s="1167"/>
      <c r="BR392" s="1166"/>
      <c r="BS392" s="595"/>
      <c r="BT392" s="595"/>
      <c r="BU392" s="595"/>
      <c r="BV392" s="595"/>
      <c r="BW392" s="1012"/>
      <c r="BX392" s="1163"/>
      <c r="BY392" s="1014"/>
      <c r="BZ392" s="1014"/>
      <c r="CA392" s="595"/>
      <c r="CB392" s="595"/>
      <c r="CC392" s="595"/>
      <c r="CD392" s="595"/>
      <c r="CE392" s="1163"/>
      <c r="CF392" s="1163"/>
      <c r="CG392" s="1014"/>
      <c r="CH392" s="595"/>
      <c r="CI392" s="595"/>
      <c r="CJ392" s="595"/>
      <c r="CK392" s="595"/>
      <c r="CM392" s="1163"/>
      <c r="CN392" s="1014"/>
      <c r="CO392" s="1014"/>
      <c r="CP392" s="595"/>
      <c r="CQ392" s="595"/>
      <c r="CR392" s="595"/>
      <c r="CS392" s="595"/>
      <c r="CT392" s="1163"/>
      <c r="CU392" s="1163"/>
      <c r="CV392" s="1014"/>
      <c r="CW392" s="595"/>
      <c r="CX392" s="595"/>
      <c r="CY392" s="595"/>
      <c r="CZ392" s="595"/>
      <c r="DA392" s="1163"/>
      <c r="DB392" s="1163"/>
      <c r="DC392" s="1163"/>
      <c r="DD392" s="1163"/>
      <c r="DE392" s="1163"/>
      <c r="DF392" s="1163"/>
      <c r="DG392" s="1163"/>
      <c r="DH392" s="1163"/>
      <c r="DI392" s="1163"/>
      <c r="DJ392" s="1163"/>
      <c r="DK392" s="1163"/>
      <c r="DL392" s="1163"/>
      <c r="DM392" s="1163"/>
      <c r="DN392" s="1163"/>
      <c r="DO392" s="1014"/>
      <c r="DP392" s="1014"/>
      <c r="DQ392" s="595"/>
      <c r="DR392" s="595"/>
      <c r="DS392" s="595"/>
      <c r="DT392" s="595"/>
      <c r="DU392" s="1163"/>
      <c r="DV392" s="1163"/>
      <c r="DW392" s="1014"/>
      <c r="DX392" s="595"/>
      <c r="DY392" s="595"/>
      <c r="DZ392" s="595"/>
      <c r="EA392" s="595"/>
      <c r="EB392" s="1163"/>
      <c r="EC392" s="1163"/>
      <c r="ED392" s="1014"/>
      <c r="EE392" s="1014"/>
      <c r="EF392" s="595">
        <v>8</v>
      </c>
      <c r="EG392" s="595">
        <v>1</v>
      </c>
      <c r="EH392" s="595">
        <v>0</v>
      </c>
      <c r="EI392" s="595">
        <f t="shared" si="600"/>
        <v>9</v>
      </c>
      <c r="EJ392" s="1163">
        <v>1</v>
      </c>
      <c r="EK392" s="1163"/>
      <c r="EL392" s="1014"/>
      <c r="EM392" s="595">
        <v>10</v>
      </c>
      <c r="EN392" s="595">
        <v>1</v>
      </c>
      <c r="EO392" s="595">
        <v>1</v>
      </c>
      <c r="EP392" s="595">
        <f t="shared" si="601"/>
        <v>12</v>
      </c>
      <c r="EQ392" s="1163">
        <v>1</v>
      </c>
      <c r="ER392" s="1163"/>
      <c r="ES392" s="1014"/>
      <c r="ET392" s="595"/>
      <c r="EU392" s="595">
        <v>0</v>
      </c>
      <c r="EV392" s="595">
        <v>0</v>
      </c>
      <c r="EW392" s="595">
        <v>0</v>
      </c>
      <c r="EX392" s="595">
        <f t="shared" si="602"/>
        <v>0</v>
      </c>
      <c r="EY392" s="1166">
        <v>1</v>
      </c>
      <c r="EZ392" s="1164"/>
      <c r="FA392" s="1014"/>
      <c r="FB392" s="595">
        <v>0</v>
      </c>
      <c r="FC392" s="595">
        <v>2</v>
      </c>
      <c r="FD392" s="595">
        <v>3</v>
      </c>
      <c r="FE392" s="595">
        <f t="shared" si="603"/>
        <v>5</v>
      </c>
      <c r="FF392" s="1163">
        <v>1</v>
      </c>
      <c r="FG392" s="1163"/>
      <c r="FH392" s="1168"/>
      <c r="FI392" s="1015"/>
      <c r="FJ392" s="1248">
        <v>6</v>
      </c>
      <c r="FK392" s="1248">
        <v>0</v>
      </c>
      <c r="FL392" s="1248">
        <v>2</v>
      </c>
      <c r="FM392" s="1248">
        <f t="shared" si="604"/>
        <v>8</v>
      </c>
      <c r="FN392" s="1248">
        <v>1</v>
      </c>
      <c r="FO392" s="1248"/>
      <c r="FP392" s="1248"/>
      <c r="FQ392" s="1248">
        <v>8</v>
      </c>
      <c r="FR392" s="595">
        <v>0</v>
      </c>
      <c r="FS392" s="595">
        <v>2</v>
      </c>
      <c r="FT392" s="595">
        <f t="shared" si="605"/>
        <v>10</v>
      </c>
      <c r="FU392" s="1012">
        <v>1</v>
      </c>
      <c r="FV392" s="1163"/>
      <c r="FW392" s="1169"/>
      <c r="FX392" s="1015"/>
      <c r="FY392" s="595">
        <v>0</v>
      </c>
      <c r="FZ392" s="595">
        <v>0</v>
      </c>
      <c r="GA392" s="595">
        <v>0</v>
      </c>
      <c r="GB392" s="1014">
        <f t="shared" si="606"/>
        <v>0</v>
      </c>
      <c r="GC392" s="1163">
        <v>1</v>
      </c>
      <c r="GD392" s="1166"/>
      <c r="GE392" s="595">
        <f t="shared" si="593"/>
        <v>18</v>
      </c>
      <c r="GF392" s="595">
        <f t="shared" si="594"/>
        <v>3</v>
      </c>
      <c r="GG392" s="595">
        <f t="shared" si="595"/>
        <v>14</v>
      </c>
      <c r="GH392" s="1016">
        <v>1</v>
      </c>
      <c r="GI392" s="1016">
        <v>2</v>
      </c>
      <c r="GJ392" s="1016"/>
      <c r="GK392" s="1016"/>
      <c r="GL392" s="1016"/>
      <c r="GM392" s="1016"/>
      <c r="GN392" s="1016"/>
      <c r="GO392" s="1016"/>
      <c r="GP392" s="1016"/>
      <c r="GQ392" s="1016"/>
      <c r="GR392" s="1016"/>
      <c r="GS392" s="1016"/>
    </row>
    <row r="393" spans="1:201" s="596" customFormat="1" ht="15.75" hidden="1" customHeight="1" x14ac:dyDescent="0.35">
      <c r="A393" s="1226">
        <v>43271</v>
      </c>
      <c r="B393" s="1011"/>
      <c r="C393" s="1011"/>
      <c r="D393" s="1011"/>
      <c r="E393" s="1011"/>
      <c r="F393" s="1012"/>
      <c r="G393" s="1165"/>
      <c r="H393" s="1170"/>
      <c r="I393" s="1011"/>
      <c r="J393" s="1011"/>
      <c r="K393" s="1011"/>
      <c r="L393" s="1011"/>
      <c r="M393" s="1012"/>
      <c r="N393" s="1012"/>
      <c r="O393" s="1170"/>
      <c r="P393" s="1170"/>
      <c r="Q393" s="1011"/>
      <c r="R393" s="1011"/>
      <c r="S393" s="1011"/>
      <c r="T393" s="1011"/>
      <c r="U393" s="1012"/>
      <c r="V393" s="1165"/>
      <c r="W393" s="1011"/>
      <c r="X393" s="1011"/>
      <c r="Y393" s="1011"/>
      <c r="Z393" s="1011"/>
      <c r="AA393" s="1012"/>
      <c r="AB393" s="1012"/>
      <c r="AC393" s="1017">
        <v>5</v>
      </c>
      <c r="AD393" s="1017">
        <v>0</v>
      </c>
      <c r="AE393" s="1017">
        <v>4</v>
      </c>
      <c r="AF393" s="1017">
        <v>9</v>
      </c>
      <c r="AG393" s="1163">
        <v>1</v>
      </c>
      <c r="AH393" s="1357"/>
      <c r="AI393" s="1356"/>
      <c r="AJ393" s="1017">
        <v>6</v>
      </c>
      <c r="AK393" s="1017">
        <v>0</v>
      </c>
      <c r="AL393" s="1017">
        <v>6</v>
      </c>
      <c r="AM393" s="1017">
        <v>12</v>
      </c>
      <c r="AN393" s="1082">
        <v>1</v>
      </c>
      <c r="AO393" s="1017"/>
      <c r="AP393" s="1017"/>
      <c r="AQ393" s="1354">
        <v>4</v>
      </c>
      <c r="AR393" s="1354">
        <v>3</v>
      </c>
      <c r="AS393" s="1354">
        <v>5</v>
      </c>
      <c r="AT393" s="1354">
        <v>12</v>
      </c>
      <c r="AU393" s="1163">
        <v>1</v>
      </c>
      <c r="AV393" s="1165"/>
      <c r="AW393" s="1355"/>
      <c r="AX393" s="1354">
        <v>5</v>
      </c>
      <c r="AY393" s="1354">
        <v>3</v>
      </c>
      <c r="AZ393" s="1354">
        <v>5</v>
      </c>
      <c r="BA393" s="1354">
        <v>13</v>
      </c>
      <c r="BB393" s="1163">
        <v>1</v>
      </c>
      <c r="BC393" s="1163"/>
      <c r="BD393" s="1355"/>
      <c r="BE393" s="1355"/>
      <c r="BF393" s="1354"/>
      <c r="BG393" s="1354"/>
      <c r="BH393" s="1354"/>
      <c r="BI393" s="1354"/>
      <c r="BJ393" s="1012"/>
      <c r="BK393" s="1163"/>
      <c r="BL393" s="1355"/>
      <c r="BM393" s="1354"/>
      <c r="BN393" s="1354"/>
      <c r="BO393" s="1354"/>
      <c r="BP393" s="1354"/>
      <c r="BQ393" s="1163"/>
      <c r="BR393" s="1166"/>
      <c r="BS393" s="1354"/>
      <c r="BT393" s="1354"/>
      <c r="BU393" s="1354"/>
      <c r="BV393" s="1354"/>
      <c r="BW393" s="1012"/>
      <c r="BX393" s="1163"/>
      <c r="BY393" s="1355"/>
      <c r="BZ393" s="1355"/>
      <c r="CA393" s="1354"/>
      <c r="CB393" s="1354"/>
      <c r="CC393" s="1354"/>
      <c r="CD393" s="1354"/>
      <c r="CE393" s="1163"/>
      <c r="CF393" s="1163"/>
      <c r="CG393" s="1355"/>
      <c r="CH393" s="1354"/>
      <c r="CI393" s="1354"/>
      <c r="CJ393" s="1354"/>
      <c r="CK393" s="1354"/>
      <c r="CL393" s="1082"/>
      <c r="CM393" s="1163"/>
      <c r="CN393" s="1355"/>
      <c r="CO393" s="1355"/>
      <c r="CP393" s="1354"/>
      <c r="CQ393" s="1354"/>
      <c r="CR393" s="1354"/>
      <c r="CS393" s="1354"/>
      <c r="CT393" s="1163"/>
      <c r="CU393" s="1163"/>
      <c r="CV393" s="1355"/>
      <c r="CW393" s="1354"/>
      <c r="CX393" s="1354"/>
      <c r="CY393" s="1354"/>
      <c r="CZ393" s="1354"/>
      <c r="DA393" s="1163"/>
      <c r="DB393" s="1163"/>
      <c r="DC393" s="1163"/>
      <c r="DD393" s="1163"/>
      <c r="DE393" s="1163"/>
      <c r="DF393" s="1163"/>
      <c r="DG393" s="1163"/>
      <c r="DH393" s="1163"/>
      <c r="DI393" s="1163"/>
      <c r="DJ393" s="1163"/>
      <c r="DK393" s="1163"/>
      <c r="DL393" s="1163"/>
      <c r="DM393" s="1163"/>
      <c r="DN393" s="1163"/>
      <c r="DO393" s="1355"/>
      <c r="DP393" s="1355"/>
      <c r="DQ393" s="1354"/>
      <c r="DR393" s="1354"/>
      <c r="DS393" s="1354"/>
      <c r="DT393" s="1354"/>
      <c r="DU393" s="1163"/>
      <c r="DV393" s="1163"/>
      <c r="DW393" s="1355"/>
      <c r="DX393" s="1354"/>
      <c r="DY393" s="1354"/>
      <c r="DZ393" s="1354"/>
      <c r="EA393" s="1354"/>
      <c r="EB393" s="1163"/>
      <c r="EC393" s="1163"/>
      <c r="ED393" s="1355"/>
      <c r="EE393" s="1355"/>
      <c r="EF393" s="1354">
        <v>13</v>
      </c>
      <c r="EG393" s="1354">
        <v>1</v>
      </c>
      <c r="EH393" s="1354">
        <v>1</v>
      </c>
      <c r="EI393" s="1354">
        <v>15</v>
      </c>
      <c r="EJ393" s="1163">
        <v>1</v>
      </c>
      <c r="EK393" s="1163"/>
      <c r="EL393" s="1355"/>
      <c r="EM393" s="1354">
        <v>13</v>
      </c>
      <c r="EN393" s="1354">
        <v>2</v>
      </c>
      <c r="EO393" s="1354">
        <v>2</v>
      </c>
      <c r="EP393" s="1354">
        <v>17</v>
      </c>
      <c r="EQ393" s="1163">
        <v>1</v>
      </c>
      <c r="ER393" s="1163"/>
      <c r="ES393" s="1355"/>
      <c r="ET393" s="1354"/>
      <c r="EU393" s="1354">
        <v>5</v>
      </c>
      <c r="EV393" s="1354">
        <v>0</v>
      </c>
      <c r="EW393" s="1354">
        <v>1</v>
      </c>
      <c r="EX393" s="1354">
        <v>6</v>
      </c>
      <c r="EY393" s="1166">
        <v>1</v>
      </c>
      <c r="EZ393" s="1164"/>
      <c r="FA393" s="1355"/>
      <c r="FB393" s="1354">
        <v>5</v>
      </c>
      <c r="FC393" s="1354">
        <v>1</v>
      </c>
      <c r="FD393" s="1354">
        <v>2</v>
      </c>
      <c r="FE393" s="1354">
        <v>8</v>
      </c>
      <c r="FF393" s="1163">
        <v>1</v>
      </c>
      <c r="FG393" s="1163"/>
      <c r="FH393" s="1168"/>
      <c r="FI393" s="1356"/>
      <c r="FJ393" s="1248">
        <v>1</v>
      </c>
      <c r="FK393" s="1248">
        <v>1</v>
      </c>
      <c r="FL393" s="1248">
        <v>4</v>
      </c>
      <c r="FM393" s="1248">
        <v>6</v>
      </c>
      <c r="FN393" s="1358">
        <v>1</v>
      </c>
      <c r="FO393" s="1359"/>
      <c r="FP393" s="1248"/>
      <c r="FQ393" s="1248">
        <v>3</v>
      </c>
      <c r="FR393" s="1354">
        <v>1</v>
      </c>
      <c r="FS393" s="1354">
        <v>4</v>
      </c>
      <c r="FT393" s="1354">
        <v>8</v>
      </c>
      <c r="FU393" s="1012">
        <v>1</v>
      </c>
      <c r="FV393" s="1163"/>
      <c r="FW393" s="1169"/>
      <c r="FX393" s="1356"/>
      <c r="FY393" s="1354">
        <v>1</v>
      </c>
      <c r="FZ393" s="1354">
        <v>0</v>
      </c>
      <c r="GA393" s="1354">
        <v>1</v>
      </c>
      <c r="GB393" s="1355">
        <v>2</v>
      </c>
      <c r="GC393" s="1163">
        <v>1</v>
      </c>
      <c r="GD393" s="1166"/>
      <c r="GE393" s="1017">
        <v>36</v>
      </c>
      <c r="GF393" s="1017">
        <v>6</v>
      </c>
      <c r="GG393" s="1017">
        <v>27</v>
      </c>
      <c r="GH393" s="1016">
        <v>1</v>
      </c>
      <c r="GI393" s="1016">
        <v>2</v>
      </c>
      <c r="GJ393" s="1019"/>
      <c r="GK393" s="1019"/>
      <c r="GL393" s="1019"/>
      <c r="GM393" s="1019"/>
      <c r="GN393" s="1019"/>
      <c r="GO393" s="1019"/>
      <c r="GP393" s="1019"/>
      <c r="GQ393" s="1019"/>
      <c r="GR393" s="1019"/>
      <c r="GS393" s="1019"/>
    </row>
    <row r="394" spans="1:201" s="596" customFormat="1" ht="15.75" hidden="1" customHeight="1" x14ac:dyDescent="0.35">
      <c r="A394" s="1226">
        <v>43272</v>
      </c>
      <c r="B394" s="1011"/>
      <c r="C394" s="1011"/>
      <c r="D394" s="1011"/>
      <c r="E394" s="1011"/>
      <c r="F394" s="1012"/>
      <c r="G394" s="1165"/>
      <c r="H394" s="1170"/>
      <c r="I394" s="1011"/>
      <c r="J394" s="1011"/>
      <c r="K394" s="1011"/>
      <c r="L394" s="1011"/>
      <c r="M394" s="1012"/>
      <c r="N394" s="1012"/>
      <c r="O394" s="1170"/>
      <c r="P394" s="1170"/>
      <c r="Q394" s="1011"/>
      <c r="R394" s="1011"/>
      <c r="S394" s="1011"/>
      <c r="T394" s="1011"/>
      <c r="U394" s="1012"/>
      <c r="V394" s="1165"/>
      <c r="W394" s="1011"/>
      <c r="X394" s="1011"/>
      <c r="Y394" s="1011"/>
      <c r="Z394" s="1011"/>
      <c r="AA394" s="1012"/>
      <c r="AB394" s="1012"/>
      <c r="AC394" s="1017">
        <v>6</v>
      </c>
      <c r="AD394" s="1017">
        <v>4</v>
      </c>
      <c r="AE394" s="1017">
        <v>8</v>
      </c>
      <c r="AF394" s="1017">
        <v>18</v>
      </c>
      <c r="AG394" s="1163">
        <v>1</v>
      </c>
      <c r="AH394" s="1357"/>
      <c r="AI394" s="1356"/>
      <c r="AJ394" s="1017">
        <v>7</v>
      </c>
      <c r="AK394" s="1017">
        <v>4</v>
      </c>
      <c r="AL394" s="1017">
        <v>9</v>
      </c>
      <c r="AM394" s="1017">
        <v>20</v>
      </c>
      <c r="AN394" s="1082">
        <v>1</v>
      </c>
      <c r="AO394" s="1017"/>
      <c r="AP394" s="1017"/>
      <c r="AQ394" s="1354">
        <v>4</v>
      </c>
      <c r="AR394" s="1354">
        <v>0</v>
      </c>
      <c r="AS394" s="1354">
        <v>4</v>
      </c>
      <c r="AT394" s="1354">
        <v>8</v>
      </c>
      <c r="AU394" s="1163">
        <v>1</v>
      </c>
      <c r="AV394" s="1165"/>
      <c r="AW394" s="1355"/>
      <c r="AX394" s="1354">
        <v>5</v>
      </c>
      <c r="AY394" s="1354">
        <v>1</v>
      </c>
      <c r="AZ394" s="1354">
        <v>4</v>
      </c>
      <c r="BA394" s="1354">
        <v>10</v>
      </c>
      <c r="BB394" s="1163">
        <v>1</v>
      </c>
      <c r="BC394" s="1163"/>
      <c r="BD394" s="1355"/>
      <c r="BE394" s="1355"/>
      <c r="BF394" s="1354"/>
      <c r="BG394" s="1354"/>
      <c r="BH394" s="1354"/>
      <c r="BI394" s="1354"/>
      <c r="BJ394" s="1012"/>
      <c r="BK394" s="1163"/>
      <c r="BL394" s="1355"/>
      <c r="BM394" s="1354"/>
      <c r="BN394" s="1354"/>
      <c r="BO394" s="1354"/>
      <c r="BP394" s="1354"/>
      <c r="BQ394" s="1163"/>
      <c r="BR394" s="1166"/>
      <c r="BS394" s="1354"/>
      <c r="BT394" s="1354"/>
      <c r="BU394" s="1354"/>
      <c r="BV394" s="1354"/>
      <c r="BW394" s="1012"/>
      <c r="BX394" s="1163"/>
      <c r="BY394" s="1355"/>
      <c r="BZ394" s="1355"/>
      <c r="CA394" s="1354"/>
      <c r="CB394" s="1354"/>
      <c r="CC394" s="1354"/>
      <c r="CD394" s="1354"/>
      <c r="CE394" s="1163"/>
      <c r="CF394" s="1163"/>
      <c r="CG394" s="1355"/>
      <c r="CH394" s="1354"/>
      <c r="CI394" s="1354"/>
      <c r="CJ394" s="1354"/>
      <c r="CK394" s="1354"/>
      <c r="CL394" s="1082"/>
      <c r="CM394" s="1163"/>
      <c r="CN394" s="1355"/>
      <c r="CO394" s="1355"/>
      <c r="CP394" s="1354"/>
      <c r="CQ394" s="1354"/>
      <c r="CR394" s="1354"/>
      <c r="CS394" s="1354"/>
      <c r="CT394" s="1163"/>
      <c r="CU394" s="1163"/>
      <c r="CV394" s="1355"/>
      <c r="CW394" s="1354"/>
      <c r="CX394" s="1354"/>
      <c r="CY394" s="1354"/>
      <c r="CZ394" s="1354"/>
      <c r="DA394" s="1163"/>
      <c r="DB394" s="1163"/>
      <c r="DC394" s="1163"/>
      <c r="DD394" s="1163"/>
      <c r="DE394" s="1163"/>
      <c r="DF394" s="1163"/>
      <c r="DG394" s="1163"/>
      <c r="DH394" s="1163"/>
      <c r="DI394" s="1163"/>
      <c r="DJ394" s="1163"/>
      <c r="DK394" s="1163"/>
      <c r="DL394" s="1163"/>
      <c r="DM394" s="1163"/>
      <c r="DN394" s="1163"/>
      <c r="DO394" s="1355"/>
      <c r="DP394" s="1355"/>
      <c r="DQ394" s="1354"/>
      <c r="DR394" s="1354"/>
      <c r="DS394" s="1354"/>
      <c r="DT394" s="1354"/>
      <c r="DU394" s="1163"/>
      <c r="DV394" s="1163"/>
      <c r="DW394" s="1355"/>
      <c r="DX394" s="1354"/>
      <c r="DY394" s="1354"/>
      <c r="DZ394" s="1354"/>
      <c r="EA394" s="1354"/>
      <c r="EB394" s="1163"/>
      <c r="EC394" s="1163"/>
      <c r="ED394" s="1355"/>
      <c r="EE394" s="1355"/>
      <c r="EF394" s="1354">
        <v>3</v>
      </c>
      <c r="EG394" s="1354">
        <v>0</v>
      </c>
      <c r="EH394" s="1354">
        <v>2</v>
      </c>
      <c r="EI394" s="1354">
        <v>5</v>
      </c>
      <c r="EJ394" s="1163">
        <v>1</v>
      </c>
      <c r="EK394" s="1163"/>
      <c r="EL394" s="1355"/>
      <c r="EM394" s="1354">
        <v>3</v>
      </c>
      <c r="EN394" s="1354">
        <v>0</v>
      </c>
      <c r="EO394" s="1354">
        <v>7</v>
      </c>
      <c r="EP394" s="1354">
        <v>10</v>
      </c>
      <c r="EQ394" s="1163">
        <v>1</v>
      </c>
      <c r="ER394" s="1163"/>
      <c r="ES394" s="1355"/>
      <c r="ET394" s="1354"/>
      <c r="EU394" s="1354">
        <v>7</v>
      </c>
      <c r="EV394" s="1354">
        <v>0</v>
      </c>
      <c r="EW394" s="1354">
        <v>1</v>
      </c>
      <c r="EX394" s="1354">
        <v>8</v>
      </c>
      <c r="EY394" s="1166">
        <v>1</v>
      </c>
      <c r="EZ394" s="1164"/>
      <c r="FA394" s="1355"/>
      <c r="FB394" s="1354">
        <v>7</v>
      </c>
      <c r="FC394" s="1354">
        <v>0</v>
      </c>
      <c r="FD394" s="1354">
        <v>2</v>
      </c>
      <c r="FE394" s="1354">
        <v>9</v>
      </c>
      <c r="FF394" s="1163">
        <v>1</v>
      </c>
      <c r="FG394" s="1163"/>
      <c r="FH394" s="1168"/>
      <c r="FI394" s="1356"/>
      <c r="FJ394" s="1248">
        <v>4</v>
      </c>
      <c r="FK394" s="1248">
        <v>0</v>
      </c>
      <c r="FL394" s="1248">
        <v>3</v>
      </c>
      <c r="FM394" s="1248">
        <v>7</v>
      </c>
      <c r="FN394" s="1358">
        <v>1</v>
      </c>
      <c r="FO394" s="1359"/>
      <c r="FP394" s="1248"/>
      <c r="FQ394" s="1248">
        <v>4</v>
      </c>
      <c r="FR394" s="1354">
        <v>0</v>
      </c>
      <c r="FS394" s="1354">
        <v>3</v>
      </c>
      <c r="FT394" s="1354">
        <v>7</v>
      </c>
      <c r="FU394" s="1012">
        <v>1</v>
      </c>
      <c r="FV394" s="1163"/>
      <c r="FW394" s="1169"/>
      <c r="FX394" s="1356"/>
      <c r="FY394" s="1354">
        <v>0</v>
      </c>
      <c r="FZ394" s="1354">
        <v>0</v>
      </c>
      <c r="GA394" s="1354">
        <v>0</v>
      </c>
      <c r="GB394" s="1355">
        <v>0</v>
      </c>
      <c r="GC394" s="1163">
        <v>1</v>
      </c>
      <c r="GD394" s="1166"/>
      <c r="GE394" s="1017">
        <v>32</v>
      </c>
      <c r="GF394" s="1017">
        <v>4</v>
      </c>
      <c r="GG394" s="1017">
        <v>24</v>
      </c>
      <c r="GH394" s="1016">
        <v>0</v>
      </c>
      <c r="GI394" s="1016">
        <v>1</v>
      </c>
      <c r="GJ394" s="1019"/>
      <c r="GK394" s="1019"/>
      <c r="GL394" s="1019"/>
      <c r="GM394" s="1019"/>
      <c r="GN394" s="1019"/>
      <c r="GO394" s="1019"/>
      <c r="GP394" s="1019"/>
      <c r="GQ394" s="1019"/>
      <c r="GR394" s="1019"/>
      <c r="GS394" s="1019"/>
    </row>
    <row r="395" spans="1:201" s="596" customFormat="1" ht="15.75" hidden="1" customHeight="1" x14ac:dyDescent="0.35">
      <c r="A395" s="1227">
        <v>43273</v>
      </c>
      <c r="B395" s="1011"/>
      <c r="C395" s="1011"/>
      <c r="D395" s="1011"/>
      <c r="E395" s="1011"/>
      <c r="F395" s="1012"/>
      <c r="G395" s="1165"/>
      <c r="H395" s="1170"/>
      <c r="I395" s="1011"/>
      <c r="J395" s="1011"/>
      <c r="K395" s="1011"/>
      <c r="L395" s="1011"/>
      <c r="M395" s="1012"/>
      <c r="N395" s="1012"/>
      <c r="O395" s="1170"/>
      <c r="P395" s="1170"/>
      <c r="Q395" s="1011"/>
      <c r="R395" s="1011"/>
      <c r="S395" s="1011"/>
      <c r="T395" s="1011"/>
      <c r="U395" s="1012"/>
      <c r="V395" s="1165"/>
      <c r="W395" s="1011"/>
      <c r="X395" s="1011"/>
      <c r="Y395" s="1011"/>
      <c r="Z395" s="1011"/>
      <c r="AA395" s="1012"/>
      <c r="AB395" s="1012"/>
      <c r="AC395" s="1017">
        <v>7</v>
      </c>
      <c r="AD395" s="1017">
        <v>2</v>
      </c>
      <c r="AE395" s="1017">
        <v>3</v>
      </c>
      <c r="AF395" s="1017">
        <v>12</v>
      </c>
      <c r="AG395" s="1163">
        <v>1</v>
      </c>
      <c r="AH395" s="1357"/>
      <c r="AI395" s="1356"/>
      <c r="AJ395" s="1017">
        <v>9</v>
      </c>
      <c r="AK395" s="1017">
        <v>3</v>
      </c>
      <c r="AL395" s="1017">
        <v>3</v>
      </c>
      <c r="AM395" s="1017">
        <v>15</v>
      </c>
      <c r="AN395" s="1082">
        <v>1</v>
      </c>
      <c r="AO395" s="1017"/>
      <c r="AP395" s="1017"/>
      <c r="AQ395" s="1354">
        <v>0</v>
      </c>
      <c r="AR395" s="1354">
        <v>0</v>
      </c>
      <c r="AS395" s="1354">
        <v>0</v>
      </c>
      <c r="AT395" s="1354">
        <v>0</v>
      </c>
      <c r="AU395" s="1163">
        <v>0</v>
      </c>
      <c r="AV395" s="1165"/>
      <c r="AW395" s="1355"/>
      <c r="AX395" s="1354">
        <v>0</v>
      </c>
      <c r="AY395" s="1354">
        <v>0</v>
      </c>
      <c r="AZ395" s="1354">
        <v>0</v>
      </c>
      <c r="BA395" s="1354">
        <v>0</v>
      </c>
      <c r="BB395" s="1163">
        <v>0</v>
      </c>
      <c r="BC395" s="1163"/>
      <c r="BD395" s="1355"/>
      <c r="BE395" s="1355"/>
      <c r="BF395" s="1354"/>
      <c r="BG395" s="1354"/>
      <c r="BH395" s="1354"/>
      <c r="BI395" s="1354"/>
      <c r="BJ395" s="1012"/>
      <c r="BK395" s="1163"/>
      <c r="BL395" s="1355"/>
      <c r="BM395" s="1354"/>
      <c r="BN395" s="1354"/>
      <c r="BO395" s="1354"/>
      <c r="BP395" s="1354"/>
      <c r="BQ395" s="1163"/>
      <c r="BR395" s="1166"/>
      <c r="BS395" s="1354"/>
      <c r="BT395" s="1354"/>
      <c r="BU395" s="1354"/>
      <c r="BV395" s="1354"/>
      <c r="BW395" s="1012"/>
      <c r="BX395" s="1163"/>
      <c r="BY395" s="1355"/>
      <c r="BZ395" s="1355"/>
      <c r="CA395" s="1354"/>
      <c r="CB395" s="1354"/>
      <c r="CC395" s="1354"/>
      <c r="CD395" s="1354"/>
      <c r="CE395" s="1163"/>
      <c r="CF395" s="1163"/>
      <c r="CG395" s="1355"/>
      <c r="CH395" s="1354"/>
      <c r="CI395" s="1354"/>
      <c r="CJ395" s="1354"/>
      <c r="CK395" s="1354"/>
      <c r="CL395" s="1082"/>
      <c r="CM395" s="1163"/>
      <c r="CN395" s="1355"/>
      <c r="CO395" s="1355"/>
      <c r="CP395" s="1354"/>
      <c r="CQ395" s="1354"/>
      <c r="CR395" s="1354"/>
      <c r="CS395" s="1354"/>
      <c r="CT395" s="1163"/>
      <c r="CU395" s="1163"/>
      <c r="CV395" s="1355"/>
      <c r="CW395" s="1354"/>
      <c r="CX395" s="1354"/>
      <c r="CY395" s="1354"/>
      <c r="CZ395" s="1354"/>
      <c r="DA395" s="1163"/>
      <c r="DB395" s="1163"/>
      <c r="DC395" s="1163"/>
      <c r="DD395" s="1163"/>
      <c r="DE395" s="1163"/>
      <c r="DF395" s="1163"/>
      <c r="DG395" s="1163"/>
      <c r="DH395" s="1163"/>
      <c r="DI395" s="1163"/>
      <c r="DJ395" s="1163"/>
      <c r="DK395" s="1163"/>
      <c r="DL395" s="1163"/>
      <c r="DM395" s="1163"/>
      <c r="DN395" s="1163"/>
      <c r="DO395" s="1355"/>
      <c r="DP395" s="1355"/>
      <c r="DQ395" s="1354"/>
      <c r="DR395" s="1354"/>
      <c r="DS395" s="1354"/>
      <c r="DT395" s="1354"/>
      <c r="DU395" s="1163"/>
      <c r="DV395" s="1163"/>
      <c r="DW395" s="1355"/>
      <c r="DX395" s="1354"/>
      <c r="DY395" s="1354"/>
      <c r="DZ395" s="1354"/>
      <c r="EA395" s="1354"/>
      <c r="EB395" s="1163"/>
      <c r="EC395" s="1163"/>
      <c r="ED395" s="1355"/>
      <c r="EE395" s="1355"/>
      <c r="EF395" s="1354">
        <v>4</v>
      </c>
      <c r="EG395" s="1354">
        <v>1</v>
      </c>
      <c r="EH395" s="1354">
        <v>2</v>
      </c>
      <c r="EI395" s="1354">
        <v>7</v>
      </c>
      <c r="EJ395" s="1163">
        <v>1</v>
      </c>
      <c r="EK395" s="1163"/>
      <c r="EL395" s="1355"/>
      <c r="EM395" s="1354">
        <v>4</v>
      </c>
      <c r="EN395" s="1354">
        <v>1</v>
      </c>
      <c r="EO395" s="1354">
        <v>2</v>
      </c>
      <c r="EP395" s="1354">
        <v>7</v>
      </c>
      <c r="EQ395" s="1163">
        <v>1</v>
      </c>
      <c r="ER395" s="1163"/>
      <c r="ES395" s="1355"/>
      <c r="ET395" s="1354"/>
      <c r="EU395" s="1354">
        <v>3</v>
      </c>
      <c r="EV395" s="1354">
        <v>0</v>
      </c>
      <c r="EW395" s="1354">
        <v>1</v>
      </c>
      <c r="EX395" s="1354">
        <v>4</v>
      </c>
      <c r="EY395" s="1166">
        <v>1</v>
      </c>
      <c r="EZ395" s="1164"/>
      <c r="FA395" s="1355"/>
      <c r="FB395" s="1354">
        <v>3</v>
      </c>
      <c r="FC395" s="1354">
        <v>1</v>
      </c>
      <c r="FD395" s="1354">
        <v>3</v>
      </c>
      <c r="FE395" s="1354">
        <v>7</v>
      </c>
      <c r="FF395" s="1163">
        <v>1</v>
      </c>
      <c r="FG395" s="1163"/>
      <c r="FH395" s="1168"/>
      <c r="FI395" s="1356"/>
      <c r="FJ395" s="1248">
        <v>8</v>
      </c>
      <c r="FK395" s="1248">
        <v>0</v>
      </c>
      <c r="FL395" s="1248">
        <v>2</v>
      </c>
      <c r="FM395" s="1248">
        <v>10</v>
      </c>
      <c r="FN395" s="1358">
        <v>1</v>
      </c>
      <c r="FO395" s="1359"/>
      <c r="FP395" s="1248"/>
      <c r="FQ395" s="1248">
        <v>9</v>
      </c>
      <c r="FR395" s="1354">
        <v>0</v>
      </c>
      <c r="FS395" s="1354">
        <v>3</v>
      </c>
      <c r="FT395" s="1354">
        <v>12</v>
      </c>
      <c r="FU395" s="1012">
        <v>1</v>
      </c>
      <c r="FV395" s="1163"/>
      <c r="FW395" s="1169"/>
      <c r="FX395" s="1356"/>
      <c r="FY395" s="1354">
        <v>0</v>
      </c>
      <c r="FZ395" s="1354">
        <v>0</v>
      </c>
      <c r="GA395" s="1354">
        <v>1</v>
      </c>
      <c r="GB395" s="1355">
        <v>1</v>
      </c>
      <c r="GC395" s="1163">
        <v>1</v>
      </c>
      <c r="GD395" s="1166"/>
      <c r="GE395" s="1017">
        <v>35</v>
      </c>
      <c r="GF395" s="1017">
        <v>3</v>
      </c>
      <c r="GG395" s="1017">
        <v>17</v>
      </c>
      <c r="GH395" s="1016">
        <v>0</v>
      </c>
      <c r="GI395" s="1016">
        <v>1</v>
      </c>
      <c r="GJ395" s="1019"/>
      <c r="GK395" s="1019"/>
      <c r="GL395" s="1019"/>
      <c r="GM395" s="1019"/>
      <c r="GN395" s="1019"/>
      <c r="GO395" s="1019"/>
      <c r="GP395" s="1019"/>
      <c r="GQ395" s="1019"/>
      <c r="GR395" s="1019"/>
      <c r="GS395" s="1019"/>
    </row>
    <row r="396" spans="1:201" hidden="1" x14ac:dyDescent="0.35">
      <c r="A396" s="1230">
        <v>43276</v>
      </c>
      <c r="B396" s="595"/>
      <c r="C396" s="595"/>
      <c r="D396" s="595"/>
      <c r="E396" s="595"/>
      <c r="F396" s="1012"/>
      <c r="G396" s="1165"/>
      <c r="H396" s="1014"/>
      <c r="I396" s="595"/>
      <c r="J396" s="595"/>
      <c r="K396" s="595"/>
      <c r="L396" s="595"/>
      <c r="M396" s="1012"/>
      <c r="N396" s="1012"/>
      <c r="O396" s="1014"/>
      <c r="P396" s="1014"/>
      <c r="Q396" s="595"/>
      <c r="R396" s="595"/>
      <c r="S396" s="595"/>
      <c r="T396" s="595"/>
      <c r="U396" s="1012"/>
      <c r="V396" s="1165"/>
      <c r="W396" s="595"/>
      <c r="X396" s="595"/>
      <c r="Y396" s="595"/>
      <c r="Z396" s="595"/>
      <c r="AA396" s="1012"/>
      <c r="AB396" s="1012"/>
      <c r="AC396" s="1354">
        <v>6</v>
      </c>
      <c r="AD396" s="1354">
        <v>8</v>
      </c>
      <c r="AE396" s="1354">
        <v>3</v>
      </c>
      <c r="AF396" s="1354">
        <f t="shared" ref="AF396:AF401" si="607">SUM(AC396:AE396)</f>
        <v>17</v>
      </c>
      <c r="AG396" s="1012">
        <v>1</v>
      </c>
      <c r="AH396" s="1166"/>
      <c r="AI396" s="1355"/>
      <c r="AJ396" s="1354">
        <v>7</v>
      </c>
      <c r="AK396" s="1354">
        <v>8</v>
      </c>
      <c r="AL396" s="1354">
        <v>5</v>
      </c>
      <c r="AM396" s="1354">
        <f t="shared" ref="AM396:AM401" si="608">SUM(AJ396:AL396)</f>
        <v>20</v>
      </c>
      <c r="AN396" s="1076">
        <v>1</v>
      </c>
      <c r="AO396" s="1163"/>
      <c r="AP396" s="1354"/>
      <c r="AQ396" s="1354">
        <v>3</v>
      </c>
      <c r="AR396" s="1354">
        <v>3</v>
      </c>
      <c r="AS396" s="1354">
        <v>5</v>
      </c>
      <c r="AT396" s="1354">
        <f t="shared" ref="AT396:AT401" si="609">SUM(AQ396:AS396)</f>
        <v>11</v>
      </c>
      <c r="AU396" s="1163">
        <v>1</v>
      </c>
      <c r="AV396" s="1165"/>
      <c r="AW396" s="1355"/>
      <c r="AX396" s="1354">
        <v>3</v>
      </c>
      <c r="AY396" s="1354">
        <v>4</v>
      </c>
      <c r="AZ396" s="1354">
        <v>5</v>
      </c>
      <c r="BA396" s="1354">
        <f t="shared" ref="BA396:BA401" si="610">SUM(AX396:AZ396)</f>
        <v>12</v>
      </c>
      <c r="BB396" s="1163">
        <v>1</v>
      </c>
      <c r="BC396" s="1163"/>
      <c r="BD396" s="1355"/>
      <c r="BE396" s="1355"/>
      <c r="BF396" s="1354"/>
      <c r="BG396" s="1354"/>
      <c r="BH396" s="1354"/>
      <c r="BI396" s="1354"/>
      <c r="BJ396" s="1012"/>
      <c r="BK396" s="1163"/>
      <c r="BL396" s="1355"/>
      <c r="BM396" s="1354"/>
      <c r="BN396" s="1354"/>
      <c r="BO396" s="1354"/>
      <c r="BP396" s="1354"/>
      <c r="BQ396" s="1167"/>
      <c r="BR396" s="1166"/>
      <c r="BS396" s="1354"/>
      <c r="BT396" s="1354"/>
      <c r="BU396" s="1354"/>
      <c r="BV396" s="1354"/>
      <c r="BW396" s="1012"/>
      <c r="BX396" s="1163"/>
      <c r="BY396" s="1355"/>
      <c r="BZ396" s="1355"/>
      <c r="CA396" s="1354"/>
      <c r="CB396" s="1354"/>
      <c r="CC396" s="1354"/>
      <c r="CD396" s="1354"/>
      <c r="CE396" s="1163"/>
      <c r="CF396" s="1163"/>
      <c r="CG396" s="1355"/>
      <c r="CH396" s="1354"/>
      <c r="CI396" s="1354"/>
      <c r="CJ396" s="1354"/>
      <c r="CK396" s="1354"/>
      <c r="CM396" s="1163"/>
      <c r="CN396" s="1355"/>
      <c r="CO396" s="1355"/>
      <c r="CP396" s="1354"/>
      <c r="CQ396" s="1354"/>
      <c r="CR396" s="1354"/>
      <c r="CS396" s="1354"/>
      <c r="CT396" s="1163"/>
      <c r="CU396" s="1163"/>
      <c r="CV396" s="1355"/>
      <c r="CW396" s="1354"/>
      <c r="CX396" s="1354"/>
      <c r="CY396" s="1354"/>
      <c r="CZ396" s="1354"/>
      <c r="DA396" s="1163"/>
      <c r="DB396" s="1163"/>
      <c r="DC396" s="1163"/>
      <c r="DD396" s="1163"/>
      <c r="DE396" s="1163"/>
      <c r="DF396" s="1163"/>
      <c r="DG396" s="1163"/>
      <c r="DH396" s="1163"/>
      <c r="DI396" s="1163"/>
      <c r="DJ396" s="1163"/>
      <c r="DK396" s="1163"/>
      <c r="DL396" s="1163"/>
      <c r="DM396" s="1163"/>
      <c r="DN396" s="1163"/>
      <c r="DO396" s="1355"/>
      <c r="DP396" s="1355"/>
      <c r="DQ396" s="1354"/>
      <c r="DR396" s="1354"/>
      <c r="DS396" s="1354"/>
      <c r="DT396" s="1354"/>
      <c r="DU396" s="1163"/>
      <c r="DV396" s="1163"/>
      <c r="DW396" s="1355"/>
      <c r="DX396" s="1354"/>
      <c r="DY396" s="1354"/>
      <c r="DZ396" s="1354"/>
      <c r="EA396" s="1354"/>
      <c r="EB396" s="1163"/>
      <c r="EC396" s="1163"/>
      <c r="ED396" s="1355"/>
      <c r="EE396" s="1355"/>
      <c r="EF396" s="1354">
        <v>8</v>
      </c>
      <c r="EG396" s="1354">
        <v>0</v>
      </c>
      <c r="EH396" s="1354">
        <v>0</v>
      </c>
      <c r="EI396" s="1354">
        <f t="shared" ref="EI396:EI401" si="611">SUM(EF396:EH396)</f>
        <v>8</v>
      </c>
      <c r="EJ396" s="1163">
        <v>1</v>
      </c>
      <c r="EK396" s="1163"/>
      <c r="EL396" s="1355"/>
      <c r="EM396" s="1354">
        <v>8</v>
      </c>
      <c r="EN396" s="1354">
        <v>1</v>
      </c>
      <c r="EO396" s="1354">
        <v>1</v>
      </c>
      <c r="EP396" s="1354">
        <f t="shared" ref="EP396:EP401" si="612">SUM(EM396:EO396)</f>
        <v>10</v>
      </c>
      <c r="EQ396" s="1163">
        <v>1</v>
      </c>
      <c r="ER396" s="1163"/>
      <c r="ES396" s="1355"/>
      <c r="ET396" s="1354"/>
      <c r="EU396" s="1354">
        <v>5</v>
      </c>
      <c r="EV396" s="1354">
        <v>1</v>
      </c>
      <c r="EW396" s="1354">
        <v>2</v>
      </c>
      <c r="EX396" s="1354">
        <f t="shared" ref="EX396:EX401" si="613">SUM(EU396:EW396)</f>
        <v>8</v>
      </c>
      <c r="EY396" s="1166">
        <v>1</v>
      </c>
      <c r="EZ396" s="1164"/>
      <c r="FA396" s="1355"/>
      <c r="FB396" s="1354">
        <v>6</v>
      </c>
      <c r="FC396" s="1354">
        <v>1</v>
      </c>
      <c r="FD396" s="1354">
        <v>3</v>
      </c>
      <c r="FE396" s="1354">
        <f t="shared" ref="FE396:FE401" si="614">SUM(FB396:FD396)</f>
        <v>10</v>
      </c>
      <c r="FF396" s="1163">
        <v>1</v>
      </c>
      <c r="FG396" s="1163"/>
      <c r="FH396" s="1168"/>
      <c r="FI396" s="1356"/>
      <c r="FJ396" s="1248">
        <v>7</v>
      </c>
      <c r="FK396" s="1248">
        <v>0</v>
      </c>
      <c r="FL396" s="1248">
        <v>1</v>
      </c>
      <c r="FM396" s="1248">
        <f t="shared" ref="FM396:FM401" si="615">SUM(FJ396:FL396)</f>
        <v>8</v>
      </c>
      <c r="FN396" s="1248">
        <v>1</v>
      </c>
      <c r="FO396" s="1248"/>
      <c r="FP396" s="1248"/>
      <c r="FQ396" s="1248">
        <v>8</v>
      </c>
      <c r="FR396" s="1354">
        <v>0</v>
      </c>
      <c r="FS396" s="1354">
        <v>1</v>
      </c>
      <c r="FT396" s="1354">
        <f t="shared" ref="FT396:FT401" si="616">SUM(FQ396:FS396)</f>
        <v>9</v>
      </c>
      <c r="FU396" s="1012">
        <v>1</v>
      </c>
      <c r="FV396" s="1163"/>
      <c r="FW396" s="1169"/>
      <c r="FX396" s="1356"/>
      <c r="FY396" s="1354">
        <v>3</v>
      </c>
      <c r="FZ396" s="1354">
        <v>2</v>
      </c>
      <c r="GA396" s="1354">
        <v>1</v>
      </c>
      <c r="GB396" s="1355">
        <f t="shared" ref="GB396:GB401" si="617">SUM(FY396:GA396)</f>
        <v>6</v>
      </c>
      <c r="GC396" s="1163">
        <v>1</v>
      </c>
      <c r="GD396" s="1166"/>
      <c r="GE396" s="1017">
        <f t="shared" ref="GE396:GG402" si="618">AQ396+BM396+CA396+EF396+EU396+FY396+FJ396+AC396</f>
        <v>32</v>
      </c>
      <c r="GF396" s="1017">
        <f t="shared" si="618"/>
        <v>14</v>
      </c>
      <c r="GG396" s="1017">
        <f t="shared" si="618"/>
        <v>12</v>
      </c>
      <c r="GH396" s="1016">
        <v>1</v>
      </c>
      <c r="GI396" s="1016">
        <v>0</v>
      </c>
      <c r="GJ396" s="1016"/>
      <c r="GK396" s="1016"/>
      <c r="GL396" s="1016"/>
      <c r="GM396" s="1016"/>
      <c r="GN396" s="1016"/>
      <c r="GO396" s="1016"/>
      <c r="GP396" s="1016"/>
      <c r="GQ396" s="1016"/>
      <c r="GR396" s="1016"/>
      <c r="GS396" s="1016"/>
    </row>
    <row r="397" spans="1:201" hidden="1" x14ac:dyDescent="0.35">
      <c r="A397" s="1230">
        <v>43277</v>
      </c>
      <c r="B397" s="595"/>
      <c r="C397" s="595"/>
      <c r="D397" s="595"/>
      <c r="E397" s="595"/>
      <c r="F397" s="1012"/>
      <c r="G397" s="1165"/>
      <c r="H397" s="1014"/>
      <c r="I397" s="595"/>
      <c r="J397" s="595"/>
      <c r="K397" s="595"/>
      <c r="L397" s="595"/>
      <c r="M397" s="1012"/>
      <c r="N397" s="1012"/>
      <c r="O397" s="1014"/>
      <c r="P397" s="1014"/>
      <c r="Q397" s="595"/>
      <c r="R397" s="595"/>
      <c r="S397" s="595"/>
      <c r="T397" s="595"/>
      <c r="U397" s="1012"/>
      <c r="V397" s="1165"/>
      <c r="W397" s="595"/>
      <c r="X397" s="595"/>
      <c r="Y397" s="595"/>
      <c r="Z397" s="595"/>
      <c r="AA397" s="1012"/>
      <c r="AB397" s="1012"/>
      <c r="AC397" s="1354">
        <v>9</v>
      </c>
      <c r="AD397" s="1354">
        <v>4</v>
      </c>
      <c r="AE397" s="1354">
        <v>2</v>
      </c>
      <c r="AF397" s="1354">
        <f t="shared" si="607"/>
        <v>15</v>
      </c>
      <c r="AG397" s="1012">
        <v>1</v>
      </c>
      <c r="AH397" s="1166"/>
      <c r="AI397" s="1355"/>
      <c r="AJ397" s="1354">
        <v>10</v>
      </c>
      <c r="AK397" s="1354">
        <v>4</v>
      </c>
      <c r="AL397" s="1354">
        <v>2</v>
      </c>
      <c r="AM397" s="1354">
        <f t="shared" si="608"/>
        <v>16</v>
      </c>
      <c r="AN397" s="1076">
        <v>1</v>
      </c>
      <c r="AO397" s="1163"/>
      <c r="AP397" s="1354"/>
      <c r="AQ397" s="1354">
        <v>2</v>
      </c>
      <c r="AR397" s="1354">
        <v>0</v>
      </c>
      <c r="AS397" s="1354">
        <v>5</v>
      </c>
      <c r="AT397" s="1354">
        <f t="shared" si="609"/>
        <v>7</v>
      </c>
      <c r="AU397" s="1163">
        <v>1</v>
      </c>
      <c r="AV397" s="1165"/>
      <c r="AW397" s="1355"/>
      <c r="AX397" s="1354">
        <v>2</v>
      </c>
      <c r="AY397" s="1354">
        <v>0</v>
      </c>
      <c r="AZ397" s="1354">
        <v>5</v>
      </c>
      <c r="BA397" s="1354">
        <f t="shared" si="610"/>
        <v>7</v>
      </c>
      <c r="BB397" s="1163">
        <v>1</v>
      </c>
      <c r="BC397" s="1163"/>
      <c r="BD397" s="1355"/>
      <c r="BE397" s="1355"/>
      <c r="BF397" s="1354"/>
      <c r="BG397" s="1354"/>
      <c r="BH397" s="1354"/>
      <c r="BI397" s="1354"/>
      <c r="BJ397" s="1012"/>
      <c r="BK397" s="1163"/>
      <c r="BL397" s="1355"/>
      <c r="BM397" s="1354"/>
      <c r="BN397" s="1354"/>
      <c r="BO397" s="1354"/>
      <c r="BP397" s="1354"/>
      <c r="BQ397" s="1167"/>
      <c r="BR397" s="1166"/>
      <c r="BS397" s="1354"/>
      <c r="BT397" s="1354"/>
      <c r="BU397" s="1354"/>
      <c r="BV397" s="1354"/>
      <c r="BW397" s="1012"/>
      <c r="BX397" s="1163"/>
      <c r="BY397" s="1355"/>
      <c r="BZ397" s="1355"/>
      <c r="CA397" s="1354"/>
      <c r="CB397" s="1354"/>
      <c r="CC397" s="1354"/>
      <c r="CD397" s="1354"/>
      <c r="CE397" s="1163"/>
      <c r="CF397" s="1163"/>
      <c r="CG397" s="1355"/>
      <c r="CH397" s="1354"/>
      <c r="CI397" s="1354"/>
      <c r="CJ397" s="1354"/>
      <c r="CK397" s="1354"/>
      <c r="CM397" s="1163"/>
      <c r="CN397" s="1355"/>
      <c r="CO397" s="1355"/>
      <c r="CP397" s="1354"/>
      <c r="CQ397" s="1354"/>
      <c r="CR397" s="1354"/>
      <c r="CS397" s="1354"/>
      <c r="CT397" s="1163"/>
      <c r="CU397" s="1163"/>
      <c r="CV397" s="1355"/>
      <c r="CW397" s="1354"/>
      <c r="CX397" s="1354"/>
      <c r="CY397" s="1354"/>
      <c r="CZ397" s="1354"/>
      <c r="DA397" s="1163"/>
      <c r="DB397" s="1163"/>
      <c r="DC397" s="1163"/>
      <c r="DD397" s="1163"/>
      <c r="DE397" s="1163"/>
      <c r="DF397" s="1163"/>
      <c r="DG397" s="1163"/>
      <c r="DH397" s="1163"/>
      <c r="DI397" s="1163"/>
      <c r="DJ397" s="1163"/>
      <c r="DK397" s="1163"/>
      <c r="DL397" s="1163"/>
      <c r="DM397" s="1163"/>
      <c r="DN397" s="1163"/>
      <c r="DO397" s="1355"/>
      <c r="DP397" s="1355"/>
      <c r="DQ397" s="1354"/>
      <c r="DR397" s="1354"/>
      <c r="DS397" s="1354"/>
      <c r="DT397" s="1354"/>
      <c r="DU397" s="1163"/>
      <c r="DV397" s="1163"/>
      <c r="DW397" s="1355"/>
      <c r="DX397" s="1354"/>
      <c r="DY397" s="1354"/>
      <c r="DZ397" s="1354"/>
      <c r="EA397" s="1354"/>
      <c r="EB397" s="1163"/>
      <c r="EC397" s="1163"/>
      <c r="ED397" s="1355"/>
      <c r="EE397" s="1355"/>
      <c r="EF397" s="1354">
        <v>18</v>
      </c>
      <c r="EG397" s="1354">
        <v>1</v>
      </c>
      <c r="EH397" s="1354">
        <v>1</v>
      </c>
      <c r="EI397" s="1354">
        <f t="shared" si="611"/>
        <v>20</v>
      </c>
      <c r="EJ397" s="1163">
        <v>1</v>
      </c>
      <c r="EK397" s="1163"/>
      <c r="EL397" s="1355"/>
      <c r="EM397" s="1354">
        <v>19</v>
      </c>
      <c r="EN397" s="1354">
        <v>1</v>
      </c>
      <c r="EO397" s="1354">
        <v>3</v>
      </c>
      <c r="EP397" s="1354">
        <f t="shared" si="612"/>
        <v>23</v>
      </c>
      <c r="EQ397" s="1163">
        <v>1</v>
      </c>
      <c r="ER397" s="1163"/>
      <c r="ES397" s="1355"/>
      <c r="ET397" s="1354"/>
      <c r="EU397" s="1354">
        <v>5</v>
      </c>
      <c r="EV397" s="1354">
        <v>2</v>
      </c>
      <c r="EW397" s="1354">
        <v>3</v>
      </c>
      <c r="EX397" s="1354">
        <f t="shared" si="613"/>
        <v>10</v>
      </c>
      <c r="EY397" s="1166">
        <v>1</v>
      </c>
      <c r="EZ397" s="1164"/>
      <c r="FA397" s="1355"/>
      <c r="FB397" s="1354">
        <v>5</v>
      </c>
      <c r="FC397" s="1354">
        <v>2</v>
      </c>
      <c r="FD397" s="1354">
        <v>5</v>
      </c>
      <c r="FE397" s="1354">
        <f t="shared" si="614"/>
        <v>12</v>
      </c>
      <c r="FF397" s="1163">
        <v>1</v>
      </c>
      <c r="FG397" s="1163"/>
      <c r="FH397" s="1168"/>
      <c r="FI397" s="1356"/>
      <c r="FJ397" s="1248">
        <v>7</v>
      </c>
      <c r="FK397" s="1248">
        <v>0</v>
      </c>
      <c r="FL397" s="1248">
        <v>1</v>
      </c>
      <c r="FM397" s="1248">
        <f t="shared" si="615"/>
        <v>8</v>
      </c>
      <c r="FN397" s="1248">
        <v>1</v>
      </c>
      <c r="FO397" s="1248"/>
      <c r="FP397" s="1248"/>
      <c r="FQ397" s="1248">
        <v>7</v>
      </c>
      <c r="FR397" s="1354">
        <v>0</v>
      </c>
      <c r="FS397" s="1354">
        <v>3</v>
      </c>
      <c r="FT397" s="1354">
        <f t="shared" si="616"/>
        <v>10</v>
      </c>
      <c r="FU397" s="1012">
        <v>1</v>
      </c>
      <c r="FV397" s="1163"/>
      <c r="FW397" s="1169"/>
      <c r="FX397" s="1356"/>
      <c r="FY397" s="1354">
        <v>3</v>
      </c>
      <c r="FZ397" s="1354">
        <v>3</v>
      </c>
      <c r="GA397" s="1354">
        <v>0</v>
      </c>
      <c r="GB397" s="1355">
        <f t="shared" si="617"/>
        <v>6</v>
      </c>
      <c r="GC397" s="1163">
        <v>1</v>
      </c>
      <c r="GD397" s="1166"/>
      <c r="GE397" s="1017">
        <f t="shared" si="618"/>
        <v>44</v>
      </c>
      <c r="GF397" s="1017">
        <f t="shared" si="618"/>
        <v>10</v>
      </c>
      <c r="GG397" s="1017">
        <f t="shared" si="618"/>
        <v>12</v>
      </c>
      <c r="GH397" s="1016">
        <v>2</v>
      </c>
      <c r="GI397" s="1016">
        <v>0</v>
      </c>
      <c r="GJ397" s="1016"/>
      <c r="GK397" s="1016"/>
      <c r="GL397" s="1016"/>
      <c r="GM397" s="1016"/>
      <c r="GN397" s="1016"/>
      <c r="GO397" s="1016"/>
      <c r="GP397" s="1016"/>
      <c r="GQ397" s="1016"/>
      <c r="GR397" s="1016"/>
      <c r="GS397" s="1016"/>
    </row>
    <row r="398" spans="1:201" s="1185" customFormat="1" ht="16.5" hidden="1" x14ac:dyDescent="0.4">
      <c r="A398" s="1230">
        <v>43278</v>
      </c>
      <c r="B398" s="1171"/>
      <c r="C398" s="1171"/>
      <c r="D398" s="1171"/>
      <c r="E398" s="1171"/>
      <c r="F398" s="1172"/>
      <c r="G398" s="1173"/>
      <c r="H398" s="1171"/>
      <c r="I398" s="1171"/>
      <c r="J398" s="1174"/>
      <c r="K398" s="1174"/>
      <c r="L398" s="1171"/>
      <c r="M398" s="1172"/>
      <c r="N398" s="1172"/>
      <c r="O398" s="1171"/>
      <c r="P398" s="1171"/>
      <c r="Q398" s="1171"/>
      <c r="R398" s="1171"/>
      <c r="S398" s="1171"/>
      <c r="T398" s="1171"/>
      <c r="U398" s="1172"/>
      <c r="V398" s="1173"/>
      <c r="W398" s="1171"/>
      <c r="X398" s="1174"/>
      <c r="Y398" s="1174"/>
      <c r="Z398" s="1171"/>
      <c r="AA398" s="1172"/>
      <c r="AB398" s="1172"/>
      <c r="AC398" s="1171">
        <v>9</v>
      </c>
      <c r="AD398" s="1171">
        <v>2</v>
      </c>
      <c r="AE398" s="1171">
        <v>11</v>
      </c>
      <c r="AF398" s="1171">
        <f t="shared" si="607"/>
        <v>22</v>
      </c>
      <c r="AG398" s="1172">
        <v>1</v>
      </c>
      <c r="AH398" s="1175"/>
      <c r="AI398" s="1171"/>
      <c r="AJ398" s="1171">
        <v>9</v>
      </c>
      <c r="AK398" s="1174">
        <v>3</v>
      </c>
      <c r="AL398" s="1174">
        <v>11</v>
      </c>
      <c r="AM398" s="1171">
        <f t="shared" si="608"/>
        <v>23</v>
      </c>
      <c r="AN398" s="1076">
        <v>1</v>
      </c>
      <c r="AO398" s="1176"/>
      <c r="AP398" s="1171"/>
      <c r="AQ398" s="1171">
        <v>0</v>
      </c>
      <c r="AR398" s="1171">
        <v>0</v>
      </c>
      <c r="AS398" s="1171">
        <v>9</v>
      </c>
      <c r="AT398" s="1171">
        <f t="shared" si="609"/>
        <v>9</v>
      </c>
      <c r="AU398" s="1176">
        <v>1</v>
      </c>
      <c r="AV398" s="1173"/>
      <c r="AW398" s="1171"/>
      <c r="AX398" s="1171">
        <v>0</v>
      </c>
      <c r="AY398" s="1174">
        <v>0</v>
      </c>
      <c r="AZ398" s="1174">
        <v>10</v>
      </c>
      <c r="BA398" s="1171">
        <f t="shared" si="610"/>
        <v>10</v>
      </c>
      <c r="BB398" s="1176">
        <v>1</v>
      </c>
      <c r="BC398" s="1176"/>
      <c r="BD398" s="1171"/>
      <c r="BE398" s="1171"/>
      <c r="BF398" s="1171"/>
      <c r="BG398" s="1171"/>
      <c r="BH398" s="1171"/>
      <c r="BI398" s="1171"/>
      <c r="BJ398" s="1172"/>
      <c r="BK398" s="1177"/>
      <c r="BL398" s="1171"/>
      <c r="BM398" s="1171"/>
      <c r="BN398" s="1171"/>
      <c r="BO398" s="1171"/>
      <c r="BP398" s="1171"/>
      <c r="BQ398" s="1178"/>
      <c r="BR398" s="1179"/>
      <c r="BS398" s="1171"/>
      <c r="BT398" s="1174"/>
      <c r="BU398" s="1174"/>
      <c r="BV398" s="1171"/>
      <c r="BW398" s="1172"/>
      <c r="BX398" s="1176"/>
      <c r="BY398" s="1171"/>
      <c r="BZ398" s="1171"/>
      <c r="CA398" s="1171"/>
      <c r="CB398" s="1171"/>
      <c r="CC398" s="1171"/>
      <c r="CD398" s="1171"/>
      <c r="CE398" s="1176"/>
      <c r="CF398" s="1177"/>
      <c r="CG398" s="1171"/>
      <c r="CH398" s="1171"/>
      <c r="CI398" s="1174"/>
      <c r="CJ398" s="1174"/>
      <c r="CK398" s="1171"/>
      <c r="CL398" s="1082"/>
      <c r="CM398" s="1176"/>
      <c r="CN398" s="1171"/>
      <c r="CO398" s="1171"/>
      <c r="CP398" s="1171"/>
      <c r="CQ398" s="1171"/>
      <c r="CR398" s="1171"/>
      <c r="CS398" s="1171"/>
      <c r="CT398" s="1176"/>
      <c r="CU398" s="1177"/>
      <c r="CV398" s="1171"/>
      <c r="CW398" s="1171"/>
      <c r="CX398" s="1174"/>
      <c r="CY398" s="1174"/>
      <c r="CZ398" s="1171"/>
      <c r="DA398" s="1176"/>
      <c r="DB398" s="1176"/>
      <c r="DC398" s="1176"/>
      <c r="DD398" s="1176"/>
      <c r="DE398" s="1176"/>
      <c r="DF398" s="1176"/>
      <c r="DG398" s="1176"/>
      <c r="DH398" s="1176"/>
      <c r="DI398" s="1176"/>
      <c r="DJ398" s="1176"/>
      <c r="DK398" s="1176"/>
      <c r="DL398" s="1176"/>
      <c r="DM398" s="1176"/>
      <c r="DN398" s="1176"/>
      <c r="DO398" s="1171"/>
      <c r="DP398" s="1171"/>
      <c r="DQ398" s="1180"/>
      <c r="DR398" s="1180"/>
      <c r="DS398" s="1180"/>
      <c r="DT398" s="1180"/>
      <c r="DU398" s="1177"/>
      <c r="DV398" s="1177"/>
      <c r="DW398" s="1171"/>
      <c r="DX398" s="1180"/>
      <c r="DY398" s="1180"/>
      <c r="DZ398" s="1180"/>
      <c r="EA398" s="1180"/>
      <c r="EB398" s="1177"/>
      <c r="EC398" s="1177"/>
      <c r="ED398" s="1171"/>
      <c r="EE398" s="1171"/>
      <c r="EF398" s="1171">
        <v>9</v>
      </c>
      <c r="EG398" s="1171">
        <v>1</v>
      </c>
      <c r="EH398" s="1171">
        <v>3</v>
      </c>
      <c r="EI398" s="1171">
        <f t="shared" si="611"/>
        <v>13</v>
      </c>
      <c r="EJ398" s="1176">
        <v>1</v>
      </c>
      <c r="EK398" s="1177"/>
      <c r="EL398" s="1171"/>
      <c r="EM398" s="1171">
        <v>9</v>
      </c>
      <c r="EN398" s="1174">
        <v>3</v>
      </c>
      <c r="EO398" s="1174">
        <v>4</v>
      </c>
      <c r="EP398" s="1171">
        <f t="shared" si="612"/>
        <v>16</v>
      </c>
      <c r="EQ398" s="1176">
        <v>1</v>
      </c>
      <c r="ER398" s="1176"/>
      <c r="ES398" s="1171"/>
      <c r="ET398" s="1180"/>
      <c r="EU398" s="1171">
        <v>0</v>
      </c>
      <c r="EV398" s="1171">
        <v>0</v>
      </c>
      <c r="EW398" s="1171">
        <v>0</v>
      </c>
      <c r="EX398" s="1171">
        <f t="shared" si="613"/>
        <v>0</v>
      </c>
      <c r="EY398" s="1175">
        <v>0</v>
      </c>
      <c r="EZ398" s="1164"/>
      <c r="FA398" s="1171"/>
      <c r="FB398" s="1174">
        <v>0</v>
      </c>
      <c r="FC398" s="1174">
        <v>0</v>
      </c>
      <c r="FD398" s="1174">
        <v>0</v>
      </c>
      <c r="FE398" s="1171">
        <f t="shared" si="614"/>
        <v>0</v>
      </c>
      <c r="FF398" s="1176">
        <v>0</v>
      </c>
      <c r="FG398" s="1176"/>
      <c r="FH398" s="1181"/>
      <c r="FI398" s="1182"/>
      <c r="FJ398" s="1248">
        <v>7</v>
      </c>
      <c r="FK398" s="1248">
        <v>2</v>
      </c>
      <c r="FL398" s="1248">
        <v>0</v>
      </c>
      <c r="FM398" s="1248">
        <f t="shared" si="615"/>
        <v>9</v>
      </c>
      <c r="FN398" s="1248">
        <v>1</v>
      </c>
      <c r="FO398" s="1248"/>
      <c r="FP398" s="1248"/>
      <c r="FQ398" s="1248">
        <v>7</v>
      </c>
      <c r="FR398" s="1174">
        <v>3</v>
      </c>
      <c r="FS398" s="1174">
        <v>0</v>
      </c>
      <c r="FT398" s="1171">
        <f t="shared" si="616"/>
        <v>10</v>
      </c>
      <c r="FU398" s="1172">
        <v>1</v>
      </c>
      <c r="FV398" s="1176"/>
      <c r="FW398" s="1183"/>
      <c r="FX398" s="1182"/>
      <c r="FY398" s="1171">
        <v>5</v>
      </c>
      <c r="FZ398" s="1171">
        <v>0</v>
      </c>
      <c r="GA398" s="1171">
        <v>1</v>
      </c>
      <c r="GB398" s="1171">
        <f t="shared" si="617"/>
        <v>6</v>
      </c>
      <c r="GC398" s="1177">
        <v>1</v>
      </c>
      <c r="GD398" s="1179"/>
      <c r="GE398" s="1182">
        <f t="shared" si="618"/>
        <v>30</v>
      </c>
      <c r="GF398" s="1182">
        <f t="shared" si="618"/>
        <v>5</v>
      </c>
      <c r="GG398" s="1182">
        <f t="shared" si="618"/>
        <v>24</v>
      </c>
      <c r="GH398" s="1184">
        <v>0</v>
      </c>
      <c r="GI398" s="1184">
        <v>1</v>
      </c>
      <c r="GJ398" s="1184"/>
      <c r="GK398" s="1184"/>
      <c r="GL398" s="1184"/>
      <c r="GM398" s="1184"/>
      <c r="GN398" s="1184"/>
      <c r="GO398" s="1184"/>
      <c r="GP398" s="1184"/>
      <c r="GQ398" s="1184"/>
      <c r="GR398" s="1184"/>
      <c r="GS398" s="1184"/>
    </row>
    <row r="399" spans="1:201" hidden="1" x14ac:dyDescent="0.35">
      <c r="A399" s="1230">
        <v>43279</v>
      </c>
      <c r="B399" s="595"/>
      <c r="C399" s="595"/>
      <c r="D399" s="595"/>
      <c r="E399" s="595"/>
      <c r="F399" s="1012"/>
      <c r="G399" s="1165"/>
      <c r="H399" s="1014"/>
      <c r="I399" s="595"/>
      <c r="J399" s="595"/>
      <c r="K399" s="595"/>
      <c r="L399" s="595"/>
      <c r="M399" s="1012"/>
      <c r="N399" s="1012"/>
      <c r="O399" s="1014"/>
      <c r="P399" s="1014"/>
      <c r="Q399" s="595"/>
      <c r="R399" s="595"/>
      <c r="S399" s="595"/>
      <c r="T399" s="595"/>
      <c r="U399" s="1012"/>
      <c r="V399" s="1165"/>
      <c r="W399" s="595"/>
      <c r="X399" s="595"/>
      <c r="Y399" s="595"/>
      <c r="Z399" s="595"/>
      <c r="AA399" s="1012"/>
      <c r="AB399" s="1012"/>
      <c r="AC399" s="1354">
        <v>0</v>
      </c>
      <c r="AD399" s="1354">
        <v>0</v>
      </c>
      <c r="AE399" s="1354">
        <v>0</v>
      </c>
      <c r="AF399" s="1354">
        <f t="shared" si="607"/>
        <v>0</v>
      </c>
      <c r="AG399" s="1012">
        <v>0</v>
      </c>
      <c r="AH399" s="1166"/>
      <c r="AI399" s="1355"/>
      <c r="AJ399" s="1354">
        <v>1</v>
      </c>
      <c r="AK399" s="1354">
        <v>0</v>
      </c>
      <c r="AL399" s="1354">
        <v>0</v>
      </c>
      <c r="AM399" s="1354">
        <f t="shared" si="608"/>
        <v>1</v>
      </c>
      <c r="AN399" s="1076">
        <v>0</v>
      </c>
      <c r="AO399" s="1163"/>
      <c r="AP399" s="1354"/>
      <c r="AQ399" s="1354">
        <v>6</v>
      </c>
      <c r="AR399" s="1354">
        <v>6</v>
      </c>
      <c r="AS399" s="1354">
        <v>5</v>
      </c>
      <c r="AT399" s="1354">
        <f t="shared" si="609"/>
        <v>17</v>
      </c>
      <c r="AU399" s="1163">
        <v>1</v>
      </c>
      <c r="AV399" s="1165"/>
      <c r="AW399" s="1355"/>
      <c r="AX399" s="1354">
        <v>7</v>
      </c>
      <c r="AY399" s="1354">
        <v>8</v>
      </c>
      <c r="AZ399" s="1354">
        <v>7</v>
      </c>
      <c r="BA399" s="1354">
        <f t="shared" si="610"/>
        <v>22</v>
      </c>
      <c r="BB399" s="1163">
        <v>1</v>
      </c>
      <c r="BC399" s="1163"/>
      <c r="BD399" s="1355"/>
      <c r="BE399" s="1355"/>
      <c r="BF399" s="1354"/>
      <c r="BG399" s="1354"/>
      <c r="BH399" s="1354"/>
      <c r="BI399" s="1354"/>
      <c r="BJ399" s="1012"/>
      <c r="BK399" s="1163"/>
      <c r="BL399" s="1355"/>
      <c r="BM399" s="1354"/>
      <c r="BN399" s="1354"/>
      <c r="BO399" s="1354"/>
      <c r="BP399" s="1354"/>
      <c r="BQ399" s="1167"/>
      <c r="BR399" s="1166"/>
      <c r="BS399" s="1354"/>
      <c r="BT399" s="1354"/>
      <c r="BU399" s="1354"/>
      <c r="BV399" s="1354"/>
      <c r="BW399" s="1012"/>
      <c r="BX399" s="1163"/>
      <c r="BY399" s="1355"/>
      <c r="BZ399" s="1355"/>
      <c r="CA399" s="1354"/>
      <c r="CB399" s="1354"/>
      <c r="CC399" s="1354"/>
      <c r="CD399" s="1354"/>
      <c r="CE399" s="1163"/>
      <c r="CF399" s="1163"/>
      <c r="CG399" s="1355"/>
      <c r="CH399" s="1354"/>
      <c r="CI399" s="1354"/>
      <c r="CJ399" s="1354"/>
      <c r="CK399" s="1354"/>
      <c r="CM399" s="1163"/>
      <c r="CN399" s="1355"/>
      <c r="CO399" s="1355"/>
      <c r="CP399" s="1354"/>
      <c r="CQ399" s="1354"/>
      <c r="CR399" s="1354"/>
      <c r="CS399" s="1354"/>
      <c r="CT399" s="1163"/>
      <c r="CU399" s="1163"/>
      <c r="CV399" s="1355"/>
      <c r="CW399" s="1354"/>
      <c r="CX399" s="1354"/>
      <c r="CY399" s="1354"/>
      <c r="CZ399" s="1354"/>
      <c r="DA399" s="1163"/>
      <c r="DB399" s="1163"/>
      <c r="DC399" s="1163"/>
      <c r="DD399" s="1163"/>
      <c r="DE399" s="1163"/>
      <c r="DF399" s="1163"/>
      <c r="DG399" s="1163"/>
      <c r="DH399" s="1163"/>
      <c r="DI399" s="1163"/>
      <c r="DJ399" s="1163"/>
      <c r="DK399" s="1163"/>
      <c r="DL399" s="1163"/>
      <c r="DM399" s="1163"/>
      <c r="DN399" s="1163"/>
      <c r="DO399" s="1355"/>
      <c r="DP399" s="1355"/>
      <c r="DQ399" s="1354"/>
      <c r="DR399" s="1354"/>
      <c r="DS399" s="1354"/>
      <c r="DT399" s="1354"/>
      <c r="DU399" s="1163"/>
      <c r="DV399" s="1163"/>
      <c r="DW399" s="1355"/>
      <c r="DX399" s="1354"/>
      <c r="DY399" s="1354"/>
      <c r="DZ399" s="1354"/>
      <c r="EA399" s="1354"/>
      <c r="EB399" s="1163"/>
      <c r="EC399" s="1163"/>
      <c r="ED399" s="1355"/>
      <c r="EE399" s="1355"/>
      <c r="EF399" s="1354">
        <v>11</v>
      </c>
      <c r="EG399" s="1354">
        <v>1</v>
      </c>
      <c r="EH399" s="1354">
        <v>2</v>
      </c>
      <c r="EI399" s="1354">
        <f t="shared" si="611"/>
        <v>14</v>
      </c>
      <c r="EJ399" s="1163">
        <v>1</v>
      </c>
      <c r="EK399" s="1163"/>
      <c r="EL399" s="1355"/>
      <c r="EM399" s="1354">
        <v>13</v>
      </c>
      <c r="EN399" s="1354">
        <v>1</v>
      </c>
      <c r="EO399" s="1354">
        <v>5</v>
      </c>
      <c r="EP399" s="1354">
        <f t="shared" si="612"/>
        <v>19</v>
      </c>
      <c r="EQ399" s="1163">
        <v>1</v>
      </c>
      <c r="ER399" s="1163"/>
      <c r="ES399" s="1355"/>
      <c r="ET399" s="1354"/>
      <c r="EU399" s="1354">
        <v>0</v>
      </c>
      <c r="EV399" s="1354">
        <v>0</v>
      </c>
      <c r="EW399" s="1354">
        <v>0</v>
      </c>
      <c r="EX399" s="1354">
        <f t="shared" si="613"/>
        <v>0</v>
      </c>
      <c r="EY399" s="1166">
        <v>0</v>
      </c>
      <c r="EZ399" s="1164"/>
      <c r="FA399" s="1355"/>
      <c r="FB399" s="1354">
        <v>0</v>
      </c>
      <c r="FC399" s="1354">
        <v>0</v>
      </c>
      <c r="FD399" s="1354">
        <v>0</v>
      </c>
      <c r="FE399" s="1354">
        <f t="shared" si="614"/>
        <v>0</v>
      </c>
      <c r="FF399" s="1163">
        <v>0</v>
      </c>
      <c r="FG399" s="1163"/>
      <c r="FH399" s="1168"/>
      <c r="FI399" s="1356"/>
      <c r="FJ399" s="1248">
        <v>14</v>
      </c>
      <c r="FK399" s="1248">
        <v>2</v>
      </c>
      <c r="FL399" s="1248">
        <v>1</v>
      </c>
      <c r="FM399" s="1248">
        <f t="shared" si="615"/>
        <v>17</v>
      </c>
      <c r="FN399" s="1248">
        <v>1</v>
      </c>
      <c r="FO399" s="1248"/>
      <c r="FP399" s="1248"/>
      <c r="FQ399" s="1248">
        <v>17</v>
      </c>
      <c r="FR399" s="1354">
        <v>2</v>
      </c>
      <c r="FS399" s="1354">
        <v>2</v>
      </c>
      <c r="FT399" s="1354">
        <f t="shared" si="616"/>
        <v>21</v>
      </c>
      <c r="FU399" s="1012">
        <v>1</v>
      </c>
      <c r="FV399" s="1163"/>
      <c r="FW399" s="1169"/>
      <c r="FX399" s="1356"/>
      <c r="FY399" s="1354">
        <v>3</v>
      </c>
      <c r="FZ399" s="1354">
        <v>1</v>
      </c>
      <c r="GA399" s="1354">
        <v>0</v>
      </c>
      <c r="GB399" s="1355">
        <f t="shared" si="617"/>
        <v>4</v>
      </c>
      <c r="GC399" s="1163">
        <v>1</v>
      </c>
      <c r="GD399" s="1166"/>
      <c r="GE399" s="1017">
        <f t="shared" si="618"/>
        <v>34</v>
      </c>
      <c r="GF399" s="1017">
        <f t="shared" si="618"/>
        <v>10</v>
      </c>
      <c r="GG399" s="1017">
        <f t="shared" si="618"/>
        <v>8</v>
      </c>
      <c r="GH399" s="1016">
        <v>0</v>
      </c>
      <c r="GI399" s="1016">
        <v>2</v>
      </c>
      <c r="GJ399" s="1016"/>
      <c r="GK399" s="1016"/>
      <c r="GL399" s="1016"/>
      <c r="GM399" s="1016"/>
      <c r="GN399" s="1016"/>
      <c r="GO399" s="1016"/>
      <c r="GP399" s="1016"/>
      <c r="GQ399" s="1016"/>
      <c r="GR399" s="1016"/>
      <c r="GS399" s="1016"/>
    </row>
    <row r="400" spans="1:201" hidden="1" x14ac:dyDescent="0.35">
      <c r="A400" s="1231">
        <v>43280</v>
      </c>
      <c r="B400" s="595"/>
      <c r="C400" s="595"/>
      <c r="D400" s="595"/>
      <c r="E400" s="595"/>
      <c r="F400" s="1012"/>
      <c r="G400" s="1165"/>
      <c r="H400" s="1014"/>
      <c r="I400" s="595"/>
      <c r="J400" s="595"/>
      <c r="K400" s="1166"/>
      <c r="L400" s="595"/>
      <c r="M400" s="1012"/>
      <c r="N400" s="1012"/>
      <c r="O400" s="1014"/>
      <c r="P400" s="1014"/>
      <c r="Q400" s="595"/>
      <c r="R400" s="595"/>
      <c r="S400" s="595"/>
      <c r="T400" s="595"/>
      <c r="U400" s="1012"/>
      <c r="V400" s="1165"/>
      <c r="W400" s="595"/>
      <c r="X400" s="595"/>
      <c r="Y400" s="1166"/>
      <c r="Z400" s="595"/>
      <c r="AA400" s="1012"/>
      <c r="AB400" s="1012"/>
      <c r="AC400" s="1354">
        <v>0</v>
      </c>
      <c r="AD400" s="1354">
        <v>0</v>
      </c>
      <c r="AE400" s="1354">
        <v>0</v>
      </c>
      <c r="AF400" s="1354">
        <f t="shared" si="607"/>
        <v>0</v>
      </c>
      <c r="AG400" s="1012">
        <v>0</v>
      </c>
      <c r="AH400" s="1166"/>
      <c r="AI400" s="1355"/>
      <c r="AJ400" s="1354">
        <v>0</v>
      </c>
      <c r="AK400" s="1354">
        <v>0</v>
      </c>
      <c r="AL400" s="1166">
        <v>0</v>
      </c>
      <c r="AM400" s="1354">
        <f t="shared" si="608"/>
        <v>0</v>
      </c>
      <c r="AN400" s="1076">
        <v>0</v>
      </c>
      <c r="AO400" s="1163"/>
      <c r="AP400" s="1354"/>
      <c r="AQ400" s="1354">
        <v>2</v>
      </c>
      <c r="AR400" s="1354">
        <v>16</v>
      </c>
      <c r="AS400" s="1354">
        <v>7</v>
      </c>
      <c r="AT400" s="1354">
        <f t="shared" si="609"/>
        <v>25</v>
      </c>
      <c r="AU400" s="1163">
        <v>1</v>
      </c>
      <c r="AV400" s="1165"/>
      <c r="AW400" s="1355"/>
      <c r="AX400" s="1354">
        <v>4</v>
      </c>
      <c r="AY400" s="1354">
        <v>17</v>
      </c>
      <c r="AZ400" s="1166">
        <v>7</v>
      </c>
      <c r="BA400" s="1354">
        <f t="shared" si="610"/>
        <v>28</v>
      </c>
      <c r="BB400" s="1163">
        <v>1</v>
      </c>
      <c r="BC400" s="1163"/>
      <c r="BD400" s="1355"/>
      <c r="BE400" s="1355"/>
      <c r="BF400" s="1354"/>
      <c r="BG400" s="1354"/>
      <c r="BH400" s="1354"/>
      <c r="BI400" s="1354"/>
      <c r="BJ400" s="1012"/>
      <c r="BK400" s="1166"/>
      <c r="BL400" s="1355"/>
      <c r="BM400" s="1354"/>
      <c r="BN400" s="1354"/>
      <c r="BO400" s="1354"/>
      <c r="BP400" s="1354"/>
      <c r="BQ400" s="1167"/>
      <c r="BR400" s="1166"/>
      <c r="BS400" s="1163"/>
      <c r="BT400" s="1354"/>
      <c r="BU400" s="1166"/>
      <c r="BV400" s="1354"/>
      <c r="BW400" s="1012"/>
      <c r="BX400" s="1163"/>
      <c r="BY400" s="1355"/>
      <c r="BZ400" s="1355"/>
      <c r="CA400" s="1354"/>
      <c r="CB400" s="1354"/>
      <c r="CC400" s="1354"/>
      <c r="CD400" s="1354"/>
      <c r="CE400" s="1163"/>
      <c r="CF400" s="1166"/>
      <c r="CG400" s="1355"/>
      <c r="CH400" s="1163"/>
      <c r="CI400" s="1354"/>
      <c r="CJ400" s="1166"/>
      <c r="CK400" s="1354"/>
      <c r="CM400" s="1163"/>
      <c r="CN400" s="1355"/>
      <c r="CO400" s="1355"/>
      <c r="CP400" s="1354"/>
      <c r="CQ400" s="1354"/>
      <c r="CR400" s="1354"/>
      <c r="CS400" s="1354"/>
      <c r="CT400" s="1163"/>
      <c r="CU400" s="1166"/>
      <c r="CV400" s="1355"/>
      <c r="CW400" s="1163"/>
      <c r="CX400" s="1354"/>
      <c r="CY400" s="1166"/>
      <c r="CZ400" s="1354"/>
      <c r="DA400" s="1163"/>
      <c r="DB400" s="1163"/>
      <c r="DC400" s="1163"/>
      <c r="DD400" s="1163"/>
      <c r="DE400" s="1163"/>
      <c r="DF400" s="1163"/>
      <c r="DG400" s="1163"/>
      <c r="DH400" s="1163"/>
      <c r="DI400" s="1163"/>
      <c r="DJ400" s="1163"/>
      <c r="DK400" s="1163"/>
      <c r="DL400" s="1163"/>
      <c r="DM400" s="1163"/>
      <c r="DN400" s="1163"/>
      <c r="DO400" s="1355"/>
      <c r="DP400" s="1355"/>
      <c r="DQ400" s="1354"/>
      <c r="DR400" s="1354"/>
      <c r="DS400" s="1354"/>
      <c r="DT400" s="1354"/>
      <c r="DU400" s="1163"/>
      <c r="DV400" s="1163"/>
      <c r="DW400" s="1355"/>
      <c r="DX400" s="1354"/>
      <c r="DY400" s="1354"/>
      <c r="DZ400" s="1354"/>
      <c r="EA400" s="1354"/>
      <c r="EB400" s="1163"/>
      <c r="EC400" s="1163"/>
      <c r="ED400" s="1355"/>
      <c r="EE400" s="1355"/>
      <c r="EF400" s="1354">
        <v>4</v>
      </c>
      <c r="EG400" s="1354">
        <v>0</v>
      </c>
      <c r="EH400" s="1354">
        <v>1</v>
      </c>
      <c r="EI400" s="1354">
        <f t="shared" si="611"/>
        <v>5</v>
      </c>
      <c r="EJ400" s="1163">
        <v>1</v>
      </c>
      <c r="EK400" s="1166"/>
      <c r="EL400" s="1355"/>
      <c r="EM400" s="1163">
        <v>7</v>
      </c>
      <c r="EN400" s="1354">
        <v>1</v>
      </c>
      <c r="EO400" s="1166">
        <v>4</v>
      </c>
      <c r="EP400" s="1354">
        <f t="shared" si="612"/>
        <v>12</v>
      </c>
      <c r="EQ400" s="1163">
        <v>1</v>
      </c>
      <c r="ER400" s="1163"/>
      <c r="ES400" s="1355"/>
      <c r="ET400" s="1354"/>
      <c r="EU400" s="1354">
        <v>11</v>
      </c>
      <c r="EV400" s="1354">
        <v>1</v>
      </c>
      <c r="EW400" s="1354">
        <v>1</v>
      </c>
      <c r="EX400" s="1354">
        <f t="shared" si="613"/>
        <v>13</v>
      </c>
      <c r="EY400" s="1166">
        <v>1</v>
      </c>
      <c r="EZ400" s="1164"/>
      <c r="FA400" s="1355"/>
      <c r="FB400" s="1163">
        <v>11</v>
      </c>
      <c r="FC400" s="1354">
        <v>2</v>
      </c>
      <c r="FD400" s="1166">
        <v>3</v>
      </c>
      <c r="FE400" s="1354">
        <f t="shared" si="614"/>
        <v>16</v>
      </c>
      <c r="FF400" s="1163">
        <v>1</v>
      </c>
      <c r="FG400" s="1163"/>
      <c r="FH400" s="1168"/>
      <c r="FI400" s="1356"/>
      <c r="FJ400" s="1248">
        <v>9</v>
      </c>
      <c r="FK400" s="1248">
        <v>0</v>
      </c>
      <c r="FL400" s="1248">
        <v>2</v>
      </c>
      <c r="FM400" s="1248">
        <f t="shared" si="615"/>
        <v>11</v>
      </c>
      <c r="FN400" s="1248">
        <v>1</v>
      </c>
      <c r="FO400" s="1248"/>
      <c r="FP400" s="1248"/>
      <c r="FQ400" s="1248">
        <v>9</v>
      </c>
      <c r="FR400" s="1354">
        <v>0</v>
      </c>
      <c r="FS400" s="1166">
        <v>2</v>
      </c>
      <c r="FT400" s="1354">
        <f t="shared" si="616"/>
        <v>11</v>
      </c>
      <c r="FU400" s="1012">
        <v>1</v>
      </c>
      <c r="FV400" s="1163"/>
      <c r="FW400" s="1169"/>
      <c r="FX400" s="1356"/>
      <c r="FY400" s="1354">
        <v>2</v>
      </c>
      <c r="FZ400" s="1354">
        <v>1</v>
      </c>
      <c r="GA400" s="1354">
        <v>0</v>
      </c>
      <c r="GB400" s="1355">
        <f t="shared" si="617"/>
        <v>3</v>
      </c>
      <c r="GC400" s="1163">
        <v>1</v>
      </c>
      <c r="GD400" s="1166"/>
      <c r="GE400" s="1017">
        <f t="shared" si="618"/>
        <v>28</v>
      </c>
      <c r="GF400" s="1354">
        <f t="shared" si="618"/>
        <v>18</v>
      </c>
      <c r="GG400" s="1354">
        <f t="shared" si="618"/>
        <v>11</v>
      </c>
      <c r="GH400" s="1016">
        <v>0</v>
      </c>
      <c r="GI400" s="1016">
        <v>0</v>
      </c>
      <c r="GJ400" s="1016"/>
      <c r="GK400" s="1016"/>
      <c r="GL400" s="1016"/>
      <c r="GM400" s="1016"/>
      <c r="GN400" s="1016"/>
      <c r="GO400" s="1016"/>
      <c r="GP400" s="1016"/>
      <c r="GQ400" s="1016"/>
      <c r="GR400" s="1016"/>
      <c r="GS400" s="1016"/>
    </row>
    <row r="401" spans="1:201" hidden="1" x14ac:dyDescent="0.35">
      <c r="A401" s="1230">
        <v>43283</v>
      </c>
      <c r="B401" s="595"/>
      <c r="C401" s="595"/>
      <c r="D401" s="595"/>
      <c r="E401" s="595"/>
      <c r="F401" s="1012"/>
      <c r="G401" s="1165"/>
      <c r="H401" s="1014"/>
      <c r="I401" s="595"/>
      <c r="J401" s="595"/>
      <c r="K401" s="1166"/>
      <c r="L401" s="595"/>
      <c r="M401" s="1012"/>
      <c r="N401" s="1012"/>
      <c r="O401" s="1014"/>
      <c r="P401" s="1014"/>
      <c r="Q401" s="595"/>
      <c r="R401" s="595"/>
      <c r="S401" s="595"/>
      <c r="T401" s="595"/>
      <c r="U401" s="1012"/>
      <c r="V401" s="1165"/>
      <c r="W401" s="595"/>
      <c r="X401" s="595"/>
      <c r="Y401" s="1166"/>
      <c r="Z401" s="595"/>
      <c r="AA401" s="1012"/>
      <c r="AB401" s="1012"/>
      <c r="AC401" s="1354">
        <v>3</v>
      </c>
      <c r="AD401" s="1354">
        <v>4</v>
      </c>
      <c r="AE401" s="1354">
        <v>6</v>
      </c>
      <c r="AF401" s="1354">
        <f t="shared" si="607"/>
        <v>13</v>
      </c>
      <c r="AG401" s="1012">
        <v>1</v>
      </c>
      <c r="AH401" s="1166"/>
      <c r="AI401" s="1355"/>
      <c r="AJ401" s="1354">
        <v>4</v>
      </c>
      <c r="AK401" s="1354">
        <v>5</v>
      </c>
      <c r="AL401" s="1166">
        <v>7</v>
      </c>
      <c r="AM401" s="1354">
        <f t="shared" si="608"/>
        <v>16</v>
      </c>
      <c r="AN401" s="1076">
        <v>1</v>
      </c>
      <c r="AO401" s="1163"/>
      <c r="AP401" s="1354"/>
      <c r="AQ401" s="1354">
        <v>2</v>
      </c>
      <c r="AR401" s="1354">
        <v>6</v>
      </c>
      <c r="AS401" s="1354">
        <v>4</v>
      </c>
      <c r="AT401" s="1354">
        <f t="shared" si="609"/>
        <v>12</v>
      </c>
      <c r="AU401" s="1163">
        <v>1</v>
      </c>
      <c r="AV401" s="1165"/>
      <c r="AW401" s="1355"/>
      <c r="AX401" s="1354">
        <v>2</v>
      </c>
      <c r="AY401" s="1354">
        <v>7</v>
      </c>
      <c r="AZ401" s="1166">
        <v>4</v>
      </c>
      <c r="BA401" s="1354">
        <f t="shared" si="610"/>
        <v>13</v>
      </c>
      <c r="BB401" s="1163">
        <v>1</v>
      </c>
      <c r="BC401" s="1163"/>
      <c r="BD401" s="1355"/>
      <c r="BE401" s="1355"/>
      <c r="BF401" s="1354"/>
      <c r="BG401" s="1354"/>
      <c r="BH401" s="1354"/>
      <c r="BI401" s="1354"/>
      <c r="BJ401" s="1012"/>
      <c r="BK401" s="1166"/>
      <c r="BL401" s="1355"/>
      <c r="BM401" s="1354"/>
      <c r="BN401" s="1354"/>
      <c r="BO401" s="1354"/>
      <c r="BP401" s="1354"/>
      <c r="BQ401" s="1167"/>
      <c r="BR401" s="1166"/>
      <c r="BS401" s="1163"/>
      <c r="BT401" s="1354"/>
      <c r="BU401" s="1166"/>
      <c r="BV401" s="1354"/>
      <c r="BW401" s="1012"/>
      <c r="BX401" s="1163"/>
      <c r="BY401" s="1355"/>
      <c r="BZ401" s="1355"/>
      <c r="CA401" s="1354"/>
      <c r="CB401" s="1354"/>
      <c r="CC401" s="1354"/>
      <c r="CD401" s="1354"/>
      <c r="CE401" s="1163"/>
      <c r="CF401" s="1166"/>
      <c r="CG401" s="1355"/>
      <c r="CH401" s="1163"/>
      <c r="CI401" s="1354"/>
      <c r="CJ401" s="1166"/>
      <c r="CK401" s="1354"/>
      <c r="CM401" s="1163"/>
      <c r="CN401" s="1355"/>
      <c r="CO401" s="1355"/>
      <c r="CP401" s="1354"/>
      <c r="CQ401" s="1354"/>
      <c r="CR401" s="1354"/>
      <c r="CS401" s="1354"/>
      <c r="CT401" s="1163"/>
      <c r="CU401" s="1166"/>
      <c r="CV401" s="1355"/>
      <c r="CW401" s="1163"/>
      <c r="CX401" s="1354"/>
      <c r="CY401" s="1166"/>
      <c r="CZ401" s="1354"/>
      <c r="DA401" s="1163"/>
      <c r="DB401" s="1163"/>
      <c r="DC401" s="1163"/>
      <c r="DD401" s="1163"/>
      <c r="DE401" s="1163"/>
      <c r="DF401" s="1163"/>
      <c r="DG401" s="1163"/>
      <c r="DH401" s="1163"/>
      <c r="DI401" s="1163"/>
      <c r="DJ401" s="1163"/>
      <c r="DK401" s="1163"/>
      <c r="DL401" s="1163"/>
      <c r="DM401" s="1163"/>
      <c r="DN401" s="1163"/>
      <c r="DO401" s="1355"/>
      <c r="DP401" s="1355"/>
      <c r="DQ401" s="1354"/>
      <c r="DR401" s="1354"/>
      <c r="DS401" s="1354"/>
      <c r="DT401" s="1354"/>
      <c r="DU401" s="1163"/>
      <c r="DV401" s="1163"/>
      <c r="DW401" s="1355"/>
      <c r="DX401" s="1354"/>
      <c r="DY401" s="1354"/>
      <c r="DZ401" s="1354"/>
      <c r="EA401" s="1354"/>
      <c r="EB401" s="1163"/>
      <c r="EC401" s="1163"/>
      <c r="ED401" s="1355"/>
      <c r="EE401" s="1355"/>
      <c r="EF401" s="1354">
        <v>8</v>
      </c>
      <c r="EG401" s="1354">
        <v>1</v>
      </c>
      <c r="EH401" s="1354">
        <v>5</v>
      </c>
      <c r="EI401" s="1354">
        <f t="shared" si="611"/>
        <v>14</v>
      </c>
      <c r="EJ401" s="1163">
        <v>1</v>
      </c>
      <c r="EK401" s="1166"/>
      <c r="EL401" s="1355"/>
      <c r="EM401" s="1163">
        <v>8</v>
      </c>
      <c r="EN401" s="1354">
        <v>1</v>
      </c>
      <c r="EO401" s="1166">
        <v>6</v>
      </c>
      <c r="EP401" s="1354">
        <f t="shared" si="612"/>
        <v>15</v>
      </c>
      <c r="EQ401" s="1163">
        <v>1</v>
      </c>
      <c r="ER401" s="1163"/>
      <c r="ES401" s="1355"/>
      <c r="ET401" s="1354"/>
      <c r="EU401" s="1354">
        <v>10</v>
      </c>
      <c r="EV401" s="1354">
        <v>1</v>
      </c>
      <c r="EW401" s="1354">
        <v>4</v>
      </c>
      <c r="EX401" s="1354">
        <f t="shared" si="613"/>
        <v>15</v>
      </c>
      <c r="EY401" s="1166">
        <v>1</v>
      </c>
      <c r="EZ401" s="1164"/>
      <c r="FA401" s="1355"/>
      <c r="FB401" s="1163">
        <v>11</v>
      </c>
      <c r="FC401" s="1354">
        <v>1</v>
      </c>
      <c r="FD401" s="1166">
        <v>5</v>
      </c>
      <c r="FE401" s="1354">
        <f t="shared" si="614"/>
        <v>17</v>
      </c>
      <c r="FF401" s="1163">
        <v>1</v>
      </c>
      <c r="FG401" s="1163"/>
      <c r="FH401" s="1168"/>
      <c r="FI401" s="1356"/>
      <c r="FJ401" s="1248">
        <v>6</v>
      </c>
      <c r="FK401" s="1248">
        <v>0</v>
      </c>
      <c r="FL401" s="1248">
        <v>2</v>
      </c>
      <c r="FM401" s="1248">
        <f t="shared" si="615"/>
        <v>8</v>
      </c>
      <c r="FN401" s="1248">
        <v>1</v>
      </c>
      <c r="FO401" s="1248"/>
      <c r="FP401" s="1248"/>
      <c r="FQ401" s="1248">
        <v>6</v>
      </c>
      <c r="FR401" s="1354">
        <v>0</v>
      </c>
      <c r="FS401" s="1166">
        <v>2</v>
      </c>
      <c r="FT401" s="1354">
        <f t="shared" si="616"/>
        <v>8</v>
      </c>
      <c r="FU401" s="1012">
        <v>1</v>
      </c>
      <c r="FV401" s="1163"/>
      <c r="FW401" s="1169"/>
      <c r="FX401" s="1356"/>
      <c r="FY401" s="1354">
        <v>0</v>
      </c>
      <c r="FZ401" s="1354">
        <v>0</v>
      </c>
      <c r="GA401" s="1354">
        <v>0</v>
      </c>
      <c r="GB401" s="1355">
        <f t="shared" si="617"/>
        <v>0</v>
      </c>
      <c r="GC401" s="1163">
        <v>1</v>
      </c>
      <c r="GD401" s="1166"/>
      <c r="GE401" s="1354">
        <f t="shared" si="618"/>
        <v>29</v>
      </c>
      <c r="GF401" s="1354">
        <f t="shared" si="618"/>
        <v>12</v>
      </c>
      <c r="GG401" s="1354">
        <f t="shared" si="618"/>
        <v>21</v>
      </c>
      <c r="GH401" s="1016">
        <v>0</v>
      </c>
      <c r="GI401" s="1016">
        <v>0</v>
      </c>
      <c r="GJ401" s="1016"/>
      <c r="GK401" s="1016"/>
      <c r="GL401" s="1016"/>
      <c r="GM401" s="1016"/>
      <c r="GN401" s="1016"/>
      <c r="GO401" s="1016"/>
      <c r="GP401" s="1016"/>
      <c r="GQ401" s="1016"/>
      <c r="GR401" s="1016"/>
      <c r="GS401" s="1016"/>
    </row>
    <row r="402" spans="1:201" hidden="1" x14ac:dyDescent="0.35">
      <c r="A402" s="1230">
        <v>43284</v>
      </c>
      <c r="B402" s="595"/>
      <c r="C402" s="595"/>
      <c r="D402" s="595"/>
      <c r="E402" s="595"/>
      <c r="F402" s="1012"/>
      <c r="G402" s="1165"/>
      <c r="H402" s="1014"/>
      <c r="I402" s="595"/>
      <c r="J402" s="595"/>
      <c r="K402" s="1166"/>
      <c r="L402" s="595"/>
      <c r="M402" s="1012"/>
      <c r="N402" s="1012"/>
      <c r="O402" s="1014"/>
      <c r="P402" s="1014"/>
      <c r="Q402" s="595"/>
      <c r="R402" s="595"/>
      <c r="S402" s="595"/>
      <c r="T402" s="595"/>
      <c r="U402" s="1012"/>
      <c r="V402" s="1165"/>
      <c r="W402" s="595"/>
      <c r="X402" s="595"/>
      <c r="Y402" s="1166"/>
      <c r="Z402" s="595"/>
      <c r="AA402" s="1012"/>
      <c r="AB402" s="1012"/>
      <c r="AC402" s="1354">
        <v>9</v>
      </c>
      <c r="AD402" s="1354">
        <v>5</v>
      </c>
      <c r="AE402" s="1354">
        <v>2</v>
      </c>
      <c r="AF402" s="1354">
        <f>SUM(AC402:AE402)</f>
        <v>16</v>
      </c>
      <c r="AG402" s="1012">
        <v>1</v>
      </c>
      <c r="AH402" s="1166"/>
      <c r="AI402" s="1355"/>
      <c r="AJ402" s="1354">
        <v>9</v>
      </c>
      <c r="AK402" s="1354">
        <v>5</v>
      </c>
      <c r="AL402" s="1166">
        <v>4</v>
      </c>
      <c r="AM402" s="1354">
        <f>SUM(AJ402:AL402)</f>
        <v>18</v>
      </c>
      <c r="AN402" s="1076">
        <v>1</v>
      </c>
      <c r="AO402" s="1163"/>
      <c r="AP402" s="1354"/>
      <c r="AQ402" s="1354">
        <v>1</v>
      </c>
      <c r="AR402" s="1354">
        <v>5</v>
      </c>
      <c r="AS402" s="1354">
        <v>2</v>
      </c>
      <c r="AT402" s="1354">
        <f>SUM(AQ402:AS402)</f>
        <v>8</v>
      </c>
      <c r="AU402" s="1163">
        <v>1</v>
      </c>
      <c r="AV402" s="1165"/>
      <c r="AW402" s="1355"/>
      <c r="AX402" s="1354">
        <v>1</v>
      </c>
      <c r="AY402" s="1354">
        <v>5</v>
      </c>
      <c r="AZ402" s="1166">
        <v>3</v>
      </c>
      <c r="BA402" s="1354">
        <f>SUM(AX402:AZ402)</f>
        <v>9</v>
      </c>
      <c r="BB402" s="1163">
        <v>1</v>
      </c>
      <c r="BC402" s="1163"/>
      <c r="BD402" s="1355"/>
      <c r="BE402" s="1355"/>
      <c r="BF402" s="1354"/>
      <c r="BG402" s="1354"/>
      <c r="BH402" s="1354"/>
      <c r="BI402" s="1354"/>
      <c r="BJ402" s="1012"/>
      <c r="BK402" s="1166"/>
      <c r="BL402" s="1355"/>
      <c r="BM402" s="1354"/>
      <c r="BN402" s="1354"/>
      <c r="BO402" s="1354"/>
      <c r="BP402" s="1354"/>
      <c r="BQ402" s="1167"/>
      <c r="BR402" s="1166"/>
      <c r="BS402" s="1163"/>
      <c r="BT402" s="1354"/>
      <c r="BU402" s="1166"/>
      <c r="BV402" s="1354"/>
      <c r="BW402" s="1012"/>
      <c r="BX402" s="1163"/>
      <c r="BY402" s="1355"/>
      <c r="BZ402" s="1355"/>
      <c r="CA402" s="1354"/>
      <c r="CB402" s="1354"/>
      <c r="CC402" s="1354"/>
      <c r="CD402" s="1354"/>
      <c r="CE402" s="1163"/>
      <c r="CF402" s="1166"/>
      <c r="CG402" s="1355"/>
      <c r="CH402" s="1163"/>
      <c r="CI402" s="1354"/>
      <c r="CJ402" s="1166"/>
      <c r="CK402" s="1354"/>
      <c r="CM402" s="1163"/>
      <c r="CN402" s="1355"/>
      <c r="CO402" s="1355"/>
      <c r="CP402" s="1354"/>
      <c r="CQ402" s="1354"/>
      <c r="CR402" s="1354"/>
      <c r="CS402" s="1354"/>
      <c r="CT402" s="1163"/>
      <c r="CU402" s="1166"/>
      <c r="CV402" s="1355"/>
      <c r="CW402" s="1163"/>
      <c r="CX402" s="1354"/>
      <c r="CY402" s="1166"/>
      <c r="CZ402" s="1354"/>
      <c r="DA402" s="1163"/>
      <c r="DB402" s="1163"/>
      <c r="DC402" s="1163"/>
      <c r="DD402" s="1163"/>
      <c r="DE402" s="1163"/>
      <c r="DF402" s="1163"/>
      <c r="DG402" s="1163"/>
      <c r="DH402" s="1163"/>
      <c r="DI402" s="1163"/>
      <c r="DJ402" s="1163"/>
      <c r="DK402" s="1163"/>
      <c r="DL402" s="1163"/>
      <c r="DM402" s="1163"/>
      <c r="DN402" s="1163"/>
      <c r="DO402" s="1355"/>
      <c r="DP402" s="1355"/>
      <c r="DQ402" s="1354"/>
      <c r="DR402" s="1354"/>
      <c r="DS402" s="1354"/>
      <c r="DT402" s="1354"/>
      <c r="DU402" s="1163"/>
      <c r="DV402" s="1163"/>
      <c r="DW402" s="1355"/>
      <c r="DX402" s="1354"/>
      <c r="DY402" s="1354"/>
      <c r="DZ402" s="1354"/>
      <c r="EA402" s="1354"/>
      <c r="EB402" s="1163"/>
      <c r="EC402" s="1163"/>
      <c r="ED402" s="1355"/>
      <c r="EE402" s="1355"/>
      <c r="EF402" s="1354">
        <v>3</v>
      </c>
      <c r="EG402" s="1354">
        <v>0</v>
      </c>
      <c r="EH402" s="1354">
        <v>1</v>
      </c>
      <c r="EI402" s="1354">
        <f>SUM(EF402:EH402)</f>
        <v>4</v>
      </c>
      <c r="EJ402" s="1163">
        <v>1</v>
      </c>
      <c r="EK402" s="1166"/>
      <c r="EL402" s="1355"/>
      <c r="EM402" s="1163">
        <v>5</v>
      </c>
      <c r="EN402" s="1354">
        <v>0</v>
      </c>
      <c r="EO402" s="1166">
        <v>3</v>
      </c>
      <c r="EP402" s="1354">
        <f>SUM(EM402:EO402)</f>
        <v>8</v>
      </c>
      <c r="EQ402" s="1163">
        <v>1</v>
      </c>
      <c r="ER402" s="1163"/>
      <c r="ES402" s="1355"/>
      <c r="ET402" s="1354"/>
      <c r="EU402" s="1354">
        <v>11</v>
      </c>
      <c r="EV402" s="1354">
        <v>0</v>
      </c>
      <c r="EW402" s="1354">
        <v>3</v>
      </c>
      <c r="EX402" s="1354">
        <f>SUM(EU402:EW402)</f>
        <v>14</v>
      </c>
      <c r="EY402" s="1166">
        <v>1</v>
      </c>
      <c r="EZ402" s="1164"/>
      <c r="FA402" s="1355"/>
      <c r="FB402" s="1163">
        <v>12</v>
      </c>
      <c r="FC402" s="1354">
        <v>1</v>
      </c>
      <c r="FD402" s="1166">
        <v>4</v>
      </c>
      <c r="FE402" s="1354">
        <f>SUM(FB402:FD402)</f>
        <v>17</v>
      </c>
      <c r="FF402" s="1163">
        <v>1</v>
      </c>
      <c r="FG402" s="1163"/>
      <c r="FH402" s="1168"/>
      <c r="FI402" s="1356"/>
      <c r="FJ402" s="1248">
        <v>5</v>
      </c>
      <c r="FK402" s="1248">
        <v>0</v>
      </c>
      <c r="FL402" s="1248">
        <v>2</v>
      </c>
      <c r="FM402" s="1248">
        <f>SUM(FJ402:FL402)</f>
        <v>7</v>
      </c>
      <c r="FN402" s="1248">
        <v>1</v>
      </c>
      <c r="FO402" s="1248"/>
      <c r="FP402" s="1248"/>
      <c r="FQ402" s="1248">
        <v>8</v>
      </c>
      <c r="FR402" s="1354">
        <v>1</v>
      </c>
      <c r="FS402" s="1166">
        <v>4</v>
      </c>
      <c r="FT402" s="1354">
        <f>SUM(FQ402:FS402)</f>
        <v>13</v>
      </c>
      <c r="FU402" s="1012">
        <v>1</v>
      </c>
      <c r="FV402" s="1163"/>
      <c r="FW402" s="1169"/>
      <c r="FX402" s="1356"/>
      <c r="FY402" s="1354">
        <v>0</v>
      </c>
      <c r="FZ402" s="1354">
        <v>0</v>
      </c>
      <c r="GA402" s="1354">
        <v>0</v>
      </c>
      <c r="GB402" s="1355">
        <f>SUM(FY402:GA402)</f>
        <v>0</v>
      </c>
      <c r="GC402" s="1163">
        <v>1</v>
      </c>
      <c r="GD402" s="1166"/>
      <c r="GE402" s="1017">
        <f t="shared" si="618"/>
        <v>29</v>
      </c>
      <c r="GF402" s="1017">
        <f t="shared" si="618"/>
        <v>10</v>
      </c>
      <c r="GG402" s="1017">
        <f t="shared" si="618"/>
        <v>10</v>
      </c>
      <c r="GH402" s="1016">
        <v>0</v>
      </c>
      <c r="GI402" s="1016">
        <v>0</v>
      </c>
      <c r="GJ402" s="1016"/>
      <c r="GK402" s="1016"/>
      <c r="GL402" s="1016"/>
      <c r="GM402" s="1016"/>
      <c r="GN402" s="1016"/>
      <c r="GO402" s="1016"/>
      <c r="GP402" s="1016"/>
      <c r="GQ402" s="1016"/>
      <c r="GR402" s="1016"/>
      <c r="GS402" s="1016"/>
    </row>
    <row r="403" spans="1:201" hidden="1" x14ac:dyDescent="0.35">
      <c r="A403" s="1230" t="s">
        <v>353</v>
      </c>
      <c r="B403" s="595"/>
      <c r="C403" s="595"/>
      <c r="D403" s="595"/>
      <c r="E403" s="595"/>
      <c r="F403" s="1012"/>
      <c r="G403" s="1165"/>
      <c r="H403" s="1014"/>
      <c r="I403" s="595"/>
      <c r="J403" s="595"/>
      <c r="K403" s="1166"/>
      <c r="L403" s="595"/>
      <c r="M403" s="1012"/>
      <c r="N403" s="1012"/>
      <c r="O403" s="1014"/>
      <c r="P403" s="1014"/>
      <c r="Q403" s="595"/>
      <c r="R403" s="595"/>
      <c r="S403" s="595"/>
      <c r="T403" s="595"/>
      <c r="U403" s="1012"/>
      <c r="V403" s="1165"/>
      <c r="W403" s="595"/>
      <c r="X403" s="595"/>
      <c r="Y403" s="1166"/>
      <c r="Z403" s="595"/>
      <c r="AA403" s="1012"/>
      <c r="AB403" s="1012"/>
      <c r="AC403" s="1354"/>
      <c r="AD403" s="1354"/>
      <c r="AE403" s="1354"/>
      <c r="AF403" s="1354"/>
      <c r="AG403" s="1012"/>
      <c r="AH403" s="1166"/>
      <c r="AI403" s="1355"/>
      <c r="AJ403" s="1354"/>
      <c r="AK403" s="1354"/>
      <c r="AL403" s="1166"/>
      <c r="AM403" s="1354"/>
      <c r="AN403" s="1076">
        <f t="shared" si="581"/>
        <v>0</v>
      </c>
      <c r="AO403" s="1163"/>
      <c r="AP403" s="1354"/>
      <c r="AQ403" s="1354"/>
      <c r="AR403" s="1354"/>
      <c r="AS403" s="1354"/>
      <c r="AT403" s="1354"/>
      <c r="AU403" s="1163"/>
      <c r="AV403" s="1165"/>
      <c r="AW403" s="1355"/>
      <c r="AX403" s="1354"/>
      <c r="AY403" s="1354"/>
      <c r="AZ403" s="1166"/>
      <c r="BA403" s="1354"/>
      <c r="BB403" s="1163"/>
      <c r="BC403" s="1163"/>
      <c r="BD403" s="1355"/>
      <c r="BE403" s="1355"/>
      <c r="BF403" s="1354"/>
      <c r="BG403" s="1354"/>
      <c r="BH403" s="1354"/>
      <c r="BI403" s="1354"/>
      <c r="BJ403" s="1012"/>
      <c r="BK403" s="1166"/>
      <c r="BL403" s="1355"/>
      <c r="BM403" s="1354"/>
      <c r="BN403" s="1354"/>
      <c r="BO403" s="1354"/>
      <c r="BP403" s="1354"/>
      <c r="BQ403" s="1167"/>
      <c r="BR403" s="1166"/>
      <c r="BS403" s="1163"/>
      <c r="BT403" s="1354"/>
      <c r="BU403" s="1166"/>
      <c r="BV403" s="1354"/>
      <c r="BW403" s="1012"/>
      <c r="BX403" s="1163"/>
      <c r="BY403" s="1355"/>
      <c r="BZ403" s="1355"/>
      <c r="CA403" s="1354"/>
      <c r="CB403" s="1354"/>
      <c r="CC403" s="1354"/>
      <c r="CD403" s="1354"/>
      <c r="CE403" s="1163"/>
      <c r="CF403" s="1166"/>
      <c r="CG403" s="1355"/>
      <c r="CH403" s="1163"/>
      <c r="CI403" s="1354"/>
      <c r="CJ403" s="1166"/>
      <c r="CK403" s="1354"/>
      <c r="CM403" s="1163"/>
      <c r="CN403" s="1355"/>
      <c r="CO403" s="1355"/>
      <c r="CP403" s="1354"/>
      <c r="CQ403" s="1354"/>
      <c r="CR403" s="1354"/>
      <c r="CS403" s="1354"/>
      <c r="CT403" s="1163"/>
      <c r="CU403" s="1166"/>
      <c r="CV403" s="1355"/>
      <c r="CW403" s="1163"/>
      <c r="CX403" s="1354"/>
      <c r="CY403" s="1166"/>
      <c r="CZ403" s="1354"/>
      <c r="DA403" s="1163"/>
      <c r="DB403" s="1163"/>
      <c r="DC403" s="1163"/>
      <c r="DD403" s="1163"/>
      <c r="DE403" s="1163"/>
      <c r="DF403" s="1163"/>
      <c r="DG403" s="1163"/>
      <c r="DH403" s="1163"/>
      <c r="DI403" s="1163"/>
      <c r="DJ403" s="1163"/>
      <c r="DK403" s="1163"/>
      <c r="DL403" s="1163"/>
      <c r="DM403" s="1163"/>
      <c r="DN403" s="1163"/>
      <c r="DO403" s="1355"/>
      <c r="DP403" s="1355"/>
      <c r="DQ403" s="1354"/>
      <c r="DR403" s="1354"/>
      <c r="DS403" s="1354"/>
      <c r="DT403" s="1354"/>
      <c r="DU403" s="1163"/>
      <c r="DV403" s="1163"/>
      <c r="DW403" s="1355"/>
      <c r="DX403" s="1354"/>
      <c r="DY403" s="1354"/>
      <c r="DZ403" s="1354"/>
      <c r="EA403" s="1354"/>
      <c r="EB403" s="1163"/>
      <c r="EC403" s="1163"/>
      <c r="ED403" s="1355"/>
      <c r="EE403" s="1355"/>
      <c r="EF403" s="1354"/>
      <c r="EG403" s="1354"/>
      <c r="EH403" s="1354"/>
      <c r="EI403" s="1354"/>
      <c r="EJ403" s="1163"/>
      <c r="EK403" s="1166"/>
      <c r="EL403" s="1355"/>
      <c r="EM403" s="1163"/>
      <c r="EN403" s="1354"/>
      <c r="EO403" s="1166"/>
      <c r="EP403" s="1354"/>
      <c r="EQ403" s="1163"/>
      <c r="ER403" s="1163"/>
      <c r="ES403" s="1355"/>
      <c r="ET403" s="1354"/>
      <c r="EU403" s="1354"/>
      <c r="EV403" s="1354"/>
      <c r="EW403" s="1354"/>
      <c r="EX403" s="1354"/>
      <c r="EY403" s="1166"/>
      <c r="EZ403" s="1164"/>
      <c r="FA403" s="1355"/>
      <c r="FB403" s="1163"/>
      <c r="FC403" s="1354"/>
      <c r="FD403" s="1166"/>
      <c r="FE403" s="1354"/>
      <c r="FF403" s="1163"/>
      <c r="FG403" s="1163"/>
      <c r="FH403" s="1168"/>
      <c r="FI403" s="1356"/>
      <c r="FJ403" s="1248"/>
      <c r="FK403" s="1248"/>
      <c r="FL403" s="1248"/>
      <c r="FM403" s="1248"/>
      <c r="FN403" s="1248"/>
      <c r="FO403" s="1248"/>
      <c r="FP403" s="1248"/>
      <c r="FQ403" s="1248"/>
      <c r="FR403" s="1354"/>
      <c r="FS403" s="1166"/>
      <c r="FT403" s="1354"/>
      <c r="FU403" s="1012"/>
      <c r="FV403" s="1163"/>
      <c r="FW403" s="1169"/>
      <c r="FX403" s="1356"/>
      <c r="FY403" s="1354"/>
      <c r="FZ403" s="1354"/>
      <c r="GA403" s="1354"/>
      <c r="GB403" s="1355"/>
      <c r="GC403" s="1163"/>
      <c r="GD403" s="1166"/>
      <c r="GE403" s="1017"/>
      <c r="GF403" s="1017"/>
      <c r="GG403" s="1017"/>
      <c r="GH403" s="1016"/>
      <c r="GI403" s="1016"/>
      <c r="GJ403" s="1016"/>
      <c r="GK403" s="1016"/>
      <c r="GL403" s="1016"/>
      <c r="GM403" s="1016"/>
      <c r="GN403" s="1016"/>
      <c r="GO403" s="1016"/>
      <c r="GP403" s="1016"/>
      <c r="GQ403" s="1016"/>
      <c r="GR403" s="1016"/>
      <c r="GS403" s="1016"/>
    </row>
    <row r="404" spans="1:201" hidden="1" x14ac:dyDescent="0.35">
      <c r="A404" s="1230">
        <v>43286</v>
      </c>
      <c r="B404" s="595"/>
      <c r="C404" s="595"/>
      <c r="D404" s="595"/>
      <c r="E404" s="595"/>
      <c r="F404" s="1012"/>
      <c r="G404" s="1165"/>
      <c r="H404" s="1014"/>
      <c r="I404" s="595"/>
      <c r="J404" s="595"/>
      <c r="K404" s="1166"/>
      <c r="L404" s="595"/>
      <c r="M404" s="1012"/>
      <c r="N404" s="1012"/>
      <c r="O404" s="1014"/>
      <c r="P404" s="1014"/>
      <c r="Q404" s="595"/>
      <c r="R404" s="595"/>
      <c r="S404" s="595"/>
      <c r="T404" s="595"/>
      <c r="U404" s="1012"/>
      <c r="V404" s="1165"/>
      <c r="W404" s="595"/>
      <c r="X404" s="595"/>
      <c r="Y404" s="1166"/>
      <c r="Z404" s="595"/>
      <c r="AA404" s="1012"/>
      <c r="AB404" s="1012"/>
      <c r="AC404" s="1354">
        <v>8</v>
      </c>
      <c r="AD404" s="1354">
        <v>0</v>
      </c>
      <c r="AE404" s="1354">
        <v>5</v>
      </c>
      <c r="AF404" s="1354">
        <f t="shared" ref="AF404:AF409" si="619">SUM(AC404:AE404)</f>
        <v>13</v>
      </c>
      <c r="AG404" s="1012">
        <v>1</v>
      </c>
      <c r="AH404" s="1166"/>
      <c r="AI404" s="1355"/>
      <c r="AJ404" s="1354">
        <v>9</v>
      </c>
      <c r="AK404" s="1354">
        <v>1</v>
      </c>
      <c r="AL404" s="1166">
        <v>5</v>
      </c>
      <c r="AM404" s="1354">
        <f t="shared" ref="AM404:AM409" si="620">SUM(AJ404:AL404)</f>
        <v>15</v>
      </c>
      <c r="AN404" s="1076">
        <v>1</v>
      </c>
      <c r="AO404" s="1163"/>
      <c r="AP404" s="1354"/>
      <c r="AQ404" s="1354">
        <v>0</v>
      </c>
      <c r="AR404" s="1354">
        <v>6</v>
      </c>
      <c r="AS404" s="1354">
        <v>2</v>
      </c>
      <c r="AT404" s="1354">
        <f t="shared" ref="AT404:AT409" si="621">SUM(AQ404:AS404)</f>
        <v>8</v>
      </c>
      <c r="AU404" s="1163">
        <v>1</v>
      </c>
      <c r="AV404" s="1165"/>
      <c r="AW404" s="1355"/>
      <c r="AX404" s="1354">
        <v>0</v>
      </c>
      <c r="AY404" s="1354">
        <v>6</v>
      </c>
      <c r="AZ404" s="1166">
        <v>2</v>
      </c>
      <c r="BA404" s="1354">
        <f t="shared" ref="BA404:BA409" si="622">SUM(AX404:AZ404)</f>
        <v>8</v>
      </c>
      <c r="BB404" s="1163">
        <v>1</v>
      </c>
      <c r="BC404" s="1163"/>
      <c r="BD404" s="1355"/>
      <c r="BE404" s="1355"/>
      <c r="BF404" s="1354"/>
      <c r="BG404" s="1354"/>
      <c r="BH404" s="1354"/>
      <c r="BI404" s="1354"/>
      <c r="BJ404" s="1012"/>
      <c r="BK404" s="1166"/>
      <c r="BL404" s="1355"/>
      <c r="BM404" s="1354"/>
      <c r="BN404" s="1354"/>
      <c r="BO404" s="1354"/>
      <c r="BP404" s="1354"/>
      <c r="BQ404" s="1167"/>
      <c r="BR404" s="1166"/>
      <c r="BS404" s="1163"/>
      <c r="BT404" s="1354"/>
      <c r="BU404" s="1166"/>
      <c r="BV404" s="1354"/>
      <c r="BW404" s="1012"/>
      <c r="BX404" s="1163"/>
      <c r="BY404" s="1355"/>
      <c r="BZ404" s="1355"/>
      <c r="CA404" s="1354"/>
      <c r="CB404" s="1354"/>
      <c r="CC404" s="1354"/>
      <c r="CD404" s="1354"/>
      <c r="CE404" s="1163"/>
      <c r="CF404" s="1166"/>
      <c r="CG404" s="1355"/>
      <c r="CH404" s="1163"/>
      <c r="CI404" s="1354"/>
      <c r="CJ404" s="1166"/>
      <c r="CK404" s="1354"/>
      <c r="CM404" s="1163"/>
      <c r="CN404" s="1355"/>
      <c r="CO404" s="1355"/>
      <c r="CP404" s="1354"/>
      <c r="CQ404" s="1354"/>
      <c r="CR404" s="1354"/>
      <c r="CS404" s="1354"/>
      <c r="CT404" s="1163"/>
      <c r="CU404" s="1166"/>
      <c r="CV404" s="1355"/>
      <c r="CW404" s="1163"/>
      <c r="CX404" s="1354"/>
      <c r="CY404" s="1166"/>
      <c r="CZ404" s="1354"/>
      <c r="DA404" s="1163"/>
      <c r="DB404" s="1163"/>
      <c r="DC404" s="1163"/>
      <c r="DD404" s="1163"/>
      <c r="DE404" s="1163"/>
      <c r="DF404" s="1163"/>
      <c r="DG404" s="1163"/>
      <c r="DH404" s="1163"/>
      <c r="DI404" s="1163"/>
      <c r="DJ404" s="1163"/>
      <c r="DK404" s="1163"/>
      <c r="DL404" s="1163"/>
      <c r="DM404" s="1163"/>
      <c r="DN404" s="1163"/>
      <c r="DO404" s="1355"/>
      <c r="DP404" s="1355"/>
      <c r="DQ404" s="1354"/>
      <c r="DR404" s="1354"/>
      <c r="DS404" s="1354"/>
      <c r="DT404" s="1354"/>
      <c r="DU404" s="1163"/>
      <c r="DV404" s="1163"/>
      <c r="DW404" s="1355"/>
      <c r="DX404" s="1354"/>
      <c r="DY404" s="1354"/>
      <c r="DZ404" s="1354"/>
      <c r="EA404" s="1354"/>
      <c r="EB404" s="1163"/>
      <c r="EC404" s="1163"/>
      <c r="ED404" s="1355"/>
      <c r="EE404" s="1355"/>
      <c r="EF404" s="1354">
        <v>6</v>
      </c>
      <c r="EG404" s="1354">
        <v>2</v>
      </c>
      <c r="EH404" s="1354">
        <v>1</v>
      </c>
      <c r="EI404" s="1354">
        <f>SUM(EF404:EH404)</f>
        <v>9</v>
      </c>
      <c r="EJ404" s="1163">
        <v>1</v>
      </c>
      <c r="EK404" s="1166"/>
      <c r="EL404" s="1355"/>
      <c r="EM404" s="1163">
        <v>7</v>
      </c>
      <c r="EN404" s="1354">
        <v>2</v>
      </c>
      <c r="EO404" s="1166">
        <v>2</v>
      </c>
      <c r="EP404" s="1354">
        <f t="shared" ref="EP404:EP409" si="623">SUM(EM404:EO404)</f>
        <v>11</v>
      </c>
      <c r="EQ404" s="1163">
        <v>1</v>
      </c>
      <c r="ER404" s="1163"/>
      <c r="ES404" s="1355"/>
      <c r="ET404" s="1354"/>
      <c r="EU404" s="1354">
        <v>4</v>
      </c>
      <c r="EV404" s="1354">
        <v>0</v>
      </c>
      <c r="EW404" s="1354">
        <v>1</v>
      </c>
      <c r="EX404" s="1354">
        <f t="shared" ref="EX404:EX409" si="624">SUM(EU404:EW404)</f>
        <v>5</v>
      </c>
      <c r="EY404" s="1166">
        <v>0.5</v>
      </c>
      <c r="EZ404" s="1164"/>
      <c r="FA404" s="1355"/>
      <c r="FB404" s="1163">
        <v>4</v>
      </c>
      <c r="FC404" s="1354">
        <v>0</v>
      </c>
      <c r="FD404" s="1166">
        <v>3</v>
      </c>
      <c r="FE404" s="1354">
        <f t="shared" ref="FE404:FE409" si="625">SUM(FB404:FD404)</f>
        <v>7</v>
      </c>
      <c r="FF404" s="1163">
        <v>0.5</v>
      </c>
      <c r="FG404" s="1163"/>
      <c r="FH404" s="1168"/>
      <c r="FI404" s="1356"/>
      <c r="FJ404" s="1248">
        <v>7</v>
      </c>
      <c r="FK404" s="1248">
        <v>0</v>
      </c>
      <c r="FL404" s="1248">
        <v>0</v>
      </c>
      <c r="FM404" s="1248">
        <f t="shared" ref="FM404:FM409" si="626">SUM(FJ404:FL404)</f>
        <v>7</v>
      </c>
      <c r="FN404" s="1248">
        <v>1</v>
      </c>
      <c r="FO404" s="1248"/>
      <c r="FP404" s="1248"/>
      <c r="FQ404" s="1248">
        <v>8</v>
      </c>
      <c r="FR404" s="1354">
        <v>0</v>
      </c>
      <c r="FS404" s="1166">
        <v>1</v>
      </c>
      <c r="FT404" s="1354">
        <f t="shared" ref="FT404:FT409" si="627">SUM(FQ404:FS404)</f>
        <v>9</v>
      </c>
      <c r="FU404" s="1012">
        <v>1</v>
      </c>
      <c r="FV404" s="1163"/>
      <c r="FW404" s="1169"/>
      <c r="FX404" s="1356"/>
      <c r="FY404" s="1354">
        <v>0</v>
      </c>
      <c r="FZ404" s="1354">
        <v>0</v>
      </c>
      <c r="GA404" s="1354">
        <v>0</v>
      </c>
      <c r="GB404" s="1355">
        <f t="shared" ref="GB404:GB409" si="628">SUM(FY404:GA404)</f>
        <v>0</v>
      </c>
      <c r="GC404" s="1163">
        <v>1</v>
      </c>
      <c r="GD404" s="1166"/>
      <c r="GE404" s="1017">
        <f t="shared" ref="GE404:GE445" si="629">AQ404+BM404+CA404+EF404+EU404+FY404+FJ404+AC404</f>
        <v>25</v>
      </c>
      <c r="GF404" s="1017">
        <f t="shared" ref="GF404:GF445" si="630">AR404+BN404+CB404+EG404+EV404+FZ404+FK404+AD404</f>
        <v>8</v>
      </c>
      <c r="GG404" s="1017">
        <f t="shared" ref="GG404:GG445" si="631">AS404+BO404+CC404+EH404+EW404+GA404+FL404+AE404</f>
        <v>9</v>
      </c>
      <c r="GH404" s="1016">
        <v>1</v>
      </c>
      <c r="GI404" s="1016">
        <v>2</v>
      </c>
      <c r="GJ404" s="1016"/>
      <c r="GK404" s="1016"/>
      <c r="GL404" s="1016"/>
      <c r="GM404" s="1016"/>
      <c r="GN404" s="1016"/>
      <c r="GO404" s="1016"/>
      <c r="GP404" s="1016"/>
      <c r="GQ404" s="1016"/>
      <c r="GR404" s="1016"/>
      <c r="GS404" s="1016"/>
    </row>
    <row r="405" spans="1:201" s="1092" customFormat="1" hidden="1" x14ac:dyDescent="0.35">
      <c r="A405" s="1231">
        <v>43287</v>
      </c>
      <c r="B405" s="1014"/>
      <c r="C405" s="1014"/>
      <c r="D405" s="1014"/>
      <c r="E405" s="595"/>
      <c r="F405" s="1012"/>
      <c r="G405" s="1165"/>
      <c r="H405" s="1014"/>
      <c r="I405" s="595"/>
      <c r="J405" s="595"/>
      <c r="K405" s="1166"/>
      <c r="L405" s="595"/>
      <c r="M405" s="1012"/>
      <c r="N405" s="1012"/>
      <c r="O405" s="1014"/>
      <c r="P405" s="1014"/>
      <c r="Q405" s="1014"/>
      <c r="R405" s="1014"/>
      <c r="S405" s="1014"/>
      <c r="T405" s="595"/>
      <c r="U405" s="1012"/>
      <c r="V405" s="1165"/>
      <c r="W405" s="595"/>
      <c r="X405" s="595"/>
      <c r="Y405" s="1166"/>
      <c r="Z405" s="595"/>
      <c r="AA405" s="1012"/>
      <c r="AB405" s="1012"/>
      <c r="AC405" s="1355">
        <v>7</v>
      </c>
      <c r="AD405" s="1355">
        <v>2</v>
      </c>
      <c r="AE405" s="1355">
        <v>3</v>
      </c>
      <c r="AF405" s="1354">
        <f t="shared" si="619"/>
        <v>12</v>
      </c>
      <c r="AG405" s="1012">
        <v>1</v>
      </c>
      <c r="AH405" s="1166"/>
      <c r="AI405" s="1355"/>
      <c r="AJ405" s="1354">
        <v>7</v>
      </c>
      <c r="AK405" s="1354">
        <v>4</v>
      </c>
      <c r="AL405" s="1166">
        <v>3</v>
      </c>
      <c r="AM405" s="1354">
        <f t="shared" si="620"/>
        <v>14</v>
      </c>
      <c r="AN405" s="1076">
        <v>1</v>
      </c>
      <c r="AO405" s="1163"/>
      <c r="AP405" s="1354"/>
      <c r="AQ405" s="1355">
        <v>3</v>
      </c>
      <c r="AR405" s="1355">
        <v>0</v>
      </c>
      <c r="AS405" s="1355">
        <v>0</v>
      </c>
      <c r="AT405" s="1354">
        <f t="shared" si="621"/>
        <v>3</v>
      </c>
      <c r="AU405" s="1163">
        <v>1</v>
      </c>
      <c r="AV405" s="1165"/>
      <c r="AW405" s="1355"/>
      <c r="AX405" s="1354">
        <v>5</v>
      </c>
      <c r="AY405" s="1354">
        <v>0</v>
      </c>
      <c r="AZ405" s="1166">
        <v>0</v>
      </c>
      <c r="BA405" s="1354">
        <f t="shared" si="622"/>
        <v>5</v>
      </c>
      <c r="BB405" s="1163">
        <v>1</v>
      </c>
      <c r="BC405" s="1163"/>
      <c r="BD405" s="1355"/>
      <c r="BE405" s="1355"/>
      <c r="BF405" s="1355"/>
      <c r="BG405" s="1355"/>
      <c r="BH405" s="1355"/>
      <c r="BI405" s="1354"/>
      <c r="BJ405" s="1012"/>
      <c r="BK405" s="1166"/>
      <c r="BL405" s="1355"/>
      <c r="BM405" s="1355"/>
      <c r="BN405" s="1355"/>
      <c r="BO405" s="1355"/>
      <c r="BP405" s="1354"/>
      <c r="BQ405" s="1167"/>
      <c r="BR405" s="1166"/>
      <c r="BS405" s="1163"/>
      <c r="BT405" s="1354"/>
      <c r="BU405" s="1166"/>
      <c r="BV405" s="1354"/>
      <c r="BW405" s="1012"/>
      <c r="BX405" s="1163"/>
      <c r="BY405" s="1355"/>
      <c r="BZ405" s="1355"/>
      <c r="CA405" s="1355"/>
      <c r="CB405" s="1355"/>
      <c r="CC405" s="1355"/>
      <c r="CD405" s="1354"/>
      <c r="CE405" s="1163"/>
      <c r="CF405" s="1166"/>
      <c r="CG405" s="1355"/>
      <c r="CH405" s="1163"/>
      <c r="CI405" s="1354"/>
      <c r="CJ405" s="1166"/>
      <c r="CK405" s="1354"/>
      <c r="CL405" s="1082"/>
      <c r="CM405" s="1163"/>
      <c r="CN405" s="1355"/>
      <c r="CO405" s="1355"/>
      <c r="CP405" s="1355"/>
      <c r="CQ405" s="1355"/>
      <c r="CR405" s="1355"/>
      <c r="CS405" s="1354"/>
      <c r="CT405" s="1163"/>
      <c r="CU405" s="1166"/>
      <c r="CV405" s="1355"/>
      <c r="CW405" s="1163"/>
      <c r="CX405" s="1354"/>
      <c r="CY405" s="1166"/>
      <c r="CZ405" s="1354"/>
      <c r="DA405" s="1163"/>
      <c r="DB405" s="1163"/>
      <c r="DC405" s="1163"/>
      <c r="DD405" s="1163"/>
      <c r="DE405" s="1163"/>
      <c r="DF405" s="1163"/>
      <c r="DG405" s="1163"/>
      <c r="DH405" s="1163"/>
      <c r="DI405" s="1163"/>
      <c r="DJ405" s="1163"/>
      <c r="DK405" s="1163"/>
      <c r="DL405" s="1163"/>
      <c r="DM405" s="1163"/>
      <c r="DN405" s="1163"/>
      <c r="DO405" s="1355"/>
      <c r="DP405" s="1355"/>
      <c r="DQ405" s="1354"/>
      <c r="DR405" s="1354"/>
      <c r="DS405" s="1354"/>
      <c r="DT405" s="1354"/>
      <c r="DU405" s="1163"/>
      <c r="DV405" s="1163"/>
      <c r="DW405" s="1355"/>
      <c r="DX405" s="1354"/>
      <c r="DY405" s="1354"/>
      <c r="DZ405" s="1354"/>
      <c r="EA405" s="1354"/>
      <c r="EB405" s="1163"/>
      <c r="EC405" s="1163"/>
      <c r="ED405" s="1355"/>
      <c r="EE405" s="1355"/>
      <c r="EF405" s="1355">
        <v>9</v>
      </c>
      <c r="EG405" s="1355">
        <v>0</v>
      </c>
      <c r="EH405" s="1355">
        <v>2</v>
      </c>
      <c r="EI405" s="1354">
        <f>SUM(EF405:EH405)</f>
        <v>11</v>
      </c>
      <c r="EJ405" s="1163">
        <v>1</v>
      </c>
      <c r="EK405" s="1166"/>
      <c r="EL405" s="1355"/>
      <c r="EM405" s="1163">
        <v>11</v>
      </c>
      <c r="EN405" s="1354">
        <v>0</v>
      </c>
      <c r="EO405" s="1166">
        <v>6</v>
      </c>
      <c r="EP405" s="1354">
        <f t="shared" si="623"/>
        <v>17</v>
      </c>
      <c r="EQ405" s="1163">
        <v>1</v>
      </c>
      <c r="ER405" s="1163"/>
      <c r="ES405" s="1355"/>
      <c r="ET405" s="1354"/>
      <c r="EU405" s="1355">
        <v>5</v>
      </c>
      <c r="EV405" s="1355">
        <v>0</v>
      </c>
      <c r="EW405" s="1355">
        <v>0</v>
      </c>
      <c r="EX405" s="1354">
        <f t="shared" si="624"/>
        <v>5</v>
      </c>
      <c r="EY405" s="1166">
        <v>1</v>
      </c>
      <c r="EZ405" s="1164"/>
      <c r="FA405" s="1355"/>
      <c r="FB405" s="1163">
        <v>5</v>
      </c>
      <c r="FC405" s="1354">
        <v>0</v>
      </c>
      <c r="FD405" s="1166">
        <v>3</v>
      </c>
      <c r="FE405" s="1354">
        <f t="shared" si="625"/>
        <v>8</v>
      </c>
      <c r="FF405" s="1163">
        <v>1</v>
      </c>
      <c r="FG405" s="1163"/>
      <c r="FH405" s="1168"/>
      <c r="FI405" s="1356"/>
      <c r="FJ405" s="1248">
        <v>7</v>
      </c>
      <c r="FK405" s="1248">
        <v>2</v>
      </c>
      <c r="FL405" s="1248">
        <v>1</v>
      </c>
      <c r="FM405" s="1248">
        <f t="shared" si="626"/>
        <v>10</v>
      </c>
      <c r="FN405" s="1248">
        <v>1</v>
      </c>
      <c r="FO405" s="1248"/>
      <c r="FP405" s="1248"/>
      <c r="FQ405" s="1248">
        <v>13</v>
      </c>
      <c r="FR405" s="1354">
        <v>3</v>
      </c>
      <c r="FS405" s="1166">
        <v>1</v>
      </c>
      <c r="FT405" s="1354">
        <f t="shared" si="627"/>
        <v>17</v>
      </c>
      <c r="FU405" s="1012">
        <v>1</v>
      </c>
      <c r="FV405" s="1163"/>
      <c r="FW405" s="1169"/>
      <c r="FX405" s="1356"/>
      <c r="FY405" s="1355">
        <v>1</v>
      </c>
      <c r="FZ405" s="1355">
        <v>1</v>
      </c>
      <c r="GA405" s="1355">
        <v>1</v>
      </c>
      <c r="GB405" s="1355">
        <f t="shared" si="628"/>
        <v>3</v>
      </c>
      <c r="GC405" s="1163">
        <v>1</v>
      </c>
      <c r="GD405" s="1166"/>
      <c r="GE405" s="1354">
        <f t="shared" si="629"/>
        <v>32</v>
      </c>
      <c r="GF405" s="1354">
        <f t="shared" si="630"/>
        <v>5</v>
      </c>
      <c r="GG405" s="1354">
        <f t="shared" si="631"/>
        <v>7</v>
      </c>
      <c r="GH405" s="1186">
        <v>0</v>
      </c>
      <c r="GI405" s="1186">
        <v>0</v>
      </c>
      <c r="GJ405" s="1186"/>
      <c r="GK405" s="1186"/>
      <c r="GL405" s="1186"/>
      <c r="GM405" s="1186"/>
      <c r="GN405" s="1186"/>
      <c r="GO405" s="1186"/>
      <c r="GP405" s="1186"/>
      <c r="GQ405" s="1186"/>
      <c r="GR405" s="1186"/>
      <c r="GS405" s="1186"/>
    </row>
    <row r="406" spans="1:201" ht="15" hidden="1" customHeight="1" x14ac:dyDescent="0.35">
      <c r="A406" s="1230">
        <v>43290</v>
      </c>
      <c r="B406" s="595"/>
      <c r="C406" s="595"/>
      <c r="D406" s="595"/>
      <c r="E406" s="1187"/>
      <c r="F406" s="1012"/>
      <c r="G406" s="1188"/>
      <c r="H406" s="1014"/>
      <c r="I406" s="595"/>
      <c r="J406" s="595"/>
      <c r="K406" s="595"/>
      <c r="L406" s="595"/>
      <c r="M406" s="1012"/>
      <c r="N406" s="1012"/>
      <c r="O406" s="1014"/>
      <c r="P406" s="1014"/>
      <c r="Q406" s="595"/>
      <c r="R406" s="595"/>
      <c r="S406" s="595"/>
      <c r="T406" s="1187"/>
      <c r="U406" s="1012"/>
      <c r="V406" s="1188"/>
      <c r="W406" s="595"/>
      <c r="X406" s="595"/>
      <c r="Y406" s="595"/>
      <c r="Z406" s="595"/>
      <c r="AA406" s="1012"/>
      <c r="AB406" s="1012"/>
      <c r="AC406" s="1354">
        <v>7</v>
      </c>
      <c r="AD406" s="1354">
        <v>2</v>
      </c>
      <c r="AE406" s="1354">
        <v>1</v>
      </c>
      <c r="AF406" s="1187">
        <f t="shared" si="619"/>
        <v>10</v>
      </c>
      <c r="AG406" s="1012">
        <v>1</v>
      </c>
      <c r="AH406" s="1189"/>
      <c r="AI406" s="1355"/>
      <c r="AJ406" s="1354">
        <v>8</v>
      </c>
      <c r="AK406" s="1354">
        <v>5</v>
      </c>
      <c r="AL406" s="1354">
        <v>2</v>
      </c>
      <c r="AM406" s="1354">
        <f t="shared" si="620"/>
        <v>15</v>
      </c>
      <c r="AN406" s="1076">
        <v>1</v>
      </c>
      <c r="AO406" s="1163"/>
      <c r="AP406" s="1354"/>
      <c r="AQ406" s="1354">
        <v>5</v>
      </c>
      <c r="AR406" s="1354">
        <v>3</v>
      </c>
      <c r="AS406" s="1354">
        <v>5</v>
      </c>
      <c r="AT406" s="1187">
        <f t="shared" si="621"/>
        <v>13</v>
      </c>
      <c r="AU406" s="1163">
        <v>1</v>
      </c>
      <c r="AV406" s="1188"/>
      <c r="AW406" s="1355"/>
      <c r="AX406" s="1354">
        <v>6</v>
      </c>
      <c r="AY406" s="1354">
        <v>3</v>
      </c>
      <c r="AZ406" s="1354">
        <v>5</v>
      </c>
      <c r="BA406" s="1354">
        <f t="shared" si="622"/>
        <v>14</v>
      </c>
      <c r="BB406" s="1163">
        <v>1</v>
      </c>
      <c r="BC406" s="1163"/>
      <c r="BD406" s="1355"/>
      <c r="BE406" s="1355"/>
      <c r="BF406" s="1011"/>
      <c r="BG406" s="1011"/>
      <c r="BH406" s="1011"/>
      <c r="BI406" s="1354"/>
      <c r="BJ406" s="1012"/>
      <c r="BK406" s="1163"/>
      <c r="BL406" s="1355"/>
      <c r="BM406" s="1011">
        <v>0</v>
      </c>
      <c r="BN406" s="1011">
        <v>0</v>
      </c>
      <c r="BO406" s="1011">
        <v>0</v>
      </c>
      <c r="BP406" s="1354">
        <f t="shared" ref="BP406:BP411" si="632">SUM(BM406:BO406)</f>
        <v>0</v>
      </c>
      <c r="BQ406" s="1167">
        <v>1</v>
      </c>
      <c r="BR406" s="1166"/>
      <c r="BS406" s="1354">
        <v>0</v>
      </c>
      <c r="BT406" s="1354">
        <v>0</v>
      </c>
      <c r="BU406" s="1354">
        <v>0</v>
      </c>
      <c r="BV406" s="1354">
        <f t="shared" ref="BV406:BV411" si="633">SUM(BS406:BU406)</f>
        <v>0</v>
      </c>
      <c r="BW406" s="1012">
        <v>1</v>
      </c>
      <c r="BX406" s="1163"/>
      <c r="BY406" s="1355"/>
      <c r="BZ406" s="1355"/>
      <c r="CA406" s="1166"/>
      <c r="CB406" s="1166"/>
      <c r="CC406" s="1166"/>
      <c r="CD406" s="1354"/>
      <c r="CE406" s="1163"/>
      <c r="CF406" s="1163"/>
      <c r="CG406" s="1355"/>
      <c r="CH406" s="1354"/>
      <c r="CI406" s="1354"/>
      <c r="CJ406" s="1354"/>
      <c r="CK406" s="1354"/>
      <c r="CM406" s="1163"/>
      <c r="CN406" s="1355"/>
      <c r="CO406" s="1355"/>
      <c r="CP406" s="1011"/>
      <c r="CQ406" s="1011"/>
      <c r="CR406" s="1011"/>
      <c r="CS406" s="1354"/>
      <c r="CT406" s="1163"/>
      <c r="CU406" s="1163"/>
      <c r="CV406" s="1355"/>
      <c r="CW406" s="1354"/>
      <c r="CX406" s="1354"/>
      <c r="CY406" s="1354"/>
      <c r="CZ406" s="1354"/>
      <c r="DA406" s="1163"/>
      <c r="DB406" s="1163"/>
      <c r="DC406" s="1163"/>
      <c r="DD406" s="1163"/>
      <c r="DE406" s="1163"/>
      <c r="DF406" s="1163"/>
      <c r="DG406" s="1163"/>
      <c r="DH406" s="1163"/>
      <c r="DI406" s="1163"/>
      <c r="DJ406" s="1163"/>
      <c r="DK406" s="1163"/>
      <c r="DL406" s="1163"/>
      <c r="DM406" s="1163"/>
      <c r="DN406" s="1163"/>
      <c r="DO406" s="1355"/>
      <c r="DP406" s="1355"/>
      <c r="DQ406" s="1354"/>
      <c r="DR406" s="1354"/>
      <c r="DS406" s="1354"/>
      <c r="DT406" s="1354"/>
      <c r="DU406" s="1163"/>
      <c r="DV406" s="1163"/>
      <c r="DW406" s="1355"/>
      <c r="DX406" s="1354"/>
      <c r="DY406" s="1354"/>
      <c r="DZ406" s="1354"/>
      <c r="EA406" s="1354"/>
      <c r="EB406" s="1163"/>
      <c r="EC406" s="1163"/>
      <c r="ED406" s="1355"/>
      <c r="EE406" s="1355"/>
      <c r="EF406" s="1360">
        <v>8</v>
      </c>
      <c r="EG406" s="1360">
        <v>0</v>
      </c>
      <c r="EH406" s="1360">
        <v>10</v>
      </c>
      <c r="EI406" s="1354">
        <v>18</v>
      </c>
      <c r="EJ406" s="1163">
        <v>1</v>
      </c>
      <c r="EK406" s="1163"/>
      <c r="EL406" s="1355"/>
      <c r="EM406" s="1354">
        <v>10</v>
      </c>
      <c r="EN406" s="1354">
        <v>0</v>
      </c>
      <c r="EO406" s="1354">
        <v>1</v>
      </c>
      <c r="EP406" s="1354">
        <f t="shared" si="623"/>
        <v>11</v>
      </c>
      <c r="EQ406" s="1163">
        <v>1</v>
      </c>
      <c r="ER406" s="1163"/>
      <c r="ES406" s="1355"/>
      <c r="ET406" s="1354"/>
      <c r="EU406" s="1354">
        <v>7</v>
      </c>
      <c r="EV406" s="1354">
        <v>2</v>
      </c>
      <c r="EW406" s="1354">
        <v>2</v>
      </c>
      <c r="EX406" s="1187">
        <f t="shared" si="624"/>
        <v>11</v>
      </c>
      <c r="EY406" s="1166">
        <v>1</v>
      </c>
      <c r="EZ406" s="1191"/>
      <c r="FA406" s="1355"/>
      <c r="FB406" s="1354">
        <v>8</v>
      </c>
      <c r="FC406" s="1354">
        <v>2</v>
      </c>
      <c r="FD406" s="1354">
        <v>3</v>
      </c>
      <c r="FE406" s="1354">
        <f t="shared" si="625"/>
        <v>13</v>
      </c>
      <c r="FF406" s="1163">
        <v>1</v>
      </c>
      <c r="FG406" s="1163"/>
      <c r="FH406" s="1168"/>
      <c r="FI406" s="1356"/>
      <c r="FJ406" s="1248">
        <v>5</v>
      </c>
      <c r="FK406" s="1248">
        <v>0</v>
      </c>
      <c r="FL406" s="1248">
        <v>1</v>
      </c>
      <c r="FM406" s="1248">
        <f t="shared" si="626"/>
        <v>6</v>
      </c>
      <c r="FN406" s="1248">
        <v>1</v>
      </c>
      <c r="FO406" s="1248"/>
      <c r="FP406" s="1248"/>
      <c r="FQ406" s="1248">
        <v>6</v>
      </c>
      <c r="FR406" s="1354">
        <v>1</v>
      </c>
      <c r="FS406" s="1354">
        <v>1</v>
      </c>
      <c r="FT406" s="1354">
        <f t="shared" si="627"/>
        <v>8</v>
      </c>
      <c r="FU406" s="1012">
        <v>1</v>
      </c>
      <c r="FV406" s="1163"/>
      <c r="FW406" s="1169"/>
      <c r="FX406" s="1356"/>
      <c r="FY406" s="1354">
        <v>1</v>
      </c>
      <c r="FZ406" s="1354">
        <v>0</v>
      </c>
      <c r="GA406" s="1354">
        <v>0</v>
      </c>
      <c r="GB406" s="1355">
        <f t="shared" si="628"/>
        <v>1</v>
      </c>
      <c r="GC406" s="1163">
        <v>1</v>
      </c>
      <c r="GD406" s="1166"/>
      <c r="GE406" s="1017">
        <f t="shared" si="629"/>
        <v>33</v>
      </c>
      <c r="GF406" s="1017">
        <f t="shared" si="630"/>
        <v>7</v>
      </c>
      <c r="GG406" s="1017">
        <f t="shared" si="631"/>
        <v>19</v>
      </c>
      <c r="GH406" s="1016">
        <v>0</v>
      </c>
      <c r="GI406" s="1016">
        <v>0</v>
      </c>
      <c r="GJ406" s="1016"/>
      <c r="GK406" s="1016"/>
      <c r="GL406" s="1016"/>
      <c r="GM406" s="1016"/>
      <c r="GN406" s="1016"/>
      <c r="GO406" s="1016"/>
      <c r="GP406" s="1016"/>
      <c r="GQ406" s="1016"/>
      <c r="GR406" s="1016"/>
      <c r="GS406" s="1016"/>
    </row>
    <row r="407" spans="1:201" hidden="1" x14ac:dyDescent="0.35">
      <c r="A407" s="1230">
        <v>43291</v>
      </c>
      <c r="B407" s="595"/>
      <c r="C407" s="595"/>
      <c r="D407" s="595"/>
      <c r="E407" s="595"/>
      <c r="F407" s="1012"/>
      <c r="G407" s="1165"/>
      <c r="H407" s="1014"/>
      <c r="I407" s="595"/>
      <c r="J407" s="595"/>
      <c r="K407" s="595"/>
      <c r="L407" s="595"/>
      <c r="M407" s="1012"/>
      <c r="N407" s="1012"/>
      <c r="O407" s="1014"/>
      <c r="P407" s="1014"/>
      <c r="Q407" s="595"/>
      <c r="R407" s="595"/>
      <c r="S407" s="595"/>
      <c r="T407" s="595"/>
      <c r="U407" s="1012"/>
      <c r="V407" s="1165"/>
      <c r="W407" s="595"/>
      <c r="X407" s="595"/>
      <c r="Y407" s="595"/>
      <c r="Z407" s="595"/>
      <c r="AA407" s="1012"/>
      <c r="AB407" s="1012"/>
      <c r="AC407" s="1354">
        <v>3</v>
      </c>
      <c r="AD407" s="1354">
        <v>3</v>
      </c>
      <c r="AE407" s="1354">
        <v>3</v>
      </c>
      <c r="AF407" s="1354">
        <f t="shared" si="619"/>
        <v>9</v>
      </c>
      <c r="AG407" s="1012">
        <v>1</v>
      </c>
      <c r="AH407" s="1166"/>
      <c r="AI407" s="1355"/>
      <c r="AJ407" s="1354">
        <v>4</v>
      </c>
      <c r="AK407" s="1354">
        <v>5</v>
      </c>
      <c r="AL407" s="1354">
        <v>3</v>
      </c>
      <c r="AM407" s="1354">
        <f t="shared" si="620"/>
        <v>12</v>
      </c>
      <c r="AN407" s="1076">
        <v>1</v>
      </c>
      <c r="AO407" s="1163"/>
      <c r="AP407" s="1354"/>
      <c r="AQ407" s="1354">
        <v>0</v>
      </c>
      <c r="AR407" s="1354">
        <v>0</v>
      </c>
      <c r="AS407" s="1354">
        <v>1</v>
      </c>
      <c r="AT407" s="1354">
        <f t="shared" si="621"/>
        <v>1</v>
      </c>
      <c r="AU407" s="1163">
        <v>1</v>
      </c>
      <c r="AV407" s="1165"/>
      <c r="AW407" s="1355"/>
      <c r="AX407" s="1354">
        <v>0</v>
      </c>
      <c r="AY407" s="1354">
        <v>0</v>
      </c>
      <c r="AZ407" s="1354">
        <v>1</v>
      </c>
      <c r="BA407" s="1354">
        <f t="shared" si="622"/>
        <v>1</v>
      </c>
      <c r="BB407" s="1163">
        <v>1</v>
      </c>
      <c r="BC407" s="1163"/>
      <c r="BD407" s="1355"/>
      <c r="BE407" s="1355"/>
      <c r="BF407" s="1354"/>
      <c r="BG407" s="1354"/>
      <c r="BH407" s="1354"/>
      <c r="BI407" s="1354"/>
      <c r="BJ407" s="1012"/>
      <c r="BK407" s="1163"/>
      <c r="BL407" s="1355"/>
      <c r="BM407" s="1017">
        <v>0</v>
      </c>
      <c r="BN407" s="1017">
        <v>0</v>
      </c>
      <c r="BO407" s="1354">
        <v>0</v>
      </c>
      <c r="BP407" s="1354">
        <f t="shared" si="632"/>
        <v>0</v>
      </c>
      <c r="BQ407" s="1167">
        <v>1</v>
      </c>
      <c r="BR407" s="1166"/>
      <c r="BS407" s="1354">
        <v>0</v>
      </c>
      <c r="BT407" s="1354">
        <v>0</v>
      </c>
      <c r="BU407" s="1354">
        <v>1</v>
      </c>
      <c r="BV407" s="1354">
        <f t="shared" si="633"/>
        <v>1</v>
      </c>
      <c r="BW407" s="1012">
        <v>1</v>
      </c>
      <c r="BX407" s="1163"/>
      <c r="BY407" s="1355"/>
      <c r="BZ407" s="1355"/>
      <c r="CA407" s="1354"/>
      <c r="CB407" s="1354"/>
      <c r="CC407" s="1354"/>
      <c r="CD407" s="1354"/>
      <c r="CE407" s="1163"/>
      <c r="CF407" s="1163"/>
      <c r="CG407" s="1355"/>
      <c r="CH407" s="1354"/>
      <c r="CI407" s="1354"/>
      <c r="CJ407" s="1354"/>
      <c r="CK407" s="1354"/>
      <c r="CM407" s="1163"/>
      <c r="CN407" s="1355"/>
      <c r="CO407" s="1355"/>
      <c r="CP407" s="1354"/>
      <c r="CQ407" s="1354"/>
      <c r="CR407" s="1354"/>
      <c r="CS407" s="1354"/>
      <c r="CT407" s="1163"/>
      <c r="CU407" s="1163"/>
      <c r="CV407" s="1355"/>
      <c r="CW407" s="1354"/>
      <c r="CX407" s="1354"/>
      <c r="CY407" s="1354"/>
      <c r="CZ407" s="1354"/>
      <c r="DA407" s="1163"/>
      <c r="DB407" s="1163"/>
      <c r="DC407" s="1163"/>
      <c r="DD407" s="1163"/>
      <c r="DE407" s="1163"/>
      <c r="DF407" s="1163"/>
      <c r="DG407" s="1163"/>
      <c r="DH407" s="1163"/>
      <c r="DI407" s="1163"/>
      <c r="DJ407" s="1163"/>
      <c r="DK407" s="1163"/>
      <c r="DL407" s="1163"/>
      <c r="DM407" s="1163"/>
      <c r="DN407" s="1163"/>
      <c r="DO407" s="1355"/>
      <c r="DP407" s="1355"/>
      <c r="DQ407" s="1354"/>
      <c r="DR407" s="1354"/>
      <c r="DS407" s="1354"/>
      <c r="DT407" s="1354"/>
      <c r="DU407" s="1163"/>
      <c r="DV407" s="1163"/>
      <c r="DW407" s="1355"/>
      <c r="DX407" s="1354"/>
      <c r="DY407" s="1354"/>
      <c r="DZ407" s="1354"/>
      <c r="EA407" s="1354"/>
      <c r="EB407" s="1163"/>
      <c r="EC407" s="1163"/>
      <c r="ED407" s="1355"/>
      <c r="EE407" s="1355"/>
      <c r="EF407" s="1354">
        <v>9</v>
      </c>
      <c r="EG407" s="1354">
        <v>0</v>
      </c>
      <c r="EH407" s="1354">
        <v>3</v>
      </c>
      <c r="EI407" s="1354">
        <f t="shared" ref="EI407:EI412" si="634">SUM(EF407:EH407)</f>
        <v>12</v>
      </c>
      <c r="EJ407" s="1163">
        <v>1</v>
      </c>
      <c r="EK407" s="1163"/>
      <c r="EL407" s="1355"/>
      <c r="EM407" s="1354">
        <v>10</v>
      </c>
      <c r="EN407" s="1354">
        <v>0</v>
      </c>
      <c r="EO407" s="1354">
        <v>4</v>
      </c>
      <c r="EP407" s="1354">
        <f t="shared" si="623"/>
        <v>14</v>
      </c>
      <c r="EQ407" s="1163">
        <v>1</v>
      </c>
      <c r="ER407" s="1163"/>
      <c r="ES407" s="1355"/>
      <c r="ET407" s="1354"/>
      <c r="EU407" s="1354">
        <v>3</v>
      </c>
      <c r="EV407" s="1354">
        <v>1</v>
      </c>
      <c r="EW407" s="1354">
        <v>3</v>
      </c>
      <c r="EX407" s="1354">
        <f t="shared" si="624"/>
        <v>7</v>
      </c>
      <c r="EY407" s="1166">
        <v>1</v>
      </c>
      <c r="EZ407" s="1164"/>
      <c r="FA407" s="1355"/>
      <c r="FB407" s="1354">
        <v>4</v>
      </c>
      <c r="FC407" s="1354">
        <v>2</v>
      </c>
      <c r="FD407" s="1354">
        <v>4</v>
      </c>
      <c r="FE407" s="1354">
        <f t="shared" si="625"/>
        <v>10</v>
      </c>
      <c r="FF407" s="1163">
        <v>1</v>
      </c>
      <c r="FG407" s="1163"/>
      <c r="FH407" s="1168"/>
      <c r="FI407" s="1356"/>
      <c r="FJ407" s="1248">
        <v>5</v>
      </c>
      <c r="FK407" s="1248">
        <v>1</v>
      </c>
      <c r="FL407" s="1248">
        <v>1</v>
      </c>
      <c r="FM407" s="1248">
        <f t="shared" si="626"/>
        <v>7</v>
      </c>
      <c r="FN407" s="1248">
        <v>1</v>
      </c>
      <c r="FO407" s="1248"/>
      <c r="FP407" s="1248"/>
      <c r="FQ407" s="1248">
        <v>6</v>
      </c>
      <c r="FR407" s="1354">
        <v>1</v>
      </c>
      <c r="FS407" s="1354">
        <v>1</v>
      </c>
      <c r="FT407" s="1354">
        <f t="shared" si="627"/>
        <v>8</v>
      </c>
      <c r="FU407" s="1012">
        <v>1</v>
      </c>
      <c r="FV407" s="1163"/>
      <c r="FW407" s="1169"/>
      <c r="FX407" s="1356"/>
      <c r="FY407" s="1017">
        <v>3</v>
      </c>
      <c r="FZ407" s="1017">
        <v>0</v>
      </c>
      <c r="GA407" s="1354">
        <v>3</v>
      </c>
      <c r="GB407" s="1355">
        <f t="shared" si="628"/>
        <v>6</v>
      </c>
      <c r="GC407" s="1163">
        <v>1</v>
      </c>
      <c r="GD407" s="1166"/>
      <c r="GE407" s="1017">
        <f t="shared" si="629"/>
        <v>23</v>
      </c>
      <c r="GF407" s="1017">
        <f t="shared" si="630"/>
        <v>5</v>
      </c>
      <c r="GG407" s="1017">
        <f t="shared" si="631"/>
        <v>14</v>
      </c>
      <c r="GH407" s="1016">
        <v>0</v>
      </c>
      <c r="GI407" s="1016">
        <v>2</v>
      </c>
      <c r="GJ407" s="1016"/>
      <c r="GK407" s="1016"/>
      <c r="GL407" s="1016"/>
      <c r="GM407" s="1016"/>
      <c r="GN407" s="1016"/>
      <c r="GO407" s="1016"/>
      <c r="GP407" s="1016"/>
      <c r="GQ407" s="1016"/>
      <c r="GR407" s="1016"/>
      <c r="GS407" s="1016"/>
    </row>
    <row r="408" spans="1:201" hidden="1" x14ac:dyDescent="0.35">
      <c r="A408" s="1230">
        <v>43292</v>
      </c>
      <c r="B408" s="595"/>
      <c r="C408" s="595"/>
      <c r="D408" s="595"/>
      <c r="E408" s="595"/>
      <c r="F408" s="1012"/>
      <c r="G408" s="1165"/>
      <c r="H408" s="1014"/>
      <c r="I408" s="595"/>
      <c r="J408" s="595"/>
      <c r="K408" s="595"/>
      <c r="L408" s="595"/>
      <c r="M408" s="1012"/>
      <c r="N408" s="1012"/>
      <c r="O408" s="1014"/>
      <c r="P408" s="1014"/>
      <c r="Q408" s="595"/>
      <c r="R408" s="595"/>
      <c r="S408" s="595"/>
      <c r="T408" s="595"/>
      <c r="U408" s="1012"/>
      <c r="V408" s="1165"/>
      <c r="W408" s="595"/>
      <c r="X408" s="595"/>
      <c r="Y408" s="595"/>
      <c r="Z408" s="595"/>
      <c r="AA408" s="1012"/>
      <c r="AB408" s="1012"/>
      <c r="AC408" s="1354">
        <v>3</v>
      </c>
      <c r="AD408" s="1354">
        <v>5</v>
      </c>
      <c r="AE408" s="1354">
        <v>4</v>
      </c>
      <c r="AF408" s="1354">
        <f t="shared" si="619"/>
        <v>12</v>
      </c>
      <c r="AG408" s="1012">
        <v>1</v>
      </c>
      <c r="AH408" s="1166"/>
      <c r="AI408" s="1355"/>
      <c r="AJ408" s="1354">
        <v>4</v>
      </c>
      <c r="AK408" s="1354">
        <v>7</v>
      </c>
      <c r="AL408" s="1354">
        <v>5</v>
      </c>
      <c r="AM408" s="1354">
        <f t="shared" si="620"/>
        <v>16</v>
      </c>
      <c r="AN408" s="1076">
        <v>1</v>
      </c>
      <c r="AO408" s="1163"/>
      <c r="AP408" s="1354"/>
      <c r="AQ408" s="1354">
        <v>3</v>
      </c>
      <c r="AR408" s="1354">
        <v>2</v>
      </c>
      <c r="AS408" s="1354">
        <v>4</v>
      </c>
      <c r="AT408" s="1354">
        <f t="shared" si="621"/>
        <v>9</v>
      </c>
      <c r="AU408" s="1163">
        <v>1</v>
      </c>
      <c r="AV408" s="1165"/>
      <c r="AW408" s="1355"/>
      <c r="AX408" s="1354">
        <v>3</v>
      </c>
      <c r="AY408" s="1354">
        <v>3</v>
      </c>
      <c r="AZ408" s="1354">
        <v>5</v>
      </c>
      <c r="BA408" s="1354">
        <f t="shared" si="622"/>
        <v>11</v>
      </c>
      <c r="BB408" s="1163">
        <v>1</v>
      </c>
      <c r="BC408" s="1163"/>
      <c r="BD408" s="1355"/>
      <c r="BE408" s="1355"/>
      <c r="BF408" s="1354"/>
      <c r="BG408" s="1354"/>
      <c r="BH408" s="1354"/>
      <c r="BI408" s="1354"/>
      <c r="BJ408" s="1012"/>
      <c r="BK408" s="1163"/>
      <c r="BL408" s="1355"/>
      <c r="BM408" s="1017">
        <v>0</v>
      </c>
      <c r="BN408" s="1017">
        <v>0</v>
      </c>
      <c r="BO408" s="1354">
        <v>0</v>
      </c>
      <c r="BP408" s="1354">
        <f t="shared" si="632"/>
        <v>0</v>
      </c>
      <c r="BQ408" s="1167">
        <v>1</v>
      </c>
      <c r="BR408" s="1166"/>
      <c r="BS408" s="1354">
        <v>0</v>
      </c>
      <c r="BT408" s="1354">
        <v>0</v>
      </c>
      <c r="BU408" s="1354">
        <v>0</v>
      </c>
      <c r="BV408" s="1354">
        <f t="shared" si="633"/>
        <v>0</v>
      </c>
      <c r="BW408" s="1012">
        <v>1</v>
      </c>
      <c r="BX408" s="1163"/>
      <c r="BY408" s="1355"/>
      <c r="BZ408" s="1355"/>
      <c r="CA408" s="1354"/>
      <c r="CB408" s="1354"/>
      <c r="CC408" s="1354"/>
      <c r="CD408" s="1354"/>
      <c r="CE408" s="1163"/>
      <c r="CF408" s="1163"/>
      <c r="CG408" s="1355"/>
      <c r="CH408" s="1354"/>
      <c r="CI408" s="1354"/>
      <c r="CJ408" s="1354"/>
      <c r="CK408" s="1354"/>
      <c r="CM408" s="1163"/>
      <c r="CN408" s="1355"/>
      <c r="CO408" s="1355"/>
      <c r="CP408" s="1354"/>
      <c r="CQ408" s="1354"/>
      <c r="CR408" s="1354"/>
      <c r="CS408" s="1354"/>
      <c r="CT408" s="1163"/>
      <c r="CU408" s="1163"/>
      <c r="CV408" s="1355"/>
      <c r="CW408" s="1354"/>
      <c r="CX408" s="1354"/>
      <c r="CY408" s="1354"/>
      <c r="CZ408" s="1354"/>
      <c r="DA408" s="1163"/>
      <c r="DB408" s="1163"/>
      <c r="DC408" s="1163"/>
      <c r="DD408" s="1163"/>
      <c r="DE408" s="1163"/>
      <c r="DF408" s="1163"/>
      <c r="DG408" s="1163"/>
      <c r="DH408" s="1163"/>
      <c r="DI408" s="1163"/>
      <c r="DJ408" s="1163"/>
      <c r="DK408" s="1163"/>
      <c r="DL408" s="1163"/>
      <c r="DM408" s="1163"/>
      <c r="DN408" s="1163"/>
      <c r="DO408" s="1355"/>
      <c r="DP408" s="1355"/>
      <c r="DQ408" s="1354"/>
      <c r="DR408" s="1354"/>
      <c r="DS408" s="1354"/>
      <c r="DT408" s="1354"/>
      <c r="DU408" s="1163"/>
      <c r="DV408" s="1163"/>
      <c r="DW408" s="1355"/>
      <c r="DX408" s="1354"/>
      <c r="DY408" s="1354"/>
      <c r="DZ408" s="1354"/>
      <c r="EA408" s="1354"/>
      <c r="EB408" s="1163"/>
      <c r="EC408" s="1163"/>
      <c r="ED408" s="1355"/>
      <c r="EE408" s="1355"/>
      <c r="EF408" s="1354">
        <v>2</v>
      </c>
      <c r="EG408" s="1354">
        <v>2</v>
      </c>
      <c r="EH408" s="1354">
        <v>1</v>
      </c>
      <c r="EI408" s="1354">
        <f t="shared" si="634"/>
        <v>5</v>
      </c>
      <c r="EJ408" s="1163">
        <v>1</v>
      </c>
      <c r="EK408" s="1163"/>
      <c r="EL408" s="1355"/>
      <c r="EM408" s="1354">
        <v>3</v>
      </c>
      <c r="EN408" s="1354">
        <v>2</v>
      </c>
      <c r="EO408" s="1354">
        <v>2</v>
      </c>
      <c r="EP408" s="1354">
        <f t="shared" si="623"/>
        <v>7</v>
      </c>
      <c r="EQ408" s="1163">
        <v>1</v>
      </c>
      <c r="ER408" s="1163"/>
      <c r="ES408" s="1355"/>
      <c r="ET408" s="1354"/>
      <c r="EU408" s="1354">
        <v>5</v>
      </c>
      <c r="EV408" s="1354">
        <v>0</v>
      </c>
      <c r="EW408" s="1354">
        <v>1</v>
      </c>
      <c r="EX408" s="1354">
        <f t="shared" si="624"/>
        <v>6</v>
      </c>
      <c r="EY408" s="1166">
        <v>1</v>
      </c>
      <c r="EZ408" s="1164"/>
      <c r="FA408" s="1355"/>
      <c r="FB408" s="1354">
        <v>5</v>
      </c>
      <c r="FC408" s="1354">
        <v>0</v>
      </c>
      <c r="FD408" s="1354">
        <v>2</v>
      </c>
      <c r="FE408" s="1354">
        <f t="shared" si="625"/>
        <v>7</v>
      </c>
      <c r="FF408" s="1163">
        <v>1</v>
      </c>
      <c r="FG408" s="1163"/>
      <c r="FH408" s="1168"/>
      <c r="FI408" s="1356"/>
      <c r="FJ408" s="1248">
        <v>8</v>
      </c>
      <c r="FK408" s="1248">
        <v>0</v>
      </c>
      <c r="FL408" s="1248">
        <v>2</v>
      </c>
      <c r="FM408" s="1248">
        <f t="shared" si="626"/>
        <v>10</v>
      </c>
      <c r="FN408" s="1248">
        <v>1</v>
      </c>
      <c r="FO408" s="1248"/>
      <c r="FP408" s="1248"/>
      <c r="FQ408" s="1248">
        <v>9</v>
      </c>
      <c r="FR408" s="1354">
        <v>0</v>
      </c>
      <c r="FS408" s="1354">
        <v>2</v>
      </c>
      <c r="FT408" s="1354">
        <f t="shared" si="627"/>
        <v>11</v>
      </c>
      <c r="FU408" s="1012">
        <v>1</v>
      </c>
      <c r="FV408" s="1163"/>
      <c r="FW408" s="1169"/>
      <c r="FX408" s="1356"/>
      <c r="FY408" s="1017">
        <v>2</v>
      </c>
      <c r="FZ408" s="1017">
        <v>0</v>
      </c>
      <c r="GA408" s="1354">
        <v>0</v>
      </c>
      <c r="GB408" s="1355">
        <f t="shared" si="628"/>
        <v>2</v>
      </c>
      <c r="GC408" s="1163">
        <v>1</v>
      </c>
      <c r="GD408" s="1166"/>
      <c r="GE408" s="1017">
        <f t="shared" si="629"/>
        <v>23</v>
      </c>
      <c r="GF408" s="1017">
        <f t="shared" si="630"/>
        <v>9</v>
      </c>
      <c r="GG408" s="1017">
        <f t="shared" si="631"/>
        <v>12</v>
      </c>
      <c r="GH408" s="1016">
        <v>1</v>
      </c>
      <c r="GI408" s="1016">
        <v>0</v>
      </c>
      <c r="GJ408" s="1016"/>
      <c r="GK408" s="1016"/>
      <c r="GL408" s="1016"/>
      <c r="GM408" s="1016"/>
      <c r="GN408" s="1016"/>
      <c r="GO408" s="1016"/>
      <c r="GP408" s="1016"/>
      <c r="GQ408" s="1016"/>
      <c r="GR408" s="1016"/>
      <c r="GS408" s="1016"/>
    </row>
    <row r="409" spans="1:201" hidden="1" x14ac:dyDescent="0.35">
      <c r="A409" s="1230">
        <v>43293</v>
      </c>
      <c r="B409" s="595"/>
      <c r="C409" s="595"/>
      <c r="D409" s="595"/>
      <c r="E409" s="595"/>
      <c r="F409" s="1012"/>
      <c r="G409" s="1165"/>
      <c r="H409" s="1014"/>
      <c r="I409" s="595"/>
      <c r="J409" s="595"/>
      <c r="K409" s="595"/>
      <c r="L409" s="595"/>
      <c r="M409" s="1012"/>
      <c r="N409" s="1012"/>
      <c r="O409" s="1014"/>
      <c r="P409" s="1014"/>
      <c r="Q409" s="595"/>
      <c r="R409" s="595"/>
      <c r="S409" s="595"/>
      <c r="T409" s="595"/>
      <c r="U409" s="1012"/>
      <c r="V409" s="1165"/>
      <c r="W409" s="595"/>
      <c r="X409" s="595"/>
      <c r="Y409" s="595"/>
      <c r="Z409" s="595"/>
      <c r="AA409" s="1012"/>
      <c r="AB409" s="1012"/>
      <c r="AC409" s="1354">
        <v>2</v>
      </c>
      <c r="AD409" s="1354">
        <v>6</v>
      </c>
      <c r="AE409" s="1354">
        <v>6</v>
      </c>
      <c r="AF409" s="1354">
        <f t="shared" si="619"/>
        <v>14</v>
      </c>
      <c r="AG409" s="1012">
        <v>1</v>
      </c>
      <c r="AH409" s="1166"/>
      <c r="AI409" s="1355"/>
      <c r="AJ409" s="1354">
        <v>4</v>
      </c>
      <c r="AK409" s="1354">
        <v>8</v>
      </c>
      <c r="AL409" s="1354">
        <v>6</v>
      </c>
      <c r="AM409" s="1354">
        <f t="shared" si="620"/>
        <v>18</v>
      </c>
      <c r="AN409" s="1076">
        <v>1</v>
      </c>
      <c r="AO409" s="1163"/>
      <c r="AP409" s="1354"/>
      <c r="AQ409" s="1354">
        <v>1</v>
      </c>
      <c r="AR409" s="1354">
        <v>3</v>
      </c>
      <c r="AS409" s="1354">
        <v>4</v>
      </c>
      <c r="AT409" s="1354">
        <f t="shared" si="621"/>
        <v>8</v>
      </c>
      <c r="AU409" s="1163">
        <v>1</v>
      </c>
      <c r="AV409" s="1165"/>
      <c r="AW409" s="1355"/>
      <c r="AX409" s="1354">
        <v>1</v>
      </c>
      <c r="AY409" s="1354">
        <v>4</v>
      </c>
      <c r="AZ409" s="1354">
        <v>5</v>
      </c>
      <c r="BA409" s="1354">
        <f t="shared" si="622"/>
        <v>10</v>
      </c>
      <c r="BB409" s="1163">
        <v>1</v>
      </c>
      <c r="BC409" s="1163"/>
      <c r="BD409" s="1355"/>
      <c r="BE409" s="1355"/>
      <c r="BF409" s="1354"/>
      <c r="BG409" s="1354"/>
      <c r="BH409" s="1354"/>
      <c r="BI409" s="1354"/>
      <c r="BJ409" s="1012"/>
      <c r="BK409" s="1163"/>
      <c r="BL409" s="1355"/>
      <c r="BM409" s="1017">
        <v>0</v>
      </c>
      <c r="BN409" s="1017">
        <v>0</v>
      </c>
      <c r="BO409" s="1354">
        <v>0</v>
      </c>
      <c r="BP409" s="1354">
        <f t="shared" si="632"/>
        <v>0</v>
      </c>
      <c r="BQ409" s="1167">
        <v>1</v>
      </c>
      <c r="BR409" s="1166"/>
      <c r="BS409" s="1354">
        <v>0</v>
      </c>
      <c r="BT409" s="1354">
        <v>0</v>
      </c>
      <c r="BU409" s="1354">
        <v>0</v>
      </c>
      <c r="BV409" s="1354">
        <f t="shared" si="633"/>
        <v>0</v>
      </c>
      <c r="BW409" s="1012">
        <v>1</v>
      </c>
      <c r="BX409" s="1163"/>
      <c r="BY409" s="1355"/>
      <c r="BZ409" s="1355"/>
      <c r="CA409" s="1354"/>
      <c r="CB409" s="1354"/>
      <c r="CC409" s="1354"/>
      <c r="CD409" s="1354"/>
      <c r="CE409" s="1163"/>
      <c r="CF409" s="1163"/>
      <c r="CG409" s="1355"/>
      <c r="CH409" s="1354"/>
      <c r="CI409" s="1354"/>
      <c r="CJ409" s="1354"/>
      <c r="CK409" s="1354"/>
      <c r="CM409" s="1163"/>
      <c r="CN409" s="1355"/>
      <c r="CO409" s="1355"/>
      <c r="CP409" s="1354"/>
      <c r="CQ409" s="1354"/>
      <c r="CR409" s="1354"/>
      <c r="CS409" s="1354"/>
      <c r="CT409" s="1163"/>
      <c r="CU409" s="1163"/>
      <c r="CV409" s="1355"/>
      <c r="CW409" s="1354"/>
      <c r="CX409" s="1354"/>
      <c r="CY409" s="1354"/>
      <c r="CZ409" s="1354"/>
      <c r="DA409" s="1163"/>
      <c r="DB409" s="1163"/>
      <c r="DC409" s="1163"/>
      <c r="DD409" s="1163"/>
      <c r="DE409" s="1163"/>
      <c r="DF409" s="1163"/>
      <c r="DG409" s="1163"/>
      <c r="DH409" s="1163"/>
      <c r="DI409" s="1163"/>
      <c r="DJ409" s="1163"/>
      <c r="DK409" s="1163"/>
      <c r="DL409" s="1163"/>
      <c r="DM409" s="1163"/>
      <c r="DN409" s="1163"/>
      <c r="DO409" s="1355"/>
      <c r="DP409" s="1355"/>
      <c r="DQ409" s="1354"/>
      <c r="DR409" s="1354"/>
      <c r="DS409" s="1354"/>
      <c r="DT409" s="1354"/>
      <c r="DU409" s="1163"/>
      <c r="DV409" s="1163"/>
      <c r="DW409" s="1355"/>
      <c r="DX409" s="1354"/>
      <c r="DY409" s="1354"/>
      <c r="DZ409" s="1354"/>
      <c r="EA409" s="1354"/>
      <c r="EB409" s="1163"/>
      <c r="EC409" s="1163"/>
      <c r="ED409" s="1355"/>
      <c r="EE409" s="1355"/>
      <c r="EF409" s="1354">
        <v>5</v>
      </c>
      <c r="EG409" s="1354">
        <v>1</v>
      </c>
      <c r="EH409" s="1354">
        <v>1</v>
      </c>
      <c r="EI409" s="1354">
        <f t="shared" si="634"/>
        <v>7</v>
      </c>
      <c r="EJ409" s="1163">
        <v>1</v>
      </c>
      <c r="EK409" s="1163"/>
      <c r="EL409" s="1355"/>
      <c r="EM409" s="1354">
        <v>6</v>
      </c>
      <c r="EN409" s="1354">
        <v>1</v>
      </c>
      <c r="EO409" s="1354">
        <v>4</v>
      </c>
      <c r="EP409" s="1354">
        <f t="shared" si="623"/>
        <v>11</v>
      </c>
      <c r="EQ409" s="1163">
        <v>1</v>
      </c>
      <c r="ER409" s="1163"/>
      <c r="ES409" s="1355"/>
      <c r="ET409" s="1354"/>
      <c r="EU409" s="1354">
        <v>3</v>
      </c>
      <c r="EV409" s="1354">
        <v>0</v>
      </c>
      <c r="EW409" s="1354">
        <v>1</v>
      </c>
      <c r="EX409" s="1354">
        <f t="shared" si="624"/>
        <v>4</v>
      </c>
      <c r="EY409" s="1166">
        <v>1</v>
      </c>
      <c r="EZ409" s="1164"/>
      <c r="FA409" s="1355"/>
      <c r="FB409" s="1354">
        <v>3</v>
      </c>
      <c r="FC409" s="1354">
        <v>0</v>
      </c>
      <c r="FD409" s="1354">
        <v>3</v>
      </c>
      <c r="FE409" s="1354">
        <f t="shared" si="625"/>
        <v>6</v>
      </c>
      <c r="FF409" s="1245">
        <v>1</v>
      </c>
      <c r="FG409" s="1245"/>
      <c r="FH409" s="1246"/>
      <c r="FI409" s="1247"/>
      <c r="FJ409" s="1248">
        <v>6</v>
      </c>
      <c r="FK409" s="1248">
        <v>0</v>
      </c>
      <c r="FL409" s="1248">
        <v>1</v>
      </c>
      <c r="FM409" s="1248">
        <f t="shared" si="626"/>
        <v>7</v>
      </c>
      <c r="FN409" s="1248">
        <v>1</v>
      </c>
      <c r="FO409" s="1248"/>
      <c r="FP409" s="1248"/>
      <c r="FQ409" s="1248">
        <v>6</v>
      </c>
      <c r="FR409" s="1354">
        <v>0</v>
      </c>
      <c r="FS409" s="1354">
        <v>1</v>
      </c>
      <c r="FT409" s="1354">
        <f t="shared" si="627"/>
        <v>7</v>
      </c>
      <c r="FU409" s="1012">
        <v>1</v>
      </c>
      <c r="FV409" s="1163"/>
      <c r="FW409" s="1169"/>
      <c r="FX409" s="1356"/>
      <c r="FY409" s="1017">
        <v>3</v>
      </c>
      <c r="FZ409" s="1017">
        <v>0</v>
      </c>
      <c r="GA409" s="1354">
        <v>0</v>
      </c>
      <c r="GB409" s="1355">
        <f t="shared" si="628"/>
        <v>3</v>
      </c>
      <c r="GC409" s="1163">
        <v>1</v>
      </c>
      <c r="GD409" s="1166"/>
      <c r="GE409" s="1017">
        <f t="shared" si="629"/>
        <v>20</v>
      </c>
      <c r="GF409" s="1017">
        <f t="shared" si="630"/>
        <v>10</v>
      </c>
      <c r="GG409" s="1017">
        <f t="shared" si="631"/>
        <v>13</v>
      </c>
      <c r="GH409" s="1016">
        <v>0</v>
      </c>
      <c r="GI409" s="1016">
        <v>1</v>
      </c>
      <c r="GJ409" s="1016"/>
      <c r="GK409" s="1016"/>
      <c r="GL409" s="1016"/>
      <c r="GM409" s="1016"/>
      <c r="GN409" s="1016"/>
      <c r="GO409" s="1016"/>
      <c r="GP409" s="1016"/>
      <c r="GQ409" s="1016"/>
      <c r="GR409" s="1016"/>
      <c r="GS409" s="1016"/>
    </row>
    <row r="410" spans="1:201" hidden="1" x14ac:dyDescent="0.35">
      <c r="A410" s="1231">
        <v>43294</v>
      </c>
      <c r="B410" s="595"/>
      <c r="C410" s="595"/>
      <c r="D410" s="595"/>
      <c r="E410" s="595"/>
      <c r="F410" s="1012"/>
      <c r="G410" s="1165"/>
      <c r="H410" s="1014"/>
      <c r="I410" s="595"/>
      <c r="J410" s="595"/>
      <c r="K410" s="595"/>
      <c r="L410" s="595"/>
      <c r="M410" s="1012"/>
      <c r="N410" s="1012"/>
      <c r="O410" s="1014"/>
      <c r="P410" s="1014"/>
      <c r="Q410" s="595"/>
      <c r="R410" s="595"/>
      <c r="S410" s="595"/>
      <c r="T410" s="595"/>
      <c r="U410" s="1012"/>
      <c r="V410" s="1165"/>
      <c r="W410" s="595"/>
      <c r="X410" s="595"/>
      <c r="Y410" s="595"/>
      <c r="Z410" s="595"/>
      <c r="AA410" s="1012"/>
      <c r="AB410" s="1012"/>
      <c r="AC410" s="1354">
        <v>9</v>
      </c>
      <c r="AD410" s="1354">
        <v>7</v>
      </c>
      <c r="AE410" s="1354">
        <v>3</v>
      </c>
      <c r="AF410" s="1354">
        <f t="shared" ref="AF410:AF415" si="635">SUM(AC410:AE410)</f>
        <v>19</v>
      </c>
      <c r="AG410" s="1012">
        <v>1</v>
      </c>
      <c r="AH410" s="1166"/>
      <c r="AI410" s="1355"/>
      <c r="AJ410" s="1354">
        <v>11</v>
      </c>
      <c r="AK410" s="1354">
        <v>7</v>
      </c>
      <c r="AL410" s="1354">
        <v>3</v>
      </c>
      <c r="AM410" s="1354">
        <f t="shared" ref="AM410:AM415" si="636">SUM(AJ410:AL410)</f>
        <v>21</v>
      </c>
      <c r="AN410" s="1076">
        <v>1</v>
      </c>
      <c r="AO410" s="1163"/>
      <c r="AP410" s="1354"/>
      <c r="AQ410" s="1354">
        <v>4</v>
      </c>
      <c r="AR410" s="1354">
        <v>2</v>
      </c>
      <c r="AS410" s="1354">
        <v>3</v>
      </c>
      <c r="AT410" s="1354">
        <f t="shared" ref="AT410:AT415" si="637">SUM(AQ410:AS410)</f>
        <v>9</v>
      </c>
      <c r="AU410" s="1163">
        <v>1</v>
      </c>
      <c r="AV410" s="1165"/>
      <c r="AW410" s="1355"/>
      <c r="AX410" s="1354">
        <v>4</v>
      </c>
      <c r="AY410" s="1354">
        <v>4</v>
      </c>
      <c r="AZ410" s="1354">
        <v>3</v>
      </c>
      <c r="BA410" s="1354">
        <f t="shared" ref="BA410:BA415" si="638">SUM(AX410:AZ410)</f>
        <v>11</v>
      </c>
      <c r="BB410" s="1163">
        <v>1</v>
      </c>
      <c r="BC410" s="1163"/>
      <c r="BD410" s="1355"/>
      <c r="BE410" s="1355"/>
      <c r="BF410" s="1354"/>
      <c r="BG410" s="1354"/>
      <c r="BH410" s="1354"/>
      <c r="BI410" s="1354"/>
      <c r="BJ410" s="1012"/>
      <c r="BK410" s="1163"/>
      <c r="BL410" s="1355"/>
      <c r="BM410" s="1017">
        <v>0</v>
      </c>
      <c r="BN410" s="1017">
        <v>0</v>
      </c>
      <c r="BO410" s="1354">
        <v>0</v>
      </c>
      <c r="BP410" s="1354">
        <f t="shared" si="632"/>
        <v>0</v>
      </c>
      <c r="BQ410" s="1167">
        <v>1</v>
      </c>
      <c r="BR410" s="1166"/>
      <c r="BS410" s="1354">
        <v>0</v>
      </c>
      <c r="BT410" s="1354">
        <v>0</v>
      </c>
      <c r="BU410" s="1354">
        <v>1</v>
      </c>
      <c r="BV410" s="1354">
        <f t="shared" si="633"/>
        <v>1</v>
      </c>
      <c r="BW410" s="1012">
        <v>1</v>
      </c>
      <c r="BX410" s="1163"/>
      <c r="BY410" s="1355"/>
      <c r="BZ410" s="1355"/>
      <c r="CA410" s="1354"/>
      <c r="CB410" s="1354"/>
      <c r="CC410" s="1354"/>
      <c r="CD410" s="1354"/>
      <c r="CE410" s="1163"/>
      <c r="CF410" s="1163"/>
      <c r="CG410" s="1355"/>
      <c r="CH410" s="1354"/>
      <c r="CI410" s="1354"/>
      <c r="CJ410" s="1354"/>
      <c r="CK410" s="1354"/>
      <c r="CM410" s="1163"/>
      <c r="CN410" s="1355"/>
      <c r="CO410" s="1355"/>
      <c r="CP410" s="1354"/>
      <c r="CQ410" s="1354"/>
      <c r="CR410" s="1354"/>
      <c r="CS410" s="1354"/>
      <c r="CT410" s="1163"/>
      <c r="CU410" s="1163"/>
      <c r="CV410" s="1355"/>
      <c r="CW410" s="1354"/>
      <c r="CX410" s="1354"/>
      <c r="CY410" s="1354"/>
      <c r="CZ410" s="1354"/>
      <c r="DA410" s="1163"/>
      <c r="DB410" s="1163"/>
      <c r="DC410" s="1163"/>
      <c r="DD410" s="1163"/>
      <c r="DE410" s="1163"/>
      <c r="DF410" s="1163"/>
      <c r="DG410" s="1163"/>
      <c r="DH410" s="1163"/>
      <c r="DI410" s="1163"/>
      <c r="DJ410" s="1163"/>
      <c r="DK410" s="1163"/>
      <c r="DL410" s="1163"/>
      <c r="DM410" s="1163"/>
      <c r="DN410" s="1163"/>
      <c r="DO410" s="1355"/>
      <c r="DP410" s="1355"/>
      <c r="DQ410" s="1354"/>
      <c r="DR410" s="1354"/>
      <c r="DS410" s="1354"/>
      <c r="DT410" s="1354"/>
      <c r="DU410" s="1163"/>
      <c r="DV410" s="1163"/>
      <c r="DW410" s="1355"/>
      <c r="DX410" s="1354"/>
      <c r="DY410" s="1354"/>
      <c r="DZ410" s="1354"/>
      <c r="EA410" s="1354"/>
      <c r="EB410" s="1163"/>
      <c r="EC410" s="1163"/>
      <c r="ED410" s="1355"/>
      <c r="EE410" s="1355"/>
      <c r="EF410" s="1354">
        <v>9</v>
      </c>
      <c r="EG410" s="1354">
        <v>1</v>
      </c>
      <c r="EH410" s="1354">
        <v>5</v>
      </c>
      <c r="EI410" s="1354">
        <f t="shared" si="634"/>
        <v>15</v>
      </c>
      <c r="EJ410" s="1163">
        <v>1</v>
      </c>
      <c r="EK410" s="1163"/>
      <c r="EL410" s="1355"/>
      <c r="EM410" s="1354">
        <v>9</v>
      </c>
      <c r="EN410" s="1354">
        <v>2</v>
      </c>
      <c r="EO410" s="1354">
        <v>8</v>
      </c>
      <c r="EP410" s="1354">
        <f t="shared" ref="EP410:EP415" si="639">SUM(EM410:EO410)</f>
        <v>19</v>
      </c>
      <c r="EQ410" s="1163">
        <v>1</v>
      </c>
      <c r="ER410" s="1163"/>
      <c r="ES410" s="1355"/>
      <c r="ET410" s="1354"/>
      <c r="EU410" s="1354">
        <v>10</v>
      </c>
      <c r="EV410" s="1354">
        <v>0</v>
      </c>
      <c r="EW410" s="1354">
        <v>5</v>
      </c>
      <c r="EX410" s="1354">
        <f t="shared" ref="EX410:EX415" si="640">SUM(EU410:EW410)</f>
        <v>15</v>
      </c>
      <c r="EY410" s="1166">
        <v>1</v>
      </c>
      <c r="EZ410" s="1164"/>
      <c r="FA410" s="1355"/>
      <c r="FB410" s="1354">
        <v>10</v>
      </c>
      <c r="FC410" s="1354">
        <v>1</v>
      </c>
      <c r="FD410" s="1354">
        <v>7</v>
      </c>
      <c r="FE410" s="1354">
        <f t="shared" ref="FE410:FE415" si="641">SUM(FB410:FD410)</f>
        <v>18</v>
      </c>
      <c r="FF410" s="1245">
        <v>1</v>
      </c>
      <c r="FG410" s="1245"/>
      <c r="FH410" s="1246"/>
      <c r="FI410" s="1247"/>
      <c r="FJ410" s="1248">
        <v>6</v>
      </c>
      <c r="FK410" s="1248">
        <v>1</v>
      </c>
      <c r="FL410" s="1248">
        <v>3</v>
      </c>
      <c r="FM410" s="1248">
        <f t="shared" ref="FM410:FM415" si="642">SUM(FJ410:FL410)</f>
        <v>10</v>
      </c>
      <c r="FN410" s="1248">
        <v>1</v>
      </c>
      <c r="FO410" s="1248"/>
      <c r="FP410" s="1248"/>
      <c r="FQ410" s="1248">
        <v>8</v>
      </c>
      <c r="FR410" s="1354">
        <v>1</v>
      </c>
      <c r="FS410" s="1354">
        <v>3</v>
      </c>
      <c r="FT410" s="1354">
        <f t="shared" ref="FT410:FT415" si="643">SUM(FQ410:FS410)</f>
        <v>12</v>
      </c>
      <c r="FU410" s="1012">
        <v>1</v>
      </c>
      <c r="FV410" s="1163"/>
      <c r="FW410" s="1169"/>
      <c r="FX410" s="1356"/>
      <c r="FY410" s="1017">
        <v>5</v>
      </c>
      <c r="FZ410" s="1017">
        <v>0</v>
      </c>
      <c r="GA410" s="1354">
        <v>1</v>
      </c>
      <c r="GB410" s="1355">
        <f t="shared" ref="GB410:GB415" si="644">SUM(FY410:GA410)</f>
        <v>6</v>
      </c>
      <c r="GC410" s="1163">
        <v>1</v>
      </c>
      <c r="GD410" s="1166"/>
      <c r="GE410" s="1017">
        <f t="shared" si="629"/>
        <v>43</v>
      </c>
      <c r="GF410" s="1017">
        <f t="shared" si="630"/>
        <v>11</v>
      </c>
      <c r="GG410" s="1017">
        <f t="shared" si="631"/>
        <v>20</v>
      </c>
      <c r="GH410" s="1016">
        <v>0</v>
      </c>
      <c r="GI410" s="1016">
        <v>3</v>
      </c>
      <c r="GJ410" s="1016"/>
      <c r="GK410" s="1016"/>
      <c r="GL410" s="1016"/>
      <c r="GM410" s="1016"/>
      <c r="GN410" s="1016"/>
      <c r="GO410" s="1016"/>
      <c r="GP410" s="1016"/>
      <c r="GQ410" s="1016"/>
      <c r="GR410" s="1016"/>
      <c r="GS410" s="1016"/>
    </row>
    <row r="411" spans="1:201" hidden="1" x14ac:dyDescent="0.35">
      <c r="A411" s="1230">
        <v>43297</v>
      </c>
      <c r="B411" s="595"/>
      <c r="C411" s="595"/>
      <c r="D411" s="595"/>
      <c r="E411" s="595"/>
      <c r="F411" s="1012"/>
      <c r="G411" s="1165"/>
      <c r="H411" s="1014"/>
      <c r="I411" s="595"/>
      <c r="J411" s="595"/>
      <c r="K411" s="595"/>
      <c r="L411" s="595"/>
      <c r="M411" s="1012"/>
      <c r="N411" s="1012"/>
      <c r="O411" s="1014"/>
      <c r="P411" s="1014"/>
      <c r="Q411" s="595"/>
      <c r="R411" s="595"/>
      <c r="S411" s="595"/>
      <c r="T411" s="595"/>
      <c r="U411" s="1012"/>
      <c r="V411" s="1165"/>
      <c r="W411" s="595"/>
      <c r="X411" s="595"/>
      <c r="Y411" s="595"/>
      <c r="Z411" s="595"/>
      <c r="AA411" s="1012"/>
      <c r="AB411" s="1012"/>
      <c r="AC411" s="1354">
        <v>8</v>
      </c>
      <c r="AD411" s="1354">
        <v>6</v>
      </c>
      <c r="AE411" s="1354">
        <v>1</v>
      </c>
      <c r="AF411" s="1354">
        <f t="shared" si="635"/>
        <v>15</v>
      </c>
      <c r="AG411" s="1012">
        <v>1</v>
      </c>
      <c r="AH411" s="1166"/>
      <c r="AI411" s="1355"/>
      <c r="AJ411" s="1354">
        <v>9</v>
      </c>
      <c r="AK411" s="1354">
        <v>7</v>
      </c>
      <c r="AL411" s="1354">
        <v>2</v>
      </c>
      <c r="AM411" s="1354">
        <f t="shared" si="636"/>
        <v>18</v>
      </c>
      <c r="AN411" s="1076">
        <v>1</v>
      </c>
      <c r="AO411" s="1163"/>
      <c r="AP411" s="1354"/>
      <c r="AQ411" s="1354">
        <v>4</v>
      </c>
      <c r="AR411" s="1354">
        <v>3</v>
      </c>
      <c r="AS411" s="1354">
        <v>4</v>
      </c>
      <c r="AT411" s="1354">
        <f t="shared" si="637"/>
        <v>11</v>
      </c>
      <c r="AU411" s="1163">
        <v>1</v>
      </c>
      <c r="AV411" s="1165"/>
      <c r="AW411" s="1355"/>
      <c r="AX411" s="1354">
        <v>4</v>
      </c>
      <c r="AY411" s="1354">
        <v>3</v>
      </c>
      <c r="AZ411" s="1354">
        <v>5</v>
      </c>
      <c r="BA411" s="1354">
        <f t="shared" si="638"/>
        <v>12</v>
      </c>
      <c r="BB411" s="1163">
        <v>1</v>
      </c>
      <c r="BC411" s="1163"/>
      <c r="BD411" s="1355"/>
      <c r="BE411" s="1355"/>
      <c r="BF411" s="1354"/>
      <c r="BG411" s="1354"/>
      <c r="BH411" s="1354"/>
      <c r="BI411" s="1354"/>
      <c r="BJ411" s="1012"/>
      <c r="BK411" s="1163"/>
      <c r="BL411" s="1355"/>
      <c r="BM411" s="1017">
        <v>0</v>
      </c>
      <c r="BN411" s="1017">
        <v>0</v>
      </c>
      <c r="BO411" s="1354">
        <v>0</v>
      </c>
      <c r="BP411" s="1354">
        <f t="shared" si="632"/>
        <v>0</v>
      </c>
      <c r="BQ411" s="1167">
        <v>1</v>
      </c>
      <c r="BR411" s="1166"/>
      <c r="BS411" s="1354">
        <v>0</v>
      </c>
      <c r="BT411" s="1354">
        <v>1</v>
      </c>
      <c r="BU411" s="1354">
        <v>5</v>
      </c>
      <c r="BV411" s="1354">
        <f t="shared" si="633"/>
        <v>6</v>
      </c>
      <c r="BW411" s="1012">
        <v>1</v>
      </c>
      <c r="BX411" s="1163"/>
      <c r="BY411" s="1355"/>
      <c r="BZ411" s="1355"/>
      <c r="CA411" s="1354"/>
      <c r="CB411" s="1354"/>
      <c r="CC411" s="1354"/>
      <c r="CD411" s="1354"/>
      <c r="CE411" s="1163"/>
      <c r="CF411" s="1163"/>
      <c r="CG411" s="1355"/>
      <c r="CH411" s="1354"/>
      <c r="CI411" s="1354"/>
      <c r="CJ411" s="1354"/>
      <c r="CK411" s="1354"/>
      <c r="CM411" s="1163"/>
      <c r="CN411" s="1355"/>
      <c r="CO411" s="1355"/>
      <c r="CP411" s="1354"/>
      <c r="CQ411" s="1354"/>
      <c r="CR411" s="1354"/>
      <c r="CS411" s="1354"/>
      <c r="CT411" s="1163"/>
      <c r="CU411" s="1163"/>
      <c r="CV411" s="1355"/>
      <c r="CW411" s="1354"/>
      <c r="CX411" s="1354"/>
      <c r="CY411" s="1354"/>
      <c r="CZ411" s="1354"/>
      <c r="DA411" s="1163"/>
      <c r="DB411" s="1163"/>
      <c r="DC411" s="1163"/>
      <c r="DD411" s="1163"/>
      <c r="DE411" s="1163"/>
      <c r="DF411" s="1163"/>
      <c r="DG411" s="1163"/>
      <c r="DH411" s="1163"/>
      <c r="DI411" s="1163"/>
      <c r="DJ411" s="1163"/>
      <c r="DK411" s="1163"/>
      <c r="DL411" s="1163"/>
      <c r="DM411" s="1163"/>
      <c r="DN411" s="1163"/>
      <c r="DO411" s="1355"/>
      <c r="DP411" s="1355"/>
      <c r="DQ411" s="1354"/>
      <c r="DR411" s="1354"/>
      <c r="DS411" s="1354"/>
      <c r="DT411" s="1354"/>
      <c r="DU411" s="1163"/>
      <c r="DV411" s="1163"/>
      <c r="DW411" s="1355"/>
      <c r="DX411" s="1354"/>
      <c r="DY411" s="1354"/>
      <c r="DZ411" s="1354"/>
      <c r="EA411" s="1354"/>
      <c r="EB411" s="1163"/>
      <c r="EC411" s="1163"/>
      <c r="ED411" s="1355"/>
      <c r="EE411" s="1355"/>
      <c r="EF411" s="1354">
        <v>0</v>
      </c>
      <c r="EG411" s="1354">
        <v>0</v>
      </c>
      <c r="EH411" s="1354">
        <v>0</v>
      </c>
      <c r="EI411" s="1354">
        <f t="shared" si="634"/>
        <v>0</v>
      </c>
      <c r="EJ411" s="1163">
        <v>0</v>
      </c>
      <c r="EK411" s="1163"/>
      <c r="EL411" s="1355"/>
      <c r="EM411" s="1354">
        <v>0</v>
      </c>
      <c r="EN411" s="1354">
        <v>0</v>
      </c>
      <c r="EO411" s="1354">
        <v>0</v>
      </c>
      <c r="EP411" s="1354">
        <f t="shared" si="639"/>
        <v>0</v>
      </c>
      <c r="EQ411" s="1163">
        <v>0</v>
      </c>
      <c r="ER411" s="1163"/>
      <c r="ES411" s="1355"/>
      <c r="ET411" s="1354"/>
      <c r="EU411" s="1354">
        <v>10</v>
      </c>
      <c r="EV411" s="1354">
        <v>3</v>
      </c>
      <c r="EW411" s="1354">
        <v>5</v>
      </c>
      <c r="EX411" s="1354">
        <f t="shared" si="640"/>
        <v>18</v>
      </c>
      <c r="EY411" s="1166">
        <v>1</v>
      </c>
      <c r="EZ411" s="1164"/>
      <c r="FA411" s="1355"/>
      <c r="FB411" s="1354">
        <v>10</v>
      </c>
      <c r="FC411" s="1354">
        <v>3</v>
      </c>
      <c r="FD411" s="1354">
        <v>7</v>
      </c>
      <c r="FE411" s="1354">
        <f t="shared" si="641"/>
        <v>20</v>
      </c>
      <c r="FF411" s="1245">
        <v>1</v>
      </c>
      <c r="FG411" s="1245"/>
      <c r="FH411" s="1246"/>
      <c r="FI411" s="1247"/>
      <c r="FJ411" s="1248">
        <v>11</v>
      </c>
      <c r="FK411" s="1248">
        <v>2</v>
      </c>
      <c r="FL411" s="1248">
        <v>5</v>
      </c>
      <c r="FM411" s="1248">
        <f t="shared" si="642"/>
        <v>18</v>
      </c>
      <c r="FN411" s="1248">
        <v>1</v>
      </c>
      <c r="FO411" s="1248"/>
      <c r="FP411" s="1248"/>
      <c r="FQ411" s="1248">
        <v>11</v>
      </c>
      <c r="FR411" s="1354">
        <v>2</v>
      </c>
      <c r="FS411" s="1354">
        <v>6</v>
      </c>
      <c r="FT411" s="1354">
        <f t="shared" si="643"/>
        <v>19</v>
      </c>
      <c r="FU411" s="1012">
        <v>1</v>
      </c>
      <c r="FV411" s="1163"/>
      <c r="FW411" s="1169"/>
      <c r="FX411" s="1356"/>
      <c r="FY411" s="1017">
        <v>0</v>
      </c>
      <c r="FZ411" s="1017">
        <v>0</v>
      </c>
      <c r="GA411" s="1354">
        <v>1</v>
      </c>
      <c r="GB411" s="1355">
        <f t="shared" si="644"/>
        <v>1</v>
      </c>
      <c r="GC411" s="1163">
        <v>1</v>
      </c>
      <c r="GD411" s="1166"/>
      <c r="GE411" s="1017">
        <f t="shared" si="629"/>
        <v>33</v>
      </c>
      <c r="GF411" s="1017">
        <f t="shared" si="630"/>
        <v>14</v>
      </c>
      <c r="GG411" s="1017">
        <f t="shared" si="631"/>
        <v>16</v>
      </c>
      <c r="GH411" s="1016">
        <v>0</v>
      </c>
      <c r="GI411" s="1016">
        <v>5</v>
      </c>
      <c r="GJ411" s="1016"/>
      <c r="GK411" s="1016"/>
      <c r="GL411" s="1016"/>
      <c r="GM411" s="1016"/>
      <c r="GN411" s="1016"/>
      <c r="GO411" s="1016"/>
      <c r="GP411" s="1016"/>
      <c r="GQ411" s="1016"/>
      <c r="GR411" s="1016"/>
      <c r="GS411" s="1016"/>
    </row>
    <row r="412" spans="1:201" hidden="1" x14ac:dyDescent="0.35">
      <c r="A412" s="1230">
        <v>43298</v>
      </c>
      <c r="B412" s="595"/>
      <c r="C412" s="595"/>
      <c r="D412" s="595"/>
      <c r="E412" s="595"/>
      <c r="F412" s="1012"/>
      <c r="G412" s="1165"/>
      <c r="H412" s="1014"/>
      <c r="I412" s="595"/>
      <c r="J412" s="595"/>
      <c r="K412" s="595"/>
      <c r="L412" s="595"/>
      <c r="M412" s="1012"/>
      <c r="N412" s="1012"/>
      <c r="O412" s="1014"/>
      <c r="P412" s="1014"/>
      <c r="Q412" s="595"/>
      <c r="R412" s="595"/>
      <c r="S412" s="595"/>
      <c r="T412" s="595"/>
      <c r="U412" s="1012"/>
      <c r="V412" s="1165"/>
      <c r="W412" s="595"/>
      <c r="X412" s="595"/>
      <c r="Y412" s="595"/>
      <c r="Z412" s="595"/>
      <c r="AA412" s="1012"/>
      <c r="AB412" s="1012"/>
      <c r="AC412" s="1354">
        <v>10</v>
      </c>
      <c r="AD412" s="1354">
        <v>3</v>
      </c>
      <c r="AE412" s="1354">
        <v>0</v>
      </c>
      <c r="AF412" s="1354">
        <f t="shared" si="635"/>
        <v>13</v>
      </c>
      <c r="AG412" s="1012">
        <v>1</v>
      </c>
      <c r="AH412" s="1166"/>
      <c r="AI412" s="1355"/>
      <c r="AJ412" s="1354">
        <v>11</v>
      </c>
      <c r="AK412" s="1354">
        <v>4</v>
      </c>
      <c r="AL412" s="1354">
        <v>0</v>
      </c>
      <c r="AM412" s="1354">
        <f t="shared" si="636"/>
        <v>15</v>
      </c>
      <c r="AN412" s="1076">
        <v>1</v>
      </c>
      <c r="AO412" s="1163"/>
      <c r="AP412" s="1354"/>
      <c r="AQ412" s="1354">
        <v>1</v>
      </c>
      <c r="AR412" s="1354">
        <v>10</v>
      </c>
      <c r="AS412" s="1354">
        <v>3</v>
      </c>
      <c r="AT412" s="1354">
        <f t="shared" si="637"/>
        <v>14</v>
      </c>
      <c r="AU412" s="1163">
        <v>1</v>
      </c>
      <c r="AV412" s="1165"/>
      <c r="AW412" s="1355"/>
      <c r="AX412" s="1354">
        <v>1</v>
      </c>
      <c r="AY412" s="1354">
        <v>12</v>
      </c>
      <c r="AZ412" s="1354">
        <v>6</v>
      </c>
      <c r="BA412" s="1354">
        <f t="shared" si="638"/>
        <v>19</v>
      </c>
      <c r="BB412" s="1163">
        <v>1</v>
      </c>
      <c r="BC412" s="1163"/>
      <c r="BD412" s="1355"/>
      <c r="BE412" s="1355"/>
      <c r="BF412" s="1354"/>
      <c r="BG412" s="1354"/>
      <c r="BH412" s="1354"/>
      <c r="BI412" s="1354"/>
      <c r="BJ412" s="1012"/>
      <c r="BK412" s="1163"/>
      <c r="BL412" s="1355"/>
      <c r="BM412" s="1017">
        <v>0</v>
      </c>
      <c r="BN412" s="1017">
        <v>0</v>
      </c>
      <c r="BO412" s="1354">
        <v>0</v>
      </c>
      <c r="BP412" s="1354">
        <f t="shared" ref="BP412:BP417" si="645">SUM(BM412:BO412)</f>
        <v>0</v>
      </c>
      <c r="BQ412" s="1167">
        <v>1</v>
      </c>
      <c r="BR412" s="1166"/>
      <c r="BS412" s="1354">
        <v>0</v>
      </c>
      <c r="BT412" s="1354">
        <v>0</v>
      </c>
      <c r="BU412" s="1354">
        <v>2</v>
      </c>
      <c r="BV412" s="1354">
        <f t="shared" ref="BV412:BV417" si="646">SUM(BS412:BU412)</f>
        <v>2</v>
      </c>
      <c r="BW412" s="1012">
        <v>1</v>
      </c>
      <c r="BX412" s="1163"/>
      <c r="BY412" s="1355"/>
      <c r="BZ412" s="1355"/>
      <c r="CA412" s="1354"/>
      <c r="CB412" s="1354"/>
      <c r="CC412" s="1354"/>
      <c r="CD412" s="1354"/>
      <c r="CE412" s="1163"/>
      <c r="CF412" s="1163"/>
      <c r="CG412" s="1355"/>
      <c r="CH412" s="1354"/>
      <c r="CI412" s="1354"/>
      <c r="CJ412" s="1354"/>
      <c r="CK412" s="1354"/>
      <c r="CM412" s="1163"/>
      <c r="CN412" s="1355"/>
      <c r="CO412" s="1355"/>
      <c r="CP412" s="1354"/>
      <c r="CQ412" s="1354"/>
      <c r="CR412" s="1354"/>
      <c r="CS412" s="1354"/>
      <c r="CT412" s="1163"/>
      <c r="CU412" s="1163"/>
      <c r="CV412" s="1355"/>
      <c r="CW412" s="1354"/>
      <c r="CX412" s="1354"/>
      <c r="CY412" s="1354"/>
      <c r="CZ412" s="1354"/>
      <c r="DA412" s="1163"/>
      <c r="DB412" s="1163"/>
      <c r="DC412" s="1163"/>
      <c r="DD412" s="1163"/>
      <c r="DE412" s="1163"/>
      <c r="DF412" s="1163"/>
      <c r="DG412" s="1163"/>
      <c r="DH412" s="1163"/>
      <c r="DI412" s="1163"/>
      <c r="DJ412" s="1163"/>
      <c r="DK412" s="1163"/>
      <c r="DL412" s="1163"/>
      <c r="DM412" s="1163"/>
      <c r="DN412" s="1163"/>
      <c r="DO412" s="1355"/>
      <c r="DP412" s="1355"/>
      <c r="DQ412" s="1354"/>
      <c r="DR412" s="1354"/>
      <c r="DS412" s="1354"/>
      <c r="DT412" s="1354"/>
      <c r="DU412" s="1163"/>
      <c r="DV412" s="1163"/>
      <c r="DW412" s="1355"/>
      <c r="DX412" s="1354"/>
      <c r="DY412" s="1354"/>
      <c r="DZ412" s="1354"/>
      <c r="EA412" s="1354"/>
      <c r="EB412" s="1163"/>
      <c r="EC412" s="1163"/>
      <c r="ED412" s="1355"/>
      <c r="EE412" s="1355"/>
      <c r="EF412" s="1354">
        <v>11</v>
      </c>
      <c r="EG412" s="1354">
        <v>3</v>
      </c>
      <c r="EH412" s="1354">
        <v>4</v>
      </c>
      <c r="EI412" s="1354">
        <f t="shared" si="634"/>
        <v>18</v>
      </c>
      <c r="EJ412" s="1163">
        <v>1</v>
      </c>
      <c r="EK412" s="1163"/>
      <c r="EL412" s="1355"/>
      <c r="EM412" s="1354">
        <v>14</v>
      </c>
      <c r="EN412" s="1354">
        <v>4</v>
      </c>
      <c r="EO412" s="1354">
        <v>5</v>
      </c>
      <c r="EP412" s="1354">
        <f t="shared" si="639"/>
        <v>23</v>
      </c>
      <c r="EQ412" s="1163">
        <v>1</v>
      </c>
      <c r="ER412" s="1163"/>
      <c r="ES412" s="1355"/>
      <c r="ET412" s="1354"/>
      <c r="EU412" s="1354">
        <v>5</v>
      </c>
      <c r="EV412" s="1354">
        <v>3</v>
      </c>
      <c r="EW412" s="1354">
        <v>3</v>
      </c>
      <c r="EX412" s="1354">
        <f t="shared" si="640"/>
        <v>11</v>
      </c>
      <c r="EY412" s="1166">
        <v>1</v>
      </c>
      <c r="EZ412" s="1164"/>
      <c r="FA412" s="1355"/>
      <c r="FB412" s="1355">
        <v>5</v>
      </c>
      <c r="FC412" s="1354">
        <v>4</v>
      </c>
      <c r="FD412" s="1354">
        <v>5</v>
      </c>
      <c r="FE412" s="1354">
        <f t="shared" si="641"/>
        <v>14</v>
      </c>
      <c r="FF412" s="1245">
        <v>1</v>
      </c>
      <c r="FG412" s="1245"/>
      <c r="FH412" s="1246"/>
      <c r="FI412" s="1247"/>
      <c r="FJ412" s="1248">
        <v>9</v>
      </c>
      <c r="FK412" s="1248">
        <v>0</v>
      </c>
      <c r="FL412" s="1248">
        <v>1</v>
      </c>
      <c r="FM412" s="1248">
        <f t="shared" si="642"/>
        <v>10</v>
      </c>
      <c r="FN412" s="1248">
        <v>1</v>
      </c>
      <c r="FO412" s="1248"/>
      <c r="FP412" s="1248"/>
      <c r="FQ412" s="1248">
        <v>9</v>
      </c>
      <c r="FR412" s="1354">
        <v>0</v>
      </c>
      <c r="FS412" s="1354">
        <v>3</v>
      </c>
      <c r="FT412" s="1354">
        <f t="shared" si="643"/>
        <v>12</v>
      </c>
      <c r="FU412" s="1012">
        <v>1</v>
      </c>
      <c r="FV412" s="1163"/>
      <c r="FW412" s="1169"/>
      <c r="FX412" s="1356"/>
      <c r="FY412" s="1017">
        <v>3</v>
      </c>
      <c r="FZ412" s="1017">
        <v>0</v>
      </c>
      <c r="GA412" s="1354">
        <v>1</v>
      </c>
      <c r="GB412" s="1355">
        <f t="shared" si="644"/>
        <v>4</v>
      </c>
      <c r="GC412" s="1163">
        <v>1</v>
      </c>
      <c r="GD412" s="1166"/>
      <c r="GE412" s="1017">
        <f t="shared" si="629"/>
        <v>39</v>
      </c>
      <c r="GF412" s="1017">
        <f t="shared" si="630"/>
        <v>19</v>
      </c>
      <c r="GG412" s="1017">
        <f t="shared" si="631"/>
        <v>12</v>
      </c>
      <c r="GH412" s="1016">
        <v>0</v>
      </c>
      <c r="GI412" s="1016">
        <v>2</v>
      </c>
      <c r="GJ412" s="1016"/>
      <c r="GK412" s="1016"/>
      <c r="GL412" s="1016"/>
      <c r="GM412" s="1016"/>
      <c r="GN412" s="1016"/>
      <c r="GO412" s="1016"/>
      <c r="GP412" s="1016"/>
      <c r="GQ412" s="1016"/>
      <c r="GR412" s="1016"/>
      <c r="GS412" s="1016"/>
    </row>
    <row r="413" spans="1:201" hidden="1" x14ac:dyDescent="0.35">
      <c r="A413" s="1230">
        <v>43299</v>
      </c>
      <c r="B413" s="595"/>
      <c r="C413" s="595"/>
      <c r="D413" s="595"/>
      <c r="E413" s="595"/>
      <c r="F413" s="1012"/>
      <c r="G413" s="1165"/>
      <c r="H413" s="1014"/>
      <c r="I413" s="595"/>
      <c r="J413" s="595"/>
      <c r="K413" s="595"/>
      <c r="L413" s="595"/>
      <c r="M413" s="1012"/>
      <c r="N413" s="1012"/>
      <c r="O413" s="1014"/>
      <c r="P413" s="1014"/>
      <c r="Q413" s="595"/>
      <c r="R413" s="595"/>
      <c r="S413" s="595"/>
      <c r="T413" s="595"/>
      <c r="U413" s="1012"/>
      <c r="V413" s="1165"/>
      <c r="W413" s="595"/>
      <c r="X413" s="595"/>
      <c r="Y413" s="595"/>
      <c r="Z413" s="595"/>
      <c r="AA413" s="1012"/>
      <c r="AB413" s="1012"/>
      <c r="AC413" s="1354">
        <v>5</v>
      </c>
      <c r="AD413" s="1354">
        <v>6</v>
      </c>
      <c r="AE413" s="1354">
        <v>2</v>
      </c>
      <c r="AF413" s="1354">
        <f t="shared" si="635"/>
        <v>13</v>
      </c>
      <c r="AG413" s="1012">
        <v>1</v>
      </c>
      <c r="AH413" s="1166"/>
      <c r="AI413" s="1355"/>
      <c r="AJ413" s="1354">
        <v>5</v>
      </c>
      <c r="AK413" s="1354">
        <v>8</v>
      </c>
      <c r="AL413" s="1354">
        <v>2</v>
      </c>
      <c r="AM413" s="1354">
        <f t="shared" si="636"/>
        <v>15</v>
      </c>
      <c r="AN413" s="1076">
        <v>1</v>
      </c>
      <c r="AO413" s="1163"/>
      <c r="AP413" s="1354"/>
      <c r="AQ413" s="1354">
        <v>3</v>
      </c>
      <c r="AR413" s="1354">
        <v>1</v>
      </c>
      <c r="AS413" s="1354">
        <v>5</v>
      </c>
      <c r="AT413" s="1354">
        <f t="shared" si="637"/>
        <v>9</v>
      </c>
      <c r="AU413" s="1163">
        <v>1</v>
      </c>
      <c r="AV413" s="1165"/>
      <c r="AW413" s="1355"/>
      <c r="AX413" s="1354">
        <v>3</v>
      </c>
      <c r="AY413" s="1354">
        <v>1</v>
      </c>
      <c r="AZ413" s="1354">
        <v>6</v>
      </c>
      <c r="BA413" s="1354">
        <f t="shared" si="638"/>
        <v>10</v>
      </c>
      <c r="BB413" s="1163">
        <v>1</v>
      </c>
      <c r="BC413" s="1163"/>
      <c r="BD413" s="1355"/>
      <c r="BE413" s="1355"/>
      <c r="BF413" s="1354"/>
      <c r="BG413" s="1354"/>
      <c r="BH413" s="1354"/>
      <c r="BI413" s="1354"/>
      <c r="BJ413" s="1012"/>
      <c r="BK413" s="1163"/>
      <c r="BL413" s="1355"/>
      <c r="BM413" s="1017">
        <v>0</v>
      </c>
      <c r="BN413" s="1017">
        <v>0</v>
      </c>
      <c r="BO413" s="1354">
        <v>0</v>
      </c>
      <c r="BP413" s="1354">
        <f t="shared" si="645"/>
        <v>0</v>
      </c>
      <c r="BQ413" s="1167">
        <v>1</v>
      </c>
      <c r="BR413" s="1166"/>
      <c r="BS413" s="1354">
        <v>0</v>
      </c>
      <c r="BT413" s="1354">
        <v>0</v>
      </c>
      <c r="BU413" s="1354">
        <v>1</v>
      </c>
      <c r="BV413" s="1354">
        <f t="shared" si="646"/>
        <v>1</v>
      </c>
      <c r="BW413" s="1012">
        <v>1</v>
      </c>
      <c r="BX413" s="1163"/>
      <c r="BY413" s="1355"/>
      <c r="BZ413" s="1355"/>
      <c r="CA413" s="1354"/>
      <c r="CB413" s="1354"/>
      <c r="CC413" s="1354"/>
      <c r="CD413" s="1354"/>
      <c r="CE413" s="1163"/>
      <c r="CF413" s="1163"/>
      <c r="CG413" s="1355"/>
      <c r="CH413" s="1354"/>
      <c r="CI413" s="1354"/>
      <c r="CJ413" s="1354"/>
      <c r="CK413" s="1354"/>
      <c r="CM413" s="1163"/>
      <c r="CN413" s="1355"/>
      <c r="CO413" s="1355"/>
      <c r="CP413" s="1354"/>
      <c r="CQ413" s="1354"/>
      <c r="CR413" s="1354"/>
      <c r="CS413" s="1354"/>
      <c r="CT413" s="1163"/>
      <c r="CU413" s="1163"/>
      <c r="CV413" s="1355"/>
      <c r="CW413" s="1354"/>
      <c r="CX413" s="1354"/>
      <c r="CY413" s="1354"/>
      <c r="CZ413" s="1354"/>
      <c r="DA413" s="1163"/>
      <c r="DB413" s="1163"/>
      <c r="DC413" s="1163"/>
      <c r="DD413" s="1163"/>
      <c r="DE413" s="1163"/>
      <c r="DF413" s="1163"/>
      <c r="DG413" s="1163"/>
      <c r="DH413" s="1163"/>
      <c r="DI413" s="1163"/>
      <c r="DJ413" s="1163"/>
      <c r="DK413" s="1163"/>
      <c r="DL413" s="1163"/>
      <c r="DM413" s="1163"/>
      <c r="DN413" s="1163"/>
      <c r="DO413" s="1355"/>
      <c r="DP413" s="1355"/>
      <c r="DQ413" s="1354"/>
      <c r="DR413" s="1354"/>
      <c r="DS413" s="1354"/>
      <c r="DT413" s="1354"/>
      <c r="DU413" s="1163"/>
      <c r="DV413" s="1163"/>
      <c r="DW413" s="1355"/>
      <c r="DX413" s="1354"/>
      <c r="DY413" s="1354"/>
      <c r="DZ413" s="1354"/>
      <c r="EA413" s="1354"/>
      <c r="EB413" s="1163"/>
      <c r="EC413" s="1163"/>
      <c r="ED413" s="1355"/>
      <c r="EE413" s="1355"/>
      <c r="EF413" s="1354">
        <v>7</v>
      </c>
      <c r="EG413" s="1354">
        <v>0</v>
      </c>
      <c r="EH413" s="1354">
        <v>2</v>
      </c>
      <c r="EI413" s="1354">
        <f t="shared" ref="EI413:EI418" si="647">SUM(EF413:EH413)</f>
        <v>9</v>
      </c>
      <c r="EJ413" s="1163">
        <v>1</v>
      </c>
      <c r="EK413" s="1163"/>
      <c r="EL413" s="1355"/>
      <c r="EM413" s="1354">
        <v>9</v>
      </c>
      <c r="EN413" s="1354">
        <v>1</v>
      </c>
      <c r="EO413" s="1354">
        <v>3</v>
      </c>
      <c r="EP413" s="1354">
        <f t="shared" si="639"/>
        <v>13</v>
      </c>
      <c r="EQ413" s="1163">
        <v>1</v>
      </c>
      <c r="ER413" s="1163"/>
      <c r="ES413" s="1355"/>
      <c r="ET413" s="1354"/>
      <c r="EU413" s="1354">
        <v>11</v>
      </c>
      <c r="EV413" s="1354">
        <v>1</v>
      </c>
      <c r="EW413" s="1354">
        <v>2</v>
      </c>
      <c r="EX413" s="1354">
        <f t="shared" si="640"/>
        <v>14</v>
      </c>
      <c r="EY413" s="1166">
        <v>1</v>
      </c>
      <c r="EZ413" s="1164"/>
      <c r="FA413" s="1355"/>
      <c r="FB413" s="1355">
        <v>11</v>
      </c>
      <c r="FC413" s="1354">
        <v>1</v>
      </c>
      <c r="FD413" s="1354">
        <v>3</v>
      </c>
      <c r="FE413" s="1354">
        <f t="shared" si="641"/>
        <v>15</v>
      </c>
      <c r="FF413" s="1245">
        <v>1</v>
      </c>
      <c r="FG413" s="1245"/>
      <c r="FH413" s="1246"/>
      <c r="FI413" s="1247"/>
      <c r="FJ413" s="1248">
        <v>10</v>
      </c>
      <c r="FK413" s="1248">
        <v>0</v>
      </c>
      <c r="FL413" s="1248">
        <v>0</v>
      </c>
      <c r="FM413" s="1248">
        <f t="shared" si="642"/>
        <v>10</v>
      </c>
      <c r="FN413" s="1248">
        <v>1</v>
      </c>
      <c r="FO413" s="1248"/>
      <c r="FP413" s="1248"/>
      <c r="FQ413" s="1248">
        <v>10</v>
      </c>
      <c r="FR413" s="1354">
        <v>0</v>
      </c>
      <c r="FS413" s="1354">
        <v>2</v>
      </c>
      <c r="FT413" s="1354">
        <f t="shared" si="643"/>
        <v>12</v>
      </c>
      <c r="FU413" s="1012">
        <v>1</v>
      </c>
      <c r="FV413" s="1163"/>
      <c r="FW413" s="1169"/>
      <c r="FX413" s="1356"/>
      <c r="FY413" s="1017">
        <v>3</v>
      </c>
      <c r="FZ413" s="1017">
        <v>1</v>
      </c>
      <c r="GA413" s="1354">
        <v>1</v>
      </c>
      <c r="GB413" s="1355">
        <f t="shared" si="644"/>
        <v>5</v>
      </c>
      <c r="GC413" s="1163">
        <v>1</v>
      </c>
      <c r="GD413" s="1166"/>
      <c r="GE413" s="1017">
        <f t="shared" si="629"/>
        <v>39</v>
      </c>
      <c r="GF413" s="1017">
        <f t="shared" si="630"/>
        <v>9</v>
      </c>
      <c r="GG413" s="1017">
        <f t="shared" si="631"/>
        <v>12</v>
      </c>
      <c r="GH413" s="1016">
        <v>0</v>
      </c>
      <c r="GI413" s="1016">
        <v>0</v>
      </c>
      <c r="GJ413" s="1016"/>
      <c r="GK413" s="1016"/>
      <c r="GL413" s="1016"/>
      <c r="GM413" s="1016"/>
      <c r="GN413" s="1016"/>
      <c r="GO413" s="1016"/>
      <c r="GP413" s="1016"/>
      <c r="GQ413" s="1016"/>
      <c r="GR413" s="1016"/>
      <c r="GS413" s="1016"/>
    </row>
    <row r="414" spans="1:201" hidden="1" x14ac:dyDescent="0.35">
      <c r="A414" s="1230">
        <v>43300</v>
      </c>
      <c r="B414" s="595"/>
      <c r="C414" s="595"/>
      <c r="D414" s="595"/>
      <c r="E414" s="595"/>
      <c r="F414" s="1012"/>
      <c r="G414" s="1165"/>
      <c r="H414" s="1014"/>
      <c r="I414" s="595"/>
      <c r="J414" s="595"/>
      <c r="K414" s="595"/>
      <c r="L414" s="595"/>
      <c r="M414" s="1012"/>
      <c r="N414" s="1012"/>
      <c r="O414" s="1014"/>
      <c r="P414" s="1014"/>
      <c r="Q414" s="595"/>
      <c r="R414" s="595"/>
      <c r="S414" s="595"/>
      <c r="T414" s="595"/>
      <c r="U414" s="1012"/>
      <c r="V414" s="1165"/>
      <c r="W414" s="595"/>
      <c r="X414" s="595"/>
      <c r="Y414" s="595"/>
      <c r="Z414" s="595"/>
      <c r="AA414" s="1012"/>
      <c r="AB414" s="1012"/>
      <c r="AC414" s="1354">
        <v>6</v>
      </c>
      <c r="AD414" s="1354">
        <v>3</v>
      </c>
      <c r="AE414" s="1354">
        <v>4</v>
      </c>
      <c r="AF414" s="1354">
        <f t="shared" si="635"/>
        <v>13</v>
      </c>
      <c r="AG414" s="1012">
        <v>1</v>
      </c>
      <c r="AH414" s="1166"/>
      <c r="AI414" s="1355"/>
      <c r="AJ414" s="1354">
        <v>7</v>
      </c>
      <c r="AK414" s="1354">
        <v>3</v>
      </c>
      <c r="AL414" s="1354">
        <v>4</v>
      </c>
      <c r="AM414" s="1354">
        <f t="shared" si="636"/>
        <v>14</v>
      </c>
      <c r="AN414" s="1076">
        <v>1</v>
      </c>
      <c r="AO414" s="1163"/>
      <c r="AP414" s="1354"/>
      <c r="AQ414" s="1354">
        <v>5</v>
      </c>
      <c r="AR414" s="1354">
        <v>1</v>
      </c>
      <c r="AS414" s="1354">
        <v>3</v>
      </c>
      <c r="AT414" s="1354">
        <f t="shared" si="637"/>
        <v>9</v>
      </c>
      <c r="AU414" s="1163">
        <v>1</v>
      </c>
      <c r="AV414" s="1165"/>
      <c r="AW414" s="1355"/>
      <c r="AX414" s="1354">
        <v>5</v>
      </c>
      <c r="AY414" s="1354">
        <v>4</v>
      </c>
      <c r="AZ414" s="1354">
        <v>4</v>
      </c>
      <c r="BA414" s="1354">
        <f t="shared" si="638"/>
        <v>13</v>
      </c>
      <c r="BB414" s="1163">
        <v>1</v>
      </c>
      <c r="BC414" s="1163"/>
      <c r="BD414" s="1355"/>
      <c r="BE414" s="1355"/>
      <c r="BF414" s="1354"/>
      <c r="BG414" s="1354"/>
      <c r="BH414" s="1354"/>
      <c r="BI414" s="1354"/>
      <c r="BJ414" s="1012"/>
      <c r="BK414" s="1163"/>
      <c r="BL414" s="1355"/>
      <c r="BM414" s="1017">
        <v>0</v>
      </c>
      <c r="BN414" s="1017">
        <v>0</v>
      </c>
      <c r="BO414" s="1354">
        <v>0</v>
      </c>
      <c r="BP414" s="1354">
        <f t="shared" si="645"/>
        <v>0</v>
      </c>
      <c r="BQ414" s="1167">
        <v>1</v>
      </c>
      <c r="BR414" s="1166"/>
      <c r="BS414" s="1354">
        <v>0</v>
      </c>
      <c r="BT414" s="1354">
        <v>0</v>
      </c>
      <c r="BU414" s="1354">
        <v>0</v>
      </c>
      <c r="BV414" s="1354">
        <f t="shared" si="646"/>
        <v>0</v>
      </c>
      <c r="BW414" s="1012">
        <v>1</v>
      </c>
      <c r="BX414" s="1163"/>
      <c r="BY414" s="1355"/>
      <c r="BZ414" s="1355"/>
      <c r="CA414" s="1354"/>
      <c r="CB414" s="1354"/>
      <c r="CC414" s="1354"/>
      <c r="CD414" s="1354"/>
      <c r="CE414" s="1163"/>
      <c r="CF414" s="1163"/>
      <c r="CG414" s="1355"/>
      <c r="CH414" s="1354"/>
      <c r="CI414" s="1354"/>
      <c r="CJ414" s="1354"/>
      <c r="CK414" s="1354"/>
      <c r="CM414" s="1163"/>
      <c r="CN414" s="1355"/>
      <c r="CO414" s="1355"/>
      <c r="CP414" s="1354"/>
      <c r="CQ414" s="1354"/>
      <c r="CR414" s="1354"/>
      <c r="CS414" s="1354"/>
      <c r="CT414" s="1163"/>
      <c r="CU414" s="1163"/>
      <c r="CV414" s="1355"/>
      <c r="CW414" s="1354"/>
      <c r="CX414" s="1354"/>
      <c r="CY414" s="1354"/>
      <c r="CZ414" s="1354"/>
      <c r="DA414" s="1163"/>
      <c r="DB414" s="1163"/>
      <c r="DC414" s="1163"/>
      <c r="DD414" s="1163"/>
      <c r="DE414" s="1163"/>
      <c r="DF414" s="1163"/>
      <c r="DG414" s="1163"/>
      <c r="DH414" s="1163"/>
      <c r="DI414" s="1163"/>
      <c r="DJ414" s="1163"/>
      <c r="DK414" s="1163"/>
      <c r="DL414" s="1163"/>
      <c r="DM414" s="1163"/>
      <c r="DN414" s="1163"/>
      <c r="DO414" s="1355"/>
      <c r="DP414" s="1355"/>
      <c r="DQ414" s="1354"/>
      <c r="DR414" s="1354"/>
      <c r="DS414" s="1354"/>
      <c r="DT414" s="1354"/>
      <c r="DU414" s="1163"/>
      <c r="DV414" s="1163"/>
      <c r="DW414" s="1355"/>
      <c r="DX414" s="1354"/>
      <c r="DY414" s="1354"/>
      <c r="DZ414" s="1354"/>
      <c r="EA414" s="1354"/>
      <c r="EB414" s="1163"/>
      <c r="EC414" s="1163"/>
      <c r="ED414" s="1355"/>
      <c r="EE414" s="1355"/>
      <c r="EF414" s="1354">
        <v>6</v>
      </c>
      <c r="EG414" s="1354">
        <v>2</v>
      </c>
      <c r="EH414" s="1354">
        <v>3</v>
      </c>
      <c r="EI414" s="1354">
        <f t="shared" si="647"/>
        <v>11</v>
      </c>
      <c r="EJ414" s="1163">
        <v>1</v>
      </c>
      <c r="EK414" s="1163"/>
      <c r="EL414" s="1355"/>
      <c r="EM414" s="1354">
        <v>8</v>
      </c>
      <c r="EN414" s="1354">
        <v>3</v>
      </c>
      <c r="EO414" s="1354">
        <v>6</v>
      </c>
      <c r="EP414" s="1354">
        <f t="shared" si="639"/>
        <v>17</v>
      </c>
      <c r="EQ414" s="1163">
        <v>1</v>
      </c>
      <c r="ER414" s="1163"/>
      <c r="ES414" s="1355"/>
      <c r="ET414" s="1354"/>
      <c r="EU414" s="1354">
        <v>5</v>
      </c>
      <c r="EV414" s="1354">
        <v>2</v>
      </c>
      <c r="EW414" s="1354">
        <v>6</v>
      </c>
      <c r="EX414" s="1354">
        <f t="shared" si="640"/>
        <v>13</v>
      </c>
      <c r="EY414" s="1166">
        <v>1</v>
      </c>
      <c r="EZ414" s="1164"/>
      <c r="FA414" s="1355"/>
      <c r="FB414" s="1355">
        <v>5</v>
      </c>
      <c r="FC414" s="1354">
        <v>3</v>
      </c>
      <c r="FD414" s="1354">
        <v>8</v>
      </c>
      <c r="FE414" s="1354">
        <f t="shared" si="641"/>
        <v>16</v>
      </c>
      <c r="FF414" s="1245">
        <v>1</v>
      </c>
      <c r="FG414" s="1245"/>
      <c r="FH414" s="1246"/>
      <c r="FI414" s="1247"/>
      <c r="FJ414" s="1248">
        <v>10</v>
      </c>
      <c r="FK414" s="1248">
        <v>1</v>
      </c>
      <c r="FL414" s="1248">
        <v>2</v>
      </c>
      <c r="FM414" s="1248">
        <f t="shared" si="642"/>
        <v>13</v>
      </c>
      <c r="FN414" s="1248">
        <v>1</v>
      </c>
      <c r="FO414" s="1248"/>
      <c r="FP414" s="1248"/>
      <c r="FQ414" s="1248">
        <v>12</v>
      </c>
      <c r="FR414" s="1354">
        <v>1</v>
      </c>
      <c r="FS414" s="1354">
        <v>3</v>
      </c>
      <c r="FT414" s="1354">
        <f t="shared" si="643"/>
        <v>16</v>
      </c>
      <c r="FU414" s="1012">
        <v>1</v>
      </c>
      <c r="FV414" s="1163"/>
      <c r="FW414" s="1169"/>
      <c r="FX414" s="1356"/>
      <c r="FY414" s="1017">
        <v>2</v>
      </c>
      <c r="FZ414" s="1017">
        <v>0</v>
      </c>
      <c r="GA414" s="1354">
        <v>3</v>
      </c>
      <c r="GB414" s="1355">
        <f t="shared" si="644"/>
        <v>5</v>
      </c>
      <c r="GC414" s="1163">
        <v>1</v>
      </c>
      <c r="GD414" s="1166"/>
      <c r="GE414" s="1017">
        <f t="shared" si="629"/>
        <v>34</v>
      </c>
      <c r="GF414" s="1017">
        <f t="shared" si="630"/>
        <v>9</v>
      </c>
      <c r="GG414" s="1017">
        <f t="shared" si="631"/>
        <v>21</v>
      </c>
      <c r="GH414" s="1016">
        <v>0</v>
      </c>
      <c r="GI414" s="1016">
        <v>6</v>
      </c>
      <c r="GJ414" s="1016"/>
      <c r="GK414" s="1016"/>
      <c r="GL414" s="1016"/>
      <c r="GM414" s="1016"/>
      <c r="GN414" s="1016"/>
      <c r="GO414" s="1016"/>
      <c r="GP414" s="1016"/>
      <c r="GQ414" s="1016"/>
      <c r="GR414" s="1016"/>
      <c r="GS414" s="1016"/>
    </row>
    <row r="415" spans="1:201" hidden="1" x14ac:dyDescent="0.35">
      <c r="A415" s="1231">
        <v>43301</v>
      </c>
      <c r="B415" s="595"/>
      <c r="C415" s="595"/>
      <c r="D415" s="595"/>
      <c r="E415" s="595"/>
      <c r="F415" s="1012"/>
      <c r="G415" s="1165"/>
      <c r="H415" s="1014"/>
      <c r="I415" s="595"/>
      <c r="J415" s="595"/>
      <c r="K415" s="595"/>
      <c r="L415" s="595"/>
      <c r="M415" s="1012"/>
      <c r="N415" s="1012"/>
      <c r="O415" s="1014"/>
      <c r="P415" s="1014"/>
      <c r="Q415" s="595"/>
      <c r="R415" s="595"/>
      <c r="S415" s="595"/>
      <c r="T415" s="595"/>
      <c r="U415" s="1012"/>
      <c r="V415" s="1165"/>
      <c r="W415" s="595"/>
      <c r="X415" s="595"/>
      <c r="Y415" s="595"/>
      <c r="Z415" s="595"/>
      <c r="AA415" s="1012"/>
      <c r="AB415" s="1012"/>
      <c r="AC415" s="1354">
        <v>6</v>
      </c>
      <c r="AD415" s="1354">
        <v>3</v>
      </c>
      <c r="AE415" s="1354">
        <v>4</v>
      </c>
      <c r="AF415" s="1354">
        <f t="shared" si="635"/>
        <v>13</v>
      </c>
      <c r="AG415" s="1012">
        <v>1</v>
      </c>
      <c r="AH415" s="1166"/>
      <c r="AI415" s="1355"/>
      <c r="AJ415" s="1354">
        <v>7</v>
      </c>
      <c r="AK415" s="1354">
        <v>3</v>
      </c>
      <c r="AL415" s="1354">
        <v>5</v>
      </c>
      <c r="AM415" s="1354">
        <f t="shared" si="636"/>
        <v>15</v>
      </c>
      <c r="AN415" s="1076">
        <v>1</v>
      </c>
      <c r="AO415" s="1163"/>
      <c r="AP415" s="1354"/>
      <c r="AQ415" s="1354">
        <v>1</v>
      </c>
      <c r="AR415" s="1354">
        <v>4</v>
      </c>
      <c r="AS415" s="1354">
        <v>3</v>
      </c>
      <c r="AT415" s="1354">
        <f t="shared" si="637"/>
        <v>8</v>
      </c>
      <c r="AU415" s="1163">
        <v>1</v>
      </c>
      <c r="AV415" s="1165"/>
      <c r="AW415" s="1355"/>
      <c r="AX415" s="1354">
        <v>1</v>
      </c>
      <c r="AY415" s="1354">
        <v>4</v>
      </c>
      <c r="AZ415" s="1354">
        <v>3</v>
      </c>
      <c r="BA415" s="1354">
        <f t="shared" si="638"/>
        <v>8</v>
      </c>
      <c r="BB415" s="1163">
        <v>1</v>
      </c>
      <c r="BC415" s="1163"/>
      <c r="BD415" s="1355"/>
      <c r="BE415" s="1355"/>
      <c r="BF415" s="1354"/>
      <c r="BG415" s="1354"/>
      <c r="BH415" s="1354"/>
      <c r="BI415" s="1354"/>
      <c r="BJ415" s="1012"/>
      <c r="BK415" s="1163"/>
      <c r="BL415" s="1355"/>
      <c r="BM415" s="1354">
        <v>0</v>
      </c>
      <c r="BN415" s="1354">
        <v>0</v>
      </c>
      <c r="BO415" s="1354">
        <v>0</v>
      </c>
      <c r="BP415" s="1354">
        <f t="shared" si="645"/>
        <v>0</v>
      </c>
      <c r="BQ415" s="1167">
        <v>1</v>
      </c>
      <c r="BR415" s="1166"/>
      <c r="BS415" s="1354">
        <v>0</v>
      </c>
      <c r="BT415" s="1354">
        <v>0</v>
      </c>
      <c r="BU415" s="1354">
        <v>3</v>
      </c>
      <c r="BV415" s="1354">
        <f t="shared" si="646"/>
        <v>3</v>
      </c>
      <c r="BW415" s="1012">
        <v>1</v>
      </c>
      <c r="BX415" s="1163"/>
      <c r="BY415" s="1355"/>
      <c r="BZ415" s="1355"/>
      <c r="CA415" s="1354"/>
      <c r="CB415" s="1354"/>
      <c r="CC415" s="1354"/>
      <c r="CD415" s="1354"/>
      <c r="CE415" s="1163"/>
      <c r="CF415" s="1163"/>
      <c r="CG415" s="1355"/>
      <c r="CH415" s="1354"/>
      <c r="CI415" s="1354"/>
      <c r="CJ415" s="1354"/>
      <c r="CK415" s="1354"/>
      <c r="CM415" s="1163"/>
      <c r="CN415" s="1355"/>
      <c r="CO415" s="1355"/>
      <c r="CP415" s="1354"/>
      <c r="CQ415" s="1354"/>
      <c r="CR415" s="1354"/>
      <c r="CS415" s="1354"/>
      <c r="CT415" s="1163"/>
      <c r="CU415" s="1163"/>
      <c r="CV415" s="1355"/>
      <c r="CW415" s="1354"/>
      <c r="CX415" s="1354"/>
      <c r="CY415" s="1354"/>
      <c r="CZ415" s="1354"/>
      <c r="DA415" s="1163"/>
      <c r="DB415" s="1163"/>
      <c r="DC415" s="1163"/>
      <c r="DD415" s="1163"/>
      <c r="DE415" s="1163"/>
      <c r="DF415" s="1163"/>
      <c r="DG415" s="1163"/>
      <c r="DH415" s="1163"/>
      <c r="DI415" s="1163"/>
      <c r="DJ415" s="1163"/>
      <c r="DK415" s="1163"/>
      <c r="DL415" s="1163"/>
      <c r="DM415" s="1163"/>
      <c r="DN415" s="1163"/>
      <c r="DO415" s="1355"/>
      <c r="DP415" s="1355"/>
      <c r="DQ415" s="1354"/>
      <c r="DR415" s="1354"/>
      <c r="DS415" s="1354"/>
      <c r="DT415" s="1354"/>
      <c r="DU415" s="1163"/>
      <c r="DV415" s="1163"/>
      <c r="DW415" s="1355"/>
      <c r="DX415" s="1354"/>
      <c r="DY415" s="1354"/>
      <c r="DZ415" s="1354"/>
      <c r="EA415" s="1354"/>
      <c r="EB415" s="1163"/>
      <c r="EC415" s="1163"/>
      <c r="ED415" s="1355"/>
      <c r="EE415" s="1355"/>
      <c r="EF415" s="1354">
        <v>11</v>
      </c>
      <c r="EG415" s="1354">
        <v>2</v>
      </c>
      <c r="EH415" s="1354">
        <v>4</v>
      </c>
      <c r="EI415" s="1354">
        <f t="shared" si="647"/>
        <v>17</v>
      </c>
      <c r="EJ415" s="1163">
        <v>1</v>
      </c>
      <c r="EK415" s="1163"/>
      <c r="EL415" s="1355"/>
      <c r="EM415" s="1354">
        <v>13</v>
      </c>
      <c r="EN415" s="1354">
        <v>2</v>
      </c>
      <c r="EO415" s="1354">
        <v>5</v>
      </c>
      <c r="EP415" s="1354">
        <f t="shared" si="639"/>
        <v>20</v>
      </c>
      <c r="EQ415" s="1163">
        <v>1</v>
      </c>
      <c r="ER415" s="1163"/>
      <c r="ES415" s="1355"/>
      <c r="ET415" s="1354"/>
      <c r="EU415" s="1354">
        <v>4</v>
      </c>
      <c r="EV415" s="1354">
        <v>0</v>
      </c>
      <c r="EW415" s="1354">
        <v>1</v>
      </c>
      <c r="EX415" s="1354">
        <f t="shared" si="640"/>
        <v>5</v>
      </c>
      <c r="EY415" s="1166">
        <v>1</v>
      </c>
      <c r="EZ415" s="1164"/>
      <c r="FA415" s="1355"/>
      <c r="FB415" s="1354">
        <v>4</v>
      </c>
      <c r="FC415" s="1354">
        <v>0</v>
      </c>
      <c r="FD415" s="1354">
        <v>4</v>
      </c>
      <c r="FE415" s="1354">
        <f t="shared" si="641"/>
        <v>8</v>
      </c>
      <c r="FF415" s="1245">
        <v>1</v>
      </c>
      <c r="FG415" s="1245"/>
      <c r="FH415" s="1246"/>
      <c r="FI415" s="1247"/>
      <c r="FJ415" s="1248">
        <v>4</v>
      </c>
      <c r="FK415" s="1248">
        <v>0</v>
      </c>
      <c r="FL415" s="1248">
        <v>1</v>
      </c>
      <c r="FM415" s="1248">
        <f t="shared" si="642"/>
        <v>5</v>
      </c>
      <c r="FN415" s="1248">
        <v>1</v>
      </c>
      <c r="FO415" s="1248"/>
      <c r="FP415" s="1248"/>
      <c r="FQ415" s="1248">
        <v>5</v>
      </c>
      <c r="FR415" s="1354">
        <v>0</v>
      </c>
      <c r="FS415" s="1354">
        <v>4</v>
      </c>
      <c r="FT415" s="1354">
        <f t="shared" si="643"/>
        <v>9</v>
      </c>
      <c r="FU415" s="1012">
        <v>1</v>
      </c>
      <c r="FV415" s="1163"/>
      <c r="FW415" s="1169"/>
      <c r="FX415" s="1356"/>
      <c r="FY415" s="1354">
        <v>1</v>
      </c>
      <c r="FZ415" s="1354">
        <v>0</v>
      </c>
      <c r="GA415" s="1354">
        <v>0</v>
      </c>
      <c r="GB415" s="1355">
        <f t="shared" si="644"/>
        <v>1</v>
      </c>
      <c r="GC415" s="1163">
        <v>1</v>
      </c>
      <c r="GD415" s="1166"/>
      <c r="GE415" s="1354">
        <f t="shared" si="629"/>
        <v>27</v>
      </c>
      <c r="GF415" s="1354">
        <f t="shared" si="630"/>
        <v>9</v>
      </c>
      <c r="GG415" s="1354">
        <f t="shared" si="631"/>
        <v>13</v>
      </c>
      <c r="GH415" s="1016">
        <v>0</v>
      </c>
      <c r="GI415" s="1016">
        <v>6</v>
      </c>
      <c r="GJ415" s="1016"/>
      <c r="GK415" s="1016"/>
      <c r="GL415" s="1016"/>
      <c r="GM415" s="1016"/>
      <c r="GN415" s="1016"/>
      <c r="GO415" s="1016"/>
      <c r="GP415" s="1016"/>
      <c r="GQ415" s="1016"/>
      <c r="GR415" s="1016"/>
      <c r="GS415" s="1016"/>
    </row>
    <row r="416" spans="1:201" hidden="1" x14ac:dyDescent="0.35">
      <c r="A416" s="1230">
        <v>43304</v>
      </c>
      <c r="B416" s="1011"/>
      <c r="C416" s="1011"/>
      <c r="D416" s="1011"/>
      <c r="E416" s="1011"/>
      <c r="F416" s="1012"/>
      <c r="G416" s="1165"/>
      <c r="H416" s="1170"/>
      <c r="I416" s="1011"/>
      <c r="J416" s="1011"/>
      <c r="K416" s="1011"/>
      <c r="L416" s="1011"/>
      <c r="M416" s="1012"/>
      <c r="N416" s="1012"/>
      <c r="O416" s="1170"/>
      <c r="P416" s="1170"/>
      <c r="Q416" s="1011"/>
      <c r="R416" s="1011"/>
      <c r="S416" s="1011"/>
      <c r="T416" s="1011"/>
      <c r="U416" s="1012"/>
      <c r="V416" s="1165"/>
      <c r="W416" s="1011"/>
      <c r="X416" s="1011"/>
      <c r="Y416" s="1011"/>
      <c r="Z416" s="1011"/>
      <c r="AA416" s="1012"/>
      <c r="AB416" s="1012"/>
      <c r="AC416" s="1360">
        <v>8</v>
      </c>
      <c r="AD416" s="1360">
        <v>5</v>
      </c>
      <c r="AE416" s="1360">
        <v>5</v>
      </c>
      <c r="AF416" s="1360">
        <f t="shared" ref="AF416:AF424" si="648">SUM(AC416:AE416)</f>
        <v>18</v>
      </c>
      <c r="AG416" s="1360">
        <v>1</v>
      </c>
      <c r="AH416" s="1361"/>
      <c r="AI416" s="1362"/>
      <c r="AJ416" s="1360">
        <v>8</v>
      </c>
      <c r="AK416" s="1360">
        <v>6</v>
      </c>
      <c r="AL416" s="1360">
        <v>6</v>
      </c>
      <c r="AM416" s="1360">
        <f t="shared" ref="AM416:AM424" si="649">SUM(AJ416:AL416)</f>
        <v>20</v>
      </c>
      <c r="AN416" s="1363">
        <v>1</v>
      </c>
      <c r="AO416" s="1360"/>
      <c r="AP416" s="1360"/>
      <c r="AQ416" s="1360">
        <v>6</v>
      </c>
      <c r="AR416" s="1360">
        <v>5</v>
      </c>
      <c r="AS416" s="1360">
        <v>8</v>
      </c>
      <c r="AT416" s="1360">
        <f t="shared" ref="AT416:AT424" si="650">SUM(AQ416:AS416)</f>
        <v>19</v>
      </c>
      <c r="AU416" s="1360">
        <v>1</v>
      </c>
      <c r="AV416" s="1361"/>
      <c r="AW416" s="1362"/>
      <c r="AX416" s="1360">
        <v>7</v>
      </c>
      <c r="AY416" s="1360">
        <v>7</v>
      </c>
      <c r="AZ416" s="1360">
        <v>9</v>
      </c>
      <c r="BA416" s="1360">
        <f t="shared" ref="BA416:BA424" si="651">SUM(AX416:AZ416)</f>
        <v>23</v>
      </c>
      <c r="BB416" s="1360">
        <v>1</v>
      </c>
      <c r="BC416" s="1360"/>
      <c r="BD416" s="1362"/>
      <c r="BE416" s="1362"/>
      <c r="BF416" s="1360"/>
      <c r="BG416" s="1360"/>
      <c r="BH416" s="1360"/>
      <c r="BI416" s="1360"/>
      <c r="BJ416" s="1360"/>
      <c r="BK416" s="1360"/>
      <c r="BL416" s="1362"/>
      <c r="BM416" s="1360">
        <v>0</v>
      </c>
      <c r="BN416" s="1360">
        <v>0</v>
      </c>
      <c r="BO416" s="1360">
        <v>0</v>
      </c>
      <c r="BP416" s="1360">
        <f t="shared" si="645"/>
        <v>0</v>
      </c>
      <c r="BQ416" s="1360">
        <v>1</v>
      </c>
      <c r="BR416" s="1361"/>
      <c r="BS416" s="1360">
        <v>0</v>
      </c>
      <c r="BT416" s="1360">
        <v>0</v>
      </c>
      <c r="BU416" s="1360">
        <v>0</v>
      </c>
      <c r="BV416" s="1360">
        <f t="shared" si="646"/>
        <v>0</v>
      </c>
      <c r="BW416" s="1360">
        <v>1</v>
      </c>
      <c r="BX416" s="1360"/>
      <c r="BY416" s="1362"/>
      <c r="BZ416" s="1362"/>
      <c r="CA416" s="1360"/>
      <c r="CB416" s="1360"/>
      <c r="CC416" s="1360"/>
      <c r="CD416" s="1360"/>
      <c r="CE416" s="1360"/>
      <c r="CF416" s="1163"/>
      <c r="CG416" s="1170"/>
      <c r="CH416" s="1370"/>
      <c r="CI416" s="1370"/>
      <c r="CJ416" s="1370"/>
      <c r="CK416" s="1370"/>
      <c r="CL416" s="1363"/>
      <c r="CM416" s="1370"/>
      <c r="CN416" s="1369"/>
      <c r="CO416" s="1369"/>
      <c r="CP416" s="1370"/>
      <c r="CQ416" s="1370"/>
      <c r="CR416" s="1370"/>
      <c r="CS416" s="1370"/>
      <c r="CT416" s="1370"/>
      <c r="CU416" s="1370"/>
      <c r="CV416" s="1369"/>
      <c r="CW416" s="1370"/>
      <c r="CX416" s="1370"/>
      <c r="CY416" s="1370"/>
      <c r="CZ416" s="1370"/>
      <c r="DA416" s="1680"/>
      <c r="DB416" s="1680"/>
      <c r="DC416" s="1680"/>
      <c r="DD416" s="1680"/>
      <c r="DE416" s="1680"/>
      <c r="DF416" s="1680"/>
      <c r="DG416" s="1680"/>
      <c r="DH416" s="1680"/>
      <c r="DI416" s="1680"/>
      <c r="DJ416" s="1680"/>
      <c r="DK416" s="1680"/>
      <c r="DL416" s="1680"/>
      <c r="DM416" s="1370"/>
      <c r="DN416" s="1370"/>
      <c r="DO416" s="1369"/>
      <c r="DP416" s="1369"/>
      <c r="DQ416" s="1370"/>
      <c r="DR416" s="1370"/>
      <c r="DS416" s="1370"/>
      <c r="DT416" s="1370"/>
      <c r="DU416" s="1370"/>
      <c r="DV416" s="1370"/>
      <c r="DW416" s="1369"/>
      <c r="DX416" s="1370"/>
      <c r="DY416" s="1370"/>
      <c r="DZ416" s="1370"/>
      <c r="EA416" s="1370"/>
      <c r="EB416" s="1370"/>
      <c r="EC416" s="1370"/>
      <c r="ED416" s="1369"/>
      <c r="EE416" s="1369"/>
      <c r="EF416" s="1370">
        <v>6</v>
      </c>
      <c r="EG416" s="1370">
        <v>1</v>
      </c>
      <c r="EH416" s="1370">
        <v>0</v>
      </c>
      <c r="EI416" s="1370">
        <f t="shared" si="647"/>
        <v>7</v>
      </c>
      <c r="EJ416" s="1370">
        <v>1</v>
      </c>
      <c r="EK416" s="1163"/>
      <c r="EL416" s="1170"/>
      <c r="EM416" s="1360">
        <v>8</v>
      </c>
      <c r="EN416" s="1360">
        <v>3</v>
      </c>
      <c r="EO416" s="1360">
        <v>3</v>
      </c>
      <c r="EP416" s="1360">
        <f t="shared" ref="EP416:EP424" si="652">SUM(EM416:EO416)</f>
        <v>14</v>
      </c>
      <c r="EQ416" s="1360">
        <v>1</v>
      </c>
      <c r="ER416" s="1360"/>
      <c r="ES416" s="1362"/>
      <c r="ET416" s="1360"/>
      <c r="EU416" s="1360">
        <v>4</v>
      </c>
      <c r="EV416" s="1360">
        <v>0</v>
      </c>
      <c r="EW416" s="1360">
        <v>2</v>
      </c>
      <c r="EX416" s="1360">
        <f t="shared" ref="EX416:EX424" si="653">SUM(EU416:EW416)</f>
        <v>6</v>
      </c>
      <c r="EY416" s="1361">
        <v>1</v>
      </c>
      <c r="EZ416" s="1371"/>
      <c r="FA416" s="1362"/>
      <c r="FB416" s="1360">
        <v>4</v>
      </c>
      <c r="FC416" s="1360">
        <v>0</v>
      </c>
      <c r="FD416" s="1360">
        <v>5</v>
      </c>
      <c r="FE416" s="1360">
        <f t="shared" ref="FE416:FE424" si="654">SUM(FB416:FD416)</f>
        <v>9</v>
      </c>
      <c r="FF416" s="1372">
        <v>1</v>
      </c>
      <c r="FG416" s="1372"/>
      <c r="FH416" s="1373"/>
      <c r="FI416" s="1373"/>
      <c r="FJ416" s="1374">
        <v>4</v>
      </c>
      <c r="FK416" s="1374">
        <v>0</v>
      </c>
      <c r="FL416" s="1374">
        <v>0</v>
      </c>
      <c r="FM416" s="1374">
        <f t="shared" ref="FM416:FM424" si="655">SUM(FJ416:FL416)</f>
        <v>4</v>
      </c>
      <c r="FN416" s="1374">
        <v>1</v>
      </c>
      <c r="FO416" s="1374"/>
      <c r="FP416" s="1374"/>
      <c r="FQ416" s="1374">
        <v>7</v>
      </c>
      <c r="FR416" s="1360">
        <v>0</v>
      </c>
      <c r="FS416" s="1360">
        <v>1</v>
      </c>
      <c r="FT416" s="1360">
        <f t="shared" ref="FT416:FT424" si="656">SUM(FQ416:FS416)</f>
        <v>8</v>
      </c>
      <c r="FU416" s="1360">
        <v>1</v>
      </c>
      <c r="FV416" s="1360"/>
      <c r="FW416" s="1362"/>
      <c r="FX416" s="1362"/>
      <c r="FY416" s="1360">
        <v>2</v>
      </c>
      <c r="FZ416" s="1360">
        <v>0</v>
      </c>
      <c r="GA416" s="1360">
        <v>2</v>
      </c>
      <c r="GB416" s="1362">
        <f t="shared" ref="GB416:GB424" si="657">SUM(FY416:GA416)</f>
        <v>4</v>
      </c>
      <c r="GC416" s="1360">
        <v>1</v>
      </c>
      <c r="GD416" s="1361"/>
      <c r="GE416" s="1360">
        <f t="shared" si="629"/>
        <v>30</v>
      </c>
      <c r="GF416" s="1360">
        <f t="shared" si="630"/>
        <v>11</v>
      </c>
      <c r="GG416" s="1360">
        <f t="shared" si="631"/>
        <v>17</v>
      </c>
      <c r="GH416" s="1368">
        <v>0</v>
      </c>
      <c r="GI416" s="1368">
        <v>1</v>
      </c>
      <c r="GJ416" s="1368"/>
      <c r="GK416" s="1368"/>
      <c r="GL416" s="1368"/>
      <c r="GM416" s="1368"/>
      <c r="GN416" s="1368"/>
      <c r="GO416" s="1368"/>
      <c r="GP416" s="1368"/>
      <c r="GQ416" s="1368"/>
      <c r="GR416" s="1368"/>
      <c r="GS416" s="1016"/>
    </row>
    <row r="417" spans="1:201" hidden="1" x14ac:dyDescent="0.35">
      <c r="A417" s="1230">
        <v>43305</v>
      </c>
      <c r="B417" s="1011"/>
      <c r="C417" s="1011"/>
      <c r="D417" s="1011"/>
      <c r="E417" s="1011"/>
      <c r="F417" s="1012"/>
      <c r="G417" s="1165"/>
      <c r="H417" s="1170"/>
      <c r="I417" s="1011"/>
      <c r="J417" s="1011"/>
      <c r="K417" s="1011"/>
      <c r="L417" s="1011"/>
      <c r="M417" s="1012"/>
      <c r="N417" s="1012"/>
      <c r="O417" s="1170"/>
      <c r="P417" s="1170"/>
      <c r="Q417" s="1011"/>
      <c r="R417" s="1011"/>
      <c r="S417" s="1011"/>
      <c r="T417" s="1011"/>
      <c r="U417" s="1012"/>
      <c r="V417" s="1165"/>
      <c r="W417" s="1011"/>
      <c r="X417" s="1011"/>
      <c r="Y417" s="1011"/>
      <c r="Z417" s="1011"/>
      <c r="AA417" s="1012"/>
      <c r="AB417" s="1012"/>
      <c r="AC417" s="1360">
        <v>4</v>
      </c>
      <c r="AD417" s="1360">
        <v>9</v>
      </c>
      <c r="AE417" s="1360">
        <v>6</v>
      </c>
      <c r="AF417" s="1360">
        <f t="shared" si="648"/>
        <v>19</v>
      </c>
      <c r="AG417" s="1360">
        <v>1</v>
      </c>
      <c r="AH417" s="1361"/>
      <c r="AI417" s="1362"/>
      <c r="AJ417" s="1360">
        <v>4</v>
      </c>
      <c r="AK417" s="1360">
        <v>9</v>
      </c>
      <c r="AL417" s="1360">
        <v>7</v>
      </c>
      <c r="AM417" s="1360">
        <f t="shared" si="649"/>
        <v>20</v>
      </c>
      <c r="AN417" s="1363">
        <v>1</v>
      </c>
      <c r="AO417" s="1360"/>
      <c r="AP417" s="1360"/>
      <c r="AQ417" s="1360">
        <v>0</v>
      </c>
      <c r="AR417" s="1360">
        <v>2</v>
      </c>
      <c r="AS417" s="1360">
        <v>1</v>
      </c>
      <c r="AT417" s="1360">
        <f t="shared" si="650"/>
        <v>3</v>
      </c>
      <c r="AU417" s="1360">
        <v>1</v>
      </c>
      <c r="AV417" s="1361"/>
      <c r="AW417" s="1362"/>
      <c r="AX417" s="1360">
        <v>1</v>
      </c>
      <c r="AY417" s="1360">
        <v>3</v>
      </c>
      <c r="AZ417" s="1360">
        <v>1</v>
      </c>
      <c r="BA417" s="1360">
        <f t="shared" si="651"/>
        <v>5</v>
      </c>
      <c r="BB417" s="1360">
        <v>1</v>
      </c>
      <c r="BC417" s="1360"/>
      <c r="BD417" s="1362"/>
      <c r="BE417" s="1362"/>
      <c r="BF417" s="1360"/>
      <c r="BG417" s="1360"/>
      <c r="BH417" s="1360"/>
      <c r="BI417" s="1360"/>
      <c r="BJ417" s="1360"/>
      <c r="BK417" s="1360"/>
      <c r="BL417" s="1362"/>
      <c r="BM417" s="1360">
        <v>0</v>
      </c>
      <c r="BN417" s="1360">
        <v>0</v>
      </c>
      <c r="BO417" s="1360">
        <v>0</v>
      </c>
      <c r="BP417" s="1360">
        <f t="shared" si="645"/>
        <v>0</v>
      </c>
      <c r="BQ417" s="1360">
        <v>1</v>
      </c>
      <c r="BR417" s="1361"/>
      <c r="BS417" s="1360">
        <v>0</v>
      </c>
      <c r="BT417" s="1360">
        <v>2</v>
      </c>
      <c r="BU417" s="1360">
        <v>3</v>
      </c>
      <c r="BV417" s="1360">
        <f t="shared" si="646"/>
        <v>5</v>
      </c>
      <c r="BW417" s="1360">
        <v>1</v>
      </c>
      <c r="BX417" s="1360"/>
      <c r="BY417" s="1362"/>
      <c r="BZ417" s="1362"/>
      <c r="CA417" s="1360"/>
      <c r="CB417" s="1360"/>
      <c r="CC417" s="1360"/>
      <c r="CD417" s="1360"/>
      <c r="CE417" s="1360"/>
      <c r="CF417" s="1163"/>
      <c r="CG417" s="1170"/>
      <c r="CH417" s="1370"/>
      <c r="CI417" s="1370"/>
      <c r="CJ417" s="1370"/>
      <c r="CK417" s="1370"/>
      <c r="CL417" s="1363"/>
      <c r="CM417" s="1370"/>
      <c r="CN417" s="1369"/>
      <c r="CO417" s="1369"/>
      <c r="CP417" s="1370"/>
      <c r="CQ417" s="1370"/>
      <c r="CR417" s="1370"/>
      <c r="CS417" s="1370"/>
      <c r="CT417" s="1370"/>
      <c r="CU417" s="1370"/>
      <c r="CV417" s="1369"/>
      <c r="CW417" s="1370"/>
      <c r="CX417" s="1370"/>
      <c r="CY417" s="1370"/>
      <c r="CZ417" s="1370"/>
      <c r="DA417" s="1680"/>
      <c r="DB417" s="1680"/>
      <c r="DC417" s="1680"/>
      <c r="DD417" s="1680"/>
      <c r="DE417" s="1680"/>
      <c r="DF417" s="1680"/>
      <c r="DG417" s="1680"/>
      <c r="DH417" s="1680"/>
      <c r="DI417" s="1680"/>
      <c r="DJ417" s="1680"/>
      <c r="DK417" s="1680"/>
      <c r="DL417" s="1680"/>
      <c r="DM417" s="1370"/>
      <c r="DN417" s="1370"/>
      <c r="DO417" s="1369"/>
      <c r="DP417" s="1369"/>
      <c r="DQ417" s="1370"/>
      <c r="DR417" s="1370"/>
      <c r="DS417" s="1370"/>
      <c r="DT417" s="1370"/>
      <c r="DU417" s="1370"/>
      <c r="DV417" s="1370"/>
      <c r="DW417" s="1369"/>
      <c r="DX417" s="1370"/>
      <c r="DY417" s="1370"/>
      <c r="DZ417" s="1370"/>
      <c r="EA417" s="1370"/>
      <c r="EB417" s="1370"/>
      <c r="EC417" s="1370"/>
      <c r="ED417" s="1369"/>
      <c r="EE417" s="1369"/>
      <c r="EF417" s="1370">
        <v>7</v>
      </c>
      <c r="EG417" s="1370">
        <v>0</v>
      </c>
      <c r="EH417" s="1370">
        <v>2</v>
      </c>
      <c r="EI417" s="1370">
        <f t="shared" si="647"/>
        <v>9</v>
      </c>
      <c r="EJ417" s="1370">
        <v>1</v>
      </c>
      <c r="EK417" s="1163"/>
      <c r="EL417" s="1170"/>
      <c r="EM417" s="1360">
        <v>10</v>
      </c>
      <c r="EN417" s="1360">
        <v>2</v>
      </c>
      <c r="EO417" s="1360">
        <v>2</v>
      </c>
      <c r="EP417" s="1360">
        <f t="shared" si="652"/>
        <v>14</v>
      </c>
      <c r="EQ417" s="1360">
        <v>1</v>
      </c>
      <c r="ER417" s="1360"/>
      <c r="ES417" s="1362"/>
      <c r="ET417" s="1360"/>
      <c r="EU417" s="1360">
        <v>9</v>
      </c>
      <c r="EV417" s="1360">
        <v>0</v>
      </c>
      <c r="EW417" s="1360">
        <v>4</v>
      </c>
      <c r="EX417" s="1360">
        <f t="shared" si="653"/>
        <v>13</v>
      </c>
      <c r="EY417" s="1361">
        <v>1</v>
      </c>
      <c r="EZ417" s="1371"/>
      <c r="FA417" s="1362"/>
      <c r="FB417" s="1360">
        <v>9</v>
      </c>
      <c r="FC417" s="1360">
        <v>2</v>
      </c>
      <c r="FD417" s="1360">
        <v>6</v>
      </c>
      <c r="FE417" s="1360">
        <f t="shared" si="654"/>
        <v>17</v>
      </c>
      <c r="FF417" s="1372">
        <v>1</v>
      </c>
      <c r="FG417" s="1372"/>
      <c r="FH417" s="1373"/>
      <c r="FI417" s="1373"/>
      <c r="FJ417" s="1374">
        <v>11</v>
      </c>
      <c r="FK417" s="1374">
        <v>3</v>
      </c>
      <c r="FL417" s="1374">
        <v>1</v>
      </c>
      <c r="FM417" s="1374">
        <f t="shared" si="655"/>
        <v>15</v>
      </c>
      <c r="FN417" s="1374">
        <v>1</v>
      </c>
      <c r="FO417" s="1374"/>
      <c r="FP417" s="1374"/>
      <c r="FQ417" s="1374">
        <v>12</v>
      </c>
      <c r="FR417" s="1360">
        <v>3</v>
      </c>
      <c r="FS417" s="1360">
        <v>2</v>
      </c>
      <c r="FT417" s="1360">
        <f t="shared" si="656"/>
        <v>17</v>
      </c>
      <c r="FU417" s="1360">
        <v>1</v>
      </c>
      <c r="FV417" s="1360"/>
      <c r="FW417" s="1362"/>
      <c r="FX417" s="1362"/>
      <c r="FY417" s="1360">
        <v>2</v>
      </c>
      <c r="FZ417" s="1360">
        <v>1</v>
      </c>
      <c r="GA417" s="1360">
        <v>2</v>
      </c>
      <c r="GB417" s="1362">
        <f t="shared" si="657"/>
        <v>5</v>
      </c>
      <c r="GC417" s="1360">
        <v>1</v>
      </c>
      <c r="GD417" s="1361"/>
      <c r="GE417" s="1360">
        <f t="shared" si="629"/>
        <v>33</v>
      </c>
      <c r="GF417" s="1360">
        <f t="shared" si="630"/>
        <v>15</v>
      </c>
      <c r="GG417" s="1360">
        <f t="shared" si="631"/>
        <v>16</v>
      </c>
      <c r="GH417" s="1368">
        <v>0</v>
      </c>
      <c r="GI417" s="1368">
        <v>3</v>
      </c>
      <c r="GJ417" s="1368"/>
      <c r="GK417" s="1368"/>
      <c r="GL417" s="1368"/>
      <c r="GM417" s="1368"/>
      <c r="GN417" s="1368"/>
      <c r="GO417" s="1368"/>
      <c r="GP417" s="1368"/>
      <c r="GQ417" s="1368"/>
      <c r="GR417" s="1368"/>
      <c r="GS417" s="1016"/>
    </row>
    <row r="418" spans="1:201" hidden="1" x14ac:dyDescent="0.35">
      <c r="A418" s="1230">
        <v>43306</v>
      </c>
      <c r="B418" s="1011"/>
      <c r="C418" s="1011"/>
      <c r="D418" s="1011"/>
      <c r="E418" s="1011"/>
      <c r="F418" s="1012"/>
      <c r="G418" s="1165"/>
      <c r="H418" s="1170"/>
      <c r="I418" s="1011"/>
      <c r="J418" s="1011"/>
      <c r="K418" s="1011"/>
      <c r="L418" s="1011"/>
      <c r="M418" s="1012"/>
      <c r="N418" s="1012"/>
      <c r="O418" s="1170"/>
      <c r="P418" s="1170"/>
      <c r="Q418" s="1011"/>
      <c r="R418" s="1011"/>
      <c r="S418" s="1011"/>
      <c r="T418" s="1011"/>
      <c r="U418" s="1012"/>
      <c r="V418" s="1165"/>
      <c r="W418" s="1011"/>
      <c r="X418" s="1011"/>
      <c r="Y418" s="1011"/>
      <c r="Z418" s="1011"/>
      <c r="AA418" s="1012"/>
      <c r="AB418" s="1012"/>
      <c r="AC418" s="1360">
        <v>6</v>
      </c>
      <c r="AD418" s="1360">
        <v>3</v>
      </c>
      <c r="AE418" s="1360">
        <v>7</v>
      </c>
      <c r="AF418" s="1360">
        <f t="shared" si="648"/>
        <v>16</v>
      </c>
      <c r="AG418" s="1360">
        <v>1</v>
      </c>
      <c r="AH418" s="1361"/>
      <c r="AI418" s="1362"/>
      <c r="AJ418" s="1360">
        <v>6</v>
      </c>
      <c r="AK418" s="1360">
        <v>5</v>
      </c>
      <c r="AL418" s="1360">
        <v>9</v>
      </c>
      <c r="AM418" s="1360">
        <f t="shared" si="649"/>
        <v>20</v>
      </c>
      <c r="AN418" s="1363">
        <v>1</v>
      </c>
      <c r="AO418" s="1360"/>
      <c r="AP418" s="1360"/>
      <c r="AQ418" s="1360">
        <v>2</v>
      </c>
      <c r="AR418" s="1360">
        <v>2</v>
      </c>
      <c r="AS418" s="1360">
        <v>8</v>
      </c>
      <c r="AT418" s="1360">
        <f t="shared" si="650"/>
        <v>12</v>
      </c>
      <c r="AU418" s="1360">
        <v>1</v>
      </c>
      <c r="AV418" s="1361"/>
      <c r="AW418" s="1362"/>
      <c r="AX418" s="1360">
        <v>3</v>
      </c>
      <c r="AY418" s="1360">
        <v>4</v>
      </c>
      <c r="AZ418" s="1360">
        <v>10</v>
      </c>
      <c r="BA418" s="1360">
        <f t="shared" si="651"/>
        <v>17</v>
      </c>
      <c r="BB418" s="1360">
        <v>1</v>
      </c>
      <c r="BC418" s="1360"/>
      <c r="BD418" s="1362"/>
      <c r="BE418" s="1362"/>
      <c r="BF418" s="1360"/>
      <c r="BG418" s="1360"/>
      <c r="BH418" s="1360"/>
      <c r="BI418" s="1360"/>
      <c r="BJ418" s="1360"/>
      <c r="BK418" s="1360"/>
      <c r="BL418" s="1362"/>
      <c r="BM418" s="1360">
        <v>0</v>
      </c>
      <c r="BN418" s="1360">
        <v>0</v>
      </c>
      <c r="BO418" s="1360">
        <v>0</v>
      </c>
      <c r="BP418" s="1360">
        <f t="shared" ref="BP418:BP424" si="658">SUM(BM418:BO418)</f>
        <v>0</v>
      </c>
      <c r="BQ418" s="1360">
        <v>1</v>
      </c>
      <c r="BR418" s="1361"/>
      <c r="BS418" s="1360">
        <v>0</v>
      </c>
      <c r="BT418" s="1360">
        <v>2</v>
      </c>
      <c r="BU418" s="1360">
        <v>0</v>
      </c>
      <c r="BV418" s="1360">
        <f t="shared" ref="BV418:BV424" si="659">SUM(BS418:BU418)</f>
        <v>2</v>
      </c>
      <c r="BW418" s="1360">
        <v>1</v>
      </c>
      <c r="BX418" s="1360"/>
      <c r="BY418" s="1362"/>
      <c r="BZ418" s="1362"/>
      <c r="CA418" s="1360"/>
      <c r="CB418" s="1360"/>
      <c r="CC418" s="1360"/>
      <c r="CD418" s="1360"/>
      <c r="CE418" s="1360"/>
      <c r="CF418" s="1163"/>
      <c r="CG418" s="1170"/>
      <c r="CH418" s="1370"/>
      <c r="CI418" s="1370"/>
      <c r="CJ418" s="1370"/>
      <c r="CK418" s="1370"/>
      <c r="CL418" s="1363"/>
      <c r="CM418" s="1370"/>
      <c r="CN418" s="1369"/>
      <c r="CO418" s="1369"/>
      <c r="CP418" s="1370"/>
      <c r="CQ418" s="1370"/>
      <c r="CR418" s="1370"/>
      <c r="CS418" s="1370"/>
      <c r="CT418" s="1370"/>
      <c r="CU418" s="1370"/>
      <c r="CV418" s="1369"/>
      <c r="CW418" s="1370"/>
      <c r="CX418" s="1370"/>
      <c r="CY418" s="1370"/>
      <c r="CZ418" s="1370"/>
      <c r="DA418" s="1680"/>
      <c r="DB418" s="1680"/>
      <c r="DC418" s="1680"/>
      <c r="DD418" s="1680"/>
      <c r="DE418" s="1680"/>
      <c r="DF418" s="1680"/>
      <c r="DG418" s="1680"/>
      <c r="DH418" s="1680"/>
      <c r="DI418" s="1680"/>
      <c r="DJ418" s="1680"/>
      <c r="DK418" s="1680"/>
      <c r="DL418" s="1680"/>
      <c r="DM418" s="1370"/>
      <c r="DN418" s="1370"/>
      <c r="DO418" s="1369"/>
      <c r="DP418" s="1369"/>
      <c r="DQ418" s="1370"/>
      <c r="DR418" s="1370"/>
      <c r="DS418" s="1370"/>
      <c r="DT418" s="1370"/>
      <c r="DU418" s="1370"/>
      <c r="DV418" s="1370"/>
      <c r="DW418" s="1369"/>
      <c r="DX418" s="1370"/>
      <c r="DY418" s="1370"/>
      <c r="DZ418" s="1370"/>
      <c r="EA418" s="1370"/>
      <c r="EB418" s="1370"/>
      <c r="EC418" s="1370"/>
      <c r="ED418" s="1369"/>
      <c r="EE418" s="1369"/>
      <c r="EF418" s="1370">
        <v>5</v>
      </c>
      <c r="EG418" s="1370">
        <v>1</v>
      </c>
      <c r="EH418" s="1370">
        <v>2</v>
      </c>
      <c r="EI418" s="1370">
        <f t="shared" si="647"/>
        <v>8</v>
      </c>
      <c r="EJ418" s="1370">
        <v>1</v>
      </c>
      <c r="EK418" s="1163"/>
      <c r="EL418" s="1170"/>
      <c r="EM418" s="1360">
        <v>9</v>
      </c>
      <c r="EN418" s="1360">
        <v>5</v>
      </c>
      <c r="EO418" s="1360">
        <v>5</v>
      </c>
      <c r="EP418" s="1360">
        <f t="shared" si="652"/>
        <v>19</v>
      </c>
      <c r="EQ418" s="1360">
        <v>1</v>
      </c>
      <c r="ER418" s="1360"/>
      <c r="ES418" s="1362"/>
      <c r="ET418" s="1360"/>
      <c r="EU418" s="1360">
        <v>5</v>
      </c>
      <c r="EV418" s="1360">
        <v>1</v>
      </c>
      <c r="EW418" s="1360">
        <v>0</v>
      </c>
      <c r="EX418" s="1360">
        <f t="shared" si="653"/>
        <v>6</v>
      </c>
      <c r="EY418" s="1361">
        <v>1</v>
      </c>
      <c r="EZ418" s="1371"/>
      <c r="FA418" s="1362"/>
      <c r="FB418" s="1360">
        <v>6</v>
      </c>
      <c r="FC418" s="1360">
        <v>3</v>
      </c>
      <c r="FD418" s="1360">
        <v>3</v>
      </c>
      <c r="FE418" s="1360">
        <f t="shared" si="654"/>
        <v>12</v>
      </c>
      <c r="FF418" s="1372">
        <v>1</v>
      </c>
      <c r="FG418" s="1372"/>
      <c r="FH418" s="1373"/>
      <c r="FI418" s="1373"/>
      <c r="FJ418" s="1374">
        <v>3</v>
      </c>
      <c r="FK418" s="1374">
        <v>4</v>
      </c>
      <c r="FL418" s="1374">
        <v>2</v>
      </c>
      <c r="FM418" s="1374">
        <f t="shared" si="655"/>
        <v>9</v>
      </c>
      <c r="FN418" s="1374">
        <v>1</v>
      </c>
      <c r="FO418" s="1374"/>
      <c r="FP418" s="1374"/>
      <c r="FQ418" s="1374">
        <v>3</v>
      </c>
      <c r="FR418" s="1360">
        <v>4</v>
      </c>
      <c r="FS418" s="1360">
        <v>2</v>
      </c>
      <c r="FT418" s="1360">
        <f t="shared" si="656"/>
        <v>9</v>
      </c>
      <c r="FU418" s="1360">
        <v>1</v>
      </c>
      <c r="FV418" s="1360"/>
      <c r="FW418" s="1362"/>
      <c r="FX418" s="1362"/>
      <c r="FY418" s="1360">
        <v>3</v>
      </c>
      <c r="FZ418" s="1360">
        <v>0</v>
      </c>
      <c r="GA418" s="1360">
        <v>1</v>
      </c>
      <c r="GB418" s="1362">
        <f t="shared" si="657"/>
        <v>4</v>
      </c>
      <c r="GC418" s="1360">
        <v>1</v>
      </c>
      <c r="GD418" s="1361"/>
      <c r="GE418" s="1360">
        <f t="shared" si="629"/>
        <v>24</v>
      </c>
      <c r="GF418" s="1360">
        <f t="shared" si="630"/>
        <v>11</v>
      </c>
      <c r="GG418" s="1360">
        <f t="shared" si="631"/>
        <v>20</v>
      </c>
      <c r="GH418" s="1368">
        <v>0</v>
      </c>
      <c r="GI418" s="1368">
        <v>1</v>
      </c>
      <c r="GJ418" s="1368"/>
      <c r="GK418" s="1368"/>
      <c r="GL418" s="1368"/>
      <c r="GM418" s="1368"/>
      <c r="GN418" s="1368"/>
      <c r="GO418" s="1368"/>
      <c r="GP418" s="1368"/>
      <c r="GQ418" s="1368"/>
      <c r="GR418" s="1368"/>
      <c r="GS418" s="1016"/>
    </row>
    <row r="419" spans="1:201" hidden="1" x14ac:dyDescent="0.35">
      <c r="A419" s="1230">
        <v>43307</v>
      </c>
      <c r="B419" s="595"/>
      <c r="C419" s="595"/>
      <c r="D419" s="595"/>
      <c r="E419" s="595"/>
      <c r="F419" s="1012"/>
      <c r="G419" s="1165"/>
      <c r="H419" s="1014"/>
      <c r="I419" s="595"/>
      <c r="J419" s="595"/>
      <c r="K419" s="595"/>
      <c r="L419" s="595"/>
      <c r="M419" s="1012"/>
      <c r="N419" s="1012"/>
      <c r="O419" s="1014"/>
      <c r="P419" s="1014"/>
      <c r="Q419" s="595"/>
      <c r="R419" s="595"/>
      <c r="S419" s="595"/>
      <c r="T419" s="595"/>
      <c r="U419" s="1012"/>
      <c r="V419" s="1165"/>
      <c r="W419" s="595"/>
      <c r="X419" s="595"/>
      <c r="Y419" s="595"/>
      <c r="Z419" s="595"/>
      <c r="AA419" s="1012"/>
      <c r="AB419" s="1012"/>
      <c r="AC419" s="1360">
        <v>9</v>
      </c>
      <c r="AD419" s="1360">
        <v>6</v>
      </c>
      <c r="AE419" s="1360">
        <v>5</v>
      </c>
      <c r="AF419" s="1360">
        <f t="shared" si="648"/>
        <v>20</v>
      </c>
      <c r="AG419" s="1360">
        <v>1</v>
      </c>
      <c r="AH419" s="1361"/>
      <c r="AI419" s="1362"/>
      <c r="AJ419" s="1360">
        <v>9</v>
      </c>
      <c r="AK419" s="1360">
        <v>8</v>
      </c>
      <c r="AL419" s="1360">
        <v>7</v>
      </c>
      <c r="AM419" s="1360">
        <f t="shared" si="649"/>
        <v>24</v>
      </c>
      <c r="AN419" s="1363">
        <v>1</v>
      </c>
      <c r="AO419" s="1360"/>
      <c r="AP419" s="1360"/>
      <c r="AQ419" s="1360">
        <v>1</v>
      </c>
      <c r="AR419" s="1360">
        <v>5</v>
      </c>
      <c r="AS419" s="1360">
        <v>3</v>
      </c>
      <c r="AT419" s="1360">
        <f t="shared" si="650"/>
        <v>9</v>
      </c>
      <c r="AU419" s="1360">
        <v>1</v>
      </c>
      <c r="AV419" s="1361"/>
      <c r="AW419" s="1362"/>
      <c r="AX419" s="1360">
        <v>2</v>
      </c>
      <c r="AY419" s="1360">
        <v>6</v>
      </c>
      <c r="AZ419" s="1360">
        <v>6</v>
      </c>
      <c r="BA419" s="1360">
        <f t="shared" si="651"/>
        <v>14</v>
      </c>
      <c r="BB419" s="1360">
        <v>1</v>
      </c>
      <c r="BC419" s="1360"/>
      <c r="BD419" s="1362"/>
      <c r="BE419" s="1362"/>
      <c r="BF419" s="1360"/>
      <c r="BG419" s="1360"/>
      <c r="BH419" s="1360"/>
      <c r="BI419" s="1360"/>
      <c r="BJ419" s="1360"/>
      <c r="BK419" s="1360"/>
      <c r="BL419" s="1362"/>
      <c r="BM419" s="1360">
        <v>0</v>
      </c>
      <c r="BN419" s="1360">
        <v>0</v>
      </c>
      <c r="BO419" s="1360">
        <v>0</v>
      </c>
      <c r="BP419" s="1360">
        <f t="shared" si="658"/>
        <v>0</v>
      </c>
      <c r="BQ419" s="1360">
        <v>1</v>
      </c>
      <c r="BR419" s="1361"/>
      <c r="BS419" s="1360">
        <v>0</v>
      </c>
      <c r="BT419" s="1360">
        <v>0</v>
      </c>
      <c r="BU419" s="1360">
        <v>0</v>
      </c>
      <c r="BV419" s="1360">
        <f t="shared" si="659"/>
        <v>0</v>
      </c>
      <c r="BW419" s="1360">
        <v>1</v>
      </c>
      <c r="BX419" s="1360"/>
      <c r="BY419" s="1362"/>
      <c r="BZ419" s="1362"/>
      <c r="CA419" s="1360"/>
      <c r="CB419" s="1360"/>
      <c r="CC419" s="1360"/>
      <c r="CD419" s="1360"/>
      <c r="CE419" s="1360"/>
      <c r="CF419" s="1163"/>
      <c r="CG419" s="1355"/>
      <c r="CH419" s="1370"/>
      <c r="CI419" s="1370"/>
      <c r="CJ419" s="1370"/>
      <c r="CK419" s="1370"/>
      <c r="CL419" s="1363"/>
      <c r="CM419" s="1370"/>
      <c r="CN419" s="1369"/>
      <c r="CO419" s="1369"/>
      <c r="CP419" s="1370"/>
      <c r="CQ419" s="1370"/>
      <c r="CR419" s="1370"/>
      <c r="CS419" s="1370"/>
      <c r="CT419" s="1370"/>
      <c r="CU419" s="1370"/>
      <c r="CV419" s="1369"/>
      <c r="CW419" s="1370"/>
      <c r="CX419" s="1370"/>
      <c r="CY419" s="1370"/>
      <c r="CZ419" s="1370"/>
      <c r="DA419" s="1680"/>
      <c r="DB419" s="1680"/>
      <c r="DC419" s="1680"/>
      <c r="DD419" s="1680"/>
      <c r="DE419" s="1680"/>
      <c r="DF419" s="1680"/>
      <c r="DG419" s="1680"/>
      <c r="DH419" s="1680"/>
      <c r="DI419" s="1680"/>
      <c r="DJ419" s="1680"/>
      <c r="DK419" s="1680"/>
      <c r="DL419" s="1680"/>
      <c r="DM419" s="1370"/>
      <c r="DN419" s="1370"/>
      <c r="DO419" s="1369"/>
      <c r="DP419" s="1369"/>
      <c r="DQ419" s="1370"/>
      <c r="DR419" s="1370"/>
      <c r="DS419" s="1370"/>
      <c r="DT419" s="1370"/>
      <c r="DU419" s="1370"/>
      <c r="DV419" s="1370"/>
      <c r="DW419" s="1369"/>
      <c r="DX419" s="1370"/>
      <c r="DY419" s="1370"/>
      <c r="DZ419" s="1370"/>
      <c r="EA419" s="1370"/>
      <c r="EB419" s="1370"/>
      <c r="EC419" s="1370"/>
      <c r="ED419" s="1369"/>
      <c r="EE419" s="1369"/>
      <c r="EF419" s="1370">
        <v>0</v>
      </c>
      <c r="EG419" s="1370">
        <v>0</v>
      </c>
      <c r="EH419" s="1370">
        <v>0</v>
      </c>
      <c r="EI419" s="1370">
        <f t="shared" ref="EI419:EI424" si="660">SUM(EF419:EH419)</f>
        <v>0</v>
      </c>
      <c r="EJ419" s="1370">
        <v>0</v>
      </c>
      <c r="EK419" s="1163"/>
      <c r="EL419" s="1355"/>
      <c r="EM419" s="1360">
        <v>0</v>
      </c>
      <c r="EN419" s="1360">
        <v>0</v>
      </c>
      <c r="EO419" s="1360">
        <v>0</v>
      </c>
      <c r="EP419" s="1360">
        <f t="shared" si="652"/>
        <v>0</v>
      </c>
      <c r="EQ419" s="1360">
        <v>0</v>
      </c>
      <c r="ER419" s="1360"/>
      <c r="ES419" s="1362"/>
      <c r="ET419" s="1360"/>
      <c r="EU419" s="1360">
        <v>8</v>
      </c>
      <c r="EV419" s="1360">
        <v>0</v>
      </c>
      <c r="EW419" s="1360">
        <v>7</v>
      </c>
      <c r="EX419" s="1360">
        <f t="shared" si="653"/>
        <v>15</v>
      </c>
      <c r="EY419" s="1361">
        <v>1</v>
      </c>
      <c r="EZ419" s="1371"/>
      <c r="FA419" s="1362"/>
      <c r="FB419" s="1360">
        <v>8</v>
      </c>
      <c r="FC419" s="1360">
        <v>0</v>
      </c>
      <c r="FD419" s="1360">
        <v>7</v>
      </c>
      <c r="FE419" s="1360">
        <f t="shared" si="654"/>
        <v>15</v>
      </c>
      <c r="FF419" s="1372">
        <v>1</v>
      </c>
      <c r="FG419" s="1372"/>
      <c r="FH419" s="1373"/>
      <c r="FI419" s="1373"/>
      <c r="FJ419" s="1374">
        <v>7</v>
      </c>
      <c r="FK419" s="1374">
        <v>3</v>
      </c>
      <c r="FL419" s="1374">
        <v>4</v>
      </c>
      <c r="FM419" s="1374">
        <f t="shared" si="655"/>
        <v>14</v>
      </c>
      <c r="FN419" s="1374">
        <v>1</v>
      </c>
      <c r="FO419" s="1374"/>
      <c r="FP419" s="1374"/>
      <c r="FQ419" s="1374">
        <v>7</v>
      </c>
      <c r="FR419" s="1360">
        <v>5</v>
      </c>
      <c r="FS419" s="1360">
        <v>4</v>
      </c>
      <c r="FT419" s="1360">
        <f t="shared" si="656"/>
        <v>16</v>
      </c>
      <c r="FU419" s="1360">
        <v>1</v>
      </c>
      <c r="FV419" s="1360"/>
      <c r="FW419" s="1362"/>
      <c r="FX419" s="1362"/>
      <c r="FY419" s="1360">
        <v>6</v>
      </c>
      <c r="FZ419" s="1360">
        <v>0</v>
      </c>
      <c r="GA419" s="1360">
        <v>5</v>
      </c>
      <c r="GB419" s="1362">
        <f t="shared" si="657"/>
        <v>11</v>
      </c>
      <c r="GC419" s="1360">
        <v>1</v>
      </c>
      <c r="GD419" s="1361"/>
      <c r="GE419" s="1360">
        <f t="shared" si="629"/>
        <v>31</v>
      </c>
      <c r="GF419" s="1360">
        <f t="shared" si="630"/>
        <v>14</v>
      </c>
      <c r="GG419" s="1360">
        <f t="shared" si="631"/>
        <v>24</v>
      </c>
      <c r="GH419" s="1368">
        <v>0</v>
      </c>
      <c r="GI419" s="1368">
        <v>4</v>
      </c>
      <c r="GJ419" s="1368"/>
      <c r="GK419" s="1368"/>
      <c r="GL419" s="1368"/>
      <c r="GM419" s="1368"/>
      <c r="GN419" s="1368"/>
      <c r="GO419" s="1368"/>
      <c r="GP419" s="1368"/>
      <c r="GQ419" s="1368"/>
      <c r="GR419" s="1368"/>
      <c r="GS419" s="1016"/>
    </row>
    <row r="420" spans="1:201" hidden="1" x14ac:dyDescent="0.35">
      <c r="A420" s="1231">
        <v>43308</v>
      </c>
      <c r="B420" s="595"/>
      <c r="C420" s="595"/>
      <c r="D420" s="595"/>
      <c r="E420" s="595"/>
      <c r="F420" s="1012"/>
      <c r="G420" s="1165"/>
      <c r="H420" s="1014"/>
      <c r="I420" s="595"/>
      <c r="J420" s="595"/>
      <c r="K420" s="595"/>
      <c r="L420" s="595"/>
      <c r="M420" s="1012"/>
      <c r="N420" s="1012"/>
      <c r="O420" s="1014"/>
      <c r="P420" s="1014"/>
      <c r="Q420" s="595"/>
      <c r="R420" s="595"/>
      <c r="S420" s="595"/>
      <c r="T420" s="595"/>
      <c r="U420" s="1012"/>
      <c r="V420" s="1165"/>
      <c r="W420" s="595"/>
      <c r="X420" s="595"/>
      <c r="Y420" s="595"/>
      <c r="Z420" s="595"/>
      <c r="AA420" s="1012"/>
      <c r="AB420" s="1012"/>
      <c r="AC420" s="1360">
        <v>8</v>
      </c>
      <c r="AD420" s="1360">
        <v>1</v>
      </c>
      <c r="AE420" s="1360">
        <v>4</v>
      </c>
      <c r="AF420" s="1360">
        <f t="shared" si="648"/>
        <v>13</v>
      </c>
      <c r="AG420" s="1360">
        <v>1</v>
      </c>
      <c r="AH420" s="1361"/>
      <c r="AI420" s="1362"/>
      <c r="AJ420" s="1360">
        <v>10</v>
      </c>
      <c r="AK420" s="1360">
        <v>3</v>
      </c>
      <c r="AL420" s="1360">
        <v>5</v>
      </c>
      <c r="AM420" s="1360">
        <f t="shared" si="649"/>
        <v>18</v>
      </c>
      <c r="AN420" s="1363">
        <v>1</v>
      </c>
      <c r="AO420" s="1360"/>
      <c r="AP420" s="1360"/>
      <c r="AQ420" s="1360">
        <v>3</v>
      </c>
      <c r="AR420" s="1360">
        <v>1</v>
      </c>
      <c r="AS420" s="1360">
        <v>3</v>
      </c>
      <c r="AT420" s="1360">
        <f t="shared" si="650"/>
        <v>7</v>
      </c>
      <c r="AU420" s="1360">
        <v>1</v>
      </c>
      <c r="AV420" s="1361"/>
      <c r="AW420" s="1362"/>
      <c r="AX420" s="1360">
        <v>3</v>
      </c>
      <c r="AY420" s="1360">
        <v>3</v>
      </c>
      <c r="AZ420" s="1360">
        <v>7</v>
      </c>
      <c r="BA420" s="1360">
        <f t="shared" si="651"/>
        <v>13</v>
      </c>
      <c r="BB420" s="1360">
        <v>1</v>
      </c>
      <c r="BC420" s="1360"/>
      <c r="BD420" s="1362"/>
      <c r="BE420" s="1362"/>
      <c r="BF420" s="1360"/>
      <c r="BG420" s="1360"/>
      <c r="BH420" s="1360"/>
      <c r="BI420" s="1360"/>
      <c r="BJ420" s="1360"/>
      <c r="BK420" s="1360"/>
      <c r="BL420" s="1362"/>
      <c r="BM420" s="1360">
        <v>0</v>
      </c>
      <c r="BN420" s="1360">
        <v>0</v>
      </c>
      <c r="BO420" s="1360">
        <v>0</v>
      </c>
      <c r="BP420" s="1360">
        <f t="shared" si="658"/>
        <v>0</v>
      </c>
      <c r="BQ420" s="1360">
        <v>1</v>
      </c>
      <c r="BR420" s="1361"/>
      <c r="BS420" s="1360">
        <v>0</v>
      </c>
      <c r="BT420" s="1360">
        <v>0</v>
      </c>
      <c r="BU420" s="1360">
        <v>0</v>
      </c>
      <c r="BV420" s="1360">
        <f t="shared" si="659"/>
        <v>0</v>
      </c>
      <c r="BW420" s="1360">
        <v>1</v>
      </c>
      <c r="BX420" s="1360"/>
      <c r="BY420" s="1362"/>
      <c r="BZ420" s="1362"/>
      <c r="CA420" s="1360"/>
      <c r="CB420" s="1360"/>
      <c r="CC420" s="1360"/>
      <c r="CD420" s="1360"/>
      <c r="CE420" s="1360"/>
      <c r="CF420" s="1163"/>
      <c r="CG420" s="1355"/>
      <c r="CH420" s="1370"/>
      <c r="CI420" s="1370"/>
      <c r="CJ420" s="1370"/>
      <c r="CK420" s="1370"/>
      <c r="CL420" s="1363"/>
      <c r="CM420" s="1370"/>
      <c r="CN420" s="1369"/>
      <c r="CO420" s="1369"/>
      <c r="CP420" s="1370"/>
      <c r="CQ420" s="1370"/>
      <c r="CR420" s="1370"/>
      <c r="CS420" s="1370"/>
      <c r="CT420" s="1370"/>
      <c r="CU420" s="1370"/>
      <c r="CV420" s="1369"/>
      <c r="CW420" s="1370"/>
      <c r="CX420" s="1370"/>
      <c r="CY420" s="1370"/>
      <c r="CZ420" s="1370"/>
      <c r="DA420" s="1680"/>
      <c r="DB420" s="1680"/>
      <c r="DC420" s="1680"/>
      <c r="DD420" s="1680"/>
      <c r="DE420" s="1680"/>
      <c r="DF420" s="1680"/>
      <c r="DG420" s="1680"/>
      <c r="DH420" s="1680"/>
      <c r="DI420" s="1680"/>
      <c r="DJ420" s="1680"/>
      <c r="DK420" s="1680"/>
      <c r="DL420" s="1680"/>
      <c r="DM420" s="1370"/>
      <c r="DN420" s="1370"/>
      <c r="DO420" s="1369"/>
      <c r="DP420" s="1369"/>
      <c r="DQ420" s="1370"/>
      <c r="DR420" s="1370"/>
      <c r="DS420" s="1370"/>
      <c r="DT420" s="1370"/>
      <c r="DU420" s="1370"/>
      <c r="DV420" s="1370"/>
      <c r="DW420" s="1369"/>
      <c r="DX420" s="1370"/>
      <c r="DY420" s="1370"/>
      <c r="DZ420" s="1370"/>
      <c r="EA420" s="1370"/>
      <c r="EB420" s="1370"/>
      <c r="EC420" s="1370"/>
      <c r="ED420" s="1369"/>
      <c r="EE420" s="1369"/>
      <c r="EF420" s="1370">
        <v>0</v>
      </c>
      <c r="EG420" s="1370">
        <v>0</v>
      </c>
      <c r="EH420" s="1370">
        <v>0</v>
      </c>
      <c r="EI420" s="1370">
        <f t="shared" si="660"/>
        <v>0</v>
      </c>
      <c r="EJ420" s="1370">
        <v>0</v>
      </c>
      <c r="EK420" s="1163"/>
      <c r="EL420" s="1355"/>
      <c r="EM420" s="1360">
        <v>0</v>
      </c>
      <c r="EN420" s="1360">
        <v>0</v>
      </c>
      <c r="EO420" s="1360">
        <v>0</v>
      </c>
      <c r="EP420" s="1360">
        <f t="shared" si="652"/>
        <v>0</v>
      </c>
      <c r="EQ420" s="1360">
        <v>0</v>
      </c>
      <c r="ER420" s="1360"/>
      <c r="ES420" s="1362"/>
      <c r="ET420" s="1360"/>
      <c r="EU420" s="1360">
        <v>5</v>
      </c>
      <c r="EV420" s="1360">
        <v>0</v>
      </c>
      <c r="EW420" s="1360">
        <v>3</v>
      </c>
      <c r="EX420" s="1360">
        <f t="shared" si="653"/>
        <v>8</v>
      </c>
      <c r="EY420" s="1361">
        <v>1</v>
      </c>
      <c r="EZ420" s="1371"/>
      <c r="FA420" s="1362"/>
      <c r="FB420" s="1360">
        <v>5</v>
      </c>
      <c r="FC420" s="1360">
        <v>3</v>
      </c>
      <c r="FD420" s="1360">
        <v>4</v>
      </c>
      <c r="FE420" s="1360">
        <f t="shared" si="654"/>
        <v>12</v>
      </c>
      <c r="FF420" s="1372">
        <v>1</v>
      </c>
      <c r="FG420" s="1372"/>
      <c r="FH420" s="1373"/>
      <c r="FI420" s="1373"/>
      <c r="FJ420" s="1374">
        <v>11</v>
      </c>
      <c r="FK420" s="1374">
        <v>1</v>
      </c>
      <c r="FL420" s="1374">
        <v>2</v>
      </c>
      <c r="FM420" s="1374">
        <f t="shared" si="655"/>
        <v>14</v>
      </c>
      <c r="FN420" s="1374">
        <v>1</v>
      </c>
      <c r="FO420" s="1374"/>
      <c r="FP420" s="1374"/>
      <c r="FQ420" s="1374">
        <v>11</v>
      </c>
      <c r="FR420" s="1360">
        <v>2</v>
      </c>
      <c r="FS420" s="1360">
        <v>4</v>
      </c>
      <c r="FT420" s="1360">
        <f t="shared" si="656"/>
        <v>17</v>
      </c>
      <c r="FU420" s="1360">
        <v>1</v>
      </c>
      <c r="FV420" s="1360"/>
      <c r="FW420" s="1362"/>
      <c r="FX420" s="1362"/>
      <c r="FY420" s="1360">
        <v>6</v>
      </c>
      <c r="FZ420" s="1360">
        <v>0</v>
      </c>
      <c r="GA420" s="1360">
        <v>3</v>
      </c>
      <c r="GB420" s="1362">
        <f t="shared" si="657"/>
        <v>9</v>
      </c>
      <c r="GC420" s="1360">
        <v>1</v>
      </c>
      <c r="GD420" s="1361"/>
      <c r="GE420" s="1360">
        <f t="shared" si="629"/>
        <v>33</v>
      </c>
      <c r="GF420" s="1360">
        <f t="shared" si="630"/>
        <v>3</v>
      </c>
      <c r="GG420" s="1360">
        <f t="shared" si="631"/>
        <v>15</v>
      </c>
      <c r="GH420" s="1368">
        <v>0</v>
      </c>
      <c r="GI420" s="1368">
        <v>2</v>
      </c>
      <c r="GJ420" s="1368"/>
      <c r="GK420" s="1368"/>
      <c r="GL420" s="1368"/>
      <c r="GM420" s="1368"/>
      <c r="GN420" s="1368"/>
      <c r="GO420" s="1368"/>
      <c r="GP420" s="1368"/>
      <c r="GQ420" s="1368"/>
      <c r="GR420" s="1368"/>
      <c r="GS420" s="1016"/>
    </row>
    <row r="421" spans="1:201" ht="16.5" hidden="1" x14ac:dyDescent="0.4">
      <c r="A421" s="1232">
        <v>43311</v>
      </c>
      <c r="B421" s="1171"/>
      <c r="C421" s="1171"/>
      <c r="D421" s="1171"/>
      <c r="E421" s="1171"/>
      <c r="F421" s="1172"/>
      <c r="G421" s="1173"/>
      <c r="H421" s="1171"/>
      <c r="I421" s="1171"/>
      <c r="J421" s="1174"/>
      <c r="K421" s="1174"/>
      <c r="L421" s="1171"/>
      <c r="M421" s="1172"/>
      <c r="N421" s="1172"/>
      <c r="O421" s="1171"/>
      <c r="P421" s="1171"/>
      <c r="Q421" s="1171"/>
      <c r="R421" s="1171"/>
      <c r="S421" s="1171"/>
      <c r="T421" s="1171"/>
      <c r="U421" s="1172"/>
      <c r="V421" s="1173"/>
      <c r="W421" s="1171"/>
      <c r="X421" s="1174"/>
      <c r="Y421" s="1174"/>
      <c r="Z421" s="1171"/>
      <c r="AA421" s="1172"/>
      <c r="AB421" s="1172"/>
      <c r="AC421" s="1364">
        <v>4</v>
      </c>
      <c r="AD421" s="1364">
        <v>4</v>
      </c>
      <c r="AE421" s="1364">
        <v>4</v>
      </c>
      <c r="AF421" s="1364">
        <f t="shared" si="648"/>
        <v>12</v>
      </c>
      <c r="AG421" s="1364">
        <v>1</v>
      </c>
      <c r="AH421" s="1365"/>
      <c r="AI421" s="1364"/>
      <c r="AJ421" s="1364">
        <v>4</v>
      </c>
      <c r="AK421" s="1389">
        <v>6</v>
      </c>
      <c r="AL421" s="1389">
        <v>7</v>
      </c>
      <c r="AM421" s="1364">
        <f t="shared" si="649"/>
        <v>17</v>
      </c>
      <c r="AN421" s="1363">
        <v>1</v>
      </c>
      <c r="AO421" s="1364"/>
      <c r="AP421" s="1364"/>
      <c r="AQ421" s="1364">
        <v>2</v>
      </c>
      <c r="AR421" s="1364">
        <v>1</v>
      </c>
      <c r="AS421" s="1364">
        <v>6</v>
      </c>
      <c r="AT421" s="1364">
        <f t="shared" si="650"/>
        <v>9</v>
      </c>
      <c r="AU421" s="1364">
        <v>1</v>
      </c>
      <c r="AV421" s="1365"/>
      <c r="AW421" s="1364"/>
      <c r="AX421" s="1364">
        <v>3</v>
      </c>
      <c r="AY421" s="1389">
        <v>3</v>
      </c>
      <c r="AZ421" s="1389">
        <v>6</v>
      </c>
      <c r="BA421" s="1364">
        <f t="shared" si="651"/>
        <v>12</v>
      </c>
      <c r="BB421" s="1364">
        <v>1</v>
      </c>
      <c r="BC421" s="1364"/>
      <c r="BD421" s="1364"/>
      <c r="BE421" s="1364"/>
      <c r="BF421" s="1364"/>
      <c r="BG421" s="1364"/>
      <c r="BH421" s="1364"/>
      <c r="BI421" s="1364"/>
      <c r="BJ421" s="1364"/>
      <c r="BK421" s="1364"/>
      <c r="BL421" s="1364"/>
      <c r="BM421" s="1364">
        <v>0</v>
      </c>
      <c r="BN421" s="1364">
        <v>0</v>
      </c>
      <c r="BO421" s="1364">
        <v>0</v>
      </c>
      <c r="BP421" s="1364">
        <f t="shared" si="658"/>
        <v>0</v>
      </c>
      <c r="BQ421" s="1364">
        <v>1</v>
      </c>
      <c r="BR421" s="1365"/>
      <c r="BS421" s="1364">
        <v>0</v>
      </c>
      <c r="BT421" s="1389">
        <v>0</v>
      </c>
      <c r="BU421" s="1389">
        <v>0</v>
      </c>
      <c r="BV421" s="1364">
        <f t="shared" si="659"/>
        <v>0</v>
      </c>
      <c r="BW421" s="1364">
        <v>1</v>
      </c>
      <c r="BX421" s="1364"/>
      <c r="BY421" s="1364"/>
      <c r="BZ421" s="1364"/>
      <c r="CA421" s="1364"/>
      <c r="CB421" s="1364"/>
      <c r="CC421" s="1364"/>
      <c r="CD421" s="1364"/>
      <c r="CE421" s="1364"/>
      <c r="CF421" s="1177"/>
      <c r="CG421" s="1180"/>
      <c r="CH421" s="1364"/>
      <c r="CI421" s="1389"/>
      <c r="CJ421" s="1389"/>
      <c r="CK421" s="1364"/>
      <c r="CL421" s="1363"/>
      <c r="CM421" s="1364"/>
      <c r="CN421" s="1364"/>
      <c r="CO421" s="1364"/>
      <c r="CP421" s="1364"/>
      <c r="CQ421" s="1364"/>
      <c r="CR421" s="1364"/>
      <c r="CS421" s="1364"/>
      <c r="CT421" s="1364"/>
      <c r="CU421" s="1364"/>
      <c r="CV421" s="1364"/>
      <c r="CW421" s="1364"/>
      <c r="CX421" s="1389"/>
      <c r="CY421" s="1389"/>
      <c r="CZ421" s="1364"/>
      <c r="DA421" s="1364"/>
      <c r="DB421" s="1364"/>
      <c r="DC421" s="1364"/>
      <c r="DD421" s="1364"/>
      <c r="DE421" s="1364"/>
      <c r="DF421" s="1364"/>
      <c r="DG421" s="1364"/>
      <c r="DH421" s="1364"/>
      <c r="DI421" s="1364"/>
      <c r="DJ421" s="1364"/>
      <c r="DK421" s="1364"/>
      <c r="DL421" s="1364"/>
      <c r="DM421" s="1364"/>
      <c r="DN421" s="1364"/>
      <c r="DO421" s="1364"/>
      <c r="DP421" s="1364"/>
      <c r="DQ421" s="1364"/>
      <c r="DR421" s="1364"/>
      <c r="DS421" s="1364"/>
      <c r="DT421" s="1364"/>
      <c r="DU421" s="1364"/>
      <c r="DV421" s="1364"/>
      <c r="DW421" s="1364"/>
      <c r="DX421" s="1364"/>
      <c r="DY421" s="1364"/>
      <c r="DZ421" s="1364"/>
      <c r="EA421" s="1364"/>
      <c r="EB421" s="1364"/>
      <c r="EC421" s="1364"/>
      <c r="ED421" s="1364"/>
      <c r="EE421" s="1364"/>
      <c r="EF421" s="1364">
        <v>8</v>
      </c>
      <c r="EG421" s="1364">
        <v>1</v>
      </c>
      <c r="EH421" s="1364">
        <v>5</v>
      </c>
      <c r="EI421" s="1364">
        <f t="shared" si="660"/>
        <v>14</v>
      </c>
      <c r="EJ421" s="1364">
        <v>1</v>
      </c>
      <c r="EK421" s="1177"/>
      <c r="EL421" s="1180"/>
      <c r="EM421" s="1364">
        <v>8</v>
      </c>
      <c r="EN421" s="1389">
        <v>1</v>
      </c>
      <c r="EO421" s="1389">
        <v>6</v>
      </c>
      <c r="EP421" s="1364">
        <f t="shared" si="652"/>
        <v>15</v>
      </c>
      <c r="EQ421" s="1364">
        <v>1</v>
      </c>
      <c r="ER421" s="1364"/>
      <c r="ES421" s="1364"/>
      <c r="ET421" s="1364"/>
      <c r="EU421" s="1364">
        <v>3</v>
      </c>
      <c r="EV421" s="1364">
        <v>1</v>
      </c>
      <c r="EW421" s="1364">
        <v>1</v>
      </c>
      <c r="EX421" s="1364">
        <f t="shared" si="653"/>
        <v>5</v>
      </c>
      <c r="EY421" s="1365">
        <v>1</v>
      </c>
      <c r="EZ421" s="1371"/>
      <c r="FA421" s="1364"/>
      <c r="FB421" s="1389">
        <v>3</v>
      </c>
      <c r="FC421" s="1389">
        <v>1</v>
      </c>
      <c r="FD421" s="1389">
        <v>4</v>
      </c>
      <c r="FE421" s="1364">
        <f t="shared" si="654"/>
        <v>8</v>
      </c>
      <c r="FF421" s="1390">
        <v>1</v>
      </c>
      <c r="FG421" s="1390"/>
      <c r="FH421" s="1390"/>
      <c r="FI421" s="1390"/>
      <c r="FJ421" s="1374">
        <v>5</v>
      </c>
      <c r="FK421" s="1374">
        <v>0</v>
      </c>
      <c r="FL421" s="1374">
        <v>1</v>
      </c>
      <c r="FM421" s="1374">
        <f t="shared" si="655"/>
        <v>6</v>
      </c>
      <c r="FN421" s="1374">
        <v>1</v>
      </c>
      <c r="FO421" s="1374"/>
      <c r="FP421" s="1374"/>
      <c r="FQ421" s="1374">
        <v>5</v>
      </c>
      <c r="FR421" s="1389">
        <v>1</v>
      </c>
      <c r="FS421" s="1389">
        <v>2</v>
      </c>
      <c r="FT421" s="1364">
        <f t="shared" si="656"/>
        <v>8</v>
      </c>
      <c r="FU421" s="1364">
        <v>1</v>
      </c>
      <c r="FV421" s="1364"/>
      <c r="FW421" s="1364"/>
      <c r="FX421" s="1364"/>
      <c r="FY421" s="1364">
        <v>0</v>
      </c>
      <c r="FZ421" s="1364">
        <v>1</v>
      </c>
      <c r="GA421" s="1364">
        <v>2</v>
      </c>
      <c r="GB421" s="1364">
        <f t="shared" si="657"/>
        <v>3</v>
      </c>
      <c r="GC421" s="1364">
        <v>1</v>
      </c>
      <c r="GD421" s="1365"/>
      <c r="GE421" s="1364">
        <f t="shared" si="629"/>
        <v>22</v>
      </c>
      <c r="GF421" s="1364">
        <f t="shared" si="630"/>
        <v>8</v>
      </c>
      <c r="GG421" s="1364">
        <f t="shared" si="631"/>
        <v>19</v>
      </c>
      <c r="GH421" s="1368">
        <v>0</v>
      </c>
      <c r="GI421" s="1368">
        <v>0</v>
      </c>
      <c r="GJ421" s="1368"/>
      <c r="GK421" s="1368"/>
      <c r="GL421" s="1368"/>
      <c r="GM421" s="1368"/>
      <c r="GN421" s="1368"/>
      <c r="GO421" s="1368"/>
      <c r="GP421" s="1368"/>
      <c r="GQ421" s="1368"/>
      <c r="GR421" s="1368"/>
      <c r="GS421" s="1016"/>
    </row>
    <row r="422" spans="1:201" ht="16.5" hidden="1" x14ac:dyDescent="0.4">
      <c r="A422" s="1232">
        <v>43312</v>
      </c>
      <c r="B422" s="595"/>
      <c r="C422" s="595"/>
      <c r="D422" s="595"/>
      <c r="E422" s="595"/>
      <c r="F422" s="1012"/>
      <c r="G422" s="1165"/>
      <c r="H422" s="1014"/>
      <c r="I422" s="595"/>
      <c r="J422" s="595"/>
      <c r="K422" s="595"/>
      <c r="L422" s="595"/>
      <c r="M422" s="1012"/>
      <c r="N422" s="1012"/>
      <c r="O422" s="1014"/>
      <c r="P422" s="1014"/>
      <c r="Q422" s="595"/>
      <c r="R422" s="595"/>
      <c r="S422" s="595"/>
      <c r="T422" s="595"/>
      <c r="U422" s="1012"/>
      <c r="V422" s="1165"/>
      <c r="W422" s="595"/>
      <c r="X422" s="595"/>
      <c r="Y422" s="595"/>
      <c r="Z422" s="595"/>
      <c r="AA422" s="1012"/>
      <c r="AB422" s="1012"/>
      <c r="AC422" s="1360">
        <v>6</v>
      </c>
      <c r="AD422" s="1360">
        <v>6</v>
      </c>
      <c r="AE422" s="1360">
        <v>9</v>
      </c>
      <c r="AF422" s="1360">
        <f t="shared" si="648"/>
        <v>21</v>
      </c>
      <c r="AG422" s="1360">
        <v>1</v>
      </c>
      <c r="AH422" s="1361"/>
      <c r="AI422" s="1362"/>
      <c r="AJ422" s="1360">
        <v>6</v>
      </c>
      <c r="AK422" s="1360">
        <v>8</v>
      </c>
      <c r="AL422" s="1360">
        <v>9</v>
      </c>
      <c r="AM422" s="1360">
        <f t="shared" si="649"/>
        <v>23</v>
      </c>
      <c r="AN422" s="1363">
        <v>1</v>
      </c>
      <c r="AO422" s="1360"/>
      <c r="AP422" s="1360"/>
      <c r="AQ422" s="1360">
        <v>3</v>
      </c>
      <c r="AR422" s="1360">
        <v>1</v>
      </c>
      <c r="AS422" s="1360">
        <v>8</v>
      </c>
      <c r="AT422" s="1360">
        <f t="shared" si="650"/>
        <v>12</v>
      </c>
      <c r="AU422" s="1360">
        <v>1</v>
      </c>
      <c r="AV422" s="1361"/>
      <c r="AW422" s="1362"/>
      <c r="AX422" s="1360">
        <v>3</v>
      </c>
      <c r="AY422" s="1360">
        <v>1</v>
      </c>
      <c r="AZ422" s="1360">
        <v>9</v>
      </c>
      <c r="BA422" s="1360">
        <f t="shared" si="651"/>
        <v>13</v>
      </c>
      <c r="BB422" s="1360">
        <v>1</v>
      </c>
      <c r="BC422" s="1360"/>
      <c r="BD422" s="1362"/>
      <c r="BE422" s="1362"/>
      <c r="BF422" s="1360"/>
      <c r="BG422" s="1360"/>
      <c r="BH422" s="1360"/>
      <c r="BI422" s="1360"/>
      <c r="BJ422" s="1360"/>
      <c r="BK422" s="1360"/>
      <c r="BL422" s="1362"/>
      <c r="BM422" s="1360">
        <v>0</v>
      </c>
      <c r="BN422" s="1360">
        <v>0</v>
      </c>
      <c r="BO422" s="1360">
        <v>0</v>
      </c>
      <c r="BP422" s="1360">
        <f t="shared" si="658"/>
        <v>0</v>
      </c>
      <c r="BQ422" s="1360">
        <v>1</v>
      </c>
      <c r="BR422" s="1361"/>
      <c r="BS422" s="1360">
        <v>0</v>
      </c>
      <c r="BT422" s="1360">
        <v>0</v>
      </c>
      <c r="BU422" s="1360">
        <v>0</v>
      </c>
      <c r="BV422" s="1360">
        <f t="shared" si="659"/>
        <v>0</v>
      </c>
      <c r="BW422" s="1360">
        <v>1</v>
      </c>
      <c r="BX422" s="1360"/>
      <c r="BY422" s="1362"/>
      <c r="BZ422" s="1362"/>
      <c r="CA422" s="1360"/>
      <c r="CB422" s="1360"/>
      <c r="CC422" s="1360"/>
      <c r="CD422" s="1360"/>
      <c r="CE422" s="1360"/>
      <c r="CF422" s="1163"/>
      <c r="CG422" s="1355"/>
      <c r="CH422" s="1370"/>
      <c r="CI422" s="1370"/>
      <c r="CJ422" s="1370"/>
      <c r="CK422" s="1370"/>
      <c r="CL422" s="1363"/>
      <c r="CM422" s="1370"/>
      <c r="CN422" s="1369"/>
      <c r="CO422" s="1369"/>
      <c r="CP422" s="1370"/>
      <c r="CQ422" s="1370"/>
      <c r="CR422" s="1370"/>
      <c r="CS422" s="1370"/>
      <c r="CT422" s="1370"/>
      <c r="CU422" s="1370"/>
      <c r="CV422" s="1369"/>
      <c r="CW422" s="1370"/>
      <c r="CX422" s="1370"/>
      <c r="CY422" s="1370"/>
      <c r="CZ422" s="1370"/>
      <c r="DA422" s="1680"/>
      <c r="DB422" s="1680"/>
      <c r="DC422" s="1680"/>
      <c r="DD422" s="1680"/>
      <c r="DE422" s="1680"/>
      <c r="DF422" s="1680"/>
      <c r="DG422" s="1680"/>
      <c r="DH422" s="1680"/>
      <c r="DI422" s="1680"/>
      <c r="DJ422" s="1680"/>
      <c r="DK422" s="1680"/>
      <c r="DL422" s="1680"/>
      <c r="DM422" s="1370"/>
      <c r="DN422" s="1370"/>
      <c r="DO422" s="1369"/>
      <c r="DP422" s="1369"/>
      <c r="DQ422" s="1370"/>
      <c r="DR422" s="1370"/>
      <c r="DS422" s="1370"/>
      <c r="DT422" s="1370"/>
      <c r="DU422" s="1370"/>
      <c r="DV422" s="1370"/>
      <c r="DW422" s="1369"/>
      <c r="DX422" s="1370"/>
      <c r="DY422" s="1370"/>
      <c r="DZ422" s="1370"/>
      <c r="EA422" s="1370"/>
      <c r="EB422" s="1370"/>
      <c r="EC422" s="1370"/>
      <c r="ED422" s="1369"/>
      <c r="EE422" s="1369"/>
      <c r="EF422" s="1370">
        <v>8</v>
      </c>
      <c r="EG422" s="1370">
        <v>0</v>
      </c>
      <c r="EH422" s="1370">
        <v>3</v>
      </c>
      <c r="EI422" s="1370">
        <f t="shared" si="660"/>
        <v>11</v>
      </c>
      <c r="EJ422" s="1370">
        <v>1</v>
      </c>
      <c r="EK422" s="1163"/>
      <c r="EL422" s="1355"/>
      <c r="EM422" s="1360">
        <v>8</v>
      </c>
      <c r="EN422" s="1360">
        <v>0</v>
      </c>
      <c r="EO422" s="1360">
        <v>5</v>
      </c>
      <c r="EP422" s="1360">
        <f t="shared" si="652"/>
        <v>13</v>
      </c>
      <c r="EQ422" s="1360">
        <v>1</v>
      </c>
      <c r="ER422" s="1360"/>
      <c r="ES422" s="1362"/>
      <c r="ET422" s="1360"/>
      <c r="EU422" s="1360">
        <v>7</v>
      </c>
      <c r="EV422" s="1360">
        <v>0</v>
      </c>
      <c r="EW422" s="1360">
        <v>4</v>
      </c>
      <c r="EX422" s="1360">
        <f t="shared" si="653"/>
        <v>11</v>
      </c>
      <c r="EY422" s="1361">
        <v>1</v>
      </c>
      <c r="EZ422" s="1371"/>
      <c r="FA422" s="1362"/>
      <c r="FB422" s="1360">
        <v>7</v>
      </c>
      <c r="FC422" s="1360">
        <v>2</v>
      </c>
      <c r="FD422" s="1360">
        <v>6</v>
      </c>
      <c r="FE422" s="1360">
        <f t="shared" si="654"/>
        <v>15</v>
      </c>
      <c r="FF422" s="1372">
        <v>1</v>
      </c>
      <c r="FG422" s="1372"/>
      <c r="FH422" s="1373"/>
      <c r="FI422" s="1373"/>
      <c r="FJ422" s="1374">
        <v>9</v>
      </c>
      <c r="FK422" s="1374">
        <v>3</v>
      </c>
      <c r="FL422" s="1374">
        <v>7</v>
      </c>
      <c r="FM422" s="1374">
        <f t="shared" si="655"/>
        <v>19</v>
      </c>
      <c r="FN422" s="1374">
        <v>1</v>
      </c>
      <c r="FO422" s="1374"/>
      <c r="FP422" s="1374"/>
      <c r="FQ422" s="1374">
        <v>10</v>
      </c>
      <c r="FR422" s="1360">
        <v>3</v>
      </c>
      <c r="FS422" s="1360">
        <v>7</v>
      </c>
      <c r="FT422" s="1360">
        <f t="shared" si="656"/>
        <v>20</v>
      </c>
      <c r="FU422" s="1360">
        <v>1</v>
      </c>
      <c r="FV422" s="1360"/>
      <c r="FW422" s="1362"/>
      <c r="FX422" s="1362"/>
      <c r="FY422" s="1360">
        <v>3</v>
      </c>
      <c r="FZ422" s="1360">
        <v>3</v>
      </c>
      <c r="GA422" s="1360">
        <v>3</v>
      </c>
      <c r="GB422" s="1362">
        <f t="shared" si="657"/>
        <v>9</v>
      </c>
      <c r="GC422" s="1360">
        <v>1</v>
      </c>
      <c r="GD422" s="1361"/>
      <c r="GE422" s="1360">
        <f t="shared" si="629"/>
        <v>36</v>
      </c>
      <c r="GF422" s="1360">
        <f t="shared" si="630"/>
        <v>13</v>
      </c>
      <c r="GG422" s="1360">
        <f t="shared" si="631"/>
        <v>34</v>
      </c>
      <c r="GH422" s="1368">
        <v>3</v>
      </c>
      <c r="GI422" s="1368">
        <v>0</v>
      </c>
      <c r="GJ422" s="1368"/>
      <c r="GK422" s="1368"/>
      <c r="GL422" s="1368"/>
      <c r="GM422" s="1368"/>
      <c r="GN422" s="1368"/>
      <c r="GO422" s="1368"/>
      <c r="GP422" s="1368"/>
      <c r="GQ422" s="1368"/>
      <c r="GR422" s="1368"/>
      <c r="GS422" s="1016"/>
    </row>
    <row r="423" spans="1:201" ht="16.5" hidden="1" x14ac:dyDescent="0.4">
      <c r="A423" s="1232">
        <v>43313</v>
      </c>
      <c r="B423" s="595"/>
      <c r="C423" s="595"/>
      <c r="D423" s="595"/>
      <c r="E423" s="595"/>
      <c r="F423" s="1012"/>
      <c r="G423" s="1165"/>
      <c r="H423" s="1014"/>
      <c r="I423" s="595"/>
      <c r="J423" s="595"/>
      <c r="K423" s="1166"/>
      <c r="L423" s="595"/>
      <c r="M423" s="1012"/>
      <c r="N423" s="1012"/>
      <c r="O423" s="1014"/>
      <c r="P423" s="1014"/>
      <c r="Q423" s="595"/>
      <c r="R423" s="595"/>
      <c r="S423" s="595"/>
      <c r="T423" s="595"/>
      <c r="U423" s="1012"/>
      <c r="V423" s="1165"/>
      <c r="W423" s="595"/>
      <c r="X423" s="595"/>
      <c r="Y423" s="1166"/>
      <c r="Z423" s="595"/>
      <c r="AA423" s="1012"/>
      <c r="AB423" s="1012"/>
      <c r="AC423" s="1360">
        <v>6</v>
      </c>
      <c r="AD423" s="1360">
        <v>3</v>
      </c>
      <c r="AE423" s="1360">
        <v>5</v>
      </c>
      <c r="AF423" s="1360">
        <f t="shared" si="648"/>
        <v>14</v>
      </c>
      <c r="AG423" s="1360">
        <v>1</v>
      </c>
      <c r="AH423" s="1361"/>
      <c r="AI423" s="1362"/>
      <c r="AJ423" s="1360">
        <v>7</v>
      </c>
      <c r="AK423" s="1360">
        <v>4</v>
      </c>
      <c r="AL423" s="1361">
        <v>5</v>
      </c>
      <c r="AM423" s="1360">
        <f t="shared" si="649"/>
        <v>16</v>
      </c>
      <c r="AN423" s="1363">
        <v>1</v>
      </c>
      <c r="AO423" s="1360"/>
      <c r="AP423" s="1360"/>
      <c r="AQ423" s="1360">
        <v>1</v>
      </c>
      <c r="AR423" s="1360">
        <v>8</v>
      </c>
      <c r="AS423" s="1360">
        <v>7</v>
      </c>
      <c r="AT423" s="1360">
        <f t="shared" si="650"/>
        <v>16</v>
      </c>
      <c r="AU423" s="1360">
        <v>1</v>
      </c>
      <c r="AV423" s="1361"/>
      <c r="AW423" s="1362"/>
      <c r="AX423" s="1360">
        <v>1</v>
      </c>
      <c r="AY423" s="1360">
        <v>9</v>
      </c>
      <c r="AZ423" s="1361">
        <v>7</v>
      </c>
      <c r="BA423" s="1360">
        <f t="shared" si="651"/>
        <v>17</v>
      </c>
      <c r="BB423" s="1360">
        <v>1</v>
      </c>
      <c r="BC423" s="1360"/>
      <c r="BD423" s="1362"/>
      <c r="BE423" s="1362"/>
      <c r="BF423" s="1360"/>
      <c r="BG423" s="1360"/>
      <c r="BH423" s="1360"/>
      <c r="BI423" s="1360"/>
      <c r="BJ423" s="1360"/>
      <c r="BK423" s="1361"/>
      <c r="BL423" s="1362"/>
      <c r="BM423" s="1360">
        <v>0</v>
      </c>
      <c r="BN423" s="1360">
        <v>0</v>
      </c>
      <c r="BO423" s="1360">
        <v>0</v>
      </c>
      <c r="BP423" s="1360">
        <f t="shared" si="658"/>
        <v>0</v>
      </c>
      <c r="BQ423" s="1360">
        <v>1</v>
      </c>
      <c r="BR423" s="1361"/>
      <c r="BS423" s="1360">
        <v>0</v>
      </c>
      <c r="BT423" s="1360">
        <v>0</v>
      </c>
      <c r="BU423" s="1361">
        <v>5</v>
      </c>
      <c r="BV423" s="1360">
        <f t="shared" si="659"/>
        <v>5</v>
      </c>
      <c r="BW423" s="1360">
        <v>1</v>
      </c>
      <c r="BX423" s="1360"/>
      <c r="BY423" s="1362"/>
      <c r="BZ423" s="1362"/>
      <c r="CA423" s="1360"/>
      <c r="CB423" s="1360"/>
      <c r="CC423" s="1360"/>
      <c r="CD423" s="1360"/>
      <c r="CE423" s="1360"/>
      <c r="CF423" s="1166"/>
      <c r="CG423" s="1355"/>
      <c r="CH423" s="1370"/>
      <c r="CI423" s="1370"/>
      <c r="CJ423" s="1361"/>
      <c r="CK423" s="1370"/>
      <c r="CL423" s="1363"/>
      <c r="CM423" s="1370"/>
      <c r="CN423" s="1369"/>
      <c r="CO423" s="1369"/>
      <c r="CP423" s="1370"/>
      <c r="CQ423" s="1370"/>
      <c r="CR423" s="1370"/>
      <c r="CS423" s="1370"/>
      <c r="CT423" s="1370"/>
      <c r="CU423" s="1361"/>
      <c r="CV423" s="1369"/>
      <c r="CW423" s="1370"/>
      <c r="CX423" s="1370"/>
      <c r="CY423" s="1361"/>
      <c r="CZ423" s="1370"/>
      <c r="DA423" s="1680"/>
      <c r="DB423" s="1680"/>
      <c r="DC423" s="1680"/>
      <c r="DD423" s="1680"/>
      <c r="DE423" s="1680"/>
      <c r="DF423" s="1680"/>
      <c r="DG423" s="1680"/>
      <c r="DH423" s="1680"/>
      <c r="DI423" s="1680"/>
      <c r="DJ423" s="1680"/>
      <c r="DK423" s="1680"/>
      <c r="DL423" s="1680"/>
      <c r="DM423" s="1370"/>
      <c r="DN423" s="1370"/>
      <c r="DO423" s="1369"/>
      <c r="DP423" s="1369"/>
      <c r="DQ423" s="1370"/>
      <c r="DR423" s="1370"/>
      <c r="DS423" s="1370"/>
      <c r="DT423" s="1370"/>
      <c r="DU423" s="1370"/>
      <c r="DV423" s="1370"/>
      <c r="DW423" s="1369"/>
      <c r="DX423" s="1370"/>
      <c r="DY423" s="1370"/>
      <c r="DZ423" s="1370"/>
      <c r="EA423" s="1370"/>
      <c r="EB423" s="1370"/>
      <c r="EC423" s="1370"/>
      <c r="ED423" s="1369"/>
      <c r="EE423" s="1369"/>
      <c r="EF423" s="1370">
        <v>8</v>
      </c>
      <c r="EG423" s="1370">
        <v>9</v>
      </c>
      <c r="EH423" s="1370">
        <v>3</v>
      </c>
      <c r="EI423" s="1370">
        <f t="shared" si="660"/>
        <v>20</v>
      </c>
      <c r="EJ423" s="1370">
        <v>1</v>
      </c>
      <c r="EK423" s="1166"/>
      <c r="EL423" s="1355"/>
      <c r="EM423" s="1360">
        <v>10</v>
      </c>
      <c r="EN423" s="1360">
        <v>10</v>
      </c>
      <c r="EO423" s="1361">
        <v>3</v>
      </c>
      <c r="EP423" s="1360">
        <f t="shared" si="652"/>
        <v>23</v>
      </c>
      <c r="EQ423" s="1360">
        <v>1</v>
      </c>
      <c r="ER423" s="1360"/>
      <c r="ES423" s="1362"/>
      <c r="ET423" s="1360"/>
      <c r="EU423" s="1360">
        <v>9</v>
      </c>
      <c r="EV423" s="1360">
        <v>1</v>
      </c>
      <c r="EW423" s="1360">
        <v>4</v>
      </c>
      <c r="EX423" s="1360">
        <f t="shared" si="653"/>
        <v>14</v>
      </c>
      <c r="EY423" s="1361">
        <v>1</v>
      </c>
      <c r="EZ423" s="1371"/>
      <c r="FA423" s="1362"/>
      <c r="FB423" s="1360">
        <v>10</v>
      </c>
      <c r="FC423" s="1360">
        <v>1</v>
      </c>
      <c r="FD423" s="1361">
        <v>6</v>
      </c>
      <c r="FE423" s="1360">
        <f t="shared" si="654"/>
        <v>17</v>
      </c>
      <c r="FF423" s="1372">
        <v>1</v>
      </c>
      <c r="FG423" s="1372"/>
      <c r="FH423" s="1373"/>
      <c r="FI423" s="1373"/>
      <c r="FJ423" s="1374">
        <v>0</v>
      </c>
      <c r="FK423" s="1374">
        <v>0</v>
      </c>
      <c r="FL423" s="1374">
        <v>0</v>
      </c>
      <c r="FM423" s="1374">
        <f t="shared" si="655"/>
        <v>0</v>
      </c>
      <c r="FN423" s="1374">
        <v>0</v>
      </c>
      <c r="FO423" s="1374"/>
      <c r="FP423" s="1374"/>
      <c r="FQ423" s="1374">
        <v>0</v>
      </c>
      <c r="FR423" s="1360">
        <v>0</v>
      </c>
      <c r="FS423" s="1361">
        <v>0</v>
      </c>
      <c r="FT423" s="1360">
        <f t="shared" si="656"/>
        <v>0</v>
      </c>
      <c r="FU423" s="1360">
        <v>0</v>
      </c>
      <c r="FV423" s="1360"/>
      <c r="FW423" s="1362"/>
      <c r="FX423" s="1362"/>
      <c r="FY423" s="1360">
        <v>3</v>
      </c>
      <c r="FZ423" s="1360">
        <v>0</v>
      </c>
      <c r="GA423" s="1360">
        <v>3</v>
      </c>
      <c r="GB423" s="1362">
        <f t="shared" si="657"/>
        <v>6</v>
      </c>
      <c r="GC423" s="1360">
        <v>1</v>
      </c>
      <c r="GD423" s="1361"/>
      <c r="GE423" s="1360">
        <f t="shared" si="629"/>
        <v>27</v>
      </c>
      <c r="GF423" s="1360">
        <f t="shared" si="630"/>
        <v>21</v>
      </c>
      <c r="GG423" s="1360">
        <f t="shared" si="631"/>
        <v>22</v>
      </c>
      <c r="GH423" s="1368">
        <v>1</v>
      </c>
      <c r="GI423" s="1368">
        <v>6</v>
      </c>
      <c r="GJ423" s="1368"/>
      <c r="GK423" s="1368"/>
      <c r="GL423" s="1368"/>
      <c r="GM423" s="1368"/>
      <c r="GN423" s="1368"/>
      <c r="GO423" s="1368"/>
      <c r="GP423" s="1368"/>
      <c r="GQ423" s="1368"/>
      <c r="GR423" s="1368"/>
      <c r="GS423" s="1016"/>
    </row>
    <row r="424" spans="1:201" ht="16.5" hidden="1" x14ac:dyDescent="0.4">
      <c r="A424" s="1232">
        <v>43314</v>
      </c>
      <c r="B424" s="595"/>
      <c r="C424" s="595"/>
      <c r="D424" s="595"/>
      <c r="E424" s="595"/>
      <c r="F424" s="1012"/>
      <c r="G424" s="1165"/>
      <c r="H424" s="1014"/>
      <c r="I424" s="595"/>
      <c r="J424" s="595"/>
      <c r="K424" s="1166"/>
      <c r="L424" s="595"/>
      <c r="M424" s="1012"/>
      <c r="N424" s="1012"/>
      <c r="O424" s="1014"/>
      <c r="P424" s="1014"/>
      <c r="Q424" s="595"/>
      <c r="R424" s="595"/>
      <c r="S424" s="595"/>
      <c r="T424" s="595"/>
      <c r="U424" s="1012"/>
      <c r="V424" s="1165"/>
      <c r="W424" s="595"/>
      <c r="X424" s="595"/>
      <c r="Y424" s="1166"/>
      <c r="Z424" s="595"/>
      <c r="AA424" s="1012"/>
      <c r="AB424" s="1012"/>
      <c r="AC424" s="1360">
        <v>8</v>
      </c>
      <c r="AD424" s="1360">
        <v>4</v>
      </c>
      <c r="AE424" s="1360">
        <v>13</v>
      </c>
      <c r="AF424" s="1360">
        <f t="shared" si="648"/>
        <v>25</v>
      </c>
      <c r="AG424" s="1360">
        <v>1</v>
      </c>
      <c r="AH424" s="1361"/>
      <c r="AI424" s="1362"/>
      <c r="AJ424" s="1360">
        <v>8</v>
      </c>
      <c r="AK424" s="1360">
        <v>5</v>
      </c>
      <c r="AL424" s="1361">
        <v>13</v>
      </c>
      <c r="AM424" s="1360">
        <f t="shared" si="649"/>
        <v>26</v>
      </c>
      <c r="AN424" s="1363">
        <v>1</v>
      </c>
      <c r="AO424" s="1360"/>
      <c r="AP424" s="1360"/>
      <c r="AQ424" s="1360">
        <v>2</v>
      </c>
      <c r="AR424" s="1360">
        <v>2</v>
      </c>
      <c r="AS424" s="1360">
        <v>3</v>
      </c>
      <c r="AT424" s="1360">
        <f t="shared" si="650"/>
        <v>7</v>
      </c>
      <c r="AU424" s="1360">
        <v>1</v>
      </c>
      <c r="AV424" s="1361"/>
      <c r="AW424" s="1362"/>
      <c r="AX424" s="1360">
        <v>3</v>
      </c>
      <c r="AY424" s="1360">
        <v>2</v>
      </c>
      <c r="AZ424" s="1361">
        <v>3</v>
      </c>
      <c r="BA424" s="1360">
        <f t="shared" si="651"/>
        <v>8</v>
      </c>
      <c r="BB424" s="1360">
        <v>1</v>
      </c>
      <c r="BC424" s="1360"/>
      <c r="BD424" s="1362"/>
      <c r="BE424" s="1362"/>
      <c r="BF424" s="1360"/>
      <c r="BG424" s="1360"/>
      <c r="BH424" s="1360"/>
      <c r="BI424" s="1360"/>
      <c r="BJ424" s="1360"/>
      <c r="BK424" s="1361"/>
      <c r="BL424" s="1362"/>
      <c r="BM424" s="1360">
        <v>0</v>
      </c>
      <c r="BN424" s="1360">
        <v>0</v>
      </c>
      <c r="BO424" s="1360">
        <v>0</v>
      </c>
      <c r="BP424" s="1360">
        <f t="shared" si="658"/>
        <v>0</v>
      </c>
      <c r="BQ424" s="1360">
        <v>1</v>
      </c>
      <c r="BR424" s="1361"/>
      <c r="BS424" s="1360">
        <v>0</v>
      </c>
      <c r="BT424" s="1360">
        <v>1</v>
      </c>
      <c r="BU424" s="1361">
        <v>3</v>
      </c>
      <c r="BV424" s="1360">
        <f t="shared" si="659"/>
        <v>4</v>
      </c>
      <c r="BW424" s="1360">
        <v>1</v>
      </c>
      <c r="BX424" s="1360"/>
      <c r="BY424" s="1362"/>
      <c r="BZ424" s="1362"/>
      <c r="CA424" s="1360"/>
      <c r="CB424" s="1360"/>
      <c r="CC424" s="1360"/>
      <c r="CD424" s="1360"/>
      <c r="CE424" s="1360"/>
      <c r="CF424" s="1166"/>
      <c r="CG424" s="1355"/>
      <c r="CH424" s="1370"/>
      <c r="CI424" s="1370"/>
      <c r="CJ424" s="1361"/>
      <c r="CK424" s="1370"/>
      <c r="CL424" s="1363"/>
      <c r="CM424" s="1370"/>
      <c r="CN424" s="1369"/>
      <c r="CO424" s="1369"/>
      <c r="CP424" s="1370"/>
      <c r="CQ424" s="1370"/>
      <c r="CR424" s="1370"/>
      <c r="CS424" s="1370"/>
      <c r="CT424" s="1370"/>
      <c r="CU424" s="1361"/>
      <c r="CV424" s="1369"/>
      <c r="CW424" s="1370"/>
      <c r="CX424" s="1370"/>
      <c r="CY424" s="1361"/>
      <c r="CZ424" s="1370"/>
      <c r="DA424" s="1680"/>
      <c r="DB424" s="1680"/>
      <c r="DC424" s="1680"/>
      <c r="DD424" s="1680"/>
      <c r="DE424" s="1680"/>
      <c r="DF424" s="1680"/>
      <c r="DG424" s="1680"/>
      <c r="DH424" s="1680"/>
      <c r="DI424" s="1680"/>
      <c r="DJ424" s="1680"/>
      <c r="DK424" s="1680"/>
      <c r="DL424" s="1680"/>
      <c r="DM424" s="1370"/>
      <c r="DN424" s="1370"/>
      <c r="DO424" s="1369"/>
      <c r="DP424" s="1369"/>
      <c r="DQ424" s="1370"/>
      <c r="DR424" s="1370"/>
      <c r="DS424" s="1370"/>
      <c r="DT424" s="1370"/>
      <c r="DU424" s="1370"/>
      <c r="DV424" s="1370"/>
      <c r="DW424" s="1369"/>
      <c r="DX424" s="1370"/>
      <c r="DY424" s="1370"/>
      <c r="DZ424" s="1370"/>
      <c r="EA424" s="1370"/>
      <c r="EB424" s="1370"/>
      <c r="EC424" s="1370"/>
      <c r="ED424" s="1369"/>
      <c r="EE424" s="1369"/>
      <c r="EF424" s="1370">
        <v>9</v>
      </c>
      <c r="EG424" s="1370">
        <v>2</v>
      </c>
      <c r="EH424" s="1370">
        <v>5</v>
      </c>
      <c r="EI424" s="1370">
        <f t="shared" si="660"/>
        <v>16</v>
      </c>
      <c r="EJ424" s="1370">
        <v>1</v>
      </c>
      <c r="EK424" s="1166"/>
      <c r="EL424" s="1355"/>
      <c r="EM424" s="1360">
        <v>11</v>
      </c>
      <c r="EN424" s="1360">
        <v>4</v>
      </c>
      <c r="EO424" s="1361">
        <v>6</v>
      </c>
      <c r="EP424" s="1360">
        <f t="shared" si="652"/>
        <v>21</v>
      </c>
      <c r="EQ424" s="1360">
        <v>1</v>
      </c>
      <c r="ER424" s="1360"/>
      <c r="ES424" s="1362"/>
      <c r="ET424" s="1360"/>
      <c r="EU424" s="1360">
        <v>1</v>
      </c>
      <c r="EV424" s="1360">
        <v>0</v>
      </c>
      <c r="EW424" s="1360">
        <v>3</v>
      </c>
      <c r="EX424" s="1360">
        <f t="shared" si="653"/>
        <v>4</v>
      </c>
      <c r="EY424" s="1361">
        <v>1</v>
      </c>
      <c r="EZ424" s="1371"/>
      <c r="FA424" s="1362"/>
      <c r="FB424" s="1360">
        <v>1</v>
      </c>
      <c r="FC424" s="1360">
        <v>2</v>
      </c>
      <c r="FD424" s="1361">
        <v>4</v>
      </c>
      <c r="FE424" s="1360">
        <f t="shared" si="654"/>
        <v>7</v>
      </c>
      <c r="FF424" s="1372">
        <v>1</v>
      </c>
      <c r="FG424" s="1372"/>
      <c r="FH424" s="1373"/>
      <c r="FI424" s="1373"/>
      <c r="FJ424" s="1374">
        <v>8</v>
      </c>
      <c r="FK424" s="1374">
        <v>2</v>
      </c>
      <c r="FL424" s="1374">
        <v>3</v>
      </c>
      <c r="FM424" s="1374">
        <f t="shared" si="655"/>
        <v>13</v>
      </c>
      <c r="FN424" s="1374">
        <v>1</v>
      </c>
      <c r="FO424" s="1374"/>
      <c r="FP424" s="1374"/>
      <c r="FQ424" s="1374">
        <v>10</v>
      </c>
      <c r="FR424" s="1360">
        <v>5</v>
      </c>
      <c r="FS424" s="1361">
        <v>3</v>
      </c>
      <c r="FT424" s="1360">
        <f t="shared" si="656"/>
        <v>18</v>
      </c>
      <c r="FU424" s="1360">
        <v>1</v>
      </c>
      <c r="FV424" s="1360"/>
      <c r="FW424" s="1362"/>
      <c r="FX424" s="1362"/>
      <c r="FY424" s="1360">
        <v>0</v>
      </c>
      <c r="FZ424" s="1360">
        <v>3</v>
      </c>
      <c r="GA424" s="1360">
        <v>5</v>
      </c>
      <c r="GB424" s="1362">
        <f t="shared" si="657"/>
        <v>8</v>
      </c>
      <c r="GC424" s="1360">
        <v>1</v>
      </c>
      <c r="GD424" s="1361"/>
      <c r="GE424" s="1360">
        <f t="shared" si="629"/>
        <v>28</v>
      </c>
      <c r="GF424" s="1360">
        <f t="shared" si="630"/>
        <v>13</v>
      </c>
      <c r="GG424" s="1360">
        <f t="shared" si="631"/>
        <v>32</v>
      </c>
      <c r="GH424" s="1368">
        <v>1</v>
      </c>
      <c r="GI424" s="1368">
        <v>4</v>
      </c>
      <c r="GJ424" s="1368"/>
      <c r="GK424" s="1368"/>
      <c r="GL424" s="1368"/>
      <c r="GM424" s="1368"/>
      <c r="GN424" s="1368"/>
      <c r="GO424" s="1368"/>
      <c r="GP424" s="1368"/>
      <c r="GQ424" s="1368"/>
      <c r="GR424" s="1368"/>
      <c r="GS424" s="1016"/>
    </row>
    <row r="425" spans="1:201" ht="16.5" hidden="1" x14ac:dyDescent="0.4">
      <c r="A425" s="1233">
        <v>43315</v>
      </c>
      <c r="B425" s="595"/>
      <c r="C425" s="595"/>
      <c r="D425" s="595"/>
      <c r="E425" s="595"/>
      <c r="F425" s="1012"/>
      <c r="G425" s="1165"/>
      <c r="H425" s="1014"/>
      <c r="I425" s="595"/>
      <c r="J425" s="595"/>
      <c r="K425" s="1166"/>
      <c r="L425" s="595"/>
      <c r="M425" s="1012"/>
      <c r="N425" s="1012"/>
      <c r="O425" s="1014"/>
      <c r="P425" s="1014"/>
      <c r="Q425" s="595"/>
      <c r="R425" s="595"/>
      <c r="S425" s="595"/>
      <c r="T425" s="595"/>
      <c r="U425" s="1012"/>
      <c r="V425" s="1165"/>
      <c r="W425" s="595"/>
      <c r="X425" s="595"/>
      <c r="Y425" s="1166"/>
      <c r="Z425" s="595"/>
      <c r="AA425" s="1012"/>
      <c r="AB425" s="1012"/>
      <c r="AC425" s="1360">
        <v>5</v>
      </c>
      <c r="AD425" s="1360">
        <v>6</v>
      </c>
      <c r="AE425" s="1360">
        <v>10</v>
      </c>
      <c r="AF425" s="1360">
        <f t="shared" ref="AF425:AF433" si="661">SUM(AC425:AE425)</f>
        <v>21</v>
      </c>
      <c r="AG425" s="1360">
        <v>1</v>
      </c>
      <c r="AH425" s="1361"/>
      <c r="AI425" s="1362"/>
      <c r="AJ425" s="1360">
        <v>5</v>
      </c>
      <c r="AK425" s="1360">
        <v>6</v>
      </c>
      <c r="AL425" s="1361">
        <v>12</v>
      </c>
      <c r="AM425" s="1360">
        <f t="shared" ref="AM425:AM433" si="662">SUM(AJ425:AL425)</f>
        <v>23</v>
      </c>
      <c r="AN425" s="1363">
        <v>1</v>
      </c>
      <c r="AO425" s="1360"/>
      <c r="AP425" s="1360"/>
      <c r="AQ425" s="1360">
        <v>1</v>
      </c>
      <c r="AR425" s="1360">
        <v>4</v>
      </c>
      <c r="AS425" s="1360">
        <v>1</v>
      </c>
      <c r="AT425" s="1360">
        <f t="shared" ref="AT425:AT433" si="663">SUM(AQ425:AS425)</f>
        <v>6</v>
      </c>
      <c r="AU425" s="1360">
        <v>1</v>
      </c>
      <c r="AV425" s="1361"/>
      <c r="AW425" s="1362"/>
      <c r="AX425" s="1360">
        <v>2</v>
      </c>
      <c r="AY425" s="1360">
        <v>4</v>
      </c>
      <c r="AZ425" s="1361">
        <v>3</v>
      </c>
      <c r="BA425" s="1360">
        <f t="shared" ref="BA425:BA433" si="664">SUM(AX425:AZ425)</f>
        <v>9</v>
      </c>
      <c r="BB425" s="1360">
        <v>1</v>
      </c>
      <c r="BC425" s="1360"/>
      <c r="BD425" s="1362"/>
      <c r="BE425" s="1362"/>
      <c r="BF425" s="1360"/>
      <c r="BG425" s="1360"/>
      <c r="BH425" s="1360"/>
      <c r="BI425" s="1360"/>
      <c r="BJ425" s="1360"/>
      <c r="BK425" s="1361"/>
      <c r="BL425" s="1362"/>
      <c r="BM425" s="1360">
        <v>0</v>
      </c>
      <c r="BN425" s="1360">
        <v>0</v>
      </c>
      <c r="BO425" s="1360">
        <v>0</v>
      </c>
      <c r="BP425" s="1360">
        <f t="shared" ref="BP425:BP433" si="665">SUM(BM425:BO425)</f>
        <v>0</v>
      </c>
      <c r="BQ425" s="1360">
        <v>1</v>
      </c>
      <c r="BR425" s="1361"/>
      <c r="BS425" s="1360">
        <v>1</v>
      </c>
      <c r="BT425" s="1360">
        <v>0</v>
      </c>
      <c r="BU425" s="1361">
        <v>1</v>
      </c>
      <c r="BV425" s="1360">
        <f t="shared" ref="BV425:BV433" si="666">SUM(BS425:BU425)</f>
        <v>2</v>
      </c>
      <c r="BW425" s="1360">
        <v>1</v>
      </c>
      <c r="BX425" s="1360"/>
      <c r="BY425" s="1362"/>
      <c r="BZ425" s="1362"/>
      <c r="CA425" s="1360"/>
      <c r="CB425" s="1360"/>
      <c r="CC425" s="1360"/>
      <c r="CD425" s="1360"/>
      <c r="CE425" s="1360"/>
      <c r="CF425" s="1166"/>
      <c r="CG425" s="1355"/>
      <c r="CH425" s="1370"/>
      <c r="CI425" s="1370"/>
      <c r="CJ425" s="1361"/>
      <c r="CK425" s="1370"/>
      <c r="CL425" s="1363"/>
      <c r="CM425" s="1370"/>
      <c r="CN425" s="1369"/>
      <c r="CO425" s="1369"/>
      <c r="CP425" s="1370"/>
      <c r="CQ425" s="1370"/>
      <c r="CR425" s="1370"/>
      <c r="CS425" s="1370"/>
      <c r="CT425" s="1370"/>
      <c r="CU425" s="1361"/>
      <c r="CV425" s="1369"/>
      <c r="CW425" s="1370"/>
      <c r="CX425" s="1370"/>
      <c r="CY425" s="1361"/>
      <c r="CZ425" s="1370"/>
      <c r="DA425" s="1680"/>
      <c r="DB425" s="1680"/>
      <c r="DC425" s="1680"/>
      <c r="DD425" s="1680"/>
      <c r="DE425" s="1680"/>
      <c r="DF425" s="1680"/>
      <c r="DG425" s="1680"/>
      <c r="DH425" s="1680"/>
      <c r="DI425" s="1680"/>
      <c r="DJ425" s="1680"/>
      <c r="DK425" s="1680"/>
      <c r="DL425" s="1680"/>
      <c r="DM425" s="1370"/>
      <c r="DN425" s="1370"/>
      <c r="DO425" s="1369"/>
      <c r="DP425" s="1369"/>
      <c r="DQ425" s="1370"/>
      <c r="DR425" s="1370"/>
      <c r="DS425" s="1370"/>
      <c r="DT425" s="1370"/>
      <c r="DU425" s="1370"/>
      <c r="DV425" s="1370"/>
      <c r="DW425" s="1369"/>
      <c r="DX425" s="1370"/>
      <c r="DY425" s="1370"/>
      <c r="DZ425" s="1370"/>
      <c r="EA425" s="1370"/>
      <c r="EB425" s="1370"/>
      <c r="EC425" s="1370"/>
      <c r="ED425" s="1369"/>
      <c r="EE425" s="1369"/>
      <c r="EF425" s="1370">
        <v>3</v>
      </c>
      <c r="EG425" s="1370">
        <v>2</v>
      </c>
      <c r="EH425" s="1370">
        <v>3</v>
      </c>
      <c r="EI425" s="1370">
        <f t="shared" ref="EI425:EI433" si="667">SUM(EF425:EH425)</f>
        <v>8</v>
      </c>
      <c r="EJ425" s="1370">
        <v>1</v>
      </c>
      <c r="EK425" s="1166"/>
      <c r="EL425" s="1355"/>
      <c r="EM425" s="1360">
        <v>6</v>
      </c>
      <c r="EN425" s="1360">
        <v>3</v>
      </c>
      <c r="EO425" s="1361">
        <v>4</v>
      </c>
      <c r="EP425" s="1360">
        <f t="shared" ref="EP425:EP433" si="668">SUM(EM425:EO425)</f>
        <v>13</v>
      </c>
      <c r="EQ425" s="1360">
        <v>1</v>
      </c>
      <c r="ER425" s="1360"/>
      <c r="ES425" s="1362"/>
      <c r="ET425" s="1360"/>
      <c r="EU425" s="1360">
        <v>8</v>
      </c>
      <c r="EV425" s="1360">
        <v>1</v>
      </c>
      <c r="EW425" s="1360">
        <v>1</v>
      </c>
      <c r="EX425" s="1360">
        <f t="shared" ref="EX425:EX433" si="669">SUM(EU425:EW425)</f>
        <v>10</v>
      </c>
      <c r="EY425" s="1361">
        <v>1</v>
      </c>
      <c r="EZ425" s="1371"/>
      <c r="FA425" s="1362"/>
      <c r="FB425" s="1360">
        <v>8</v>
      </c>
      <c r="FC425" s="1360">
        <v>2</v>
      </c>
      <c r="FD425" s="1361">
        <v>4</v>
      </c>
      <c r="FE425" s="1360">
        <f t="shared" ref="FE425:FE433" si="670">SUM(FB425:FD425)</f>
        <v>14</v>
      </c>
      <c r="FF425" s="1372">
        <v>1</v>
      </c>
      <c r="FG425" s="1372"/>
      <c r="FH425" s="1373"/>
      <c r="FI425" s="1373"/>
      <c r="FJ425" s="1374">
        <v>5</v>
      </c>
      <c r="FK425" s="1374">
        <v>2</v>
      </c>
      <c r="FL425" s="1374">
        <v>4</v>
      </c>
      <c r="FM425" s="1374">
        <f t="shared" ref="FM425:FM433" si="671">SUM(FJ425:FL425)</f>
        <v>11</v>
      </c>
      <c r="FN425" s="1374">
        <v>1</v>
      </c>
      <c r="FO425" s="1374"/>
      <c r="FP425" s="1374"/>
      <c r="FQ425" s="1374">
        <v>7</v>
      </c>
      <c r="FR425" s="1360">
        <v>3</v>
      </c>
      <c r="FS425" s="1361">
        <v>4</v>
      </c>
      <c r="FT425" s="1360">
        <f t="shared" ref="FT425:FT433" si="672">SUM(FQ425:FS425)</f>
        <v>14</v>
      </c>
      <c r="FU425" s="1360">
        <v>1</v>
      </c>
      <c r="FV425" s="1360"/>
      <c r="FW425" s="1362"/>
      <c r="FX425" s="1362"/>
      <c r="FY425" s="1360">
        <v>2</v>
      </c>
      <c r="FZ425" s="1360">
        <v>0</v>
      </c>
      <c r="GA425" s="1360">
        <v>1</v>
      </c>
      <c r="GB425" s="1362">
        <f t="shared" ref="GB425:GB433" si="673">SUM(FY425:GA425)</f>
        <v>3</v>
      </c>
      <c r="GC425" s="1360">
        <v>1</v>
      </c>
      <c r="GD425" s="1361"/>
      <c r="GE425" s="1360">
        <f t="shared" si="629"/>
        <v>24</v>
      </c>
      <c r="GF425" s="1360">
        <f t="shared" si="630"/>
        <v>15</v>
      </c>
      <c r="GG425" s="1360">
        <f t="shared" si="631"/>
        <v>20</v>
      </c>
      <c r="GH425" s="1368">
        <v>1</v>
      </c>
      <c r="GI425" s="1368">
        <v>3</v>
      </c>
      <c r="GJ425" s="1368"/>
      <c r="GK425" s="1368"/>
      <c r="GL425" s="1368"/>
      <c r="GM425" s="1368"/>
      <c r="GN425" s="1368"/>
      <c r="GO425" s="1368"/>
      <c r="GP425" s="1368"/>
      <c r="GQ425" s="1368"/>
      <c r="GR425" s="1368"/>
      <c r="GS425" s="1016"/>
    </row>
    <row r="426" spans="1:201" hidden="1" x14ac:dyDescent="0.35">
      <c r="A426" s="1230">
        <v>43318</v>
      </c>
      <c r="B426" s="595"/>
      <c r="C426" s="595"/>
      <c r="D426" s="595"/>
      <c r="E426" s="595"/>
      <c r="F426" s="1012"/>
      <c r="G426" s="1165"/>
      <c r="H426" s="1014"/>
      <c r="I426" s="595"/>
      <c r="J426" s="595"/>
      <c r="K426" s="1166"/>
      <c r="L426" s="595"/>
      <c r="M426" s="1012"/>
      <c r="N426" s="1012"/>
      <c r="O426" s="1014"/>
      <c r="P426" s="1014"/>
      <c r="Q426" s="595"/>
      <c r="R426" s="595"/>
      <c r="S426" s="595"/>
      <c r="T426" s="595"/>
      <c r="U426" s="1012"/>
      <c r="V426" s="1165"/>
      <c r="W426" s="595"/>
      <c r="X426" s="595"/>
      <c r="Y426" s="1166"/>
      <c r="Z426" s="595"/>
      <c r="AA426" s="1012"/>
      <c r="AB426" s="1012"/>
      <c r="AC426" s="1360">
        <v>15</v>
      </c>
      <c r="AD426" s="1360">
        <v>18</v>
      </c>
      <c r="AE426" s="1360">
        <v>4</v>
      </c>
      <c r="AF426" s="1360">
        <f t="shared" si="661"/>
        <v>37</v>
      </c>
      <c r="AG426" s="1360">
        <v>1</v>
      </c>
      <c r="AH426" s="1361"/>
      <c r="AI426" s="1362"/>
      <c r="AJ426" s="1360">
        <v>15</v>
      </c>
      <c r="AK426" s="1360">
        <v>19</v>
      </c>
      <c r="AL426" s="1361">
        <v>4</v>
      </c>
      <c r="AM426" s="1360">
        <f t="shared" si="662"/>
        <v>38</v>
      </c>
      <c r="AN426" s="1363">
        <v>1</v>
      </c>
      <c r="AO426" s="1360"/>
      <c r="AP426" s="1360"/>
      <c r="AQ426" s="1360">
        <v>2</v>
      </c>
      <c r="AR426" s="1360">
        <v>18</v>
      </c>
      <c r="AS426" s="1360">
        <v>8</v>
      </c>
      <c r="AT426" s="1360">
        <f t="shared" si="663"/>
        <v>28</v>
      </c>
      <c r="AU426" s="1360">
        <v>1</v>
      </c>
      <c r="AV426" s="1361"/>
      <c r="AW426" s="1362"/>
      <c r="AX426" s="1360">
        <v>2</v>
      </c>
      <c r="AY426" s="1360">
        <v>18</v>
      </c>
      <c r="AZ426" s="1361">
        <v>8</v>
      </c>
      <c r="BA426" s="1360">
        <f t="shared" si="664"/>
        <v>28</v>
      </c>
      <c r="BB426" s="1360">
        <v>1</v>
      </c>
      <c r="BC426" s="1360"/>
      <c r="BD426" s="1362"/>
      <c r="BE426" s="1362"/>
      <c r="BF426" s="1360"/>
      <c r="BG426" s="1360"/>
      <c r="BH426" s="1360"/>
      <c r="BI426" s="1360"/>
      <c r="BJ426" s="1360"/>
      <c r="BK426" s="1361"/>
      <c r="BL426" s="1362"/>
      <c r="BM426" s="1360">
        <v>0</v>
      </c>
      <c r="BN426" s="1360">
        <v>0</v>
      </c>
      <c r="BO426" s="1360">
        <v>0</v>
      </c>
      <c r="BP426" s="1360">
        <f t="shared" si="665"/>
        <v>0</v>
      </c>
      <c r="BQ426" s="1360">
        <v>1</v>
      </c>
      <c r="BR426" s="1361"/>
      <c r="BS426" s="1360">
        <v>0</v>
      </c>
      <c r="BT426" s="1360">
        <v>0</v>
      </c>
      <c r="BU426" s="1361">
        <v>1</v>
      </c>
      <c r="BV426" s="1360">
        <f t="shared" si="666"/>
        <v>1</v>
      </c>
      <c r="BW426" s="1360">
        <v>1</v>
      </c>
      <c r="BX426" s="1360"/>
      <c r="BY426" s="1362"/>
      <c r="BZ426" s="1362"/>
      <c r="CA426" s="1360"/>
      <c r="CB426" s="1360"/>
      <c r="CC426" s="1360"/>
      <c r="CD426" s="1360"/>
      <c r="CE426" s="1360"/>
      <c r="CF426" s="1166"/>
      <c r="CG426" s="1355"/>
      <c r="CH426" s="1370"/>
      <c r="CI426" s="1370"/>
      <c r="CJ426" s="1361"/>
      <c r="CK426" s="1370"/>
      <c r="CL426" s="1363"/>
      <c r="CM426" s="1370"/>
      <c r="CN426" s="1369"/>
      <c r="CO426" s="1369"/>
      <c r="CP426" s="1370"/>
      <c r="CQ426" s="1370"/>
      <c r="CR426" s="1370"/>
      <c r="CS426" s="1370"/>
      <c r="CT426" s="1370"/>
      <c r="CU426" s="1361"/>
      <c r="CV426" s="1369"/>
      <c r="CW426" s="1370"/>
      <c r="CX426" s="1370"/>
      <c r="CY426" s="1361"/>
      <c r="CZ426" s="1370"/>
      <c r="DA426" s="1680"/>
      <c r="DB426" s="1680"/>
      <c r="DC426" s="1680"/>
      <c r="DD426" s="1680"/>
      <c r="DE426" s="1680"/>
      <c r="DF426" s="1680"/>
      <c r="DG426" s="1680"/>
      <c r="DH426" s="1680"/>
      <c r="DI426" s="1680"/>
      <c r="DJ426" s="1680"/>
      <c r="DK426" s="1680"/>
      <c r="DL426" s="1680"/>
      <c r="DM426" s="1370"/>
      <c r="DN426" s="1370"/>
      <c r="DO426" s="1369"/>
      <c r="DP426" s="1369"/>
      <c r="DQ426" s="1370"/>
      <c r="DR426" s="1370"/>
      <c r="DS426" s="1370"/>
      <c r="DT426" s="1370"/>
      <c r="DU426" s="1370"/>
      <c r="DV426" s="1370"/>
      <c r="DW426" s="1369"/>
      <c r="DX426" s="1370"/>
      <c r="DY426" s="1370"/>
      <c r="DZ426" s="1370"/>
      <c r="EA426" s="1370"/>
      <c r="EB426" s="1370"/>
      <c r="EC426" s="1370"/>
      <c r="ED426" s="1369"/>
      <c r="EE426" s="1369"/>
      <c r="EF426" s="1370">
        <v>16</v>
      </c>
      <c r="EG426" s="1370">
        <v>7</v>
      </c>
      <c r="EH426" s="1370">
        <v>14</v>
      </c>
      <c r="EI426" s="1370">
        <f t="shared" si="667"/>
        <v>37</v>
      </c>
      <c r="EJ426" s="1370">
        <v>1</v>
      </c>
      <c r="EK426" s="1166"/>
      <c r="EL426" s="1355"/>
      <c r="EM426" s="1360">
        <v>17</v>
      </c>
      <c r="EN426" s="1360">
        <v>8</v>
      </c>
      <c r="EO426" s="1361">
        <v>16</v>
      </c>
      <c r="EP426" s="1360">
        <f t="shared" si="668"/>
        <v>41</v>
      </c>
      <c r="EQ426" s="1360">
        <v>1</v>
      </c>
      <c r="ER426" s="1360"/>
      <c r="ES426" s="1362"/>
      <c r="ET426" s="1360"/>
      <c r="EU426" s="1360">
        <v>21</v>
      </c>
      <c r="EV426" s="1360">
        <v>1</v>
      </c>
      <c r="EW426" s="1360">
        <v>1</v>
      </c>
      <c r="EX426" s="1360">
        <f t="shared" si="669"/>
        <v>23</v>
      </c>
      <c r="EY426" s="1361">
        <v>1</v>
      </c>
      <c r="EZ426" s="1371"/>
      <c r="FA426" s="1362"/>
      <c r="FB426" s="1360">
        <v>21</v>
      </c>
      <c r="FC426" s="1360">
        <v>1</v>
      </c>
      <c r="FD426" s="1361">
        <v>6</v>
      </c>
      <c r="FE426" s="1360">
        <f t="shared" si="670"/>
        <v>28</v>
      </c>
      <c r="FF426" s="1372">
        <v>1</v>
      </c>
      <c r="FG426" s="1372"/>
      <c r="FH426" s="1373"/>
      <c r="FI426" s="1373"/>
      <c r="FJ426" s="1374">
        <v>11</v>
      </c>
      <c r="FK426" s="1374">
        <v>0</v>
      </c>
      <c r="FL426" s="1374">
        <v>7</v>
      </c>
      <c r="FM426" s="1374">
        <f t="shared" si="671"/>
        <v>18</v>
      </c>
      <c r="FN426" s="1374">
        <v>1</v>
      </c>
      <c r="FO426" s="1374"/>
      <c r="FP426" s="1374"/>
      <c r="FQ426" s="1374">
        <v>11</v>
      </c>
      <c r="FR426" s="1360">
        <v>0</v>
      </c>
      <c r="FS426" s="1361">
        <v>7</v>
      </c>
      <c r="FT426" s="1360">
        <f t="shared" si="672"/>
        <v>18</v>
      </c>
      <c r="FU426" s="1360">
        <v>1</v>
      </c>
      <c r="FV426" s="1360"/>
      <c r="FW426" s="1362"/>
      <c r="FX426" s="1362"/>
      <c r="FY426" s="1360">
        <v>4</v>
      </c>
      <c r="FZ426" s="1360">
        <v>11</v>
      </c>
      <c r="GA426" s="1360">
        <v>15</v>
      </c>
      <c r="GB426" s="1362">
        <f t="shared" si="673"/>
        <v>30</v>
      </c>
      <c r="GC426" s="1360">
        <v>1</v>
      </c>
      <c r="GD426" s="1361"/>
      <c r="GE426" s="1360">
        <f t="shared" si="629"/>
        <v>69</v>
      </c>
      <c r="GF426" s="1360">
        <f t="shared" si="630"/>
        <v>55</v>
      </c>
      <c r="GG426" s="1360">
        <f t="shared" si="631"/>
        <v>49</v>
      </c>
      <c r="GH426" s="1368">
        <v>2</v>
      </c>
      <c r="GI426" s="1368">
        <v>3</v>
      </c>
      <c r="GJ426" s="1368"/>
      <c r="GK426" s="1368"/>
      <c r="GL426" s="1368"/>
      <c r="GM426" s="1368"/>
      <c r="GN426" s="1368"/>
      <c r="GO426" s="1368"/>
      <c r="GP426" s="1368"/>
      <c r="GQ426" s="1368"/>
      <c r="GR426" s="1368"/>
      <c r="GS426" s="1016"/>
    </row>
    <row r="427" spans="1:201" hidden="1" x14ac:dyDescent="0.35">
      <c r="A427" s="1230">
        <v>43319</v>
      </c>
      <c r="B427" s="595"/>
      <c r="C427" s="595"/>
      <c r="D427" s="595"/>
      <c r="E427" s="595"/>
      <c r="F427" s="1012"/>
      <c r="G427" s="1165"/>
      <c r="H427" s="1014"/>
      <c r="I427" s="595"/>
      <c r="J427" s="595"/>
      <c r="K427" s="1166"/>
      <c r="L427" s="595"/>
      <c r="M427" s="1012"/>
      <c r="N427" s="1012"/>
      <c r="O427" s="1014"/>
      <c r="P427" s="1014"/>
      <c r="Q427" s="595"/>
      <c r="R427" s="595"/>
      <c r="S427" s="595"/>
      <c r="T427" s="595"/>
      <c r="U427" s="1012"/>
      <c r="V427" s="1165"/>
      <c r="W427" s="595"/>
      <c r="X427" s="595"/>
      <c r="Y427" s="1166"/>
      <c r="Z427" s="595"/>
      <c r="AA427" s="1012"/>
      <c r="AB427" s="1012"/>
      <c r="AC427" s="1360">
        <v>10</v>
      </c>
      <c r="AD427" s="1360">
        <v>12</v>
      </c>
      <c r="AE427" s="1360">
        <v>2</v>
      </c>
      <c r="AF427" s="1360">
        <f t="shared" si="661"/>
        <v>24</v>
      </c>
      <c r="AG427" s="1360">
        <v>1</v>
      </c>
      <c r="AH427" s="1361"/>
      <c r="AI427" s="1362"/>
      <c r="AJ427" s="1360">
        <v>10</v>
      </c>
      <c r="AK427" s="1360">
        <v>14</v>
      </c>
      <c r="AL427" s="1361">
        <v>3</v>
      </c>
      <c r="AM427" s="1360">
        <f t="shared" si="662"/>
        <v>27</v>
      </c>
      <c r="AN427" s="1363">
        <v>1</v>
      </c>
      <c r="AO427" s="1360"/>
      <c r="AP427" s="1360"/>
      <c r="AQ427" s="1360">
        <v>4</v>
      </c>
      <c r="AR427" s="1360">
        <v>7</v>
      </c>
      <c r="AS427" s="1360">
        <v>14</v>
      </c>
      <c r="AT427" s="1360">
        <f t="shared" si="663"/>
        <v>25</v>
      </c>
      <c r="AU427" s="1360">
        <v>1</v>
      </c>
      <c r="AV427" s="1361"/>
      <c r="AW427" s="1362"/>
      <c r="AX427" s="1360">
        <v>4</v>
      </c>
      <c r="AY427" s="1360">
        <v>9</v>
      </c>
      <c r="AZ427" s="1361">
        <v>17</v>
      </c>
      <c r="BA427" s="1360">
        <f t="shared" si="664"/>
        <v>30</v>
      </c>
      <c r="BB427" s="1360">
        <v>1</v>
      </c>
      <c r="BC427" s="1360"/>
      <c r="BD427" s="1362"/>
      <c r="BE427" s="1362"/>
      <c r="BF427" s="1360"/>
      <c r="BG427" s="1360"/>
      <c r="BH427" s="1360"/>
      <c r="BI427" s="1360"/>
      <c r="BJ427" s="1360"/>
      <c r="BK427" s="1361"/>
      <c r="BL427" s="1362"/>
      <c r="BM427" s="1360">
        <v>0</v>
      </c>
      <c r="BN427" s="1360">
        <v>0</v>
      </c>
      <c r="BO427" s="1360">
        <v>0</v>
      </c>
      <c r="BP427" s="1360">
        <f t="shared" si="665"/>
        <v>0</v>
      </c>
      <c r="BQ427" s="1360">
        <v>1</v>
      </c>
      <c r="BR427" s="1361"/>
      <c r="BS427" s="1360">
        <v>0</v>
      </c>
      <c r="BT427" s="1360">
        <v>0</v>
      </c>
      <c r="BU427" s="1361">
        <v>3</v>
      </c>
      <c r="BV427" s="1360">
        <f t="shared" si="666"/>
        <v>3</v>
      </c>
      <c r="BW427" s="1360">
        <v>1</v>
      </c>
      <c r="BX427" s="1360"/>
      <c r="BY427" s="1362"/>
      <c r="BZ427" s="1362"/>
      <c r="CA427" s="1360"/>
      <c r="CB427" s="1360"/>
      <c r="CC427" s="1360"/>
      <c r="CD427" s="1360"/>
      <c r="CE427" s="1360"/>
      <c r="CF427" s="1166"/>
      <c r="CG427" s="1355"/>
      <c r="CH427" s="1370"/>
      <c r="CI427" s="1370"/>
      <c r="CJ427" s="1361"/>
      <c r="CK427" s="1370"/>
      <c r="CL427" s="1363"/>
      <c r="CM427" s="1370"/>
      <c r="CN427" s="1369"/>
      <c r="CO427" s="1369"/>
      <c r="CP427" s="1370"/>
      <c r="CQ427" s="1370"/>
      <c r="CR427" s="1370"/>
      <c r="CS427" s="1370"/>
      <c r="CT427" s="1370"/>
      <c r="CU427" s="1361"/>
      <c r="CV427" s="1369"/>
      <c r="CW427" s="1370"/>
      <c r="CX427" s="1370"/>
      <c r="CY427" s="1361"/>
      <c r="CZ427" s="1370"/>
      <c r="DA427" s="1680"/>
      <c r="DB427" s="1680"/>
      <c r="DC427" s="1680"/>
      <c r="DD427" s="1680"/>
      <c r="DE427" s="1680"/>
      <c r="DF427" s="1680"/>
      <c r="DG427" s="1680"/>
      <c r="DH427" s="1680"/>
      <c r="DI427" s="1680"/>
      <c r="DJ427" s="1680"/>
      <c r="DK427" s="1680"/>
      <c r="DL427" s="1680"/>
      <c r="DM427" s="1370"/>
      <c r="DN427" s="1370"/>
      <c r="DO427" s="1369"/>
      <c r="DP427" s="1369"/>
      <c r="DQ427" s="1370"/>
      <c r="DR427" s="1370"/>
      <c r="DS427" s="1370"/>
      <c r="DT427" s="1370"/>
      <c r="DU427" s="1370"/>
      <c r="DV427" s="1370"/>
      <c r="DW427" s="1369"/>
      <c r="DX427" s="1370"/>
      <c r="DY427" s="1370"/>
      <c r="DZ427" s="1370"/>
      <c r="EA427" s="1370"/>
      <c r="EB427" s="1370"/>
      <c r="EC427" s="1370"/>
      <c r="ED427" s="1369"/>
      <c r="EE427" s="1369"/>
      <c r="EF427" s="1370">
        <v>11</v>
      </c>
      <c r="EG427" s="1370">
        <v>1</v>
      </c>
      <c r="EH427" s="1370">
        <v>7</v>
      </c>
      <c r="EI427" s="1370">
        <f t="shared" si="667"/>
        <v>19</v>
      </c>
      <c r="EJ427" s="1370">
        <v>1</v>
      </c>
      <c r="EK427" s="1166"/>
      <c r="EL427" s="1355"/>
      <c r="EM427" s="1360">
        <v>12</v>
      </c>
      <c r="EN427" s="1360">
        <v>3</v>
      </c>
      <c r="EO427" s="1361">
        <v>8</v>
      </c>
      <c r="EP427" s="1360">
        <f t="shared" si="668"/>
        <v>23</v>
      </c>
      <c r="EQ427" s="1360">
        <v>1</v>
      </c>
      <c r="ER427" s="1360"/>
      <c r="ES427" s="1362"/>
      <c r="ET427" s="1360"/>
      <c r="EU427" s="1360">
        <v>11</v>
      </c>
      <c r="EV427" s="1360">
        <v>1</v>
      </c>
      <c r="EW427" s="1360">
        <v>7</v>
      </c>
      <c r="EX427" s="1360">
        <f t="shared" si="669"/>
        <v>19</v>
      </c>
      <c r="EY427" s="1361">
        <v>1</v>
      </c>
      <c r="EZ427" s="1371"/>
      <c r="FA427" s="1362"/>
      <c r="FB427" s="1360">
        <v>15</v>
      </c>
      <c r="FC427" s="1360">
        <v>2</v>
      </c>
      <c r="FD427" s="1361">
        <v>9</v>
      </c>
      <c r="FE427" s="1360">
        <f t="shared" si="670"/>
        <v>26</v>
      </c>
      <c r="FF427" s="1372">
        <v>1</v>
      </c>
      <c r="FG427" s="1372"/>
      <c r="FH427" s="1373"/>
      <c r="FI427" s="1373"/>
      <c r="FJ427" s="1374">
        <v>9</v>
      </c>
      <c r="FK427" s="1374">
        <v>6</v>
      </c>
      <c r="FL427" s="1374">
        <v>12</v>
      </c>
      <c r="FM427" s="1374">
        <f t="shared" si="671"/>
        <v>27</v>
      </c>
      <c r="FN427" s="1374">
        <v>1</v>
      </c>
      <c r="FO427" s="1374"/>
      <c r="FP427" s="1374"/>
      <c r="FQ427" s="1374">
        <v>9</v>
      </c>
      <c r="FR427" s="1360">
        <v>6</v>
      </c>
      <c r="FS427" s="1361">
        <v>13</v>
      </c>
      <c r="FT427" s="1360">
        <f t="shared" si="672"/>
        <v>28</v>
      </c>
      <c r="FU427" s="1360">
        <v>1</v>
      </c>
      <c r="FV427" s="1360"/>
      <c r="FW427" s="1362"/>
      <c r="FX427" s="1362"/>
      <c r="FY427" s="1360">
        <v>4</v>
      </c>
      <c r="FZ427" s="1360">
        <v>1</v>
      </c>
      <c r="GA427" s="1360">
        <v>10</v>
      </c>
      <c r="GB427" s="1362">
        <f t="shared" si="673"/>
        <v>15</v>
      </c>
      <c r="GC427" s="1360">
        <v>1</v>
      </c>
      <c r="GD427" s="1361"/>
      <c r="GE427" s="1360">
        <f t="shared" si="629"/>
        <v>49</v>
      </c>
      <c r="GF427" s="1360">
        <f t="shared" si="630"/>
        <v>28</v>
      </c>
      <c r="GG427" s="1360">
        <f t="shared" si="631"/>
        <v>52</v>
      </c>
      <c r="GH427" s="1368">
        <v>5</v>
      </c>
      <c r="GI427" s="1368">
        <v>7</v>
      </c>
      <c r="GJ427" s="1368"/>
      <c r="GK427" s="1368"/>
      <c r="GL427" s="1368"/>
      <c r="GM427" s="1368"/>
      <c r="GN427" s="1368"/>
      <c r="GO427" s="1368"/>
      <c r="GP427" s="1368"/>
      <c r="GQ427" s="1368"/>
      <c r="GR427" s="1368"/>
      <c r="GS427" s="1016"/>
    </row>
    <row r="428" spans="1:201" hidden="1" x14ac:dyDescent="0.35">
      <c r="A428" s="1230">
        <v>43320</v>
      </c>
      <c r="B428" s="1014"/>
      <c r="C428" s="1014"/>
      <c r="D428" s="1014"/>
      <c r="E428" s="595"/>
      <c r="F428" s="1012"/>
      <c r="G428" s="1165"/>
      <c r="H428" s="1014"/>
      <c r="I428" s="595"/>
      <c r="J428" s="595"/>
      <c r="K428" s="1166"/>
      <c r="L428" s="595"/>
      <c r="M428" s="1012"/>
      <c r="N428" s="1012"/>
      <c r="O428" s="1014"/>
      <c r="P428" s="1014"/>
      <c r="Q428" s="1014"/>
      <c r="R428" s="1014"/>
      <c r="S428" s="1014"/>
      <c r="T428" s="595"/>
      <c r="U428" s="1012"/>
      <c r="V428" s="1165"/>
      <c r="W428" s="595"/>
      <c r="X428" s="595"/>
      <c r="Y428" s="1166"/>
      <c r="Z428" s="595"/>
      <c r="AA428" s="1012"/>
      <c r="AB428" s="1012"/>
      <c r="AC428" s="1392">
        <v>5</v>
      </c>
      <c r="AD428" s="1392">
        <v>7</v>
      </c>
      <c r="AE428" s="1392">
        <v>10</v>
      </c>
      <c r="AF428" s="1392">
        <f t="shared" si="661"/>
        <v>22</v>
      </c>
      <c r="AG428" s="1392">
        <v>1</v>
      </c>
      <c r="AH428" s="1361"/>
      <c r="AI428" s="1392"/>
      <c r="AJ428" s="1392">
        <v>6</v>
      </c>
      <c r="AK428" s="1392">
        <v>11</v>
      </c>
      <c r="AL428" s="1361">
        <v>10</v>
      </c>
      <c r="AM428" s="1392">
        <f t="shared" si="662"/>
        <v>27</v>
      </c>
      <c r="AN428" s="1363">
        <v>1</v>
      </c>
      <c r="AO428" s="1392"/>
      <c r="AP428" s="1392"/>
      <c r="AQ428" s="1392">
        <v>4</v>
      </c>
      <c r="AR428" s="1392">
        <v>2</v>
      </c>
      <c r="AS428" s="1392">
        <v>1</v>
      </c>
      <c r="AT428" s="1392">
        <f t="shared" si="663"/>
        <v>7</v>
      </c>
      <c r="AU428" s="1392">
        <v>1</v>
      </c>
      <c r="AV428" s="1361"/>
      <c r="AW428" s="1392"/>
      <c r="AX428" s="1392">
        <v>7</v>
      </c>
      <c r="AY428" s="1392">
        <v>5</v>
      </c>
      <c r="AZ428" s="1361">
        <v>7</v>
      </c>
      <c r="BA428" s="1392">
        <f t="shared" si="664"/>
        <v>19</v>
      </c>
      <c r="BB428" s="1392">
        <v>1</v>
      </c>
      <c r="BC428" s="1392"/>
      <c r="BD428" s="1392"/>
      <c r="BE428" s="1392"/>
      <c r="BF428" s="1392"/>
      <c r="BG428" s="1392"/>
      <c r="BH428" s="1392"/>
      <c r="BI428" s="1392"/>
      <c r="BJ428" s="1392"/>
      <c r="BK428" s="1361"/>
      <c r="BL428" s="1392"/>
      <c r="BM428" s="1392">
        <v>0</v>
      </c>
      <c r="BN428" s="1392">
        <v>0</v>
      </c>
      <c r="BO428" s="1392">
        <v>0</v>
      </c>
      <c r="BP428" s="1392">
        <f t="shared" si="665"/>
        <v>0</v>
      </c>
      <c r="BQ428" s="1392">
        <v>1</v>
      </c>
      <c r="BR428" s="1361"/>
      <c r="BS428" s="1392">
        <v>0</v>
      </c>
      <c r="BT428" s="1392">
        <v>0</v>
      </c>
      <c r="BU428" s="1361">
        <v>8</v>
      </c>
      <c r="BV428" s="1392">
        <f t="shared" si="666"/>
        <v>8</v>
      </c>
      <c r="BW428" s="1392">
        <v>1</v>
      </c>
      <c r="BX428" s="1392"/>
      <c r="BY428" s="1392"/>
      <c r="BZ428" s="1392"/>
      <c r="CA428" s="1392"/>
      <c r="CB428" s="1392"/>
      <c r="CC428" s="1392"/>
      <c r="CD428" s="1392"/>
      <c r="CE428" s="1392"/>
      <c r="CF428" s="1166"/>
      <c r="CG428" s="1391"/>
      <c r="CH428" s="1392"/>
      <c r="CI428" s="1392"/>
      <c r="CJ428" s="1361"/>
      <c r="CK428" s="1392"/>
      <c r="CL428" s="1363"/>
      <c r="CM428" s="1392"/>
      <c r="CN428" s="1392"/>
      <c r="CO428" s="1392"/>
      <c r="CP428" s="1392"/>
      <c r="CQ428" s="1392"/>
      <c r="CR428" s="1392"/>
      <c r="CS428" s="1392"/>
      <c r="CT428" s="1392"/>
      <c r="CU428" s="1361"/>
      <c r="CV428" s="1392"/>
      <c r="CW428" s="1392"/>
      <c r="CX428" s="1392"/>
      <c r="CY428" s="1361"/>
      <c r="CZ428" s="1392"/>
      <c r="DA428" s="1680"/>
      <c r="DB428" s="1680"/>
      <c r="DC428" s="1680"/>
      <c r="DD428" s="1680"/>
      <c r="DE428" s="1680"/>
      <c r="DF428" s="1680"/>
      <c r="DG428" s="1680"/>
      <c r="DH428" s="1680"/>
      <c r="DI428" s="1680"/>
      <c r="DJ428" s="1680"/>
      <c r="DK428" s="1680"/>
      <c r="DL428" s="1680"/>
      <c r="DM428" s="1392"/>
      <c r="DN428" s="1392"/>
      <c r="DO428" s="1392"/>
      <c r="DP428" s="1392"/>
      <c r="DQ428" s="1392"/>
      <c r="DR428" s="1392"/>
      <c r="DS428" s="1392"/>
      <c r="DT428" s="1392"/>
      <c r="DU428" s="1392"/>
      <c r="DV428" s="1392"/>
      <c r="DW428" s="1392"/>
      <c r="DX428" s="1392"/>
      <c r="DY428" s="1392"/>
      <c r="DZ428" s="1392"/>
      <c r="EA428" s="1392"/>
      <c r="EB428" s="1392"/>
      <c r="EC428" s="1392"/>
      <c r="ED428" s="1392"/>
      <c r="EE428" s="1392"/>
      <c r="EF428" s="1392">
        <v>7</v>
      </c>
      <c r="EG428" s="1392">
        <v>3</v>
      </c>
      <c r="EH428" s="1392">
        <v>5</v>
      </c>
      <c r="EI428" s="1392">
        <f t="shared" si="667"/>
        <v>15</v>
      </c>
      <c r="EJ428" s="1392">
        <v>1</v>
      </c>
      <c r="EK428" s="1166"/>
      <c r="EL428" s="1391"/>
      <c r="EM428" s="1392">
        <v>11</v>
      </c>
      <c r="EN428" s="1392">
        <v>4</v>
      </c>
      <c r="EO428" s="1361">
        <v>9</v>
      </c>
      <c r="EP428" s="1392">
        <f t="shared" si="668"/>
        <v>24</v>
      </c>
      <c r="EQ428" s="1392">
        <v>1</v>
      </c>
      <c r="ER428" s="1392"/>
      <c r="ES428" s="1392"/>
      <c r="ET428" s="1392"/>
      <c r="EU428" s="1392">
        <v>6</v>
      </c>
      <c r="EV428" s="1392">
        <v>2</v>
      </c>
      <c r="EW428" s="1392">
        <v>1</v>
      </c>
      <c r="EX428" s="1392">
        <f t="shared" si="669"/>
        <v>9</v>
      </c>
      <c r="EY428" s="1361">
        <v>1</v>
      </c>
      <c r="EZ428" s="1371"/>
      <c r="FA428" s="1392"/>
      <c r="FB428" s="1392">
        <v>8</v>
      </c>
      <c r="FC428" s="1392">
        <v>2</v>
      </c>
      <c r="FD428" s="1361">
        <v>5</v>
      </c>
      <c r="FE428" s="1392">
        <f t="shared" si="670"/>
        <v>15</v>
      </c>
      <c r="FF428" s="1372">
        <v>1</v>
      </c>
      <c r="FG428" s="1372"/>
      <c r="FH428" s="1372"/>
      <c r="FI428" s="1372"/>
      <c r="FJ428" s="1374">
        <v>9</v>
      </c>
      <c r="FK428" s="1374">
        <v>3</v>
      </c>
      <c r="FL428" s="1374">
        <v>4</v>
      </c>
      <c r="FM428" s="1374">
        <f t="shared" si="671"/>
        <v>16</v>
      </c>
      <c r="FN428" s="1374">
        <v>1</v>
      </c>
      <c r="FO428" s="1374"/>
      <c r="FP428" s="1374"/>
      <c r="FQ428" s="1374">
        <v>11</v>
      </c>
      <c r="FR428" s="1392">
        <v>3</v>
      </c>
      <c r="FS428" s="1361">
        <v>8</v>
      </c>
      <c r="FT428" s="1392">
        <f t="shared" si="672"/>
        <v>22</v>
      </c>
      <c r="FU428" s="1392">
        <v>1</v>
      </c>
      <c r="FV428" s="1392"/>
      <c r="FW428" s="1392"/>
      <c r="FX428" s="1392"/>
      <c r="FY428" s="1392">
        <v>3</v>
      </c>
      <c r="FZ428" s="1392">
        <v>2</v>
      </c>
      <c r="GA428" s="1392">
        <v>1</v>
      </c>
      <c r="GB428" s="1392">
        <f t="shared" si="673"/>
        <v>6</v>
      </c>
      <c r="GC428" s="1392">
        <v>1</v>
      </c>
      <c r="GD428" s="1361"/>
      <c r="GE428" s="1392">
        <f t="shared" si="629"/>
        <v>34</v>
      </c>
      <c r="GF428" s="1392">
        <f t="shared" si="630"/>
        <v>19</v>
      </c>
      <c r="GG428" s="1392">
        <f t="shared" si="631"/>
        <v>22</v>
      </c>
      <c r="GH428" s="1368">
        <v>2</v>
      </c>
      <c r="GI428" s="1368">
        <v>14</v>
      </c>
      <c r="GJ428" s="1368"/>
      <c r="GK428" s="1368"/>
      <c r="GL428" s="1368"/>
      <c r="GM428" s="1368"/>
      <c r="GN428" s="1368"/>
      <c r="GO428" s="1368"/>
      <c r="GP428" s="1368"/>
      <c r="GQ428" s="1368"/>
      <c r="GR428" s="1368"/>
      <c r="GS428" s="1016"/>
    </row>
    <row r="429" spans="1:201" hidden="1" x14ac:dyDescent="0.35">
      <c r="A429" s="1230">
        <v>43321</v>
      </c>
      <c r="B429" s="595"/>
      <c r="C429" s="595"/>
      <c r="D429" s="595"/>
      <c r="E429" s="1187"/>
      <c r="F429" s="1012"/>
      <c r="G429" s="1193"/>
      <c r="H429" s="1014"/>
      <c r="I429" s="595"/>
      <c r="J429" s="595"/>
      <c r="K429" s="595"/>
      <c r="L429" s="595"/>
      <c r="M429" s="1012"/>
      <c r="N429" s="1012"/>
      <c r="O429" s="1014"/>
      <c r="P429" s="1014"/>
      <c r="Q429" s="595"/>
      <c r="R429" s="595"/>
      <c r="S429" s="595"/>
      <c r="T429" s="1187"/>
      <c r="U429" s="1012"/>
      <c r="V429" s="1193"/>
      <c r="W429" s="595"/>
      <c r="X429" s="595"/>
      <c r="Y429" s="595"/>
      <c r="Z429" s="595"/>
      <c r="AA429" s="1012"/>
      <c r="AB429" s="1012"/>
      <c r="AC429" s="1360">
        <v>3</v>
      </c>
      <c r="AD429" s="1360">
        <v>3</v>
      </c>
      <c r="AE429" s="1360">
        <v>9</v>
      </c>
      <c r="AF429" s="1366">
        <f t="shared" si="661"/>
        <v>15</v>
      </c>
      <c r="AG429" s="1360">
        <v>1</v>
      </c>
      <c r="AH429" s="1367"/>
      <c r="AI429" s="1362"/>
      <c r="AJ429" s="1360">
        <v>5</v>
      </c>
      <c r="AK429" s="1360">
        <v>7</v>
      </c>
      <c r="AL429" s="1360">
        <v>11</v>
      </c>
      <c r="AM429" s="1360">
        <f t="shared" si="662"/>
        <v>23</v>
      </c>
      <c r="AN429" s="1363">
        <v>1</v>
      </c>
      <c r="AO429" s="1360"/>
      <c r="AP429" s="1360"/>
      <c r="AQ429" s="1360">
        <v>0</v>
      </c>
      <c r="AR429" s="1360">
        <v>1</v>
      </c>
      <c r="AS429" s="1360">
        <v>5</v>
      </c>
      <c r="AT429" s="1366">
        <f t="shared" si="663"/>
        <v>6</v>
      </c>
      <c r="AU429" s="1360">
        <v>1</v>
      </c>
      <c r="AV429" s="1367"/>
      <c r="AW429" s="1362"/>
      <c r="AX429" s="1367">
        <v>0</v>
      </c>
      <c r="AY429" s="1362">
        <v>2</v>
      </c>
      <c r="AZ429" s="1362">
        <v>9</v>
      </c>
      <c r="BA429" s="1367">
        <f t="shared" si="664"/>
        <v>11</v>
      </c>
      <c r="BB429" s="1362">
        <v>1</v>
      </c>
      <c r="BC429" s="1367"/>
      <c r="BD429" s="1362"/>
      <c r="BE429" s="1362"/>
      <c r="BF429" s="1368"/>
      <c r="BG429" s="1368"/>
      <c r="BH429" s="1368"/>
      <c r="BI429" s="1368"/>
      <c r="BJ429" s="1368"/>
      <c r="BK429" s="1368"/>
      <c r="BL429" s="1362"/>
      <c r="BM429" s="1360">
        <v>0</v>
      </c>
      <c r="BN429" s="1360">
        <v>0</v>
      </c>
      <c r="BO429" s="1360">
        <v>0</v>
      </c>
      <c r="BP429" s="1360">
        <f t="shared" si="665"/>
        <v>0</v>
      </c>
      <c r="BQ429" s="1360">
        <v>1</v>
      </c>
      <c r="BR429" s="1361"/>
      <c r="BS429" s="1360">
        <v>0</v>
      </c>
      <c r="BT429" s="1360">
        <v>0</v>
      </c>
      <c r="BU429" s="1360">
        <v>5</v>
      </c>
      <c r="BV429" s="1360">
        <f t="shared" si="666"/>
        <v>5</v>
      </c>
      <c r="BW429" s="1360">
        <v>1</v>
      </c>
      <c r="BX429" s="1360"/>
      <c r="BY429" s="1362"/>
      <c r="BZ429" s="1362"/>
      <c r="CA429" s="1361"/>
      <c r="CB429" s="1361"/>
      <c r="CC429" s="1361"/>
      <c r="CD429" s="1360"/>
      <c r="CE429" s="1360"/>
      <c r="CF429" s="1163"/>
      <c r="CG429" s="1355"/>
      <c r="CH429" s="1370"/>
      <c r="CI429" s="1370"/>
      <c r="CJ429" s="1370"/>
      <c r="CK429" s="1370"/>
      <c r="CL429" s="1363"/>
      <c r="CM429" s="1370"/>
      <c r="CN429" s="1369"/>
      <c r="CO429" s="1369"/>
      <c r="CP429" s="1370"/>
      <c r="CQ429" s="1370"/>
      <c r="CR429" s="1370"/>
      <c r="CS429" s="1370"/>
      <c r="CT429" s="1370"/>
      <c r="CU429" s="1370"/>
      <c r="CV429" s="1369"/>
      <c r="CW429" s="1370"/>
      <c r="CX429" s="1370"/>
      <c r="CY429" s="1370"/>
      <c r="CZ429" s="1370"/>
      <c r="DA429" s="1680"/>
      <c r="DB429" s="1680"/>
      <c r="DC429" s="1680"/>
      <c r="DD429" s="1680"/>
      <c r="DE429" s="1680"/>
      <c r="DF429" s="1680"/>
      <c r="DG429" s="1680"/>
      <c r="DH429" s="1680"/>
      <c r="DI429" s="1680"/>
      <c r="DJ429" s="1680"/>
      <c r="DK429" s="1680"/>
      <c r="DL429" s="1680"/>
      <c r="DM429" s="1370"/>
      <c r="DN429" s="1370"/>
      <c r="DO429" s="1369"/>
      <c r="DP429" s="1369"/>
      <c r="DQ429" s="1370"/>
      <c r="DR429" s="1370"/>
      <c r="DS429" s="1370"/>
      <c r="DT429" s="1370"/>
      <c r="DU429" s="1370"/>
      <c r="DV429" s="1370"/>
      <c r="DW429" s="1369"/>
      <c r="DX429" s="1370"/>
      <c r="DY429" s="1370"/>
      <c r="DZ429" s="1370"/>
      <c r="EA429" s="1370"/>
      <c r="EB429" s="1370"/>
      <c r="EC429" s="1370"/>
      <c r="ED429" s="1369"/>
      <c r="EE429" s="1369"/>
      <c r="EF429" s="1370">
        <v>6</v>
      </c>
      <c r="EG429" s="1370">
        <v>3</v>
      </c>
      <c r="EH429" s="1370">
        <v>4</v>
      </c>
      <c r="EI429" s="1370">
        <f t="shared" si="667"/>
        <v>13</v>
      </c>
      <c r="EJ429" s="1370">
        <v>1</v>
      </c>
      <c r="EK429" s="1163"/>
      <c r="EL429" s="1355"/>
      <c r="EM429" s="1360">
        <v>10</v>
      </c>
      <c r="EN429" s="1360">
        <v>5</v>
      </c>
      <c r="EO429" s="1360">
        <v>8</v>
      </c>
      <c r="EP429" s="1360">
        <f t="shared" si="668"/>
        <v>23</v>
      </c>
      <c r="EQ429" s="1360">
        <v>1</v>
      </c>
      <c r="ER429" s="1360"/>
      <c r="ES429" s="1362"/>
      <c r="ET429" s="1360"/>
      <c r="EU429" s="1362">
        <v>6</v>
      </c>
      <c r="EV429" s="1362">
        <v>0</v>
      </c>
      <c r="EW429" s="1362">
        <v>0</v>
      </c>
      <c r="EX429" s="1367">
        <f t="shared" si="669"/>
        <v>6</v>
      </c>
      <c r="EY429" s="1375">
        <v>1</v>
      </c>
      <c r="EZ429" s="1376"/>
      <c r="FA429" s="1362"/>
      <c r="FB429" s="1367">
        <v>8</v>
      </c>
      <c r="FC429" s="1360">
        <v>1</v>
      </c>
      <c r="FD429" s="1360">
        <v>5</v>
      </c>
      <c r="FE429" s="1360">
        <f t="shared" si="670"/>
        <v>14</v>
      </c>
      <c r="FF429" s="1372">
        <v>1</v>
      </c>
      <c r="FG429" s="1372"/>
      <c r="FH429" s="1373"/>
      <c r="FI429" s="1373"/>
      <c r="FJ429" s="1374">
        <v>10</v>
      </c>
      <c r="FK429" s="1374">
        <v>0</v>
      </c>
      <c r="FL429" s="1374">
        <v>1</v>
      </c>
      <c r="FM429" s="1374">
        <f t="shared" si="671"/>
        <v>11</v>
      </c>
      <c r="FN429" s="1374">
        <v>1</v>
      </c>
      <c r="FO429" s="1374"/>
      <c r="FP429" s="1374"/>
      <c r="FQ429" s="1374">
        <v>11</v>
      </c>
      <c r="FR429" s="1360">
        <v>0</v>
      </c>
      <c r="FS429" s="1360">
        <v>2</v>
      </c>
      <c r="FT429" s="1360">
        <f t="shared" si="672"/>
        <v>13</v>
      </c>
      <c r="FU429" s="1360">
        <v>1</v>
      </c>
      <c r="FV429" s="1360"/>
      <c r="FW429" s="1362"/>
      <c r="FX429" s="1362"/>
      <c r="FY429" s="1360">
        <v>3</v>
      </c>
      <c r="FZ429" s="1360">
        <v>1</v>
      </c>
      <c r="GA429" s="1360">
        <v>3</v>
      </c>
      <c r="GB429" s="1362">
        <f t="shared" si="673"/>
        <v>7</v>
      </c>
      <c r="GC429" s="1360">
        <v>1</v>
      </c>
      <c r="GD429" s="1361"/>
      <c r="GE429" s="1360">
        <f t="shared" si="629"/>
        <v>28</v>
      </c>
      <c r="GF429" s="1360">
        <f t="shared" si="630"/>
        <v>8</v>
      </c>
      <c r="GG429" s="1360">
        <f t="shared" si="631"/>
        <v>22</v>
      </c>
      <c r="GH429" s="1368">
        <v>2</v>
      </c>
      <c r="GI429" s="1368">
        <v>1</v>
      </c>
      <c r="GJ429" s="1368"/>
      <c r="GK429" s="1368"/>
      <c r="GL429" s="1368"/>
      <c r="GM429" s="1368"/>
      <c r="GN429" s="1368"/>
      <c r="GO429" s="1368"/>
      <c r="GP429" s="1368"/>
      <c r="GQ429" s="1368"/>
      <c r="GR429" s="1368"/>
      <c r="GS429" s="1016"/>
    </row>
    <row r="430" spans="1:201" hidden="1" x14ac:dyDescent="0.35">
      <c r="A430" s="1231">
        <v>43322</v>
      </c>
      <c r="B430" s="595"/>
      <c r="C430" s="595"/>
      <c r="D430" s="595"/>
      <c r="E430" s="595"/>
      <c r="F430" s="1012"/>
      <c r="G430" s="1165"/>
      <c r="H430" s="1014"/>
      <c r="I430" s="595"/>
      <c r="J430" s="595"/>
      <c r="K430" s="595"/>
      <c r="L430" s="595"/>
      <c r="M430" s="1012"/>
      <c r="N430" s="1012"/>
      <c r="O430" s="1014"/>
      <c r="P430" s="1014"/>
      <c r="Q430" s="595"/>
      <c r="R430" s="595"/>
      <c r="S430" s="595"/>
      <c r="T430" s="595"/>
      <c r="U430" s="1012"/>
      <c r="V430" s="1165"/>
      <c r="W430" s="595"/>
      <c r="X430" s="595"/>
      <c r="Y430" s="595"/>
      <c r="Z430" s="595"/>
      <c r="AA430" s="1012"/>
      <c r="AB430" s="1012"/>
      <c r="AC430" s="1360">
        <v>6</v>
      </c>
      <c r="AD430" s="1360">
        <v>5</v>
      </c>
      <c r="AE430" s="1360">
        <v>5</v>
      </c>
      <c r="AF430" s="1360">
        <f t="shared" si="661"/>
        <v>16</v>
      </c>
      <c r="AG430" s="1360">
        <v>1</v>
      </c>
      <c r="AH430" s="1361"/>
      <c r="AI430" s="1362"/>
      <c r="AJ430" s="1360">
        <v>6</v>
      </c>
      <c r="AK430" s="1360">
        <v>7</v>
      </c>
      <c r="AL430" s="1360">
        <v>9</v>
      </c>
      <c r="AM430" s="1360">
        <f t="shared" si="662"/>
        <v>22</v>
      </c>
      <c r="AN430" s="1363">
        <v>1</v>
      </c>
      <c r="AO430" s="1360"/>
      <c r="AP430" s="1360"/>
      <c r="AQ430" s="1360">
        <v>0</v>
      </c>
      <c r="AR430" s="1360">
        <v>1</v>
      </c>
      <c r="AS430" s="1360">
        <v>2</v>
      </c>
      <c r="AT430" s="1360">
        <f t="shared" si="663"/>
        <v>3</v>
      </c>
      <c r="AU430" s="1360">
        <v>1</v>
      </c>
      <c r="AV430" s="1361"/>
      <c r="AW430" s="1362"/>
      <c r="AX430" s="1360">
        <v>1</v>
      </c>
      <c r="AY430" s="1360">
        <v>4</v>
      </c>
      <c r="AZ430" s="1360">
        <v>6</v>
      </c>
      <c r="BA430" s="1360">
        <f t="shared" si="664"/>
        <v>11</v>
      </c>
      <c r="BB430" s="1360">
        <v>1</v>
      </c>
      <c r="BC430" s="1361"/>
      <c r="BD430" s="1362"/>
      <c r="BE430" s="1362"/>
      <c r="BF430" s="1368"/>
      <c r="BG430" s="1368"/>
      <c r="BH430" s="1368"/>
      <c r="BI430" s="1368"/>
      <c r="BJ430" s="1368"/>
      <c r="BK430" s="1368"/>
      <c r="BL430" s="1362"/>
      <c r="BM430" s="1360">
        <v>0</v>
      </c>
      <c r="BN430" s="1360">
        <v>0</v>
      </c>
      <c r="BO430" s="1360">
        <v>0</v>
      </c>
      <c r="BP430" s="1360">
        <f t="shared" si="665"/>
        <v>0</v>
      </c>
      <c r="BQ430" s="1360">
        <v>1</v>
      </c>
      <c r="BR430" s="1361"/>
      <c r="BS430" s="1360">
        <v>0</v>
      </c>
      <c r="BT430" s="1360">
        <v>0</v>
      </c>
      <c r="BU430" s="1360">
        <v>3</v>
      </c>
      <c r="BV430" s="1360">
        <f t="shared" si="666"/>
        <v>3</v>
      </c>
      <c r="BW430" s="1360">
        <v>1</v>
      </c>
      <c r="BX430" s="1360"/>
      <c r="BY430" s="1362"/>
      <c r="BZ430" s="1362"/>
      <c r="CA430" s="1360"/>
      <c r="CB430" s="1360"/>
      <c r="CC430" s="1360"/>
      <c r="CD430" s="1360"/>
      <c r="CE430" s="1360"/>
      <c r="CF430" s="1163"/>
      <c r="CG430" s="1355"/>
      <c r="CH430" s="1370"/>
      <c r="CI430" s="1370"/>
      <c r="CJ430" s="1370"/>
      <c r="CK430" s="1370"/>
      <c r="CL430" s="1363"/>
      <c r="CM430" s="1370"/>
      <c r="CN430" s="1369"/>
      <c r="CO430" s="1369"/>
      <c r="CP430" s="1370"/>
      <c r="CQ430" s="1370"/>
      <c r="CR430" s="1370"/>
      <c r="CS430" s="1370"/>
      <c r="CT430" s="1370"/>
      <c r="CU430" s="1370"/>
      <c r="CV430" s="1369"/>
      <c r="CW430" s="1370"/>
      <c r="CX430" s="1370"/>
      <c r="CY430" s="1370"/>
      <c r="CZ430" s="1370"/>
      <c r="DA430" s="1680"/>
      <c r="DB430" s="1680"/>
      <c r="DC430" s="1680"/>
      <c r="DD430" s="1680"/>
      <c r="DE430" s="1680"/>
      <c r="DF430" s="1680"/>
      <c r="DG430" s="1680"/>
      <c r="DH430" s="1680"/>
      <c r="DI430" s="1680"/>
      <c r="DJ430" s="1680"/>
      <c r="DK430" s="1680"/>
      <c r="DL430" s="1680"/>
      <c r="DM430" s="1370"/>
      <c r="DN430" s="1370"/>
      <c r="DO430" s="1369"/>
      <c r="DP430" s="1369"/>
      <c r="DQ430" s="1370"/>
      <c r="DR430" s="1370"/>
      <c r="DS430" s="1370"/>
      <c r="DT430" s="1370"/>
      <c r="DU430" s="1370"/>
      <c r="DV430" s="1370"/>
      <c r="DW430" s="1369"/>
      <c r="DX430" s="1370"/>
      <c r="DY430" s="1370"/>
      <c r="DZ430" s="1370"/>
      <c r="EA430" s="1370"/>
      <c r="EB430" s="1370"/>
      <c r="EC430" s="1370"/>
      <c r="ED430" s="1369"/>
      <c r="EE430" s="1369"/>
      <c r="EF430" s="1370">
        <v>7</v>
      </c>
      <c r="EG430" s="1370">
        <v>2</v>
      </c>
      <c r="EH430" s="1370">
        <v>4</v>
      </c>
      <c r="EI430" s="1370">
        <f t="shared" si="667"/>
        <v>13</v>
      </c>
      <c r="EJ430" s="1370">
        <v>1</v>
      </c>
      <c r="EK430" s="1163"/>
      <c r="EL430" s="1355"/>
      <c r="EM430" s="1360">
        <v>8</v>
      </c>
      <c r="EN430" s="1360">
        <v>4</v>
      </c>
      <c r="EO430" s="1360">
        <v>10</v>
      </c>
      <c r="EP430" s="1360">
        <f t="shared" si="668"/>
        <v>22</v>
      </c>
      <c r="EQ430" s="1360">
        <v>1</v>
      </c>
      <c r="ER430" s="1360"/>
      <c r="ES430" s="1362"/>
      <c r="ET430" s="1360"/>
      <c r="EU430" s="1360">
        <v>3</v>
      </c>
      <c r="EV430" s="1360">
        <v>3</v>
      </c>
      <c r="EW430" s="1360">
        <v>2</v>
      </c>
      <c r="EX430" s="1360">
        <f t="shared" si="669"/>
        <v>8</v>
      </c>
      <c r="EY430" s="1361">
        <v>1</v>
      </c>
      <c r="EZ430" s="1371"/>
      <c r="FA430" s="1362"/>
      <c r="FB430" s="1377">
        <v>4</v>
      </c>
      <c r="FC430" s="1360">
        <v>3</v>
      </c>
      <c r="FD430" s="1360">
        <v>2</v>
      </c>
      <c r="FE430" s="1360">
        <f t="shared" si="670"/>
        <v>9</v>
      </c>
      <c r="FF430" s="1372">
        <v>1</v>
      </c>
      <c r="FG430" s="1372"/>
      <c r="FH430" s="1373"/>
      <c r="FI430" s="1373"/>
      <c r="FJ430" s="1374">
        <v>2</v>
      </c>
      <c r="FK430" s="1374">
        <v>0</v>
      </c>
      <c r="FL430" s="1374">
        <v>2</v>
      </c>
      <c r="FM430" s="1374">
        <f t="shared" si="671"/>
        <v>4</v>
      </c>
      <c r="FN430" s="1374">
        <v>1</v>
      </c>
      <c r="FO430" s="1374"/>
      <c r="FP430" s="1374"/>
      <c r="FQ430" s="1374">
        <v>4</v>
      </c>
      <c r="FR430" s="1360">
        <v>1</v>
      </c>
      <c r="FS430" s="1360">
        <v>0</v>
      </c>
      <c r="FT430" s="1360">
        <f t="shared" si="672"/>
        <v>5</v>
      </c>
      <c r="FU430" s="1360">
        <v>1</v>
      </c>
      <c r="FV430" s="1360"/>
      <c r="FW430" s="1362"/>
      <c r="FX430" s="1362"/>
      <c r="FY430" s="1360">
        <v>1</v>
      </c>
      <c r="FZ430" s="1360">
        <v>1</v>
      </c>
      <c r="GA430" s="1360">
        <v>2</v>
      </c>
      <c r="GB430" s="1362">
        <f t="shared" si="673"/>
        <v>4</v>
      </c>
      <c r="GC430" s="1360">
        <v>1</v>
      </c>
      <c r="GD430" s="1361"/>
      <c r="GE430" s="1360">
        <f t="shared" si="629"/>
        <v>19</v>
      </c>
      <c r="GF430" s="1360">
        <f t="shared" si="630"/>
        <v>12</v>
      </c>
      <c r="GG430" s="1360">
        <f t="shared" si="631"/>
        <v>17</v>
      </c>
      <c r="GH430" s="1368">
        <v>3</v>
      </c>
      <c r="GI430" s="1368">
        <v>3</v>
      </c>
      <c r="GJ430" s="1368"/>
      <c r="GK430" s="1368"/>
      <c r="GL430" s="1368"/>
      <c r="GM430" s="1368"/>
      <c r="GN430" s="1368"/>
      <c r="GO430" s="1368"/>
      <c r="GP430" s="1368"/>
      <c r="GQ430" s="1368"/>
      <c r="GR430" s="1368"/>
      <c r="GS430" s="1016"/>
    </row>
    <row r="431" spans="1:201" hidden="1" x14ac:dyDescent="0.35">
      <c r="A431" s="1230">
        <v>43325</v>
      </c>
      <c r="B431" s="595"/>
      <c r="C431" s="595"/>
      <c r="D431" s="595"/>
      <c r="E431" s="595"/>
      <c r="F431" s="1012"/>
      <c r="G431" s="1165"/>
      <c r="H431" s="1014"/>
      <c r="I431" s="595"/>
      <c r="J431" s="595"/>
      <c r="K431" s="595"/>
      <c r="L431" s="595"/>
      <c r="M431" s="1012"/>
      <c r="N431" s="1012"/>
      <c r="O431" s="1014"/>
      <c r="P431" s="1014"/>
      <c r="Q431" s="595"/>
      <c r="R431" s="595"/>
      <c r="S431" s="595"/>
      <c r="T431" s="595"/>
      <c r="U431" s="1012"/>
      <c r="V431" s="1165"/>
      <c r="W431" s="595"/>
      <c r="X431" s="595"/>
      <c r="Y431" s="595"/>
      <c r="Z431" s="595"/>
      <c r="AA431" s="1012"/>
      <c r="AB431" s="1012"/>
      <c r="AC431" s="1360">
        <v>5</v>
      </c>
      <c r="AD431" s="1360">
        <v>5</v>
      </c>
      <c r="AE431" s="1360">
        <v>7</v>
      </c>
      <c r="AF431" s="1360">
        <f t="shared" si="661"/>
        <v>17</v>
      </c>
      <c r="AG431" s="1360">
        <v>1</v>
      </c>
      <c r="AH431" s="1361"/>
      <c r="AI431" s="1362"/>
      <c r="AJ431" s="1360">
        <v>5</v>
      </c>
      <c r="AK431" s="1360">
        <v>9</v>
      </c>
      <c r="AL431" s="1360">
        <v>8</v>
      </c>
      <c r="AM431" s="1360">
        <f t="shared" si="662"/>
        <v>22</v>
      </c>
      <c r="AN431" s="1363">
        <v>1</v>
      </c>
      <c r="AO431" s="1360"/>
      <c r="AP431" s="1360"/>
      <c r="AQ431" s="1360">
        <v>3</v>
      </c>
      <c r="AR431" s="1360">
        <v>4</v>
      </c>
      <c r="AS431" s="1360">
        <v>3</v>
      </c>
      <c r="AT431" s="1360">
        <f t="shared" si="663"/>
        <v>10</v>
      </c>
      <c r="AU431" s="1360">
        <v>1</v>
      </c>
      <c r="AV431" s="1361"/>
      <c r="AW431" s="1362"/>
      <c r="AX431" s="1360">
        <v>3</v>
      </c>
      <c r="AY431" s="1360">
        <v>5</v>
      </c>
      <c r="AZ431" s="1360">
        <v>5</v>
      </c>
      <c r="BA431" s="1360">
        <f t="shared" si="664"/>
        <v>13</v>
      </c>
      <c r="BB431" s="1360">
        <v>1</v>
      </c>
      <c r="BC431" s="1361"/>
      <c r="BD431" s="1362"/>
      <c r="BE431" s="1362"/>
      <c r="BF431" s="1368"/>
      <c r="BG431" s="1368"/>
      <c r="BH431" s="1368"/>
      <c r="BI431" s="1368"/>
      <c r="BJ431" s="1368"/>
      <c r="BK431" s="1368"/>
      <c r="BL431" s="1362"/>
      <c r="BM431" s="1360">
        <v>0</v>
      </c>
      <c r="BN431" s="1360">
        <v>0</v>
      </c>
      <c r="BO431" s="1360">
        <v>0</v>
      </c>
      <c r="BP431" s="1360">
        <f t="shared" si="665"/>
        <v>0</v>
      </c>
      <c r="BQ431" s="1360">
        <v>1</v>
      </c>
      <c r="BR431" s="1361"/>
      <c r="BS431" s="1360">
        <v>0</v>
      </c>
      <c r="BT431" s="1360">
        <v>0</v>
      </c>
      <c r="BU431" s="1360">
        <v>0</v>
      </c>
      <c r="BV431" s="1360">
        <f t="shared" si="666"/>
        <v>0</v>
      </c>
      <c r="BW431" s="1360">
        <v>1</v>
      </c>
      <c r="BX431" s="1360"/>
      <c r="BY431" s="1362"/>
      <c r="BZ431" s="1362"/>
      <c r="CA431" s="1360"/>
      <c r="CB431" s="1360"/>
      <c r="CC431" s="1360"/>
      <c r="CD431" s="1360"/>
      <c r="CE431" s="1360"/>
      <c r="CF431" s="1163"/>
      <c r="CG431" s="1355"/>
      <c r="CH431" s="1370"/>
      <c r="CI431" s="1370"/>
      <c r="CJ431" s="1370"/>
      <c r="CK431" s="1370"/>
      <c r="CL431" s="1363"/>
      <c r="CM431" s="1370"/>
      <c r="CN431" s="1369"/>
      <c r="CO431" s="1369"/>
      <c r="CP431" s="1370"/>
      <c r="CQ431" s="1370"/>
      <c r="CR431" s="1370"/>
      <c r="CS431" s="1370"/>
      <c r="CT431" s="1370"/>
      <c r="CU431" s="1370"/>
      <c r="CV431" s="1369"/>
      <c r="CW431" s="1370"/>
      <c r="CX431" s="1370"/>
      <c r="CY431" s="1370"/>
      <c r="CZ431" s="1370"/>
      <c r="DA431" s="1680"/>
      <c r="DB431" s="1680"/>
      <c r="DC431" s="1680"/>
      <c r="DD431" s="1680"/>
      <c r="DE431" s="1680"/>
      <c r="DF431" s="1680"/>
      <c r="DG431" s="1680"/>
      <c r="DH431" s="1680"/>
      <c r="DI431" s="1680"/>
      <c r="DJ431" s="1680"/>
      <c r="DK431" s="1680"/>
      <c r="DL431" s="1680"/>
      <c r="DM431" s="1370"/>
      <c r="DN431" s="1370"/>
      <c r="DO431" s="1369"/>
      <c r="DP431" s="1369"/>
      <c r="DQ431" s="1370"/>
      <c r="DR431" s="1370"/>
      <c r="DS431" s="1370"/>
      <c r="DT431" s="1370"/>
      <c r="DU431" s="1370"/>
      <c r="DV431" s="1370"/>
      <c r="DW431" s="1369"/>
      <c r="DX431" s="1370"/>
      <c r="DY431" s="1370"/>
      <c r="DZ431" s="1370"/>
      <c r="EA431" s="1370"/>
      <c r="EB431" s="1370"/>
      <c r="EC431" s="1370"/>
      <c r="ED431" s="1369"/>
      <c r="EE431" s="1369"/>
      <c r="EF431" s="1370">
        <v>8</v>
      </c>
      <c r="EG431" s="1370">
        <v>5</v>
      </c>
      <c r="EH431" s="1370">
        <v>3</v>
      </c>
      <c r="EI431" s="1370">
        <f t="shared" si="667"/>
        <v>16</v>
      </c>
      <c r="EJ431" s="1370">
        <v>1</v>
      </c>
      <c r="EK431" s="1163"/>
      <c r="EL431" s="1355"/>
      <c r="EM431" s="1360">
        <v>8</v>
      </c>
      <c r="EN431" s="1360">
        <v>7</v>
      </c>
      <c r="EO431" s="1360">
        <v>4</v>
      </c>
      <c r="EP431" s="1360">
        <f t="shared" si="668"/>
        <v>19</v>
      </c>
      <c r="EQ431" s="1360">
        <v>1</v>
      </c>
      <c r="ER431" s="1360"/>
      <c r="ES431" s="1362"/>
      <c r="ET431" s="1360"/>
      <c r="EU431" s="1360">
        <v>10</v>
      </c>
      <c r="EV431" s="1360">
        <v>1</v>
      </c>
      <c r="EW431" s="1360">
        <v>1</v>
      </c>
      <c r="EX431" s="1360">
        <f t="shared" si="669"/>
        <v>12</v>
      </c>
      <c r="EY431" s="1361">
        <v>1</v>
      </c>
      <c r="EZ431" s="1371"/>
      <c r="FA431" s="1362"/>
      <c r="FB431" s="1360">
        <v>11</v>
      </c>
      <c r="FC431" s="1360">
        <v>1</v>
      </c>
      <c r="FD431" s="1360">
        <v>1</v>
      </c>
      <c r="FE431" s="1360">
        <f t="shared" si="670"/>
        <v>13</v>
      </c>
      <c r="FF431" s="1372">
        <v>1</v>
      </c>
      <c r="FG431" s="1372"/>
      <c r="FH431" s="1373"/>
      <c r="FI431" s="1373"/>
      <c r="FJ431" s="1374">
        <v>5</v>
      </c>
      <c r="FK431" s="1374">
        <v>2</v>
      </c>
      <c r="FL431" s="1374">
        <v>2</v>
      </c>
      <c r="FM431" s="1374">
        <f t="shared" si="671"/>
        <v>9</v>
      </c>
      <c r="FN431" s="1374">
        <v>1</v>
      </c>
      <c r="FO431" s="1374"/>
      <c r="FP431" s="1374"/>
      <c r="FQ431" s="1374">
        <v>7</v>
      </c>
      <c r="FR431" s="1360">
        <v>2</v>
      </c>
      <c r="FS431" s="1360">
        <v>2</v>
      </c>
      <c r="FT431" s="1360">
        <f t="shared" si="672"/>
        <v>11</v>
      </c>
      <c r="FU431" s="1360">
        <v>1</v>
      </c>
      <c r="FV431" s="1360"/>
      <c r="FW431" s="1362"/>
      <c r="FX431" s="1362"/>
      <c r="FY431" s="1360">
        <v>3</v>
      </c>
      <c r="FZ431" s="1360">
        <v>1</v>
      </c>
      <c r="GA431" s="1360">
        <v>2</v>
      </c>
      <c r="GB431" s="1362">
        <f t="shared" si="673"/>
        <v>6</v>
      </c>
      <c r="GC431" s="1360">
        <v>1</v>
      </c>
      <c r="GD431" s="1361"/>
      <c r="GE431" s="1360">
        <f t="shared" si="629"/>
        <v>34</v>
      </c>
      <c r="GF431" s="1360">
        <f t="shared" si="630"/>
        <v>18</v>
      </c>
      <c r="GG431" s="1360">
        <f t="shared" si="631"/>
        <v>18</v>
      </c>
      <c r="GH431" s="1368">
        <v>0</v>
      </c>
      <c r="GI431" s="1368">
        <v>1</v>
      </c>
      <c r="GJ431" s="1368"/>
      <c r="GK431" s="1368"/>
      <c r="GL431" s="1368"/>
      <c r="GM431" s="1368"/>
      <c r="GN431" s="1368"/>
      <c r="GO431" s="1368"/>
      <c r="GP431" s="1368"/>
      <c r="GQ431" s="1368"/>
      <c r="GR431" s="1368"/>
      <c r="GS431" s="1016"/>
    </row>
    <row r="432" spans="1:201" hidden="1" x14ac:dyDescent="0.35">
      <c r="A432" s="1230">
        <v>43326</v>
      </c>
      <c r="B432" s="595"/>
      <c r="C432" s="595"/>
      <c r="D432" s="595"/>
      <c r="E432" s="595"/>
      <c r="F432" s="1012"/>
      <c r="G432" s="1165"/>
      <c r="H432" s="1014"/>
      <c r="I432" s="595"/>
      <c r="J432" s="595"/>
      <c r="K432" s="595"/>
      <c r="L432" s="595"/>
      <c r="M432" s="1012"/>
      <c r="N432" s="1012"/>
      <c r="O432" s="1014"/>
      <c r="P432" s="1014"/>
      <c r="Q432" s="595"/>
      <c r="R432" s="595"/>
      <c r="S432" s="595"/>
      <c r="T432" s="595"/>
      <c r="U432" s="1012"/>
      <c r="V432" s="1165"/>
      <c r="W432" s="595"/>
      <c r="X432" s="595"/>
      <c r="Y432" s="595"/>
      <c r="Z432" s="595"/>
      <c r="AA432" s="1012"/>
      <c r="AB432" s="1012"/>
      <c r="AC432" s="1360">
        <v>8</v>
      </c>
      <c r="AD432" s="1360">
        <v>2</v>
      </c>
      <c r="AE432" s="1360">
        <v>8</v>
      </c>
      <c r="AF432" s="1360">
        <f t="shared" si="661"/>
        <v>18</v>
      </c>
      <c r="AG432" s="1360">
        <v>1</v>
      </c>
      <c r="AH432" s="1361"/>
      <c r="AI432" s="1362"/>
      <c r="AJ432" s="1360">
        <v>8</v>
      </c>
      <c r="AK432" s="1360">
        <v>5</v>
      </c>
      <c r="AL432" s="1360">
        <v>11</v>
      </c>
      <c r="AM432" s="1360">
        <f t="shared" si="662"/>
        <v>24</v>
      </c>
      <c r="AN432" s="1363">
        <v>1</v>
      </c>
      <c r="AO432" s="1360"/>
      <c r="AP432" s="1360"/>
      <c r="AQ432" s="1360">
        <v>1</v>
      </c>
      <c r="AR432" s="1360">
        <v>0</v>
      </c>
      <c r="AS432" s="1360">
        <v>2</v>
      </c>
      <c r="AT432" s="1360">
        <f t="shared" si="663"/>
        <v>3</v>
      </c>
      <c r="AU432" s="1360">
        <v>1</v>
      </c>
      <c r="AV432" s="1361"/>
      <c r="AW432" s="1362"/>
      <c r="AX432" s="1360">
        <v>1</v>
      </c>
      <c r="AY432" s="1360">
        <v>1</v>
      </c>
      <c r="AZ432" s="1360">
        <v>3</v>
      </c>
      <c r="BA432" s="1360">
        <f t="shared" si="664"/>
        <v>5</v>
      </c>
      <c r="BB432" s="1360">
        <v>1</v>
      </c>
      <c r="BC432" s="1361"/>
      <c r="BD432" s="1362"/>
      <c r="BE432" s="1362"/>
      <c r="BF432" s="1368"/>
      <c r="BG432" s="1368"/>
      <c r="BH432" s="1368"/>
      <c r="BI432" s="1368"/>
      <c r="BJ432" s="1368"/>
      <c r="BK432" s="1368"/>
      <c r="BL432" s="1362"/>
      <c r="BM432" s="1360">
        <v>0</v>
      </c>
      <c r="BN432" s="1360">
        <v>0</v>
      </c>
      <c r="BO432" s="1360">
        <v>0</v>
      </c>
      <c r="BP432" s="1360">
        <f t="shared" si="665"/>
        <v>0</v>
      </c>
      <c r="BQ432" s="1360">
        <v>1</v>
      </c>
      <c r="BR432" s="1361"/>
      <c r="BS432" s="1360">
        <v>0</v>
      </c>
      <c r="BT432" s="1360">
        <v>0</v>
      </c>
      <c r="BU432" s="1360">
        <v>1</v>
      </c>
      <c r="BV432" s="1360">
        <f t="shared" si="666"/>
        <v>1</v>
      </c>
      <c r="BW432" s="1360">
        <v>1</v>
      </c>
      <c r="BX432" s="1360"/>
      <c r="BY432" s="1362"/>
      <c r="BZ432" s="1362"/>
      <c r="CA432" s="1360"/>
      <c r="CB432" s="1360"/>
      <c r="CC432" s="1360"/>
      <c r="CD432" s="1360"/>
      <c r="CE432" s="1360"/>
      <c r="CF432" s="1163"/>
      <c r="CG432" s="1355"/>
      <c r="CH432" s="1370"/>
      <c r="CI432" s="1370"/>
      <c r="CJ432" s="1370"/>
      <c r="CK432" s="1370"/>
      <c r="CL432" s="1363"/>
      <c r="CM432" s="1370"/>
      <c r="CN432" s="1369"/>
      <c r="CO432" s="1369"/>
      <c r="CP432" s="1370"/>
      <c r="CQ432" s="1370"/>
      <c r="CR432" s="1370"/>
      <c r="CS432" s="1370"/>
      <c r="CT432" s="1370"/>
      <c r="CU432" s="1370"/>
      <c r="CV432" s="1369"/>
      <c r="CW432" s="1370"/>
      <c r="CX432" s="1370"/>
      <c r="CY432" s="1370"/>
      <c r="CZ432" s="1370"/>
      <c r="DA432" s="1680"/>
      <c r="DB432" s="1680"/>
      <c r="DC432" s="1680"/>
      <c r="DD432" s="1680"/>
      <c r="DE432" s="1680"/>
      <c r="DF432" s="1680"/>
      <c r="DG432" s="1680"/>
      <c r="DH432" s="1680"/>
      <c r="DI432" s="1680"/>
      <c r="DJ432" s="1680"/>
      <c r="DK432" s="1680"/>
      <c r="DL432" s="1680"/>
      <c r="DM432" s="1370"/>
      <c r="DN432" s="1370"/>
      <c r="DO432" s="1369"/>
      <c r="DP432" s="1369"/>
      <c r="DQ432" s="1370"/>
      <c r="DR432" s="1370"/>
      <c r="DS432" s="1370"/>
      <c r="DT432" s="1370"/>
      <c r="DU432" s="1370"/>
      <c r="DV432" s="1370"/>
      <c r="DW432" s="1369"/>
      <c r="DX432" s="1370"/>
      <c r="DY432" s="1370"/>
      <c r="DZ432" s="1370"/>
      <c r="EA432" s="1370"/>
      <c r="EB432" s="1370"/>
      <c r="EC432" s="1370"/>
      <c r="ED432" s="1369"/>
      <c r="EE432" s="1369"/>
      <c r="EF432" s="1370">
        <v>17</v>
      </c>
      <c r="EG432" s="1370">
        <v>1</v>
      </c>
      <c r="EH432" s="1370">
        <v>4</v>
      </c>
      <c r="EI432" s="1370">
        <f t="shared" si="667"/>
        <v>22</v>
      </c>
      <c r="EJ432" s="1370">
        <v>1</v>
      </c>
      <c r="EK432" s="1163"/>
      <c r="EL432" s="1355"/>
      <c r="EM432" s="1360">
        <v>18</v>
      </c>
      <c r="EN432" s="1360">
        <v>3</v>
      </c>
      <c r="EO432" s="1360">
        <v>4</v>
      </c>
      <c r="EP432" s="1360">
        <f t="shared" si="668"/>
        <v>25</v>
      </c>
      <c r="EQ432" s="1360">
        <v>1</v>
      </c>
      <c r="ER432" s="1360"/>
      <c r="ES432" s="1362"/>
      <c r="ET432" s="1360"/>
      <c r="EU432" s="1360">
        <v>7</v>
      </c>
      <c r="EV432" s="1360">
        <v>1</v>
      </c>
      <c r="EW432" s="1360">
        <v>3</v>
      </c>
      <c r="EX432" s="1360">
        <f t="shared" si="669"/>
        <v>11</v>
      </c>
      <c r="EY432" s="1361">
        <v>1</v>
      </c>
      <c r="EZ432" s="1371"/>
      <c r="FA432" s="1362"/>
      <c r="FB432" s="1360">
        <v>9</v>
      </c>
      <c r="FC432" s="1360">
        <v>1</v>
      </c>
      <c r="FD432" s="1360">
        <v>4</v>
      </c>
      <c r="FE432" s="1360">
        <f t="shared" si="670"/>
        <v>14</v>
      </c>
      <c r="FF432" s="1372">
        <v>1</v>
      </c>
      <c r="FG432" s="1372"/>
      <c r="FH432" s="1373"/>
      <c r="FI432" s="1373"/>
      <c r="FJ432" s="1374">
        <v>4</v>
      </c>
      <c r="FK432" s="1374">
        <v>0</v>
      </c>
      <c r="FL432" s="1374">
        <v>0</v>
      </c>
      <c r="FM432" s="1374">
        <f t="shared" si="671"/>
        <v>4</v>
      </c>
      <c r="FN432" s="1374">
        <v>1</v>
      </c>
      <c r="FO432" s="1374"/>
      <c r="FP432" s="1374"/>
      <c r="FQ432" s="1374">
        <v>9</v>
      </c>
      <c r="FR432" s="1360">
        <v>0</v>
      </c>
      <c r="FS432" s="1360">
        <v>2</v>
      </c>
      <c r="FT432" s="1360">
        <f t="shared" si="672"/>
        <v>11</v>
      </c>
      <c r="FU432" s="1360">
        <v>1</v>
      </c>
      <c r="FV432" s="1360"/>
      <c r="FW432" s="1362"/>
      <c r="FX432" s="1362"/>
      <c r="FY432" s="1360">
        <v>5</v>
      </c>
      <c r="FZ432" s="1360">
        <v>0</v>
      </c>
      <c r="GA432" s="1360">
        <v>1</v>
      </c>
      <c r="GB432" s="1362">
        <f t="shared" si="673"/>
        <v>6</v>
      </c>
      <c r="GC432" s="1360">
        <v>1</v>
      </c>
      <c r="GD432" s="1361"/>
      <c r="GE432" s="1360">
        <f t="shared" si="629"/>
        <v>42</v>
      </c>
      <c r="GF432" s="1360">
        <f t="shared" si="630"/>
        <v>4</v>
      </c>
      <c r="GG432" s="1360">
        <f t="shared" si="631"/>
        <v>18</v>
      </c>
      <c r="GH432" s="1368">
        <v>1</v>
      </c>
      <c r="GI432" s="1368">
        <v>2</v>
      </c>
      <c r="GJ432" s="1368"/>
      <c r="GK432" s="1368"/>
      <c r="GL432" s="1368"/>
      <c r="GM432" s="1368"/>
      <c r="GN432" s="1368"/>
      <c r="GO432" s="1368"/>
      <c r="GP432" s="1368"/>
      <c r="GQ432" s="1368"/>
      <c r="GR432" s="1368"/>
      <c r="GS432" s="1016"/>
    </row>
    <row r="433" spans="1:201" hidden="1" x14ac:dyDescent="0.35">
      <c r="A433" s="1230">
        <v>43327</v>
      </c>
      <c r="B433" s="595"/>
      <c r="C433" s="595"/>
      <c r="D433" s="595"/>
      <c r="E433" s="595"/>
      <c r="F433" s="1012"/>
      <c r="G433" s="1165"/>
      <c r="H433" s="1014"/>
      <c r="I433" s="595"/>
      <c r="J433" s="595"/>
      <c r="K433" s="595"/>
      <c r="L433" s="595"/>
      <c r="M433" s="1012"/>
      <c r="N433" s="1012"/>
      <c r="O433" s="1014"/>
      <c r="P433" s="1014"/>
      <c r="Q433" s="595"/>
      <c r="R433" s="595"/>
      <c r="S433" s="595"/>
      <c r="T433" s="595"/>
      <c r="U433" s="1012"/>
      <c r="V433" s="1165"/>
      <c r="W433" s="595"/>
      <c r="X433" s="595"/>
      <c r="Y433" s="595"/>
      <c r="Z433" s="595"/>
      <c r="AA433" s="1012"/>
      <c r="AB433" s="1012"/>
      <c r="AC433" s="1360">
        <v>9</v>
      </c>
      <c r="AD433" s="1360">
        <v>6</v>
      </c>
      <c r="AE433" s="1360">
        <v>9</v>
      </c>
      <c r="AF433" s="1360">
        <f t="shared" si="661"/>
        <v>24</v>
      </c>
      <c r="AG433" s="1360">
        <v>1</v>
      </c>
      <c r="AH433" s="1361"/>
      <c r="AI433" s="1362"/>
      <c r="AJ433" s="1360">
        <v>10</v>
      </c>
      <c r="AK433" s="1360">
        <v>8</v>
      </c>
      <c r="AL433" s="1360">
        <v>11</v>
      </c>
      <c r="AM433" s="1360">
        <f t="shared" si="662"/>
        <v>29</v>
      </c>
      <c r="AN433" s="1363">
        <v>1</v>
      </c>
      <c r="AO433" s="1360"/>
      <c r="AP433" s="1360"/>
      <c r="AQ433" s="1360">
        <v>3</v>
      </c>
      <c r="AR433" s="1360">
        <v>2</v>
      </c>
      <c r="AS433" s="1360">
        <v>6</v>
      </c>
      <c r="AT433" s="1360">
        <f t="shared" si="663"/>
        <v>11</v>
      </c>
      <c r="AU433" s="1360">
        <v>1</v>
      </c>
      <c r="AV433" s="1361"/>
      <c r="AW433" s="1362"/>
      <c r="AX433" s="1360">
        <v>4</v>
      </c>
      <c r="AY433" s="1360">
        <v>4</v>
      </c>
      <c r="AZ433" s="1360">
        <v>7</v>
      </c>
      <c r="BA433" s="1360">
        <f t="shared" si="664"/>
        <v>15</v>
      </c>
      <c r="BB433" s="1360">
        <v>1</v>
      </c>
      <c r="BC433" s="1361"/>
      <c r="BD433" s="1362"/>
      <c r="BE433" s="1362"/>
      <c r="BF433" s="1368"/>
      <c r="BG433" s="1368"/>
      <c r="BH433" s="1368"/>
      <c r="BI433" s="1368"/>
      <c r="BJ433" s="1368"/>
      <c r="BK433" s="1368"/>
      <c r="BL433" s="1362"/>
      <c r="BM433" s="1360">
        <v>0</v>
      </c>
      <c r="BN433" s="1360">
        <v>0</v>
      </c>
      <c r="BO433" s="1360">
        <v>0</v>
      </c>
      <c r="BP433" s="1360">
        <f t="shared" si="665"/>
        <v>0</v>
      </c>
      <c r="BQ433" s="1360">
        <v>1</v>
      </c>
      <c r="BR433" s="1361"/>
      <c r="BS433" s="1360">
        <v>0</v>
      </c>
      <c r="BT433" s="1360">
        <v>0</v>
      </c>
      <c r="BU433" s="1360">
        <v>0</v>
      </c>
      <c r="BV433" s="1360">
        <f t="shared" si="666"/>
        <v>0</v>
      </c>
      <c r="BW433" s="1360">
        <v>1</v>
      </c>
      <c r="BX433" s="1360"/>
      <c r="BY433" s="1362"/>
      <c r="BZ433" s="1362"/>
      <c r="CA433" s="1360"/>
      <c r="CB433" s="1360"/>
      <c r="CC433" s="1360"/>
      <c r="CD433" s="1360"/>
      <c r="CE433" s="1360"/>
      <c r="CF433" s="1163"/>
      <c r="CG433" s="1355"/>
      <c r="CH433" s="1370"/>
      <c r="CI433" s="1370"/>
      <c r="CJ433" s="1370"/>
      <c r="CK433" s="1370"/>
      <c r="CL433" s="1363"/>
      <c r="CM433" s="1370"/>
      <c r="CN433" s="1369"/>
      <c r="CO433" s="1369"/>
      <c r="CP433" s="1370"/>
      <c r="CQ433" s="1370"/>
      <c r="CR433" s="1370"/>
      <c r="CS433" s="1370"/>
      <c r="CT433" s="1370"/>
      <c r="CU433" s="1370"/>
      <c r="CV433" s="1369"/>
      <c r="CW433" s="1370"/>
      <c r="CX433" s="1370"/>
      <c r="CY433" s="1370"/>
      <c r="CZ433" s="1370"/>
      <c r="DA433" s="1680"/>
      <c r="DB433" s="1680"/>
      <c r="DC433" s="1680"/>
      <c r="DD433" s="1680"/>
      <c r="DE433" s="1680"/>
      <c r="DF433" s="1680"/>
      <c r="DG433" s="1680"/>
      <c r="DH433" s="1680"/>
      <c r="DI433" s="1680"/>
      <c r="DJ433" s="1680"/>
      <c r="DK433" s="1680"/>
      <c r="DL433" s="1680"/>
      <c r="DM433" s="1370"/>
      <c r="DN433" s="1370"/>
      <c r="DO433" s="1369"/>
      <c r="DP433" s="1369"/>
      <c r="DQ433" s="1370"/>
      <c r="DR433" s="1370"/>
      <c r="DS433" s="1370"/>
      <c r="DT433" s="1370"/>
      <c r="DU433" s="1370"/>
      <c r="DV433" s="1370"/>
      <c r="DW433" s="1369"/>
      <c r="DX433" s="1370"/>
      <c r="DY433" s="1370"/>
      <c r="DZ433" s="1370"/>
      <c r="EA433" s="1370"/>
      <c r="EB433" s="1370"/>
      <c r="EC433" s="1370"/>
      <c r="ED433" s="1369"/>
      <c r="EE433" s="1369"/>
      <c r="EF433" s="1370">
        <v>7</v>
      </c>
      <c r="EG433" s="1370">
        <v>4</v>
      </c>
      <c r="EH433" s="1370">
        <v>0</v>
      </c>
      <c r="EI433" s="1370">
        <f t="shared" si="667"/>
        <v>11</v>
      </c>
      <c r="EJ433" s="1370">
        <v>1</v>
      </c>
      <c r="EK433" s="1163"/>
      <c r="EL433" s="1355"/>
      <c r="EM433" s="1360">
        <v>10</v>
      </c>
      <c r="EN433" s="1360">
        <v>5</v>
      </c>
      <c r="EO433" s="1360">
        <v>1</v>
      </c>
      <c r="EP433" s="1360">
        <f t="shared" si="668"/>
        <v>16</v>
      </c>
      <c r="EQ433" s="1360">
        <v>1</v>
      </c>
      <c r="ER433" s="1360"/>
      <c r="ES433" s="1362"/>
      <c r="ET433" s="1360"/>
      <c r="EU433" s="1360">
        <v>8</v>
      </c>
      <c r="EV433" s="1360">
        <v>3</v>
      </c>
      <c r="EW433" s="1360">
        <v>3</v>
      </c>
      <c r="EX433" s="1360">
        <f t="shared" si="669"/>
        <v>14</v>
      </c>
      <c r="EY433" s="1361">
        <v>1</v>
      </c>
      <c r="EZ433" s="1371"/>
      <c r="FA433" s="1362"/>
      <c r="FB433" s="1360">
        <v>9</v>
      </c>
      <c r="FC433" s="1360">
        <v>6</v>
      </c>
      <c r="FD433" s="1360">
        <v>7</v>
      </c>
      <c r="FE433" s="1360">
        <f t="shared" si="670"/>
        <v>22</v>
      </c>
      <c r="FF433" s="1372">
        <v>1</v>
      </c>
      <c r="FG433" s="1372"/>
      <c r="FH433" s="1373"/>
      <c r="FI433" s="1373"/>
      <c r="FJ433" s="1374">
        <v>14</v>
      </c>
      <c r="FK433" s="1374">
        <v>1</v>
      </c>
      <c r="FL433" s="1374">
        <v>4</v>
      </c>
      <c r="FM433" s="1374">
        <f t="shared" si="671"/>
        <v>19</v>
      </c>
      <c r="FN433" s="1374">
        <v>1</v>
      </c>
      <c r="FO433" s="1374"/>
      <c r="FP433" s="1374"/>
      <c r="FQ433" s="1374">
        <v>14</v>
      </c>
      <c r="FR433" s="1360">
        <v>2</v>
      </c>
      <c r="FS433" s="1360">
        <v>4</v>
      </c>
      <c r="FT433" s="1360">
        <f t="shared" si="672"/>
        <v>20</v>
      </c>
      <c r="FU433" s="1360">
        <v>1</v>
      </c>
      <c r="FV433" s="1360"/>
      <c r="FW433" s="1362"/>
      <c r="FX433" s="1362"/>
      <c r="FY433" s="1360">
        <v>2</v>
      </c>
      <c r="FZ433" s="1360">
        <v>5</v>
      </c>
      <c r="GA433" s="1360">
        <v>2</v>
      </c>
      <c r="GB433" s="1362">
        <f t="shared" si="673"/>
        <v>9</v>
      </c>
      <c r="GC433" s="1360">
        <v>1</v>
      </c>
      <c r="GD433" s="1361"/>
      <c r="GE433" s="1360">
        <f t="shared" si="629"/>
        <v>43</v>
      </c>
      <c r="GF433" s="1360">
        <f t="shared" si="630"/>
        <v>21</v>
      </c>
      <c r="GG433" s="1360">
        <f t="shared" si="631"/>
        <v>24</v>
      </c>
      <c r="GH433" s="1368">
        <v>0</v>
      </c>
      <c r="GI433" s="1368">
        <v>0</v>
      </c>
      <c r="GJ433" s="1368"/>
      <c r="GK433" s="1368"/>
      <c r="GL433" s="1368"/>
      <c r="GM433" s="1368"/>
      <c r="GN433" s="1368"/>
      <c r="GO433" s="1368"/>
      <c r="GP433" s="1368"/>
      <c r="GQ433" s="1368"/>
      <c r="GR433" s="1368"/>
      <c r="GS433" s="1016"/>
    </row>
    <row r="434" spans="1:201" hidden="1" x14ac:dyDescent="0.35">
      <c r="A434" s="1230">
        <v>43328</v>
      </c>
      <c r="B434" s="595"/>
      <c r="C434" s="595"/>
      <c r="D434" s="595"/>
      <c r="E434" s="595"/>
      <c r="F434" s="1012"/>
      <c r="G434" s="1165"/>
      <c r="H434" s="1014"/>
      <c r="I434" s="595"/>
      <c r="J434" s="595"/>
      <c r="K434" s="595"/>
      <c r="L434" s="595"/>
      <c r="M434" s="1012"/>
      <c r="N434" s="1012"/>
      <c r="O434" s="1014"/>
      <c r="P434" s="1014"/>
      <c r="Q434" s="595"/>
      <c r="R434" s="595"/>
      <c r="S434" s="595"/>
      <c r="T434" s="595"/>
      <c r="U434" s="1012"/>
      <c r="V434" s="1165"/>
      <c r="W434" s="595"/>
      <c r="X434" s="595"/>
      <c r="Y434" s="595"/>
      <c r="Z434" s="595"/>
      <c r="AA434" s="1012"/>
      <c r="AB434" s="1012"/>
      <c r="AC434" s="1360">
        <v>5</v>
      </c>
      <c r="AD434" s="1360">
        <v>1</v>
      </c>
      <c r="AE434" s="1360">
        <v>6</v>
      </c>
      <c r="AF434" s="1360">
        <f t="shared" ref="AF434:AF445" si="674">SUM(AC434:AE434)</f>
        <v>12</v>
      </c>
      <c r="AG434" s="1360">
        <v>1</v>
      </c>
      <c r="AH434" s="1361"/>
      <c r="AI434" s="1362"/>
      <c r="AJ434" s="1360">
        <v>5</v>
      </c>
      <c r="AK434" s="1360">
        <v>5</v>
      </c>
      <c r="AL434" s="1360">
        <v>9</v>
      </c>
      <c r="AM434" s="1360">
        <f t="shared" ref="AM434:AM445" si="675">SUM(AJ434:AL434)</f>
        <v>19</v>
      </c>
      <c r="AN434" s="1363">
        <v>1</v>
      </c>
      <c r="AO434" s="1360"/>
      <c r="AP434" s="1360"/>
      <c r="AQ434" s="1360">
        <v>3</v>
      </c>
      <c r="AR434" s="1360">
        <v>1</v>
      </c>
      <c r="AS434" s="1360">
        <v>3</v>
      </c>
      <c r="AT434" s="1360">
        <f t="shared" ref="AT434:AT445" si="676">SUM(AQ434:AS434)</f>
        <v>7</v>
      </c>
      <c r="AU434" s="1360">
        <v>1</v>
      </c>
      <c r="AV434" s="1361"/>
      <c r="AW434" s="1362"/>
      <c r="AX434" s="1360">
        <v>4</v>
      </c>
      <c r="AY434" s="1360">
        <v>2</v>
      </c>
      <c r="AZ434" s="1360">
        <v>4</v>
      </c>
      <c r="BA434" s="1360">
        <f t="shared" ref="BA434:BA445" si="677">SUM(AX434:AZ434)</f>
        <v>10</v>
      </c>
      <c r="BB434" s="1360">
        <v>1</v>
      </c>
      <c r="BC434" s="1361"/>
      <c r="BD434" s="1362"/>
      <c r="BE434" s="1362"/>
      <c r="BF434" s="1368"/>
      <c r="BG434" s="1368"/>
      <c r="BH434" s="1368"/>
      <c r="BI434" s="1368"/>
      <c r="BJ434" s="1368"/>
      <c r="BK434" s="1368"/>
      <c r="BL434" s="1362"/>
      <c r="BM434" s="1360">
        <v>0</v>
      </c>
      <c r="BN434" s="1360">
        <v>0</v>
      </c>
      <c r="BO434" s="1360">
        <v>0</v>
      </c>
      <c r="BP434" s="1360">
        <f t="shared" ref="BP434:BP445" si="678">SUM(BM434:BO434)</f>
        <v>0</v>
      </c>
      <c r="BQ434" s="1360">
        <v>1</v>
      </c>
      <c r="BR434" s="1361"/>
      <c r="BS434" s="1360">
        <v>0</v>
      </c>
      <c r="BT434" s="1360">
        <v>0</v>
      </c>
      <c r="BU434" s="1360">
        <v>0</v>
      </c>
      <c r="BV434" s="1360">
        <f t="shared" ref="BV434:BV445" si="679">SUM(BS434:BU434)</f>
        <v>0</v>
      </c>
      <c r="BW434" s="1360">
        <v>1</v>
      </c>
      <c r="BX434" s="1360"/>
      <c r="BY434" s="1362"/>
      <c r="BZ434" s="1362"/>
      <c r="CA434" s="1360"/>
      <c r="CB434" s="1360"/>
      <c r="CC434" s="1360"/>
      <c r="CD434" s="1360"/>
      <c r="CE434" s="1360"/>
      <c r="CF434" s="1163"/>
      <c r="CG434" s="1355"/>
      <c r="CH434" s="1370"/>
      <c r="CI434" s="1370"/>
      <c r="CJ434" s="1370"/>
      <c r="CK434" s="1370"/>
      <c r="CL434" s="1363"/>
      <c r="CM434" s="1370"/>
      <c r="CN434" s="1369"/>
      <c r="CO434" s="1369"/>
      <c r="CP434" s="1370"/>
      <c r="CQ434" s="1370"/>
      <c r="CR434" s="1370"/>
      <c r="CS434" s="1370"/>
      <c r="CT434" s="1370"/>
      <c r="CU434" s="1370"/>
      <c r="CV434" s="1369"/>
      <c r="CW434" s="1370"/>
      <c r="CX434" s="1370"/>
      <c r="CY434" s="1370"/>
      <c r="CZ434" s="1370"/>
      <c r="DA434" s="1680"/>
      <c r="DB434" s="1680"/>
      <c r="DC434" s="1680"/>
      <c r="DD434" s="1680"/>
      <c r="DE434" s="1680"/>
      <c r="DF434" s="1680"/>
      <c r="DG434" s="1680"/>
      <c r="DH434" s="1680"/>
      <c r="DI434" s="1680"/>
      <c r="DJ434" s="1680"/>
      <c r="DK434" s="1680"/>
      <c r="DL434" s="1680"/>
      <c r="DM434" s="1370"/>
      <c r="DN434" s="1370"/>
      <c r="DO434" s="1369"/>
      <c r="DP434" s="1369"/>
      <c r="DQ434" s="1370"/>
      <c r="DR434" s="1370"/>
      <c r="DS434" s="1370"/>
      <c r="DT434" s="1370"/>
      <c r="DU434" s="1370"/>
      <c r="DV434" s="1370"/>
      <c r="DW434" s="1369"/>
      <c r="DX434" s="1370"/>
      <c r="DY434" s="1370"/>
      <c r="DZ434" s="1370"/>
      <c r="EA434" s="1370"/>
      <c r="EB434" s="1370"/>
      <c r="EC434" s="1370"/>
      <c r="ED434" s="1369"/>
      <c r="EE434" s="1369"/>
      <c r="EF434" s="1370">
        <v>8</v>
      </c>
      <c r="EG434" s="1370">
        <v>7</v>
      </c>
      <c r="EH434" s="1370">
        <v>6</v>
      </c>
      <c r="EI434" s="1370">
        <f t="shared" ref="EI434:EI445" si="680">SUM(EF434:EH434)</f>
        <v>21</v>
      </c>
      <c r="EJ434" s="1370">
        <v>1</v>
      </c>
      <c r="EK434" s="1163"/>
      <c r="EL434" s="1355"/>
      <c r="EM434" s="1360">
        <v>10</v>
      </c>
      <c r="EN434" s="1360">
        <v>9</v>
      </c>
      <c r="EO434" s="1360">
        <v>6</v>
      </c>
      <c r="EP434" s="1360">
        <f t="shared" ref="EP434:EP445" si="681">SUM(EM434:EO434)</f>
        <v>25</v>
      </c>
      <c r="EQ434" s="1360">
        <v>1</v>
      </c>
      <c r="ER434" s="1360"/>
      <c r="ES434" s="1362"/>
      <c r="ET434" s="1360"/>
      <c r="EU434" s="1360">
        <v>13</v>
      </c>
      <c r="EV434" s="1360">
        <v>0</v>
      </c>
      <c r="EW434" s="1360">
        <v>1</v>
      </c>
      <c r="EX434" s="1360">
        <f t="shared" ref="EX434:EX445" si="682">SUM(EU434:EW434)</f>
        <v>14</v>
      </c>
      <c r="EY434" s="1361">
        <v>1</v>
      </c>
      <c r="EZ434" s="1371"/>
      <c r="FA434" s="1362"/>
      <c r="FB434" s="1360">
        <v>15</v>
      </c>
      <c r="FC434" s="1360">
        <v>1</v>
      </c>
      <c r="FD434" s="1360">
        <v>4</v>
      </c>
      <c r="FE434" s="1360">
        <f t="shared" ref="FE434:FE445" si="683">SUM(FB434:FD434)</f>
        <v>20</v>
      </c>
      <c r="FF434" s="1372">
        <v>1</v>
      </c>
      <c r="FG434" s="1372"/>
      <c r="FH434" s="1373"/>
      <c r="FI434" s="1373"/>
      <c r="FJ434" s="1374">
        <v>3</v>
      </c>
      <c r="FK434" s="1374">
        <v>2</v>
      </c>
      <c r="FL434" s="1374">
        <v>2</v>
      </c>
      <c r="FM434" s="1374">
        <f t="shared" ref="FM434:FM445" si="684">SUM(FJ434:FL434)</f>
        <v>7</v>
      </c>
      <c r="FN434" s="1374">
        <v>1</v>
      </c>
      <c r="FO434" s="1374"/>
      <c r="FP434" s="1374"/>
      <c r="FQ434" s="1374">
        <v>3</v>
      </c>
      <c r="FR434" s="1360">
        <v>3</v>
      </c>
      <c r="FS434" s="1360">
        <v>3</v>
      </c>
      <c r="FT434" s="1360">
        <f t="shared" ref="FT434:FT445" si="685">SUM(FQ434:FS434)</f>
        <v>9</v>
      </c>
      <c r="FU434" s="1360">
        <v>1</v>
      </c>
      <c r="FV434" s="1360"/>
      <c r="FW434" s="1362"/>
      <c r="FX434" s="1362"/>
      <c r="FY434" s="1360">
        <v>2</v>
      </c>
      <c r="FZ434" s="1360">
        <v>0</v>
      </c>
      <c r="GA434" s="1360">
        <v>2</v>
      </c>
      <c r="GB434" s="1362">
        <f t="shared" ref="GB434:GB445" si="686">SUM(FY434:GA434)</f>
        <v>4</v>
      </c>
      <c r="GC434" s="1360">
        <v>1</v>
      </c>
      <c r="GD434" s="1361"/>
      <c r="GE434" s="1360">
        <f t="shared" si="629"/>
        <v>34</v>
      </c>
      <c r="GF434" s="1360">
        <f t="shared" si="630"/>
        <v>11</v>
      </c>
      <c r="GG434" s="1360">
        <f t="shared" si="631"/>
        <v>20</v>
      </c>
      <c r="GH434" s="1368">
        <v>2</v>
      </c>
      <c r="GI434" s="1368">
        <v>1</v>
      </c>
      <c r="GJ434" s="1368"/>
      <c r="GK434" s="1368"/>
      <c r="GL434" s="1368"/>
      <c r="GM434" s="1368"/>
      <c r="GN434" s="1368"/>
      <c r="GO434" s="1368"/>
      <c r="GP434" s="1368"/>
      <c r="GQ434" s="1368"/>
      <c r="GR434" s="1368"/>
      <c r="GS434" s="1016"/>
    </row>
    <row r="435" spans="1:201" s="585" customFormat="1" hidden="1" x14ac:dyDescent="0.35">
      <c r="A435" s="1231">
        <v>43329</v>
      </c>
      <c r="B435" s="595"/>
      <c r="C435" s="595"/>
      <c r="D435" s="595"/>
      <c r="E435" s="595"/>
      <c r="F435" s="1012"/>
      <c r="G435" s="1165"/>
      <c r="H435" s="1014"/>
      <c r="I435" s="595"/>
      <c r="J435" s="595"/>
      <c r="K435" s="595"/>
      <c r="L435" s="595"/>
      <c r="M435" s="1012"/>
      <c r="N435" s="1012"/>
      <c r="O435" s="1014"/>
      <c r="P435" s="1014"/>
      <c r="Q435" s="595"/>
      <c r="R435" s="595"/>
      <c r="S435" s="595"/>
      <c r="T435" s="595"/>
      <c r="U435" s="1012"/>
      <c r="V435" s="1165"/>
      <c r="W435" s="595"/>
      <c r="X435" s="595"/>
      <c r="Y435" s="595"/>
      <c r="Z435" s="595"/>
      <c r="AA435" s="1012"/>
      <c r="AB435" s="1012"/>
      <c r="AC435" s="1360">
        <v>2</v>
      </c>
      <c r="AD435" s="1360">
        <v>1</v>
      </c>
      <c r="AE435" s="1360">
        <v>4</v>
      </c>
      <c r="AF435" s="1360">
        <f t="shared" si="674"/>
        <v>7</v>
      </c>
      <c r="AG435" s="1360">
        <v>1</v>
      </c>
      <c r="AH435" s="1361"/>
      <c r="AI435" s="1362"/>
      <c r="AJ435" s="1360">
        <v>4</v>
      </c>
      <c r="AK435" s="1360">
        <v>2</v>
      </c>
      <c r="AL435" s="1360">
        <v>7</v>
      </c>
      <c r="AM435" s="1360">
        <f t="shared" si="675"/>
        <v>13</v>
      </c>
      <c r="AN435" s="1363">
        <v>1</v>
      </c>
      <c r="AO435" s="1360"/>
      <c r="AP435" s="1360"/>
      <c r="AQ435" s="1360">
        <v>0</v>
      </c>
      <c r="AR435" s="1360">
        <v>4</v>
      </c>
      <c r="AS435" s="1360">
        <v>3</v>
      </c>
      <c r="AT435" s="1360">
        <f t="shared" si="676"/>
        <v>7</v>
      </c>
      <c r="AU435" s="1360">
        <v>1</v>
      </c>
      <c r="AV435" s="1361"/>
      <c r="AW435" s="1362"/>
      <c r="AX435" s="1360">
        <v>0</v>
      </c>
      <c r="AY435" s="1360">
        <v>7</v>
      </c>
      <c r="AZ435" s="1360">
        <v>5</v>
      </c>
      <c r="BA435" s="1360">
        <f t="shared" si="677"/>
        <v>12</v>
      </c>
      <c r="BB435" s="1360">
        <v>1</v>
      </c>
      <c r="BC435" s="1360"/>
      <c r="BD435" s="1362"/>
      <c r="BE435" s="1362"/>
      <c r="BF435" s="1360"/>
      <c r="BG435" s="1360"/>
      <c r="BH435" s="1360"/>
      <c r="BI435" s="1360"/>
      <c r="BJ435" s="1360"/>
      <c r="BK435" s="1360"/>
      <c r="BL435" s="1362"/>
      <c r="BM435" s="1360">
        <v>0</v>
      </c>
      <c r="BN435" s="1360">
        <v>0</v>
      </c>
      <c r="BO435" s="1360">
        <v>0</v>
      </c>
      <c r="BP435" s="1360">
        <f t="shared" si="678"/>
        <v>0</v>
      </c>
      <c r="BQ435" s="1360">
        <v>1</v>
      </c>
      <c r="BR435" s="1361"/>
      <c r="BS435" s="1360">
        <v>0</v>
      </c>
      <c r="BT435" s="1360">
        <v>0</v>
      </c>
      <c r="BU435" s="1360">
        <v>0</v>
      </c>
      <c r="BV435" s="1360">
        <f t="shared" si="679"/>
        <v>0</v>
      </c>
      <c r="BW435" s="1360">
        <v>1</v>
      </c>
      <c r="BX435" s="1360"/>
      <c r="BY435" s="1362"/>
      <c r="BZ435" s="1362"/>
      <c r="CA435" s="1360"/>
      <c r="CB435" s="1360"/>
      <c r="CC435" s="1360"/>
      <c r="CD435" s="1360"/>
      <c r="CE435" s="1360"/>
      <c r="CF435" s="1163"/>
      <c r="CG435" s="1355"/>
      <c r="CH435" s="1370"/>
      <c r="CI435" s="1370"/>
      <c r="CJ435" s="1370"/>
      <c r="CK435" s="1370"/>
      <c r="CL435" s="1363"/>
      <c r="CM435" s="1370"/>
      <c r="CN435" s="1369"/>
      <c r="CO435" s="1369"/>
      <c r="CP435" s="1370"/>
      <c r="CQ435" s="1370"/>
      <c r="CR435" s="1370"/>
      <c r="CS435" s="1370"/>
      <c r="CT435" s="1370"/>
      <c r="CU435" s="1370"/>
      <c r="CV435" s="1369"/>
      <c r="CW435" s="1370"/>
      <c r="CX435" s="1370"/>
      <c r="CY435" s="1370"/>
      <c r="CZ435" s="1370"/>
      <c r="DA435" s="1680"/>
      <c r="DB435" s="1680"/>
      <c r="DC435" s="1680"/>
      <c r="DD435" s="1680"/>
      <c r="DE435" s="1680"/>
      <c r="DF435" s="1680"/>
      <c r="DG435" s="1680"/>
      <c r="DH435" s="1680"/>
      <c r="DI435" s="1680"/>
      <c r="DJ435" s="1680"/>
      <c r="DK435" s="1680"/>
      <c r="DL435" s="1680"/>
      <c r="DM435" s="1370"/>
      <c r="DN435" s="1370"/>
      <c r="DO435" s="1369"/>
      <c r="DP435" s="1369"/>
      <c r="DQ435" s="1370"/>
      <c r="DR435" s="1370"/>
      <c r="DS435" s="1370"/>
      <c r="DT435" s="1370"/>
      <c r="DU435" s="1370"/>
      <c r="DV435" s="1370"/>
      <c r="DW435" s="1369"/>
      <c r="DX435" s="1370"/>
      <c r="DY435" s="1370"/>
      <c r="DZ435" s="1370"/>
      <c r="EA435" s="1370"/>
      <c r="EB435" s="1370"/>
      <c r="EC435" s="1370"/>
      <c r="ED435" s="1369"/>
      <c r="EE435" s="1369"/>
      <c r="EF435" s="1370">
        <v>8</v>
      </c>
      <c r="EG435" s="1370">
        <v>0</v>
      </c>
      <c r="EH435" s="1370">
        <v>6</v>
      </c>
      <c r="EI435" s="1370">
        <f t="shared" si="680"/>
        <v>14</v>
      </c>
      <c r="EJ435" s="1370">
        <v>1</v>
      </c>
      <c r="EK435" s="1163"/>
      <c r="EL435" s="1355"/>
      <c r="EM435" s="1360">
        <v>11</v>
      </c>
      <c r="EN435" s="1360">
        <v>5</v>
      </c>
      <c r="EO435" s="1360">
        <v>7</v>
      </c>
      <c r="EP435" s="1360">
        <f t="shared" si="681"/>
        <v>23</v>
      </c>
      <c r="EQ435" s="1360">
        <v>1</v>
      </c>
      <c r="ER435" s="1360"/>
      <c r="ES435" s="1362"/>
      <c r="ET435" s="1360"/>
      <c r="EU435" s="1360">
        <v>5</v>
      </c>
      <c r="EV435" s="1360">
        <v>0</v>
      </c>
      <c r="EW435" s="1360">
        <v>3</v>
      </c>
      <c r="EX435" s="1360">
        <f t="shared" si="682"/>
        <v>8</v>
      </c>
      <c r="EY435" s="1361">
        <v>1</v>
      </c>
      <c r="EZ435" s="1371"/>
      <c r="FA435" s="1362"/>
      <c r="FB435" s="1360">
        <v>8</v>
      </c>
      <c r="FC435" s="1360">
        <v>2</v>
      </c>
      <c r="FD435" s="1360">
        <v>5</v>
      </c>
      <c r="FE435" s="1360">
        <f t="shared" si="683"/>
        <v>15</v>
      </c>
      <c r="FF435" s="1372">
        <v>1</v>
      </c>
      <c r="FG435" s="1372"/>
      <c r="FH435" s="1373"/>
      <c r="FI435" s="1373"/>
      <c r="FJ435" s="1374">
        <v>9</v>
      </c>
      <c r="FK435" s="1374">
        <v>0</v>
      </c>
      <c r="FL435" s="1374">
        <v>3</v>
      </c>
      <c r="FM435" s="1374">
        <f t="shared" si="684"/>
        <v>12</v>
      </c>
      <c r="FN435" s="1374">
        <v>1</v>
      </c>
      <c r="FO435" s="1374"/>
      <c r="FP435" s="1374"/>
      <c r="FQ435" s="1374">
        <v>11</v>
      </c>
      <c r="FR435" s="1360">
        <v>1</v>
      </c>
      <c r="FS435" s="1360">
        <v>5</v>
      </c>
      <c r="FT435" s="1360">
        <f t="shared" si="685"/>
        <v>17</v>
      </c>
      <c r="FU435" s="1360">
        <v>1</v>
      </c>
      <c r="FV435" s="1360"/>
      <c r="FW435" s="1362"/>
      <c r="FX435" s="1362"/>
      <c r="FY435" s="1360">
        <v>3</v>
      </c>
      <c r="FZ435" s="1360">
        <v>2</v>
      </c>
      <c r="GA435" s="1360">
        <v>1</v>
      </c>
      <c r="GB435" s="1362">
        <f t="shared" si="686"/>
        <v>6</v>
      </c>
      <c r="GC435" s="1360">
        <v>1</v>
      </c>
      <c r="GD435" s="1361"/>
      <c r="GE435" s="1360">
        <f t="shared" si="629"/>
        <v>27</v>
      </c>
      <c r="GF435" s="1360">
        <f t="shared" si="630"/>
        <v>7</v>
      </c>
      <c r="GG435" s="1360">
        <f t="shared" si="631"/>
        <v>20</v>
      </c>
      <c r="GH435" s="1368">
        <v>0</v>
      </c>
      <c r="GI435" s="1368">
        <v>2</v>
      </c>
      <c r="GJ435" s="1368"/>
      <c r="GK435" s="1368"/>
      <c r="GL435" s="1368"/>
      <c r="GM435" s="1368"/>
      <c r="GN435" s="1368"/>
      <c r="GO435" s="1368"/>
      <c r="GP435" s="1368"/>
      <c r="GQ435" s="1368"/>
      <c r="GR435" s="1368"/>
      <c r="GS435" s="1016"/>
    </row>
    <row r="436" spans="1:201" s="596" customFormat="1" hidden="1" x14ac:dyDescent="0.35">
      <c r="A436" s="1230">
        <v>43332</v>
      </c>
      <c r="B436" s="1011"/>
      <c r="C436" s="1011"/>
      <c r="D436" s="1011"/>
      <c r="E436" s="1011"/>
      <c r="F436" s="1011"/>
      <c r="G436" s="1190"/>
      <c r="H436" s="1170"/>
      <c r="I436" s="1011"/>
      <c r="J436" s="1011"/>
      <c r="K436" s="1011"/>
      <c r="L436" s="1011"/>
      <c r="M436" s="1012"/>
      <c r="N436" s="1011"/>
      <c r="O436" s="1170"/>
      <c r="P436" s="1170"/>
      <c r="Q436" s="1011"/>
      <c r="R436" s="1011"/>
      <c r="S436" s="1011"/>
      <c r="T436" s="1011"/>
      <c r="U436" s="1011"/>
      <c r="V436" s="1190"/>
      <c r="W436" s="1011"/>
      <c r="X436" s="1011"/>
      <c r="Y436" s="1011"/>
      <c r="Z436" s="1011"/>
      <c r="AA436" s="1011"/>
      <c r="AB436" s="1011"/>
      <c r="AC436" s="1360">
        <v>6</v>
      </c>
      <c r="AD436" s="1360">
        <v>6</v>
      </c>
      <c r="AE436" s="1360">
        <v>2</v>
      </c>
      <c r="AF436" s="1360">
        <f t="shared" si="674"/>
        <v>14</v>
      </c>
      <c r="AG436" s="1360">
        <v>1</v>
      </c>
      <c r="AH436" s="1361"/>
      <c r="AI436" s="1362"/>
      <c r="AJ436" s="1360">
        <v>6</v>
      </c>
      <c r="AK436" s="1360">
        <v>8</v>
      </c>
      <c r="AL436" s="1360">
        <v>4</v>
      </c>
      <c r="AM436" s="1360">
        <f t="shared" si="675"/>
        <v>18</v>
      </c>
      <c r="AN436" s="1363">
        <v>1</v>
      </c>
      <c r="AO436" s="1360"/>
      <c r="AP436" s="1360"/>
      <c r="AQ436" s="1360">
        <v>3</v>
      </c>
      <c r="AR436" s="1360">
        <v>1</v>
      </c>
      <c r="AS436" s="1360">
        <v>2</v>
      </c>
      <c r="AT436" s="1360">
        <f t="shared" si="676"/>
        <v>6</v>
      </c>
      <c r="AU436" s="1360">
        <v>1</v>
      </c>
      <c r="AV436" s="1361"/>
      <c r="AW436" s="1362"/>
      <c r="AX436" s="1360">
        <v>3</v>
      </c>
      <c r="AY436" s="1360">
        <v>3</v>
      </c>
      <c r="AZ436" s="1360">
        <v>3</v>
      </c>
      <c r="BA436" s="1360">
        <f t="shared" si="677"/>
        <v>9</v>
      </c>
      <c r="BB436" s="1360">
        <v>1</v>
      </c>
      <c r="BC436" s="1360"/>
      <c r="BD436" s="1362"/>
      <c r="BE436" s="1362"/>
      <c r="BF436" s="1360"/>
      <c r="BG436" s="1360"/>
      <c r="BH436" s="1360"/>
      <c r="BI436" s="1360"/>
      <c r="BJ436" s="1360"/>
      <c r="BK436" s="1360"/>
      <c r="BL436" s="1362"/>
      <c r="BM436" s="1360">
        <v>0</v>
      </c>
      <c r="BN436" s="1360">
        <v>0</v>
      </c>
      <c r="BO436" s="1360">
        <v>0</v>
      </c>
      <c r="BP436" s="1360">
        <f t="shared" si="678"/>
        <v>0</v>
      </c>
      <c r="BQ436" s="1360">
        <v>1</v>
      </c>
      <c r="BR436" s="1361"/>
      <c r="BS436" s="1360">
        <v>0</v>
      </c>
      <c r="BT436" s="1360">
        <v>0</v>
      </c>
      <c r="BU436" s="1360">
        <v>0</v>
      </c>
      <c r="BV436" s="1360">
        <f t="shared" si="679"/>
        <v>0</v>
      </c>
      <c r="BW436" s="1360">
        <v>1</v>
      </c>
      <c r="BX436" s="1360"/>
      <c r="BY436" s="1362"/>
      <c r="BZ436" s="1362"/>
      <c r="CA436" s="1360"/>
      <c r="CB436" s="1360"/>
      <c r="CC436" s="1360"/>
      <c r="CD436" s="1360"/>
      <c r="CE436" s="1360"/>
      <c r="CF436" s="1011"/>
      <c r="CG436" s="1170"/>
      <c r="CH436" s="1370"/>
      <c r="CI436" s="1370"/>
      <c r="CJ436" s="1370"/>
      <c r="CK436" s="1370"/>
      <c r="CL436" s="1363"/>
      <c r="CM436" s="1370"/>
      <c r="CN436" s="1369"/>
      <c r="CO436" s="1369"/>
      <c r="CP436" s="1370"/>
      <c r="CQ436" s="1370"/>
      <c r="CR436" s="1370"/>
      <c r="CS436" s="1370"/>
      <c r="CT436" s="1370"/>
      <c r="CU436" s="1370"/>
      <c r="CV436" s="1369"/>
      <c r="CW436" s="1370"/>
      <c r="CX436" s="1370"/>
      <c r="CY436" s="1370"/>
      <c r="CZ436" s="1370"/>
      <c r="DA436" s="1680"/>
      <c r="DB436" s="1680"/>
      <c r="DC436" s="1680"/>
      <c r="DD436" s="1680"/>
      <c r="DE436" s="1680"/>
      <c r="DF436" s="1680"/>
      <c r="DG436" s="1680"/>
      <c r="DH436" s="1680"/>
      <c r="DI436" s="1680"/>
      <c r="DJ436" s="1680"/>
      <c r="DK436" s="1680"/>
      <c r="DL436" s="1680"/>
      <c r="DM436" s="1370"/>
      <c r="DN436" s="1370"/>
      <c r="DO436" s="1369"/>
      <c r="DP436" s="1369"/>
      <c r="DQ436" s="1370"/>
      <c r="DR436" s="1370"/>
      <c r="DS436" s="1370"/>
      <c r="DT436" s="1370"/>
      <c r="DU436" s="1370"/>
      <c r="DV436" s="1370"/>
      <c r="DW436" s="1369"/>
      <c r="DX436" s="1370"/>
      <c r="DY436" s="1370"/>
      <c r="DZ436" s="1370"/>
      <c r="EA436" s="1370"/>
      <c r="EB436" s="1370"/>
      <c r="EC436" s="1370"/>
      <c r="ED436" s="1369"/>
      <c r="EE436" s="1369"/>
      <c r="EF436" s="1370">
        <v>10</v>
      </c>
      <c r="EG436" s="1370">
        <v>7</v>
      </c>
      <c r="EH436" s="1370">
        <v>3</v>
      </c>
      <c r="EI436" s="1370">
        <f t="shared" si="680"/>
        <v>20</v>
      </c>
      <c r="EJ436" s="1370">
        <v>1</v>
      </c>
      <c r="EK436" s="1011"/>
      <c r="EL436" s="1170"/>
      <c r="EM436" s="1360">
        <v>11</v>
      </c>
      <c r="EN436" s="1360">
        <v>10</v>
      </c>
      <c r="EO436" s="1360">
        <v>5</v>
      </c>
      <c r="EP436" s="1360">
        <f t="shared" si="681"/>
        <v>26</v>
      </c>
      <c r="EQ436" s="1360">
        <v>1</v>
      </c>
      <c r="ER436" s="1360"/>
      <c r="ES436" s="1362"/>
      <c r="ET436" s="1360"/>
      <c r="EU436" s="1360">
        <v>6</v>
      </c>
      <c r="EV436" s="1360">
        <v>0</v>
      </c>
      <c r="EW436" s="1360">
        <v>5</v>
      </c>
      <c r="EX436" s="1360">
        <f t="shared" si="682"/>
        <v>11</v>
      </c>
      <c r="EY436" s="1361">
        <v>1</v>
      </c>
      <c r="EZ436" s="1371"/>
      <c r="FA436" s="1362"/>
      <c r="FB436" s="1360">
        <v>8</v>
      </c>
      <c r="FC436" s="1360">
        <v>2</v>
      </c>
      <c r="FD436" s="1360">
        <v>7</v>
      </c>
      <c r="FE436" s="1360">
        <f t="shared" si="683"/>
        <v>17</v>
      </c>
      <c r="FF436" s="1372">
        <v>1</v>
      </c>
      <c r="FG436" s="1372"/>
      <c r="FH436" s="1373"/>
      <c r="FI436" s="1373"/>
      <c r="FJ436" s="1374">
        <v>3</v>
      </c>
      <c r="FK436" s="1374">
        <v>1</v>
      </c>
      <c r="FL436" s="1374">
        <v>4</v>
      </c>
      <c r="FM436" s="1374">
        <f t="shared" si="684"/>
        <v>8</v>
      </c>
      <c r="FN436" s="1374">
        <v>1</v>
      </c>
      <c r="FO436" s="1374"/>
      <c r="FP436" s="1374"/>
      <c r="FQ436" s="1374">
        <v>8</v>
      </c>
      <c r="FR436" s="1360">
        <v>1</v>
      </c>
      <c r="FS436" s="1360">
        <v>4</v>
      </c>
      <c r="FT436" s="1360">
        <f t="shared" si="685"/>
        <v>13</v>
      </c>
      <c r="FU436" s="1360">
        <v>1</v>
      </c>
      <c r="FV436" s="1360"/>
      <c r="FW436" s="1362"/>
      <c r="FX436" s="1362"/>
      <c r="FY436" s="1360">
        <v>3</v>
      </c>
      <c r="FZ436" s="1360">
        <v>0</v>
      </c>
      <c r="GA436" s="1360">
        <v>2</v>
      </c>
      <c r="GB436" s="1362">
        <f t="shared" si="686"/>
        <v>5</v>
      </c>
      <c r="GC436" s="1360">
        <v>1</v>
      </c>
      <c r="GD436" s="1361"/>
      <c r="GE436" s="1360">
        <f t="shared" si="629"/>
        <v>31</v>
      </c>
      <c r="GF436" s="1360">
        <f t="shared" si="630"/>
        <v>15</v>
      </c>
      <c r="GG436" s="1360">
        <f t="shared" si="631"/>
        <v>18</v>
      </c>
      <c r="GH436" s="1368">
        <v>1</v>
      </c>
      <c r="GI436" s="1368">
        <v>3</v>
      </c>
      <c r="GJ436" s="1368"/>
      <c r="GK436" s="1368"/>
      <c r="GL436" s="1368"/>
      <c r="GM436" s="1368"/>
      <c r="GN436" s="1368"/>
      <c r="GO436" s="1368"/>
      <c r="GP436" s="1368"/>
      <c r="GQ436" s="1368"/>
      <c r="GR436" s="1368"/>
      <c r="GS436" s="1019"/>
    </row>
    <row r="437" spans="1:201" s="596" customFormat="1" hidden="1" x14ac:dyDescent="0.35">
      <c r="A437" s="1230">
        <v>43333</v>
      </c>
      <c r="B437" s="1011"/>
      <c r="C437" s="1011"/>
      <c r="D437" s="1011"/>
      <c r="E437" s="1011"/>
      <c r="F437" s="1011"/>
      <c r="G437" s="1190"/>
      <c r="H437" s="1170"/>
      <c r="I437" s="1011"/>
      <c r="J437" s="1011"/>
      <c r="K437" s="1011"/>
      <c r="L437" s="1011"/>
      <c r="M437" s="1012"/>
      <c r="N437" s="1011"/>
      <c r="O437" s="1170"/>
      <c r="P437" s="1170"/>
      <c r="Q437" s="1011"/>
      <c r="R437" s="1011"/>
      <c r="S437" s="1011"/>
      <c r="T437" s="1011"/>
      <c r="U437" s="1011"/>
      <c r="V437" s="1190"/>
      <c r="W437" s="1011"/>
      <c r="X437" s="1011"/>
      <c r="Y437" s="1011"/>
      <c r="Z437" s="1011"/>
      <c r="AA437" s="1011"/>
      <c r="AB437" s="1011"/>
      <c r="AC437" s="1360">
        <v>0</v>
      </c>
      <c r="AD437" s="1360">
        <v>0</v>
      </c>
      <c r="AE437" s="1360">
        <v>0</v>
      </c>
      <c r="AF437" s="1360">
        <f t="shared" si="674"/>
        <v>0</v>
      </c>
      <c r="AG437" s="1360">
        <v>0</v>
      </c>
      <c r="AH437" s="1361"/>
      <c r="AI437" s="1362"/>
      <c r="AJ437" s="1360">
        <v>0</v>
      </c>
      <c r="AK437" s="1360">
        <v>0</v>
      </c>
      <c r="AL437" s="1360">
        <v>0</v>
      </c>
      <c r="AM437" s="1360">
        <f t="shared" si="675"/>
        <v>0</v>
      </c>
      <c r="AN437" s="1363">
        <v>0</v>
      </c>
      <c r="AO437" s="1360"/>
      <c r="AP437" s="1360"/>
      <c r="AQ437" s="1360">
        <v>2</v>
      </c>
      <c r="AR437" s="1360">
        <v>9</v>
      </c>
      <c r="AS437" s="1360">
        <v>6</v>
      </c>
      <c r="AT437" s="1360">
        <f t="shared" si="676"/>
        <v>17</v>
      </c>
      <c r="AU437" s="1360">
        <v>1</v>
      </c>
      <c r="AV437" s="1361"/>
      <c r="AW437" s="1362"/>
      <c r="AX437" s="1360">
        <v>2</v>
      </c>
      <c r="AY437" s="1360">
        <v>10</v>
      </c>
      <c r="AZ437" s="1360">
        <v>6</v>
      </c>
      <c r="BA437" s="1360">
        <f t="shared" si="677"/>
        <v>18</v>
      </c>
      <c r="BB437" s="1360">
        <v>1</v>
      </c>
      <c r="BC437" s="1360"/>
      <c r="BD437" s="1362"/>
      <c r="BE437" s="1362"/>
      <c r="BF437" s="1360"/>
      <c r="BG437" s="1360"/>
      <c r="BH437" s="1360"/>
      <c r="BI437" s="1360"/>
      <c r="BJ437" s="1360"/>
      <c r="BK437" s="1360"/>
      <c r="BL437" s="1362"/>
      <c r="BM437" s="1360">
        <v>0</v>
      </c>
      <c r="BN437" s="1360">
        <v>0</v>
      </c>
      <c r="BO437" s="1360">
        <v>0</v>
      </c>
      <c r="BP437" s="1360">
        <f t="shared" si="678"/>
        <v>0</v>
      </c>
      <c r="BQ437" s="1360">
        <v>1</v>
      </c>
      <c r="BR437" s="1361"/>
      <c r="BS437" s="1360">
        <v>0</v>
      </c>
      <c r="BT437" s="1360">
        <v>0</v>
      </c>
      <c r="BU437" s="1360">
        <v>2</v>
      </c>
      <c r="BV437" s="1360">
        <f t="shared" si="679"/>
        <v>2</v>
      </c>
      <c r="BW437" s="1360">
        <v>1</v>
      </c>
      <c r="BX437" s="1360"/>
      <c r="BY437" s="1362"/>
      <c r="BZ437" s="1362"/>
      <c r="CA437" s="1360"/>
      <c r="CB437" s="1360"/>
      <c r="CC437" s="1360"/>
      <c r="CD437" s="1360"/>
      <c r="CE437" s="1360"/>
      <c r="CF437" s="1011"/>
      <c r="CG437" s="1170"/>
      <c r="CH437" s="1370"/>
      <c r="CI437" s="1370"/>
      <c r="CJ437" s="1370"/>
      <c r="CK437" s="1370"/>
      <c r="CL437" s="1363"/>
      <c r="CM437" s="1370"/>
      <c r="CN437" s="1369"/>
      <c r="CO437" s="1369"/>
      <c r="CP437" s="1370"/>
      <c r="CQ437" s="1370"/>
      <c r="CR437" s="1370"/>
      <c r="CS437" s="1370"/>
      <c r="CT437" s="1370"/>
      <c r="CU437" s="1370"/>
      <c r="CV437" s="1369"/>
      <c r="CW437" s="1370"/>
      <c r="CX437" s="1370"/>
      <c r="CY437" s="1370"/>
      <c r="CZ437" s="1370"/>
      <c r="DA437" s="1680"/>
      <c r="DB437" s="1680"/>
      <c r="DC437" s="1680"/>
      <c r="DD437" s="1680"/>
      <c r="DE437" s="1680"/>
      <c r="DF437" s="1680"/>
      <c r="DG437" s="1680"/>
      <c r="DH437" s="1680"/>
      <c r="DI437" s="1680"/>
      <c r="DJ437" s="1680"/>
      <c r="DK437" s="1680"/>
      <c r="DL437" s="1680"/>
      <c r="DM437" s="1370"/>
      <c r="DN437" s="1370"/>
      <c r="DO437" s="1369"/>
      <c r="DP437" s="1369"/>
      <c r="DQ437" s="1370"/>
      <c r="DR437" s="1370"/>
      <c r="DS437" s="1370"/>
      <c r="DT437" s="1370"/>
      <c r="DU437" s="1370"/>
      <c r="DV437" s="1370"/>
      <c r="DW437" s="1369"/>
      <c r="DX437" s="1370"/>
      <c r="DY437" s="1370"/>
      <c r="DZ437" s="1370"/>
      <c r="EA437" s="1370"/>
      <c r="EB437" s="1370"/>
      <c r="EC437" s="1370"/>
      <c r="ED437" s="1369"/>
      <c r="EE437" s="1369"/>
      <c r="EF437" s="1370">
        <v>6</v>
      </c>
      <c r="EG437" s="1370">
        <v>2</v>
      </c>
      <c r="EH437" s="1370">
        <v>5</v>
      </c>
      <c r="EI437" s="1370">
        <f t="shared" si="680"/>
        <v>13</v>
      </c>
      <c r="EJ437" s="1370">
        <v>1</v>
      </c>
      <c r="EK437" s="1011"/>
      <c r="EL437" s="1170"/>
      <c r="EM437" s="1360">
        <v>13</v>
      </c>
      <c r="EN437" s="1360">
        <v>4</v>
      </c>
      <c r="EO437" s="1360">
        <v>8</v>
      </c>
      <c r="EP437" s="1360">
        <f t="shared" si="681"/>
        <v>25</v>
      </c>
      <c r="EQ437" s="1360">
        <v>1</v>
      </c>
      <c r="ER437" s="1360"/>
      <c r="ES437" s="1362"/>
      <c r="ET437" s="1360"/>
      <c r="EU437" s="1360">
        <v>11</v>
      </c>
      <c r="EV437" s="1360">
        <v>4</v>
      </c>
      <c r="EW437" s="1360">
        <v>0</v>
      </c>
      <c r="EX437" s="1360">
        <f t="shared" si="682"/>
        <v>15</v>
      </c>
      <c r="EY437" s="1361">
        <v>1</v>
      </c>
      <c r="EZ437" s="1371"/>
      <c r="FA437" s="1362"/>
      <c r="FB437" s="1360">
        <v>13</v>
      </c>
      <c r="FC437" s="1360">
        <v>4</v>
      </c>
      <c r="FD437" s="1360">
        <v>5</v>
      </c>
      <c r="FE437" s="1360">
        <f t="shared" si="683"/>
        <v>22</v>
      </c>
      <c r="FF437" s="1372">
        <v>1</v>
      </c>
      <c r="FG437" s="1372"/>
      <c r="FH437" s="1373"/>
      <c r="FI437" s="1373"/>
      <c r="FJ437" s="1374">
        <v>6</v>
      </c>
      <c r="FK437" s="1374">
        <v>3</v>
      </c>
      <c r="FL437" s="1374">
        <v>1</v>
      </c>
      <c r="FM437" s="1374">
        <f t="shared" si="684"/>
        <v>10</v>
      </c>
      <c r="FN437" s="1374">
        <v>1</v>
      </c>
      <c r="FO437" s="1374"/>
      <c r="FP437" s="1374"/>
      <c r="FQ437" s="1374">
        <v>8</v>
      </c>
      <c r="FR437" s="1360">
        <v>4</v>
      </c>
      <c r="FS437" s="1360">
        <v>3</v>
      </c>
      <c r="FT437" s="1360">
        <f t="shared" si="685"/>
        <v>15</v>
      </c>
      <c r="FU437" s="1360">
        <v>1</v>
      </c>
      <c r="FV437" s="1360"/>
      <c r="FW437" s="1362"/>
      <c r="FX437" s="1362"/>
      <c r="FY437" s="1360">
        <v>4</v>
      </c>
      <c r="FZ437" s="1360">
        <v>0</v>
      </c>
      <c r="GA437" s="1360">
        <v>2</v>
      </c>
      <c r="GB437" s="1362">
        <f t="shared" si="686"/>
        <v>6</v>
      </c>
      <c r="GC437" s="1360">
        <v>1</v>
      </c>
      <c r="GD437" s="1361"/>
      <c r="GE437" s="1360">
        <f t="shared" si="629"/>
        <v>29</v>
      </c>
      <c r="GF437" s="1360">
        <f t="shared" si="630"/>
        <v>18</v>
      </c>
      <c r="GG437" s="1360">
        <f t="shared" si="631"/>
        <v>14</v>
      </c>
      <c r="GH437" s="1368">
        <v>3</v>
      </c>
      <c r="GI437" s="1368">
        <v>1</v>
      </c>
      <c r="GJ437" s="1368"/>
      <c r="GK437" s="1368"/>
      <c r="GL437" s="1368"/>
      <c r="GM437" s="1368"/>
      <c r="GN437" s="1368"/>
      <c r="GO437" s="1368"/>
      <c r="GP437" s="1368"/>
      <c r="GQ437" s="1368"/>
      <c r="GR437" s="1368"/>
      <c r="GS437" s="1019"/>
    </row>
    <row r="438" spans="1:201" hidden="1" x14ac:dyDescent="0.35">
      <c r="A438" s="1230">
        <v>43334</v>
      </c>
      <c r="B438" s="595"/>
      <c r="C438" s="595"/>
      <c r="D438" s="595"/>
      <c r="E438" s="595"/>
      <c r="F438" s="1012"/>
      <c r="G438" s="1165"/>
      <c r="H438" s="1014"/>
      <c r="I438" s="595"/>
      <c r="J438" s="595"/>
      <c r="K438" s="595"/>
      <c r="L438" s="595"/>
      <c r="M438" s="1012"/>
      <c r="N438" s="1012"/>
      <c r="O438" s="1014"/>
      <c r="P438" s="1014"/>
      <c r="Q438" s="595"/>
      <c r="R438" s="595"/>
      <c r="S438" s="595"/>
      <c r="T438" s="595"/>
      <c r="U438" s="1012"/>
      <c r="V438" s="1165"/>
      <c r="W438" s="595"/>
      <c r="X438" s="595"/>
      <c r="Y438" s="595"/>
      <c r="Z438" s="595"/>
      <c r="AA438" s="1012"/>
      <c r="AB438" s="1012"/>
      <c r="AC438" s="1360">
        <v>4</v>
      </c>
      <c r="AD438" s="1360">
        <v>4</v>
      </c>
      <c r="AE438" s="1360">
        <v>5</v>
      </c>
      <c r="AF438" s="1360">
        <f t="shared" si="674"/>
        <v>13</v>
      </c>
      <c r="AG438" s="1360">
        <v>1</v>
      </c>
      <c r="AH438" s="1361"/>
      <c r="AI438" s="1362"/>
      <c r="AJ438" s="1360">
        <v>5</v>
      </c>
      <c r="AK438" s="1360">
        <v>7</v>
      </c>
      <c r="AL438" s="1360">
        <v>6</v>
      </c>
      <c r="AM438" s="1360">
        <f t="shared" si="675"/>
        <v>18</v>
      </c>
      <c r="AN438" s="1363">
        <v>1</v>
      </c>
      <c r="AO438" s="1360"/>
      <c r="AP438" s="1360"/>
      <c r="AQ438" s="1360">
        <v>3</v>
      </c>
      <c r="AR438" s="1360">
        <v>4</v>
      </c>
      <c r="AS438" s="1360">
        <v>4</v>
      </c>
      <c r="AT438" s="1360">
        <f t="shared" si="676"/>
        <v>11</v>
      </c>
      <c r="AU438" s="1360">
        <v>1</v>
      </c>
      <c r="AV438" s="1361"/>
      <c r="AW438" s="1362"/>
      <c r="AX438" s="1360">
        <v>3</v>
      </c>
      <c r="AY438" s="1360">
        <v>6</v>
      </c>
      <c r="AZ438" s="1360">
        <v>6</v>
      </c>
      <c r="BA438" s="1360">
        <f t="shared" si="677"/>
        <v>15</v>
      </c>
      <c r="BB438" s="1360">
        <v>1</v>
      </c>
      <c r="BC438" s="1360"/>
      <c r="BD438" s="1362"/>
      <c r="BE438" s="1362"/>
      <c r="BF438" s="1360"/>
      <c r="BG438" s="1360"/>
      <c r="BH438" s="1360"/>
      <c r="BI438" s="1360"/>
      <c r="BJ438" s="1360"/>
      <c r="BK438" s="1360"/>
      <c r="BL438" s="1362"/>
      <c r="BM438" s="1360">
        <v>0</v>
      </c>
      <c r="BN438" s="1360">
        <v>0</v>
      </c>
      <c r="BO438" s="1360">
        <v>0</v>
      </c>
      <c r="BP438" s="1360">
        <f t="shared" si="678"/>
        <v>0</v>
      </c>
      <c r="BQ438" s="1360">
        <v>1</v>
      </c>
      <c r="BR438" s="1361"/>
      <c r="BS438" s="1360">
        <v>0</v>
      </c>
      <c r="BT438" s="1360">
        <v>0</v>
      </c>
      <c r="BU438" s="1360">
        <v>0</v>
      </c>
      <c r="BV438" s="1360">
        <f t="shared" si="679"/>
        <v>0</v>
      </c>
      <c r="BW438" s="1360">
        <v>1</v>
      </c>
      <c r="BX438" s="1360"/>
      <c r="BY438" s="1362"/>
      <c r="BZ438" s="1362"/>
      <c r="CA438" s="1360"/>
      <c r="CB438" s="1360"/>
      <c r="CC438" s="1360"/>
      <c r="CD438" s="1360"/>
      <c r="CE438" s="1360"/>
      <c r="CF438" s="1163"/>
      <c r="CG438" s="1355"/>
      <c r="CH438" s="1370"/>
      <c r="CI438" s="1370"/>
      <c r="CJ438" s="1370"/>
      <c r="CK438" s="1370"/>
      <c r="CL438" s="1363"/>
      <c r="CM438" s="1370"/>
      <c r="CN438" s="1369"/>
      <c r="CO438" s="1369"/>
      <c r="CP438" s="1370"/>
      <c r="CQ438" s="1370"/>
      <c r="CR438" s="1370"/>
      <c r="CS438" s="1370"/>
      <c r="CT438" s="1370"/>
      <c r="CU438" s="1370"/>
      <c r="CV438" s="1369"/>
      <c r="CW438" s="1370"/>
      <c r="CX438" s="1370"/>
      <c r="CY438" s="1370"/>
      <c r="CZ438" s="1370"/>
      <c r="DA438" s="1680"/>
      <c r="DB438" s="1680"/>
      <c r="DC438" s="1680"/>
      <c r="DD438" s="1680"/>
      <c r="DE438" s="1680"/>
      <c r="DF438" s="1680"/>
      <c r="DG438" s="1680"/>
      <c r="DH438" s="1680"/>
      <c r="DI438" s="1680"/>
      <c r="DJ438" s="1680"/>
      <c r="DK438" s="1680"/>
      <c r="DL438" s="1680"/>
      <c r="DM438" s="1370"/>
      <c r="DN438" s="1370"/>
      <c r="DO438" s="1369"/>
      <c r="DP438" s="1369"/>
      <c r="DQ438" s="1370"/>
      <c r="DR438" s="1370"/>
      <c r="DS438" s="1370"/>
      <c r="DT438" s="1370"/>
      <c r="DU438" s="1370"/>
      <c r="DV438" s="1370"/>
      <c r="DW438" s="1369"/>
      <c r="DX438" s="1370"/>
      <c r="DY438" s="1370"/>
      <c r="DZ438" s="1370"/>
      <c r="EA438" s="1370"/>
      <c r="EB438" s="1370"/>
      <c r="EC438" s="1370"/>
      <c r="ED438" s="1369"/>
      <c r="EE438" s="1369"/>
      <c r="EF438" s="1370">
        <v>5</v>
      </c>
      <c r="EG438" s="1370">
        <v>0</v>
      </c>
      <c r="EH438" s="1370">
        <v>2</v>
      </c>
      <c r="EI438" s="1370">
        <f t="shared" si="680"/>
        <v>7</v>
      </c>
      <c r="EJ438" s="1370">
        <v>1</v>
      </c>
      <c r="EK438" s="1163"/>
      <c r="EL438" s="1355"/>
      <c r="EM438" s="1360">
        <v>7</v>
      </c>
      <c r="EN438" s="1360">
        <v>2</v>
      </c>
      <c r="EO438" s="1360">
        <v>4</v>
      </c>
      <c r="EP438" s="1360">
        <f t="shared" si="681"/>
        <v>13</v>
      </c>
      <c r="EQ438" s="1360">
        <v>1</v>
      </c>
      <c r="ER438" s="1360"/>
      <c r="ES438" s="1362"/>
      <c r="ET438" s="1360"/>
      <c r="EU438" s="1360">
        <v>3</v>
      </c>
      <c r="EV438" s="1360">
        <v>3</v>
      </c>
      <c r="EW438" s="1360">
        <v>3</v>
      </c>
      <c r="EX438" s="1360">
        <f t="shared" si="682"/>
        <v>9</v>
      </c>
      <c r="EY438" s="1361">
        <v>1</v>
      </c>
      <c r="EZ438" s="1371"/>
      <c r="FA438" s="1362"/>
      <c r="FB438" s="1360">
        <v>4</v>
      </c>
      <c r="FC438" s="1360">
        <v>10</v>
      </c>
      <c r="FD438" s="1360">
        <v>3</v>
      </c>
      <c r="FE438" s="1360">
        <f t="shared" si="683"/>
        <v>17</v>
      </c>
      <c r="FF438" s="1372">
        <v>1</v>
      </c>
      <c r="FG438" s="1372"/>
      <c r="FH438" s="1373"/>
      <c r="FI438" s="1373"/>
      <c r="FJ438" s="1374">
        <v>8</v>
      </c>
      <c r="FK438" s="1374">
        <v>2</v>
      </c>
      <c r="FL438" s="1374">
        <v>2</v>
      </c>
      <c r="FM438" s="1374">
        <f t="shared" si="684"/>
        <v>12</v>
      </c>
      <c r="FN438" s="1374">
        <v>1</v>
      </c>
      <c r="FO438" s="1374"/>
      <c r="FP438" s="1374"/>
      <c r="FQ438" s="1374">
        <v>10</v>
      </c>
      <c r="FR438" s="1360">
        <v>5</v>
      </c>
      <c r="FS438" s="1360">
        <v>3</v>
      </c>
      <c r="FT438" s="1360">
        <f t="shared" si="685"/>
        <v>18</v>
      </c>
      <c r="FU438" s="1360">
        <v>1</v>
      </c>
      <c r="FV438" s="1360"/>
      <c r="FW438" s="1362"/>
      <c r="FX438" s="1362"/>
      <c r="FY438" s="1360">
        <v>4</v>
      </c>
      <c r="FZ438" s="1360">
        <v>1</v>
      </c>
      <c r="GA438" s="1360">
        <v>3</v>
      </c>
      <c r="GB438" s="1362">
        <f t="shared" si="686"/>
        <v>8</v>
      </c>
      <c r="GC438" s="1360">
        <v>1</v>
      </c>
      <c r="GD438" s="1361"/>
      <c r="GE438" s="1360">
        <f t="shared" si="629"/>
        <v>27</v>
      </c>
      <c r="GF438" s="1360">
        <f t="shared" si="630"/>
        <v>14</v>
      </c>
      <c r="GG438" s="1360">
        <f t="shared" si="631"/>
        <v>19</v>
      </c>
      <c r="GH438" s="1368">
        <v>1</v>
      </c>
      <c r="GI438" s="1368">
        <v>3</v>
      </c>
      <c r="GJ438" s="1368"/>
      <c r="GK438" s="1368"/>
      <c r="GL438" s="1368"/>
      <c r="GM438" s="1368"/>
      <c r="GN438" s="1368"/>
      <c r="GO438" s="1368"/>
      <c r="GP438" s="1368"/>
      <c r="GQ438" s="1368"/>
      <c r="GR438" s="1368"/>
      <c r="GS438" s="1016"/>
    </row>
    <row r="439" spans="1:201" hidden="1" x14ac:dyDescent="0.35">
      <c r="A439" s="1230">
        <v>43335</v>
      </c>
      <c r="B439" s="595"/>
      <c r="C439" s="595"/>
      <c r="D439" s="595"/>
      <c r="E439" s="595"/>
      <c r="F439" s="1012"/>
      <c r="G439" s="1165"/>
      <c r="H439" s="1014"/>
      <c r="I439" s="595"/>
      <c r="J439" s="595"/>
      <c r="K439" s="595"/>
      <c r="L439" s="595"/>
      <c r="M439" s="1012"/>
      <c r="N439" s="1012"/>
      <c r="O439" s="1014"/>
      <c r="P439" s="1014"/>
      <c r="Q439" s="595"/>
      <c r="R439" s="595"/>
      <c r="S439" s="595"/>
      <c r="T439" s="595"/>
      <c r="U439" s="1012"/>
      <c r="V439" s="1165"/>
      <c r="W439" s="595"/>
      <c r="X439" s="595"/>
      <c r="Y439" s="595"/>
      <c r="Z439" s="595"/>
      <c r="AA439" s="1012"/>
      <c r="AB439" s="1012"/>
      <c r="AC439" s="1360">
        <v>5</v>
      </c>
      <c r="AD439" s="1360">
        <v>2</v>
      </c>
      <c r="AE439" s="1360">
        <v>7</v>
      </c>
      <c r="AF439" s="1360">
        <f t="shared" si="674"/>
        <v>14</v>
      </c>
      <c r="AG439" s="1360">
        <v>1</v>
      </c>
      <c r="AH439" s="1361"/>
      <c r="AI439" s="1362"/>
      <c r="AJ439" s="1360">
        <v>6</v>
      </c>
      <c r="AK439" s="1360">
        <v>3</v>
      </c>
      <c r="AL439" s="1360">
        <v>8</v>
      </c>
      <c r="AM439" s="1360">
        <f t="shared" si="675"/>
        <v>17</v>
      </c>
      <c r="AN439" s="1363">
        <v>1</v>
      </c>
      <c r="AO439" s="1360"/>
      <c r="AP439" s="1360"/>
      <c r="AQ439" s="1360">
        <v>1</v>
      </c>
      <c r="AR439" s="1360">
        <v>2</v>
      </c>
      <c r="AS439" s="1360">
        <v>2</v>
      </c>
      <c r="AT439" s="1360">
        <f t="shared" si="676"/>
        <v>5</v>
      </c>
      <c r="AU439" s="1360">
        <v>1</v>
      </c>
      <c r="AV439" s="1361"/>
      <c r="AW439" s="1362"/>
      <c r="AX439" s="1360">
        <v>2</v>
      </c>
      <c r="AY439" s="1360">
        <v>2</v>
      </c>
      <c r="AZ439" s="1360">
        <v>3</v>
      </c>
      <c r="BA439" s="1360">
        <f t="shared" si="677"/>
        <v>7</v>
      </c>
      <c r="BB439" s="1360">
        <v>1</v>
      </c>
      <c r="BC439" s="1360"/>
      <c r="BD439" s="1362"/>
      <c r="BE439" s="1362"/>
      <c r="BF439" s="1360"/>
      <c r="BG439" s="1360"/>
      <c r="BH439" s="1360"/>
      <c r="BI439" s="1360"/>
      <c r="BJ439" s="1360"/>
      <c r="BK439" s="1360"/>
      <c r="BL439" s="1362"/>
      <c r="BM439" s="1360">
        <v>0</v>
      </c>
      <c r="BN439" s="1360">
        <v>0</v>
      </c>
      <c r="BO439" s="1360">
        <v>0</v>
      </c>
      <c r="BP439" s="1360">
        <f t="shared" si="678"/>
        <v>0</v>
      </c>
      <c r="BQ439" s="1360">
        <v>1</v>
      </c>
      <c r="BR439" s="1361"/>
      <c r="BS439" s="1360">
        <v>0</v>
      </c>
      <c r="BT439" s="1360">
        <v>0</v>
      </c>
      <c r="BU439" s="1360">
        <v>0</v>
      </c>
      <c r="BV439" s="1360">
        <f t="shared" si="679"/>
        <v>0</v>
      </c>
      <c r="BW439" s="1360">
        <v>1</v>
      </c>
      <c r="BX439" s="1360"/>
      <c r="BY439" s="1362"/>
      <c r="BZ439" s="1362"/>
      <c r="CA439" s="1360"/>
      <c r="CB439" s="1360"/>
      <c r="CC439" s="1360"/>
      <c r="CD439" s="1360"/>
      <c r="CE439" s="1360"/>
      <c r="CF439" s="1163"/>
      <c r="CG439" s="1355"/>
      <c r="CH439" s="1370"/>
      <c r="CI439" s="1370"/>
      <c r="CJ439" s="1370"/>
      <c r="CK439" s="1370"/>
      <c r="CL439" s="1363"/>
      <c r="CM439" s="1370"/>
      <c r="CN439" s="1369"/>
      <c r="CO439" s="1369"/>
      <c r="CP439" s="1370"/>
      <c r="CQ439" s="1370"/>
      <c r="CR439" s="1370"/>
      <c r="CS439" s="1370"/>
      <c r="CT439" s="1370"/>
      <c r="CU439" s="1370"/>
      <c r="CV439" s="1369"/>
      <c r="CW439" s="1370"/>
      <c r="CX439" s="1370"/>
      <c r="CY439" s="1370"/>
      <c r="CZ439" s="1370"/>
      <c r="DA439" s="1680"/>
      <c r="DB439" s="1680"/>
      <c r="DC439" s="1680"/>
      <c r="DD439" s="1680"/>
      <c r="DE439" s="1680"/>
      <c r="DF439" s="1680"/>
      <c r="DG439" s="1680"/>
      <c r="DH439" s="1680"/>
      <c r="DI439" s="1680"/>
      <c r="DJ439" s="1680"/>
      <c r="DK439" s="1680"/>
      <c r="DL439" s="1680"/>
      <c r="DM439" s="1370"/>
      <c r="DN439" s="1370"/>
      <c r="DO439" s="1369"/>
      <c r="DP439" s="1369"/>
      <c r="DQ439" s="1370"/>
      <c r="DR439" s="1370"/>
      <c r="DS439" s="1370"/>
      <c r="DT439" s="1370"/>
      <c r="DU439" s="1370"/>
      <c r="DV439" s="1370"/>
      <c r="DW439" s="1369"/>
      <c r="DX439" s="1370"/>
      <c r="DY439" s="1370"/>
      <c r="DZ439" s="1370"/>
      <c r="EA439" s="1370"/>
      <c r="EB439" s="1370"/>
      <c r="EC439" s="1370"/>
      <c r="ED439" s="1369"/>
      <c r="EE439" s="1369"/>
      <c r="EF439" s="1370">
        <v>15</v>
      </c>
      <c r="EG439" s="1370">
        <v>4</v>
      </c>
      <c r="EH439" s="1370">
        <v>4</v>
      </c>
      <c r="EI439" s="1370">
        <f t="shared" si="680"/>
        <v>23</v>
      </c>
      <c r="EJ439" s="1370">
        <v>1</v>
      </c>
      <c r="EK439" s="1163"/>
      <c r="EL439" s="1355"/>
      <c r="EM439" s="1360">
        <v>16</v>
      </c>
      <c r="EN439" s="1360">
        <v>4</v>
      </c>
      <c r="EO439" s="1360">
        <v>5</v>
      </c>
      <c r="EP439" s="1360">
        <f t="shared" si="681"/>
        <v>25</v>
      </c>
      <c r="EQ439" s="1360">
        <v>1</v>
      </c>
      <c r="ER439" s="1360"/>
      <c r="ES439" s="1362"/>
      <c r="ET439" s="1360"/>
      <c r="EU439" s="1360">
        <v>9</v>
      </c>
      <c r="EV439" s="1360">
        <v>1</v>
      </c>
      <c r="EW439" s="1360">
        <v>0</v>
      </c>
      <c r="EX439" s="1360">
        <f t="shared" si="682"/>
        <v>10</v>
      </c>
      <c r="EY439" s="1361">
        <v>1</v>
      </c>
      <c r="EZ439" s="1371"/>
      <c r="FA439" s="1362"/>
      <c r="FB439" s="1360">
        <v>11</v>
      </c>
      <c r="FC439" s="1360">
        <v>3</v>
      </c>
      <c r="FD439" s="1360">
        <v>1</v>
      </c>
      <c r="FE439" s="1360">
        <f t="shared" si="683"/>
        <v>15</v>
      </c>
      <c r="FF439" s="1372">
        <v>1</v>
      </c>
      <c r="FG439" s="1372"/>
      <c r="FH439" s="1373"/>
      <c r="FI439" s="1373"/>
      <c r="FJ439" s="1374">
        <v>5</v>
      </c>
      <c r="FK439" s="1374">
        <v>4</v>
      </c>
      <c r="FL439" s="1374">
        <v>1</v>
      </c>
      <c r="FM439" s="1374">
        <f t="shared" si="684"/>
        <v>10</v>
      </c>
      <c r="FN439" s="1374">
        <v>1</v>
      </c>
      <c r="FO439" s="1374"/>
      <c r="FP439" s="1374"/>
      <c r="FQ439" s="1374">
        <v>8</v>
      </c>
      <c r="FR439" s="1360">
        <v>5</v>
      </c>
      <c r="FS439" s="1360">
        <v>3</v>
      </c>
      <c r="FT439" s="1360">
        <f t="shared" si="685"/>
        <v>16</v>
      </c>
      <c r="FU439" s="1360">
        <v>1</v>
      </c>
      <c r="FV439" s="1360"/>
      <c r="FW439" s="1362"/>
      <c r="FX439" s="1362"/>
      <c r="FY439" s="1360">
        <v>1</v>
      </c>
      <c r="FZ439" s="1360">
        <v>2</v>
      </c>
      <c r="GA439" s="1360">
        <v>5</v>
      </c>
      <c r="GB439" s="1362">
        <f t="shared" si="686"/>
        <v>8</v>
      </c>
      <c r="GC439" s="1360">
        <v>1</v>
      </c>
      <c r="GD439" s="1361"/>
      <c r="GE439" s="1360">
        <f t="shared" si="629"/>
        <v>36</v>
      </c>
      <c r="GF439" s="1360">
        <f t="shared" si="630"/>
        <v>15</v>
      </c>
      <c r="GG439" s="1360">
        <f t="shared" si="631"/>
        <v>19</v>
      </c>
      <c r="GH439" s="1368">
        <v>2</v>
      </c>
      <c r="GI439" s="1368">
        <v>4</v>
      </c>
      <c r="GJ439" s="1368"/>
      <c r="GK439" s="1368"/>
      <c r="GL439" s="1368"/>
      <c r="GM439" s="1368"/>
      <c r="GN439" s="1368"/>
      <c r="GO439" s="1368"/>
      <c r="GP439" s="1368"/>
      <c r="GQ439" s="1368"/>
      <c r="GR439" s="1368"/>
      <c r="GS439" s="1016"/>
    </row>
    <row r="440" spans="1:201" hidden="1" x14ac:dyDescent="0.35">
      <c r="A440" s="1231">
        <v>43336</v>
      </c>
      <c r="B440" s="595"/>
      <c r="C440" s="595"/>
      <c r="D440" s="595"/>
      <c r="E440" s="595"/>
      <c r="F440" s="1012"/>
      <c r="G440" s="1165"/>
      <c r="H440" s="1014"/>
      <c r="I440" s="595"/>
      <c r="J440" s="595"/>
      <c r="K440" s="595"/>
      <c r="L440" s="595"/>
      <c r="M440" s="1012"/>
      <c r="N440" s="1012"/>
      <c r="O440" s="1014"/>
      <c r="P440" s="1014"/>
      <c r="Q440" s="595"/>
      <c r="R440" s="595"/>
      <c r="S440" s="595"/>
      <c r="T440" s="595"/>
      <c r="U440" s="1012"/>
      <c r="V440" s="1165"/>
      <c r="W440" s="595"/>
      <c r="X440" s="595"/>
      <c r="Y440" s="595"/>
      <c r="Z440" s="595"/>
      <c r="AA440" s="1012"/>
      <c r="AB440" s="1012"/>
      <c r="AC440" s="1360">
        <v>7</v>
      </c>
      <c r="AD440" s="1360">
        <v>2</v>
      </c>
      <c r="AE440" s="1360">
        <v>2</v>
      </c>
      <c r="AF440" s="1360">
        <f t="shared" si="674"/>
        <v>11</v>
      </c>
      <c r="AG440" s="1360">
        <v>1</v>
      </c>
      <c r="AH440" s="1361"/>
      <c r="AI440" s="1362"/>
      <c r="AJ440" s="1360">
        <v>7</v>
      </c>
      <c r="AK440" s="1360">
        <v>5</v>
      </c>
      <c r="AL440" s="1360">
        <v>2</v>
      </c>
      <c r="AM440" s="1360">
        <f t="shared" si="675"/>
        <v>14</v>
      </c>
      <c r="AN440" s="1363">
        <v>1</v>
      </c>
      <c r="AO440" s="1360"/>
      <c r="AP440" s="1360"/>
      <c r="AQ440" s="1360">
        <v>1</v>
      </c>
      <c r="AR440" s="1360">
        <v>0</v>
      </c>
      <c r="AS440" s="1360">
        <v>0</v>
      </c>
      <c r="AT440" s="1360">
        <f t="shared" si="676"/>
        <v>1</v>
      </c>
      <c r="AU440" s="1360">
        <v>1</v>
      </c>
      <c r="AV440" s="1361"/>
      <c r="AW440" s="1362"/>
      <c r="AX440" s="1360">
        <v>1</v>
      </c>
      <c r="AY440" s="1360">
        <v>1</v>
      </c>
      <c r="AZ440" s="1360">
        <v>1</v>
      </c>
      <c r="BA440" s="1360">
        <f t="shared" si="677"/>
        <v>3</v>
      </c>
      <c r="BB440" s="1360">
        <v>1</v>
      </c>
      <c r="BC440" s="1360"/>
      <c r="BD440" s="1362"/>
      <c r="BE440" s="1362"/>
      <c r="BF440" s="1360"/>
      <c r="BG440" s="1360"/>
      <c r="BH440" s="1360"/>
      <c r="BI440" s="1360"/>
      <c r="BJ440" s="1360"/>
      <c r="BK440" s="1360"/>
      <c r="BL440" s="1362"/>
      <c r="BM440" s="1360">
        <v>0</v>
      </c>
      <c r="BN440" s="1360">
        <v>0</v>
      </c>
      <c r="BO440" s="1360">
        <v>0</v>
      </c>
      <c r="BP440" s="1360">
        <f t="shared" si="678"/>
        <v>0</v>
      </c>
      <c r="BQ440" s="1360">
        <v>1</v>
      </c>
      <c r="BR440" s="1361"/>
      <c r="BS440" s="1360">
        <v>1</v>
      </c>
      <c r="BT440" s="1360">
        <v>0</v>
      </c>
      <c r="BU440" s="1360">
        <v>0</v>
      </c>
      <c r="BV440" s="1360">
        <f t="shared" si="679"/>
        <v>1</v>
      </c>
      <c r="BW440" s="1360">
        <v>1</v>
      </c>
      <c r="BX440" s="1360"/>
      <c r="BY440" s="1362"/>
      <c r="BZ440" s="1362"/>
      <c r="CA440" s="1360"/>
      <c r="CB440" s="1360"/>
      <c r="CC440" s="1360"/>
      <c r="CD440" s="1360"/>
      <c r="CE440" s="1360"/>
      <c r="CF440" s="1163"/>
      <c r="CG440" s="1355"/>
      <c r="CH440" s="1370"/>
      <c r="CI440" s="1370"/>
      <c r="CJ440" s="1370"/>
      <c r="CK440" s="1370"/>
      <c r="CL440" s="1363"/>
      <c r="CM440" s="1370"/>
      <c r="CN440" s="1369"/>
      <c r="CO440" s="1369"/>
      <c r="CP440" s="1370"/>
      <c r="CQ440" s="1370"/>
      <c r="CR440" s="1370"/>
      <c r="CS440" s="1370"/>
      <c r="CT440" s="1370"/>
      <c r="CU440" s="1370"/>
      <c r="CV440" s="1369"/>
      <c r="CW440" s="1370"/>
      <c r="CX440" s="1370"/>
      <c r="CY440" s="1370"/>
      <c r="CZ440" s="1370"/>
      <c r="DA440" s="1680"/>
      <c r="DB440" s="1680"/>
      <c r="DC440" s="1680"/>
      <c r="DD440" s="1680"/>
      <c r="DE440" s="1680"/>
      <c r="DF440" s="1680"/>
      <c r="DG440" s="1680"/>
      <c r="DH440" s="1680"/>
      <c r="DI440" s="1680"/>
      <c r="DJ440" s="1680"/>
      <c r="DK440" s="1680"/>
      <c r="DL440" s="1680"/>
      <c r="DM440" s="1370"/>
      <c r="DN440" s="1370"/>
      <c r="DO440" s="1369"/>
      <c r="DP440" s="1369"/>
      <c r="DQ440" s="1370"/>
      <c r="DR440" s="1370"/>
      <c r="DS440" s="1370"/>
      <c r="DT440" s="1370"/>
      <c r="DU440" s="1370"/>
      <c r="DV440" s="1370"/>
      <c r="DW440" s="1369"/>
      <c r="DX440" s="1370"/>
      <c r="DY440" s="1370"/>
      <c r="DZ440" s="1370"/>
      <c r="EA440" s="1370"/>
      <c r="EB440" s="1370"/>
      <c r="EC440" s="1370"/>
      <c r="ED440" s="1369"/>
      <c r="EE440" s="1369"/>
      <c r="EF440" s="1370">
        <v>7</v>
      </c>
      <c r="EG440" s="1370">
        <v>2</v>
      </c>
      <c r="EH440" s="1370">
        <v>8</v>
      </c>
      <c r="EI440" s="1370">
        <f t="shared" si="680"/>
        <v>17</v>
      </c>
      <c r="EJ440" s="1370">
        <v>1</v>
      </c>
      <c r="EK440" s="1163"/>
      <c r="EL440" s="1355"/>
      <c r="EM440" s="1360">
        <v>11</v>
      </c>
      <c r="EN440" s="1360">
        <v>4</v>
      </c>
      <c r="EO440" s="1360">
        <v>13</v>
      </c>
      <c r="EP440" s="1360">
        <f t="shared" si="681"/>
        <v>28</v>
      </c>
      <c r="EQ440" s="1360">
        <v>1</v>
      </c>
      <c r="ER440" s="1360"/>
      <c r="ES440" s="1362"/>
      <c r="ET440" s="1360"/>
      <c r="EU440" s="1360">
        <v>8</v>
      </c>
      <c r="EV440" s="1360">
        <v>1</v>
      </c>
      <c r="EW440" s="1360">
        <v>0</v>
      </c>
      <c r="EX440" s="1360">
        <f t="shared" si="682"/>
        <v>9</v>
      </c>
      <c r="EY440" s="1361">
        <v>1</v>
      </c>
      <c r="EZ440" s="1371"/>
      <c r="FA440" s="1362"/>
      <c r="FB440" s="1360">
        <v>10</v>
      </c>
      <c r="FC440" s="1360">
        <v>2</v>
      </c>
      <c r="FD440" s="1360">
        <v>2</v>
      </c>
      <c r="FE440" s="1360">
        <f t="shared" si="683"/>
        <v>14</v>
      </c>
      <c r="FF440" s="1372">
        <v>1</v>
      </c>
      <c r="FG440" s="1372"/>
      <c r="FH440" s="1373"/>
      <c r="FI440" s="1373"/>
      <c r="FJ440" s="1374">
        <v>1</v>
      </c>
      <c r="FK440" s="1374">
        <v>2</v>
      </c>
      <c r="FL440" s="1374">
        <v>1</v>
      </c>
      <c r="FM440" s="1374">
        <f t="shared" si="684"/>
        <v>4</v>
      </c>
      <c r="FN440" s="1374">
        <v>1</v>
      </c>
      <c r="FO440" s="1374"/>
      <c r="FP440" s="1374"/>
      <c r="FQ440" s="1374">
        <v>13</v>
      </c>
      <c r="FR440" s="1360">
        <v>7</v>
      </c>
      <c r="FS440" s="1360">
        <v>5</v>
      </c>
      <c r="FT440" s="1360">
        <f t="shared" si="685"/>
        <v>25</v>
      </c>
      <c r="FU440" s="1360">
        <v>1</v>
      </c>
      <c r="FV440" s="1360"/>
      <c r="FW440" s="1362"/>
      <c r="FX440" s="1362"/>
      <c r="FY440" s="1360">
        <v>4</v>
      </c>
      <c r="FZ440" s="1360">
        <v>1</v>
      </c>
      <c r="GA440" s="1360">
        <v>0</v>
      </c>
      <c r="GB440" s="1362">
        <f t="shared" si="686"/>
        <v>5</v>
      </c>
      <c r="GC440" s="1360">
        <v>1</v>
      </c>
      <c r="GD440" s="1361"/>
      <c r="GE440" s="1360">
        <f t="shared" si="629"/>
        <v>28</v>
      </c>
      <c r="GF440" s="1360">
        <f t="shared" si="630"/>
        <v>8</v>
      </c>
      <c r="GG440" s="1360">
        <f t="shared" si="631"/>
        <v>11</v>
      </c>
      <c r="GH440" s="1368">
        <v>0</v>
      </c>
      <c r="GI440" s="1368">
        <v>5</v>
      </c>
      <c r="GJ440" s="1368"/>
      <c r="GK440" s="1368"/>
      <c r="GL440" s="1368"/>
      <c r="GM440" s="1368"/>
      <c r="GN440" s="1368"/>
      <c r="GO440" s="1368"/>
      <c r="GP440" s="1368"/>
      <c r="GQ440" s="1368"/>
      <c r="GR440" s="1368"/>
      <c r="GS440" s="1016"/>
    </row>
    <row r="441" spans="1:201" hidden="1" x14ac:dyDescent="0.35">
      <c r="A441" s="1230">
        <v>43339</v>
      </c>
      <c r="B441" s="595"/>
      <c r="C441" s="595"/>
      <c r="D441" s="595"/>
      <c r="E441" s="595"/>
      <c r="F441" s="1012"/>
      <c r="G441" s="1165"/>
      <c r="H441" s="1014"/>
      <c r="I441" s="595"/>
      <c r="J441" s="595"/>
      <c r="K441" s="595"/>
      <c r="L441" s="595"/>
      <c r="M441" s="1012"/>
      <c r="N441" s="1012"/>
      <c r="O441" s="1014"/>
      <c r="P441" s="1014"/>
      <c r="Q441" s="595"/>
      <c r="R441" s="595"/>
      <c r="S441" s="595"/>
      <c r="T441" s="595"/>
      <c r="U441" s="1012"/>
      <c r="V441" s="1165"/>
      <c r="W441" s="595"/>
      <c r="X441" s="595"/>
      <c r="Y441" s="595"/>
      <c r="Z441" s="595"/>
      <c r="AA441" s="1012"/>
      <c r="AB441" s="1012"/>
      <c r="AC441" s="1360">
        <v>6</v>
      </c>
      <c r="AD441" s="1360">
        <v>7</v>
      </c>
      <c r="AE441" s="1360">
        <v>13</v>
      </c>
      <c r="AF441" s="1360">
        <f t="shared" si="674"/>
        <v>26</v>
      </c>
      <c r="AG441" s="1360">
        <v>1</v>
      </c>
      <c r="AH441" s="1361"/>
      <c r="AI441" s="1362"/>
      <c r="AJ441" s="1360">
        <v>6</v>
      </c>
      <c r="AK441" s="1360">
        <v>10</v>
      </c>
      <c r="AL441" s="1360">
        <v>13</v>
      </c>
      <c r="AM441" s="1360">
        <f t="shared" si="675"/>
        <v>29</v>
      </c>
      <c r="AN441" s="1363">
        <v>1</v>
      </c>
      <c r="AO441" s="1360"/>
      <c r="AP441" s="1360"/>
      <c r="AQ441" s="1360">
        <v>0</v>
      </c>
      <c r="AR441" s="1360">
        <v>0</v>
      </c>
      <c r="AS441" s="1360">
        <v>1</v>
      </c>
      <c r="AT441" s="1360">
        <f t="shared" si="676"/>
        <v>1</v>
      </c>
      <c r="AU441" s="1360">
        <v>1</v>
      </c>
      <c r="AV441" s="1361"/>
      <c r="AW441" s="1362"/>
      <c r="AX441" s="1360">
        <v>1</v>
      </c>
      <c r="AY441" s="1360">
        <v>2</v>
      </c>
      <c r="AZ441" s="1360">
        <v>1</v>
      </c>
      <c r="BA441" s="1360">
        <f t="shared" si="677"/>
        <v>4</v>
      </c>
      <c r="BB441" s="1360">
        <v>1</v>
      </c>
      <c r="BC441" s="1360"/>
      <c r="BD441" s="1362"/>
      <c r="BE441" s="1362"/>
      <c r="BF441" s="1360"/>
      <c r="BG441" s="1360"/>
      <c r="BH441" s="1360"/>
      <c r="BI441" s="1360"/>
      <c r="BJ441" s="1360"/>
      <c r="BK441" s="1360"/>
      <c r="BL441" s="1362"/>
      <c r="BM441" s="1360">
        <v>0</v>
      </c>
      <c r="BN441" s="1360">
        <v>0</v>
      </c>
      <c r="BO441" s="1360">
        <v>0</v>
      </c>
      <c r="BP441" s="1360">
        <f t="shared" si="678"/>
        <v>0</v>
      </c>
      <c r="BQ441" s="1360">
        <v>1</v>
      </c>
      <c r="BR441" s="1361"/>
      <c r="BS441" s="1360">
        <v>0</v>
      </c>
      <c r="BT441" s="1360">
        <v>0</v>
      </c>
      <c r="BU441" s="1360">
        <v>0</v>
      </c>
      <c r="BV441" s="1360">
        <f t="shared" si="679"/>
        <v>0</v>
      </c>
      <c r="BW441" s="1360">
        <v>1</v>
      </c>
      <c r="BX441" s="1360"/>
      <c r="BY441" s="1362"/>
      <c r="BZ441" s="1362"/>
      <c r="CA441" s="1360"/>
      <c r="CB441" s="1360"/>
      <c r="CC441" s="1360"/>
      <c r="CD441" s="1360"/>
      <c r="CE441" s="1360"/>
      <c r="CF441" s="1163"/>
      <c r="CG441" s="1355"/>
      <c r="CH441" s="1370"/>
      <c r="CI441" s="1370"/>
      <c r="CJ441" s="1370"/>
      <c r="CK441" s="1370"/>
      <c r="CL441" s="1363"/>
      <c r="CM441" s="1370"/>
      <c r="CN441" s="1369"/>
      <c r="CO441" s="1369"/>
      <c r="CP441" s="1370"/>
      <c r="CQ441" s="1370"/>
      <c r="CR441" s="1370"/>
      <c r="CS441" s="1370"/>
      <c r="CT441" s="1370"/>
      <c r="CU441" s="1370"/>
      <c r="CV441" s="1369"/>
      <c r="CW441" s="1370"/>
      <c r="CX441" s="1370"/>
      <c r="CY441" s="1370"/>
      <c r="CZ441" s="1370"/>
      <c r="DA441" s="1680"/>
      <c r="DB441" s="1680"/>
      <c r="DC441" s="1680"/>
      <c r="DD441" s="1680"/>
      <c r="DE441" s="1680"/>
      <c r="DF441" s="1680"/>
      <c r="DG441" s="1680"/>
      <c r="DH441" s="1680"/>
      <c r="DI441" s="1680"/>
      <c r="DJ441" s="1680"/>
      <c r="DK441" s="1680"/>
      <c r="DL441" s="1680"/>
      <c r="DM441" s="1370"/>
      <c r="DN441" s="1370"/>
      <c r="DO441" s="1369"/>
      <c r="DP441" s="1369"/>
      <c r="DQ441" s="1370"/>
      <c r="DR441" s="1370"/>
      <c r="DS441" s="1370"/>
      <c r="DT441" s="1370"/>
      <c r="DU441" s="1370"/>
      <c r="DV441" s="1370"/>
      <c r="DW441" s="1369"/>
      <c r="DX441" s="1370"/>
      <c r="DY441" s="1370"/>
      <c r="DZ441" s="1370"/>
      <c r="EA441" s="1370"/>
      <c r="EB441" s="1370"/>
      <c r="EC441" s="1370"/>
      <c r="ED441" s="1369"/>
      <c r="EE441" s="1369"/>
      <c r="EF441" s="1370">
        <v>4</v>
      </c>
      <c r="EG441" s="1370">
        <v>2</v>
      </c>
      <c r="EH441" s="1370">
        <v>9</v>
      </c>
      <c r="EI441" s="1370">
        <f t="shared" si="680"/>
        <v>15</v>
      </c>
      <c r="EJ441" s="1370">
        <v>1</v>
      </c>
      <c r="EK441" s="1163"/>
      <c r="EL441" s="1355"/>
      <c r="EM441" s="1360">
        <v>5</v>
      </c>
      <c r="EN441" s="1360">
        <v>2</v>
      </c>
      <c r="EO441" s="1360">
        <v>14</v>
      </c>
      <c r="EP441" s="1360">
        <f t="shared" si="681"/>
        <v>21</v>
      </c>
      <c r="EQ441" s="1360">
        <v>1</v>
      </c>
      <c r="ER441" s="1360"/>
      <c r="ES441" s="1362"/>
      <c r="ET441" s="1360"/>
      <c r="EU441" s="1360">
        <v>6</v>
      </c>
      <c r="EV441" s="1360">
        <v>1</v>
      </c>
      <c r="EW441" s="1360">
        <v>1</v>
      </c>
      <c r="EX441" s="1360">
        <f t="shared" si="682"/>
        <v>8</v>
      </c>
      <c r="EY441" s="1361">
        <v>1</v>
      </c>
      <c r="EZ441" s="1371"/>
      <c r="FA441" s="1362"/>
      <c r="FB441" s="1360">
        <v>7</v>
      </c>
      <c r="FC441" s="1360">
        <v>1</v>
      </c>
      <c r="FD441" s="1360">
        <v>4</v>
      </c>
      <c r="FE441" s="1360">
        <f t="shared" si="683"/>
        <v>12</v>
      </c>
      <c r="FF441" s="1372">
        <v>1</v>
      </c>
      <c r="FG441" s="1372"/>
      <c r="FH441" s="1373"/>
      <c r="FI441" s="1373"/>
      <c r="FJ441" s="1374">
        <v>12</v>
      </c>
      <c r="FK441" s="1374">
        <v>0</v>
      </c>
      <c r="FL441" s="1374">
        <v>3</v>
      </c>
      <c r="FM441" s="1374">
        <f t="shared" si="684"/>
        <v>15</v>
      </c>
      <c r="FN441" s="1374">
        <v>1</v>
      </c>
      <c r="FO441" s="1374"/>
      <c r="FP441" s="1374"/>
      <c r="FQ441" s="1374">
        <v>13</v>
      </c>
      <c r="FR441" s="1360">
        <v>1</v>
      </c>
      <c r="FS441" s="1360">
        <v>3</v>
      </c>
      <c r="FT441" s="1360">
        <f t="shared" si="685"/>
        <v>17</v>
      </c>
      <c r="FU441" s="1360">
        <v>1</v>
      </c>
      <c r="FV441" s="1360"/>
      <c r="FW441" s="1362"/>
      <c r="FX441" s="1362"/>
      <c r="FY441" s="1360">
        <v>0</v>
      </c>
      <c r="FZ441" s="1360">
        <v>1</v>
      </c>
      <c r="GA441" s="1360">
        <v>3</v>
      </c>
      <c r="GB441" s="1362">
        <f t="shared" si="686"/>
        <v>4</v>
      </c>
      <c r="GC441" s="1360">
        <v>1</v>
      </c>
      <c r="GD441" s="1361"/>
      <c r="GE441" s="1360">
        <f t="shared" si="629"/>
        <v>28</v>
      </c>
      <c r="GF441" s="1360">
        <f t="shared" si="630"/>
        <v>11</v>
      </c>
      <c r="GG441" s="1360">
        <f t="shared" si="631"/>
        <v>30</v>
      </c>
      <c r="GH441" s="1368">
        <v>3</v>
      </c>
      <c r="GI441" s="1368">
        <v>7</v>
      </c>
      <c r="GJ441" s="1368"/>
      <c r="GK441" s="1368"/>
      <c r="GL441" s="1368"/>
      <c r="GM441" s="1368"/>
      <c r="GN441" s="1368"/>
      <c r="GO441" s="1368"/>
      <c r="GP441" s="1368"/>
      <c r="GQ441" s="1368"/>
      <c r="GR441" s="1368"/>
      <c r="GS441" s="1016"/>
    </row>
    <row r="442" spans="1:201" hidden="1" x14ac:dyDescent="0.35">
      <c r="A442" s="1230">
        <v>43340</v>
      </c>
      <c r="B442" s="595"/>
      <c r="C442" s="595"/>
      <c r="D442" s="595"/>
      <c r="E442" s="595"/>
      <c r="F442" s="1012"/>
      <c r="G442" s="1165"/>
      <c r="H442" s="1014"/>
      <c r="I442" s="595"/>
      <c r="J442" s="595"/>
      <c r="K442" s="595"/>
      <c r="L442" s="595"/>
      <c r="M442" s="1012"/>
      <c r="N442" s="1012"/>
      <c r="O442" s="1014"/>
      <c r="P442" s="1014"/>
      <c r="Q442" s="595"/>
      <c r="R442" s="595"/>
      <c r="S442" s="595"/>
      <c r="T442" s="595"/>
      <c r="U442" s="1012"/>
      <c r="V442" s="1165"/>
      <c r="W442" s="595"/>
      <c r="X442" s="595"/>
      <c r="Y442" s="595"/>
      <c r="Z442" s="595"/>
      <c r="AA442" s="1012"/>
      <c r="AB442" s="1012"/>
      <c r="AC442" s="1360">
        <v>8</v>
      </c>
      <c r="AD442" s="1360">
        <v>3</v>
      </c>
      <c r="AE442" s="1360">
        <v>6</v>
      </c>
      <c r="AF442" s="1360">
        <f t="shared" si="674"/>
        <v>17</v>
      </c>
      <c r="AG442" s="1360">
        <v>1</v>
      </c>
      <c r="AH442" s="1361"/>
      <c r="AI442" s="1362"/>
      <c r="AJ442" s="1360">
        <v>10</v>
      </c>
      <c r="AK442" s="1360">
        <v>4</v>
      </c>
      <c r="AL442" s="1360">
        <v>7</v>
      </c>
      <c r="AM442" s="1360">
        <f t="shared" si="675"/>
        <v>21</v>
      </c>
      <c r="AN442" s="1363">
        <v>1</v>
      </c>
      <c r="AO442" s="1360"/>
      <c r="AP442" s="1360"/>
      <c r="AQ442" s="1360">
        <v>1</v>
      </c>
      <c r="AR442" s="1360">
        <v>1</v>
      </c>
      <c r="AS442" s="1360">
        <v>4</v>
      </c>
      <c r="AT442" s="1360">
        <f t="shared" si="676"/>
        <v>6</v>
      </c>
      <c r="AU442" s="1360">
        <v>1</v>
      </c>
      <c r="AV442" s="1361"/>
      <c r="AW442" s="1362"/>
      <c r="AX442" s="1360">
        <v>1</v>
      </c>
      <c r="AY442" s="1360">
        <v>2</v>
      </c>
      <c r="AZ442" s="1360">
        <v>5</v>
      </c>
      <c r="BA442" s="1360">
        <f t="shared" si="677"/>
        <v>8</v>
      </c>
      <c r="BB442" s="1360">
        <v>1</v>
      </c>
      <c r="BC442" s="1360"/>
      <c r="BD442" s="1362"/>
      <c r="BE442" s="1362"/>
      <c r="BF442" s="1360"/>
      <c r="BG442" s="1360"/>
      <c r="BH442" s="1360"/>
      <c r="BI442" s="1360"/>
      <c r="BJ442" s="1360"/>
      <c r="BK442" s="1360"/>
      <c r="BL442" s="1362"/>
      <c r="BM442" s="1360">
        <v>0</v>
      </c>
      <c r="BN442" s="1360">
        <v>0</v>
      </c>
      <c r="BO442" s="1360">
        <v>0</v>
      </c>
      <c r="BP442" s="1360">
        <f t="shared" si="678"/>
        <v>0</v>
      </c>
      <c r="BQ442" s="1360">
        <v>1</v>
      </c>
      <c r="BR442" s="1361"/>
      <c r="BS442" s="1360">
        <v>0</v>
      </c>
      <c r="BT442" s="1360">
        <v>0</v>
      </c>
      <c r="BU442" s="1360">
        <v>0</v>
      </c>
      <c r="BV442" s="1360">
        <f t="shared" si="679"/>
        <v>0</v>
      </c>
      <c r="BW442" s="1360">
        <v>1</v>
      </c>
      <c r="BX442" s="1360"/>
      <c r="BY442" s="1362"/>
      <c r="BZ442" s="1362"/>
      <c r="CA442" s="1360"/>
      <c r="CB442" s="1360"/>
      <c r="CC442" s="1360"/>
      <c r="CD442" s="1360"/>
      <c r="CE442" s="1360"/>
      <c r="CF442" s="1163"/>
      <c r="CG442" s="1355"/>
      <c r="CH442" s="1370"/>
      <c r="CI442" s="1370"/>
      <c r="CJ442" s="1370"/>
      <c r="CK442" s="1370"/>
      <c r="CL442" s="1363"/>
      <c r="CM442" s="1370"/>
      <c r="CN442" s="1369"/>
      <c r="CO442" s="1369"/>
      <c r="CP442" s="1370"/>
      <c r="CQ442" s="1370"/>
      <c r="CR442" s="1370"/>
      <c r="CS442" s="1370"/>
      <c r="CT442" s="1370"/>
      <c r="CU442" s="1370"/>
      <c r="CV442" s="1369"/>
      <c r="CW442" s="1370"/>
      <c r="CX442" s="1370"/>
      <c r="CY442" s="1370"/>
      <c r="CZ442" s="1370"/>
      <c r="DA442" s="1680"/>
      <c r="DB442" s="1680"/>
      <c r="DC442" s="1680"/>
      <c r="DD442" s="1680"/>
      <c r="DE442" s="1680"/>
      <c r="DF442" s="1680"/>
      <c r="DG442" s="1680"/>
      <c r="DH442" s="1680"/>
      <c r="DI442" s="1680"/>
      <c r="DJ442" s="1680"/>
      <c r="DK442" s="1680"/>
      <c r="DL442" s="1680"/>
      <c r="DM442" s="1370"/>
      <c r="DN442" s="1370"/>
      <c r="DO442" s="1369"/>
      <c r="DP442" s="1369"/>
      <c r="DQ442" s="1370"/>
      <c r="DR442" s="1370"/>
      <c r="DS442" s="1370"/>
      <c r="DT442" s="1370"/>
      <c r="DU442" s="1370"/>
      <c r="DV442" s="1370"/>
      <c r="DW442" s="1369"/>
      <c r="DX442" s="1370"/>
      <c r="DY442" s="1370"/>
      <c r="DZ442" s="1370"/>
      <c r="EA442" s="1370"/>
      <c r="EB442" s="1370"/>
      <c r="EC442" s="1370"/>
      <c r="ED442" s="1369"/>
      <c r="EE442" s="1369"/>
      <c r="EF442" s="1370">
        <v>10</v>
      </c>
      <c r="EG442" s="1370">
        <v>1</v>
      </c>
      <c r="EH442" s="1370">
        <v>6</v>
      </c>
      <c r="EI442" s="1370">
        <f t="shared" si="680"/>
        <v>17</v>
      </c>
      <c r="EJ442" s="1370">
        <v>1</v>
      </c>
      <c r="EK442" s="1163"/>
      <c r="EL442" s="1355"/>
      <c r="EM442" s="1360">
        <v>11</v>
      </c>
      <c r="EN442" s="1360">
        <v>3</v>
      </c>
      <c r="EO442" s="1360">
        <v>11</v>
      </c>
      <c r="EP442" s="1360">
        <f t="shared" si="681"/>
        <v>25</v>
      </c>
      <c r="EQ442" s="1360">
        <v>1</v>
      </c>
      <c r="ER442" s="1360"/>
      <c r="ES442" s="1362"/>
      <c r="ET442" s="1360"/>
      <c r="EU442" s="1360">
        <v>10</v>
      </c>
      <c r="EV442" s="1360">
        <v>0</v>
      </c>
      <c r="EW442" s="1360">
        <v>0</v>
      </c>
      <c r="EX442" s="1360">
        <f t="shared" si="682"/>
        <v>10</v>
      </c>
      <c r="EY442" s="1361">
        <v>1</v>
      </c>
      <c r="EZ442" s="1371"/>
      <c r="FA442" s="1362"/>
      <c r="FB442" s="1360">
        <v>11</v>
      </c>
      <c r="FC442" s="1360">
        <v>2</v>
      </c>
      <c r="FD442" s="1360">
        <v>2</v>
      </c>
      <c r="FE442" s="1360">
        <f t="shared" si="683"/>
        <v>15</v>
      </c>
      <c r="FF442" s="1372">
        <v>1</v>
      </c>
      <c r="FG442" s="1372"/>
      <c r="FH442" s="1373"/>
      <c r="FI442" s="1373"/>
      <c r="FJ442" s="1374">
        <v>11</v>
      </c>
      <c r="FK442" s="1374">
        <v>1</v>
      </c>
      <c r="FL442" s="1374">
        <v>4</v>
      </c>
      <c r="FM442" s="1374">
        <f t="shared" si="684"/>
        <v>16</v>
      </c>
      <c r="FN442" s="1374">
        <v>1</v>
      </c>
      <c r="FO442" s="1374"/>
      <c r="FP442" s="1374"/>
      <c r="FQ442" s="1374">
        <v>12</v>
      </c>
      <c r="FR442" s="1360">
        <v>3</v>
      </c>
      <c r="FS442" s="1360">
        <v>10</v>
      </c>
      <c r="FT442" s="1360">
        <f t="shared" si="685"/>
        <v>25</v>
      </c>
      <c r="FU442" s="1360">
        <v>1</v>
      </c>
      <c r="FV442" s="1360"/>
      <c r="FW442" s="1362"/>
      <c r="FX442" s="1362"/>
      <c r="FY442" s="1360">
        <v>0</v>
      </c>
      <c r="FZ442" s="1360">
        <v>1</v>
      </c>
      <c r="GA442" s="1360">
        <v>0</v>
      </c>
      <c r="GB442" s="1362">
        <f t="shared" si="686"/>
        <v>1</v>
      </c>
      <c r="GC442" s="1360">
        <v>1</v>
      </c>
      <c r="GD442" s="1361"/>
      <c r="GE442" s="1360">
        <f t="shared" si="629"/>
        <v>40</v>
      </c>
      <c r="GF442" s="1360">
        <f t="shared" si="630"/>
        <v>7</v>
      </c>
      <c r="GG442" s="1360">
        <f t="shared" si="631"/>
        <v>20</v>
      </c>
      <c r="GH442" s="1368">
        <v>0</v>
      </c>
      <c r="GI442" s="1368">
        <v>2</v>
      </c>
      <c r="GJ442" s="1368"/>
      <c r="GK442" s="1368"/>
      <c r="GL442" s="1368"/>
      <c r="GM442" s="1368"/>
      <c r="GN442" s="1368"/>
      <c r="GO442" s="1368"/>
      <c r="GP442" s="1368"/>
      <c r="GQ442" s="1368"/>
      <c r="GR442" s="1368"/>
      <c r="GS442" s="1016"/>
    </row>
    <row r="443" spans="1:201" hidden="1" x14ac:dyDescent="0.35">
      <c r="A443" s="1230">
        <v>43341</v>
      </c>
      <c r="B443" s="595"/>
      <c r="C443" s="595"/>
      <c r="D443" s="595"/>
      <c r="E443" s="595"/>
      <c r="F443" s="1012"/>
      <c r="G443" s="1165"/>
      <c r="H443" s="1014"/>
      <c r="I443" s="595"/>
      <c r="J443" s="595"/>
      <c r="K443" s="595"/>
      <c r="L443" s="595"/>
      <c r="M443" s="1012"/>
      <c r="N443" s="1012"/>
      <c r="O443" s="1014"/>
      <c r="P443" s="1014"/>
      <c r="Q443" s="595"/>
      <c r="R443" s="595"/>
      <c r="S443" s="595"/>
      <c r="T443" s="595"/>
      <c r="U443" s="1012"/>
      <c r="V443" s="1165"/>
      <c r="W443" s="595"/>
      <c r="X443" s="595"/>
      <c r="Y443" s="595"/>
      <c r="Z443" s="595"/>
      <c r="AA443" s="1012"/>
      <c r="AB443" s="1012"/>
      <c r="AC443" s="1360">
        <v>7</v>
      </c>
      <c r="AD443" s="1360">
        <v>2</v>
      </c>
      <c r="AE443" s="1360">
        <v>4</v>
      </c>
      <c r="AF443" s="1360">
        <f t="shared" si="674"/>
        <v>13</v>
      </c>
      <c r="AG443" s="1360">
        <v>1</v>
      </c>
      <c r="AH443" s="1361"/>
      <c r="AI443" s="1362"/>
      <c r="AJ443" s="1360">
        <v>8</v>
      </c>
      <c r="AK443" s="1360">
        <v>3</v>
      </c>
      <c r="AL443" s="1360">
        <v>4</v>
      </c>
      <c r="AM443" s="1360">
        <f t="shared" si="675"/>
        <v>15</v>
      </c>
      <c r="AN443" s="1363">
        <v>1</v>
      </c>
      <c r="AO443" s="1360"/>
      <c r="AP443" s="1360"/>
      <c r="AQ443" s="1360">
        <v>1</v>
      </c>
      <c r="AR443" s="1360">
        <v>0</v>
      </c>
      <c r="AS443" s="1360">
        <v>10</v>
      </c>
      <c r="AT443" s="1360">
        <f t="shared" si="676"/>
        <v>11</v>
      </c>
      <c r="AU443" s="1360">
        <v>1</v>
      </c>
      <c r="AV443" s="1361"/>
      <c r="AW443" s="1362"/>
      <c r="AX443" s="1360">
        <v>1</v>
      </c>
      <c r="AY443" s="1360">
        <v>3</v>
      </c>
      <c r="AZ443" s="1360">
        <v>10</v>
      </c>
      <c r="BA443" s="1360">
        <f t="shared" si="677"/>
        <v>14</v>
      </c>
      <c r="BB443" s="1360">
        <v>1</v>
      </c>
      <c r="BC443" s="1360"/>
      <c r="BD443" s="1362"/>
      <c r="BE443" s="1362"/>
      <c r="BF443" s="1360"/>
      <c r="BG443" s="1360"/>
      <c r="BH443" s="1360"/>
      <c r="BI443" s="1360"/>
      <c r="BJ443" s="1360"/>
      <c r="BK443" s="1360"/>
      <c r="BL443" s="1362"/>
      <c r="BM443" s="1360">
        <v>0</v>
      </c>
      <c r="BN443" s="1360">
        <v>0</v>
      </c>
      <c r="BO443" s="1360">
        <v>0</v>
      </c>
      <c r="BP443" s="1360">
        <f t="shared" si="678"/>
        <v>0</v>
      </c>
      <c r="BQ443" s="1360">
        <v>1</v>
      </c>
      <c r="BR443" s="1361"/>
      <c r="BS443" s="1360">
        <v>0</v>
      </c>
      <c r="BT443" s="1360">
        <v>0</v>
      </c>
      <c r="BU443" s="1360">
        <v>0</v>
      </c>
      <c r="BV443" s="1360">
        <f t="shared" si="679"/>
        <v>0</v>
      </c>
      <c r="BW443" s="1360">
        <v>1</v>
      </c>
      <c r="BX443" s="1360"/>
      <c r="BY443" s="1362"/>
      <c r="BZ443" s="1362"/>
      <c r="CA443" s="1360"/>
      <c r="CB443" s="1360"/>
      <c r="CC443" s="1360"/>
      <c r="CD443" s="1360"/>
      <c r="CE443" s="1360"/>
      <c r="CF443" s="1163"/>
      <c r="CG443" s="1355"/>
      <c r="CH443" s="1370"/>
      <c r="CI443" s="1370"/>
      <c r="CJ443" s="1370"/>
      <c r="CK443" s="1370"/>
      <c r="CL443" s="1363"/>
      <c r="CM443" s="1370"/>
      <c r="CN443" s="1369"/>
      <c r="CO443" s="1369"/>
      <c r="CP443" s="1370"/>
      <c r="CQ443" s="1370"/>
      <c r="CR443" s="1370"/>
      <c r="CS443" s="1370"/>
      <c r="CT443" s="1370"/>
      <c r="CU443" s="1370"/>
      <c r="CV443" s="1369"/>
      <c r="CW443" s="1370"/>
      <c r="CX443" s="1370"/>
      <c r="CY443" s="1370"/>
      <c r="CZ443" s="1370"/>
      <c r="DA443" s="1680"/>
      <c r="DB443" s="1680"/>
      <c r="DC443" s="1680"/>
      <c r="DD443" s="1680"/>
      <c r="DE443" s="1680"/>
      <c r="DF443" s="1680"/>
      <c r="DG443" s="1680"/>
      <c r="DH443" s="1680"/>
      <c r="DI443" s="1680"/>
      <c r="DJ443" s="1680"/>
      <c r="DK443" s="1680"/>
      <c r="DL443" s="1680"/>
      <c r="DM443" s="1370"/>
      <c r="DN443" s="1370"/>
      <c r="DO443" s="1369"/>
      <c r="DP443" s="1369"/>
      <c r="DQ443" s="1370"/>
      <c r="DR443" s="1370"/>
      <c r="DS443" s="1370"/>
      <c r="DT443" s="1370"/>
      <c r="DU443" s="1370"/>
      <c r="DV443" s="1370"/>
      <c r="DW443" s="1369"/>
      <c r="DX443" s="1370"/>
      <c r="DY443" s="1370"/>
      <c r="DZ443" s="1370"/>
      <c r="EA443" s="1370"/>
      <c r="EB443" s="1370"/>
      <c r="EC443" s="1370"/>
      <c r="ED443" s="1369"/>
      <c r="EE443" s="1369"/>
      <c r="EF443" s="1370">
        <v>15</v>
      </c>
      <c r="EG443" s="1370">
        <v>1</v>
      </c>
      <c r="EH443" s="1370">
        <v>3</v>
      </c>
      <c r="EI443" s="1370">
        <f t="shared" si="680"/>
        <v>19</v>
      </c>
      <c r="EJ443" s="1370">
        <v>1</v>
      </c>
      <c r="EK443" s="1163"/>
      <c r="EL443" s="1355"/>
      <c r="EM443" s="1360">
        <v>18</v>
      </c>
      <c r="EN443" s="1360">
        <v>1</v>
      </c>
      <c r="EO443" s="1360">
        <v>5</v>
      </c>
      <c r="EP443" s="1360">
        <f t="shared" si="681"/>
        <v>24</v>
      </c>
      <c r="EQ443" s="1360">
        <v>1</v>
      </c>
      <c r="ER443" s="1360"/>
      <c r="ES443" s="1362"/>
      <c r="ET443" s="1360"/>
      <c r="EU443" s="1360">
        <v>4</v>
      </c>
      <c r="EV443" s="1360">
        <v>0</v>
      </c>
      <c r="EW443" s="1360">
        <v>3</v>
      </c>
      <c r="EX443" s="1360">
        <f t="shared" si="682"/>
        <v>7</v>
      </c>
      <c r="EY443" s="1361">
        <v>1</v>
      </c>
      <c r="EZ443" s="1371"/>
      <c r="FA443" s="1362"/>
      <c r="FB443" s="1360">
        <v>6</v>
      </c>
      <c r="FC443" s="1360">
        <v>1</v>
      </c>
      <c r="FD443" s="1360">
        <v>7</v>
      </c>
      <c r="FE443" s="1360">
        <f t="shared" si="683"/>
        <v>14</v>
      </c>
      <c r="FF443" s="1372">
        <v>1</v>
      </c>
      <c r="FG443" s="1372"/>
      <c r="FH443" s="1373"/>
      <c r="FI443" s="1373"/>
      <c r="FJ443" s="1374">
        <v>6</v>
      </c>
      <c r="FK443" s="1374">
        <v>1</v>
      </c>
      <c r="FL443" s="1374">
        <v>5</v>
      </c>
      <c r="FM443" s="1374">
        <f t="shared" si="684"/>
        <v>12</v>
      </c>
      <c r="FN443" s="1374">
        <v>1</v>
      </c>
      <c r="FO443" s="1374"/>
      <c r="FP443" s="1374"/>
      <c r="FQ443" s="1374">
        <v>8</v>
      </c>
      <c r="FR443" s="1360">
        <v>1</v>
      </c>
      <c r="FS443" s="1360">
        <v>9</v>
      </c>
      <c r="FT443" s="1360">
        <f t="shared" si="685"/>
        <v>18</v>
      </c>
      <c r="FU443" s="1360">
        <v>1</v>
      </c>
      <c r="FV443" s="1360"/>
      <c r="FW443" s="1362"/>
      <c r="FX443" s="1362"/>
      <c r="FY443" s="1360">
        <v>1</v>
      </c>
      <c r="FZ443" s="1360">
        <v>1</v>
      </c>
      <c r="GA443" s="1360">
        <v>0</v>
      </c>
      <c r="GB443" s="1362">
        <f t="shared" si="686"/>
        <v>2</v>
      </c>
      <c r="GC443" s="1360">
        <v>1</v>
      </c>
      <c r="GD443" s="1361"/>
      <c r="GE443" s="1360">
        <f t="shared" si="629"/>
        <v>34</v>
      </c>
      <c r="GF443" s="1360">
        <f t="shared" si="630"/>
        <v>5</v>
      </c>
      <c r="GG443" s="1360">
        <f t="shared" si="631"/>
        <v>25</v>
      </c>
      <c r="GH443" s="1368">
        <v>0</v>
      </c>
      <c r="GI443" s="1368">
        <v>4</v>
      </c>
      <c r="GJ443" s="1368"/>
      <c r="GK443" s="1368"/>
      <c r="GL443" s="1368"/>
      <c r="GM443" s="1368"/>
      <c r="GN443" s="1368"/>
      <c r="GO443" s="1368"/>
      <c r="GP443" s="1368"/>
      <c r="GQ443" s="1368"/>
      <c r="GR443" s="1368"/>
      <c r="GS443" s="1016"/>
    </row>
    <row r="444" spans="1:201" hidden="1" x14ac:dyDescent="0.35">
      <c r="A444" s="1230">
        <v>43342</v>
      </c>
      <c r="B444" s="595"/>
      <c r="C444" s="595"/>
      <c r="D444" s="595"/>
      <c r="E444" s="595"/>
      <c r="F444" s="1012"/>
      <c r="G444" s="1165"/>
      <c r="H444" s="1014"/>
      <c r="I444" s="595"/>
      <c r="J444" s="595"/>
      <c r="K444" s="595"/>
      <c r="L444" s="595"/>
      <c r="M444" s="1012"/>
      <c r="N444" s="1012"/>
      <c r="O444" s="1014"/>
      <c r="P444" s="1014"/>
      <c r="Q444" s="595"/>
      <c r="R444" s="595"/>
      <c r="S444" s="595"/>
      <c r="T444" s="595"/>
      <c r="U444" s="1012"/>
      <c r="V444" s="1165"/>
      <c r="W444" s="595"/>
      <c r="X444" s="595"/>
      <c r="Y444" s="595"/>
      <c r="Z444" s="595"/>
      <c r="AA444" s="1012"/>
      <c r="AB444" s="1012"/>
      <c r="AC444" s="1360">
        <v>6</v>
      </c>
      <c r="AD444" s="1360">
        <v>0</v>
      </c>
      <c r="AE444" s="1360">
        <v>3</v>
      </c>
      <c r="AF444" s="1360">
        <f t="shared" si="674"/>
        <v>9</v>
      </c>
      <c r="AG444" s="1360">
        <v>1</v>
      </c>
      <c r="AH444" s="1361"/>
      <c r="AI444" s="1362"/>
      <c r="AJ444" s="1360">
        <v>6</v>
      </c>
      <c r="AK444" s="1360">
        <v>1</v>
      </c>
      <c r="AL444" s="1360">
        <v>3</v>
      </c>
      <c r="AM444" s="1360">
        <f t="shared" si="675"/>
        <v>10</v>
      </c>
      <c r="AN444" s="1363">
        <v>1</v>
      </c>
      <c r="AO444" s="1360"/>
      <c r="AP444" s="1360"/>
      <c r="AQ444" s="1360">
        <v>3</v>
      </c>
      <c r="AR444" s="1360">
        <v>0</v>
      </c>
      <c r="AS444" s="1360">
        <v>4</v>
      </c>
      <c r="AT444" s="1360">
        <f t="shared" si="676"/>
        <v>7</v>
      </c>
      <c r="AU444" s="1360">
        <v>1</v>
      </c>
      <c r="AV444" s="1361"/>
      <c r="AW444" s="1362"/>
      <c r="AX444" s="1360">
        <v>3</v>
      </c>
      <c r="AY444" s="1360">
        <v>0</v>
      </c>
      <c r="AZ444" s="1360">
        <v>5</v>
      </c>
      <c r="BA444" s="1360">
        <f t="shared" si="677"/>
        <v>8</v>
      </c>
      <c r="BB444" s="1360">
        <v>1</v>
      </c>
      <c r="BC444" s="1360"/>
      <c r="BD444" s="1362"/>
      <c r="BE444" s="1362"/>
      <c r="BF444" s="1360"/>
      <c r="BG444" s="1360"/>
      <c r="BH444" s="1360"/>
      <c r="BI444" s="1360"/>
      <c r="BJ444" s="1360"/>
      <c r="BK444" s="1360"/>
      <c r="BL444" s="1362"/>
      <c r="BM444" s="1360">
        <v>0</v>
      </c>
      <c r="BN444" s="1360">
        <v>0</v>
      </c>
      <c r="BO444" s="1360">
        <v>0</v>
      </c>
      <c r="BP444" s="1360">
        <f t="shared" si="678"/>
        <v>0</v>
      </c>
      <c r="BQ444" s="1360">
        <v>1</v>
      </c>
      <c r="BR444" s="1361"/>
      <c r="BS444" s="1360">
        <v>0</v>
      </c>
      <c r="BT444" s="1360">
        <v>0</v>
      </c>
      <c r="BU444" s="1360">
        <v>0</v>
      </c>
      <c r="BV444" s="1360">
        <f t="shared" si="679"/>
        <v>0</v>
      </c>
      <c r="BW444" s="1360">
        <v>1</v>
      </c>
      <c r="BX444" s="1360"/>
      <c r="BY444" s="1362"/>
      <c r="BZ444" s="1362"/>
      <c r="CA444" s="1360"/>
      <c r="CB444" s="1360"/>
      <c r="CC444" s="1360"/>
      <c r="CD444" s="1360"/>
      <c r="CE444" s="1360"/>
      <c r="CF444" s="1163"/>
      <c r="CG444" s="1355"/>
      <c r="CH444" s="1370"/>
      <c r="CI444" s="1370"/>
      <c r="CJ444" s="1370"/>
      <c r="CK444" s="1370"/>
      <c r="CL444" s="1363"/>
      <c r="CM444" s="1370"/>
      <c r="CN444" s="1369"/>
      <c r="CO444" s="1369"/>
      <c r="CP444" s="1370"/>
      <c r="CQ444" s="1370"/>
      <c r="CR444" s="1370"/>
      <c r="CS444" s="1370"/>
      <c r="CT444" s="1370"/>
      <c r="CU444" s="1370"/>
      <c r="CV444" s="1369"/>
      <c r="CW444" s="1370"/>
      <c r="CX444" s="1370"/>
      <c r="CY444" s="1370"/>
      <c r="CZ444" s="1370"/>
      <c r="DA444" s="1680"/>
      <c r="DB444" s="1680"/>
      <c r="DC444" s="1680"/>
      <c r="DD444" s="1680"/>
      <c r="DE444" s="1680"/>
      <c r="DF444" s="1680"/>
      <c r="DG444" s="1680"/>
      <c r="DH444" s="1680"/>
      <c r="DI444" s="1680"/>
      <c r="DJ444" s="1680"/>
      <c r="DK444" s="1680"/>
      <c r="DL444" s="1680"/>
      <c r="DM444" s="1370"/>
      <c r="DN444" s="1370"/>
      <c r="DO444" s="1369"/>
      <c r="DP444" s="1369"/>
      <c r="DQ444" s="1370"/>
      <c r="DR444" s="1370"/>
      <c r="DS444" s="1370"/>
      <c r="DT444" s="1370"/>
      <c r="DU444" s="1370"/>
      <c r="DV444" s="1370"/>
      <c r="DW444" s="1369"/>
      <c r="DX444" s="1370"/>
      <c r="DY444" s="1370"/>
      <c r="DZ444" s="1370"/>
      <c r="EA444" s="1370"/>
      <c r="EB444" s="1370"/>
      <c r="EC444" s="1370"/>
      <c r="ED444" s="1369"/>
      <c r="EE444" s="1369"/>
      <c r="EF444" s="1370">
        <v>9</v>
      </c>
      <c r="EG444" s="1370">
        <v>0</v>
      </c>
      <c r="EH444" s="1370">
        <v>2</v>
      </c>
      <c r="EI444" s="1370">
        <f t="shared" si="680"/>
        <v>11</v>
      </c>
      <c r="EJ444" s="1370">
        <v>1</v>
      </c>
      <c r="EK444" s="1163"/>
      <c r="EL444" s="1355"/>
      <c r="EM444" s="1360">
        <v>11</v>
      </c>
      <c r="EN444" s="1360">
        <v>0</v>
      </c>
      <c r="EO444" s="1360">
        <v>3</v>
      </c>
      <c r="EP444" s="1360">
        <f t="shared" si="681"/>
        <v>14</v>
      </c>
      <c r="EQ444" s="1360">
        <v>1</v>
      </c>
      <c r="ER444" s="1360"/>
      <c r="ES444" s="1362"/>
      <c r="ET444" s="1360"/>
      <c r="EU444" s="1360">
        <v>5</v>
      </c>
      <c r="EV444" s="1360">
        <v>1</v>
      </c>
      <c r="EW444" s="1360">
        <v>3</v>
      </c>
      <c r="EX444" s="1360">
        <f t="shared" si="682"/>
        <v>9</v>
      </c>
      <c r="EY444" s="1361">
        <v>1</v>
      </c>
      <c r="EZ444" s="1371"/>
      <c r="FA444" s="1362"/>
      <c r="FB444" s="1360">
        <v>6</v>
      </c>
      <c r="FC444" s="1360">
        <v>5</v>
      </c>
      <c r="FD444" s="1360">
        <v>6</v>
      </c>
      <c r="FE444" s="1360">
        <f t="shared" si="683"/>
        <v>17</v>
      </c>
      <c r="FF444" s="1372">
        <v>1</v>
      </c>
      <c r="FG444" s="1372"/>
      <c r="FH444" s="1373"/>
      <c r="FI444" s="1373"/>
      <c r="FJ444" s="1374">
        <v>10</v>
      </c>
      <c r="FK444" s="1374">
        <v>0</v>
      </c>
      <c r="FL444" s="1374">
        <v>4</v>
      </c>
      <c r="FM444" s="1374">
        <f t="shared" si="684"/>
        <v>14</v>
      </c>
      <c r="FN444" s="1374">
        <v>1</v>
      </c>
      <c r="FO444" s="1374"/>
      <c r="FP444" s="1374"/>
      <c r="FQ444" s="1374">
        <v>11</v>
      </c>
      <c r="FR444" s="1360">
        <v>1</v>
      </c>
      <c r="FS444" s="1360">
        <v>7</v>
      </c>
      <c r="FT444" s="1360">
        <f t="shared" si="685"/>
        <v>19</v>
      </c>
      <c r="FU444" s="1360">
        <v>1</v>
      </c>
      <c r="FV444" s="1360"/>
      <c r="FW444" s="1362"/>
      <c r="FX444" s="1362"/>
      <c r="FY444" s="1360">
        <v>0</v>
      </c>
      <c r="FZ444" s="1360">
        <v>0</v>
      </c>
      <c r="GA444" s="1360">
        <v>5</v>
      </c>
      <c r="GB444" s="1362">
        <f t="shared" si="686"/>
        <v>5</v>
      </c>
      <c r="GC444" s="1360">
        <v>1</v>
      </c>
      <c r="GD444" s="1361"/>
      <c r="GE444" s="1360">
        <f t="shared" si="629"/>
        <v>33</v>
      </c>
      <c r="GF444" s="1360">
        <f t="shared" si="630"/>
        <v>1</v>
      </c>
      <c r="GG444" s="1360">
        <f t="shared" si="631"/>
        <v>21</v>
      </c>
      <c r="GH444" s="1368">
        <v>2</v>
      </c>
      <c r="GI444" s="1368">
        <v>0</v>
      </c>
      <c r="GJ444" s="1368"/>
      <c r="GK444" s="1368"/>
      <c r="GL444" s="1368"/>
      <c r="GM444" s="1368"/>
      <c r="GN444" s="1368"/>
      <c r="GO444" s="1368"/>
      <c r="GP444" s="1368"/>
      <c r="GQ444" s="1368"/>
      <c r="GR444" s="1368"/>
      <c r="GS444" s="1016"/>
    </row>
    <row r="445" spans="1:201" hidden="1" x14ac:dyDescent="0.35">
      <c r="A445" s="1231">
        <v>43343</v>
      </c>
      <c r="B445" s="595"/>
      <c r="C445" s="595"/>
      <c r="D445" s="595"/>
      <c r="E445" s="595"/>
      <c r="F445" s="1012"/>
      <c r="G445" s="1165"/>
      <c r="H445" s="1014"/>
      <c r="I445" s="595"/>
      <c r="J445" s="595"/>
      <c r="K445" s="595"/>
      <c r="L445" s="595"/>
      <c r="M445" s="1012"/>
      <c r="N445" s="1012"/>
      <c r="O445" s="1014"/>
      <c r="P445" s="1014"/>
      <c r="Q445" s="595"/>
      <c r="R445" s="595"/>
      <c r="S445" s="595"/>
      <c r="T445" s="595"/>
      <c r="U445" s="1012"/>
      <c r="V445" s="1165"/>
      <c r="W445" s="595"/>
      <c r="X445" s="595"/>
      <c r="Y445" s="595"/>
      <c r="Z445" s="595"/>
      <c r="AA445" s="1012"/>
      <c r="AB445" s="1012"/>
      <c r="AC445" s="1360">
        <v>8</v>
      </c>
      <c r="AD445" s="1360">
        <v>1</v>
      </c>
      <c r="AE445" s="1360">
        <v>3</v>
      </c>
      <c r="AF445" s="1360">
        <f t="shared" si="674"/>
        <v>12</v>
      </c>
      <c r="AG445" s="1360">
        <v>1</v>
      </c>
      <c r="AH445" s="1361"/>
      <c r="AI445" s="1362"/>
      <c r="AJ445" s="1360">
        <v>8</v>
      </c>
      <c r="AK445" s="1360">
        <v>2</v>
      </c>
      <c r="AL445" s="1360">
        <v>4</v>
      </c>
      <c r="AM445" s="1360">
        <f t="shared" si="675"/>
        <v>14</v>
      </c>
      <c r="AN445" s="1363">
        <v>1</v>
      </c>
      <c r="AO445" s="1360"/>
      <c r="AP445" s="1360"/>
      <c r="AQ445" s="1360">
        <v>4</v>
      </c>
      <c r="AR445" s="1360">
        <v>1</v>
      </c>
      <c r="AS445" s="1360">
        <v>2</v>
      </c>
      <c r="AT445" s="1360">
        <f t="shared" si="676"/>
        <v>7</v>
      </c>
      <c r="AU445" s="1360">
        <v>1</v>
      </c>
      <c r="AV445" s="1361"/>
      <c r="AW445" s="1362"/>
      <c r="AX445" s="1360">
        <v>4</v>
      </c>
      <c r="AY445" s="1360">
        <v>3</v>
      </c>
      <c r="AZ445" s="1360">
        <v>2</v>
      </c>
      <c r="BA445" s="1360">
        <f t="shared" si="677"/>
        <v>9</v>
      </c>
      <c r="BB445" s="1360">
        <v>1</v>
      </c>
      <c r="BC445" s="1360"/>
      <c r="BD445" s="1362"/>
      <c r="BE445" s="1362"/>
      <c r="BF445" s="1360"/>
      <c r="BG445" s="1360"/>
      <c r="BH445" s="1360"/>
      <c r="BI445" s="1360"/>
      <c r="BJ445" s="1360"/>
      <c r="BK445" s="1360"/>
      <c r="BL445" s="1362"/>
      <c r="BM445" s="1360">
        <v>0</v>
      </c>
      <c r="BN445" s="1360">
        <v>0</v>
      </c>
      <c r="BO445" s="1360">
        <v>0</v>
      </c>
      <c r="BP445" s="1360">
        <f t="shared" si="678"/>
        <v>0</v>
      </c>
      <c r="BQ445" s="1360">
        <v>1</v>
      </c>
      <c r="BR445" s="1361"/>
      <c r="BS445" s="1360">
        <v>0</v>
      </c>
      <c r="BT445" s="1360">
        <v>0</v>
      </c>
      <c r="BU445" s="1360">
        <v>3</v>
      </c>
      <c r="BV445" s="1360">
        <f t="shared" si="679"/>
        <v>3</v>
      </c>
      <c r="BW445" s="1360">
        <v>1</v>
      </c>
      <c r="BX445" s="1360"/>
      <c r="BY445" s="1362"/>
      <c r="BZ445" s="1362"/>
      <c r="CA445" s="1360"/>
      <c r="CB445" s="1360"/>
      <c r="CC445" s="1360"/>
      <c r="CD445" s="1360"/>
      <c r="CE445" s="1360"/>
      <c r="CF445" s="1163"/>
      <c r="CG445" s="1355"/>
      <c r="CH445" s="1370"/>
      <c r="CI445" s="1370"/>
      <c r="CJ445" s="1370"/>
      <c r="CK445" s="1370"/>
      <c r="CL445" s="1363"/>
      <c r="CM445" s="1370"/>
      <c r="CN445" s="1369"/>
      <c r="CO445" s="1369"/>
      <c r="CP445" s="1370"/>
      <c r="CQ445" s="1370"/>
      <c r="CR445" s="1370"/>
      <c r="CS445" s="1370"/>
      <c r="CT445" s="1370"/>
      <c r="CU445" s="1370"/>
      <c r="CV445" s="1369"/>
      <c r="CW445" s="1370"/>
      <c r="CX445" s="1370"/>
      <c r="CY445" s="1370"/>
      <c r="CZ445" s="1370"/>
      <c r="DA445" s="1680"/>
      <c r="DB445" s="1680"/>
      <c r="DC445" s="1680"/>
      <c r="DD445" s="1680"/>
      <c r="DE445" s="1680"/>
      <c r="DF445" s="1680"/>
      <c r="DG445" s="1680"/>
      <c r="DH445" s="1680"/>
      <c r="DI445" s="1680"/>
      <c r="DJ445" s="1680"/>
      <c r="DK445" s="1680"/>
      <c r="DL445" s="1680"/>
      <c r="DM445" s="1370"/>
      <c r="DN445" s="1370"/>
      <c r="DO445" s="1369"/>
      <c r="DP445" s="1369"/>
      <c r="DQ445" s="1370"/>
      <c r="DR445" s="1370"/>
      <c r="DS445" s="1370"/>
      <c r="DT445" s="1370"/>
      <c r="DU445" s="1370"/>
      <c r="DV445" s="1370"/>
      <c r="DW445" s="1369"/>
      <c r="DX445" s="1370"/>
      <c r="DY445" s="1370"/>
      <c r="DZ445" s="1370"/>
      <c r="EA445" s="1370"/>
      <c r="EB445" s="1370"/>
      <c r="EC445" s="1370"/>
      <c r="ED445" s="1369"/>
      <c r="EE445" s="1369"/>
      <c r="EF445" s="1370">
        <v>0</v>
      </c>
      <c r="EG445" s="1370">
        <v>0</v>
      </c>
      <c r="EH445" s="1370">
        <v>0</v>
      </c>
      <c r="EI445" s="1370">
        <f t="shared" si="680"/>
        <v>0</v>
      </c>
      <c r="EJ445" s="1370">
        <v>0</v>
      </c>
      <c r="EK445" s="1163"/>
      <c r="EL445" s="1355"/>
      <c r="EM445" s="1360">
        <v>0</v>
      </c>
      <c r="EN445" s="1360">
        <v>0</v>
      </c>
      <c r="EO445" s="1360">
        <v>0</v>
      </c>
      <c r="EP445" s="1360">
        <f t="shared" si="681"/>
        <v>0</v>
      </c>
      <c r="EQ445" s="1360">
        <v>0</v>
      </c>
      <c r="ER445" s="1360"/>
      <c r="ES445" s="1362"/>
      <c r="ET445" s="1360"/>
      <c r="EU445" s="1360">
        <v>12</v>
      </c>
      <c r="EV445" s="1360">
        <v>2</v>
      </c>
      <c r="EW445" s="1360">
        <v>2</v>
      </c>
      <c r="EX445" s="1360">
        <f t="shared" si="682"/>
        <v>16</v>
      </c>
      <c r="EY445" s="1361">
        <v>1</v>
      </c>
      <c r="EZ445" s="1371"/>
      <c r="FA445" s="1362"/>
      <c r="FB445" s="1360">
        <v>14</v>
      </c>
      <c r="FC445" s="1360">
        <v>3</v>
      </c>
      <c r="FD445" s="1360">
        <v>3</v>
      </c>
      <c r="FE445" s="1360">
        <f t="shared" si="683"/>
        <v>20</v>
      </c>
      <c r="FF445" s="1372">
        <v>1</v>
      </c>
      <c r="FG445" s="1372"/>
      <c r="FH445" s="1373"/>
      <c r="FI445" s="1373"/>
      <c r="FJ445" s="1374">
        <v>0</v>
      </c>
      <c r="FK445" s="1374">
        <v>0</v>
      </c>
      <c r="FL445" s="1374">
        <v>0</v>
      </c>
      <c r="FM445" s="1374">
        <f t="shared" si="684"/>
        <v>0</v>
      </c>
      <c r="FN445" s="1374">
        <v>0</v>
      </c>
      <c r="FO445" s="1374"/>
      <c r="FP445" s="1374"/>
      <c r="FQ445" s="1374">
        <v>0</v>
      </c>
      <c r="FR445" s="1360">
        <v>0</v>
      </c>
      <c r="FS445" s="1360">
        <v>0</v>
      </c>
      <c r="FT445" s="1360">
        <f t="shared" si="685"/>
        <v>0</v>
      </c>
      <c r="FU445" s="1360">
        <v>0</v>
      </c>
      <c r="FV445" s="1360"/>
      <c r="FW445" s="1362"/>
      <c r="FX445" s="1362"/>
      <c r="FY445" s="1360">
        <v>9</v>
      </c>
      <c r="FZ445" s="1360">
        <v>3</v>
      </c>
      <c r="GA445" s="1360">
        <v>9</v>
      </c>
      <c r="GB445" s="1362">
        <f t="shared" si="686"/>
        <v>21</v>
      </c>
      <c r="GC445" s="1360">
        <v>1</v>
      </c>
      <c r="GD445" s="1361"/>
      <c r="GE445" s="1360">
        <f t="shared" si="629"/>
        <v>33</v>
      </c>
      <c r="GF445" s="1360">
        <f t="shared" si="630"/>
        <v>7</v>
      </c>
      <c r="GG445" s="1360">
        <f t="shared" si="631"/>
        <v>16</v>
      </c>
      <c r="GH445" s="1368">
        <v>0</v>
      </c>
      <c r="GI445" s="1368">
        <v>0</v>
      </c>
      <c r="GJ445" s="1368"/>
      <c r="GK445" s="1368"/>
      <c r="GL445" s="1368"/>
      <c r="GM445" s="1368"/>
      <c r="GN445" s="1368"/>
      <c r="GO445" s="1368"/>
      <c r="GP445" s="1368"/>
      <c r="GQ445" s="1368"/>
      <c r="GR445" s="1368"/>
      <c r="GS445" s="1016"/>
    </row>
    <row r="446" spans="1:201" hidden="1" x14ac:dyDescent="0.35">
      <c r="A446" s="1230" t="s">
        <v>243</v>
      </c>
      <c r="B446" s="595"/>
      <c r="C446" s="595"/>
      <c r="D446" s="595"/>
      <c r="E446" s="595"/>
      <c r="F446" s="1012"/>
      <c r="G446" s="1165"/>
      <c r="H446" s="1014"/>
      <c r="I446" s="595"/>
      <c r="J446" s="595"/>
      <c r="K446" s="595"/>
      <c r="L446" s="595"/>
      <c r="M446" s="1012"/>
      <c r="N446" s="1012"/>
      <c r="O446" s="1014"/>
      <c r="P446" s="1014"/>
      <c r="Q446" s="595"/>
      <c r="R446" s="595"/>
      <c r="S446" s="595"/>
      <c r="T446" s="595"/>
      <c r="U446" s="1012"/>
      <c r="V446" s="1165"/>
      <c r="W446" s="595"/>
      <c r="X446" s="595"/>
      <c r="Y446" s="595"/>
      <c r="Z446" s="595"/>
      <c r="AA446" s="1012"/>
      <c r="AB446" s="1012"/>
      <c r="AC446" s="1360"/>
      <c r="AD446" s="1360"/>
      <c r="AE446" s="1360"/>
      <c r="AF446" s="1360"/>
      <c r="AG446" s="1360"/>
      <c r="AH446" s="1361"/>
      <c r="AI446" s="1362"/>
      <c r="AJ446" s="1360"/>
      <c r="AK446" s="1360"/>
      <c r="AL446" s="1360"/>
      <c r="AM446" s="1360"/>
      <c r="AN446" s="1363">
        <f t="shared" ref="AN446:AN469" si="687">(AG446)</f>
        <v>0</v>
      </c>
      <c r="AO446" s="1360"/>
      <c r="AP446" s="1360"/>
      <c r="AQ446" s="1360"/>
      <c r="AR446" s="1360"/>
      <c r="AS446" s="1360"/>
      <c r="AT446" s="1360"/>
      <c r="AU446" s="1360"/>
      <c r="AV446" s="1361"/>
      <c r="AW446" s="1362"/>
      <c r="AX446" s="1360"/>
      <c r="AY446" s="1360"/>
      <c r="AZ446" s="1360"/>
      <c r="BA446" s="1360"/>
      <c r="BB446" s="1360"/>
      <c r="BC446" s="1360"/>
      <c r="BD446" s="1362"/>
      <c r="BE446" s="1362"/>
      <c r="BF446" s="1360"/>
      <c r="BG446" s="1360"/>
      <c r="BH446" s="1360"/>
      <c r="BI446" s="1360"/>
      <c r="BJ446" s="1360"/>
      <c r="BK446" s="1360"/>
      <c r="BL446" s="1362"/>
      <c r="BM446" s="1360"/>
      <c r="BN446" s="1360"/>
      <c r="BO446" s="1360"/>
      <c r="BP446" s="1360"/>
      <c r="BQ446" s="1360"/>
      <c r="BR446" s="1361"/>
      <c r="BS446" s="1360"/>
      <c r="BT446" s="1360"/>
      <c r="BU446" s="1360"/>
      <c r="BV446" s="1360"/>
      <c r="BW446" s="1360"/>
      <c r="BX446" s="1360"/>
      <c r="BY446" s="1362"/>
      <c r="BZ446" s="1362"/>
      <c r="CA446" s="1360"/>
      <c r="CB446" s="1360"/>
      <c r="CC446" s="1360"/>
      <c r="CD446" s="1360"/>
      <c r="CE446" s="1360"/>
      <c r="CF446" s="1163"/>
      <c r="CG446" s="1355"/>
      <c r="CH446" s="1370"/>
      <c r="CI446" s="1370"/>
      <c r="CJ446" s="1370"/>
      <c r="CK446" s="1370"/>
      <c r="CL446" s="1363"/>
      <c r="CM446" s="1370"/>
      <c r="CN446" s="1369"/>
      <c r="CO446" s="1369"/>
      <c r="CP446" s="1370"/>
      <c r="CQ446" s="1370"/>
      <c r="CR446" s="1370"/>
      <c r="CS446" s="1370"/>
      <c r="CT446" s="1370"/>
      <c r="CU446" s="1370"/>
      <c r="CV446" s="1369"/>
      <c r="CW446" s="1370"/>
      <c r="CX446" s="1370"/>
      <c r="CY446" s="1370"/>
      <c r="CZ446" s="1370"/>
      <c r="DA446" s="1680"/>
      <c r="DB446" s="1680"/>
      <c r="DC446" s="1680"/>
      <c r="DD446" s="1680"/>
      <c r="DE446" s="1680"/>
      <c r="DF446" s="1680"/>
      <c r="DG446" s="1680"/>
      <c r="DH446" s="1680"/>
      <c r="DI446" s="1680"/>
      <c r="DJ446" s="1680"/>
      <c r="DK446" s="1680"/>
      <c r="DL446" s="1680"/>
      <c r="DM446" s="1370"/>
      <c r="DN446" s="1370"/>
      <c r="DO446" s="1369"/>
      <c r="DP446" s="1369"/>
      <c r="DQ446" s="1370"/>
      <c r="DR446" s="1370"/>
      <c r="DS446" s="1370"/>
      <c r="DT446" s="1370"/>
      <c r="DU446" s="1370"/>
      <c r="DV446" s="1370"/>
      <c r="DW446" s="1369"/>
      <c r="DX446" s="1370"/>
      <c r="DY446" s="1370"/>
      <c r="DZ446" s="1370"/>
      <c r="EA446" s="1370"/>
      <c r="EB446" s="1370"/>
      <c r="EC446" s="1370"/>
      <c r="ED446" s="1369"/>
      <c r="EE446" s="1369"/>
      <c r="EF446" s="1370"/>
      <c r="EG446" s="1370"/>
      <c r="EH446" s="1370"/>
      <c r="EI446" s="1370"/>
      <c r="EJ446" s="1370"/>
      <c r="EK446" s="1163"/>
      <c r="EL446" s="1355"/>
      <c r="EM446" s="1360"/>
      <c r="EN446" s="1360"/>
      <c r="EO446" s="1360"/>
      <c r="EP446" s="1360"/>
      <c r="EQ446" s="1360"/>
      <c r="ER446" s="1360"/>
      <c r="ES446" s="1362"/>
      <c r="ET446" s="1360"/>
      <c r="EU446" s="1360"/>
      <c r="EV446" s="1360"/>
      <c r="EW446" s="1360"/>
      <c r="EX446" s="1360"/>
      <c r="EY446" s="1361"/>
      <c r="EZ446" s="1371"/>
      <c r="FA446" s="1362"/>
      <c r="FB446" s="1360"/>
      <c r="FC446" s="1360"/>
      <c r="FD446" s="1360"/>
      <c r="FE446" s="1360"/>
      <c r="FF446" s="1372"/>
      <c r="FG446" s="1372"/>
      <c r="FH446" s="1373"/>
      <c r="FI446" s="1373"/>
      <c r="FJ446" s="1374"/>
      <c r="FK446" s="1374"/>
      <c r="FL446" s="1374"/>
      <c r="FM446" s="1374"/>
      <c r="FN446" s="1374"/>
      <c r="FO446" s="1374"/>
      <c r="FP446" s="1374"/>
      <c r="FQ446" s="1374"/>
      <c r="FR446" s="1360"/>
      <c r="FS446" s="1360"/>
      <c r="FT446" s="1360"/>
      <c r="FU446" s="1360"/>
      <c r="FV446" s="1360"/>
      <c r="FW446" s="1362"/>
      <c r="FX446" s="1362"/>
      <c r="FY446" s="1360"/>
      <c r="FZ446" s="1360"/>
      <c r="GA446" s="1360"/>
      <c r="GB446" s="1362"/>
      <c r="GC446" s="1360"/>
      <c r="GD446" s="1361"/>
      <c r="GE446" s="1360"/>
      <c r="GF446" s="1360"/>
      <c r="GG446" s="1360"/>
      <c r="GH446" s="1368"/>
      <c r="GI446" s="1368"/>
      <c r="GJ446" s="1368"/>
      <c r="GK446" s="1368"/>
      <c r="GL446" s="1368"/>
      <c r="GM446" s="1368"/>
      <c r="GN446" s="1368"/>
      <c r="GO446" s="1368"/>
      <c r="GP446" s="1368"/>
      <c r="GQ446" s="1368"/>
      <c r="GR446" s="1368"/>
      <c r="GS446" s="1016"/>
    </row>
    <row r="447" spans="1:201" hidden="1" x14ac:dyDescent="0.35">
      <c r="A447" s="1230">
        <v>43347</v>
      </c>
      <c r="B447" s="595"/>
      <c r="C447" s="595"/>
      <c r="D447" s="595"/>
      <c r="E447" s="595"/>
      <c r="F447" s="1012"/>
      <c r="G447" s="1165"/>
      <c r="H447" s="1014"/>
      <c r="I447" s="595"/>
      <c r="J447" s="595"/>
      <c r="K447" s="595"/>
      <c r="L447" s="595"/>
      <c r="M447" s="1012"/>
      <c r="N447" s="1012"/>
      <c r="O447" s="1014"/>
      <c r="P447" s="1014"/>
      <c r="Q447" s="595"/>
      <c r="R447" s="595"/>
      <c r="S447" s="595"/>
      <c r="T447" s="595"/>
      <c r="U447" s="1012"/>
      <c r="V447" s="1165"/>
      <c r="W447" s="595"/>
      <c r="X447" s="595"/>
      <c r="Y447" s="595"/>
      <c r="Z447" s="595"/>
      <c r="AA447" s="1012"/>
      <c r="AB447" s="1012"/>
      <c r="AC447" s="1360">
        <v>11</v>
      </c>
      <c r="AD447" s="1360">
        <v>2</v>
      </c>
      <c r="AE447" s="1360">
        <v>3</v>
      </c>
      <c r="AF447" s="1360">
        <f t="shared" ref="AF447:AF454" si="688">SUM(AC447:AE447)</f>
        <v>16</v>
      </c>
      <c r="AG447" s="1360">
        <v>1</v>
      </c>
      <c r="AH447" s="1361"/>
      <c r="AI447" s="1362"/>
      <c r="AJ447" s="1360">
        <v>12</v>
      </c>
      <c r="AK447" s="1360">
        <v>5</v>
      </c>
      <c r="AL447" s="1360">
        <v>3</v>
      </c>
      <c r="AM447" s="1360">
        <f t="shared" ref="AM447:AM454" si="689">SUM(AJ447:AL447)</f>
        <v>20</v>
      </c>
      <c r="AN447" s="1363">
        <v>1</v>
      </c>
      <c r="AO447" s="1360"/>
      <c r="AP447" s="1360"/>
      <c r="AQ447" s="1360">
        <v>4</v>
      </c>
      <c r="AR447" s="1360">
        <v>2</v>
      </c>
      <c r="AS447" s="1360">
        <v>5</v>
      </c>
      <c r="AT447" s="1360">
        <f t="shared" ref="AT447:AT454" si="690">SUM(AQ447:AS447)</f>
        <v>11</v>
      </c>
      <c r="AU447" s="1360">
        <v>1</v>
      </c>
      <c r="AV447" s="1361"/>
      <c r="AW447" s="1362"/>
      <c r="AX447" s="1360">
        <v>4</v>
      </c>
      <c r="AY447" s="1360">
        <v>3</v>
      </c>
      <c r="AZ447" s="1360">
        <v>5</v>
      </c>
      <c r="BA447" s="1360">
        <f t="shared" ref="BA447:BA454" si="691">SUM(AX447:AZ447)</f>
        <v>12</v>
      </c>
      <c r="BB447" s="1360">
        <v>1</v>
      </c>
      <c r="BC447" s="1360"/>
      <c r="BD447" s="1362"/>
      <c r="BE447" s="1362"/>
      <c r="BF447" s="1360"/>
      <c r="BG447" s="1360"/>
      <c r="BH447" s="1360"/>
      <c r="BI447" s="1360"/>
      <c r="BJ447" s="1360"/>
      <c r="BK447" s="1360"/>
      <c r="BL447" s="1362"/>
      <c r="BM447" s="1360">
        <v>0</v>
      </c>
      <c r="BN447" s="1360">
        <v>0</v>
      </c>
      <c r="BO447" s="1360">
        <v>0</v>
      </c>
      <c r="BP447" s="1360">
        <f t="shared" ref="BP447:BP454" si="692">SUM(BM447:BO447)</f>
        <v>0</v>
      </c>
      <c r="BQ447" s="1360">
        <v>1</v>
      </c>
      <c r="BR447" s="1361"/>
      <c r="BS447" s="1360">
        <v>0</v>
      </c>
      <c r="BT447" s="1360">
        <v>0</v>
      </c>
      <c r="BU447" s="1360">
        <v>2</v>
      </c>
      <c r="BV447" s="1360">
        <f t="shared" ref="BV447:BV454" si="693">SUM(BS447:BU447)</f>
        <v>2</v>
      </c>
      <c r="BW447" s="1360">
        <v>1</v>
      </c>
      <c r="BX447" s="1360"/>
      <c r="BY447" s="1362"/>
      <c r="BZ447" s="1362"/>
      <c r="CA447" s="1360"/>
      <c r="CB447" s="1360"/>
      <c r="CC447" s="1360"/>
      <c r="CD447" s="1360"/>
      <c r="CE447" s="1360"/>
      <c r="CF447" s="1163"/>
      <c r="CG447" s="1355"/>
      <c r="CH447" s="1370"/>
      <c r="CI447" s="1370"/>
      <c r="CJ447" s="1370"/>
      <c r="CK447" s="1370"/>
      <c r="CL447" s="1363"/>
      <c r="CM447" s="1370"/>
      <c r="CN447" s="1369"/>
      <c r="CO447" s="1369"/>
      <c r="CP447" s="1370"/>
      <c r="CQ447" s="1370"/>
      <c r="CR447" s="1370"/>
      <c r="CS447" s="1370"/>
      <c r="CT447" s="1370"/>
      <c r="CU447" s="1370"/>
      <c r="CV447" s="1369"/>
      <c r="CW447" s="1370"/>
      <c r="CX447" s="1370"/>
      <c r="CY447" s="1370"/>
      <c r="CZ447" s="1370"/>
      <c r="DA447" s="1680"/>
      <c r="DB447" s="1680"/>
      <c r="DC447" s="1680"/>
      <c r="DD447" s="1680"/>
      <c r="DE447" s="1680"/>
      <c r="DF447" s="1680"/>
      <c r="DG447" s="1680"/>
      <c r="DH447" s="1680"/>
      <c r="DI447" s="1680"/>
      <c r="DJ447" s="1680"/>
      <c r="DK447" s="1680"/>
      <c r="DL447" s="1680"/>
      <c r="DM447" s="1370"/>
      <c r="DN447" s="1370"/>
      <c r="DO447" s="1369"/>
      <c r="DP447" s="1369"/>
      <c r="DQ447" s="1370"/>
      <c r="DR447" s="1370"/>
      <c r="DS447" s="1370"/>
      <c r="DT447" s="1370"/>
      <c r="DU447" s="1370"/>
      <c r="DV447" s="1370"/>
      <c r="DW447" s="1369"/>
      <c r="DX447" s="1370"/>
      <c r="DY447" s="1370"/>
      <c r="DZ447" s="1370"/>
      <c r="EA447" s="1370"/>
      <c r="EB447" s="1370"/>
      <c r="EC447" s="1370"/>
      <c r="ED447" s="1369"/>
      <c r="EE447" s="1369"/>
      <c r="EF447" s="1370">
        <v>11</v>
      </c>
      <c r="EG447" s="1370">
        <v>3</v>
      </c>
      <c r="EH447" s="1370">
        <v>7</v>
      </c>
      <c r="EI447" s="1370">
        <f t="shared" ref="EI447:EI454" si="694">SUM(EF447:EH447)</f>
        <v>21</v>
      </c>
      <c r="EJ447" s="1370">
        <v>1</v>
      </c>
      <c r="EK447" s="1163"/>
      <c r="EL447" s="1355"/>
      <c r="EM447" s="1360">
        <v>13</v>
      </c>
      <c r="EN447" s="1360">
        <v>5</v>
      </c>
      <c r="EO447" s="1360">
        <v>9</v>
      </c>
      <c r="EP447" s="1360">
        <f t="shared" ref="EP447:EP454" si="695">SUM(EM447:EO447)</f>
        <v>27</v>
      </c>
      <c r="EQ447" s="1360">
        <v>1</v>
      </c>
      <c r="ER447" s="1360"/>
      <c r="ES447" s="1362"/>
      <c r="ET447" s="1360"/>
      <c r="EU447" s="1360">
        <v>7</v>
      </c>
      <c r="EV447" s="1360">
        <v>1</v>
      </c>
      <c r="EW447" s="1360">
        <v>3</v>
      </c>
      <c r="EX447" s="1360">
        <f t="shared" ref="EX447:EX454" si="696">SUM(EU447:EW447)</f>
        <v>11</v>
      </c>
      <c r="EY447" s="1361">
        <v>1</v>
      </c>
      <c r="EZ447" s="1371"/>
      <c r="FA447" s="1362"/>
      <c r="FB447" s="1360">
        <v>8</v>
      </c>
      <c r="FC447" s="1360">
        <v>2</v>
      </c>
      <c r="FD447" s="1360">
        <v>5</v>
      </c>
      <c r="FE447" s="1360">
        <f t="shared" ref="FE447:FE454" si="697">SUM(FB447:FD447)</f>
        <v>15</v>
      </c>
      <c r="FF447" s="1372">
        <v>1</v>
      </c>
      <c r="FG447" s="1372"/>
      <c r="FH447" s="1373"/>
      <c r="FI447" s="1373"/>
      <c r="FJ447" s="1374">
        <v>10</v>
      </c>
      <c r="FK447" s="1374">
        <v>0</v>
      </c>
      <c r="FL447" s="1374">
        <v>2</v>
      </c>
      <c r="FM447" s="1374">
        <f t="shared" ref="FM447:FM454" si="698">SUM(FJ447:FL447)</f>
        <v>12</v>
      </c>
      <c r="FN447" s="1374">
        <v>1</v>
      </c>
      <c r="FO447" s="1374"/>
      <c r="FP447" s="1374"/>
      <c r="FQ447" s="1374">
        <v>11</v>
      </c>
      <c r="FR447" s="1360">
        <v>0</v>
      </c>
      <c r="FS447" s="1360">
        <v>3</v>
      </c>
      <c r="FT447" s="1360">
        <f t="shared" ref="FT447:FT454" si="699">SUM(FQ447:FS447)</f>
        <v>14</v>
      </c>
      <c r="FU447" s="1360">
        <v>1</v>
      </c>
      <c r="FV447" s="1360"/>
      <c r="FW447" s="1362"/>
      <c r="FX447" s="1362"/>
      <c r="FY447" s="1360">
        <v>0</v>
      </c>
      <c r="FZ447" s="1360">
        <v>2</v>
      </c>
      <c r="GA447" s="1360">
        <v>1</v>
      </c>
      <c r="GB447" s="1362">
        <f t="shared" ref="GB447:GB454" si="700">SUM(FY447:GA447)</f>
        <v>3</v>
      </c>
      <c r="GC447" s="1360">
        <v>1</v>
      </c>
      <c r="GD447" s="1361"/>
      <c r="GE447" s="1360">
        <f t="shared" ref="GE447:GE468" si="701">AQ447+BM447+CA447+EF447+EU447+FY447+FJ447+AC447</f>
        <v>43</v>
      </c>
      <c r="GF447" s="1360">
        <f t="shared" ref="GF447:GF468" si="702">AR447+BN447+CB447+EG447+EV447+FZ447+FK447+AD447</f>
        <v>10</v>
      </c>
      <c r="GG447" s="1360">
        <f t="shared" ref="GG447:GG468" si="703">AS447+BO447+CC447+EH447+EW447+GA447+FL447+AE447</f>
        <v>21</v>
      </c>
      <c r="GH447" s="1368">
        <v>0</v>
      </c>
      <c r="GI447" s="1368">
        <v>0</v>
      </c>
      <c r="GJ447" s="1368"/>
      <c r="GK447" s="1368"/>
      <c r="GL447" s="1368"/>
      <c r="GM447" s="1368"/>
      <c r="GN447" s="1368"/>
      <c r="GO447" s="1368"/>
      <c r="GP447" s="1368"/>
      <c r="GQ447" s="1368"/>
      <c r="GR447" s="1368"/>
      <c r="GS447" s="1016"/>
    </row>
    <row r="448" spans="1:201" hidden="1" x14ac:dyDescent="0.35">
      <c r="A448" s="1230">
        <v>43348</v>
      </c>
      <c r="B448" s="595"/>
      <c r="C448" s="595"/>
      <c r="D448" s="595"/>
      <c r="E448" s="595"/>
      <c r="F448" s="1012"/>
      <c r="G448" s="1165"/>
      <c r="H448" s="1014"/>
      <c r="I448" s="595"/>
      <c r="J448" s="595"/>
      <c r="K448" s="595"/>
      <c r="L448" s="595"/>
      <c r="M448" s="1012"/>
      <c r="N448" s="1012"/>
      <c r="O448" s="1014"/>
      <c r="P448" s="1014"/>
      <c r="Q448" s="595"/>
      <c r="R448" s="595"/>
      <c r="S448" s="595"/>
      <c r="T448" s="595"/>
      <c r="U448" s="1012"/>
      <c r="V448" s="1165"/>
      <c r="W448" s="595"/>
      <c r="X448" s="595"/>
      <c r="Y448" s="595"/>
      <c r="Z448" s="595"/>
      <c r="AA448" s="1012"/>
      <c r="AB448" s="1012"/>
      <c r="AC448" s="1360">
        <v>5</v>
      </c>
      <c r="AD448" s="1360">
        <v>3</v>
      </c>
      <c r="AE448" s="1360">
        <v>6</v>
      </c>
      <c r="AF448" s="1360">
        <f t="shared" si="688"/>
        <v>14</v>
      </c>
      <c r="AG448" s="1360">
        <v>1</v>
      </c>
      <c r="AH448" s="1361"/>
      <c r="AI448" s="1362"/>
      <c r="AJ448" s="1360">
        <v>5</v>
      </c>
      <c r="AK448" s="1360">
        <v>4</v>
      </c>
      <c r="AL448" s="1360">
        <v>6</v>
      </c>
      <c r="AM448" s="1360">
        <f t="shared" si="689"/>
        <v>15</v>
      </c>
      <c r="AN448" s="1363">
        <v>1</v>
      </c>
      <c r="AO448" s="1360"/>
      <c r="AP448" s="1360"/>
      <c r="AQ448" s="1360">
        <v>3</v>
      </c>
      <c r="AR448" s="1360">
        <v>2</v>
      </c>
      <c r="AS448" s="1360">
        <v>5</v>
      </c>
      <c r="AT448" s="1360">
        <f t="shared" si="690"/>
        <v>10</v>
      </c>
      <c r="AU448" s="1360">
        <v>1</v>
      </c>
      <c r="AV448" s="1361"/>
      <c r="AW448" s="1362"/>
      <c r="AX448" s="1360">
        <v>3</v>
      </c>
      <c r="AY448" s="1360">
        <v>5</v>
      </c>
      <c r="AZ448" s="1360">
        <v>6</v>
      </c>
      <c r="BA448" s="1360">
        <f t="shared" si="691"/>
        <v>14</v>
      </c>
      <c r="BB448" s="1360">
        <v>1</v>
      </c>
      <c r="BC448" s="1360"/>
      <c r="BD448" s="1362"/>
      <c r="BE448" s="1362"/>
      <c r="BF448" s="1360"/>
      <c r="BG448" s="1360"/>
      <c r="BH448" s="1360"/>
      <c r="BI448" s="1360"/>
      <c r="BJ448" s="1360"/>
      <c r="BK448" s="1360"/>
      <c r="BL448" s="1362"/>
      <c r="BM448" s="1360">
        <v>0</v>
      </c>
      <c r="BN448" s="1360">
        <v>0</v>
      </c>
      <c r="BO448" s="1360">
        <v>0</v>
      </c>
      <c r="BP448" s="1360">
        <f t="shared" si="692"/>
        <v>0</v>
      </c>
      <c r="BQ448" s="1360">
        <v>1</v>
      </c>
      <c r="BR448" s="1361"/>
      <c r="BS448" s="1360">
        <v>0</v>
      </c>
      <c r="BT448" s="1360">
        <v>0</v>
      </c>
      <c r="BU448" s="1360">
        <v>0</v>
      </c>
      <c r="BV448" s="1360">
        <f t="shared" si="693"/>
        <v>0</v>
      </c>
      <c r="BW448" s="1360">
        <v>1</v>
      </c>
      <c r="BX448" s="1360"/>
      <c r="BY448" s="1362"/>
      <c r="BZ448" s="1362"/>
      <c r="CA448" s="1360"/>
      <c r="CB448" s="1360"/>
      <c r="CC448" s="1360"/>
      <c r="CD448" s="1360"/>
      <c r="CE448" s="1360"/>
      <c r="CF448" s="1163"/>
      <c r="CG448" s="1355"/>
      <c r="CH448" s="1370"/>
      <c r="CI448" s="1370"/>
      <c r="CJ448" s="1370"/>
      <c r="CK448" s="1370"/>
      <c r="CL448" s="1363"/>
      <c r="CM448" s="1370"/>
      <c r="CN448" s="1369"/>
      <c r="CO448" s="1369"/>
      <c r="CP448" s="1370"/>
      <c r="CQ448" s="1370"/>
      <c r="CR448" s="1370"/>
      <c r="CS448" s="1370"/>
      <c r="CT448" s="1370"/>
      <c r="CU448" s="1370"/>
      <c r="CV448" s="1369"/>
      <c r="CW448" s="1370"/>
      <c r="CX448" s="1370"/>
      <c r="CY448" s="1370"/>
      <c r="CZ448" s="1370"/>
      <c r="DA448" s="1680"/>
      <c r="DB448" s="1680"/>
      <c r="DC448" s="1680"/>
      <c r="DD448" s="1680"/>
      <c r="DE448" s="1680"/>
      <c r="DF448" s="1680"/>
      <c r="DG448" s="1680"/>
      <c r="DH448" s="1680"/>
      <c r="DI448" s="1680"/>
      <c r="DJ448" s="1680"/>
      <c r="DK448" s="1680"/>
      <c r="DL448" s="1680"/>
      <c r="DM448" s="1370"/>
      <c r="DN448" s="1370"/>
      <c r="DO448" s="1369"/>
      <c r="DP448" s="1369"/>
      <c r="DQ448" s="1370"/>
      <c r="DR448" s="1370"/>
      <c r="DS448" s="1370"/>
      <c r="DT448" s="1370"/>
      <c r="DU448" s="1370"/>
      <c r="DV448" s="1370"/>
      <c r="DW448" s="1369"/>
      <c r="DX448" s="1370"/>
      <c r="DY448" s="1370"/>
      <c r="DZ448" s="1370"/>
      <c r="EA448" s="1370"/>
      <c r="EB448" s="1370"/>
      <c r="EC448" s="1370"/>
      <c r="ED448" s="1369"/>
      <c r="EE448" s="1369"/>
      <c r="EF448" s="1370">
        <v>6</v>
      </c>
      <c r="EG448" s="1370">
        <v>4</v>
      </c>
      <c r="EH448" s="1370">
        <v>4</v>
      </c>
      <c r="EI448" s="1370">
        <f t="shared" si="694"/>
        <v>14</v>
      </c>
      <c r="EJ448" s="1370">
        <v>1</v>
      </c>
      <c r="EK448" s="1163"/>
      <c r="EL448" s="1355"/>
      <c r="EM448" s="1360">
        <v>9</v>
      </c>
      <c r="EN448" s="1360">
        <v>4</v>
      </c>
      <c r="EO448" s="1360">
        <v>10</v>
      </c>
      <c r="EP448" s="1360">
        <f t="shared" si="695"/>
        <v>23</v>
      </c>
      <c r="EQ448" s="1360">
        <v>1</v>
      </c>
      <c r="ER448" s="1360"/>
      <c r="ES448" s="1362"/>
      <c r="ET448" s="1360"/>
      <c r="EU448" s="1362">
        <v>4</v>
      </c>
      <c r="EV448" s="1362">
        <v>0</v>
      </c>
      <c r="EW448" s="1362">
        <v>0</v>
      </c>
      <c r="EX448" s="1362">
        <f t="shared" si="696"/>
        <v>4</v>
      </c>
      <c r="EY448" s="1375">
        <v>1</v>
      </c>
      <c r="EZ448" s="1378"/>
      <c r="FA448" s="1362"/>
      <c r="FB448" s="1362">
        <v>4</v>
      </c>
      <c r="FC448" s="1362">
        <v>3</v>
      </c>
      <c r="FD448" s="1362">
        <v>1</v>
      </c>
      <c r="FE448" s="1360">
        <f t="shared" si="697"/>
        <v>8</v>
      </c>
      <c r="FF448" s="1372">
        <v>1</v>
      </c>
      <c r="FG448" s="1372"/>
      <c r="FH448" s="1373"/>
      <c r="FI448" s="1373"/>
      <c r="FJ448" s="1374">
        <v>8</v>
      </c>
      <c r="FK448" s="1374">
        <v>3</v>
      </c>
      <c r="FL448" s="1374">
        <v>3</v>
      </c>
      <c r="FM448" s="1374">
        <f t="shared" si="698"/>
        <v>14</v>
      </c>
      <c r="FN448" s="1374">
        <v>1</v>
      </c>
      <c r="FO448" s="1374"/>
      <c r="FP448" s="1374"/>
      <c r="FQ448" s="1374">
        <v>13</v>
      </c>
      <c r="FR448" s="1362">
        <v>5</v>
      </c>
      <c r="FS448" s="1362">
        <v>5</v>
      </c>
      <c r="FT448" s="1360">
        <f t="shared" si="699"/>
        <v>23</v>
      </c>
      <c r="FU448" s="1360">
        <v>1</v>
      </c>
      <c r="FV448" s="1360"/>
      <c r="FW448" s="1362"/>
      <c r="FX448" s="1362"/>
      <c r="FY448" s="1360">
        <v>0</v>
      </c>
      <c r="FZ448" s="1360">
        <v>1</v>
      </c>
      <c r="GA448" s="1360">
        <v>9</v>
      </c>
      <c r="GB448" s="1362">
        <f t="shared" si="700"/>
        <v>10</v>
      </c>
      <c r="GC448" s="1360">
        <v>1</v>
      </c>
      <c r="GD448" s="1361"/>
      <c r="GE448" s="1362">
        <f t="shared" si="701"/>
        <v>26</v>
      </c>
      <c r="GF448" s="1362">
        <f t="shared" si="702"/>
        <v>13</v>
      </c>
      <c r="GG448" s="1362">
        <f t="shared" si="703"/>
        <v>27</v>
      </c>
      <c r="GH448" s="1368">
        <v>1</v>
      </c>
      <c r="GI448" s="1368">
        <v>3</v>
      </c>
      <c r="GJ448" s="1368"/>
      <c r="GK448" s="1368"/>
      <c r="GL448" s="1368"/>
      <c r="GM448" s="1368"/>
      <c r="GN448" s="1368"/>
      <c r="GO448" s="1368"/>
      <c r="GP448" s="1368"/>
      <c r="GQ448" s="1368"/>
      <c r="GR448" s="1368"/>
      <c r="GS448" s="1016"/>
    </row>
    <row r="449" spans="1:201" hidden="1" x14ac:dyDescent="0.35">
      <c r="A449" s="1230">
        <v>43349</v>
      </c>
      <c r="B449" s="595"/>
      <c r="C449" s="595"/>
      <c r="D449" s="595"/>
      <c r="E449" s="595"/>
      <c r="F449" s="1012"/>
      <c r="G449" s="1165"/>
      <c r="H449" s="1014"/>
      <c r="I449" s="595"/>
      <c r="J449" s="595"/>
      <c r="K449" s="595"/>
      <c r="L449" s="595"/>
      <c r="M449" s="1012"/>
      <c r="N449" s="1012"/>
      <c r="O449" s="1014"/>
      <c r="P449" s="1014"/>
      <c r="Q449" s="595"/>
      <c r="R449" s="595"/>
      <c r="S449" s="595"/>
      <c r="T449" s="595"/>
      <c r="U449" s="1012"/>
      <c r="V449" s="1165"/>
      <c r="W449" s="595"/>
      <c r="X449" s="595"/>
      <c r="Y449" s="595"/>
      <c r="Z449" s="595"/>
      <c r="AA449" s="1012"/>
      <c r="AB449" s="1012"/>
      <c r="AC449" s="1360">
        <v>6</v>
      </c>
      <c r="AD449" s="1360">
        <v>0</v>
      </c>
      <c r="AE449" s="1360">
        <v>4</v>
      </c>
      <c r="AF449" s="1360">
        <f t="shared" si="688"/>
        <v>10</v>
      </c>
      <c r="AG449" s="1360">
        <v>1</v>
      </c>
      <c r="AH449" s="1361"/>
      <c r="AI449" s="1362"/>
      <c r="AJ449" s="1360">
        <v>7</v>
      </c>
      <c r="AK449" s="1360">
        <v>1</v>
      </c>
      <c r="AL449" s="1360">
        <v>4</v>
      </c>
      <c r="AM449" s="1360">
        <f t="shared" si="689"/>
        <v>12</v>
      </c>
      <c r="AN449" s="1363">
        <v>1</v>
      </c>
      <c r="AO449" s="1360"/>
      <c r="AP449" s="1360"/>
      <c r="AQ449" s="1360">
        <v>2</v>
      </c>
      <c r="AR449" s="1360">
        <v>2</v>
      </c>
      <c r="AS449" s="1360">
        <v>5</v>
      </c>
      <c r="AT449" s="1360">
        <f t="shared" si="690"/>
        <v>9</v>
      </c>
      <c r="AU449" s="1360">
        <v>1</v>
      </c>
      <c r="AV449" s="1361"/>
      <c r="AW449" s="1362"/>
      <c r="AX449" s="1360">
        <v>2</v>
      </c>
      <c r="AY449" s="1360">
        <v>3</v>
      </c>
      <c r="AZ449" s="1360">
        <v>6</v>
      </c>
      <c r="BA449" s="1360">
        <f t="shared" si="691"/>
        <v>11</v>
      </c>
      <c r="BB449" s="1360">
        <v>1</v>
      </c>
      <c r="BC449" s="1360"/>
      <c r="BD449" s="1362"/>
      <c r="BE449" s="1362"/>
      <c r="BF449" s="1360"/>
      <c r="BG449" s="1360"/>
      <c r="BH449" s="1360"/>
      <c r="BI449" s="1360"/>
      <c r="BJ449" s="1360"/>
      <c r="BK449" s="1360"/>
      <c r="BL449" s="1362"/>
      <c r="BM449" s="1360">
        <v>0</v>
      </c>
      <c r="BN449" s="1360">
        <v>0</v>
      </c>
      <c r="BO449" s="1360">
        <v>0</v>
      </c>
      <c r="BP449" s="1360">
        <f t="shared" si="692"/>
        <v>0</v>
      </c>
      <c r="BQ449" s="1360">
        <v>1</v>
      </c>
      <c r="BR449" s="1361"/>
      <c r="BS449" s="1360">
        <v>0</v>
      </c>
      <c r="BT449" s="1360">
        <v>0</v>
      </c>
      <c r="BU449" s="1360">
        <v>0</v>
      </c>
      <c r="BV449" s="1360">
        <f t="shared" si="693"/>
        <v>0</v>
      </c>
      <c r="BW449" s="1360">
        <v>1</v>
      </c>
      <c r="BX449" s="1360"/>
      <c r="BY449" s="1362"/>
      <c r="BZ449" s="1362"/>
      <c r="CA449" s="1360"/>
      <c r="CB449" s="1360"/>
      <c r="CC449" s="1360"/>
      <c r="CD449" s="1360"/>
      <c r="CE449" s="1360"/>
      <c r="CF449" s="1163"/>
      <c r="CG449" s="1355"/>
      <c r="CH449" s="1370"/>
      <c r="CI449" s="1370"/>
      <c r="CJ449" s="1370"/>
      <c r="CK449" s="1370"/>
      <c r="CL449" s="1363"/>
      <c r="CM449" s="1370"/>
      <c r="CN449" s="1369"/>
      <c r="CO449" s="1369"/>
      <c r="CP449" s="1370"/>
      <c r="CQ449" s="1370"/>
      <c r="CR449" s="1370"/>
      <c r="CS449" s="1370"/>
      <c r="CT449" s="1370"/>
      <c r="CU449" s="1370"/>
      <c r="CV449" s="1369"/>
      <c r="CW449" s="1370"/>
      <c r="CX449" s="1370"/>
      <c r="CY449" s="1370"/>
      <c r="CZ449" s="1370"/>
      <c r="DA449" s="1680"/>
      <c r="DB449" s="1680"/>
      <c r="DC449" s="1680"/>
      <c r="DD449" s="1680"/>
      <c r="DE449" s="1680"/>
      <c r="DF449" s="1680"/>
      <c r="DG449" s="1680"/>
      <c r="DH449" s="1680"/>
      <c r="DI449" s="1680"/>
      <c r="DJ449" s="1680"/>
      <c r="DK449" s="1680"/>
      <c r="DL449" s="1680"/>
      <c r="DM449" s="1370"/>
      <c r="DN449" s="1370"/>
      <c r="DO449" s="1369"/>
      <c r="DP449" s="1369"/>
      <c r="DQ449" s="1370"/>
      <c r="DR449" s="1370"/>
      <c r="DS449" s="1370"/>
      <c r="DT449" s="1370"/>
      <c r="DU449" s="1370"/>
      <c r="DV449" s="1370"/>
      <c r="DW449" s="1369"/>
      <c r="DX449" s="1370"/>
      <c r="DY449" s="1370"/>
      <c r="DZ449" s="1370"/>
      <c r="EA449" s="1370"/>
      <c r="EB449" s="1370"/>
      <c r="EC449" s="1370"/>
      <c r="ED449" s="1369"/>
      <c r="EE449" s="1369"/>
      <c r="EF449" s="1370">
        <v>9</v>
      </c>
      <c r="EG449" s="1370">
        <v>2</v>
      </c>
      <c r="EH449" s="1370">
        <v>0</v>
      </c>
      <c r="EI449" s="1370">
        <f t="shared" si="694"/>
        <v>11</v>
      </c>
      <c r="EJ449" s="1370">
        <v>1</v>
      </c>
      <c r="EK449" s="1163"/>
      <c r="EL449" s="1355"/>
      <c r="EM449" s="1360">
        <v>9</v>
      </c>
      <c r="EN449" s="1360">
        <v>3</v>
      </c>
      <c r="EO449" s="1360">
        <v>5</v>
      </c>
      <c r="EP449" s="1360">
        <f t="shared" si="695"/>
        <v>17</v>
      </c>
      <c r="EQ449" s="1360">
        <v>1</v>
      </c>
      <c r="ER449" s="1360"/>
      <c r="ES449" s="1362"/>
      <c r="ET449" s="1360"/>
      <c r="EU449" s="1362">
        <v>4</v>
      </c>
      <c r="EV449" s="1362">
        <v>2</v>
      </c>
      <c r="EW449" s="1362">
        <v>4</v>
      </c>
      <c r="EX449" s="1362">
        <f t="shared" si="696"/>
        <v>10</v>
      </c>
      <c r="EY449" s="1375">
        <v>1</v>
      </c>
      <c r="EZ449" s="1378"/>
      <c r="FA449" s="1362"/>
      <c r="FB449" s="1362">
        <v>4</v>
      </c>
      <c r="FC449" s="1362">
        <v>2</v>
      </c>
      <c r="FD449" s="1362">
        <v>6</v>
      </c>
      <c r="FE449" s="1360">
        <f t="shared" si="697"/>
        <v>12</v>
      </c>
      <c r="FF449" s="1372">
        <v>1</v>
      </c>
      <c r="FG449" s="1372"/>
      <c r="FH449" s="1373"/>
      <c r="FI449" s="1373"/>
      <c r="FJ449" s="1374">
        <v>6</v>
      </c>
      <c r="FK449" s="1374">
        <v>0</v>
      </c>
      <c r="FL449" s="1374">
        <v>1</v>
      </c>
      <c r="FM449" s="1374">
        <f t="shared" si="698"/>
        <v>7</v>
      </c>
      <c r="FN449" s="1374">
        <v>1</v>
      </c>
      <c r="FO449" s="1374"/>
      <c r="FP449" s="1374"/>
      <c r="FQ449" s="1374">
        <v>8</v>
      </c>
      <c r="FR449" s="1362">
        <v>1</v>
      </c>
      <c r="FS449" s="1362">
        <v>2</v>
      </c>
      <c r="FT449" s="1360">
        <f t="shared" si="699"/>
        <v>11</v>
      </c>
      <c r="FU449" s="1360">
        <v>1</v>
      </c>
      <c r="FV449" s="1360"/>
      <c r="FW449" s="1362"/>
      <c r="FX449" s="1362"/>
      <c r="FY449" s="1360">
        <v>0</v>
      </c>
      <c r="FZ449" s="1360">
        <v>0</v>
      </c>
      <c r="GA449" s="1360">
        <v>1</v>
      </c>
      <c r="GB449" s="1362">
        <f t="shared" si="700"/>
        <v>1</v>
      </c>
      <c r="GC449" s="1360">
        <v>1</v>
      </c>
      <c r="GD449" s="1361"/>
      <c r="GE449" s="1362">
        <f t="shared" si="701"/>
        <v>27</v>
      </c>
      <c r="GF449" s="1362">
        <f t="shared" si="702"/>
        <v>6</v>
      </c>
      <c r="GG449" s="1362">
        <f t="shared" si="703"/>
        <v>15</v>
      </c>
      <c r="GH449" s="1368">
        <v>1</v>
      </c>
      <c r="GI449" s="1368">
        <v>3</v>
      </c>
      <c r="GJ449" s="1368"/>
      <c r="GK449" s="1368"/>
      <c r="GL449" s="1368"/>
      <c r="GM449" s="1368"/>
      <c r="GN449" s="1368"/>
      <c r="GO449" s="1368"/>
      <c r="GP449" s="1368"/>
      <c r="GQ449" s="1368"/>
      <c r="GR449" s="1368"/>
      <c r="GS449" s="1016"/>
    </row>
    <row r="450" spans="1:201" ht="20.25" hidden="1" customHeight="1" x14ac:dyDescent="0.35">
      <c r="A450" s="1231">
        <v>43350</v>
      </c>
      <c r="B450" s="595"/>
      <c r="C450" s="595"/>
      <c r="D450" s="595"/>
      <c r="E450" s="595"/>
      <c r="F450" s="1012"/>
      <c r="G450" s="1165"/>
      <c r="H450" s="1014"/>
      <c r="I450" s="595"/>
      <c r="J450" s="595"/>
      <c r="K450" s="595"/>
      <c r="L450" s="595"/>
      <c r="M450" s="1012"/>
      <c r="N450" s="1012"/>
      <c r="O450" s="1014"/>
      <c r="P450" s="1014"/>
      <c r="Q450" s="595"/>
      <c r="R450" s="595"/>
      <c r="S450" s="595"/>
      <c r="T450" s="595"/>
      <c r="U450" s="1012"/>
      <c r="V450" s="1165"/>
      <c r="W450" s="595"/>
      <c r="X450" s="595"/>
      <c r="Y450" s="595"/>
      <c r="Z450" s="595"/>
      <c r="AA450" s="1012"/>
      <c r="AB450" s="1012"/>
      <c r="AC450" s="1360">
        <v>9</v>
      </c>
      <c r="AD450" s="1360">
        <v>8</v>
      </c>
      <c r="AE450" s="1360">
        <v>12</v>
      </c>
      <c r="AF450" s="1360">
        <f t="shared" si="688"/>
        <v>29</v>
      </c>
      <c r="AG450" s="1360">
        <v>1</v>
      </c>
      <c r="AH450" s="1361"/>
      <c r="AI450" s="1362"/>
      <c r="AJ450" s="1360">
        <v>9</v>
      </c>
      <c r="AK450" s="1360">
        <v>11</v>
      </c>
      <c r="AL450" s="1360">
        <v>12</v>
      </c>
      <c r="AM450" s="1360">
        <f t="shared" si="689"/>
        <v>32</v>
      </c>
      <c r="AN450" s="1363">
        <v>1</v>
      </c>
      <c r="AO450" s="1360"/>
      <c r="AP450" s="1360"/>
      <c r="AQ450" s="1360">
        <v>0</v>
      </c>
      <c r="AR450" s="1360">
        <v>0</v>
      </c>
      <c r="AS450" s="1360">
        <v>0</v>
      </c>
      <c r="AT450" s="1360">
        <f t="shared" si="690"/>
        <v>0</v>
      </c>
      <c r="AU450" s="1360">
        <v>0</v>
      </c>
      <c r="AV450" s="1361"/>
      <c r="AW450" s="1362"/>
      <c r="AX450" s="1360">
        <v>0</v>
      </c>
      <c r="AY450" s="1360">
        <v>0</v>
      </c>
      <c r="AZ450" s="1360">
        <v>0</v>
      </c>
      <c r="BA450" s="1366">
        <f t="shared" si="691"/>
        <v>0</v>
      </c>
      <c r="BB450" s="1360">
        <v>0</v>
      </c>
      <c r="BC450" s="1366"/>
      <c r="BD450" s="1362"/>
      <c r="BE450" s="1362"/>
      <c r="BF450" s="1360"/>
      <c r="BG450" s="1360"/>
      <c r="BH450" s="1360"/>
      <c r="BI450" s="1360"/>
      <c r="BJ450" s="1360"/>
      <c r="BK450" s="1360"/>
      <c r="BL450" s="1362"/>
      <c r="BM450" s="1360">
        <v>0</v>
      </c>
      <c r="BN450" s="1360">
        <v>0</v>
      </c>
      <c r="BO450" s="1360">
        <v>0</v>
      </c>
      <c r="BP450" s="1360">
        <f t="shared" si="692"/>
        <v>0</v>
      </c>
      <c r="BQ450" s="1360">
        <v>1</v>
      </c>
      <c r="BR450" s="1361"/>
      <c r="BS450" s="1360">
        <v>0</v>
      </c>
      <c r="BT450" s="1360">
        <v>0</v>
      </c>
      <c r="BU450" s="1360">
        <v>0</v>
      </c>
      <c r="BV450" s="1360">
        <f t="shared" si="693"/>
        <v>0</v>
      </c>
      <c r="BW450" s="1360">
        <v>1</v>
      </c>
      <c r="BX450" s="1360"/>
      <c r="BY450" s="1362"/>
      <c r="BZ450" s="1362"/>
      <c r="CA450" s="1360"/>
      <c r="CB450" s="1360"/>
      <c r="CC450" s="1360"/>
      <c r="CD450" s="1360"/>
      <c r="CE450" s="1360"/>
      <c r="CF450" s="1163"/>
      <c r="CG450" s="1355"/>
      <c r="CH450" s="1370"/>
      <c r="CI450" s="1370"/>
      <c r="CJ450" s="1370"/>
      <c r="CK450" s="1370"/>
      <c r="CL450" s="1363"/>
      <c r="CM450" s="1370"/>
      <c r="CN450" s="1369"/>
      <c r="CO450" s="1369"/>
      <c r="CP450" s="1370"/>
      <c r="CQ450" s="1370"/>
      <c r="CR450" s="1370"/>
      <c r="CS450" s="1370"/>
      <c r="CT450" s="1370"/>
      <c r="CU450" s="1370"/>
      <c r="CV450" s="1369"/>
      <c r="CW450" s="1370"/>
      <c r="CX450" s="1370"/>
      <c r="CY450" s="1370"/>
      <c r="CZ450" s="1370"/>
      <c r="DA450" s="1680"/>
      <c r="DB450" s="1680"/>
      <c r="DC450" s="1680"/>
      <c r="DD450" s="1680"/>
      <c r="DE450" s="1680"/>
      <c r="DF450" s="1680"/>
      <c r="DG450" s="1680"/>
      <c r="DH450" s="1680"/>
      <c r="DI450" s="1680"/>
      <c r="DJ450" s="1680"/>
      <c r="DK450" s="1680"/>
      <c r="DL450" s="1680"/>
      <c r="DM450" s="1370"/>
      <c r="DN450" s="1370"/>
      <c r="DO450" s="1369"/>
      <c r="DP450" s="1369"/>
      <c r="DQ450" s="1370"/>
      <c r="DR450" s="1370"/>
      <c r="DS450" s="1370"/>
      <c r="DT450" s="1370"/>
      <c r="DU450" s="1370"/>
      <c r="DV450" s="1370"/>
      <c r="DW450" s="1369"/>
      <c r="DX450" s="1370"/>
      <c r="DY450" s="1370"/>
      <c r="DZ450" s="1370"/>
      <c r="EA450" s="1370"/>
      <c r="EB450" s="1370"/>
      <c r="EC450" s="1370"/>
      <c r="ED450" s="1369"/>
      <c r="EE450" s="1369"/>
      <c r="EF450" s="1370">
        <v>7</v>
      </c>
      <c r="EG450" s="1370">
        <v>2</v>
      </c>
      <c r="EH450" s="1370">
        <v>2</v>
      </c>
      <c r="EI450" s="1370">
        <f t="shared" si="694"/>
        <v>11</v>
      </c>
      <c r="EJ450" s="1370">
        <v>1</v>
      </c>
      <c r="EK450" s="1163"/>
      <c r="EL450" s="1355"/>
      <c r="EM450" s="1360">
        <v>7</v>
      </c>
      <c r="EN450" s="1360">
        <v>4</v>
      </c>
      <c r="EO450" s="1360">
        <v>9</v>
      </c>
      <c r="EP450" s="1360">
        <f t="shared" si="695"/>
        <v>20</v>
      </c>
      <c r="EQ450" s="1360">
        <v>1</v>
      </c>
      <c r="ER450" s="1360"/>
      <c r="ES450" s="1362"/>
      <c r="ET450" s="1360"/>
      <c r="EU450" s="1360">
        <v>8</v>
      </c>
      <c r="EV450" s="1360">
        <v>1</v>
      </c>
      <c r="EW450" s="1360">
        <v>7</v>
      </c>
      <c r="EX450" s="1360">
        <f t="shared" si="696"/>
        <v>16</v>
      </c>
      <c r="EY450" s="1361">
        <v>1</v>
      </c>
      <c r="EZ450" s="1371"/>
      <c r="FA450" s="1362"/>
      <c r="FB450" s="1360">
        <v>9</v>
      </c>
      <c r="FC450" s="1360">
        <v>1</v>
      </c>
      <c r="FD450" s="1360">
        <v>8</v>
      </c>
      <c r="FE450" s="1360">
        <f t="shared" si="697"/>
        <v>18</v>
      </c>
      <c r="FF450" s="1372">
        <v>1</v>
      </c>
      <c r="FG450" s="1372"/>
      <c r="FH450" s="1373"/>
      <c r="FI450" s="1373"/>
      <c r="FJ450" s="1374">
        <v>8</v>
      </c>
      <c r="FK450" s="1374">
        <v>0</v>
      </c>
      <c r="FL450" s="1374">
        <v>1</v>
      </c>
      <c r="FM450" s="1374">
        <f t="shared" si="698"/>
        <v>9</v>
      </c>
      <c r="FN450" s="1374">
        <v>1</v>
      </c>
      <c r="FO450" s="1374"/>
      <c r="FP450" s="1374"/>
      <c r="FQ450" s="1374">
        <v>14</v>
      </c>
      <c r="FR450" s="1360">
        <v>3</v>
      </c>
      <c r="FS450" s="1360">
        <v>3</v>
      </c>
      <c r="FT450" s="1360">
        <f t="shared" si="699"/>
        <v>20</v>
      </c>
      <c r="FU450" s="1360">
        <v>1</v>
      </c>
      <c r="FV450" s="1360"/>
      <c r="FW450" s="1362"/>
      <c r="FX450" s="1362"/>
      <c r="FY450" s="1360">
        <v>4</v>
      </c>
      <c r="FZ450" s="1360">
        <v>1</v>
      </c>
      <c r="GA450" s="1360">
        <v>0</v>
      </c>
      <c r="GB450" s="1362">
        <f t="shared" si="700"/>
        <v>5</v>
      </c>
      <c r="GC450" s="1360">
        <v>1</v>
      </c>
      <c r="GD450" s="1361"/>
      <c r="GE450" s="1360">
        <f t="shared" si="701"/>
        <v>36</v>
      </c>
      <c r="GF450" s="1360">
        <f t="shared" si="702"/>
        <v>12</v>
      </c>
      <c r="GG450" s="1360">
        <f t="shared" si="703"/>
        <v>22</v>
      </c>
      <c r="GH450" s="1368">
        <v>0</v>
      </c>
      <c r="GI450" s="1368">
        <v>1</v>
      </c>
      <c r="GJ450" s="1368"/>
      <c r="GK450" s="1368"/>
      <c r="GL450" s="1368"/>
      <c r="GM450" s="1368"/>
      <c r="GN450" s="1368"/>
      <c r="GO450" s="1368"/>
      <c r="GP450" s="1368"/>
      <c r="GQ450" s="1368"/>
      <c r="GR450" s="1368"/>
      <c r="GS450" s="1016"/>
    </row>
    <row r="451" spans="1:201" hidden="1" x14ac:dyDescent="0.35">
      <c r="A451" s="1230">
        <v>43353</v>
      </c>
      <c r="B451" s="595"/>
      <c r="C451" s="595"/>
      <c r="D451" s="595"/>
      <c r="E451" s="595"/>
      <c r="F451" s="1012"/>
      <c r="G451" s="1165"/>
      <c r="H451" s="1014"/>
      <c r="I451" s="595"/>
      <c r="J451" s="595"/>
      <c r="K451" s="595"/>
      <c r="L451" s="595"/>
      <c r="M451" s="1012"/>
      <c r="N451" s="1012"/>
      <c r="O451" s="1014"/>
      <c r="P451" s="1014"/>
      <c r="Q451" s="595"/>
      <c r="R451" s="595"/>
      <c r="S451" s="595"/>
      <c r="T451" s="595"/>
      <c r="U451" s="1012"/>
      <c r="V451" s="1165"/>
      <c r="W451" s="595"/>
      <c r="X451" s="595"/>
      <c r="Y451" s="595"/>
      <c r="Z451" s="595"/>
      <c r="AA451" s="1012"/>
      <c r="AB451" s="1012"/>
      <c r="AC451" s="1360">
        <v>8</v>
      </c>
      <c r="AD451" s="1360">
        <v>15</v>
      </c>
      <c r="AE451" s="1360">
        <v>7</v>
      </c>
      <c r="AF451" s="1360">
        <f t="shared" si="688"/>
        <v>30</v>
      </c>
      <c r="AG451" s="1360">
        <v>1</v>
      </c>
      <c r="AH451" s="1361"/>
      <c r="AI451" s="1362"/>
      <c r="AJ451" s="1360">
        <v>8</v>
      </c>
      <c r="AK451" s="1360">
        <v>19</v>
      </c>
      <c r="AL451" s="1360">
        <v>8</v>
      </c>
      <c r="AM451" s="1360">
        <f t="shared" si="689"/>
        <v>35</v>
      </c>
      <c r="AN451" s="1363">
        <v>1</v>
      </c>
      <c r="AO451" s="1360"/>
      <c r="AP451" s="1360"/>
      <c r="AQ451" s="1360">
        <v>0</v>
      </c>
      <c r="AR451" s="1360">
        <v>0</v>
      </c>
      <c r="AS451" s="1360">
        <v>0</v>
      </c>
      <c r="AT451" s="1360">
        <f t="shared" si="690"/>
        <v>0</v>
      </c>
      <c r="AU451" s="1360">
        <v>0</v>
      </c>
      <c r="AV451" s="1361"/>
      <c r="AW451" s="1362"/>
      <c r="AX451" s="1360">
        <v>0</v>
      </c>
      <c r="AY451" s="1360">
        <v>0</v>
      </c>
      <c r="AZ451" s="1360">
        <v>0</v>
      </c>
      <c r="BA451" s="1360">
        <f t="shared" si="691"/>
        <v>0</v>
      </c>
      <c r="BB451" s="1360">
        <v>0</v>
      </c>
      <c r="BC451" s="1360"/>
      <c r="BD451" s="1362"/>
      <c r="BE451" s="1362"/>
      <c r="BF451" s="1360"/>
      <c r="BG451" s="1360"/>
      <c r="BH451" s="1360"/>
      <c r="BI451" s="1360"/>
      <c r="BJ451" s="1360"/>
      <c r="BK451" s="1360"/>
      <c r="BL451" s="1362"/>
      <c r="BM451" s="1360">
        <v>0</v>
      </c>
      <c r="BN451" s="1360">
        <v>0</v>
      </c>
      <c r="BO451" s="1360">
        <v>0</v>
      </c>
      <c r="BP451" s="1360">
        <f t="shared" si="692"/>
        <v>0</v>
      </c>
      <c r="BQ451" s="1360">
        <v>1</v>
      </c>
      <c r="BR451" s="1361"/>
      <c r="BS451" s="1360">
        <v>0</v>
      </c>
      <c r="BT451" s="1360">
        <v>0</v>
      </c>
      <c r="BU451" s="1360">
        <v>0</v>
      </c>
      <c r="BV451" s="1360">
        <f t="shared" si="693"/>
        <v>0</v>
      </c>
      <c r="BW451" s="1360">
        <v>1</v>
      </c>
      <c r="BX451" s="1360"/>
      <c r="BY451" s="1362"/>
      <c r="BZ451" s="1362"/>
      <c r="CA451" s="1360"/>
      <c r="CB451" s="1360"/>
      <c r="CC451" s="1360"/>
      <c r="CD451" s="1360"/>
      <c r="CE451" s="1360"/>
      <c r="CF451" s="1163"/>
      <c r="CG451" s="1355"/>
      <c r="CH451" s="1370"/>
      <c r="CI451" s="1370"/>
      <c r="CJ451" s="1370"/>
      <c r="CK451" s="1370"/>
      <c r="CL451" s="1363"/>
      <c r="CM451" s="1370"/>
      <c r="CN451" s="1369"/>
      <c r="CO451" s="1369"/>
      <c r="CP451" s="1370"/>
      <c r="CQ451" s="1370"/>
      <c r="CR451" s="1370"/>
      <c r="CS451" s="1370"/>
      <c r="CT451" s="1370"/>
      <c r="CU451" s="1370"/>
      <c r="CV451" s="1369"/>
      <c r="CW451" s="1370"/>
      <c r="CX451" s="1370"/>
      <c r="CY451" s="1370"/>
      <c r="CZ451" s="1370"/>
      <c r="DA451" s="1680"/>
      <c r="DB451" s="1680"/>
      <c r="DC451" s="1680"/>
      <c r="DD451" s="1680"/>
      <c r="DE451" s="1680"/>
      <c r="DF451" s="1680"/>
      <c r="DG451" s="1680"/>
      <c r="DH451" s="1680"/>
      <c r="DI451" s="1680"/>
      <c r="DJ451" s="1680"/>
      <c r="DK451" s="1680"/>
      <c r="DL451" s="1680"/>
      <c r="DM451" s="1370"/>
      <c r="DN451" s="1370"/>
      <c r="DO451" s="1369"/>
      <c r="DP451" s="1369"/>
      <c r="DQ451" s="1370"/>
      <c r="DR451" s="1370"/>
      <c r="DS451" s="1370"/>
      <c r="DT451" s="1370"/>
      <c r="DU451" s="1370"/>
      <c r="DV451" s="1370"/>
      <c r="DW451" s="1369"/>
      <c r="DX451" s="1370"/>
      <c r="DY451" s="1370"/>
      <c r="DZ451" s="1370"/>
      <c r="EA451" s="1370"/>
      <c r="EB451" s="1370"/>
      <c r="EC451" s="1370"/>
      <c r="ED451" s="1369"/>
      <c r="EE451" s="1369"/>
      <c r="EF451" s="1370">
        <v>5</v>
      </c>
      <c r="EG451" s="1370">
        <v>2</v>
      </c>
      <c r="EH451" s="1370">
        <v>5</v>
      </c>
      <c r="EI451" s="1370">
        <f t="shared" si="694"/>
        <v>12</v>
      </c>
      <c r="EJ451" s="1370">
        <v>1</v>
      </c>
      <c r="EK451" s="1163"/>
      <c r="EL451" s="1355"/>
      <c r="EM451" s="1360">
        <v>5</v>
      </c>
      <c r="EN451" s="1360">
        <v>4</v>
      </c>
      <c r="EO451" s="1360">
        <v>9</v>
      </c>
      <c r="EP451" s="1360">
        <f t="shared" si="695"/>
        <v>18</v>
      </c>
      <c r="EQ451" s="1360">
        <v>1</v>
      </c>
      <c r="ER451" s="1360"/>
      <c r="ES451" s="1362"/>
      <c r="ET451" s="1360"/>
      <c r="EU451" s="1360">
        <v>6</v>
      </c>
      <c r="EV451" s="1360">
        <v>2</v>
      </c>
      <c r="EW451" s="1360">
        <v>3</v>
      </c>
      <c r="EX451" s="1360">
        <f t="shared" si="696"/>
        <v>11</v>
      </c>
      <c r="EY451" s="1361">
        <v>1</v>
      </c>
      <c r="EZ451" s="1371"/>
      <c r="FA451" s="1362"/>
      <c r="FB451" s="1360">
        <v>7</v>
      </c>
      <c r="FC451" s="1360">
        <v>3</v>
      </c>
      <c r="FD451" s="1360">
        <v>4</v>
      </c>
      <c r="FE451" s="1360">
        <f t="shared" si="697"/>
        <v>14</v>
      </c>
      <c r="FF451" s="1372">
        <v>1</v>
      </c>
      <c r="FG451" s="1372"/>
      <c r="FH451" s="1373"/>
      <c r="FI451" s="1373"/>
      <c r="FJ451" s="1374">
        <v>9</v>
      </c>
      <c r="FK451" s="1374">
        <v>3</v>
      </c>
      <c r="FL451" s="1374">
        <v>0</v>
      </c>
      <c r="FM451" s="1374">
        <f t="shared" si="698"/>
        <v>12</v>
      </c>
      <c r="FN451" s="1374">
        <v>1</v>
      </c>
      <c r="FO451" s="1374"/>
      <c r="FP451" s="1374"/>
      <c r="FQ451" s="1374">
        <v>11</v>
      </c>
      <c r="FR451" s="1360">
        <v>3</v>
      </c>
      <c r="FS451" s="1360">
        <v>0</v>
      </c>
      <c r="FT451" s="1360">
        <f t="shared" si="699"/>
        <v>14</v>
      </c>
      <c r="FU451" s="1360">
        <v>1</v>
      </c>
      <c r="FV451" s="1360"/>
      <c r="FW451" s="1362"/>
      <c r="FX451" s="1362"/>
      <c r="FY451" s="1360">
        <v>2</v>
      </c>
      <c r="FZ451" s="1360">
        <v>0</v>
      </c>
      <c r="GA451" s="1360">
        <v>2</v>
      </c>
      <c r="GB451" s="1362">
        <f t="shared" si="700"/>
        <v>4</v>
      </c>
      <c r="GC451" s="1360">
        <v>1</v>
      </c>
      <c r="GD451" s="1361"/>
      <c r="GE451" s="1360">
        <f t="shared" si="701"/>
        <v>30</v>
      </c>
      <c r="GF451" s="1360">
        <f t="shared" si="702"/>
        <v>22</v>
      </c>
      <c r="GG451" s="1360">
        <f t="shared" si="703"/>
        <v>17</v>
      </c>
      <c r="GH451" s="1368">
        <v>0</v>
      </c>
      <c r="GI451" s="1368">
        <v>0</v>
      </c>
      <c r="GJ451" s="1368"/>
      <c r="GK451" s="1368"/>
      <c r="GL451" s="1368"/>
      <c r="GM451" s="1368"/>
      <c r="GN451" s="1368"/>
      <c r="GO451" s="1368"/>
      <c r="GP451" s="1368"/>
      <c r="GQ451" s="1368"/>
      <c r="GR451" s="1368"/>
      <c r="GS451" s="1016"/>
    </row>
    <row r="452" spans="1:201" hidden="1" x14ac:dyDescent="0.35">
      <c r="A452" s="1230">
        <v>43354</v>
      </c>
      <c r="B452" s="595"/>
      <c r="C452" s="595"/>
      <c r="D452" s="595"/>
      <c r="E452" s="595"/>
      <c r="F452" s="1012"/>
      <c r="G452" s="1165"/>
      <c r="H452" s="1014"/>
      <c r="I452" s="595"/>
      <c r="J452" s="595"/>
      <c r="K452" s="595"/>
      <c r="L452" s="595"/>
      <c r="M452" s="1012"/>
      <c r="N452" s="1012"/>
      <c r="O452" s="1014"/>
      <c r="P452" s="1014"/>
      <c r="Q452" s="595"/>
      <c r="R452" s="595"/>
      <c r="S452" s="595"/>
      <c r="T452" s="595"/>
      <c r="U452" s="1012"/>
      <c r="V452" s="1165"/>
      <c r="W452" s="595"/>
      <c r="X452" s="595"/>
      <c r="Y452" s="595"/>
      <c r="Z452" s="595"/>
      <c r="AA452" s="1012"/>
      <c r="AB452" s="1012"/>
      <c r="AC452" s="1360">
        <v>4</v>
      </c>
      <c r="AD452" s="1360">
        <v>7</v>
      </c>
      <c r="AE452" s="1360">
        <v>13</v>
      </c>
      <c r="AF452" s="1360">
        <f t="shared" si="688"/>
        <v>24</v>
      </c>
      <c r="AG452" s="1360">
        <v>1</v>
      </c>
      <c r="AH452" s="1361"/>
      <c r="AI452" s="1362"/>
      <c r="AJ452" s="1360">
        <v>5</v>
      </c>
      <c r="AK452" s="1360">
        <v>9</v>
      </c>
      <c r="AL452" s="1360">
        <v>13</v>
      </c>
      <c r="AM452" s="1360">
        <f t="shared" si="689"/>
        <v>27</v>
      </c>
      <c r="AN452" s="1363">
        <v>1</v>
      </c>
      <c r="AO452" s="1360"/>
      <c r="AP452" s="1360"/>
      <c r="AQ452" s="1360">
        <v>0</v>
      </c>
      <c r="AR452" s="1360">
        <v>0</v>
      </c>
      <c r="AS452" s="1360">
        <v>0</v>
      </c>
      <c r="AT452" s="1360">
        <f t="shared" si="690"/>
        <v>0</v>
      </c>
      <c r="AU452" s="1360">
        <v>0</v>
      </c>
      <c r="AV452" s="1361"/>
      <c r="AW452" s="1362"/>
      <c r="AX452" s="1360">
        <v>0</v>
      </c>
      <c r="AY452" s="1360">
        <v>0</v>
      </c>
      <c r="AZ452" s="1360">
        <v>0</v>
      </c>
      <c r="BA452" s="1360">
        <f t="shared" si="691"/>
        <v>0</v>
      </c>
      <c r="BB452" s="1360">
        <v>0</v>
      </c>
      <c r="BC452" s="1360"/>
      <c r="BD452" s="1362"/>
      <c r="BE452" s="1362"/>
      <c r="BF452" s="1360"/>
      <c r="BG452" s="1360"/>
      <c r="BH452" s="1360"/>
      <c r="BI452" s="1360"/>
      <c r="BJ452" s="1360"/>
      <c r="BK452" s="1360"/>
      <c r="BL452" s="1362"/>
      <c r="BM452" s="1360">
        <v>0</v>
      </c>
      <c r="BN452" s="1360">
        <v>0</v>
      </c>
      <c r="BO452" s="1360">
        <v>0</v>
      </c>
      <c r="BP452" s="1360">
        <f t="shared" si="692"/>
        <v>0</v>
      </c>
      <c r="BQ452" s="1360">
        <v>1</v>
      </c>
      <c r="BR452" s="1361"/>
      <c r="BS452" s="1360">
        <v>0</v>
      </c>
      <c r="BT452" s="1360">
        <v>0</v>
      </c>
      <c r="BU452" s="1360">
        <v>0</v>
      </c>
      <c r="BV452" s="1360">
        <f t="shared" si="693"/>
        <v>0</v>
      </c>
      <c r="BW452" s="1360">
        <v>1</v>
      </c>
      <c r="BX452" s="1360"/>
      <c r="BY452" s="1362"/>
      <c r="BZ452" s="1362"/>
      <c r="CA452" s="1360"/>
      <c r="CB452" s="1360"/>
      <c r="CC452" s="1360"/>
      <c r="CD452" s="1360"/>
      <c r="CE452" s="1360"/>
      <c r="CF452" s="1163"/>
      <c r="CG452" s="1355"/>
      <c r="CH452" s="1370"/>
      <c r="CI452" s="1370"/>
      <c r="CJ452" s="1370"/>
      <c r="CK452" s="1370"/>
      <c r="CL452" s="1363"/>
      <c r="CM452" s="1370"/>
      <c r="CN452" s="1369"/>
      <c r="CO452" s="1369"/>
      <c r="CP452" s="1370"/>
      <c r="CQ452" s="1370"/>
      <c r="CR452" s="1370"/>
      <c r="CS452" s="1370"/>
      <c r="CT452" s="1370"/>
      <c r="CU452" s="1370"/>
      <c r="CV452" s="1369"/>
      <c r="CW452" s="1370"/>
      <c r="CX452" s="1370"/>
      <c r="CY452" s="1370"/>
      <c r="CZ452" s="1370"/>
      <c r="DA452" s="1680"/>
      <c r="DB452" s="1680"/>
      <c r="DC452" s="1680"/>
      <c r="DD452" s="1680"/>
      <c r="DE452" s="1680"/>
      <c r="DF452" s="1680"/>
      <c r="DG452" s="1680"/>
      <c r="DH452" s="1680"/>
      <c r="DI452" s="1680"/>
      <c r="DJ452" s="1680"/>
      <c r="DK452" s="1680"/>
      <c r="DL452" s="1680"/>
      <c r="DM452" s="1370"/>
      <c r="DN452" s="1370"/>
      <c r="DO452" s="1369"/>
      <c r="DP452" s="1369"/>
      <c r="DQ452" s="1370"/>
      <c r="DR452" s="1370"/>
      <c r="DS452" s="1370"/>
      <c r="DT452" s="1370"/>
      <c r="DU452" s="1370"/>
      <c r="DV452" s="1370"/>
      <c r="DW452" s="1369"/>
      <c r="DX452" s="1370"/>
      <c r="DY452" s="1370"/>
      <c r="DZ452" s="1370"/>
      <c r="EA452" s="1370"/>
      <c r="EB452" s="1370"/>
      <c r="EC452" s="1370"/>
      <c r="ED452" s="1369"/>
      <c r="EE452" s="1369"/>
      <c r="EF452" s="1370">
        <v>2</v>
      </c>
      <c r="EG452" s="1370">
        <v>3</v>
      </c>
      <c r="EH452" s="1370">
        <v>2</v>
      </c>
      <c r="EI452" s="1370">
        <f t="shared" si="694"/>
        <v>7</v>
      </c>
      <c r="EJ452" s="1370">
        <v>1</v>
      </c>
      <c r="EK452" s="1163"/>
      <c r="EL452" s="1355"/>
      <c r="EM452" s="1360">
        <v>2</v>
      </c>
      <c r="EN452" s="1360">
        <v>5</v>
      </c>
      <c r="EO452" s="1360">
        <v>6</v>
      </c>
      <c r="EP452" s="1360">
        <f t="shared" si="695"/>
        <v>13</v>
      </c>
      <c r="EQ452" s="1360">
        <v>1</v>
      </c>
      <c r="ER452" s="1360"/>
      <c r="ES452" s="1362"/>
      <c r="ET452" s="1360"/>
      <c r="EU452" s="1360">
        <v>10</v>
      </c>
      <c r="EV452" s="1360">
        <v>0</v>
      </c>
      <c r="EW452" s="1360">
        <v>6</v>
      </c>
      <c r="EX452" s="1360">
        <f t="shared" si="696"/>
        <v>16</v>
      </c>
      <c r="EY452" s="1361">
        <v>1</v>
      </c>
      <c r="EZ452" s="1371"/>
      <c r="FA452" s="1362"/>
      <c r="FB452" s="1360">
        <v>11</v>
      </c>
      <c r="FC452" s="1360">
        <v>1</v>
      </c>
      <c r="FD452" s="1360">
        <v>6</v>
      </c>
      <c r="FE452" s="1360">
        <f t="shared" si="697"/>
        <v>18</v>
      </c>
      <c r="FF452" s="1372">
        <v>1</v>
      </c>
      <c r="FG452" s="1372"/>
      <c r="FH452" s="1373"/>
      <c r="FI452" s="1373"/>
      <c r="FJ452" s="1374">
        <v>6</v>
      </c>
      <c r="FK452" s="1374">
        <v>1</v>
      </c>
      <c r="FL452" s="1374">
        <v>1</v>
      </c>
      <c r="FM452" s="1374">
        <f t="shared" si="698"/>
        <v>8</v>
      </c>
      <c r="FN452" s="1374">
        <v>1</v>
      </c>
      <c r="FO452" s="1374"/>
      <c r="FP452" s="1374"/>
      <c r="FQ452" s="1374">
        <v>8</v>
      </c>
      <c r="FR452" s="1360">
        <v>4</v>
      </c>
      <c r="FS452" s="1360">
        <v>1</v>
      </c>
      <c r="FT452" s="1360">
        <f t="shared" si="699"/>
        <v>13</v>
      </c>
      <c r="FU452" s="1360">
        <v>1</v>
      </c>
      <c r="FV452" s="1360"/>
      <c r="FW452" s="1362"/>
      <c r="FX452" s="1362"/>
      <c r="FY452" s="1360">
        <v>0</v>
      </c>
      <c r="FZ452" s="1360">
        <v>1</v>
      </c>
      <c r="GA452" s="1360">
        <v>0</v>
      </c>
      <c r="GB452" s="1362">
        <f t="shared" si="700"/>
        <v>1</v>
      </c>
      <c r="GC452" s="1360">
        <v>1</v>
      </c>
      <c r="GD452" s="1361"/>
      <c r="GE452" s="1360">
        <f t="shared" si="701"/>
        <v>22</v>
      </c>
      <c r="GF452" s="1360">
        <f t="shared" si="702"/>
        <v>12</v>
      </c>
      <c r="GG452" s="1360">
        <f t="shared" si="703"/>
        <v>22</v>
      </c>
      <c r="GH452" s="1368">
        <v>0</v>
      </c>
      <c r="GI452" s="1368">
        <v>0</v>
      </c>
      <c r="GJ452" s="1368"/>
      <c r="GK452" s="1368"/>
      <c r="GL452" s="1368"/>
      <c r="GM452" s="1368"/>
      <c r="GN452" s="1368"/>
      <c r="GO452" s="1368"/>
      <c r="GP452" s="1368"/>
      <c r="GQ452" s="1368"/>
      <c r="GR452" s="1368"/>
      <c r="GS452" s="1016"/>
    </row>
    <row r="453" spans="1:201" hidden="1" x14ac:dyDescent="0.35">
      <c r="A453" s="1230">
        <v>43355</v>
      </c>
      <c r="B453" s="595"/>
      <c r="C453" s="595"/>
      <c r="D453" s="595"/>
      <c r="E453" s="595"/>
      <c r="F453" s="1012"/>
      <c r="G453" s="1165"/>
      <c r="H453" s="1014"/>
      <c r="I453" s="595"/>
      <c r="J453" s="595"/>
      <c r="K453" s="595"/>
      <c r="L453" s="595"/>
      <c r="M453" s="1012"/>
      <c r="N453" s="1012"/>
      <c r="O453" s="1014"/>
      <c r="P453" s="1014"/>
      <c r="Q453" s="595"/>
      <c r="R453" s="595"/>
      <c r="S453" s="595"/>
      <c r="T453" s="595"/>
      <c r="U453" s="1012"/>
      <c r="V453" s="1165"/>
      <c r="W453" s="595"/>
      <c r="X453" s="595"/>
      <c r="Y453" s="595"/>
      <c r="Z453" s="595"/>
      <c r="AA453" s="1012"/>
      <c r="AB453" s="1012"/>
      <c r="AC453" s="1360">
        <v>8</v>
      </c>
      <c r="AD453" s="1360">
        <v>1</v>
      </c>
      <c r="AE453" s="1360">
        <v>4</v>
      </c>
      <c r="AF453" s="1360">
        <f t="shared" si="688"/>
        <v>13</v>
      </c>
      <c r="AG453" s="1360">
        <v>1</v>
      </c>
      <c r="AH453" s="1361"/>
      <c r="AI453" s="1362"/>
      <c r="AJ453" s="1360">
        <v>9</v>
      </c>
      <c r="AK453" s="1360">
        <v>4</v>
      </c>
      <c r="AL453" s="1360">
        <v>4</v>
      </c>
      <c r="AM453" s="1360">
        <f t="shared" si="689"/>
        <v>17</v>
      </c>
      <c r="AN453" s="1363">
        <v>1</v>
      </c>
      <c r="AO453" s="1360"/>
      <c r="AP453" s="1360"/>
      <c r="AQ453" s="1360">
        <v>0</v>
      </c>
      <c r="AR453" s="1360">
        <v>0</v>
      </c>
      <c r="AS453" s="1360">
        <v>0</v>
      </c>
      <c r="AT453" s="1360">
        <f t="shared" si="690"/>
        <v>0</v>
      </c>
      <c r="AU453" s="1360">
        <v>0</v>
      </c>
      <c r="AV453" s="1361"/>
      <c r="AW453" s="1362"/>
      <c r="AX453" s="1360">
        <v>0</v>
      </c>
      <c r="AY453" s="1360">
        <v>0</v>
      </c>
      <c r="AZ453" s="1360">
        <v>0</v>
      </c>
      <c r="BA453" s="1360">
        <f t="shared" si="691"/>
        <v>0</v>
      </c>
      <c r="BB453" s="1360">
        <v>0</v>
      </c>
      <c r="BC453" s="1360"/>
      <c r="BD453" s="1362"/>
      <c r="BE453" s="1362"/>
      <c r="BF453" s="1360"/>
      <c r="BG453" s="1360"/>
      <c r="BH453" s="1360"/>
      <c r="BI453" s="1360"/>
      <c r="BJ453" s="1360"/>
      <c r="BK453" s="1360"/>
      <c r="BL453" s="1362"/>
      <c r="BM453" s="1360">
        <v>0</v>
      </c>
      <c r="BN453" s="1360">
        <v>0</v>
      </c>
      <c r="BO453" s="1360">
        <v>0</v>
      </c>
      <c r="BP453" s="1360">
        <f t="shared" si="692"/>
        <v>0</v>
      </c>
      <c r="BQ453" s="1360">
        <v>1</v>
      </c>
      <c r="BR453" s="1361"/>
      <c r="BS453" s="1360">
        <v>0</v>
      </c>
      <c r="BT453" s="1360">
        <v>0</v>
      </c>
      <c r="BU453" s="1360">
        <v>0</v>
      </c>
      <c r="BV453" s="1360">
        <f t="shared" si="693"/>
        <v>0</v>
      </c>
      <c r="BW453" s="1360">
        <v>1</v>
      </c>
      <c r="BX453" s="1360"/>
      <c r="BY453" s="1362"/>
      <c r="BZ453" s="1362"/>
      <c r="CA453" s="1360"/>
      <c r="CB453" s="1360"/>
      <c r="CC453" s="1360"/>
      <c r="CD453" s="1360"/>
      <c r="CE453" s="1360"/>
      <c r="CF453" s="1163"/>
      <c r="CG453" s="1355"/>
      <c r="CH453" s="1370"/>
      <c r="CI453" s="1370"/>
      <c r="CJ453" s="1370"/>
      <c r="CK453" s="1370"/>
      <c r="CL453" s="1363"/>
      <c r="CM453" s="1370"/>
      <c r="CN453" s="1369"/>
      <c r="CO453" s="1369"/>
      <c r="CP453" s="1370"/>
      <c r="CQ453" s="1370"/>
      <c r="CR453" s="1370"/>
      <c r="CS453" s="1370"/>
      <c r="CT453" s="1370"/>
      <c r="CU453" s="1370"/>
      <c r="CV453" s="1369"/>
      <c r="CW453" s="1370"/>
      <c r="CX453" s="1370"/>
      <c r="CY453" s="1370"/>
      <c r="CZ453" s="1370"/>
      <c r="DA453" s="1680"/>
      <c r="DB453" s="1680"/>
      <c r="DC453" s="1680"/>
      <c r="DD453" s="1680"/>
      <c r="DE453" s="1680"/>
      <c r="DF453" s="1680"/>
      <c r="DG453" s="1680"/>
      <c r="DH453" s="1680"/>
      <c r="DI453" s="1680"/>
      <c r="DJ453" s="1680"/>
      <c r="DK453" s="1680"/>
      <c r="DL453" s="1680"/>
      <c r="DM453" s="1370"/>
      <c r="DN453" s="1370"/>
      <c r="DO453" s="1369"/>
      <c r="DP453" s="1369"/>
      <c r="DQ453" s="1370"/>
      <c r="DR453" s="1370"/>
      <c r="DS453" s="1370"/>
      <c r="DT453" s="1370"/>
      <c r="DU453" s="1370"/>
      <c r="DV453" s="1370"/>
      <c r="DW453" s="1369"/>
      <c r="DX453" s="1370"/>
      <c r="DY453" s="1370"/>
      <c r="DZ453" s="1370"/>
      <c r="EA453" s="1370"/>
      <c r="EB453" s="1370"/>
      <c r="EC453" s="1370"/>
      <c r="ED453" s="1369"/>
      <c r="EE453" s="1369"/>
      <c r="EF453" s="1370">
        <v>10</v>
      </c>
      <c r="EG453" s="1370">
        <v>0</v>
      </c>
      <c r="EH453" s="1370">
        <v>0</v>
      </c>
      <c r="EI453" s="1370">
        <f t="shared" si="694"/>
        <v>10</v>
      </c>
      <c r="EJ453" s="1370">
        <v>1</v>
      </c>
      <c r="EK453" s="1163"/>
      <c r="EL453" s="1355"/>
      <c r="EM453" s="1360">
        <v>11</v>
      </c>
      <c r="EN453" s="1360">
        <v>0</v>
      </c>
      <c r="EO453" s="1360">
        <v>5</v>
      </c>
      <c r="EP453" s="1360">
        <f t="shared" si="695"/>
        <v>16</v>
      </c>
      <c r="EQ453" s="1360">
        <v>1</v>
      </c>
      <c r="ER453" s="1360"/>
      <c r="ES453" s="1362"/>
      <c r="ET453" s="1360"/>
      <c r="EU453" s="1360">
        <v>5</v>
      </c>
      <c r="EV453" s="1360">
        <v>2</v>
      </c>
      <c r="EW453" s="1360">
        <v>6</v>
      </c>
      <c r="EX453" s="1360">
        <f t="shared" si="696"/>
        <v>13</v>
      </c>
      <c r="EY453" s="1361">
        <v>1</v>
      </c>
      <c r="EZ453" s="1371"/>
      <c r="FA453" s="1362"/>
      <c r="FB453" s="1360">
        <v>5</v>
      </c>
      <c r="FC453" s="1360">
        <v>3</v>
      </c>
      <c r="FD453" s="1360">
        <v>6</v>
      </c>
      <c r="FE453" s="1360">
        <f t="shared" si="697"/>
        <v>14</v>
      </c>
      <c r="FF453" s="1372">
        <v>1</v>
      </c>
      <c r="FG453" s="1372"/>
      <c r="FH453" s="1373"/>
      <c r="FI453" s="1373"/>
      <c r="FJ453" s="1374">
        <v>9</v>
      </c>
      <c r="FK453" s="1374">
        <v>0</v>
      </c>
      <c r="FL453" s="1374">
        <v>5</v>
      </c>
      <c r="FM453" s="1374">
        <f t="shared" si="698"/>
        <v>14</v>
      </c>
      <c r="FN453" s="1374">
        <v>1</v>
      </c>
      <c r="FO453" s="1374"/>
      <c r="FP453" s="1374"/>
      <c r="FQ453" s="1374">
        <v>11</v>
      </c>
      <c r="FR453" s="1360">
        <v>1</v>
      </c>
      <c r="FS453" s="1360">
        <v>5</v>
      </c>
      <c r="FT453" s="1360">
        <f t="shared" si="699"/>
        <v>17</v>
      </c>
      <c r="FU453" s="1360">
        <v>1</v>
      </c>
      <c r="FV453" s="1360"/>
      <c r="FW453" s="1362"/>
      <c r="FX453" s="1362"/>
      <c r="FY453" s="1360">
        <v>1</v>
      </c>
      <c r="FZ453" s="1360">
        <v>0</v>
      </c>
      <c r="GA453" s="1360">
        <v>0</v>
      </c>
      <c r="GB453" s="1362">
        <f t="shared" si="700"/>
        <v>1</v>
      </c>
      <c r="GC453" s="1360">
        <v>1</v>
      </c>
      <c r="GD453" s="1361"/>
      <c r="GE453" s="1360">
        <f t="shared" si="701"/>
        <v>33</v>
      </c>
      <c r="GF453" s="1360">
        <f t="shared" si="702"/>
        <v>3</v>
      </c>
      <c r="GG453" s="1360">
        <f t="shared" si="703"/>
        <v>15</v>
      </c>
      <c r="GH453" s="1368">
        <v>0</v>
      </c>
      <c r="GI453" s="1368">
        <v>0</v>
      </c>
      <c r="GJ453" s="1368"/>
      <c r="GK453" s="1368"/>
      <c r="GL453" s="1368"/>
      <c r="GM453" s="1368"/>
      <c r="GN453" s="1368"/>
      <c r="GO453" s="1368"/>
      <c r="GP453" s="1368"/>
      <c r="GQ453" s="1368"/>
      <c r="GR453" s="1368"/>
      <c r="GS453" s="1016"/>
    </row>
    <row r="454" spans="1:201" hidden="1" x14ac:dyDescent="0.35">
      <c r="A454" s="1230">
        <v>43356</v>
      </c>
      <c r="B454" s="595"/>
      <c r="C454" s="595"/>
      <c r="D454" s="595"/>
      <c r="E454" s="595"/>
      <c r="F454" s="1012"/>
      <c r="G454" s="1165"/>
      <c r="H454" s="1014"/>
      <c r="I454" s="595"/>
      <c r="J454" s="595"/>
      <c r="K454" s="595"/>
      <c r="L454" s="595"/>
      <c r="M454" s="1012"/>
      <c r="N454" s="1012"/>
      <c r="O454" s="1014"/>
      <c r="P454" s="1014"/>
      <c r="Q454" s="595"/>
      <c r="R454" s="595"/>
      <c r="S454" s="595"/>
      <c r="T454" s="595"/>
      <c r="U454" s="1012"/>
      <c r="V454" s="1165"/>
      <c r="W454" s="595"/>
      <c r="X454" s="595"/>
      <c r="Y454" s="595"/>
      <c r="Z454" s="595"/>
      <c r="AA454" s="1012"/>
      <c r="AB454" s="1012"/>
      <c r="AC454" s="1360">
        <v>11</v>
      </c>
      <c r="AD454" s="1360">
        <v>5</v>
      </c>
      <c r="AE454" s="1360">
        <v>9</v>
      </c>
      <c r="AF454" s="1360">
        <f t="shared" si="688"/>
        <v>25</v>
      </c>
      <c r="AG454" s="1360">
        <v>1</v>
      </c>
      <c r="AH454" s="1361"/>
      <c r="AI454" s="1362"/>
      <c r="AJ454" s="1360">
        <v>11</v>
      </c>
      <c r="AK454" s="1360">
        <v>5</v>
      </c>
      <c r="AL454" s="1360">
        <v>9</v>
      </c>
      <c r="AM454" s="1360">
        <f t="shared" si="689"/>
        <v>25</v>
      </c>
      <c r="AN454" s="1363">
        <v>1</v>
      </c>
      <c r="AO454" s="1360"/>
      <c r="AP454" s="1360"/>
      <c r="AQ454" s="1360">
        <v>0</v>
      </c>
      <c r="AR454" s="1360">
        <v>0</v>
      </c>
      <c r="AS454" s="1360">
        <v>0</v>
      </c>
      <c r="AT454" s="1360">
        <f t="shared" si="690"/>
        <v>0</v>
      </c>
      <c r="AU454" s="1360">
        <v>0</v>
      </c>
      <c r="AV454" s="1361"/>
      <c r="AW454" s="1362"/>
      <c r="AX454" s="1360">
        <v>0</v>
      </c>
      <c r="AY454" s="1360">
        <v>0</v>
      </c>
      <c r="AZ454" s="1360">
        <v>0</v>
      </c>
      <c r="BA454" s="1360">
        <f t="shared" si="691"/>
        <v>0</v>
      </c>
      <c r="BB454" s="1360">
        <v>0</v>
      </c>
      <c r="BC454" s="1360"/>
      <c r="BD454" s="1362"/>
      <c r="BE454" s="1362"/>
      <c r="BF454" s="1360"/>
      <c r="BG454" s="1360"/>
      <c r="BH454" s="1360"/>
      <c r="BI454" s="1360"/>
      <c r="BJ454" s="1360"/>
      <c r="BK454" s="1360"/>
      <c r="BL454" s="1362"/>
      <c r="BM454" s="1360">
        <v>0</v>
      </c>
      <c r="BN454" s="1360">
        <v>0</v>
      </c>
      <c r="BO454" s="1360">
        <v>0</v>
      </c>
      <c r="BP454" s="1360">
        <f t="shared" si="692"/>
        <v>0</v>
      </c>
      <c r="BQ454" s="1360">
        <v>1</v>
      </c>
      <c r="BR454" s="1361"/>
      <c r="BS454" s="1360">
        <v>0</v>
      </c>
      <c r="BT454" s="1360">
        <v>0</v>
      </c>
      <c r="BU454" s="1360">
        <v>1</v>
      </c>
      <c r="BV454" s="1360">
        <f t="shared" si="693"/>
        <v>1</v>
      </c>
      <c r="BW454" s="1360">
        <v>1</v>
      </c>
      <c r="BX454" s="1360"/>
      <c r="BY454" s="1362"/>
      <c r="BZ454" s="1362"/>
      <c r="CA454" s="1360"/>
      <c r="CB454" s="1360"/>
      <c r="CC454" s="1360"/>
      <c r="CD454" s="1360"/>
      <c r="CE454" s="1360"/>
      <c r="CF454" s="1163"/>
      <c r="CG454" s="1355"/>
      <c r="CH454" s="1370"/>
      <c r="CI454" s="1370"/>
      <c r="CJ454" s="1370"/>
      <c r="CK454" s="1370"/>
      <c r="CL454" s="1363"/>
      <c r="CM454" s="1370"/>
      <c r="CN454" s="1369"/>
      <c r="CO454" s="1369"/>
      <c r="CP454" s="1370"/>
      <c r="CQ454" s="1370"/>
      <c r="CR454" s="1370"/>
      <c r="CS454" s="1370"/>
      <c r="CT454" s="1370"/>
      <c r="CU454" s="1370"/>
      <c r="CV454" s="1369"/>
      <c r="CW454" s="1370"/>
      <c r="CX454" s="1370"/>
      <c r="CY454" s="1370"/>
      <c r="CZ454" s="1370"/>
      <c r="DA454" s="1680"/>
      <c r="DB454" s="1680"/>
      <c r="DC454" s="1680"/>
      <c r="DD454" s="1680"/>
      <c r="DE454" s="1680"/>
      <c r="DF454" s="1680"/>
      <c r="DG454" s="1680"/>
      <c r="DH454" s="1680"/>
      <c r="DI454" s="1680"/>
      <c r="DJ454" s="1680"/>
      <c r="DK454" s="1680"/>
      <c r="DL454" s="1680"/>
      <c r="DM454" s="1370"/>
      <c r="DN454" s="1370"/>
      <c r="DO454" s="1369"/>
      <c r="DP454" s="1369"/>
      <c r="DQ454" s="1370"/>
      <c r="DR454" s="1370"/>
      <c r="DS454" s="1370"/>
      <c r="DT454" s="1370"/>
      <c r="DU454" s="1370"/>
      <c r="DV454" s="1370"/>
      <c r="DW454" s="1369"/>
      <c r="DX454" s="1370"/>
      <c r="DY454" s="1370"/>
      <c r="DZ454" s="1370"/>
      <c r="EA454" s="1370"/>
      <c r="EB454" s="1370"/>
      <c r="EC454" s="1370"/>
      <c r="ED454" s="1369"/>
      <c r="EE454" s="1369"/>
      <c r="EF454" s="1370">
        <v>12</v>
      </c>
      <c r="EG454" s="1370">
        <v>3</v>
      </c>
      <c r="EH454" s="1370">
        <v>3</v>
      </c>
      <c r="EI454" s="1370">
        <f t="shared" si="694"/>
        <v>18</v>
      </c>
      <c r="EJ454" s="1370">
        <v>1</v>
      </c>
      <c r="EK454" s="1163"/>
      <c r="EL454" s="1355"/>
      <c r="EM454" s="1360">
        <v>12</v>
      </c>
      <c r="EN454" s="1360">
        <v>3</v>
      </c>
      <c r="EO454" s="1360">
        <v>10</v>
      </c>
      <c r="EP454" s="1360">
        <f t="shared" si="695"/>
        <v>25</v>
      </c>
      <c r="EQ454" s="1360">
        <v>1</v>
      </c>
      <c r="ER454" s="1360"/>
      <c r="ES454" s="1362"/>
      <c r="ET454" s="1360"/>
      <c r="EU454" s="1360">
        <v>8</v>
      </c>
      <c r="EV454" s="1360">
        <v>1</v>
      </c>
      <c r="EW454" s="1360">
        <v>3</v>
      </c>
      <c r="EX454" s="1360">
        <f t="shared" si="696"/>
        <v>12</v>
      </c>
      <c r="EY454" s="1361">
        <v>1</v>
      </c>
      <c r="EZ454" s="1371"/>
      <c r="FA454" s="1362"/>
      <c r="FB454" s="1360">
        <v>9</v>
      </c>
      <c r="FC454" s="1360">
        <v>1</v>
      </c>
      <c r="FD454" s="1360">
        <v>4</v>
      </c>
      <c r="FE454" s="1360">
        <f t="shared" si="697"/>
        <v>14</v>
      </c>
      <c r="FF454" s="1372">
        <v>1</v>
      </c>
      <c r="FG454" s="1372"/>
      <c r="FH454" s="1373"/>
      <c r="FI454" s="1373"/>
      <c r="FJ454" s="1374">
        <v>6</v>
      </c>
      <c r="FK454" s="1374">
        <v>4</v>
      </c>
      <c r="FL454" s="1374">
        <v>1</v>
      </c>
      <c r="FM454" s="1374">
        <f t="shared" si="698"/>
        <v>11</v>
      </c>
      <c r="FN454" s="1374">
        <v>1</v>
      </c>
      <c r="FO454" s="1374"/>
      <c r="FP454" s="1374"/>
      <c r="FQ454" s="1374">
        <v>9</v>
      </c>
      <c r="FR454" s="1360">
        <v>5</v>
      </c>
      <c r="FS454" s="1360">
        <v>3</v>
      </c>
      <c r="FT454" s="1360">
        <f t="shared" si="699"/>
        <v>17</v>
      </c>
      <c r="FU454" s="1360">
        <v>1</v>
      </c>
      <c r="FV454" s="1360"/>
      <c r="FW454" s="1362"/>
      <c r="FX454" s="1362"/>
      <c r="FY454" s="1360">
        <v>0</v>
      </c>
      <c r="FZ454" s="1360">
        <v>2</v>
      </c>
      <c r="GA454" s="1360">
        <v>1</v>
      </c>
      <c r="GB454" s="1362">
        <f t="shared" si="700"/>
        <v>3</v>
      </c>
      <c r="GC454" s="1360">
        <v>1</v>
      </c>
      <c r="GD454" s="1361"/>
      <c r="GE454" s="1360">
        <f t="shared" si="701"/>
        <v>37</v>
      </c>
      <c r="GF454" s="1360">
        <f t="shared" si="702"/>
        <v>15</v>
      </c>
      <c r="GG454" s="1360">
        <f t="shared" si="703"/>
        <v>17</v>
      </c>
      <c r="GH454" s="1368">
        <v>0</v>
      </c>
      <c r="GI454" s="1368">
        <v>0</v>
      </c>
      <c r="GJ454" s="1368"/>
      <c r="GK454" s="1368"/>
      <c r="GL454" s="1368"/>
      <c r="GM454" s="1368"/>
      <c r="GN454" s="1368"/>
      <c r="GO454" s="1368"/>
      <c r="GP454" s="1368"/>
      <c r="GQ454" s="1368"/>
      <c r="GR454" s="1368"/>
      <c r="GS454" s="1016"/>
    </row>
    <row r="455" spans="1:201" hidden="1" x14ac:dyDescent="0.35">
      <c r="A455" s="1231">
        <v>43357</v>
      </c>
      <c r="B455" s="595"/>
      <c r="C455" s="595"/>
      <c r="D455" s="595"/>
      <c r="E455" s="595"/>
      <c r="F455" s="1012"/>
      <c r="G455" s="1165"/>
      <c r="H455" s="1014"/>
      <c r="I455" s="595"/>
      <c r="J455" s="595"/>
      <c r="K455" s="595"/>
      <c r="L455" s="595"/>
      <c r="M455" s="1012"/>
      <c r="N455" s="1012"/>
      <c r="O455" s="1014"/>
      <c r="P455" s="1014"/>
      <c r="Q455" s="595"/>
      <c r="R455" s="595"/>
      <c r="S455" s="595"/>
      <c r="T455" s="595"/>
      <c r="U455" s="1012"/>
      <c r="V455" s="1165"/>
      <c r="W455" s="595"/>
      <c r="X455" s="595"/>
      <c r="Y455" s="595"/>
      <c r="Z455" s="595"/>
      <c r="AA455" s="1012"/>
      <c r="AB455" s="1012"/>
      <c r="AC455" s="1360">
        <v>3</v>
      </c>
      <c r="AD455" s="1360">
        <v>7</v>
      </c>
      <c r="AE455" s="1360">
        <v>8</v>
      </c>
      <c r="AF455" s="1360">
        <f t="shared" ref="AF455:AF460" si="704">SUM(AC455:AE455)</f>
        <v>18</v>
      </c>
      <c r="AG455" s="1360">
        <v>1</v>
      </c>
      <c r="AH455" s="1361"/>
      <c r="AI455" s="1362"/>
      <c r="AJ455" s="1360">
        <v>4</v>
      </c>
      <c r="AK455" s="1360">
        <v>10</v>
      </c>
      <c r="AL455" s="1360">
        <v>10</v>
      </c>
      <c r="AM455" s="1360">
        <f t="shared" ref="AM455:AM460" si="705">SUM(AJ455:AL455)</f>
        <v>24</v>
      </c>
      <c r="AN455" s="1363">
        <v>1</v>
      </c>
      <c r="AO455" s="1360"/>
      <c r="AP455" s="1360"/>
      <c r="AQ455" s="1360">
        <v>0</v>
      </c>
      <c r="AR455" s="1360">
        <v>0</v>
      </c>
      <c r="AS455" s="1360">
        <v>0</v>
      </c>
      <c r="AT455" s="1360">
        <f t="shared" ref="AT455:AT460" si="706">SUM(AQ455:AS455)</f>
        <v>0</v>
      </c>
      <c r="AU455" s="1360">
        <v>0</v>
      </c>
      <c r="AV455" s="1361"/>
      <c r="AW455" s="1362"/>
      <c r="AX455" s="1360">
        <v>0</v>
      </c>
      <c r="AY455" s="1360">
        <v>0</v>
      </c>
      <c r="AZ455" s="1360">
        <v>0</v>
      </c>
      <c r="BA455" s="1360">
        <f t="shared" ref="BA455:BA460" si="707">SUM(AX455:AZ455)</f>
        <v>0</v>
      </c>
      <c r="BB455" s="1360">
        <v>0</v>
      </c>
      <c r="BC455" s="1360"/>
      <c r="BD455" s="1362"/>
      <c r="BE455" s="1362"/>
      <c r="BF455" s="1360"/>
      <c r="BG455" s="1360"/>
      <c r="BH455" s="1360"/>
      <c r="BI455" s="1360"/>
      <c r="BJ455" s="1360"/>
      <c r="BK455" s="1360"/>
      <c r="BL455" s="1362"/>
      <c r="BM455" s="1360">
        <v>0</v>
      </c>
      <c r="BN455" s="1360">
        <v>0</v>
      </c>
      <c r="BO455" s="1360">
        <v>0</v>
      </c>
      <c r="BP455" s="1360">
        <f t="shared" ref="BP455:BP460" si="708">SUM(BM455:BO455)</f>
        <v>0</v>
      </c>
      <c r="BQ455" s="1360">
        <v>1</v>
      </c>
      <c r="BR455" s="1361"/>
      <c r="BS455" s="1360">
        <v>0</v>
      </c>
      <c r="BT455" s="1360">
        <v>0</v>
      </c>
      <c r="BU455" s="1360">
        <v>1</v>
      </c>
      <c r="BV455" s="1360">
        <f t="shared" ref="BV455:BV460" si="709">SUM(BS455:BU455)</f>
        <v>1</v>
      </c>
      <c r="BW455" s="1360">
        <v>1</v>
      </c>
      <c r="BX455" s="1360"/>
      <c r="BY455" s="1362"/>
      <c r="BZ455" s="1362"/>
      <c r="CA455" s="1360"/>
      <c r="CB455" s="1360"/>
      <c r="CC455" s="1360"/>
      <c r="CD455" s="1360"/>
      <c r="CE455" s="1360"/>
      <c r="CF455" s="1163"/>
      <c r="CG455" s="1355"/>
      <c r="CH455" s="1370"/>
      <c r="CI455" s="1370"/>
      <c r="CJ455" s="1370"/>
      <c r="CK455" s="1370"/>
      <c r="CL455" s="1363"/>
      <c r="CM455" s="1370"/>
      <c r="CN455" s="1369"/>
      <c r="CO455" s="1369"/>
      <c r="CP455" s="1370"/>
      <c r="CQ455" s="1370"/>
      <c r="CR455" s="1370"/>
      <c r="CS455" s="1370"/>
      <c r="CT455" s="1370"/>
      <c r="CU455" s="1370"/>
      <c r="CV455" s="1369"/>
      <c r="CW455" s="1370"/>
      <c r="CX455" s="1370"/>
      <c r="CY455" s="1370"/>
      <c r="CZ455" s="1370"/>
      <c r="DA455" s="1680"/>
      <c r="DB455" s="1680"/>
      <c r="DC455" s="1680"/>
      <c r="DD455" s="1680"/>
      <c r="DE455" s="1680"/>
      <c r="DF455" s="1680"/>
      <c r="DG455" s="1680"/>
      <c r="DH455" s="1680"/>
      <c r="DI455" s="1680"/>
      <c r="DJ455" s="1680"/>
      <c r="DK455" s="1680"/>
      <c r="DL455" s="1680"/>
      <c r="DM455" s="1370"/>
      <c r="DN455" s="1370"/>
      <c r="DO455" s="1369"/>
      <c r="DP455" s="1369"/>
      <c r="DQ455" s="1370"/>
      <c r="DR455" s="1370"/>
      <c r="DS455" s="1370"/>
      <c r="DT455" s="1370"/>
      <c r="DU455" s="1370"/>
      <c r="DV455" s="1370"/>
      <c r="DW455" s="1369"/>
      <c r="DX455" s="1370"/>
      <c r="DY455" s="1370"/>
      <c r="DZ455" s="1370"/>
      <c r="EA455" s="1370"/>
      <c r="EB455" s="1370"/>
      <c r="EC455" s="1370"/>
      <c r="ED455" s="1369"/>
      <c r="EE455" s="1369"/>
      <c r="EF455" s="1370">
        <v>6</v>
      </c>
      <c r="EG455" s="1370">
        <v>0</v>
      </c>
      <c r="EH455" s="1370">
        <v>4</v>
      </c>
      <c r="EI455" s="1370">
        <f t="shared" ref="EI455:EI460" si="710">SUM(EF455:EH455)</f>
        <v>10</v>
      </c>
      <c r="EJ455" s="1370">
        <v>1</v>
      </c>
      <c r="EK455" s="1163"/>
      <c r="EL455" s="1355"/>
      <c r="EM455" s="1360">
        <v>8</v>
      </c>
      <c r="EN455" s="1360">
        <v>2</v>
      </c>
      <c r="EO455" s="1360">
        <v>6</v>
      </c>
      <c r="EP455" s="1360">
        <f t="shared" ref="EP455:EP460" si="711">SUM(EM455:EO455)</f>
        <v>16</v>
      </c>
      <c r="EQ455" s="1360">
        <v>1</v>
      </c>
      <c r="ER455" s="1360"/>
      <c r="ES455" s="1362"/>
      <c r="ET455" s="1360"/>
      <c r="EU455" s="1360">
        <v>9</v>
      </c>
      <c r="EV455" s="1360">
        <v>3</v>
      </c>
      <c r="EW455" s="1360">
        <v>4</v>
      </c>
      <c r="EX455" s="1360">
        <f t="shared" ref="EX455:EX460" si="712">SUM(EU455:EW455)</f>
        <v>16</v>
      </c>
      <c r="EY455" s="1361">
        <v>1</v>
      </c>
      <c r="EZ455" s="1371"/>
      <c r="FA455" s="1362"/>
      <c r="FB455" s="1360">
        <v>11</v>
      </c>
      <c r="FC455" s="1360">
        <v>3</v>
      </c>
      <c r="FD455" s="1360">
        <v>5</v>
      </c>
      <c r="FE455" s="1360">
        <f t="shared" ref="FE455:FE460" si="713">SUM(FB455:FD455)</f>
        <v>19</v>
      </c>
      <c r="FF455" s="1372">
        <v>1</v>
      </c>
      <c r="FG455" s="1372"/>
      <c r="FH455" s="1373"/>
      <c r="FI455" s="1373"/>
      <c r="FJ455" s="1374">
        <v>5</v>
      </c>
      <c r="FK455" s="1374">
        <v>2</v>
      </c>
      <c r="FL455" s="1374">
        <v>1</v>
      </c>
      <c r="FM455" s="1374">
        <f t="shared" ref="FM455:FM460" si="714">SUM(FJ455:FL455)</f>
        <v>8</v>
      </c>
      <c r="FN455" s="1374">
        <v>1</v>
      </c>
      <c r="FO455" s="1374"/>
      <c r="FP455" s="1374"/>
      <c r="FQ455" s="1374">
        <v>7</v>
      </c>
      <c r="FR455" s="1360">
        <v>2</v>
      </c>
      <c r="FS455" s="1360">
        <v>1</v>
      </c>
      <c r="FT455" s="1360">
        <f t="shared" ref="FT455:FT460" si="715">SUM(FQ455:FS455)</f>
        <v>10</v>
      </c>
      <c r="FU455" s="1360">
        <v>1</v>
      </c>
      <c r="FV455" s="1360"/>
      <c r="FW455" s="1362"/>
      <c r="FX455" s="1362"/>
      <c r="FY455" s="1360">
        <v>1</v>
      </c>
      <c r="FZ455" s="1360">
        <v>1</v>
      </c>
      <c r="GA455" s="1360">
        <v>0</v>
      </c>
      <c r="GB455" s="1362">
        <f t="shared" ref="GB455:GB460" si="716">SUM(FY455:GA455)</f>
        <v>2</v>
      </c>
      <c r="GC455" s="1360">
        <v>1</v>
      </c>
      <c r="GD455" s="1361"/>
      <c r="GE455" s="1360">
        <f t="shared" si="701"/>
        <v>24</v>
      </c>
      <c r="GF455" s="1360">
        <f t="shared" si="702"/>
        <v>13</v>
      </c>
      <c r="GG455" s="1360">
        <f t="shared" si="703"/>
        <v>17</v>
      </c>
      <c r="GH455" s="1368">
        <v>1</v>
      </c>
      <c r="GI455" s="1368">
        <v>0</v>
      </c>
      <c r="GJ455" s="1368"/>
      <c r="GK455" s="1368"/>
      <c r="GL455" s="1368"/>
      <c r="GM455" s="1368"/>
      <c r="GN455" s="1368"/>
      <c r="GO455" s="1368"/>
      <c r="GP455" s="1368"/>
      <c r="GQ455" s="1368"/>
      <c r="GR455" s="1368"/>
      <c r="GS455" s="1016"/>
    </row>
    <row r="456" spans="1:201" hidden="1" x14ac:dyDescent="0.35">
      <c r="A456" s="1230">
        <v>43360</v>
      </c>
      <c r="B456" s="595"/>
      <c r="C456" s="595"/>
      <c r="D456" s="595"/>
      <c r="E456" s="595"/>
      <c r="F456" s="1012"/>
      <c r="G456" s="1165"/>
      <c r="H456" s="1014"/>
      <c r="I456" s="595"/>
      <c r="J456" s="595"/>
      <c r="K456" s="595"/>
      <c r="L456" s="595"/>
      <c r="M456" s="1012"/>
      <c r="N456" s="1012"/>
      <c r="O456" s="1014"/>
      <c r="P456" s="1014"/>
      <c r="Q456" s="595"/>
      <c r="R456" s="595"/>
      <c r="S456" s="595"/>
      <c r="T456" s="595"/>
      <c r="U456" s="1012"/>
      <c r="V456" s="1165"/>
      <c r="W456" s="595"/>
      <c r="X456" s="595"/>
      <c r="Y456" s="595"/>
      <c r="Z456" s="595"/>
      <c r="AA456" s="1012"/>
      <c r="AB456" s="1012"/>
      <c r="AC456" s="1360">
        <v>4</v>
      </c>
      <c r="AD456" s="1360">
        <v>7</v>
      </c>
      <c r="AE456" s="1360">
        <v>4</v>
      </c>
      <c r="AF456" s="1360">
        <f t="shared" si="704"/>
        <v>15</v>
      </c>
      <c r="AG456" s="1360">
        <v>1</v>
      </c>
      <c r="AH456" s="1361"/>
      <c r="AI456" s="1362"/>
      <c r="AJ456" s="1360">
        <v>4</v>
      </c>
      <c r="AK456" s="1360">
        <v>11</v>
      </c>
      <c r="AL456" s="1360">
        <v>4</v>
      </c>
      <c r="AM456" s="1360">
        <f t="shared" si="705"/>
        <v>19</v>
      </c>
      <c r="AN456" s="1363">
        <v>1</v>
      </c>
      <c r="AO456" s="1360"/>
      <c r="AP456" s="1360"/>
      <c r="AQ456" s="1360">
        <v>0</v>
      </c>
      <c r="AR456" s="1360">
        <v>0</v>
      </c>
      <c r="AS456" s="1360">
        <v>0</v>
      </c>
      <c r="AT456" s="1360">
        <f t="shared" si="706"/>
        <v>0</v>
      </c>
      <c r="AU456" s="1360">
        <v>0</v>
      </c>
      <c r="AV456" s="1361"/>
      <c r="AW456" s="1362"/>
      <c r="AX456" s="1394">
        <v>0</v>
      </c>
      <c r="AY456" s="1394">
        <v>0</v>
      </c>
      <c r="AZ456" s="1394">
        <v>0</v>
      </c>
      <c r="BA456" s="1394">
        <f t="shared" si="707"/>
        <v>0</v>
      </c>
      <c r="BB456" s="1394">
        <v>0</v>
      </c>
      <c r="BC456" s="1394"/>
      <c r="BD456" s="1394"/>
      <c r="BE456" s="1394"/>
      <c r="BF456" s="1394"/>
      <c r="BG456" s="1394"/>
      <c r="BH456" s="1394"/>
      <c r="BI456" s="1394"/>
      <c r="BJ456" s="1394"/>
      <c r="BK456" s="1394"/>
      <c r="BL456" s="1394"/>
      <c r="BM456" s="1394">
        <v>0</v>
      </c>
      <c r="BN456" s="1360">
        <v>0</v>
      </c>
      <c r="BO456" s="1360">
        <v>0</v>
      </c>
      <c r="BP456" s="1360">
        <f t="shared" si="708"/>
        <v>0</v>
      </c>
      <c r="BQ456" s="1360">
        <v>1</v>
      </c>
      <c r="BR456" s="1361"/>
      <c r="BS456" s="1360">
        <v>0</v>
      </c>
      <c r="BT456" s="1360">
        <v>0</v>
      </c>
      <c r="BU456" s="1360">
        <v>0</v>
      </c>
      <c r="BV456" s="1360">
        <f t="shared" si="709"/>
        <v>0</v>
      </c>
      <c r="BW456" s="1360">
        <v>1</v>
      </c>
      <c r="BX456" s="1360"/>
      <c r="BY456" s="1362"/>
      <c r="BZ456" s="1362"/>
      <c r="CA456" s="1360"/>
      <c r="CB456" s="1360"/>
      <c r="CC456" s="1360"/>
      <c r="CD456" s="1360"/>
      <c r="CE456" s="1360"/>
      <c r="CF456" s="1163"/>
      <c r="CG456" s="1355"/>
      <c r="CH456" s="1370"/>
      <c r="CI456" s="1370"/>
      <c r="CJ456" s="1370"/>
      <c r="CK456" s="1370"/>
      <c r="CL456" s="1363"/>
      <c r="CM456" s="1370"/>
      <c r="CN456" s="1369"/>
      <c r="CO456" s="1369"/>
      <c r="CP456" s="1370"/>
      <c r="CQ456" s="1370"/>
      <c r="CR456" s="1370"/>
      <c r="CS456" s="1370"/>
      <c r="CT456" s="1370"/>
      <c r="CU456" s="1370"/>
      <c r="CV456" s="1369"/>
      <c r="CW456" s="1370"/>
      <c r="CX456" s="1370"/>
      <c r="CY456" s="1370"/>
      <c r="CZ456" s="1370"/>
      <c r="DA456" s="1680"/>
      <c r="DB456" s="1680"/>
      <c r="DC456" s="1680"/>
      <c r="DD456" s="1680"/>
      <c r="DE456" s="1680"/>
      <c r="DF456" s="1680"/>
      <c r="DG456" s="1680"/>
      <c r="DH456" s="1680"/>
      <c r="DI456" s="1680"/>
      <c r="DJ456" s="1680"/>
      <c r="DK456" s="1680"/>
      <c r="DL456" s="1680"/>
      <c r="DM456" s="1370"/>
      <c r="DN456" s="1370"/>
      <c r="DO456" s="1369"/>
      <c r="DP456" s="1369"/>
      <c r="DQ456" s="1370"/>
      <c r="DR456" s="1370"/>
      <c r="DS456" s="1370"/>
      <c r="DT456" s="1370"/>
      <c r="DU456" s="1370"/>
      <c r="DV456" s="1370"/>
      <c r="DW456" s="1369"/>
      <c r="DX456" s="1370"/>
      <c r="DY456" s="1370"/>
      <c r="DZ456" s="1370"/>
      <c r="EA456" s="1370"/>
      <c r="EB456" s="1370"/>
      <c r="EC456" s="1370"/>
      <c r="ED456" s="1369"/>
      <c r="EE456" s="1369"/>
      <c r="EF456" s="1370">
        <v>10</v>
      </c>
      <c r="EG456" s="1370">
        <v>1</v>
      </c>
      <c r="EH456" s="1370">
        <v>2</v>
      </c>
      <c r="EI456" s="1370">
        <f t="shared" si="710"/>
        <v>13</v>
      </c>
      <c r="EJ456" s="1370">
        <v>1</v>
      </c>
      <c r="EK456" s="1163"/>
      <c r="EL456" s="1355"/>
      <c r="EM456" s="1360">
        <v>11</v>
      </c>
      <c r="EN456" s="1360">
        <v>4</v>
      </c>
      <c r="EO456" s="1360">
        <v>7</v>
      </c>
      <c r="EP456" s="1360">
        <f t="shared" si="711"/>
        <v>22</v>
      </c>
      <c r="EQ456" s="1360">
        <v>1</v>
      </c>
      <c r="ER456" s="1360"/>
      <c r="ES456" s="1362"/>
      <c r="ET456" s="1360"/>
      <c r="EU456" s="1360">
        <v>10</v>
      </c>
      <c r="EV456" s="1360">
        <v>2</v>
      </c>
      <c r="EW456" s="1360">
        <v>3</v>
      </c>
      <c r="EX456" s="1360">
        <f t="shared" si="712"/>
        <v>15</v>
      </c>
      <c r="EY456" s="1361">
        <v>1</v>
      </c>
      <c r="EZ456" s="1371"/>
      <c r="FA456" s="1362"/>
      <c r="FB456" s="1360">
        <v>11</v>
      </c>
      <c r="FC456" s="1360">
        <v>3</v>
      </c>
      <c r="FD456" s="1360">
        <v>5</v>
      </c>
      <c r="FE456" s="1360">
        <f t="shared" si="713"/>
        <v>19</v>
      </c>
      <c r="FF456" s="1372">
        <v>1</v>
      </c>
      <c r="FG456" s="1372"/>
      <c r="FH456" s="1373"/>
      <c r="FI456" s="1373"/>
      <c r="FJ456" s="1374">
        <v>6</v>
      </c>
      <c r="FK456" s="1374">
        <v>4</v>
      </c>
      <c r="FL456" s="1374">
        <v>7</v>
      </c>
      <c r="FM456" s="1374">
        <f t="shared" si="714"/>
        <v>17</v>
      </c>
      <c r="FN456" s="1374">
        <v>1</v>
      </c>
      <c r="FO456" s="1374"/>
      <c r="FP456" s="1374"/>
      <c r="FQ456" s="1374">
        <v>7</v>
      </c>
      <c r="FR456" s="1360">
        <v>6</v>
      </c>
      <c r="FS456" s="1360">
        <v>7</v>
      </c>
      <c r="FT456" s="1360">
        <f t="shared" si="715"/>
        <v>20</v>
      </c>
      <c r="FU456" s="1360">
        <v>1</v>
      </c>
      <c r="FV456" s="1360"/>
      <c r="FW456" s="1362"/>
      <c r="FX456" s="1362"/>
      <c r="FY456" s="1360">
        <v>0</v>
      </c>
      <c r="FZ456" s="1360">
        <v>0</v>
      </c>
      <c r="GA456" s="1360">
        <v>0</v>
      </c>
      <c r="GB456" s="1362">
        <f t="shared" si="716"/>
        <v>0</v>
      </c>
      <c r="GC456" s="1360">
        <v>1</v>
      </c>
      <c r="GD456" s="1361"/>
      <c r="GE456" s="1360">
        <f t="shared" si="701"/>
        <v>30</v>
      </c>
      <c r="GF456" s="1360">
        <f t="shared" si="702"/>
        <v>14</v>
      </c>
      <c r="GG456" s="1360">
        <f t="shared" si="703"/>
        <v>16</v>
      </c>
      <c r="GH456" s="1368">
        <v>1</v>
      </c>
      <c r="GI456" s="1368">
        <v>2</v>
      </c>
      <c r="GJ456" s="1368"/>
      <c r="GK456" s="1368"/>
      <c r="GL456" s="1368"/>
      <c r="GM456" s="1368"/>
      <c r="GN456" s="1368"/>
      <c r="GO456" s="1368"/>
      <c r="GP456" s="1368"/>
      <c r="GQ456" s="1368"/>
      <c r="GR456" s="1368"/>
      <c r="GS456" s="1016"/>
    </row>
    <row r="457" spans="1:201" hidden="1" x14ac:dyDescent="0.35">
      <c r="A457" s="1230">
        <v>43361</v>
      </c>
      <c r="B457" s="595"/>
      <c r="C457" s="595"/>
      <c r="D457" s="595"/>
      <c r="E457" s="595"/>
      <c r="F457" s="1012"/>
      <c r="G457" s="1165"/>
      <c r="H457" s="1014"/>
      <c r="I457" s="595"/>
      <c r="J457" s="595"/>
      <c r="K457" s="595"/>
      <c r="L457" s="595"/>
      <c r="M457" s="1012"/>
      <c r="N457" s="1012"/>
      <c r="O457" s="1014"/>
      <c r="P457" s="1014"/>
      <c r="Q457" s="595"/>
      <c r="R457" s="595"/>
      <c r="S457" s="595"/>
      <c r="T457" s="595"/>
      <c r="U457" s="1012"/>
      <c r="V457" s="1165"/>
      <c r="W457" s="595"/>
      <c r="X457" s="595"/>
      <c r="Y457" s="595"/>
      <c r="Z457" s="595"/>
      <c r="AA457" s="1012"/>
      <c r="AB457" s="1012"/>
      <c r="AC457" s="1360">
        <v>7</v>
      </c>
      <c r="AD457" s="1360">
        <v>2</v>
      </c>
      <c r="AE457" s="1360">
        <v>1</v>
      </c>
      <c r="AF457" s="1360">
        <f t="shared" si="704"/>
        <v>10</v>
      </c>
      <c r="AG457" s="1360">
        <v>1</v>
      </c>
      <c r="AH457" s="1361"/>
      <c r="AI457" s="1362"/>
      <c r="AJ457" s="1360">
        <v>7</v>
      </c>
      <c r="AK457" s="1360">
        <v>5</v>
      </c>
      <c r="AL457" s="1360">
        <v>2</v>
      </c>
      <c r="AM457" s="1360">
        <f t="shared" si="705"/>
        <v>14</v>
      </c>
      <c r="AN457" s="1363">
        <v>1</v>
      </c>
      <c r="AO457" s="1360"/>
      <c r="AP457" s="1360"/>
      <c r="AQ457" s="1360">
        <v>3</v>
      </c>
      <c r="AR457" s="1360">
        <v>0</v>
      </c>
      <c r="AS457" s="1360">
        <v>0</v>
      </c>
      <c r="AT457" s="1360">
        <f t="shared" si="706"/>
        <v>3</v>
      </c>
      <c r="AU457" s="1360">
        <v>1</v>
      </c>
      <c r="AV457" s="1361"/>
      <c r="AW457" s="1362"/>
      <c r="AX457" s="1718">
        <v>3</v>
      </c>
      <c r="AY457" s="1718">
        <v>0</v>
      </c>
      <c r="AZ457" s="1718">
        <v>0</v>
      </c>
      <c r="BA457" s="1718">
        <f t="shared" si="707"/>
        <v>3</v>
      </c>
      <c r="BB457" s="1718">
        <v>1</v>
      </c>
      <c r="BC457" s="1718"/>
      <c r="BD457" s="1394"/>
      <c r="BE457" s="1394"/>
      <c r="BF457" s="1394"/>
      <c r="BG457" s="1394"/>
      <c r="BH457" s="1394"/>
      <c r="BI457" s="1394"/>
      <c r="BJ457" s="1394"/>
      <c r="BK457" s="1394"/>
      <c r="BL457" s="1394"/>
      <c r="BM457" s="1394">
        <v>0</v>
      </c>
      <c r="BN457" s="1360">
        <v>0</v>
      </c>
      <c r="BO457" s="1360">
        <v>0</v>
      </c>
      <c r="BP457" s="1360">
        <f t="shared" si="708"/>
        <v>0</v>
      </c>
      <c r="BQ457" s="1360">
        <v>1</v>
      </c>
      <c r="BR457" s="1361"/>
      <c r="BS457" s="1360">
        <v>0</v>
      </c>
      <c r="BT457" s="1360">
        <v>0</v>
      </c>
      <c r="BU457" s="1360">
        <v>0</v>
      </c>
      <c r="BV457" s="1360">
        <f t="shared" si="709"/>
        <v>0</v>
      </c>
      <c r="BW457" s="1360">
        <v>1</v>
      </c>
      <c r="BX457" s="1360"/>
      <c r="BY457" s="1362"/>
      <c r="BZ457" s="1362"/>
      <c r="CA457" s="1360"/>
      <c r="CB457" s="1360"/>
      <c r="CC457" s="1360"/>
      <c r="CD457" s="1360"/>
      <c r="CE457" s="1360"/>
      <c r="CF457" s="1163"/>
      <c r="CG457" s="1355"/>
      <c r="CH457" s="1370"/>
      <c r="CI457" s="1370"/>
      <c r="CJ457" s="1370"/>
      <c r="CK457" s="1370"/>
      <c r="CL457" s="1363"/>
      <c r="CM457" s="1370"/>
      <c r="CN457" s="1369"/>
      <c r="CO457" s="1369"/>
      <c r="CP457" s="1370"/>
      <c r="CQ457" s="1370"/>
      <c r="CR457" s="1370"/>
      <c r="CS457" s="1370"/>
      <c r="CT457" s="1370"/>
      <c r="CU457" s="1370"/>
      <c r="CV457" s="1369"/>
      <c r="CW457" s="1370"/>
      <c r="CX457" s="1370"/>
      <c r="CY457" s="1370"/>
      <c r="CZ457" s="1370"/>
      <c r="DA457" s="1680"/>
      <c r="DB457" s="1680"/>
      <c r="DC457" s="1680"/>
      <c r="DD457" s="1680"/>
      <c r="DE457" s="1680"/>
      <c r="DF457" s="1680"/>
      <c r="DG457" s="1680"/>
      <c r="DH457" s="1680"/>
      <c r="DI457" s="1680"/>
      <c r="DJ457" s="1680"/>
      <c r="DK457" s="1680"/>
      <c r="DL457" s="1680"/>
      <c r="DM457" s="1370"/>
      <c r="DN457" s="1370"/>
      <c r="DO457" s="1369"/>
      <c r="DP457" s="1369"/>
      <c r="DQ457" s="1370"/>
      <c r="DR457" s="1370"/>
      <c r="DS457" s="1370"/>
      <c r="DT457" s="1370"/>
      <c r="DU457" s="1370"/>
      <c r="DV457" s="1370"/>
      <c r="DW457" s="1369"/>
      <c r="DX457" s="1370"/>
      <c r="DY457" s="1370"/>
      <c r="DZ457" s="1370"/>
      <c r="EA457" s="1370"/>
      <c r="EB457" s="1370"/>
      <c r="EC457" s="1370"/>
      <c r="ED457" s="1369"/>
      <c r="EE457" s="1369"/>
      <c r="EF457" s="1370">
        <v>15</v>
      </c>
      <c r="EG457" s="1370">
        <v>1</v>
      </c>
      <c r="EH457" s="1370">
        <v>3</v>
      </c>
      <c r="EI457" s="1370">
        <f t="shared" si="710"/>
        <v>19</v>
      </c>
      <c r="EJ457" s="1370">
        <v>1</v>
      </c>
      <c r="EK457" s="1163"/>
      <c r="EL457" s="1355"/>
      <c r="EM457" s="1360">
        <v>15</v>
      </c>
      <c r="EN457" s="1360">
        <v>3</v>
      </c>
      <c r="EO457" s="1360">
        <v>7</v>
      </c>
      <c r="EP457" s="1360">
        <f t="shared" si="711"/>
        <v>25</v>
      </c>
      <c r="EQ457" s="1360">
        <v>1</v>
      </c>
      <c r="ER457" s="1360"/>
      <c r="ES457" s="1362"/>
      <c r="ET457" s="1360"/>
      <c r="EU457" s="1360">
        <v>3</v>
      </c>
      <c r="EV457" s="1360">
        <v>0</v>
      </c>
      <c r="EW457" s="1360">
        <v>1</v>
      </c>
      <c r="EX457" s="1360">
        <f t="shared" si="712"/>
        <v>4</v>
      </c>
      <c r="EY457" s="1361">
        <v>1</v>
      </c>
      <c r="EZ457" s="1371"/>
      <c r="FA457" s="1362"/>
      <c r="FB457" s="1360">
        <v>5</v>
      </c>
      <c r="FC457" s="1360">
        <v>1</v>
      </c>
      <c r="FD457" s="1360">
        <v>1</v>
      </c>
      <c r="FE457" s="1360">
        <f t="shared" si="713"/>
        <v>7</v>
      </c>
      <c r="FF457" s="1372">
        <v>1</v>
      </c>
      <c r="FG457" s="1372"/>
      <c r="FH457" s="1373"/>
      <c r="FI457" s="1373"/>
      <c r="FJ457" s="1374">
        <v>6</v>
      </c>
      <c r="FK457" s="1374">
        <v>3</v>
      </c>
      <c r="FL457" s="1374">
        <v>5</v>
      </c>
      <c r="FM457" s="1374">
        <f t="shared" si="714"/>
        <v>14</v>
      </c>
      <c r="FN457" s="1374">
        <v>1</v>
      </c>
      <c r="FO457" s="1374"/>
      <c r="FP457" s="1374"/>
      <c r="FQ457" s="1374">
        <v>6</v>
      </c>
      <c r="FR457" s="1360">
        <v>4</v>
      </c>
      <c r="FS457" s="1360">
        <v>8</v>
      </c>
      <c r="FT457" s="1360">
        <f t="shared" si="715"/>
        <v>18</v>
      </c>
      <c r="FU457" s="1360">
        <v>1</v>
      </c>
      <c r="FV457" s="1360"/>
      <c r="FW457" s="1362"/>
      <c r="FX457" s="1362"/>
      <c r="FY457" s="1360">
        <v>0</v>
      </c>
      <c r="FZ457" s="1360">
        <v>0</v>
      </c>
      <c r="GA457" s="1360">
        <v>0</v>
      </c>
      <c r="GB457" s="1362">
        <f t="shared" si="716"/>
        <v>0</v>
      </c>
      <c r="GC457" s="1360">
        <v>1</v>
      </c>
      <c r="GD457" s="1361"/>
      <c r="GE457" s="1722">
        <f t="shared" si="701"/>
        <v>34</v>
      </c>
      <c r="GF457" s="1722">
        <f t="shared" si="702"/>
        <v>6</v>
      </c>
      <c r="GG457" s="1722">
        <f t="shared" si="703"/>
        <v>10</v>
      </c>
      <c r="GH457" s="1368">
        <v>1</v>
      </c>
      <c r="GI457" s="1368">
        <v>5</v>
      </c>
      <c r="GJ457" s="1368"/>
      <c r="GK457" s="1368"/>
      <c r="GL457" s="1368"/>
      <c r="GM457" s="1368"/>
      <c r="GN457" s="1368"/>
      <c r="GO457" s="1368"/>
      <c r="GP457" s="1368"/>
      <c r="GQ457" s="1368"/>
      <c r="GR457" s="1368"/>
      <c r="GS457" s="1016"/>
    </row>
    <row r="458" spans="1:201" hidden="1" x14ac:dyDescent="0.35">
      <c r="A458" s="1230">
        <v>43362</v>
      </c>
      <c r="B458" s="595"/>
      <c r="C458" s="595"/>
      <c r="D458" s="595"/>
      <c r="E458" s="595"/>
      <c r="F458" s="1012"/>
      <c r="G458" s="1165"/>
      <c r="H458" s="1014"/>
      <c r="I458" s="595"/>
      <c r="J458" s="595"/>
      <c r="K458" s="595"/>
      <c r="L458" s="595"/>
      <c r="M458" s="1012"/>
      <c r="N458" s="1012"/>
      <c r="O458" s="1014"/>
      <c r="P458" s="1014"/>
      <c r="Q458" s="595"/>
      <c r="R458" s="595"/>
      <c r="S458" s="595"/>
      <c r="T458" s="595"/>
      <c r="U458" s="1012"/>
      <c r="V458" s="1165"/>
      <c r="W458" s="595"/>
      <c r="X458" s="595"/>
      <c r="Y458" s="595"/>
      <c r="Z458" s="595"/>
      <c r="AA458" s="1012"/>
      <c r="AB458" s="1012"/>
      <c r="AC458" s="1360">
        <v>7</v>
      </c>
      <c r="AD458" s="1360">
        <v>0</v>
      </c>
      <c r="AE458" s="1360">
        <v>0</v>
      </c>
      <c r="AF458" s="1360">
        <f t="shared" si="704"/>
        <v>7</v>
      </c>
      <c r="AG458" s="1360">
        <v>1</v>
      </c>
      <c r="AH458" s="1361"/>
      <c r="AI458" s="1362"/>
      <c r="AJ458" s="1360">
        <v>8</v>
      </c>
      <c r="AK458" s="1360">
        <v>4</v>
      </c>
      <c r="AL458" s="1360">
        <v>0</v>
      </c>
      <c r="AM458" s="1360">
        <f t="shared" si="705"/>
        <v>12</v>
      </c>
      <c r="AN458" s="1363">
        <v>1</v>
      </c>
      <c r="AO458" s="1360"/>
      <c r="AP458" s="1360"/>
      <c r="AQ458" s="1360">
        <v>3</v>
      </c>
      <c r="AR458" s="1360">
        <v>1</v>
      </c>
      <c r="AS458" s="1360">
        <v>3</v>
      </c>
      <c r="AT458" s="1360">
        <f t="shared" si="706"/>
        <v>7</v>
      </c>
      <c r="AU458" s="1360">
        <v>1</v>
      </c>
      <c r="AV458" s="1361"/>
      <c r="AW458" s="1362"/>
      <c r="AX458" s="1394">
        <v>3</v>
      </c>
      <c r="AY458" s="1394">
        <v>1</v>
      </c>
      <c r="AZ458" s="1394">
        <v>3</v>
      </c>
      <c r="BA458" s="1394">
        <f t="shared" si="707"/>
        <v>7</v>
      </c>
      <c r="BB458" s="1394">
        <v>1</v>
      </c>
      <c r="BC458" s="1394"/>
      <c r="BD458" s="1394"/>
      <c r="BE458" s="1394"/>
      <c r="BF458" s="1394"/>
      <c r="BG458" s="1394"/>
      <c r="BH458" s="1394"/>
      <c r="BI458" s="1394"/>
      <c r="BJ458" s="1394"/>
      <c r="BK458" s="1394"/>
      <c r="BL458" s="1394"/>
      <c r="BM458" s="1394">
        <v>0</v>
      </c>
      <c r="BN458" s="1360">
        <v>0</v>
      </c>
      <c r="BO458" s="1360">
        <v>0</v>
      </c>
      <c r="BP458" s="1360">
        <f t="shared" si="708"/>
        <v>0</v>
      </c>
      <c r="BQ458" s="1360">
        <v>1</v>
      </c>
      <c r="BR458" s="1361"/>
      <c r="BS458" s="1360">
        <v>0</v>
      </c>
      <c r="BT458" s="1360">
        <v>0</v>
      </c>
      <c r="BU458" s="1360">
        <v>0</v>
      </c>
      <c r="BV458" s="1360">
        <f t="shared" si="709"/>
        <v>0</v>
      </c>
      <c r="BW458" s="1360">
        <v>1</v>
      </c>
      <c r="BX458" s="1360"/>
      <c r="BY458" s="1362"/>
      <c r="BZ458" s="1362"/>
      <c r="CA458" s="1360"/>
      <c r="CB458" s="1360"/>
      <c r="CC458" s="1360"/>
      <c r="CD458" s="1360"/>
      <c r="CE458" s="1360"/>
      <c r="CF458" s="1163"/>
      <c r="CG458" s="1355"/>
      <c r="CH458" s="1370"/>
      <c r="CI458" s="1370"/>
      <c r="CJ458" s="1370"/>
      <c r="CK458" s="1370"/>
      <c r="CL458" s="1363"/>
      <c r="CM458" s="1370"/>
      <c r="CN458" s="1369"/>
      <c r="CO458" s="1369"/>
      <c r="CP458" s="1370"/>
      <c r="CQ458" s="1370"/>
      <c r="CR458" s="1370"/>
      <c r="CS458" s="1370"/>
      <c r="CT458" s="1370"/>
      <c r="CU458" s="1370"/>
      <c r="CV458" s="1369"/>
      <c r="CW458" s="1370"/>
      <c r="CX458" s="1370"/>
      <c r="CY458" s="1370"/>
      <c r="CZ458" s="1370"/>
      <c r="DA458" s="1680"/>
      <c r="DB458" s="1680"/>
      <c r="DC458" s="1680"/>
      <c r="DD458" s="1680"/>
      <c r="DE458" s="1680"/>
      <c r="DF458" s="1680"/>
      <c r="DG458" s="1680"/>
      <c r="DH458" s="1680"/>
      <c r="DI458" s="1680"/>
      <c r="DJ458" s="1680"/>
      <c r="DK458" s="1680"/>
      <c r="DL458" s="1680"/>
      <c r="DM458" s="1370"/>
      <c r="DN458" s="1370"/>
      <c r="DO458" s="1369"/>
      <c r="DP458" s="1369"/>
      <c r="DQ458" s="1370"/>
      <c r="DR458" s="1370"/>
      <c r="DS458" s="1370"/>
      <c r="DT458" s="1370"/>
      <c r="DU458" s="1370"/>
      <c r="DV458" s="1370"/>
      <c r="DW458" s="1369"/>
      <c r="DX458" s="1370"/>
      <c r="DY458" s="1370"/>
      <c r="DZ458" s="1370"/>
      <c r="EA458" s="1370"/>
      <c r="EB458" s="1370"/>
      <c r="EC458" s="1370"/>
      <c r="ED458" s="1369"/>
      <c r="EE458" s="1369"/>
      <c r="EF458" s="1370">
        <v>5</v>
      </c>
      <c r="EG458" s="1370">
        <v>1</v>
      </c>
      <c r="EH458" s="1370">
        <v>12</v>
      </c>
      <c r="EI458" s="1370">
        <f t="shared" si="710"/>
        <v>18</v>
      </c>
      <c r="EJ458" s="1370">
        <v>1</v>
      </c>
      <c r="EK458" s="1163"/>
      <c r="EL458" s="1355"/>
      <c r="EM458" s="1360">
        <v>8</v>
      </c>
      <c r="EN458" s="1360">
        <v>4</v>
      </c>
      <c r="EO458" s="1360">
        <v>17</v>
      </c>
      <c r="EP458" s="1360">
        <f t="shared" si="711"/>
        <v>29</v>
      </c>
      <c r="EQ458" s="1360">
        <v>1</v>
      </c>
      <c r="ER458" s="1360"/>
      <c r="ES458" s="1362"/>
      <c r="ET458" s="1360"/>
      <c r="EU458" s="1360">
        <v>6</v>
      </c>
      <c r="EV458" s="1360">
        <v>1</v>
      </c>
      <c r="EW458" s="1360">
        <v>5</v>
      </c>
      <c r="EX458" s="1360">
        <f t="shared" si="712"/>
        <v>12</v>
      </c>
      <c r="EY458" s="1361">
        <v>1</v>
      </c>
      <c r="EZ458" s="1371"/>
      <c r="FA458" s="1362"/>
      <c r="FB458" s="1360">
        <v>7</v>
      </c>
      <c r="FC458" s="1360">
        <v>3</v>
      </c>
      <c r="FD458" s="1360">
        <v>6</v>
      </c>
      <c r="FE458" s="1360">
        <f t="shared" si="713"/>
        <v>16</v>
      </c>
      <c r="FF458" s="1372">
        <v>1</v>
      </c>
      <c r="FG458" s="1372"/>
      <c r="FH458" s="1373"/>
      <c r="FI458" s="1373"/>
      <c r="FJ458" s="1374">
        <v>9</v>
      </c>
      <c r="FK458" s="1374">
        <v>0</v>
      </c>
      <c r="FL458" s="1374">
        <v>4</v>
      </c>
      <c r="FM458" s="1374">
        <f t="shared" si="714"/>
        <v>13</v>
      </c>
      <c r="FN458" s="1374">
        <v>1</v>
      </c>
      <c r="FO458" s="1374"/>
      <c r="FP458" s="1374"/>
      <c r="FQ458" s="1374">
        <v>10</v>
      </c>
      <c r="FR458" s="1360">
        <v>1</v>
      </c>
      <c r="FS458" s="1360">
        <v>5</v>
      </c>
      <c r="FT458" s="1360">
        <f t="shared" si="715"/>
        <v>16</v>
      </c>
      <c r="FU458" s="1360">
        <v>1</v>
      </c>
      <c r="FV458" s="1360"/>
      <c r="FW458" s="1362"/>
      <c r="FX458" s="1362"/>
      <c r="FY458" s="1360">
        <v>1</v>
      </c>
      <c r="FZ458" s="1360">
        <v>0</v>
      </c>
      <c r="GA458" s="1360">
        <v>0</v>
      </c>
      <c r="GB458" s="1362">
        <f t="shared" si="716"/>
        <v>1</v>
      </c>
      <c r="GC458" s="1360">
        <v>1</v>
      </c>
      <c r="GD458" s="1361"/>
      <c r="GE458" s="1360">
        <f t="shared" si="701"/>
        <v>31</v>
      </c>
      <c r="GF458" s="1360">
        <f t="shared" si="702"/>
        <v>3</v>
      </c>
      <c r="GG458" s="1360">
        <f t="shared" si="703"/>
        <v>24</v>
      </c>
      <c r="GH458" s="1368">
        <v>0</v>
      </c>
      <c r="GI458" s="1368">
        <v>1</v>
      </c>
      <c r="GJ458" s="1368"/>
      <c r="GK458" s="1368"/>
      <c r="GL458" s="1368"/>
      <c r="GM458" s="1368"/>
      <c r="GN458" s="1368"/>
      <c r="GO458" s="1368"/>
      <c r="GP458" s="1368"/>
      <c r="GQ458" s="1368"/>
      <c r="GR458" s="1368"/>
      <c r="GS458" s="1016"/>
    </row>
    <row r="459" spans="1:201" hidden="1" x14ac:dyDescent="0.35">
      <c r="A459" s="1230">
        <v>43363</v>
      </c>
      <c r="B459" s="595"/>
      <c r="C459" s="595"/>
      <c r="D459" s="595"/>
      <c r="E459" s="595"/>
      <c r="F459" s="1012"/>
      <c r="G459" s="1165"/>
      <c r="H459" s="1014"/>
      <c r="I459" s="595"/>
      <c r="J459" s="595"/>
      <c r="K459" s="595"/>
      <c r="L459" s="595"/>
      <c r="M459" s="1012"/>
      <c r="N459" s="1012"/>
      <c r="O459" s="1014"/>
      <c r="P459" s="1014"/>
      <c r="Q459" s="595"/>
      <c r="R459" s="595"/>
      <c r="S459" s="595"/>
      <c r="T459" s="595"/>
      <c r="U459" s="1012"/>
      <c r="V459" s="1165"/>
      <c r="W459" s="595"/>
      <c r="X459" s="595"/>
      <c r="Y459" s="595"/>
      <c r="Z459" s="595"/>
      <c r="AA459" s="1012"/>
      <c r="AB459" s="1012"/>
      <c r="AC459" s="1360">
        <v>5</v>
      </c>
      <c r="AD459" s="1360">
        <v>3</v>
      </c>
      <c r="AE459" s="1360">
        <v>2</v>
      </c>
      <c r="AF459" s="1360">
        <f t="shared" si="704"/>
        <v>10</v>
      </c>
      <c r="AG459" s="1360">
        <v>1</v>
      </c>
      <c r="AH459" s="1361"/>
      <c r="AI459" s="1362"/>
      <c r="AJ459" s="1360">
        <v>5</v>
      </c>
      <c r="AK459" s="1360">
        <v>4</v>
      </c>
      <c r="AL459" s="1360">
        <v>3</v>
      </c>
      <c r="AM459" s="1360">
        <f t="shared" si="705"/>
        <v>12</v>
      </c>
      <c r="AN459" s="1363">
        <v>1</v>
      </c>
      <c r="AO459" s="1360"/>
      <c r="AP459" s="1360"/>
      <c r="AQ459" s="1360">
        <v>4</v>
      </c>
      <c r="AR459" s="1360">
        <v>1</v>
      </c>
      <c r="AS459" s="1360">
        <v>1</v>
      </c>
      <c r="AT459" s="1360">
        <f t="shared" si="706"/>
        <v>6</v>
      </c>
      <c r="AU459" s="1360">
        <v>1</v>
      </c>
      <c r="AV459" s="1361"/>
      <c r="AW459" s="1362"/>
      <c r="AX459" s="1394">
        <v>4</v>
      </c>
      <c r="AY459" s="1394">
        <v>1</v>
      </c>
      <c r="AZ459" s="1394">
        <v>1</v>
      </c>
      <c r="BA459" s="1394">
        <f t="shared" si="707"/>
        <v>6</v>
      </c>
      <c r="BB459" s="1394">
        <v>1</v>
      </c>
      <c r="BC459" s="1394"/>
      <c r="BD459" s="1394"/>
      <c r="BE459" s="1394"/>
      <c r="BF459" s="1394"/>
      <c r="BG459" s="1394"/>
      <c r="BH459" s="1394"/>
      <c r="BI459" s="1394"/>
      <c r="BJ459" s="1394"/>
      <c r="BK459" s="1394"/>
      <c r="BL459" s="1394"/>
      <c r="BM459" s="1394">
        <v>0</v>
      </c>
      <c r="BN459" s="1360">
        <v>0</v>
      </c>
      <c r="BO459" s="1360">
        <v>0</v>
      </c>
      <c r="BP459" s="1360">
        <f t="shared" si="708"/>
        <v>0</v>
      </c>
      <c r="BQ459" s="1360">
        <v>1</v>
      </c>
      <c r="BR459" s="1361"/>
      <c r="BS459" s="1360">
        <v>0</v>
      </c>
      <c r="BT459" s="1360">
        <v>0</v>
      </c>
      <c r="BU459" s="1360">
        <v>0</v>
      </c>
      <c r="BV459" s="1360">
        <f t="shared" si="709"/>
        <v>0</v>
      </c>
      <c r="BW459" s="1360">
        <v>1</v>
      </c>
      <c r="BX459" s="1360"/>
      <c r="BY459" s="1362"/>
      <c r="BZ459" s="1362"/>
      <c r="CA459" s="1360"/>
      <c r="CB459" s="1360"/>
      <c r="CC459" s="1360"/>
      <c r="CD459" s="1360"/>
      <c r="CE459" s="1360"/>
      <c r="CF459" s="1163"/>
      <c r="CG459" s="1355"/>
      <c r="CH459" s="1370"/>
      <c r="CI459" s="1370"/>
      <c r="CJ459" s="1370"/>
      <c r="CK459" s="1370"/>
      <c r="CL459" s="1363"/>
      <c r="CM459" s="1370"/>
      <c r="CN459" s="1369"/>
      <c r="CO459" s="1369"/>
      <c r="CP459" s="1370"/>
      <c r="CQ459" s="1370"/>
      <c r="CR459" s="1370"/>
      <c r="CS459" s="1370"/>
      <c r="CT459" s="1370"/>
      <c r="CU459" s="1370"/>
      <c r="CV459" s="1369"/>
      <c r="CW459" s="1370"/>
      <c r="CX459" s="1370"/>
      <c r="CY459" s="1370"/>
      <c r="CZ459" s="1370"/>
      <c r="DA459" s="1680"/>
      <c r="DB459" s="1680"/>
      <c r="DC459" s="1680"/>
      <c r="DD459" s="1680"/>
      <c r="DE459" s="1680"/>
      <c r="DF459" s="1680"/>
      <c r="DG459" s="1680"/>
      <c r="DH459" s="1680"/>
      <c r="DI459" s="1680"/>
      <c r="DJ459" s="1680"/>
      <c r="DK459" s="1680"/>
      <c r="DL459" s="1680"/>
      <c r="DM459" s="1370"/>
      <c r="DN459" s="1370"/>
      <c r="DO459" s="1369"/>
      <c r="DP459" s="1369"/>
      <c r="DQ459" s="1370"/>
      <c r="DR459" s="1370"/>
      <c r="DS459" s="1370"/>
      <c r="DT459" s="1370"/>
      <c r="DU459" s="1370"/>
      <c r="DV459" s="1370"/>
      <c r="DW459" s="1369"/>
      <c r="DX459" s="1370"/>
      <c r="DY459" s="1370"/>
      <c r="DZ459" s="1370"/>
      <c r="EA459" s="1370"/>
      <c r="EB459" s="1370"/>
      <c r="EC459" s="1370"/>
      <c r="ED459" s="1369"/>
      <c r="EE459" s="1369"/>
      <c r="EF459" s="1370">
        <v>5</v>
      </c>
      <c r="EG459" s="1370">
        <v>0</v>
      </c>
      <c r="EH459" s="1370">
        <v>5</v>
      </c>
      <c r="EI459" s="1370">
        <f t="shared" si="710"/>
        <v>10</v>
      </c>
      <c r="EJ459" s="1370">
        <v>1</v>
      </c>
      <c r="EK459" s="1163"/>
      <c r="EL459" s="1355"/>
      <c r="EM459" s="1360">
        <v>6</v>
      </c>
      <c r="EN459" s="1360">
        <v>0</v>
      </c>
      <c r="EO459" s="1360">
        <v>8</v>
      </c>
      <c r="EP459" s="1360">
        <f t="shared" si="711"/>
        <v>14</v>
      </c>
      <c r="EQ459" s="1360">
        <v>1</v>
      </c>
      <c r="ER459" s="1360"/>
      <c r="ES459" s="1362"/>
      <c r="ET459" s="1360"/>
      <c r="EU459" s="1360">
        <v>3</v>
      </c>
      <c r="EV459" s="1360">
        <v>3</v>
      </c>
      <c r="EW459" s="1360">
        <v>10</v>
      </c>
      <c r="EX459" s="1360">
        <f t="shared" si="712"/>
        <v>16</v>
      </c>
      <c r="EY459" s="1361">
        <v>1</v>
      </c>
      <c r="EZ459" s="1371"/>
      <c r="FA459" s="1362"/>
      <c r="FB459" s="1360">
        <v>5</v>
      </c>
      <c r="FC459" s="1360">
        <v>3</v>
      </c>
      <c r="FD459" s="1360">
        <v>10</v>
      </c>
      <c r="FE459" s="1360">
        <f t="shared" si="713"/>
        <v>18</v>
      </c>
      <c r="FF459" s="1372">
        <v>1</v>
      </c>
      <c r="FG459" s="1372"/>
      <c r="FH459" s="1373"/>
      <c r="FI459" s="1373"/>
      <c r="FJ459" s="1374">
        <v>5</v>
      </c>
      <c r="FK459" s="1374">
        <v>1</v>
      </c>
      <c r="FL459" s="1374">
        <v>2</v>
      </c>
      <c r="FM459" s="1374">
        <f t="shared" si="714"/>
        <v>8</v>
      </c>
      <c r="FN459" s="1374">
        <v>1</v>
      </c>
      <c r="FO459" s="1374"/>
      <c r="FP459" s="1374"/>
      <c r="FQ459" s="1374">
        <v>7</v>
      </c>
      <c r="FR459" s="1360">
        <v>3</v>
      </c>
      <c r="FS459" s="1360">
        <v>4</v>
      </c>
      <c r="FT459" s="1360">
        <f t="shared" si="715"/>
        <v>14</v>
      </c>
      <c r="FU459" s="1360">
        <v>1</v>
      </c>
      <c r="FV459" s="1360"/>
      <c r="FW459" s="1362"/>
      <c r="FX459" s="1362"/>
      <c r="FY459" s="1360">
        <v>1</v>
      </c>
      <c r="FZ459" s="1360">
        <v>0</v>
      </c>
      <c r="GA459" s="1360">
        <v>0</v>
      </c>
      <c r="GB459" s="1362">
        <f t="shared" si="716"/>
        <v>1</v>
      </c>
      <c r="GC459" s="1360">
        <v>1</v>
      </c>
      <c r="GD459" s="1361"/>
      <c r="GE459" s="1360">
        <f t="shared" si="701"/>
        <v>23</v>
      </c>
      <c r="GF459" s="1360">
        <f t="shared" si="702"/>
        <v>8</v>
      </c>
      <c r="GG459" s="1360">
        <f t="shared" si="703"/>
        <v>20</v>
      </c>
      <c r="GH459" s="1368">
        <v>3</v>
      </c>
      <c r="GI459" s="1368">
        <v>3</v>
      </c>
      <c r="GJ459" s="1368"/>
      <c r="GK459" s="1368"/>
      <c r="GL459" s="1368"/>
      <c r="GM459" s="1368"/>
      <c r="GN459" s="1368"/>
      <c r="GO459" s="1368"/>
      <c r="GP459" s="1368"/>
      <c r="GQ459" s="1368"/>
      <c r="GR459" s="1368"/>
      <c r="GS459" s="1016"/>
    </row>
    <row r="460" spans="1:201" hidden="1" x14ac:dyDescent="0.35">
      <c r="A460" s="1231">
        <v>43364</v>
      </c>
      <c r="B460" s="1011"/>
      <c r="C460" s="1011"/>
      <c r="D460" s="1011"/>
      <c r="E460" s="1011"/>
      <c r="F460" s="1011"/>
      <c r="G460" s="1190"/>
      <c r="H460" s="1170"/>
      <c r="I460" s="1011"/>
      <c r="J460" s="1011"/>
      <c r="K460" s="1011"/>
      <c r="L460" s="1011"/>
      <c r="M460" s="1012"/>
      <c r="N460" s="1011"/>
      <c r="O460" s="1170"/>
      <c r="P460" s="1170"/>
      <c r="Q460" s="1011"/>
      <c r="R460" s="1011"/>
      <c r="S460" s="1011"/>
      <c r="T460" s="1011"/>
      <c r="U460" s="1011"/>
      <c r="V460" s="1190"/>
      <c r="W460" s="1011"/>
      <c r="X460" s="1011"/>
      <c r="Y460" s="1011"/>
      <c r="Z460" s="1011"/>
      <c r="AA460" s="1011"/>
      <c r="AB460" s="1011"/>
      <c r="AC460" s="1360">
        <v>8</v>
      </c>
      <c r="AD460" s="1360">
        <v>2</v>
      </c>
      <c r="AE460" s="1360">
        <v>4</v>
      </c>
      <c r="AF460" s="1360">
        <f t="shared" si="704"/>
        <v>14</v>
      </c>
      <c r="AG460" s="1360">
        <v>1</v>
      </c>
      <c r="AH460" s="1361"/>
      <c r="AI460" s="1362"/>
      <c r="AJ460" s="1360">
        <v>8</v>
      </c>
      <c r="AK460" s="1360">
        <v>4</v>
      </c>
      <c r="AL460" s="1360">
        <v>4</v>
      </c>
      <c r="AM460" s="1360">
        <f t="shared" si="705"/>
        <v>16</v>
      </c>
      <c r="AN460" s="1363">
        <v>1</v>
      </c>
      <c r="AO460" s="1360"/>
      <c r="AP460" s="1360"/>
      <c r="AQ460" s="1360">
        <v>1</v>
      </c>
      <c r="AR460" s="1360">
        <v>2</v>
      </c>
      <c r="AS460" s="1360">
        <v>1</v>
      </c>
      <c r="AT460" s="1360">
        <f t="shared" si="706"/>
        <v>4</v>
      </c>
      <c r="AU460" s="1360">
        <v>1</v>
      </c>
      <c r="AV460" s="1361"/>
      <c r="AW460" s="1362"/>
      <c r="AX460" s="1394">
        <v>2</v>
      </c>
      <c r="AY460" s="1394">
        <v>3</v>
      </c>
      <c r="AZ460" s="1394">
        <v>1</v>
      </c>
      <c r="BA460" s="1394">
        <f t="shared" si="707"/>
        <v>6</v>
      </c>
      <c r="BB460" s="1394">
        <v>1</v>
      </c>
      <c r="BC460" s="1394"/>
      <c r="BD460" s="1394"/>
      <c r="BE460" s="1394"/>
      <c r="BF460" s="1394"/>
      <c r="BG460" s="1394"/>
      <c r="BH460" s="1394"/>
      <c r="BI460" s="1394"/>
      <c r="BJ460" s="1394"/>
      <c r="BK460" s="1394"/>
      <c r="BL460" s="1394"/>
      <c r="BM460" s="1394">
        <v>0</v>
      </c>
      <c r="BN460" s="1360">
        <v>0</v>
      </c>
      <c r="BO460" s="1360">
        <v>0</v>
      </c>
      <c r="BP460" s="1360">
        <f t="shared" si="708"/>
        <v>0</v>
      </c>
      <c r="BQ460" s="1360">
        <v>1</v>
      </c>
      <c r="BR460" s="1361"/>
      <c r="BS460" s="1360">
        <v>0</v>
      </c>
      <c r="BT460" s="1360">
        <v>0</v>
      </c>
      <c r="BU460" s="1360">
        <v>0</v>
      </c>
      <c r="BV460" s="1360">
        <f t="shared" si="709"/>
        <v>0</v>
      </c>
      <c r="BW460" s="1360">
        <v>1</v>
      </c>
      <c r="BX460" s="1360"/>
      <c r="BY460" s="1362"/>
      <c r="BZ460" s="1362"/>
      <c r="CA460" s="1360"/>
      <c r="CB460" s="1360"/>
      <c r="CC460" s="1360"/>
      <c r="CD460" s="1360"/>
      <c r="CE460" s="1360"/>
      <c r="CF460" s="1011"/>
      <c r="CG460" s="1170"/>
      <c r="CH460" s="1370"/>
      <c r="CI460" s="1370"/>
      <c r="CJ460" s="1370"/>
      <c r="CK460" s="1370"/>
      <c r="CL460" s="1363"/>
      <c r="CM460" s="1370"/>
      <c r="CN460" s="1369"/>
      <c r="CO460" s="1369"/>
      <c r="CP460" s="1370"/>
      <c r="CQ460" s="1370"/>
      <c r="CR460" s="1370"/>
      <c r="CS460" s="1370"/>
      <c r="CT460" s="1370"/>
      <c r="CU460" s="1370"/>
      <c r="CV460" s="1369"/>
      <c r="CW460" s="1370"/>
      <c r="CX460" s="1370"/>
      <c r="CY460" s="1370"/>
      <c r="CZ460" s="1370"/>
      <c r="DA460" s="1680"/>
      <c r="DB460" s="1680"/>
      <c r="DC460" s="1680"/>
      <c r="DD460" s="1680"/>
      <c r="DE460" s="1680"/>
      <c r="DF460" s="1680"/>
      <c r="DG460" s="1680"/>
      <c r="DH460" s="1680"/>
      <c r="DI460" s="1680"/>
      <c r="DJ460" s="1680"/>
      <c r="DK460" s="1680"/>
      <c r="DL460" s="1680"/>
      <c r="DM460" s="1370"/>
      <c r="DN460" s="1370"/>
      <c r="DO460" s="1369"/>
      <c r="DP460" s="1369"/>
      <c r="DQ460" s="1370"/>
      <c r="DR460" s="1370"/>
      <c r="DS460" s="1370"/>
      <c r="DT460" s="1370"/>
      <c r="DU460" s="1370"/>
      <c r="DV460" s="1370"/>
      <c r="DW460" s="1369"/>
      <c r="DX460" s="1370"/>
      <c r="DY460" s="1370"/>
      <c r="DZ460" s="1370"/>
      <c r="EA460" s="1370"/>
      <c r="EB460" s="1370"/>
      <c r="EC460" s="1370"/>
      <c r="ED460" s="1369"/>
      <c r="EE460" s="1369"/>
      <c r="EF460" s="1370">
        <v>10</v>
      </c>
      <c r="EG460" s="1370">
        <v>3</v>
      </c>
      <c r="EH460" s="1370">
        <v>8</v>
      </c>
      <c r="EI460" s="1370">
        <f t="shared" si="710"/>
        <v>21</v>
      </c>
      <c r="EJ460" s="1370">
        <v>1</v>
      </c>
      <c r="EK460" s="1011"/>
      <c r="EL460" s="1170"/>
      <c r="EM460" s="1360">
        <v>11</v>
      </c>
      <c r="EN460" s="1360">
        <v>6</v>
      </c>
      <c r="EO460" s="1360">
        <v>12</v>
      </c>
      <c r="EP460" s="1360">
        <f t="shared" si="711"/>
        <v>29</v>
      </c>
      <c r="EQ460" s="1360">
        <v>1</v>
      </c>
      <c r="ER460" s="1360"/>
      <c r="ES460" s="1362"/>
      <c r="ET460" s="1360"/>
      <c r="EU460" s="1360">
        <v>4</v>
      </c>
      <c r="EV460" s="1360">
        <v>2</v>
      </c>
      <c r="EW460" s="1360">
        <v>2</v>
      </c>
      <c r="EX460" s="1360">
        <f t="shared" si="712"/>
        <v>8</v>
      </c>
      <c r="EY460" s="1361">
        <v>1</v>
      </c>
      <c r="EZ460" s="1371"/>
      <c r="FA460" s="1362"/>
      <c r="FB460" s="1360">
        <v>5</v>
      </c>
      <c r="FC460" s="1360">
        <v>4</v>
      </c>
      <c r="FD460" s="1360">
        <v>5</v>
      </c>
      <c r="FE460" s="1360">
        <f t="shared" si="713"/>
        <v>14</v>
      </c>
      <c r="FF460" s="1372">
        <v>1</v>
      </c>
      <c r="FG460" s="1372"/>
      <c r="FH460" s="1373"/>
      <c r="FI460" s="1373"/>
      <c r="FJ460" s="1374">
        <v>9</v>
      </c>
      <c r="FK460" s="1374">
        <v>1</v>
      </c>
      <c r="FL460" s="1374">
        <v>1</v>
      </c>
      <c r="FM460" s="1374">
        <f t="shared" si="714"/>
        <v>11</v>
      </c>
      <c r="FN460" s="1374">
        <v>1</v>
      </c>
      <c r="FO460" s="1374"/>
      <c r="FP460" s="1374"/>
      <c r="FQ460" s="1374">
        <v>9</v>
      </c>
      <c r="FR460" s="1360">
        <v>2</v>
      </c>
      <c r="FS460" s="1360">
        <v>1</v>
      </c>
      <c r="FT460" s="1360">
        <f t="shared" si="715"/>
        <v>12</v>
      </c>
      <c r="FU460" s="1360">
        <v>1</v>
      </c>
      <c r="FV460" s="1360"/>
      <c r="FW460" s="1362"/>
      <c r="FX460" s="1362"/>
      <c r="FY460" s="1360">
        <v>1</v>
      </c>
      <c r="FZ460" s="1360">
        <v>2</v>
      </c>
      <c r="GA460" s="1360">
        <v>0</v>
      </c>
      <c r="GB460" s="1362">
        <f t="shared" si="716"/>
        <v>3</v>
      </c>
      <c r="GC460" s="1360">
        <v>1</v>
      </c>
      <c r="GD460" s="1361"/>
      <c r="GE460" s="1360">
        <f t="shared" si="701"/>
        <v>33</v>
      </c>
      <c r="GF460" s="1360">
        <f t="shared" si="702"/>
        <v>12</v>
      </c>
      <c r="GG460" s="1360">
        <f t="shared" si="703"/>
        <v>16</v>
      </c>
      <c r="GH460" s="1368">
        <v>0</v>
      </c>
      <c r="GI460" s="1368">
        <v>0</v>
      </c>
      <c r="GJ460" s="1368"/>
      <c r="GK460" s="1368"/>
      <c r="GL460" s="1368"/>
      <c r="GM460" s="1368"/>
      <c r="GN460" s="1368"/>
      <c r="GO460" s="1368"/>
      <c r="GP460" s="1368"/>
      <c r="GQ460" s="1368"/>
      <c r="GR460" s="1368"/>
      <c r="GS460" s="1016"/>
    </row>
    <row r="461" spans="1:201" hidden="1" x14ac:dyDescent="0.35">
      <c r="A461" s="1230">
        <v>43367</v>
      </c>
      <c r="B461" s="1011"/>
      <c r="C461" s="1011"/>
      <c r="D461" s="1011"/>
      <c r="E461" s="1011"/>
      <c r="F461" s="1011"/>
      <c r="G461" s="1190"/>
      <c r="H461" s="1170"/>
      <c r="I461" s="1011"/>
      <c r="J461" s="1011"/>
      <c r="K461" s="1011"/>
      <c r="L461" s="1011"/>
      <c r="M461" s="1012"/>
      <c r="N461" s="1011"/>
      <c r="O461" s="1170"/>
      <c r="P461" s="1170"/>
      <c r="Q461" s="1011"/>
      <c r="R461" s="1011"/>
      <c r="S461" s="1011"/>
      <c r="T461" s="1011"/>
      <c r="U461" s="1011"/>
      <c r="V461" s="1190"/>
      <c r="W461" s="1011"/>
      <c r="X461" s="1011"/>
      <c r="Y461" s="1011"/>
      <c r="Z461" s="1011"/>
      <c r="AA461" s="1011"/>
      <c r="AB461" s="1011"/>
      <c r="AC461" s="1360">
        <v>5</v>
      </c>
      <c r="AD461" s="1360">
        <v>0</v>
      </c>
      <c r="AE461" s="1360">
        <v>5</v>
      </c>
      <c r="AF461" s="1360">
        <f t="shared" ref="AF461:AF468" si="717">SUM(AC461:AE461)</f>
        <v>10</v>
      </c>
      <c r="AG461" s="1360">
        <v>1</v>
      </c>
      <c r="AH461" s="1361"/>
      <c r="AI461" s="1362"/>
      <c r="AJ461" s="1360">
        <v>6</v>
      </c>
      <c r="AK461" s="1360">
        <v>3</v>
      </c>
      <c r="AL461" s="1360">
        <v>5</v>
      </c>
      <c r="AM461" s="1360">
        <f t="shared" ref="AM461:AM468" si="718">SUM(AJ461:AL461)</f>
        <v>14</v>
      </c>
      <c r="AN461" s="1363">
        <v>1</v>
      </c>
      <c r="AO461" s="1360"/>
      <c r="AP461" s="1360"/>
      <c r="AQ461" s="1360">
        <v>1</v>
      </c>
      <c r="AR461" s="1360">
        <v>2</v>
      </c>
      <c r="AS461" s="1360">
        <v>0</v>
      </c>
      <c r="AT461" s="1360">
        <f t="shared" ref="AT461:AT468" si="719">SUM(AQ461:AS461)</f>
        <v>3</v>
      </c>
      <c r="AU461" s="1360">
        <v>1</v>
      </c>
      <c r="AV461" s="1361"/>
      <c r="AW461" s="1362"/>
      <c r="AX461" s="1394">
        <v>2</v>
      </c>
      <c r="AY461" s="1394">
        <v>4</v>
      </c>
      <c r="AZ461" s="1394">
        <v>0</v>
      </c>
      <c r="BA461" s="1394">
        <f t="shared" ref="BA461:BA468" si="720">SUM(AX461:AZ461)</f>
        <v>6</v>
      </c>
      <c r="BB461" s="1394">
        <v>1</v>
      </c>
      <c r="BC461" s="1394"/>
      <c r="BD461" s="1394"/>
      <c r="BE461" s="1394"/>
      <c r="BF461" s="1394"/>
      <c r="BG461" s="1394"/>
      <c r="BH461" s="1394"/>
      <c r="BI461" s="1394"/>
      <c r="BJ461" s="1394"/>
      <c r="BK461" s="1394"/>
      <c r="BL461" s="1394"/>
      <c r="BM461" s="1394">
        <v>0</v>
      </c>
      <c r="BN461" s="1360">
        <v>0</v>
      </c>
      <c r="BO461" s="1360">
        <v>0</v>
      </c>
      <c r="BP461" s="1360">
        <f t="shared" ref="BP461:BP468" si="721">SUM(BM461:BO461)</f>
        <v>0</v>
      </c>
      <c r="BQ461" s="1360">
        <v>1</v>
      </c>
      <c r="BR461" s="1361"/>
      <c r="BS461" s="1360">
        <v>0</v>
      </c>
      <c r="BT461" s="1360">
        <v>0</v>
      </c>
      <c r="BU461" s="1360">
        <v>0</v>
      </c>
      <c r="BV461" s="1360">
        <f t="shared" ref="BV461:BV468" si="722">SUM(BS461:BU461)</f>
        <v>0</v>
      </c>
      <c r="BW461" s="1360">
        <v>1</v>
      </c>
      <c r="BX461" s="1360"/>
      <c r="BY461" s="1362"/>
      <c r="BZ461" s="1362"/>
      <c r="CA461" s="1360"/>
      <c r="CB461" s="1360"/>
      <c r="CC461" s="1360"/>
      <c r="CD461" s="1360"/>
      <c r="CE461" s="1360"/>
      <c r="CF461" s="1011"/>
      <c r="CG461" s="1170"/>
      <c r="CH461" s="1370"/>
      <c r="CI461" s="1370"/>
      <c r="CJ461" s="1370"/>
      <c r="CK461" s="1370"/>
      <c r="CL461" s="1363"/>
      <c r="CM461" s="1370"/>
      <c r="CN461" s="1369"/>
      <c r="CO461" s="1369"/>
      <c r="CP461" s="1370"/>
      <c r="CQ461" s="1370"/>
      <c r="CR461" s="1370"/>
      <c r="CS461" s="1370"/>
      <c r="CT461" s="1370"/>
      <c r="CU461" s="1370"/>
      <c r="CV461" s="1369"/>
      <c r="CW461" s="1370"/>
      <c r="CX461" s="1370"/>
      <c r="CY461" s="1370"/>
      <c r="CZ461" s="1370"/>
      <c r="DA461" s="1680"/>
      <c r="DB461" s="1680"/>
      <c r="DC461" s="1680"/>
      <c r="DD461" s="1680"/>
      <c r="DE461" s="1680"/>
      <c r="DF461" s="1680"/>
      <c r="DG461" s="1680"/>
      <c r="DH461" s="1680"/>
      <c r="DI461" s="1680"/>
      <c r="DJ461" s="1680"/>
      <c r="DK461" s="1680"/>
      <c r="DL461" s="1680"/>
      <c r="DM461" s="1370"/>
      <c r="DN461" s="1370"/>
      <c r="DO461" s="1369"/>
      <c r="DP461" s="1369"/>
      <c r="DQ461" s="1370"/>
      <c r="DR461" s="1370"/>
      <c r="DS461" s="1370"/>
      <c r="DT461" s="1370"/>
      <c r="DU461" s="1370"/>
      <c r="DV461" s="1370"/>
      <c r="DW461" s="1369"/>
      <c r="DX461" s="1370"/>
      <c r="DY461" s="1370"/>
      <c r="DZ461" s="1370"/>
      <c r="EA461" s="1370"/>
      <c r="EB461" s="1370"/>
      <c r="EC461" s="1370"/>
      <c r="ED461" s="1369"/>
      <c r="EE461" s="1369"/>
      <c r="EF461" s="1370">
        <v>1</v>
      </c>
      <c r="EG461" s="1370">
        <v>0</v>
      </c>
      <c r="EH461" s="1370">
        <v>0</v>
      </c>
      <c r="EI461" s="1370">
        <f t="shared" ref="EI461:EI468" si="723">SUM(EF461:EH461)</f>
        <v>1</v>
      </c>
      <c r="EJ461" s="1370">
        <v>0.1</v>
      </c>
      <c r="EK461" s="1011"/>
      <c r="EL461" s="1170"/>
      <c r="EM461" s="1360">
        <v>5</v>
      </c>
      <c r="EN461" s="1360">
        <v>1</v>
      </c>
      <c r="EO461" s="1360">
        <v>2</v>
      </c>
      <c r="EP461" s="1360">
        <f t="shared" ref="EP461:EP468" si="724">SUM(EM461:EO461)</f>
        <v>8</v>
      </c>
      <c r="EQ461" s="1360">
        <v>0.1</v>
      </c>
      <c r="ER461" s="1360"/>
      <c r="ES461" s="1362"/>
      <c r="ET461" s="1360"/>
      <c r="EU461" s="1360">
        <v>8</v>
      </c>
      <c r="EV461" s="1360">
        <v>5</v>
      </c>
      <c r="EW461" s="1360">
        <v>1</v>
      </c>
      <c r="EX461" s="1360">
        <f t="shared" ref="EX461:EX468" si="725">SUM(EU461:EW461)</f>
        <v>14</v>
      </c>
      <c r="EY461" s="1361">
        <v>1</v>
      </c>
      <c r="EZ461" s="1371"/>
      <c r="FA461" s="1362"/>
      <c r="FB461" s="1360">
        <v>8</v>
      </c>
      <c r="FC461" s="1360">
        <v>5</v>
      </c>
      <c r="FD461" s="1360">
        <v>2</v>
      </c>
      <c r="FE461" s="1360">
        <f t="shared" ref="FE461:FE468" si="726">SUM(FB461:FD461)</f>
        <v>15</v>
      </c>
      <c r="FF461" s="1372">
        <v>1</v>
      </c>
      <c r="FG461" s="1372"/>
      <c r="FH461" s="1373"/>
      <c r="FI461" s="1373"/>
      <c r="FJ461" s="1374">
        <v>5</v>
      </c>
      <c r="FK461" s="1374">
        <v>1</v>
      </c>
      <c r="FL461" s="1374">
        <v>6</v>
      </c>
      <c r="FM461" s="1374">
        <f t="shared" ref="FM461:FM468" si="727">SUM(FJ461:FL461)</f>
        <v>12</v>
      </c>
      <c r="FN461" s="1374">
        <v>1</v>
      </c>
      <c r="FO461" s="1374"/>
      <c r="FP461" s="1374"/>
      <c r="FQ461" s="1374">
        <v>6</v>
      </c>
      <c r="FR461" s="1360">
        <v>2</v>
      </c>
      <c r="FS461" s="1360">
        <v>6</v>
      </c>
      <c r="FT461" s="1360">
        <f t="shared" ref="FT461:FT468" si="728">SUM(FQ461:FS461)</f>
        <v>14</v>
      </c>
      <c r="FU461" s="1360">
        <v>1</v>
      </c>
      <c r="FV461" s="1360"/>
      <c r="FW461" s="1362"/>
      <c r="FX461" s="1362"/>
      <c r="FY461" s="1360">
        <v>0</v>
      </c>
      <c r="FZ461" s="1360">
        <v>1</v>
      </c>
      <c r="GA461" s="1360">
        <v>0</v>
      </c>
      <c r="GB461" s="1362">
        <f t="shared" ref="GB461:GB468" si="729">SUM(FY461:GA461)</f>
        <v>1</v>
      </c>
      <c r="GC461" s="1360">
        <v>1</v>
      </c>
      <c r="GD461" s="1361"/>
      <c r="GE461" s="1360">
        <f t="shared" si="701"/>
        <v>20</v>
      </c>
      <c r="GF461" s="1360">
        <f t="shared" si="702"/>
        <v>9</v>
      </c>
      <c r="GG461" s="1360">
        <f t="shared" si="703"/>
        <v>12</v>
      </c>
      <c r="GH461" s="1368">
        <v>0</v>
      </c>
      <c r="GI461" s="1368">
        <v>2</v>
      </c>
      <c r="GJ461" s="1368"/>
      <c r="GK461" s="1368"/>
      <c r="GL461" s="1368"/>
      <c r="GM461" s="1368"/>
      <c r="GN461" s="1368"/>
      <c r="GO461" s="1368"/>
      <c r="GP461" s="1368"/>
      <c r="GQ461" s="1368"/>
      <c r="GR461" s="1368"/>
      <c r="GS461" s="1016"/>
    </row>
    <row r="462" spans="1:201" hidden="1" x14ac:dyDescent="0.35">
      <c r="A462" s="1230">
        <v>43368</v>
      </c>
      <c r="B462" s="595"/>
      <c r="C462" s="595"/>
      <c r="D462" s="595"/>
      <c r="E462" s="595"/>
      <c r="F462" s="1012"/>
      <c r="G462" s="1165"/>
      <c r="H462" s="1014"/>
      <c r="I462" s="595"/>
      <c r="J462" s="595"/>
      <c r="K462" s="595"/>
      <c r="L462" s="595"/>
      <c r="M462" s="1012"/>
      <c r="N462" s="1012"/>
      <c r="O462" s="1014"/>
      <c r="P462" s="1014"/>
      <c r="Q462" s="595"/>
      <c r="R462" s="595"/>
      <c r="S462" s="595"/>
      <c r="T462" s="595"/>
      <c r="U462" s="1012"/>
      <c r="V462" s="1165"/>
      <c r="W462" s="595"/>
      <c r="X462" s="595"/>
      <c r="Y462" s="595"/>
      <c r="Z462" s="595"/>
      <c r="AA462" s="1012"/>
      <c r="AB462" s="1012"/>
      <c r="AC462" s="1360">
        <v>5</v>
      </c>
      <c r="AD462" s="1360">
        <v>15</v>
      </c>
      <c r="AE462" s="1360">
        <v>4</v>
      </c>
      <c r="AF462" s="1360">
        <f t="shared" si="717"/>
        <v>24</v>
      </c>
      <c r="AG462" s="1360">
        <v>1</v>
      </c>
      <c r="AH462" s="1361"/>
      <c r="AI462" s="1362"/>
      <c r="AJ462" s="1360">
        <v>6</v>
      </c>
      <c r="AK462" s="1360">
        <v>17</v>
      </c>
      <c r="AL462" s="1360">
        <v>5</v>
      </c>
      <c r="AM462" s="1360">
        <f t="shared" si="718"/>
        <v>28</v>
      </c>
      <c r="AN462" s="1363">
        <v>1</v>
      </c>
      <c r="AO462" s="1360"/>
      <c r="AP462" s="1360"/>
      <c r="AQ462" s="1360">
        <v>1</v>
      </c>
      <c r="AR462" s="1360">
        <v>0</v>
      </c>
      <c r="AS462" s="1360">
        <v>0</v>
      </c>
      <c r="AT462" s="1360">
        <f t="shared" si="719"/>
        <v>1</v>
      </c>
      <c r="AU462" s="1360">
        <v>1</v>
      </c>
      <c r="AV462" s="1361"/>
      <c r="AW462" s="1362"/>
      <c r="AX462" s="1394">
        <v>1</v>
      </c>
      <c r="AY462" s="1394">
        <v>0</v>
      </c>
      <c r="AZ462" s="1394">
        <v>0</v>
      </c>
      <c r="BA462" s="1394">
        <f t="shared" si="720"/>
        <v>1</v>
      </c>
      <c r="BB462" s="1394">
        <v>1</v>
      </c>
      <c r="BC462" s="1394"/>
      <c r="BD462" s="1394"/>
      <c r="BE462" s="1394"/>
      <c r="BF462" s="1394"/>
      <c r="BG462" s="1394"/>
      <c r="BH462" s="1394"/>
      <c r="BI462" s="1394"/>
      <c r="BJ462" s="1394"/>
      <c r="BK462" s="1394"/>
      <c r="BL462" s="1394"/>
      <c r="BM462" s="1394">
        <v>0</v>
      </c>
      <c r="BN462" s="1360">
        <v>0</v>
      </c>
      <c r="BO462" s="1360">
        <v>0</v>
      </c>
      <c r="BP462" s="1360">
        <f t="shared" si="721"/>
        <v>0</v>
      </c>
      <c r="BQ462" s="1360">
        <v>1</v>
      </c>
      <c r="BR462" s="1361"/>
      <c r="BS462" s="1360">
        <v>0</v>
      </c>
      <c r="BT462" s="1360">
        <v>0</v>
      </c>
      <c r="BU462" s="1360">
        <v>0</v>
      </c>
      <c r="BV462" s="1360">
        <f t="shared" si="722"/>
        <v>0</v>
      </c>
      <c r="BW462" s="1360">
        <v>1</v>
      </c>
      <c r="BX462" s="1360"/>
      <c r="BY462" s="1362"/>
      <c r="BZ462" s="1362"/>
      <c r="CA462" s="1360"/>
      <c r="CB462" s="1360"/>
      <c r="CC462" s="1360"/>
      <c r="CD462" s="1360"/>
      <c r="CE462" s="1360"/>
      <c r="CF462" s="1163"/>
      <c r="CG462" s="1355"/>
      <c r="CH462" s="1370"/>
      <c r="CI462" s="1370"/>
      <c r="CJ462" s="1370"/>
      <c r="CK462" s="1370"/>
      <c r="CL462" s="1363"/>
      <c r="CM462" s="1370"/>
      <c r="CN462" s="1369"/>
      <c r="CO462" s="1369"/>
      <c r="CP462" s="1370"/>
      <c r="CQ462" s="1370"/>
      <c r="CR462" s="1370"/>
      <c r="CS462" s="1370"/>
      <c r="CT462" s="1370"/>
      <c r="CU462" s="1370"/>
      <c r="CV462" s="1369"/>
      <c r="CW462" s="1370"/>
      <c r="CX462" s="1370"/>
      <c r="CY462" s="1370"/>
      <c r="CZ462" s="1370"/>
      <c r="DA462" s="1680"/>
      <c r="DB462" s="1680"/>
      <c r="DC462" s="1680"/>
      <c r="DD462" s="1680"/>
      <c r="DE462" s="1680"/>
      <c r="DF462" s="1680"/>
      <c r="DG462" s="1680"/>
      <c r="DH462" s="1680"/>
      <c r="DI462" s="1680"/>
      <c r="DJ462" s="1680"/>
      <c r="DK462" s="1680"/>
      <c r="DL462" s="1680"/>
      <c r="DM462" s="1370"/>
      <c r="DN462" s="1370"/>
      <c r="DO462" s="1369"/>
      <c r="DP462" s="1369"/>
      <c r="DQ462" s="1370"/>
      <c r="DR462" s="1370"/>
      <c r="DS462" s="1370"/>
      <c r="DT462" s="1370"/>
      <c r="DU462" s="1370"/>
      <c r="DV462" s="1370"/>
      <c r="DW462" s="1369"/>
      <c r="DX462" s="1370"/>
      <c r="DY462" s="1370"/>
      <c r="DZ462" s="1370"/>
      <c r="EA462" s="1370"/>
      <c r="EB462" s="1370"/>
      <c r="EC462" s="1370"/>
      <c r="ED462" s="1369"/>
      <c r="EE462" s="1369"/>
      <c r="EF462" s="1370">
        <v>12</v>
      </c>
      <c r="EG462" s="1370">
        <v>2</v>
      </c>
      <c r="EH462" s="1370">
        <v>8</v>
      </c>
      <c r="EI462" s="1370">
        <f t="shared" si="723"/>
        <v>22</v>
      </c>
      <c r="EJ462" s="1370">
        <v>1</v>
      </c>
      <c r="EK462" s="1163"/>
      <c r="EL462" s="1355"/>
      <c r="EM462" s="1360">
        <v>12</v>
      </c>
      <c r="EN462" s="1360">
        <v>4</v>
      </c>
      <c r="EO462" s="1360">
        <v>11</v>
      </c>
      <c r="EP462" s="1360">
        <f t="shared" si="724"/>
        <v>27</v>
      </c>
      <c r="EQ462" s="1360">
        <v>1</v>
      </c>
      <c r="ER462" s="1360"/>
      <c r="ES462" s="1362"/>
      <c r="ET462" s="1360"/>
      <c r="EU462" s="1360">
        <v>6</v>
      </c>
      <c r="EV462" s="1360">
        <v>0</v>
      </c>
      <c r="EW462" s="1360">
        <v>4</v>
      </c>
      <c r="EX462" s="1360">
        <f t="shared" si="725"/>
        <v>10</v>
      </c>
      <c r="EY462" s="1361">
        <v>1</v>
      </c>
      <c r="EZ462" s="1371"/>
      <c r="FA462" s="1362"/>
      <c r="FB462" s="1360">
        <v>6</v>
      </c>
      <c r="FC462" s="1360">
        <v>1</v>
      </c>
      <c r="FD462" s="1360">
        <v>4</v>
      </c>
      <c r="FE462" s="1360">
        <f t="shared" si="726"/>
        <v>11</v>
      </c>
      <c r="FF462" s="1372">
        <v>1</v>
      </c>
      <c r="FG462" s="1372"/>
      <c r="FH462" s="1373"/>
      <c r="FI462" s="1373"/>
      <c r="FJ462" s="1374">
        <v>8</v>
      </c>
      <c r="FK462" s="1374">
        <v>2</v>
      </c>
      <c r="FL462" s="1374">
        <v>1</v>
      </c>
      <c r="FM462" s="1374">
        <f t="shared" si="727"/>
        <v>11</v>
      </c>
      <c r="FN462" s="1374">
        <v>1</v>
      </c>
      <c r="FO462" s="1374"/>
      <c r="FP462" s="1374"/>
      <c r="FQ462" s="1374">
        <v>8</v>
      </c>
      <c r="FR462" s="1360">
        <v>2</v>
      </c>
      <c r="FS462" s="1360">
        <v>3</v>
      </c>
      <c r="FT462" s="1360">
        <f t="shared" si="728"/>
        <v>13</v>
      </c>
      <c r="FU462" s="1360">
        <v>1</v>
      </c>
      <c r="FV462" s="1360"/>
      <c r="FW462" s="1362"/>
      <c r="FX462" s="1362"/>
      <c r="FY462" s="1360">
        <v>2</v>
      </c>
      <c r="FZ462" s="1360">
        <v>0</v>
      </c>
      <c r="GA462" s="1360">
        <v>0</v>
      </c>
      <c r="GB462" s="1362">
        <f t="shared" si="729"/>
        <v>2</v>
      </c>
      <c r="GC462" s="1360">
        <v>1</v>
      </c>
      <c r="GD462" s="1361"/>
      <c r="GE462" s="1360">
        <f t="shared" si="701"/>
        <v>34</v>
      </c>
      <c r="GF462" s="1360">
        <f t="shared" si="702"/>
        <v>19</v>
      </c>
      <c r="GG462" s="1360">
        <f t="shared" si="703"/>
        <v>17</v>
      </c>
      <c r="GH462" s="1368">
        <v>0</v>
      </c>
      <c r="GI462" s="1368">
        <v>2</v>
      </c>
      <c r="GJ462" s="1368"/>
      <c r="GK462" s="1368"/>
      <c r="GL462" s="1368"/>
      <c r="GM462" s="1368"/>
      <c r="GN462" s="1368"/>
      <c r="GO462" s="1368"/>
      <c r="GP462" s="1368"/>
      <c r="GQ462" s="1368"/>
      <c r="GR462" s="1368"/>
      <c r="GS462" s="1016"/>
    </row>
    <row r="463" spans="1:201" hidden="1" x14ac:dyDescent="0.35">
      <c r="A463" s="1230">
        <v>43369</v>
      </c>
      <c r="B463" s="595"/>
      <c r="C463" s="595"/>
      <c r="D463" s="595"/>
      <c r="E463" s="595"/>
      <c r="F463" s="1012"/>
      <c r="G463" s="1165"/>
      <c r="H463" s="1014"/>
      <c r="I463" s="595"/>
      <c r="J463" s="595"/>
      <c r="K463" s="595"/>
      <c r="L463" s="595"/>
      <c r="M463" s="1012"/>
      <c r="N463" s="1012"/>
      <c r="O463" s="1014"/>
      <c r="P463" s="1014"/>
      <c r="Q463" s="595"/>
      <c r="R463" s="595"/>
      <c r="S463" s="595"/>
      <c r="T463" s="595"/>
      <c r="U463" s="1012"/>
      <c r="V463" s="1165"/>
      <c r="W463" s="595"/>
      <c r="X463" s="595"/>
      <c r="Y463" s="595"/>
      <c r="Z463" s="595"/>
      <c r="AA463" s="1012"/>
      <c r="AB463" s="1012"/>
      <c r="AC463" s="1360">
        <v>6</v>
      </c>
      <c r="AD463" s="1360">
        <v>4</v>
      </c>
      <c r="AE463" s="1360">
        <v>3</v>
      </c>
      <c r="AF463" s="1360">
        <f t="shared" si="717"/>
        <v>13</v>
      </c>
      <c r="AG463" s="1360">
        <v>1</v>
      </c>
      <c r="AH463" s="1361"/>
      <c r="AI463" s="1362"/>
      <c r="AJ463" s="1360">
        <v>7</v>
      </c>
      <c r="AK463" s="1360">
        <v>10</v>
      </c>
      <c r="AL463" s="1360">
        <v>3</v>
      </c>
      <c r="AM463" s="1360">
        <f t="shared" si="718"/>
        <v>20</v>
      </c>
      <c r="AN463" s="1363">
        <v>1</v>
      </c>
      <c r="AO463" s="1360"/>
      <c r="AP463" s="1360"/>
      <c r="AQ463" s="1360">
        <v>4</v>
      </c>
      <c r="AR463" s="1360">
        <v>3</v>
      </c>
      <c r="AS463" s="1360">
        <v>4</v>
      </c>
      <c r="AT463" s="1360">
        <f t="shared" si="719"/>
        <v>11</v>
      </c>
      <c r="AU463" s="1360">
        <v>1</v>
      </c>
      <c r="AV463" s="1361"/>
      <c r="AW463" s="1362"/>
      <c r="AX463" s="1394">
        <v>5</v>
      </c>
      <c r="AY463" s="1394">
        <v>3</v>
      </c>
      <c r="AZ463" s="1394">
        <v>4</v>
      </c>
      <c r="BA463" s="1394">
        <f t="shared" si="720"/>
        <v>12</v>
      </c>
      <c r="BB463" s="1394">
        <v>1</v>
      </c>
      <c r="BC463" s="1394"/>
      <c r="BD463" s="1394"/>
      <c r="BE463" s="1394"/>
      <c r="BF463" s="1394"/>
      <c r="BG463" s="1394"/>
      <c r="BH463" s="1394"/>
      <c r="BI463" s="1394"/>
      <c r="BJ463" s="1394"/>
      <c r="BK463" s="1394"/>
      <c r="BL463" s="1394"/>
      <c r="BM463" s="1394">
        <v>0</v>
      </c>
      <c r="BN463" s="1360">
        <v>0</v>
      </c>
      <c r="BO463" s="1360">
        <v>0</v>
      </c>
      <c r="BP463" s="1360">
        <f t="shared" si="721"/>
        <v>0</v>
      </c>
      <c r="BQ463" s="1360">
        <v>1</v>
      </c>
      <c r="BR463" s="1361"/>
      <c r="BS463" s="1360">
        <v>0</v>
      </c>
      <c r="BT463" s="1360">
        <v>0</v>
      </c>
      <c r="BU463" s="1360">
        <v>0</v>
      </c>
      <c r="BV463" s="1360">
        <f t="shared" si="722"/>
        <v>0</v>
      </c>
      <c r="BW463" s="1360">
        <v>1</v>
      </c>
      <c r="BX463" s="1360"/>
      <c r="BY463" s="1362"/>
      <c r="BZ463" s="1362"/>
      <c r="CA463" s="1360"/>
      <c r="CB463" s="1360"/>
      <c r="CC463" s="1360"/>
      <c r="CD463" s="1360"/>
      <c r="CE463" s="1360"/>
      <c r="CF463" s="1163"/>
      <c r="CG463" s="1355"/>
      <c r="CH463" s="1370"/>
      <c r="CI463" s="1370"/>
      <c r="CJ463" s="1370"/>
      <c r="CK463" s="1370"/>
      <c r="CL463" s="1363"/>
      <c r="CM463" s="1370"/>
      <c r="CN463" s="1369"/>
      <c r="CO463" s="1369"/>
      <c r="CP463" s="1370"/>
      <c r="CQ463" s="1370"/>
      <c r="CR463" s="1370"/>
      <c r="CS463" s="1370"/>
      <c r="CT463" s="1370"/>
      <c r="CU463" s="1370"/>
      <c r="CV463" s="1369"/>
      <c r="CW463" s="1370"/>
      <c r="CX463" s="1370"/>
      <c r="CY463" s="1370"/>
      <c r="CZ463" s="1370"/>
      <c r="DA463" s="1680"/>
      <c r="DB463" s="1680"/>
      <c r="DC463" s="1680"/>
      <c r="DD463" s="1680"/>
      <c r="DE463" s="1680"/>
      <c r="DF463" s="1680"/>
      <c r="DG463" s="1680"/>
      <c r="DH463" s="1680"/>
      <c r="DI463" s="1680"/>
      <c r="DJ463" s="1680"/>
      <c r="DK463" s="1680"/>
      <c r="DL463" s="1680"/>
      <c r="DM463" s="1370"/>
      <c r="DN463" s="1370"/>
      <c r="DO463" s="1369"/>
      <c r="DP463" s="1369"/>
      <c r="DQ463" s="1370"/>
      <c r="DR463" s="1370"/>
      <c r="DS463" s="1370"/>
      <c r="DT463" s="1370"/>
      <c r="DU463" s="1370"/>
      <c r="DV463" s="1370"/>
      <c r="DW463" s="1369"/>
      <c r="DX463" s="1370"/>
      <c r="DY463" s="1370"/>
      <c r="DZ463" s="1370"/>
      <c r="EA463" s="1370"/>
      <c r="EB463" s="1370"/>
      <c r="EC463" s="1370"/>
      <c r="ED463" s="1369"/>
      <c r="EE463" s="1369"/>
      <c r="EF463" s="1370">
        <v>13</v>
      </c>
      <c r="EG463" s="1370">
        <v>3</v>
      </c>
      <c r="EH463" s="1370">
        <v>6</v>
      </c>
      <c r="EI463" s="1370">
        <f t="shared" si="723"/>
        <v>22</v>
      </c>
      <c r="EJ463" s="1370">
        <v>1</v>
      </c>
      <c r="EK463" s="1163"/>
      <c r="EL463" s="1355"/>
      <c r="EM463" s="1360">
        <v>15</v>
      </c>
      <c r="EN463" s="1360">
        <v>3</v>
      </c>
      <c r="EO463" s="1360">
        <v>9</v>
      </c>
      <c r="EP463" s="1360">
        <f t="shared" si="724"/>
        <v>27</v>
      </c>
      <c r="EQ463" s="1360">
        <v>1</v>
      </c>
      <c r="ER463" s="1360"/>
      <c r="ES463" s="1362"/>
      <c r="ET463" s="1360"/>
      <c r="EU463" s="1360">
        <v>12</v>
      </c>
      <c r="EV463" s="1360">
        <v>3</v>
      </c>
      <c r="EW463" s="1360">
        <v>2</v>
      </c>
      <c r="EX463" s="1360">
        <f t="shared" si="725"/>
        <v>17</v>
      </c>
      <c r="EY463" s="1361">
        <v>1</v>
      </c>
      <c r="EZ463" s="1371"/>
      <c r="FA463" s="1362"/>
      <c r="FB463" s="1360">
        <v>13</v>
      </c>
      <c r="FC463" s="1360">
        <v>4</v>
      </c>
      <c r="FD463" s="1360">
        <v>5</v>
      </c>
      <c r="FE463" s="1360">
        <f t="shared" si="726"/>
        <v>22</v>
      </c>
      <c r="FF463" s="1372">
        <v>1</v>
      </c>
      <c r="FG463" s="1372"/>
      <c r="FH463" s="1373"/>
      <c r="FI463" s="1373"/>
      <c r="FJ463" s="1374">
        <v>4</v>
      </c>
      <c r="FK463" s="1374">
        <v>3</v>
      </c>
      <c r="FL463" s="1374">
        <v>1</v>
      </c>
      <c r="FM463" s="1374">
        <f t="shared" si="727"/>
        <v>8</v>
      </c>
      <c r="FN463" s="1374">
        <v>1</v>
      </c>
      <c r="FO463" s="1374"/>
      <c r="FP463" s="1374"/>
      <c r="FQ463" s="1374">
        <v>5</v>
      </c>
      <c r="FR463" s="1360">
        <v>4</v>
      </c>
      <c r="FS463" s="1360">
        <v>4</v>
      </c>
      <c r="FT463" s="1360">
        <f t="shared" si="728"/>
        <v>13</v>
      </c>
      <c r="FU463" s="1360">
        <v>1</v>
      </c>
      <c r="FV463" s="1360"/>
      <c r="FW463" s="1362"/>
      <c r="FX463" s="1362"/>
      <c r="FY463" s="1360">
        <v>3</v>
      </c>
      <c r="FZ463" s="1360">
        <v>1</v>
      </c>
      <c r="GA463" s="1360">
        <v>1</v>
      </c>
      <c r="GB463" s="1362">
        <f t="shared" si="729"/>
        <v>5</v>
      </c>
      <c r="GC463" s="1360">
        <v>1</v>
      </c>
      <c r="GD463" s="1361"/>
      <c r="GE463" s="1360">
        <f t="shared" si="701"/>
        <v>42</v>
      </c>
      <c r="GF463" s="1360">
        <f t="shared" si="702"/>
        <v>17</v>
      </c>
      <c r="GG463" s="1360">
        <f t="shared" si="703"/>
        <v>17</v>
      </c>
      <c r="GH463" s="1368">
        <v>0</v>
      </c>
      <c r="GI463" s="1368">
        <v>0</v>
      </c>
      <c r="GJ463" s="1368"/>
      <c r="GK463" s="1368"/>
      <c r="GL463" s="1368"/>
      <c r="GM463" s="1368"/>
      <c r="GN463" s="1368"/>
      <c r="GO463" s="1368"/>
      <c r="GP463" s="1368"/>
      <c r="GQ463" s="1368"/>
      <c r="GR463" s="1368"/>
      <c r="GS463" s="1016"/>
    </row>
    <row r="464" spans="1:201" hidden="1" x14ac:dyDescent="0.35">
      <c r="A464" s="1230">
        <v>43370</v>
      </c>
      <c r="B464" s="595"/>
      <c r="C464" s="595"/>
      <c r="D464" s="595"/>
      <c r="E464" s="595"/>
      <c r="F464" s="1012"/>
      <c r="G464" s="1165"/>
      <c r="H464" s="1014"/>
      <c r="I464" s="595"/>
      <c r="J464" s="595"/>
      <c r="K464" s="595"/>
      <c r="L464" s="595"/>
      <c r="M464" s="1012"/>
      <c r="N464" s="1012"/>
      <c r="O464" s="1014"/>
      <c r="P464" s="1014"/>
      <c r="Q464" s="595"/>
      <c r="R464" s="595"/>
      <c r="S464" s="595"/>
      <c r="T464" s="595"/>
      <c r="U464" s="1012"/>
      <c r="V464" s="1165"/>
      <c r="W464" s="595"/>
      <c r="X464" s="595"/>
      <c r="Y464" s="595"/>
      <c r="Z464" s="595"/>
      <c r="AA464" s="1012"/>
      <c r="AB464" s="1012"/>
      <c r="AC464" s="1360">
        <v>10</v>
      </c>
      <c r="AD464" s="1360">
        <v>4</v>
      </c>
      <c r="AE464" s="1360">
        <v>4</v>
      </c>
      <c r="AF464" s="1360">
        <f t="shared" si="717"/>
        <v>18</v>
      </c>
      <c r="AG464" s="1360">
        <v>1</v>
      </c>
      <c r="AH464" s="1361"/>
      <c r="AI464" s="1362"/>
      <c r="AJ464" s="1360">
        <v>12</v>
      </c>
      <c r="AK464" s="1360">
        <v>7</v>
      </c>
      <c r="AL464" s="1360">
        <v>4</v>
      </c>
      <c r="AM464" s="1360">
        <f t="shared" si="718"/>
        <v>23</v>
      </c>
      <c r="AN464" s="1363">
        <v>1</v>
      </c>
      <c r="AO464" s="1360"/>
      <c r="AP464" s="1360"/>
      <c r="AQ464" s="1360">
        <v>1</v>
      </c>
      <c r="AR464" s="1360">
        <v>4</v>
      </c>
      <c r="AS464" s="1360">
        <v>1</v>
      </c>
      <c r="AT464" s="1360">
        <f t="shared" si="719"/>
        <v>6</v>
      </c>
      <c r="AU464" s="1360">
        <v>1</v>
      </c>
      <c r="AV464" s="1361"/>
      <c r="AW464" s="1362"/>
      <c r="AX464" s="1394">
        <v>3</v>
      </c>
      <c r="AY464" s="1394">
        <v>5</v>
      </c>
      <c r="AZ464" s="1394">
        <v>2</v>
      </c>
      <c r="BA464" s="1394">
        <f t="shared" si="720"/>
        <v>10</v>
      </c>
      <c r="BB464" s="1394">
        <v>1</v>
      </c>
      <c r="BC464" s="1394"/>
      <c r="BD464" s="1394"/>
      <c r="BE464" s="1394"/>
      <c r="BF464" s="1394"/>
      <c r="BG464" s="1394"/>
      <c r="BH464" s="1394"/>
      <c r="BI464" s="1394"/>
      <c r="BJ464" s="1394"/>
      <c r="BK464" s="1394"/>
      <c r="BL464" s="1394"/>
      <c r="BM464" s="1394">
        <v>0</v>
      </c>
      <c r="BN464" s="1360">
        <v>0</v>
      </c>
      <c r="BO464" s="1360">
        <v>0</v>
      </c>
      <c r="BP464" s="1360">
        <f t="shared" si="721"/>
        <v>0</v>
      </c>
      <c r="BQ464" s="1360">
        <v>1</v>
      </c>
      <c r="BR464" s="1361"/>
      <c r="BS464" s="1360">
        <v>0</v>
      </c>
      <c r="BT464" s="1360">
        <v>0</v>
      </c>
      <c r="BU464" s="1360">
        <v>0</v>
      </c>
      <c r="BV464" s="1360">
        <f t="shared" si="722"/>
        <v>0</v>
      </c>
      <c r="BW464" s="1360">
        <v>1</v>
      </c>
      <c r="BX464" s="1360"/>
      <c r="BY464" s="1362"/>
      <c r="BZ464" s="1362"/>
      <c r="CA464" s="1360"/>
      <c r="CB464" s="1360"/>
      <c r="CC464" s="1360"/>
      <c r="CD464" s="1360"/>
      <c r="CE464" s="1360"/>
      <c r="CF464" s="1163"/>
      <c r="CG464" s="1355"/>
      <c r="CH464" s="1370"/>
      <c r="CI464" s="1370"/>
      <c r="CJ464" s="1370"/>
      <c r="CK464" s="1370"/>
      <c r="CL464" s="1363"/>
      <c r="CM464" s="1370"/>
      <c r="CN464" s="1369"/>
      <c r="CO464" s="1369"/>
      <c r="CP464" s="1370"/>
      <c r="CQ464" s="1370"/>
      <c r="CR464" s="1370"/>
      <c r="CS464" s="1370"/>
      <c r="CT464" s="1370"/>
      <c r="CU464" s="1370"/>
      <c r="CV464" s="1369"/>
      <c r="CW464" s="1370"/>
      <c r="CX464" s="1370"/>
      <c r="CY464" s="1370"/>
      <c r="CZ464" s="1370"/>
      <c r="DA464" s="1680"/>
      <c r="DB464" s="1680"/>
      <c r="DC464" s="1680"/>
      <c r="DD464" s="1680"/>
      <c r="DE464" s="1680"/>
      <c r="DF464" s="1680"/>
      <c r="DG464" s="1680"/>
      <c r="DH464" s="1680"/>
      <c r="DI464" s="1680"/>
      <c r="DJ464" s="1680"/>
      <c r="DK464" s="1680"/>
      <c r="DL464" s="1680"/>
      <c r="DM464" s="1370"/>
      <c r="DN464" s="1370"/>
      <c r="DO464" s="1369"/>
      <c r="DP464" s="1369"/>
      <c r="DQ464" s="1370"/>
      <c r="DR464" s="1370"/>
      <c r="DS464" s="1370"/>
      <c r="DT464" s="1370"/>
      <c r="DU464" s="1370"/>
      <c r="DV464" s="1370"/>
      <c r="DW464" s="1369"/>
      <c r="DX464" s="1370"/>
      <c r="DY464" s="1370"/>
      <c r="DZ464" s="1370"/>
      <c r="EA464" s="1370"/>
      <c r="EB464" s="1370"/>
      <c r="EC464" s="1370"/>
      <c r="ED464" s="1369"/>
      <c r="EE464" s="1369"/>
      <c r="EF464" s="1370">
        <v>10</v>
      </c>
      <c r="EG464" s="1370">
        <v>4</v>
      </c>
      <c r="EH464" s="1370">
        <v>5</v>
      </c>
      <c r="EI464" s="1370">
        <f t="shared" si="723"/>
        <v>19</v>
      </c>
      <c r="EJ464" s="1370">
        <v>1</v>
      </c>
      <c r="EK464" s="1163"/>
      <c r="EL464" s="1355"/>
      <c r="EM464" s="1360">
        <v>12</v>
      </c>
      <c r="EN464" s="1360">
        <v>4</v>
      </c>
      <c r="EO464" s="1360">
        <v>8</v>
      </c>
      <c r="EP464" s="1360">
        <f t="shared" si="724"/>
        <v>24</v>
      </c>
      <c r="EQ464" s="1360">
        <v>1</v>
      </c>
      <c r="ER464" s="1360"/>
      <c r="ES464" s="1362"/>
      <c r="ET464" s="1360"/>
      <c r="EU464" s="1360">
        <v>8</v>
      </c>
      <c r="EV464" s="1360">
        <v>2</v>
      </c>
      <c r="EW464" s="1360">
        <v>0</v>
      </c>
      <c r="EX464" s="1360">
        <f t="shared" si="725"/>
        <v>10</v>
      </c>
      <c r="EY464" s="1361">
        <v>1</v>
      </c>
      <c r="EZ464" s="1371"/>
      <c r="FA464" s="1362"/>
      <c r="FB464" s="1360">
        <v>10</v>
      </c>
      <c r="FC464" s="1360">
        <v>3</v>
      </c>
      <c r="FD464" s="1360">
        <v>2</v>
      </c>
      <c r="FE464" s="1360">
        <f t="shared" si="726"/>
        <v>15</v>
      </c>
      <c r="FF464" s="1372">
        <v>1</v>
      </c>
      <c r="FG464" s="1372"/>
      <c r="FH464" s="1373"/>
      <c r="FI464" s="1373"/>
      <c r="FJ464" s="1374">
        <v>10</v>
      </c>
      <c r="FK464" s="1374">
        <v>3</v>
      </c>
      <c r="FL464" s="1374">
        <v>1</v>
      </c>
      <c r="FM464" s="1374">
        <f t="shared" si="727"/>
        <v>14</v>
      </c>
      <c r="FN464" s="1374">
        <v>1</v>
      </c>
      <c r="FO464" s="1374"/>
      <c r="FP464" s="1374"/>
      <c r="FQ464" s="1374">
        <v>12</v>
      </c>
      <c r="FR464" s="1360">
        <v>4</v>
      </c>
      <c r="FS464" s="1360">
        <v>2</v>
      </c>
      <c r="FT464" s="1360">
        <f t="shared" si="728"/>
        <v>18</v>
      </c>
      <c r="FU464" s="1360">
        <v>1</v>
      </c>
      <c r="FV464" s="1360"/>
      <c r="FW464" s="1362"/>
      <c r="FX464" s="1362"/>
      <c r="FY464" s="1360">
        <v>0</v>
      </c>
      <c r="FZ464" s="1360">
        <v>1</v>
      </c>
      <c r="GA464" s="1360">
        <v>1</v>
      </c>
      <c r="GB464" s="1362">
        <f t="shared" si="729"/>
        <v>2</v>
      </c>
      <c r="GC464" s="1360">
        <v>1</v>
      </c>
      <c r="GD464" s="1379"/>
      <c r="GE464" s="1360">
        <f t="shared" si="701"/>
        <v>39</v>
      </c>
      <c r="GF464" s="1360">
        <f t="shared" si="702"/>
        <v>18</v>
      </c>
      <c r="GG464" s="1360">
        <f t="shared" si="703"/>
        <v>12</v>
      </c>
      <c r="GH464" s="1368">
        <v>1</v>
      </c>
      <c r="GI464" s="1368">
        <v>2</v>
      </c>
      <c r="GJ464" s="1368"/>
      <c r="GK464" s="1368"/>
      <c r="GL464" s="1368"/>
      <c r="GM464" s="1368"/>
      <c r="GN464" s="1368"/>
      <c r="GO464" s="1368"/>
      <c r="GP464" s="1368"/>
      <c r="GQ464" s="1368"/>
      <c r="GR464" s="1368"/>
      <c r="GS464" s="1016"/>
    </row>
    <row r="465" spans="1:201" hidden="1" x14ac:dyDescent="0.35">
      <c r="A465" s="1231">
        <v>43371</v>
      </c>
      <c r="B465" s="595"/>
      <c r="C465" s="595"/>
      <c r="D465" s="595"/>
      <c r="E465" s="595"/>
      <c r="F465" s="1012"/>
      <c r="G465" s="1165"/>
      <c r="H465" s="1014"/>
      <c r="I465" s="595"/>
      <c r="J465" s="595"/>
      <c r="K465" s="595"/>
      <c r="L465" s="595"/>
      <c r="M465" s="1012"/>
      <c r="N465" s="1012"/>
      <c r="O465" s="1014"/>
      <c r="P465" s="1014"/>
      <c r="Q465" s="595"/>
      <c r="R465" s="595"/>
      <c r="S465" s="595"/>
      <c r="T465" s="595"/>
      <c r="U465" s="1012"/>
      <c r="V465" s="1165"/>
      <c r="W465" s="595"/>
      <c r="X465" s="595"/>
      <c r="Y465" s="595"/>
      <c r="Z465" s="595"/>
      <c r="AA465" s="1012"/>
      <c r="AB465" s="1012"/>
      <c r="AC465" s="1360">
        <v>3</v>
      </c>
      <c r="AD465" s="1360">
        <v>3</v>
      </c>
      <c r="AE465" s="1360">
        <v>5</v>
      </c>
      <c r="AF465" s="1360">
        <f t="shared" si="717"/>
        <v>11</v>
      </c>
      <c r="AG465" s="1360">
        <v>1</v>
      </c>
      <c r="AH465" s="1361"/>
      <c r="AI465" s="1362"/>
      <c r="AJ465" s="1360">
        <v>3</v>
      </c>
      <c r="AK465" s="1360">
        <v>6</v>
      </c>
      <c r="AL465" s="1360">
        <v>7</v>
      </c>
      <c r="AM465" s="1360">
        <f t="shared" si="718"/>
        <v>16</v>
      </c>
      <c r="AN465" s="1363">
        <v>1</v>
      </c>
      <c r="AO465" s="1360"/>
      <c r="AP465" s="1360"/>
      <c r="AQ465" s="1360">
        <v>0</v>
      </c>
      <c r="AR465" s="1360">
        <v>3</v>
      </c>
      <c r="AS465" s="1360">
        <v>1</v>
      </c>
      <c r="AT465" s="1360">
        <f t="shared" si="719"/>
        <v>4</v>
      </c>
      <c r="AU465" s="1360">
        <v>1</v>
      </c>
      <c r="AV465" s="1361"/>
      <c r="AW465" s="1362"/>
      <c r="AX465" s="1394">
        <v>0</v>
      </c>
      <c r="AY465" s="1394">
        <v>7</v>
      </c>
      <c r="AZ465" s="1394">
        <v>2</v>
      </c>
      <c r="BA465" s="1394">
        <f t="shared" si="720"/>
        <v>9</v>
      </c>
      <c r="BB465" s="1394">
        <v>1</v>
      </c>
      <c r="BC465" s="1394"/>
      <c r="BD465" s="1394"/>
      <c r="BE465" s="1394"/>
      <c r="BF465" s="1394"/>
      <c r="BG465" s="1394"/>
      <c r="BH465" s="1394"/>
      <c r="BI465" s="1394"/>
      <c r="BJ465" s="1394"/>
      <c r="BK465" s="1394"/>
      <c r="BL465" s="1394"/>
      <c r="BM465" s="1394">
        <v>0</v>
      </c>
      <c r="BN465" s="1360">
        <v>0</v>
      </c>
      <c r="BO465" s="1360">
        <v>0</v>
      </c>
      <c r="BP465" s="1360">
        <f t="shared" si="721"/>
        <v>0</v>
      </c>
      <c r="BQ465" s="1360">
        <v>1</v>
      </c>
      <c r="BR465" s="1361"/>
      <c r="BS465" s="1360">
        <v>0</v>
      </c>
      <c r="BT465" s="1360">
        <v>0</v>
      </c>
      <c r="BU465" s="1360">
        <v>0</v>
      </c>
      <c r="BV465" s="1360">
        <f t="shared" si="722"/>
        <v>0</v>
      </c>
      <c r="BW465" s="1360">
        <v>1</v>
      </c>
      <c r="BX465" s="1360"/>
      <c r="BY465" s="1362"/>
      <c r="BZ465" s="1362"/>
      <c r="CA465" s="1360"/>
      <c r="CB465" s="1360"/>
      <c r="CC465" s="1360"/>
      <c r="CD465" s="1360"/>
      <c r="CE465" s="1360"/>
      <c r="CF465" s="1163"/>
      <c r="CG465" s="1355"/>
      <c r="CH465" s="1370"/>
      <c r="CI465" s="1370"/>
      <c r="CJ465" s="1370"/>
      <c r="CK465" s="1370"/>
      <c r="CL465" s="1363"/>
      <c r="CM465" s="1370"/>
      <c r="CN465" s="1369"/>
      <c r="CO465" s="1369"/>
      <c r="CP465" s="1370"/>
      <c r="CQ465" s="1370"/>
      <c r="CR465" s="1370"/>
      <c r="CS465" s="1370"/>
      <c r="CT465" s="1370"/>
      <c r="CU465" s="1370"/>
      <c r="CV465" s="1369"/>
      <c r="CW465" s="1370"/>
      <c r="CX465" s="1370"/>
      <c r="CY465" s="1370"/>
      <c r="CZ465" s="1370"/>
      <c r="DA465" s="1680"/>
      <c r="DB465" s="1680"/>
      <c r="DC465" s="1680"/>
      <c r="DD465" s="1680"/>
      <c r="DE465" s="1680"/>
      <c r="DF465" s="1680"/>
      <c r="DG465" s="1680"/>
      <c r="DH465" s="1680"/>
      <c r="DI465" s="1680"/>
      <c r="DJ465" s="1680"/>
      <c r="DK465" s="1680"/>
      <c r="DL465" s="1680"/>
      <c r="DM465" s="1370"/>
      <c r="DN465" s="1370"/>
      <c r="DO465" s="1369"/>
      <c r="DP465" s="1369"/>
      <c r="DQ465" s="1370"/>
      <c r="DR465" s="1370"/>
      <c r="DS465" s="1370"/>
      <c r="DT465" s="1370"/>
      <c r="DU465" s="1370"/>
      <c r="DV465" s="1370"/>
      <c r="DW465" s="1369"/>
      <c r="DX465" s="1370"/>
      <c r="DY465" s="1370"/>
      <c r="DZ465" s="1370"/>
      <c r="EA465" s="1370"/>
      <c r="EB465" s="1370"/>
      <c r="EC465" s="1370"/>
      <c r="ED465" s="1369"/>
      <c r="EE465" s="1369"/>
      <c r="EF465" s="1370">
        <v>12</v>
      </c>
      <c r="EG465" s="1370">
        <v>2</v>
      </c>
      <c r="EH465" s="1370">
        <v>5</v>
      </c>
      <c r="EI465" s="1370">
        <f t="shared" si="723"/>
        <v>19</v>
      </c>
      <c r="EJ465" s="1370">
        <v>1</v>
      </c>
      <c r="EK465" s="1163"/>
      <c r="EL465" s="1355"/>
      <c r="EM465" s="1360">
        <v>13</v>
      </c>
      <c r="EN465" s="1360">
        <v>3</v>
      </c>
      <c r="EO465" s="1360">
        <v>8</v>
      </c>
      <c r="EP465" s="1360">
        <f t="shared" si="724"/>
        <v>24</v>
      </c>
      <c r="EQ465" s="1360">
        <v>1</v>
      </c>
      <c r="ER465" s="1360"/>
      <c r="ES465" s="1362"/>
      <c r="ET465" s="1360"/>
      <c r="EU465" s="1360">
        <v>9</v>
      </c>
      <c r="EV465" s="1360">
        <v>1</v>
      </c>
      <c r="EW465" s="1360">
        <v>4</v>
      </c>
      <c r="EX465" s="1360">
        <f t="shared" si="725"/>
        <v>14</v>
      </c>
      <c r="EY465" s="1361">
        <v>1</v>
      </c>
      <c r="EZ465" s="1371"/>
      <c r="FA465" s="1362"/>
      <c r="FB465" s="1360">
        <v>12</v>
      </c>
      <c r="FC465" s="1360">
        <v>4</v>
      </c>
      <c r="FD465" s="1360">
        <v>6</v>
      </c>
      <c r="FE465" s="1360">
        <f t="shared" si="726"/>
        <v>22</v>
      </c>
      <c r="FF465" s="1372">
        <v>1</v>
      </c>
      <c r="FG465" s="1372"/>
      <c r="FH465" s="1373"/>
      <c r="FI465" s="1373"/>
      <c r="FJ465" s="1374">
        <v>8</v>
      </c>
      <c r="FK465" s="1374">
        <v>0</v>
      </c>
      <c r="FL465" s="1374">
        <v>4</v>
      </c>
      <c r="FM465" s="1374">
        <f t="shared" si="727"/>
        <v>12</v>
      </c>
      <c r="FN465" s="1374">
        <v>1</v>
      </c>
      <c r="FO465" s="1374"/>
      <c r="FP465" s="1374"/>
      <c r="FQ465" s="1374">
        <v>10</v>
      </c>
      <c r="FR465" s="1360">
        <v>0</v>
      </c>
      <c r="FS465" s="1360">
        <v>5</v>
      </c>
      <c r="FT465" s="1360">
        <f t="shared" si="728"/>
        <v>15</v>
      </c>
      <c r="FU465" s="1360">
        <v>1</v>
      </c>
      <c r="FV465" s="1360"/>
      <c r="FW465" s="1362"/>
      <c r="FX465" s="1362"/>
      <c r="FY465" s="1360">
        <v>1</v>
      </c>
      <c r="FZ465" s="1360">
        <v>2</v>
      </c>
      <c r="GA465" s="1360">
        <v>0</v>
      </c>
      <c r="GB465" s="1362">
        <f t="shared" si="729"/>
        <v>3</v>
      </c>
      <c r="GC465" s="1360">
        <v>1</v>
      </c>
      <c r="GD465" s="1361"/>
      <c r="GE465" s="1360">
        <f t="shared" si="701"/>
        <v>33</v>
      </c>
      <c r="GF465" s="1360">
        <f t="shared" si="702"/>
        <v>11</v>
      </c>
      <c r="GG465" s="1360">
        <f t="shared" si="703"/>
        <v>19</v>
      </c>
      <c r="GH465" s="1368">
        <v>0</v>
      </c>
      <c r="GI465" s="1368">
        <v>1</v>
      </c>
      <c r="GJ465" s="1368"/>
      <c r="GK465" s="1368"/>
      <c r="GL465" s="1368"/>
      <c r="GM465" s="1368"/>
      <c r="GN465" s="1368"/>
      <c r="GO465" s="1368"/>
      <c r="GP465" s="1368"/>
      <c r="GQ465" s="1368"/>
      <c r="GR465" s="1368"/>
      <c r="GS465" s="1016"/>
    </row>
    <row r="466" spans="1:201" hidden="1" x14ac:dyDescent="0.35">
      <c r="A466" s="1230">
        <v>43374</v>
      </c>
      <c r="B466" s="595"/>
      <c r="C466" s="595"/>
      <c r="D466" s="595"/>
      <c r="E466" s="595"/>
      <c r="F466" s="1012"/>
      <c r="G466" s="1165"/>
      <c r="H466" s="1014"/>
      <c r="I466" s="595"/>
      <c r="J466" s="595"/>
      <c r="K466" s="595"/>
      <c r="L466" s="595"/>
      <c r="M466" s="1012"/>
      <c r="N466" s="1012"/>
      <c r="O466" s="1014"/>
      <c r="P466" s="1014"/>
      <c r="Q466" s="595"/>
      <c r="R466" s="595"/>
      <c r="S466" s="595"/>
      <c r="T466" s="595"/>
      <c r="U466" s="1012"/>
      <c r="V466" s="1165"/>
      <c r="W466" s="595"/>
      <c r="X466" s="595"/>
      <c r="Y466" s="595"/>
      <c r="Z466" s="595"/>
      <c r="AA466" s="1012"/>
      <c r="AB466" s="1012"/>
      <c r="AC466" s="1360">
        <v>10</v>
      </c>
      <c r="AD466" s="1360">
        <v>7</v>
      </c>
      <c r="AE466" s="1360">
        <v>3</v>
      </c>
      <c r="AF466" s="1360">
        <f t="shared" si="717"/>
        <v>20</v>
      </c>
      <c r="AG466" s="1360">
        <v>1</v>
      </c>
      <c r="AH466" s="1361"/>
      <c r="AI466" s="1362"/>
      <c r="AJ466" s="1360">
        <v>12</v>
      </c>
      <c r="AK466" s="1360">
        <v>7</v>
      </c>
      <c r="AL466" s="1360">
        <v>3</v>
      </c>
      <c r="AM466" s="1360">
        <f t="shared" si="718"/>
        <v>22</v>
      </c>
      <c r="AN466" s="1363">
        <v>1</v>
      </c>
      <c r="AO466" s="1360"/>
      <c r="AP466" s="1360"/>
      <c r="AQ466" s="1360">
        <v>5</v>
      </c>
      <c r="AR466" s="1360">
        <v>5</v>
      </c>
      <c r="AS466" s="1360">
        <v>4</v>
      </c>
      <c r="AT466" s="1360">
        <f t="shared" si="719"/>
        <v>14</v>
      </c>
      <c r="AU466" s="1360">
        <v>1</v>
      </c>
      <c r="AV466" s="1361"/>
      <c r="AW466" s="1362"/>
      <c r="AX466" s="1394">
        <v>5</v>
      </c>
      <c r="AY466" s="1394">
        <v>7</v>
      </c>
      <c r="AZ466" s="1394">
        <v>4</v>
      </c>
      <c r="BA466" s="1394">
        <f t="shared" si="720"/>
        <v>16</v>
      </c>
      <c r="BB466" s="1394">
        <v>1</v>
      </c>
      <c r="BC466" s="1394"/>
      <c r="BD466" s="1394"/>
      <c r="BE466" s="1394"/>
      <c r="BF466" s="1394"/>
      <c r="BG466" s="1394"/>
      <c r="BH466" s="1394"/>
      <c r="BI466" s="1394"/>
      <c r="BJ466" s="1394"/>
      <c r="BK466" s="1394"/>
      <c r="BL466" s="1394"/>
      <c r="BM466" s="1394">
        <v>0</v>
      </c>
      <c r="BN466" s="1360">
        <v>0</v>
      </c>
      <c r="BO466" s="1360">
        <v>0</v>
      </c>
      <c r="BP466" s="1360">
        <f t="shared" si="721"/>
        <v>0</v>
      </c>
      <c r="BQ466" s="1360">
        <v>1</v>
      </c>
      <c r="BR466" s="1361"/>
      <c r="BS466" s="1360">
        <v>0</v>
      </c>
      <c r="BT466" s="1360">
        <v>0</v>
      </c>
      <c r="BU466" s="1360">
        <v>2</v>
      </c>
      <c r="BV466" s="1360">
        <f t="shared" si="722"/>
        <v>2</v>
      </c>
      <c r="BW466" s="1360">
        <v>1</v>
      </c>
      <c r="BX466" s="1360"/>
      <c r="BY466" s="1362"/>
      <c r="BZ466" s="1362"/>
      <c r="CA466" s="1360"/>
      <c r="CB466" s="1360"/>
      <c r="CC466" s="1360"/>
      <c r="CD466" s="1360"/>
      <c r="CE466" s="1360"/>
      <c r="CF466" s="1163"/>
      <c r="CG466" s="1355"/>
      <c r="CH466" s="1370"/>
      <c r="CI466" s="1370"/>
      <c r="CJ466" s="1370"/>
      <c r="CK466" s="1370"/>
      <c r="CL466" s="1363"/>
      <c r="CM466" s="1370"/>
      <c r="CN466" s="1369"/>
      <c r="CO466" s="1369"/>
      <c r="CP466" s="1370"/>
      <c r="CQ466" s="1370"/>
      <c r="CR466" s="1370"/>
      <c r="CS466" s="1370"/>
      <c r="CT466" s="1370"/>
      <c r="CU466" s="1370"/>
      <c r="CV466" s="1369"/>
      <c r="CW466" s="1370"/>
      <c r="CX466" s="1370"/>
      <c r="CY466" s="1370"/>
      <c r="CZ466" s="1370"/>
      <c r="DA466" s="1680"/>
      <c r="DB466" s="1680"/>
      <c r="DC466" s="1680"/>
      <c r="DD466" s="1680"/>
      <c r="DE466" s="1680"/>
      <c r="DF466" s="1680"/>
      <c r="DG466" s="1680"/>
      <c r="DH466" s="1680"/>
      <c r="DI466" s="1680"/>
      <c r="DJ466" s="1680"/>
      <c r="DK466" s="1680"/>
      <c r="DL466" s="1680"/>
      <c r="DM466" s="1370"/>
      <c r="DN466" s="1370"/>
      <c r="DO466" s="1369"/>
      <c r="DP466" s="1369"/>
      <c r="DQ466" s="1370"/>
      <c r="DR466" s="1370"/>
      <c r="DS466" s="1370"/>
      <c r="DT466" s="1370"/>
      <c r="DU466" s="1370"/>
      <c r="DV466" s="1370"/>
      <c r="DW466" s="1369"/>
      <c r="DX466" s="1370"/>
      <c r="DY466" s="1370"/>
      <c r="DZ466" s="1370"/>
      <c r="EA466" s="1370"/>
      <c r="EB466" s="1370"/>
      <c r="EC466" s="1370"/>
      <c r="ED466" s="1369"/>
      <c r="EE466" s="1369"/>
      <c r="EF466" s="1370">
        <v>11</v>
      </c>
      <c r="EG466" s="1370">
        <v>2</v>
      </c>
      <c r="EH466" s="1370">
        <v>4</v>
      </c>
      <c r="EI466" s="1370">
        <f t="shared" si="723"/>
        <v>17</v>
      </c>
      <c r="EJ466" s="1370">
        <v>1</v>
      </c>
      <c r="EK466" s="1163"/>
      <c r="EL466" s="1355"/>
      <c r="EM466" s="1360">
        <v>11</v>
      </c>
      <c r="EN466" s="1360">
        <v>7</v>
      </c>
      <c r="EO466" s="1360">
        <v>5</v>
      </c>
      <c r="EP466" s="1360">
        <f t="shared" si="724"/>
        <v>23</v>
      </c>
      <c r="EQ466" s="1360">
        <v>1</v>
      </c>
      <c r="ER466" s="1360"/>
      <c r="ES466" s="1362"/>
      <c r="ET466" s="1360"/>
      <c r="EU466" s="1360">
        <v>7</v>
      </c>
      <c r="EV466" s="1360">
        <v>2</v>
      </c>
      <c r="EW466" s="1360">
        <v>4</v>
      </c>
      <c r="EX466" s="1360">
        <f t="shared" si="725"/>
        <v>13</v>
      </c>
      <c r="EY466" s="1361">
        <v>1</v>
      </c>
      <c r="EZ466" s="1371"/>
      <c r="FA466" s="1362"/>
      <c r="FB466" s="1360">
        <v>7</v>
      </c>
      <c r="FC466" s="1360">
        <v>4</v>
      </c>
      <c r="FD466" s="1360">
        <v>5</v>
      </c>
      <c r="FE466" s="1360">
        <f t="shared" si="726"/>
        <v>16</v>
      </c>
      <c r="FF466" s="1372">
        <v>1</v>
      </c>
      <c r="FG466" s="1372"/>
      <c r="FH466" s="1373"/>
      <c r="FI466" s="1373"/>
      <c r="FJ466" s="1374">
        <v>7</v>
      </c>
      <c r="FK466" s="1374">
        <v>1</v>
      </c>
      <c r="FL466" s="1374">
        <v>9</v>
      </c>
      <c r="FM466" s="1374">
        <f t="shared" si="727"/>
        <v>17</v>
      </c>
      <c r="FN466" s="1374">
        <v>1</v>
      </c>
      <c r="FO466" s="1374"/>
      <c r="FP466" s="1374"/>
      <c r="FQ466" s="1374">
        <v>7</v>
      </c>
      <c r="FR466" s="1360">
        <v>1</v>
      </c>
      <c r="FS466" s="1360">
        <v>10</v>
      </c>
      <c r="FT466" s="1360">
        <f t="shared" si="728"/>
        <v>18</v>
      </c>
      <c r="FU466" s="1360">
        <v>1</v>
      </c>
      <c r="FV466" s="1360"/>
      <c r="FW466" s="1362"/>
      <c r="FX466" s="1362"/>
      <c r="FY466" s="1360">
        <v>3</v>
      </c>
      <c r="FZ466" s="1360">
        <v>3</v>
      </c>
      <c r="GA466" s="1360">
        <v>3</v>
      </c>
      <c r="GB466" s="1362">
        <f t="shared" si="729"/>
        <v>9</v>
      </c>
      <c r="GC466" s="1360">
        <v>1</v>
      </c>
      <c r="GD466" s="1361"/>
      <c r="GE466" s="1360">
        <f t="shared" si="701"/>
        <v>43</v>
      </c>
      <c r="GF466" s="1360">
        <f t="shared" si="702"/>
        <v>20</v>
      </c>
      <c r="GG466" s="1360">
        <f t="shared" si="703"/>
        <v>27</v>
      </c>
      <c r="GH466" s="1368">
        <v>0</v>
      </c>
      <c r="GI466" s="1368">
        <v>3</v>
      </c>
      <c r="GJ466" s="1368"/>
      <c r="GK466" s="1368"/>
      <c r="GL466" s="1368"/>
      <c r="GM466" s="1368"/>
      <c r="GN466" s="1368"/>
      <c r="GO466" s="1368"/>
      <c r="GP466" s="1368"/>
      <c r="GQ466" s="1368"/>
      <c r="GR466" s="1368"/>
      <c r="GS466" s="1016"/>
    </row>
    <row r="467" spans="1:201" ht="15.5" hidden="1" x14ac:dyDescent="0.35">
      <c r="A467" s="1230">
        <v>43375</v>
      </c>
      <c r="B467" s="595"/>
      <c r="C467" s="595"/>
      <c r="D467" s="595"/>
      <c r="E467" s="595"/>
      <c r="F467" s="1012"/>
      <c r="G467" s="1165"/>
      <c r="H467" s="1014"/>
      <c r="I467" s="595"/>
      <c r="J467" s="595"/>
      <c r="K467" s="595"/>
      <c r="L467" s="595"/>
      <c r="M467" s="1012"/>
      <c r="N467" s="1012"/>
      <c r="O467" s="1014"/>
      <c r="P467" s="1014"/>
      <c r="Q467" s="595"/>
      <c r="R467" s="595"/>
      <c r="S467" s="595"/>
      <c r="T467" s="595"/>
      <c r="U467" s="1012"/>
      <c r="V467" s="1165"/>
      <c r="W467" s="595"/>
      <c r="X467" s="595"/>
      <c r="Y467" s="595"/>
      <c r="Z467" s="595"/>
      <c r="AA467" s="1012"/>
      <c r="AB467" s="1012"/>
      <c r="AC467" s="1360">
        <v>3</v>
      </c>
      <c r="AD467" s="1360">
        <v>23</v>
      </c>
      <c r="AE467" s="1360">
        <v>6</v>
      </c>
      <c r="AF467" s="1360">
        <f t="shared" si="717"/>
        <v>32</v>
      </c>
      <c r="AG467" s="1360">
        <v>1</v>
      </c>
      <c r="AH467" s="1361"/>
      <c r="AI467" s="1362"/>
      <c r="AJ467" s="1360">
        <v>6</v>
      </c>
      <c r="AK467" s="1360">
        <v>25</v>
      </c>
      <c r="AL467" s="1360">
        <v>7</v>
      </c>
      <c r="AM467" s="1360">
        <f t="shared" si="718"/>
        <v>38</v>
      </c>
      <c r="AN467" s="1363">
        <v>1</v>
      </c>
      <c r="AO467" s="1360"/>
      <c r="AP467" s="1360"/>
      <c r="AQ467" s="1360">
        <v>2</v>
      </c>
      <c r="AR467" s="1360">
        <v>23</v>
      </c>
      <c r="AS467" s="1360">
        <v>4</v>
      </c>
      <c r="AT467" s="1360">
        <f t="shared" si="719"/>
        <v>29</v>
      </c>
      <c r="AU467" s="1360">
        <v>1</v>
      </c>
      <c r="AV467" s="1361"/>
      <c r="AW467" s="1362"/>
      <c r="AX467" s="1394">
        <v>3</v>
      </c>
      <c r="AY467" s="1394">
        <v>23</v>
      </c>
      <c r="AZ467" s="1394">
        <v>4</v>
      </c>
      <c r="BA467" s="1394">
        <f t="shared" si="720"/>
        <v>30</v>
      </c>
      <c r="BB467" s="1394">
        <v>1</v>
      </c>
      <c r="BC467" s="1394"/>
      <c r="BD467" s="1394"/>
      <c r="BE467" s="1394"/>
      <c r="BF467" s="1394"/>
      <c r="BG467" s="1394"/>
      <c r="BH467" s="1394"/>
      <c r="BI467" s="1394"/>
      <c r="BJ467" s="1394"/>
      <c r="BK467" s="1394"/>
      <c r="BL467" s="1394"/>
      <c r="BM467" s="1394">
        <v>0</v>
      </c>
      <c r="BN467" s="1360">
        <v>0</v>
      </c>
      <c r="BO467" s="1360">
        <v>0</v>
      </c>
      <c r="BP467" s="1360">
        <f t="shared" si="721"/>
        <v>0</v>
      </c>
      <c r="BQ467" s="1360">
        <v>1</v>
      </c>
      <c r="BR467" s="1361"/>
      <c r="BS467" s="1360">
        <v>1</v>
      </c>
      <c r="BT467" s="1360">
        <v>0</v>
      </c>
      <c r="BU467" s="1360">
        <v>4</v>
      </c>
      <c r="BV467" s="1360">
        <f t="shared" si="722"/>
        <v>5</v>
      </c>
      <c r="BW467" s="1360">
        <v>1</v>
      </c>
      <c r="BX467" s="1360"/>
      <c r="BY467" s="1362"/>
      <c r="BZ467" s="1362"/>
      <c r="CA467" s="1360"/>
      <c r="CB467" s="1360"/>
      <c r="CC467" s="1360"/>
      <c r="CD467" s="1360"/>
      <c r="CE467" s="1360"/>
      <c r="CF467" s="1163"/>
      <c r="CG467" s="1355"/>
      <c r="CH467" s="1370"/>
      <c r="CI467" s="1370"/>
      <c r="CJ467" s="1370"/>
      <c r="CK467" s="1370"/>
      <c r="CL467" s="1363"/>
      <c r="CM467" s="1370"/>
      <c r="CN467" s="1369"/>
      <c r="CO467" s="1369"/>
      <c r="CP467" s="1370"/>
      <c r="CQ467" s="1370"/>
      <c r="CR467" s="1370"/>
      <c r="CS467" s="1370"/>
      <c r="CT467" s="1370"/>
      <c r="CU467" s="1370"/>
      <c r="CV467" s="1369"/>
      <c r="CW467" s="1370"/>
      <c r="CX467" s="1370"/>
      <c r="CY467" s="1370"/>
      <c r="CZ467" s="1370"/>
      <c r="DA467" s="1680"/>
      <c r="DB467" s="1680"/>
      <c r="DC467" s="1680"/>
      <c r="DD467" s="1680"/>
      <c r="DE467" s="1680"/>
      <c r="DF467" s="1680"/>
      <c r="DG467" s="1680"/>
      <c r="DH467" s="1680"/>
      <c r="DI467" s="1680"/>
      <c r="DJ467" s="1680"/>
      <c r="DK467" s="1680"/>
      <c r="DL467" s="1680"/>
      <c r="DM467" s="1370"/>
      <c r="DN467" s="1370"/>
      <c r="DO467" s="1369"/>
      <c r="DP467" s="1369"/>
      <c r="DQ467" s="1370"/>
      <c r="DR467" s="1370"/>
      <c r="DS467" s="1370"/>
      <c r="DT467" s="1370"/>
      <c r="DU467" s="1370"/>
      <c r="DV467" s="1370"/>
      <c r="DW467" s="1369"/>
      <c r="DX467" s="1370"/>
      <c r="DY467" s="1370"/>
      <c r="DZ467" s="1370"/>
      <c r="EA467" s="1370"/>
      <c r="EB467" s="1370"/>
      <c r="EC467" s="1370"/>
      <c r="ED467" s="1369"/>
      <c r="EE467" s="1369"/>
      <c r="EF467" s="1370">
        <v>6</v>
      </c>
      <c r="EG467" s="1370">
        <v>3</v>
      </c>
      <c r="EH467" s="1370">
        <v>1</v>
      </c>
      <c r="EI467" s="1370">
        <f t="shared" si="723"/>
        <v>10</v>
      </c>
      <c r="EJ467" s="1370">
        <v>1</v>
      </c>
      <c r="EK467" s="1163"/>
      <c r="EL467" s="1355"/>
      <c r="EM467" s="1360">
        <v>9</v>
      </c>
      <c r="EN467" s="1360">
        <v>3</v>
      </c>
      <c r="EO467" s="1360">
        <v>5</v>
      </c>
      <c r="EP467" s="1360">
        <f t="shared" si="724"/>
        <v>17</v>
      </c>
      <c r="EQ467" s="1360">
        <v>1</v>
      </c>
      <c r="ER467" s="1360"/>
      <c r="ES467" s="1362"/>
      <c r="ET467" s="1360"/>
      <c r="EU467" s="1360">
        <v>8</v>
      </c>
      <c r="EV467" s="1360">
        <v>2</v>
      </c>
      <c r="EW467" s="1360">
        <v>1</v>
      </c>
      <c r="EX467" s="1360">
        <f t="shared" si="725"/>
        <v>11</v>
      </c>
      <c r="EY467" s="1361">
        <v>1</v>
      </c>
      <c r="EZ467" s="1360"/>
      <c r="FA467" s="1362"/>
      <c r="FB467" s="1360">
        <v>8</v>
      </c>
      <c r="FC467" s="1360">
        <v>3</v>
      </c>
      <c r="FD467" s="1360">
        <v>3</v>
      </c>
      <c r="FE467" s="1360">
        <f t="shared" si="726"/>
        <v>14</v>
      </c>
      <c r="FF467" s="1372">
        <v>1</v>
      </c>
      <c r="FG467" s="1372"/>
      <c r="FH467" s="1373"/>
      <c r="FI467" s="1373"/>
      <c r="FJ467" s="1374">
        <v>5</v>
      </c>
      <c r="FK467" s="1374">
        <v>0</v>
      </c>
      <c r="FL467" s="1374">
        <v>2</v>
      </c>
      <c r="FM467" s="1374">
        <f t="shared" si="727"/>
        <v>7</v>
      </c>
      <c r="FN467" s="1374">
        <v>1</v>
      </c>
      <c r="FO467" s="1374"/>
      <c r="FP467" s="1374"/>
      <c r="FQ467" s="1374">
        <v>6</v>
      </c>
      <c r="FR467" s="1360">
        <v>2</v>
      </c>
      <c r="FS467" s="1360">
        <v>2</v>
      </c>
      <c r="FT467" s="1360">
        <f t="shared" si="728"/>
        <v>10</v>
      </c>
      <c r="FU467" s="1360">
        <v>1</v>
      </c>
      <c r="FV467" s="1360"/>
      <c r="FW467" s="1362"/>
      <c r="FX467" s="1362"/>
      <c r="FY467" s="1360">
        <v>2</v>
      </c>
      <c r="FZ467" s="1360">
        <v>0</v>
      </c>
      <c r="GA467" s="1360">
        <v>0</v>
      </c>
      <c r="GB467" s="1362">
        <f t="shared" si="729"/>
        <v>2</v>
      </c>
      <c r="GC467" s="1360">
        <v>1</v>
      </c>
      <c r="GD467" s="1361"/>
      <c r="GE467" s="1360">
        <f t="shared" si="701"/>
        <v>26</v>
      </c>
      <c r="GF467" s="1360">
        <f t="shared" si="702"/>
        <v>51</v>
      </c>
      <c r="GG467" s="1360">
        <f t="shared" si="703"/>
        <v>14</v>
      </c>
      <c r="GH467" s="1368">
        <v>1</v>
      </c>
      <c r="GI467" s="1368">
        <v>5</v>
      </c>
      <c r="GJ467" s="1368"/>
      <c r="GK467" s="1368"/>
      <c r="GL467" s="1368"/>
      <c r="GM467" s="1368"/>
      <c r="GN467" s="1368"/>
      <c r="GO467" s="1368"/>
      <c r="GP467" s="1368"/>
      <c r="GQ467" s="1368"/>
      <c r="GR467" s="1368"/>
      <c r="GS467" s="1016"/>
    </row>
    <row r="468" spans="1:201" ht="15.5" hidden="1" x14ac:dyDescent="0.35">
      <c r="A468" s="1230">
        <v>43376</v>
      </c>
      <c r="B468" s="595"/>
      <c r="C468" s="595"/>
      <c r="D468" s="595"/>
      <c r="E468" s="595"/>
      <c r="F468" s="1012"/>
      <c r="G468" s="1165"/>
      <c r="H468" s="1014"/>
      <c r="I468" s="595"/>
      <c r="J468" s="595"/>
      <c r="K468" s="595"/>
      <c r="L468" s="595"/>
      <c r="M468" s="1012"/>
      <c r="N468" s="1012"/>
      <c r="O468" s="1014"/>
      <c r="P468" s="1014"/>
      <c r="Q468" s="595"/>
      <c r="R468" s="595"/>
      <c r="S468" s="595"/>
      <c r="T468" s="595"/>
      <c r="U468" s="1012"/>
      <c r="V468" s="1165"/>
      <c r="W468" s="595"/>
      <c r="X468" s="595"/>
      <c r="Y468" s="595"/>
      <c r="Z468" s="595"/>
      <c r="AA468" s="1012"/>
      <c r="AB468" s="1012"/>
      <c r="AC468" s="1360">
        <v>5</v>
      </c>
      <c r="AD468" s="1360">
        <v>0</v>
      </c>
      <c r="AE468" s="1360">
        <v>1</v>
      </c>
      <c r="AF468" s="1360">
        <f t="shared" si="717"/>
        <v>6</v>
      </c>
      <c r="AG468" s="1360">
        <v>1</v>
      </c>
      <c r="AH468" s="1361"/>
      <c r="AI468" s="1362"/>
      <c r="AJ468" s="1360">
        <v>6</v>
      </c>
      <c r="AK468" s="1360">
        <v>1</v>
      </c>
      <c r="AL468" s="1360">
        <v>1</v>
      </c>
      <c r="AM468" s="1360">
        <f t="shared" si="718"/>
        <v>8</v>
      </c>
      <c r="AN468" s="1363">
        <v>1</v>
      </c>
      <c r="AO468" s="1360"/>
      <c r="AP468" s="1360"/>
      <c r="AQ468" s="1360">
        <v>0</v>
      </c>
      <c r="AR468" s="1360">
        <v>0</v>
      </c>
      <c r="AS468" s="1360">
        <v>0</v>
      </c>
      <c r="AT468" s="1360">
        <f t="shared" si="719"/>
        <v>0</v>
      </c>
      <c r="AU468" s="1360">
        <v>1</v>
      </c>
      <c r="AV468" s="1361"/>
      <c r="AW468" s="1362"/>
      <c r="AX468" s="1394">
        <v>0</v>
      </c>
      <c r="AY468" s="1394">
        <v>0</v>
      </c>
      <c r="AZ468" s="1394">
        <v>0</v>
      </c>
      <c r="BA468" s="1394">
        <f t="shared" si="720"/>
        <v>0</v>
      </c>
      <c r="BB468" s="1394">
        <v>1</v>
      </c>
      <c r="BC468" s="1394"/>
      <c r="BD468" s="1394"/>
      <c r="BE468" s="1394"/>
      <c r="BF468" s="1394"/>
      <c r="BG468" s="1394"/>
      <c r="BH468" s="1394"/>
      <c r="BI468" s="1394"/>
      <c r="BJ468" s="1394"/>
      <c r="BK468" s="1394"/>
      <c r="BL468" s="1394"/>
      <c r="BM468" s="1394">
        <v>0</v>
      </c>
      <c r="BN468" s="1360">
        <v>0</v>
      </c>
      <c r="BO468" s="1360">
        <v>0</v>
      </c>
      <c r="BP468" s="1360">
        <f t="shared" si="721"/>
        <v>0</v>
      </c>
      <c r="BQ468" s="1360">
        <v>1</v>
      </c>
      <c r="BR468" s="1361"/>
      <c r="BS468" s="1360">
        <v>0</v>
      </c>
      <c r="BT468" s="1360">
        <v>0</v>
      </c>
      <c r="BU468" s="1360">
        <v>2</v>
      </c>
      <c r="BV468" s="1360">
        <f t="shared" si="722"/>
        <v>2</v>
      </c>
      <c r="BW468" s="1360">
        <v>1</v>
      </c>
      <c r="BX468" s="1360"/>
      <c r="BY468" s="1362"/>
      <c r="BZ468" s="1362"/>
      <c r="CA468" s="1360"/>
      <c r="CB468" s="1360"/>
      <c r="CC468" s="1360"/>
      <c r="CD468" s="1360"/>
      <c r="CE468" s="1360"/>
      <c r="CF468" s="1163"/>
      <c r="CG468" s="1355"/>
      <c r="CH468" s="1370"/>
      <c r="CI468" s="1370"/>
      <c r="CJ468" s="1370"/>
      <c r="CK468" s="1370"/>
      <c r="CL468" s="1363"/>
      <c r="CM468" s="1370"/>
      <c r="CN468" s="1369"/>
      <c r="CO468" s="1369"/>
      <c r="CP468" s="1370"/>
      <c r="CQ468" s="1370"/>
      <c r="CR468" s="1370"/>
      <c r="CS468" s="1370"/>
      <c r="CT468" s="1370"/>
      <c r="CU468" s="1370"/>
      <c r="CV468" s="1369"/>
      <c r="CW468" s="1370"/>
      <c r="CX468" s="1370"/>
      <c r="CY468" s="1370"/>
      <c r="CZ468" s="1370"/>
      <c r="DA468" s="1680"/>
      <c r="DB468" s="1680"/>
      <c r="DC468" s="1680"/>
      <c r="DD468" s="1680"/>
      <c r="DE468" s="1680"/>
      <c r="DF468" s="1680"/>
      <c r="DG468" s="1680"/>
      <c r="DH468" s="1680"/>
      <c r="DI468" s="1680"/>
      <c r="DJ468" s="1680"/>
      <c r="DK468" s="1680"/>
      <c r="DL468" s="1680"/>
      <c r="DM468" s="1370"/>
      <c r="DN468" s="1370"/>
      <c r="DO468" s="1369"/>
      <c r="DP468" s="1369"/>
      <c r="DQ468" s="1370"/>
      <c r="DR468" s="1370"/>
      <c r="DS468" s="1370"/>
      <c r="DT468" s="1370"/>
      <c r="DU468" s="1370"/>
      <c r="DV468" s="1370"/>
      <c r="DW468" s="1369"/>
      <c r="DX468" s="1370"/>
      <c r="DY468" s="1370"/>
      <c r="DZ468" s="1370"/>
      <c r="EA468" s="1370"/>
      <c r="EB468" s="1370"/>
      <c r="EC468" s="1370"/>
      <c r="ED468" s="1369"/>
      <c r="EE468" s="1369"/>
      <c r="EF468" s="1370">
        <v>8</v>
      </c>
      <c r="EG468" s="1370">
        <v>1</v>
      </c>
      <c r="EH468" s="1370">
        <v>1</v>
      </c>
      <c r="EI468" s="1370">
        <f t="shared" si="723"/>
        <v>10</v>
      </c>
      <c r="EJ468" s="1370">
        <v>1</v>
      </c>
      <c r="EK468" s="1163"/>
      <c r="EL468" s="1355"/>
      <c r="EM468" s="1360">
        <v>9</v>
      </c>
      <c r="EN468" s="1360">
        <v>1</v>
      </c>
      <c r="EO468" s="1360">
        <v>2</v>
      </c>
      <c r="EP468" s="1360">
        <f t="shared" si="724"/>
        <v>12</v>
      </c>
      <c r="EQ468" s="1360">
        <v>1</v>
      </c>
      <c r="ER468" s="1360"/>
      <c r="ES468" s="1362"/>
      <c r="ET468" s="1360"/>
      <c r="EU468" s="1360">
        <v>1</v>
      </c>
      <c r="EV468" s="1360">
        <v>0</v>
      </c>
      <c r="EW468" s="1360">
        <v>4</v>
      </c>
      <c r="EX468" s="1360">
        <f t="shared" si="725"/>
        <v>5</v>
      </c>
      <c r="EY468" s="1361">
        <v>1</v>
      </c>
      <c r="EZ468" s="1360"/>
      <c r="FA468" s="1362"/>
      <c r="FB468" s="1360">
        <v>1</v>
      </c>
      <c r="FC468" s="1360">
        <v>2</v>
      </c>
      <c r="FD468" s="1360">
        <v>4</v>
      </c>
      <c r="FE468" s="1360">
        <f t="shared" si="726"/>
        <v>7</v>
      </c>
      <c r="FF468" s="1372">
        <v>1</v>
      </c>
      <c r="FG468" s="1372"/>
      <c r="FH468" s="1373"/>
      <c r="FI468" s="1373"/>
      <c r="FJ468" s="1374">
        <v>3</v>
      </c>
      <c r="FK468" s="1374">
        <v>1</v>
      </c>
      <c r="FL468" s="1374">
        <v>1</v>
      </c>
      <c r="FM468" s="1374">
        <f t="shared" si="727"/>
        <v>5</v>
      </c>
      <c r="FN468" s="1374">
        <v>1</v>
      </c>
      <c r="FO468" s="1374"/>
      <c r="FP468" s="1374"/>
      <c r="FQ468" s="1374">
        <v>3</v>
      </c>
      <c r="FR468" s="1360">
        <v>1</v>
      </c>
      <c r="FS468" s="1360">
        <v>2</v>
      </c>
      <c r="FT468" s="1360">
        <f t="shared" si="728"/>
        <v>6</v>
      </c>
      <c r="FU468" s="1360">
        <v>1</v>
      </c>
      <c r="FV468" s="1360"/>
      <c r="FW468" s="1362"/>
      <c r="FX468" s="1362"/>
      <c r="FY468" s="1360">
        <v>2</v>
      </c>
      <c r="FZ468" s="1360">
        <v>0</v>
      </c>
      <c r="GA468" s="1360">
        <v>0</v>
      </c>
      <c r="GB468" s="1362">
        <f t="shared" si="729"/>
        <v>2</v>
      </c>
      <c r="GC468" s="1360">
        <v>1</v>
      </c>
      <c r="GD468" s="1361"/>
      <c r="GE468" s="1360">
        <f t="shared" si="701"/>
        <v>19</v>
      </c>
      <c r="GF468" s="1360">
        <f t="shared" si="702"/>
        <v>2</v>
      </c>
      <c r="GG468" s="1360">
        <f t="shared" si="703"/>
        <v>7</v>
      </c>
      <c r="GH468" s="1368">
        <v>0</v>
      </c>
      <c r="GI468" s="1368">
        <v>0</v>
      </c>
      <c r="GJ468" s="1368"/>
      <c r="GK468" s="1368"/>
      <c r="GL468" s="1368"/>
      <c r="GM468" s="1368"/>
      <c r="GN468" s="1368"/>
      <c r="GO468" s="1368"/>
      <c r="GP468" s="1368"/>
      <c r="GQ468" s="1368"/>
      <c r="GR468" s="1368"/>
      <c r="GS468" s="1016"/>
    </row>
    <row r="469" spans="1:201" ht="15.5" hidden="1" x14ac:dyDescent="0.35">
      <c r="A469" s="1230" t="s">
        <v>355</v>
      </c>
      <c r="B469" s="595"/>
      <c r="C469" s="595"/>
      <c r="D469" s="595"/>
      <c r="E469" s="595"/>
      <c r="F469" s="1012"/>
      <c r="G469" s="1165"/>
      <c r="H469" s="1014"/>
      <c r="I469" s="595"/>
      <c r="J469" s="595"/>
      <c r="K469" s="595"/>
      <c r="L469" s="595"/>
      <c r="M469" s="1012"/>
      <c r="N469" s="1012"/>
      <c r="O469" s="1014"/>
      <c r="P469" s="1014"/>
      <c r="Q469" s="595"/>
      <c r="R469" s="595"/>
      <c r="S469" s="595"/>
      <c r="T469" s="595"/>
      <c r="U469" s="1012"/>
      <c r="V469" s="1165"/>
      <c r="W469" s="595"/>
      <c r="X469" s="595"/>
      <c r="Y469" s="595"/>
      <c r="Z469" s="595"/>
      <c r="AA469" s="1012"/>
      <c r="AB469" s="1012"/>
      <c r="AC469" s="1360"/>
      <c r="AD469" s="1360"/>
      <c r="AE469" s="1360"/>
      <c r="AF469" s="1360"/>
      <c r="AG469" s="1360"/>
      <c r="AH469" s="1361"/>
      <c r="AI469" s="1362"/>
      <c r="AJ469" s="1360"/>
      <c r="AK469" s="1360"/>
      <c r="AL469" s="1360"/>
      <c r="AM469" s="1360"/>
      <c r="AN469" s="1363">
        <f t="shared" si="687"/>
        <v>0</v>
      </c>
      <c r="AO469" s="1360"/>
      <c r="AP469" s="1360"/>
      <c r="AQ469" s="1360"/>
      <c r="AR469" s="1360"/>
      <c r="AS469" s="1360"/>
      <c r="AT469" s="1360"/>
      <c r="AU469" s="1360"/>
      <c r="AV469" s="1361"/>
      <c r="AW469" s="1362"/>
      <c r="AX469" s="1393"/>
      <c r="AY469" s="1393"/>
      <c r="AZ469" s="1393"/>
      <c r="BA469" s="1393"/>
      <c r="BB469" s="1393"/>
      <c r="BC469" s="1393"/>
      <c r="BD469" s="1393"/>
      <c r="BE469" s="1393"/>
      <c r="BF469" s="1393"/>
      <c r="BG469" s="1393"/>
      <c r="BH469" s="1393"/>
      <c r="BI469" s="1393"/>
      <c r="BJ469" s="1393"/>
      <c r="BK469" s="1393"/>
      <c r="BL469" s="1393"/>
      <c r="BM469" s="1393"/>
      <c r="BN469" s="1360"/>
      <c r="BO469" s="1360"/>
      <c r="BP469" s="1360"/>
      <c r="BQ469" s="1360"/>
      <c r="BR469" s="1361"/>
      <c r="BS469" s="1360"/>
      <c r="BT469" s="1360"/>
      <c r="BU469" s="1360"/>
      <c r="BV469" s="1360"/>
      <c r="BW469" s="1360"/>
      <c r="BX469" s="1360"/>
      <c r="BY469" s="1362"/>
      <c r="BZ469" s="1362"/>
      <c r="CA469" s="1360"/>
      <c r="CB469" s="1360"/>
      <c r="CC469" s="1360"/>
      <c r="CD469" s="1360"/>
      <c r="CE469" s="1360"/>
      <c r="CF469" s="1163"/>
      <c r="CG469" s="1355"/>
      <c r="CH469" s="1370"/>
      <c r="CI469" s="1370"/>
      <c r="CJ469" s="1370"/>
      <c r="CK469" s="1370"/>
      <c r="CL469" s="1363"/>
      <c r="CM469" s="1370"/>
      <c r="CN469" s="1369"/>
      <c r="CO469" s="1369"/>
      <c r="CP469" s="1370"/>
      <c r="CQ469" s="1370"/>
      <c r="CR469" s="1370"/>
      <c r="CS469" s="1370"/>
      <c r="CT469" s="1370"/>
      <c r="CU469" s="1370"/>
      <c r="CV469" s="1369"/>
      <c r="CW469" s="1370"/>
      <c r="CX469" s="1370"/>
      <c r="CY469" s="1370"/>
      <c r="CZ469" s="1370"/>
      <c r="DA469" s="1680"/>
      <c r="DB469" s="1680"/>
      <c r="DC469" s="1680"/>
      <c r="DD469" s="1680"/>
      <c r="DE469" s="1680"/>
      <c r="DF469" s="1680"/>
      <c r="DG469" s="1680"/>
      <c r="DH469" s="1680"/>
      <c r="DI469" s="1680"/>
      <c r="DJ469" s="1680"/>
      <c r="DK469" s="1680"/>
      <c r="DL469" s="1680"/>
      <c r="DM469" s="1370"/>
      <c r="DN469" s="1370"/>
      <c r="DO469" s="1369"/>
      <c r="DP469" s="1369"/>
      <c r="DQ469" s="1370"/>
      <c r="DR469" s="1370"/>
      <c r="DS469" s="1370"/>
      <c r="DT469" s="1370"/>
      <c r="DU469" s="1370"/>
      <c r="DV469" s="1370"/>
      <c r="DW469" s="1369"/>
      <c r="DX469" s="1370"/>
      <c r="DY469" s="1370"/>
      <c r="DZ469" s="1370"/>
      <c r="EA469" s="1370"/>
      <c r="EB469" s="1370"/>
      <c r="EC469" s="1370"/>
      <c r="ED469" s="1369"/>
      <c r="EE469" s="1369"/>
      <c r="EF469" s="1370"/>
      <c r="EG469" s="1370"/>
      <c r="EH469" s="1370"/>
      <c r="EI469" s="1370"/>
      <c r="EJ469" s="1370"/>
      <c r="EK469" s="1163"/>
      <c r="EL469" s="1355"/>
      <c r="EM469" s="1360"/>
      <c r="EN469" s="1360"/>
      <c r="EO469" s="1360"/>
      <c r="EP469" s="1360"/>
      <c r="EQ469" s="1360"/>
      <c r="ER469" s="1360"/>
      <c r="ES469" s="1362"/>
      <c r="ET469" s="1360"/>
      <c r="EU469" s="1360"/>
      <c r="EV469" s="1360"/>
      <c r="EW469" s="1360"/>
      <c r="EX469" s="1360"/>
      <c r="EY469" s="1361"/>
      <c r="EZ469" s="1360"/>
      <c r="FA469" s="1362"/>
      <c r="FB469" s="1360"/>
      <c r="FC469" s="1360"/>
      <c r="FD469" s="1360"/>
      <c r="FE469" s="1360"/>
      <c r="FF469" s="1372"/>
      <c r="FG469" s="1372"/>
      <c r="FH469" s="1373"/>
      <c r="FI469" s="1373"/>
      <c r="FJ469" s="1374"/>
      <c r="FK469" s="1374"/>
      <c r="FL469" s="1374"/>
      <c r="FM469" s="1374"/>
      <c r="FN469" s="1374"/>
      <c r="FO469" s="1374"/>
      <c r="FP469" s="1374"/>
      <c r="FQ469" s="1374"/>
      <c r="FR469" s="1360"/>
      <c r="FS469" s="1360"/>
      <c r="FT469" s="1360"/>
      <c r="FU469" s="1360"/>
      <c r="FV469" s="1360"/>
      <c r="FW469" s="1362"/>
      <c r="FX469" s="1362"/>
      <c r="FY469" s="1360"/>
      <c r="FZ469" s="1360"/>
      <c r="GA469" s="1360"/>
      <c r="GB469" s="1362"/>
      <c r="GC469" s="1360"/>
      <c r="GD469" s="1361"/>
      <c r="GE469" s="1360"/>
      <c r="GF469" s="1360"/>
      <c r="GG469" s="1360"/>
      <c r="GH469" s="1368"/>
      <c r="GI469" s="1368"/>
      <c r="GJ469" s="1368"/>
      <c r="GK469" s="1368"/>
      <c r="GL469" s="1368"/>
      <c r="GM469" s="1368"/>
      <c r="GN469" s="1368"/>
      <c r="GO469" s="1368"/>
      <c r="GP469" s="1368"/>
      <c r="GQ469" s="1368"/>
      <c r="GR469" s="1368"/>
      <c r="GS469" s="1016"/>
    </row>
    <row r="470" spans="1:201" ht="15.5" hidden="1" x14ac:dyDescent="0.35">
      <c r="A470" s="1231" t="s">
        <v>355</v>
      </c>
      <c r="B470" s="595"/>
      <c r="C470" s="595"/>
      <c r="D470" s="595"/>
      <c r="E470" s="595"/>
      <c r="F470" s="1012"/>
      <c r="G470" s="1165"/>
      <c r="H470" s="1014"/>
      <c r="I470" s="595"/>
      <c r="J470" s="595"/>
      <c r="K470" s="595"/>
      <c r="L470" s="595"/>
      <c r="M470" s="1012"/>
      <c r="N470" s="1012"/>
      <c r="O470" s="1014"/>
      <c r="P470" s="1014"/>
      <c r="Q470" s="595"/>
      <c r="R470" s="595"/>
      <c r="S470" s="595"/>
      <c r="T470" s="595"/>
      <c r="U470" s="1012"/>
      <c r="V470" s="1165"/>
      <c r="W470" s="595"/>
      <c r="X470" s="595"/>
      <c r="Y470" s="595"/>
      <c r="Z470" s="595"/>
      <c r="AA470" s="1012"/>
      <c r="AB470" s="1012"/>
      <c r="AC470" s="1360"/>
      <c r="AD470" s="1360"/>
      <c r="AE470" s="1360"/>
      <c r="AF470" s="1360"/>
      <c r="AG470" s="1360"/>
      <c r="AH470" s="1361"/>
      <c r="AI470" s="1362"/>
      <c r="AJ470" s="1360"/>
      <c r="AK470" s="1360"/>
      <c r="AL470" s="1360"/>
      <c r="AM470" s="1360"/>
      <c r="AN470" s="1363">
        <f t="shared" ref="AN470" si="730">(AG470)</f>
        <v>0</v>
      </c>
      <c r="AO470" s="1360"/>
      <c r="AP470" s="1360"/>
      <c r="AQ470" s="1360"/>
      <c r="AR470" s="1360"/>
      <c r="AS470" s="1360"/>
      <c r="AT470" s="1360"/>
      <c r="AU470" s="1360"/>
      <c r="AV470" s="1361"/>
      <c r="AW470" s="1362"/>
      <c r="AX470" s="1395"/>
      <c r="AY470" s="1395"/>
      <c r="AZ470" s="1395"/>
      <c r="BA470" s="1395"/>
      <c r="BB470" s="1395"/>
      <c r="BC470" s="1395"/>
      <c r="BD470" s="1395"/>
      <c r="BE470" s="1395"/>
      <c r="BF470" s="1395"/>
      <c r="BG470" s="1395"/>
      <c r="BH470" s="1395"/>
      <c r="BI470" s="1395"/>
      <c r="BJ470" s="1395"/>
      <c r="BK470" s="1395"/>
      <c r="BL470" s="1395"/>
      <c r="BM470" s="1395"/>
      <c r="BN470" s="1395"/>
      <c r="BO470" s="1395"/>
      <c r="BP470" s="1395"/>
      <c r="BQ470" s="1360"/>
      <c r="BR470" s="1361"/>
      <c r="BS470" s="1360"/>
      <c r="BT470" s="1360"/>
      <c r="BU470" s="1360"/>
      <c r="BV470" s="1360"/>
      <c r="BW470" s="1360"/>
      <c r="BX470" s="1360"/>
      <c r="BY470" s="1362"/>
      <c r="BZ470" s="1362"/>
      <c r="CA470" s="1360"/>
      <c r="CB470" s="1360"/>
      <c r="CC470" s="1360"/>
      <c r="CD470" s="1360"/>
      <c r="CE470" s="1360"/>
      <c r="CF470" s="1163"/>
      <c r="CG470" s="1355"/>
      <c r="CH470" s="1370"/>
      <c r="CI470" s="1370"/>
      <c r="CJ470" s="1370"/>
      <c r="CK470" s="1370"/>
      <c r="CL470" s="1363"/>
      <c r="CM470" s="1370"/>
      <c r="CN470" s="1369"/>
      <c r="CO470" s="1369"/>
      <c r="CP470" s="1370"/>
      <c r="CQ470" s="1370"/>
      <c r="CR470" s="1370"/>
      <c r="CS470" s="1370"/>
      <c r="CT470" s="1370"/>
      <c r="CU470" s="1370"/>
      <c r="CV470" s="1369"/>
      <c r="CW470" s="1370"/>
      <c r="CX470" s="1370"/>
      <c r="CY470" s="1370"/>
      <c r="CZ470" s="1370"/>
      <c r="DA470" s="1680"/>
      <c r="DB470" s="1680"/>
      <c r="DC470" s="1680"/>
      <c r="DD470" s="1680"/>
      <c r="DE470" s="1680"/>
      <c r="DF470" s="1680"/>
      <c r="DG470" s="1680"/>
      <c r="DH470" s="1680"/>
      <c r="DI470" s="1680"/>
      <c r="DJ470" s="1680"/>
      <c r="DK470" s="1680"/>
      <c r="DL470" s="1680"/>
      <c r="DM470" s="1370"/>
      <c r="DN470" s="1370"/>
      <c r="DO470" s="1369"/>
      <c r="DP470" s="1369"/>
      <c r="DQ470" s="1370"/>
      <c r="DR470" s="1370"/>
      <c r="DS470" s="1370"/>
      <c r="DT470" s="1370"/>
      <c r="DU470" s="1370"/>
      <c r="DV470" s="1370"/>
      <c r="DW470" s="1369"/>
      <c r="DX470" s="1370"/>
      <c r="DY470" s="1370"/>
      <c r="DZ470" s="1370"/>
      <c r="EA470" s="1370"/>
      <c r="EB470" s="1370"/>
      <c r="EC470" s="1370"/>
      <c r="ED470" s="1369"/>
      <c r="EE470" s="1369"/>
      <c r="EF470" s="1370"/>
      <c r="EG470" s="1370"/>
      <c r="EH470" s="1370"/>
      <c r="EI470" s="1370"/>
      <c r="EJ470" s="1370"/>
      <c r="EK470" s="1163"/>
      <c r="EL470" s="1355"/>
      <c r="EM470" s="1360"/>
      <c r="EN470" s="1360"/>
      <c r="EO470" s="1360"/>
      <c r="EP470" s="1360"/>
      <c r="EQ470" s="1360"/>
      <c r="ER470" s="1360"/>
      <c r="ES470" s="1362"/>
      <c r="ET470" s="1360"/>
      <c r="EU470" s="1360"/>
      <c r="EV470" s="1360"/>
      <c r="EW470" s="1360"/>
      <c r="EX470" s="1360"/>
      <c r="EY470" s="1361"/>
      <c r="EZ470" s="1360"/>
      <c r="FA470" s="1362"/>
      <c r="FB470" s="1360"/>
      <c r="FC470" s="1360"/>
      <c r="FD470" s="1360"/>
      <c r="FE470" s="1360"/>
      <c r="FF470" s="1372"/>
      <c r="FG470" s="1372"/>
      <c r="FH470" s="1373"/>
      <c r="FI470" s="1373"/>
      <c r="FJ470" s="1374"/>
      <c r="FK470" s="1374"/>
      <c r="FL470" s="1374"/>
      <c r="FM470" s="1374"/>
      <c r="FN470" s="1374"/>
      <c r="FO470" s="1374"/>
      <c r="FP470" s="1374"/>
      <c r="FQ470" s="1374"/>
      <c r="FR470" s="1360"/>
      <c r="FS470" s="1360"/>
      <c r="FT470" s="1360"/>
      <c r="FU470" s="1360"/>
      <c r="FV470" s="1360"/>
      <c r="FW470" s="1362"/>
      <c r="FX470" s="1362"/>
      <c r="FY470" s="1360"/>
      <c r="FZ470" s="1360"/>
      <c r="GA470" s="1360"/>
      <c r="GB470" s="1362"/>
      <c r="GC470" s="1360"/>
      <c r="GD470" s="1361"/>
      <c r="GE470" s="1360"/>
      <c r="GF470" s="1360"/>
      <c r="GG470" s="1360"/>
      <c r="GH470" s="1368"/>
      <c r="GI470" s="1368"/>
      <c r="GJ470" s="1368"/>
      <c r="GK470" s="1368"/>
      <c r="GL470" s="1368"/>
      <c r="GM470" s="1368"/>
      <c r="GN470" s="1368"/>
      <c r="GO470" s="1368"/>
      <c r="GP470" s="1368"/>
      <c r="GQ470" s="1368"/>
      <c r="GR470" s="1368"/>
      <c r="GS470" s="1016"/>
    </row>
    <row r="471" spans="1:201" ht="15.5" hidden="1" x14ac:dyDescent="0.35">
      <c r="A471" s="1230">
        <v>43381</v>
      </c>
      <c r="B471" s="595"/>
      <c r="C471" s="595"/>
      <c r="D471" s="595"/>
      <c r="E471" s="595"/>
      <c r="F471" s="1012"/>
      <c r="G471" s="1165"/>
      <c r="H471" s="1014"/>
      <c r="I471" s="595"/>
      <c r="J471" s="595"/>
      <c r="K471" s="595"/>
      <c r="L471" s="595"/>
      <c r="M471" s="1012"/>
      <c r="N471" s="1012"/>
      <c r="O471" s="1014"/>
      <c r="P471" s="1014"/>
      <c r="Q471" s="595"/>
      <c r="R471" s="595"/>
      <c r="S471" s="595"/>
      <c r="T471" s="595"/>
      <c r="U471" s="1012"/>
      <c r="V471" s="1165"/>
      <c r="W471" s="595"/>
      <c r="X471" s="595"/>
      <c r="Y471" s="595"/>
      <c r="Z471" s="595"/>
      <c r="AA471" s="1012"/>
      <c r="AB471" s="1012"/>
      <c r="AC471" s="1360">
        <v>9</v>
      </c>
      <c r="AD471" s="1360">
        <v>7</v>
      </c>
      <c r="AE471" s="1360">
        <v>12</v>
      </c>
      <c r="AF471" s="1360">
        <f t="shared" ref="AF471:AF476" si="731">SUM(AC471:AE471)</f>
        <v>28</v>
      </c>
      <c r="AG471" s="1360">
        <v>1</v>
      </c>
      <c r="AH471" s="1361"/>
      <c r="AI471" s="1362"/>
      <c r="AJ471" s="1360">
        <v>9</v>
      </c>
      <c r="AK471" s="1360">
        <v>8</v>
      </c>
      <c r="AL471" s="1360">
        <v>12</v>
      </c>
      <c r="AM471" s="1360">
        <f t="shared" ref="AM471:AM476" si="732">SUM(AJ471:AL471)</f>
        <v>29</v>
      </c>
      <c r="AN471" s="1363">
        <v>1</v>
      </c>
      <c r="AO471" s="1360"/>
      <c r="AP471" s="1360"/>
      <c r="AQ471" s="1360">
        <v>3</v>
      </c>
      <c r="AR471" s="1360">
        <v>4</v>
      </c>
      <c r="AS471" s="1360">
        <v>19</v>
      </c>
      <c r="AT471" s="1360">
        <f t="shared" ref="AT471:AT476" si="733">SUM(AQ471:AS471)</f>
        <v>26</v>
      </c>
      <c r="AU471" s="1360">
        <v>1</v>
      </c>
      <c r="AV471" s="1361"/>
      <c r="AW471" s="1362"/>
      <c r="AX471" s="1395">
        <v>5</v>
      </c>
      <c r="AY471" s="1395">
        <v>4</v>
      </c>
      <c r="AZ471" s="1395">
        <v>19</v>
      </c>
      <c r="BA471" s="1395">
        <f t="shared" ref="BA471:BA476" si="734">SUM(AX471:AZ471)</f>
        <v>28</v>
      </c>
      <c r="BB471" s="1395">
        <v>1</v>
      </c>
      <c r="BC471" s="1395"/>
      <c r="BD471" s="1395"/>
      <c r="BE471" s="1395"/>
      <c r="BF471" s="1395"/>
      <c r="BG471" s="1395"/>
      <c r="BH471" s="1395"/>
      <c r="BI471" s="1395"/>
      <c r="BJ471" s="1395"/>
      <c r="BK471" s="1395"/>
      <c r="BL471" s="1395"/>
      <c r="BM471" s="1395">
        <v>0</v>
      </c>
      <c r="BN471" s="1395">
        <v>0</v>
      </c>
      <c r="BO471" s="1395">
        <v>0</v>
      </c>
      <c r="BP471" s="1395">
        <f t="shared" ref="BP471:BP476" si="735">SUM(BM471:BO471)</f>
        <v>0</v>
      </c>
      <c r="BQ471" s="1360">
        <v>1</v>
      </c>
      <c r="BR471" s="1361"/>
      <c r="BS471" s="1360">
        <v>0</v>
      </c>
      <c r="BT471" s="1360">
        <v>0</v>
      </c>
      <c r="BU471" s="1360">
        <v>6</v>
      </c>
      <c r="BV471" s="1360">
        <f t="shared" ref="BV471:BV476" si="736">SUM(BS471:BU471)</f>
        <v>6</v>
      </c>
      <c r="BW471" s="1360">
        <v>1</v>
      </c>
      <c r="BX471" s="1360"/>
      <c r="BY471" s="1362"/>
      <c r="BZ471" s="1362"/>
      <c r="CA471" s="1360"/>
      <c r="CB471" s="1360"/>
      <c r="CC471" s="1360"/>
      <c r="CD471" s="1360"/>
      <c r="CE471" s="1360"/>
      <c r="CF471" s="1163"/>
      <c r="CG471" s="1355"/>
      <c r="CH471" s="1370"/>
      <c r="CI471" s="1370"/>
      <c r="CJ471" s="1370"/>
      <c r="CK471" s="1370"/>
      <c r="CL471" s="1363"/>
      <c r="CM471" s="1370"/>
      <c r="CN471" s="1369"/>
      <c r="CO471" s="1369"/>
      <c r="CP471" s="1370"/>
      <c r="CQ471" s="1370"/>
      <c r="CR471" s="1370"/>
      <c r="CS471" s="1370"/>
      <c r="CT471" s="1370"/>
      <c r="CU471" s="1370"/>
      <c r="CV471" s="1369"/>
      <c r="CW471" s="1370"/>
      <c r="CX471" s="1370"/>
      <c r="CY471" s="1370"/>
      <c r="CZ471" s="1370"/>
      <c r="DA471" s="1680"/>
      <c r="DB471" s="1680"/>
      <c r="DC471" s="1680"/>
      <c r="DD471" s="1680"/>
      <c r="DE471" s="1680"/>
      <c r="DF471" s="1680"/>
      <c r="DG471" s="1680"/>
      <c r="DH471" s="1680"/>
      <c r="DI471" s="1680"/>
      <c r="DJ471" s="1680"/>
      <c r="DK471" s="1680"/>
      <c r="DL471" s="1680"/>
      <c r="DM471" s="1370"/>
      <c r="DN471" s="1370"/>
      <c r="DO471" s="1369"/>
      <c r="DP471" s="1369"/>
      <c r="DQ471" s="1370"/>
      <c r="DR471" s="1370"/>
      <c r="DS471" s="1370"/>
      <c r="DT471" s="1370"/>
      <c r="DU471" s="1370"/>
      <c r="DV471" s="1370"/>
      <c r="DW471" s="1369"/>
      <c r="DX471" s="1370"/>
      <c r="DY471" s="1370"/>
      <c r="DZ471" s="1370"/>
      <c r="EA471" s="1370"/>
      <c r="EB471" s="1370"/>
      <c r="EC471" s="1370"/>
      <c r="ED471" s="1369"/>
      <c r="EE471" s="1369"/>
      <c r="EF471" s="1370">
        <v>12</v>
      </c>
      <c r="EG471" s="1370">
        <v>3</v>
      </c>
      <c r="EH471" s="1370">
        <v>4</v>
      </c>
      <c r="EI471" s="1370">
        <f t="shared" ref="EI471:EI476" si="737">SUM(EF471:EH471)</f>
        <v>19</v>
      </c>
      <c r="EJ471" s="1370">
        <v>1</v>
      </c>
      <c r="EK471" s="1163"/>
      <c r="EL471" s="1355"/>
      <c r="EM471" s="1360">
        <v>16</v>
      </c>
      <c r="EN471" s="1360">
        <v>3</v>
      </c>
      <c r="EO471" s="1360">
        <v>5</v>
      </c>
      <c r="EP471" s="1360">
        <f t="shared" ref="EP471:EP476" si="738">SUM(EM471:EO471)</f>
        <v>24</v>
      </c>
      <c r="EQ471" s="1360">
        <v>1</v>
      </c>
      <c r="ER471" s="1360"/>
      <c r="ES471" s="1362"/>
      <c r="ET471" s="1360"/>
      <c r="EU471" s="1360">
        <v>6</v>
      </c>
      <c r="EV471" s="1360">
        <v>0</v>
      </c>
      <c r="EW471" s="1360">
        <v>5</v>
      </c>
      <c r="EX471" s="1360">
        <f t="shared" ref="EX471:EX476" si="739">SUM(EU471:EW471)</f>
        <v>11</v>
      </c>
      <c r="EY471" s="1361">
        <v>1</v>
      </c>
      <c r="EZ471" s="1360"/>
      <c r="FA471" s="1362"/>
      <c r="FB471" s="1360">
        <v>8</v>
      </c>
      <c r="FC471" s="1360">
        <v>0</v>
      </c>
      <c r="FD471" s="1360">
        <v>6</v>
      </c>
      <c r="FE471" s="1360">
        <f t="shared" ref="FE471:FE476" si="740">SUM(FB471:FD471)</f>
        <v>14</v>
      </c>
      <c r="FF471" s="1372">
        <v>1</v>
      </c>
      <c r="FG471" s="1372"/>
      <c r="FH471" s="1373"/>
      <c r="FI471" s="1373"/>
      <c r="FJ471" s="1374">
        <v>0</v>
      </c>
      <c r="FK471" s="1374">
        <v>0</v>
      </c>
      <c r="FL471" s="1374">
        <v>0</v>
      </c>
      <c r="FM471" s="1374">
        <f t="shared" ref="FM471:FM476" si="741">SUM(FJ471:FL471)</f>
        <v>0</v>
      </c>
      <c r="FN471" s="1374">
        <v>0</v>
      </c>
      <c r="FO471" s="1374"/>
      <c r="FP471" s="1374"/>
      <c r="FQ471" s="1374">
        <v>0</v>
      </c>
      <c r="FR471" s="1360">
        <v>0</v>
      </c>
      <c r="FS471" s="1360">
        <v>0</v>
      </c>
      <c r="FT471" s="1360">
        <f t="shared" ref="FT471:FT476" si="742">SUM(FQ471:FS471)</f>
        <v>0</v>
      </c>
      <c r="FU471" s="1360">
        <v>0</v>
      </c>
      <c r="FV471" s="1360"/>
      <c r="FW471" s="1362"/>
      <c r="FX471" s="1362"/>
      <c r="FY471" s="1360">
        <v>3</v>
      </c>
      <c r="FZ471" s="1360">
        <v>0</v>
      </c>
      <c r="GA471" s="1360">
        <v>11</v>
      </c>
      <c r="GB471" s="1362">
        <f t="shared" ref="GB471:GB476" si="743">SUM(FY471:GA471)</f>
        <v>14</v>
      </c>
      <c r="GC471" s="1360">
        <v>1</v>
      </c>
      <c r="GD471" s="1361"/>
      <c r="GE471" s="1360">
        <f t="shared" ref="GE471:GE488" si="744">AQ471+BM471+CA471+EF471+EU471+FY471+FJ471+AC471</f>
        <v>33</v>
      </c>
      <c r="GF471" s="1360">
        <f t="shared" ref="GF471:GF488" si="745">AR471+BN471+CB471+EG471+EV471+FZ471+FK471+AD471</f>
        <v>14</v>
      </c>
      <c r="GG471" s="1360">
        <f t="shared" ref="GG471:GG488" si="746">AS471+BO471+CC471+EH471+EW471+GA471+FL471+AE471</f>
        <v>51</v>
      </c>
      <c r="GH471" s="1368">
        <v>0</v>
      </c>
      <c r="GI471" s="1368">
        <v>10</v>
      </c>
      <c r="GJ471" s="1368"/>
      <c r="GK471" s="1368"/>
      <c r="GL471" s="1368"/>
      <c r="GM471" s="1368"/>
      <c r="GN471" s="1368"/>
      <c r="GO471" s="1368"/>
      <c r="GP471" s="1368"/>
      <c r="GQ471" s="1368"/>
      <c r="GR471" s="1368"/>
      <c r="GS471" s="1016"/>
    </row>
    <row r="472" spans="1:201" hidden="1" x14ac:dyDescent="0.35">
      <c r="A472" s="1230">
        <v>43382</v>
      </c>
      <c r="B472" s="595"/>
      <c r="C472" s="595"/>
      <c r="D472" s="595"/>
      <c r="E472" s="595"/>
      <c r="F472" s="1012"/>
      <c r="G472" s="1165"/>
      <c r="H472" s="1014"/>
      <c r="I472" s="595"/>
      <c r="J472" s="595"/>
      <c r="K472" s="595"/>
      <c r="L472" s="595"/>
      <c r="M472" s="1012"/>
      <c r="N472" s="1012"/>
      <c r="O472" s="1014"/>
      <c r="P472" s="1014"/>
      <c r="Q472" s="595"/>
      <c r="R472" s="595"/>
      <c r="S472" s="595"/>
      <c r="T472" s="595"/>
      <c r="U472" s="1012"/>
      <c r="V472" s="1165"/>
      <c r="W472" s="595"/>
      <c r="X472" s="595"/>
      <c r="Y472" s="595"/>
      <c r="Z472" s="595"/>
      <c r="AA472" s="1012"/>
      <c r="AB472" s="1012"/>
      <c r="AC472" s="1360">
        <v>7</v>
      </c>
      <c r="AD472" s="1360">
        <v>2</v>
      </c>
      <c r="AE472" s="1360">
        <v>6</v>
      </c>
      <c r="AF472" s="1360">
        <f t="shared" si="731"/>
        <v>15</v>
      </c>
      <c r="AG472" s="1360">
        <v>1</v>
      </c>
      <c r="AH472" s="1361"/>
      <c r="AI472" s="1362"/>
      <c r="AJ472" s="1360">
        <v>9</v>
      </c>
      <c r="AK472" s="1360">
        <v>3</v>
      </c>
      <c r="AL472" s="1360">
        <v>6</v>
      </c>
      <c r="AM472" s="1360">
        <f t="shared" si="732"/>
        <v>18</v>
      </c>
      <c r="AN472" s="1363">
        <v>1</v>
      </c>
      <c r="AO472" s="1360"/>
      <c r="AP472" s="1360"/>
      <c r="AQ472" s="1360">
        <v>3</v>
      </c>
      <c r="AR472" s="1360">
        <v>3</v>
      </c>
      <c r="AS472" s="1360">
        <v>4</v>
      </c>
      <c r="AT472" s="1360">
        <f t="shared" si="733"/>
        <v>10</v>
      </c>
      <c r="AU472" s="1360">
        <v>1</v>
      </c>
      <c r="AV472" s="1361"/>
      <c r="AW472" s="1362"/>
      <c r="AX472" s="1395">
        <v>3</v>
      </c>
      <c r="AY472" s="1395">
        <v>4</v>
      </c>
      <c r="AZ472" s="1395">
        <v>6</v>
      </c>
      <c r="BA472" s="1395">
        <f t="shared" si="734"/>
        <v>13</v>
      </c>
      <c r="BB472" s="1395">
        <v>1</v>
      </c>
      <c r="BC472" s="1395"/>
      <c r="BD472" s="1395"/>
      <c r="BE472" s="1395"/>
      <c r="BF472" s="1395"/>
      <c r="BG472" s="1395"/>
      <c r="BH472" s="1395"/>
      <c r="BI472" s="1395"/>
      <c r="BJ472" s="1395"/>
      <c r="BK472" s="1395"/>
      <c r="BL472" s="1395"/>
      <c r="BM472" s="1395">
        <v>0</v>
      </c>
      <c r="BN472" s="1395">
        <v>0</v>
      </c>
      <c r="BO472" s="1395">
        <v>0</v>
      </c>
      <c r="BP472" s="1395">
        <f t="shared" si="735"/>
        <v>0</v>
      </c>
      <c r="BQ472" s="1360">
        <v>1</v>
      </c>
      <c r="BR472" s="1361"/>
      <c r="BS472" s="1360">
        <v>0</v>
      </c>
      <c r="BT472" s="1360">
        <v>1</v>
      </c>
      <c r="BU472" s="1360">
        <v>6</v>
      </c>
      <c r="BV472" s="1360">
        <f t="shared" si="736"/>
        <v>7</v>
      </c>
      <c r="BW472" s="1360">
        <v>1</v>
      </c>
      <c r="BX472" s="1360"/>
      <c r="BY472" s="1362"/>
      <c r="BZ472" s="1362"/>
      <c r="CA472" s="1360"/>
      <c r="CB472" s="1360"/>
      <c r="CC472" s="1360"/>
      <c r="CD472" s="1360"/>
      <c r="CE472" s="1360"/>
      <c r="CF472" s="1163"/>
      <c r="CG472" s="1355"/>
      <c r="CH472" s="1370"/>
      <c r="CI472" s="1370"/>
      <c r="CJ472" s="1370"/>
      <c r="CK472" s="1370"/>
      <c r="CL472" s="1363"/>
      <c r="CM472" s="1370"/>
      <c r="CN472" s="1369"/>
      <c r="CO472" s="1369"/>
      <c r="CP472" s="1370"/>
      <c r="CQ472" s="1370"/>
      <c r="CR472" s="1370"/>
      <c r="CS472" s="1370"/>
      <c r="CT472" s="1370"/>
      <c r="CU472" s="1370"/>
      <c r="CV472" s="1369"/>
      <c r="CW472" s="1370"/>
      <c r="CX472" s="1370"/>
      <c r="CY472" s="1370"/>
      <c r="CZ472" s="1370"/>
      <c r="DA472" s="1680"/>
      <c r="DB472" s="1680"/>
      <c r="DC472" s="1680"/>
      <c r="DD472" s="1680"/>
      <c r="DE472" s="1680"/>
      <c r="DF472" s="1680"/>
      <c r="DG472" s="1680"/>
      <c r="DH472" s="1680"/>
      <c r="DI472" s="1680"/>
      <c r="DJ472" s="1680"/>
      <c r="DK472" s="1680"/>
      <c r="DL472" s="1680"/>
      <c r="DM472" s="1370"/>
      <c r="DN472" s="1370"/>
      <c r="DO472" s="1369"/>
      <c r="DP472" s="1369"/>
      <c r="DQ472" s="1370"/>
      <c r="DR472" s="1370"/>
      <c r="DS472" s="1370"/>
      <c r="DT472" s="1370"/>
      <c r="DU472" s="1370"/>
      <c r="DV472" s="1370"/>
      <c r="DW472" s="1369"/>
      <c r="DX472" s="1370"/>
      <c r="DY472" s="1370"/>
      <c r="DZ472" s="1370"/>
      <c r="EA472" s="1370"/>
      <c r="EB472" s="1370"/>
      <c r="EC472" s="1370"/>
      <c r="ED472" s="1369"/>
      <c r="EE472" s="1369"/>
      <c r="EF472" s="1370">
        <v>13</v>
      </c>
      <c r="EG472" s="1370">
        <v>3</v>
      </c>
      <c r="EH472" s="1370">
        <v>1</v>
      </c>
      <c r="EI472" s="1370">
        <f t="shared" si="737"/>
        <v>17</v>
      </c>
      <c r="EJ472" s="1370">
        <v>1</v>
      </c>
      <c r="EK472" s="1163"/>
      <c r="EL472" s="1355"/>
      <c r="EM472" s="1360">
        <v>15</v>
      </c>
      <c r="EN472" s="1360">
        <v>6</v>
      </c>
      <c r="EO472" s="1360">
        <v>3</v>
      </c>
      <c r="EP472" s="1360">
        <f t="shared" si="738"/>
        <v>24</v>
      </c>
      <c r="EQ472" s="1360">
        <v>1</v>
      </c>
      <c r="ER472" s="1360"/>
      <c r="ES472" s="1362"/>
      <c r="ET472" s="1360"/>
      <c r="EU472" s="1362">
        <v>14</v>
      </c>
      <c r="EV472" s="1362">
        <v>1</v>
      </c>
      <c r="EW472" s="1362">
        <v>4</v>
      </c>
      <c r="EX472" s="1362">
        <f t="shared" si="739"/>
        <v>19</v>
      </c>
      <c r="EY472" s="1375">
        <v>1</v>
      </c>
      <c r="EZ472" s="1378"/>
      <c r="FA472" s="1362"/>
      <c r="FB472" s="1362">
        <v>17</v>
      </c>
      <c r="FC472" s="1362">
        <v>2</v>
      </c>
      <c r="FD472" s="1362">
        <v>6</v>
      </c>
      <c r="FE472" s="1360">
        <f t="shared" si="740"/>
        <v>25</v>
      </c>
      <c r="FF472" s="1372">
        <v>1</v>
      </c>
      <c r="FG472" s="1372"/>
      <c r="FH472" s="1373"/>
      <c r="FI472" s="1373"/>
      <c r="FJ472" s="1374">
        <v>0</v>
      </c>
      <c r="FK472" s="1374">
        <v>0</v>
      </c>
      <c r="FL472" s="1374">
        <v>0</v>
      </c>
      <c r="FM472" s="1374">
        <f t="shared" si="741"/>
        <v>0</v>
      </c>
      <c r="FN472" s="1374">
        <v>0</v>
      </c>
      <c r="FO472" s="1374"/>
      <c r="FP472" s="1374"/>
      <c r="FQ472" s="1374">
        <v>0</v>
      </c>
      <c r="FR472" s="1362">
        <v>0</v>
      </c>
      <c r="FS472" s="1362">
        <v>0</v>
      </c>
      <c r="FT472" s="1360">
        <f t="shared" si="742"/>
        <v>0</v>
      </c>
      <c r="FU472" s="1360">
        <v>0</v>
      </c>
      <c r="FV472" s="1360"/>
      <c r="FW472" s="1362"/>
      <c r="FX472" s="1362"/>
      <c r="FY472" s="1360">
        <v>6</v>
      </c>
      <c r="FZ472" s="1360">
        <v>3</v>
      </c>
      <c r="GA472" s="1360">
        <v>4</v>
      </c>
      <c r="GB472" s="1362">
        <f t="shared" si="743"/>
        <v>13</v>
      </c>
      <c r="GC472" s="1360">
        <v>1</v>
      </c>
      <c r="GD472" s="1361"/>
      <c r="GE472" s="1362">
        <f t="shared" si="744"/>
        <v>43</v>
      </c>
      <c r="GF472" s="1362">
        <f t="shared" si="745"/>
        <v>12</v>
      </c>
      <c r="GG472" s="1362">
        <f t="shared" si="746"/>
        <v>19</v>
      </c>
      <c r="GH472" s="1368">
        <v>1</v>
      </c>
      <c r="GI472" s="1368">
        <v>8</v>
      </c>
      <c r="GJ472" s="1368"/>
      <c r="GK472" s="1368"/>
      <c r="GL472" s="1368"/>
      <c r="GM472" s="1368"/>
      <c r="GN472" s="1368"/>
      <c r="GO472" s="1368"/>
      <c r="GP472" s="1368"/>
      <c r="GQ472" s="1368"/>
      <c r="GR472" s="1368"/>
      <c r="GS472" s="1016"/>
    </row>
    <row r="473" spans="1:201" hidden="1" x14ac:dyDescent="0.35">
      <c r="A473" s="1230">
        <v>43383</v>
      </c>
      <c r="B473" s="595"/>
      <c r="C473" s="595"/>
      <c r="D473" s="595"/>
      <c r="E473" s="595"/>
      <c r="F473" s="1012"/>
      <c r="G473" s="1165"/>
      <c r="H473" s="1014"/>
      <c r="I473" s="595"/>
      <c r="J473" s="595"/>
      <c r="K473" s="595"/>
      <c r="L473" s="595"/>
      <c r="M473" s="1012"/>
      <c r="N473" s="1012"/>
      <c r="O473" s="1014"/>
      <c r="P473" s="1014"/>
      <c r="Q473" s="595"/>
      <c r="R473" s="595"/>
      <c r="S473" s="595"/>
      <c r="T473" s="595"/>
      <c r="U473" s="1012"/>
      <c r="V473" s="1165"/>
      <c r="W473" s="595"/>
      <c r="X473" s="595"/>
      <c r="Y473" s="595"/>
      <c r="Z473" s="595"/>
      <c r="AA473" s="1012"/>
      <c r="AB473" s="1012"/>
      <c r="AC473" s="1360">
        <v>9</v>
      </c>
      <c r="AD473" s="1360">
        <v>3</v>
      </c>
      <c r="AE473" s="1360">
        <v>8</v>
      </c>
      <c r="AF473" s="1360">
        <f t="shared" si="731"/>
        <v>20</v>
      </c>
      <c r="AG473" s="1360">
        <v>1</v>
      </c>
      <c r="AH473" s="1361"/>
      <c r="AI473" s="1362"/>
      <c r="AJ473" s="1360">
        <v>12</v>
      </c>
      <c r="AK473" s="1360">
        <v>3</v>
      </c>
      <c r="AL473" s="1360">
        <v>9</v>
      </c>
      <c r="AM473" s="1360">
        <f t="shared" si="732"/>
        <v>24</v>
      </c>
      <c r="AN473" s="1363">
        <v>1</v>
      </c>
      <c r="AO473" s="1360"/>
      <c r="AP473" s="1360"/>
      <c r="AQ473" s="1360">
        <v>1</v>
      </c>
      <c r="AR473" s="1360">
        <v>2</v>
      </c>
      <c r="AS473" s="1360">
        <v>2</v>
      </c>
      <c r="AT473" s="1360">
        <f t="shared" si="733"/>
        <v>5</v>
      </c>
      <c r="AU473" s="1360">
        <v>1</v>
      </c>
      <c r="AV473" s="1361"/>
      <c r="AW473" s="1362"/>
      <c r="AX473" s="1395">
        <v>1</v>
      </c>
      <c r="AY473" s="1395">
        <v>4</v>
      </c>
      <c r="AZ473" s="1395">
        <v>3</v>
      </c>
      <c r="BA473" s="1395">
        <f t="shared" si="734"/>
        <v>8</v>
      </c>
      <c r="BB473" s="1395">
        <v>1</v>
      </c>
      <c r="BC473" s="1395"/>
      <c r="BD473" s="1395"/>
      <c r="BE473" s="1395"/>
      <c r="BF473" s="1395"/>
      <c r="BG473" s="1395"/>
      <c r="BH473" s="1395"/>
      <c r="BI473" s="1395"/>
      <c r="BJ473" s="1395"/>
      <c r="BK473" s="1395"/>
      <c r="BL473" s="1395"/>
      <c r="BM473" s="1395">
        <v>0</v>
      </c>
      <c r="BN473" s="1395">
        <v>0</v>
      </c>
      <c r="BO473" s="1395">
        <v>0</v>
      </c>
      <c r="BP473" s="1395">
        <f t="shared" si="735"/>
        <v>0</v>
      </c>
      <c r="BQ473" s="1360">
        <v>1</v>
      </c>
      <c r="BR473" s="1361"/>
      <c r="BS473" s="1360">
        <v>0</v>
      </c>
      <c r="BT473" s="1360">
        <v>1</v>
      </c>
      <c r="BU473" s="1360">
        <v>3</v>
      </c>
      <c r="BV473" s="1360">
        <f t="shared" si="736"/>
        <v>4</v>
      </c>
      <c r="BW473" s="1360">
        <v>1</v>
      </c>
      <c r="BX473" s="1360"/>
      <c r="BY473" s="1362"/>
      <c r="BZ473" s="1362"/>
      <c r="CA473" s="1360"/>
      <c r="CB473" s="1360"/>
      <c r="CC473" s="1360"/>
      <c r="CD473" s="1360"/>
      <c r="CE473" s="1360"/>
      <c r="CF473" s="1163"/>
      <c r="CG473" s="1355"/>
      <c r="CH473" s="1370"/>
      <c r="CI473" s="1370"/>
      <c r="CJ473" s="1370"/>
      <c r="CK473" s="1370"/>
      <c r="CL473" s="1363"/>
      <c r="CM473" s="1370"/>
      <c r="CN473" s="1369"/>
      <c r="CO473" s="1369"/>
      <c r="CP473" s="1370"/>
      <c r="CQ473" s="1370"/>
      <c r="CR473" s="1370"/>
      <c r="CS473" s="1370"/>
      <c r="CT473" s="1370"/>
      <c r="CU473" s="1370"/>
      <c r="CV473" s="1369"/>
      <c r="CW473" s="1370"/>
      <c r="CX473" s="1370"/>
      <c r="CY473" s="1370"/>
      <c r="CZ473" s="1370"/>
      <c r="DA473" s="1680"/>
      <c r="DB473" s="1680"/>
      <c r="DC473" s="1680"/>
      <c r="DD473" s="1680"/>
      <c r="DE473" s="1680"/>
      <c r="DF473" s="1680"/>
      <c r="DG473" s="1680"/>
      <c r="DH473" s="1680"/>
      <c r="DI473" s="1680"/>
      <c r="DJ473" s="1680"/>
      <c r="DK473" s="1680"/>
      <c r="DL473" s="1680"/>
      <c r="DM473" s="1370"/>
      <c r="DN473" s="1370"/>
      <c r="DO473" s="1369"/>
      <c r="DP473" s="1369"/>
      <c r="DQ473" s="1370"/>
      <c r="DR473" s="1370"/>
      <c r="DS473" s="1370"/>
      <c r="DT473" s="1370"/>
      <c r="DU473" s="1370"/>
      <c r="DV473" s="1370"/>
      <c r="DW473" s="1369"/>
      <c r="DX473" s="1370"/>
      <c r="DY473" s="1370"/>
      <c r="DZ473" s="1370"/>
      <c r="EA473" s="1370"/>
      <c r="EB473" s="1370"/>
      <c r="EC473" s="1370"/>
      <c r="ED473" s="1369"/>
      <c r="EE473" s="1369"/>
      <c r="EF473" s="1370">
        <v>9</v>
      </c>
      <c r="EG473" s="1370">
        <v>3</v>
      </c>
      <c r="EH473" s="1370">
        <v>2</v>
      </c>
      <c r="EI473" s="1370">
        <f t="shared" si="737"/>
        <v>14</v>
      </c>
      <c r="EJ473" s="1370">
        <v>1</v>
      </c>
      <c r="EK473" s="1163"/>
      <c r="EL473" s="1355"/>
      <c r="EM473" s="1360">
        <v>11</v>
      </c>
      <c r="EN473" s="1360">
        <v>3</v>
      </c>
      <c r="EO473" s="1360">
        <v>5</v>
      </c>
      <c r="EP473" s="1360">
        <f t="shared" si="738"/>
        <v>19</v>
      </c>
      <c r="EQ473" s="1360">
        <v>1</v>
      </c>
      <c r="ER473" s="1360"/>
      <c r="ES473" s="1362"/>
      <c r="ET473" s="1360"/>
      <c r="EU473" s="1362">
        <v>9</v>
      </c>
      <c r="EV473" s="1362">
        <v>5</v>
      </c>
      <c r="EW473" s="1362">
        <v>7</v>
      </c>
      <c r="EX473" s="1362">
        <f t="shared" si="739"/>
        <v>21</v>
      </c>
      <c r="EY473" s="1375">
        <v>1</v>
      </c>
      <c r="EZ473" s="1378"/>
      <c r="FA473" s="1362"/>
      <c r="FB473" s="1362">
        <v>14</v>
      </c>
      <c r="FC473" s="1362">
        <v>7</v>
      </c>
      <c r="FD473" s="1362">
        <v>8</v>
      </c>
      <c r="FE473" s="1360">
        <f t="shared" si="740"/>
        <v>29</v>
      </c>
      <c r="FF473" s="1372">
        <v>1</v>
      </c>
      <c r="FG473" s="1372"/>
      <c r="FH473" s="1373"/>
      <c r="FI473" s="1373"/>
      <c r="FJ473" s="1374">
        <v>0</v>
      </c>
      <c r="FK473" s="1374">
        <v>0</v>
      </c>
      <c r="FL473" s="1374">
        <v>0</v>
      </c>
      <c r="FM473" s="1374">
        <f t="shared" si="741"/>
        <v>0</v>
      </c>
      <c r="FN473" s="1374">
        <v>0</v>
      </c>
      <c r="FO473" s="1374"/>
      <c r="FP473" s="1374"/>
      <c r="FQ473" s="1374">
        <v>0</v>
      </c>
      <c r="FR473" s="1362">
        <v>0</v>
      </c>
      <c r="FS473" s="1362">
        <v>0</v>
      </c>
      <c r="FT473" s="1360">
        <f t="shared" si="742"/>
        <v>0</v>
      </c>
      <c r="FU473" s="1360">
        <v>0</v>
      </c>
      <c r="FV473" s="1360"/>
      <c r="FW473" s="1362"/>
      <c r="FX473" s="1362"/>
      <c r="FY473" s="1360">
        <v>4</v>
      </c>
      <c r="FZ473" s="1360">
        <v>2</v>
      </c>
      <c r="GA473" s="1360">
        <v>6</v>
      </c>
      <c r="GB473" s="1362">
        <f t="shared" si="743"/>
        <v>12</v>
      </c>
      <c r="GC473" s="1360">
        <v>1</v>
      </c>
      <c r="GD473" s="1361"/>
      <c r="GE473" s="1362">
        <f t="shared" si="744"/>
        <v>32</v>
      </c>
      <c r="GF473" s="1362">
        <f t="shared" si="745"/>
        <v>15</v>
      </c>
      <c r="GG473" s="1362">
        <f t="shared" si="746"/>
        <v>25</v>
      </c>
      <c r="GH473" s="1368">
        <v>0</v>
      </c>
      <c r="GI473" s="1368">
        <v>4</v>
      </c>
      <c r="GJ473" s="1368"/>
      <c r="GK473" s="1368"/>
      <c r="GL473" s="1368"/>
      <c r="GM473" s="1368"/>
      <c r="GN473" s="1368"/>
      <c r="GO473" s="1368"/>
      <c r="GP473" s="1368"/>
      <c r="GQ473" s="1368"/>
      <c r="GR473" s="1368"/>
      <c r="GS473" s="1016"/>
    </row>
    <row r="474" spans="1:201" hidden="1" x14ac:dyDescent="0.35">
      <c r="A474" s="1230">
        <v>43384</v>
      </c>
      <c r="B474" s="595"/>
      <c r="C474" s="595"/>
      <c r="D474" s="595"/>
      <c r="E474" s="595"/>
      <c r="F474" s="1012"/>
      <c r="G474" s="1165"/>
      <c r="H474" s="1014"/>
      <c r="I474" s="595"/>
      <c r="J474" s="595"/>
      <c r="K474" s="595"/>
      <c r="L474" s="595"/>
      <c r="M474" s="1012"/>
      <c r="N474" s="1012"/>
      <c r="O474" s="1014"/>
      <c r="P474" s="1014"/>
      <c r="Q474" s="595"/>
      <c r="R474" s="595"/>
      <c r="S474" s="595"/>
      <c r="T474" s="595"/>
      <c r="U474" s="1012"/>
      <c r="V474" s="1165"/>
      <c r="W474" s="595"/>
      <c r="X474" s="595"/>
      <c r="Y474" s="595"/>
      <c r="Z474" s="595"/>
      <c r="AA474" s="1012"/>
      <c r="AB474" s="1012"/>
      <c r="AC474" s="1360">
        <v>8</v>
      </c>
      <c r="AD474" s="1360">
        <v>1</v>
      </c>
      <c r="AE474" s="1360">
        <v>7</v>
      </c>
      <c r="AF474" s="1360">
        <f t="shared" si="731"/>
        <v>16</v>
      </c>
      <c r="AG474" s="1360">
        <v>1</v>
      </c>
      <c r="AH474" s="1361"/>
      <c r="AI474" s="1362"/>
      <c r="AJ474" s="1360">
        <v>8</v>
      </c>
      <c r="AK474" s="1360">
        <v>2</v>
      </c>
      <c r="AL474" s="1360">
        <v>8</v>
      </c>
      <c r="AM474" s="1360">
        <f t="shared" si="732"/>
        <v>18</v>
      </c>
      <c r="AN474" s="1363">
        <v>1</v>
      </c>
      <c r="AO474" s="1360"/>
      <c r="AP474" s="1360"/>
      <c r="AQ474" s="1360">
        <v>2</v>
      </c>
      <c r="AR474" s="1360">
        <v>0</v>
      </c>
      <c r="AS474" s="1360">
        <v>1</v>
      </c>
      <c r="AT474" s="1360">
        <f t="shared" si="733"/>
        <v>3</v>
      </c>
      <c r="AU474" s="1360">
        <v>1</v>
      </c>
      <c r="AV474" s="1361"/>
      <c r="AW474" s="1362"/>
      <c r="AX474" s="1395">
        <v>2</v>
      </c>
      <c r="AY474" s="1395">
        <v>1</v>
      </c>
      <c r="AZ474" s="1395">
        <v>2</v>
      </c>
      <c r="BA474" s="1366">
        <f t="shared" si="734"/>
        <v>5</v>
      </c>
      <c r="BB474" s="1395">
        <v>1</v>
      </c>
      <c r="BC474" s="1366"/>
      <c r="BD474" s="1395"/>
      <c r="BE474" s="1395"/>
      <c r="BF474" s="1395"/>
      <c r="BG474" s="1395"/>
      <c r="BH474" s="1395"/>
      <c r="BI474" s="1395"/>
      <c r="BJ474" s="1395"/>
      <c r="BK474" s="1395"/>
      <c r="BL474" s="1395"/>
      <c r="BM474" s="1395">
        <v>0</v>
      </c>
      <c r="BN474" s="1395">
        <v>0</v>
      </c>
      <c r="BO474" s="1395">
        <v>2</v>
      </c>
      <c r="BP474" s="1395">
        <f t="shared" si="735"/>
        <v>2</v>
      </c>
      <c r="BQ474" s="1360">
        <v>1</v>
      </c>
      <c r="BR474" s="1361"/>
      <c r="BS474" s="1360">
        <v>0</v>
      </c>
      <c r="BT474" s="1360">
        <v>0</v>
      </c>
      <c r="BU474" s="1360">
        <v>2</v>
      </c>
      <c r="BV474" s="1360">
        <f t="shared" si="736"/>
        <v>2</v>
      </c>
      <c r="BW474" s="1360">
        <v>1</v>
      </c>
      <c r="BX474" s="1360"/>
      <c r="BY474" s="1362"/>
      <c r="BZ474" s="1362"/>
      <c r="CA474" s="1360"/>
      <c r="CB474" s="1360"/>
      <c r="CC474" s="1360"/>
      <c r="CD474" s="1360"/>
      <c r="CE474" s="1360"/>
      <c r="CF474" s="1163"/>
      <c r="CG474" s="1355"/>
      <c r="CH474" s="1370"/>
      <c r="CI474" s="1370"/>
      <c r="CJ474" s="1370"/>
      <c r="CK474" s="1370"/>
      <c r="CL474" s="1363"/>
      <c r="CM474" s="1370"/>
      <c r="CN474" s="1369"/>
      <c r="CO474" s="1369"/>
      <c r="CP474" s="1370"/>
      <c r="CQ474" s="1370"/>
      <c r="CR474" s="1370"/>
      <c r="CS474" s="1370"/>
      <c r="CT474" s="1370"/>
      <c r="CU474" s="1370"/>
      <c r="CV474" s="1369"/>
      <c r="CW474" s="1370"/>
      <c r="CX474" s="1370"/>
      <c r="CY474" s="1370"/>
      <c r="CZ474" s="1370"/>
      <c r="DA474" s="1680"/>
      <c r="DB474" s="1680"/>
      <c r="DC474" s="1680"/>
      <c r="DD474" s="1680"/>
      <c r="DE474" s="1680"/>
      <c r="DF474" s="1680"/>
      <c r="DG474" s="1680"/>
      <c r="DH474" s="1680"/>
      <c r="DI474" s="1680"/>
      <c r="DJ474" s="1680"/>
      <c r="DK474" s="1680"/>
      <c r="DL474" s="1680"/>
      <c r="DM474" s="1370"/>
      <c r="DN474" s="1370"/>
      <c r="DO474" s="1369"/>
      <c r="DP474" s="1369"/>
      <c r="DQ474" s="1370"/>
      <c r="DR474" s="1370"/>
      <c r="DS474" s="1370"/>
      <c r="DT474" s="1370"/>
      <c r="DU474" s="1370"/>
      <c r="DV474" s="1370"/>
      <c r="DW474" s="1369"/>
      <c r="DX474" s="1370"/>
      <c r="DY474" s="1370"/>
      <c r="DZ474" s="1370"/>
      <c r="EA474" s="1370"/>
      <c r="EB474" s="1370"/>
      <c r="EC474" s="1370"/>
      <c r="ED474" s="1369"/>
      <c r="EE474" s="1369"/>
      <c r="EF474" s="1370">
        <v>9</v>
      </c>
      <c r="EG474" s="1370">
        <v>1</v>
      </c>
      <c r="EH474" s="1370">
        <v>7</v>
      </c>
      <c r="EI474" s="1370">
        <f t="shared" si="737"/>
        <v>17</v>
      </c>
      <c r="EJ474" s="1370">
        <v>1</v>
      </c>
      <c r="EK474" s="1163"/>
      <c r="EL474" s="1355"/>
      <c r="EM474" s="1360">
        <v>9</v>
      </c>
      <c r="EN474" s="1360">
        <v>1</v>
      </c>
      <c r="EO474" s="1360">
        <v>9</v>
      </c>
      <c r="EP474" s="1360">
        <f t="shared" si="738"/>
        <v>19</v>
      </c>
      <c r="EQ474" s="1360">
        <v>1</v>
      </c>
      <c r="ER474" s="1360"/>
      <c r="ES474" s="1362"/>
      <c r="ET474" s="1360"/>
      <c r="EU474" s="1360">
        <v>6</v>
      </c>
      <c r="EV474" s="1360">
        <v>2</v>
      </c>
      <c r="EW474" s="1360">
        <v>0</v>
      </c>
      <c r="EX474" s="1360">
        <f t="shared" si="739"/>
        <v>8</v>
      </c>
      <c r="EY474" s="1361">
        <v>1</v>
      </c>
      <c r="EZ474" s="1371"/>
      <c r="FA474" s="1362"/>
      <c r="FB474" s="1360">
        <v>8</v>
      </c>
      <c r="FC474" s="1360">
        <v>4</v>
      </c>
      <c r="FD474" s="1360">
        <v>1</v>
      </c>
      <c r="FE474" s="1360">
        <f t="shared" si="740"/>
        <v>13</v>
      </c>
      <c r="FF474" s="1372">
        <v>1</v>
      </c>
      <c r="FG474" s="1372"/>
      <c r="FH474" s="1373"/>
      <c r="FI474" s="1373"/>
      <c r="FJ474" s="1374">
        <v>11</v>
      </c>
      <c r="FK474" s="1374">
        <v>0</v>
      </c>
      <c r="FL474" s="1374">
        <v>2</v>
      </c>
      <c r="FM474" s="1374">
        <f t="shared" si="741"/>
        <v>13</v>
      </c>
      <c r="FN474" s="1374">
        <v>1</v>
      </c>
      <c r="FO474" s="1374"/>
      <c r="FP474" s="1374"/>
      <c r="FQ474" s="1374">
        <v>11</v>
      </c>
      <c r="FR474" s="1360">
        <v>0</v>
      </c>
      <c r="FS474" s="1360">
        <v>5</v>
      </c>
      <c r="FT474" s="1360">
        <f t="shared" si="742"/>
        <v>16</v>
      </c>
      <c r="FU474" s="1360">
        <v>1</v>
      </c>
      <c r="FV474" s="1360"/>
      <c r="FW474" s="1362"/>
      <c r="FX474" s="1362"/>
      <c r="FY474" s="1360">
        <v>1</v>
      </c>
      <c r="FZ474" s="1360">
        <v>1</v>
      </c>
      <c r="GA474" s="1360">
        <v>3</v>
      </c>
      <c r="GB474" s="1362">
        <f t="shared" si="743"/>
        <v>5</v>
      </c>
      <c r="GC474" s="1360">
        <v>1</v>
      </c>
      <c r="GD474" s="1361"/>
      <c r="GE474" s="1360">
        <f t="shared" si="744"/>
        <v>37</v>
      </c>
      <c r="GF474" s="1360">
        <f t="shared" si="745"/>
        <v>5</v>
      </c>
      <c r="GG474" s="1360">
        <f t="shared" si="746"/>
        <v>22</v>
      </c>
      <c r="GH474" s="1368">
        <v>1</v>
      </c>
      <c r="GI474" s="1368">
        <v>4</v>
      </c>
      <c r="GJ474" s="1368"/>
      <c r="GK474" s="1368"/>
      <c r="GL474" s="1368"/>
      <c r="GM474" s="1368"/>
      <c r="GN474" s="1368"/>
      <c r="GO474" s="1368"/>
      <c r="GP474" s="1368"/>
      <c r="GQ474" s="1368"/>
      <c r="GR474" s="1368"/>
      <c r="GS474" s="1016"/>
    </row>
    <row r="475" spans="1:201" hidden="1" x14ac:dyDescent="0.35">
      <c r="A475" s="1231">
        <v>43385</v>
      </c>
      <c r="B475" s="595"/>
      <c r="C475" s="595"/>
      <c r="D475" s="595"/>
      <c r="E475" s="595"/>
      <c r="F475" s="1012"/>
      <c r="G475" s="1165"/>
      <c r="H475" s="1014"/>
      <c r="I475" s="595"/>
      <c r="J475" s="595"/>
      <c r="K475" s="595"/>
      <c r="L475" s="595"/>
      <c r="M475" s="1012"/>
      <c r="N475" s="1012"/>
      <c r="O475" s="1014"/>
      <c r="P475" s="1014"/>
      <c r="Q475" s="595"/>
      <c r="R475" s="595"/>
      <c r="S475" s="595"/>
      <c r="T475" s="595"/>
      <c r="U475" s="1012"/>
      <c r="V475" s="1165"/>
      <c r="W475" s="595"/>
      <c r="X475" s="595"/>
      <c r="Y475" s="595"/>
      <c r="Z475" s="595"/>
      <c r="AA475" s="1012"/>
      <c r="AB475" s="1012"/>
      <c r="AC475" s="1360">
        <v>7</v>
      </c>
      <c r="AD475" s="1360">
        <v>4</v>
      </c>
      <c r="AE475" s="1360">
        <v>6</v>
      </c>
      <c r="AF475" s="1360">
        <f t="shared" si="731"/>
        <v>17</v>
      </c>
      <c r="AG475" s="1360">
        <v>1</v>
      </c>
      <c r="AH475" s="1361"/>
      <c r="AI475" s="1362"/>
      <c r="AJ475" s="1360">
        <v>8</v>
      </c>
      <c r="AK475" s="1360">
        <v>4</v>
      </c>
      <c r="AL475" s="1360">
        <v>8</v>
      </c>
      <c r="AM475" s="1360">
        <f t="shared" si="732"/>
        <v>20</v>
      </c>
      <c r="AN475" s="1363">
        <v>1</v>
      </c>
      <c r="AO475" s="1360"/>
      <c r="AP475" s="1360"/>
      <c r="AQ475" s="1360">
        <v>0</v>
      </c>
      <c r="AR475" s="1360">
        <v>1</v>
      </c>
      <c r="AS475" s="1360">
        <v>2</v>
      </c>
      <c r="AT475" s="1360">
        <f t="shared" si="733"/>
        <v>3</v>
      </c>
      <c r="AU475" s="1360">
        <v>1</v>
      </c>
      <c r="AV475" s="1361"/>
      <c r="AW475" s="1362"/>
      <c r="AX475" s="1361">
        <v>0</v>
      </c>
      <c r="AY475" s="1361">
        <v>2</v>
      </c>
      <c r="AZ475" s="1361">
        <v>3</v>
      </c>
      <c r="BA475" s="1361">
        <f t="shared" si="734"/>
        <v>5</v>
      </c>
      <c r="BB475" s="1361">
        <v>1</v>
      </c>
      <c r="BC475" s="1361"/>
      <c r="BD475" s="1395"/>
      <c r="BE475" s="1395"/>
      <c r="BF475" s="1395"/>
      <c r="BG475" s="1395"/>
      <c r="BH475" s="1395"/>
      <c r="BI475" s="1395"/>
      <c r="BJ475" s="1395"/>
      <c r="BK475" s="1395"/>
      <c r="BL475" s="1395"/>
      <c r="BM475" s="1395">
        <v>0</v>
      </c>
      <c r="BN475" s="1395">
        <v>0</v>
      </c>
      <c r="BO475" s="1395">
        <v>1</v>
      </c>
      <c r="BP475" s="1395">
        <f t="shared" si="735"/>
        <v>1</v>
      </c>
      <c r="BQ475" s="1360">
        <v>1</v>
      </c>
      <c r="BR475" s="1361"/>
      <c r="BS475" s="1360">
        <v>0</v>
      </c>
      <c r="BT475" s="1360">
        <v>0</v>
      </c>
      <c r="BU475" s="1360">
        <v>1</v>
      </c>
      <c r="BV475" s="1360">
        <f t="shared" si="736"/>
        <v>1</v>
      </c>
      <c r="BW475" s="1360">
        <v>1</v>
      </c>
      <c r="BX475" s="1360"/>
      <c r="BY475" s="1362"/>
      <c r="BZ475" s="1362"/>
      <c r="CA475" s="1360"/>
      <c r="CB475" s="1360"/>
      <c r="CC475" s="1360"/>
      <c r="CD475" s="1360"/>
      <c r="CE475" s="1360"/>
      <c r="CF475" s="1163"/>
      <c r="CG475" s="1355"/>
      <c r="CH475" s="1370"/>
      <c r="CI475" s="1370"/>
      <c r="CJ475" s="1370"/>
      <c r="CK475" s="1370"/>
      <c r="CL475" s="1363"/>
      <c r="CM475" s="1370"/>
      <c r="CN475" s="1369"/>
      <c r="CO475" s="1369"/>
      <c r="CP475" s="1370"/>
      <c r="CQ475" s="1370"/>
      <c r="CR475" s="1370"/>
      <c r="CS475" s="1370"/>
      <c r="CT475" s="1370"/>
      <c r="CU475" s="1370"/>
      <c r="CV475" s="1369"/>
      <c r="CW475" s="1370"/>
      <c r="CX475" s="1370"/>
      <c r="CY475" s="1370"/>
      <c r="CZ475" s="1370"/>
      <c r="DA475" s="1680"/>
      <c r="DB475" s="1680"/>
      <c r="DC475" s="1680"/>
      <c r="DD475" s="1680"/>
      <c r="DE475" s="1680"/>
      <c r="DF475" s="1680"/>
      <c r="DG475" s="1680"/>
      <c r="DH475" s="1680"/>
      <c r="DI475" s="1680"/>
      <c r="DJ475" s="1680"/>
      <c r="DK475" s="1680"/>
      <c r="DL475" s="1680"/>
      <c r="DM475" s="1370"/>
      <c r="DN475" s="1370"/>
      <c r="DO475" s="1369"/>
      <c r="DP475" s="1369"/>
      <c r="DQ475" s="1370"/>
      <c r="DR475" s="1370"/>
      <c r="DS475" s="1370"/>
      <c r="DT475" s="1370"/>
      <c r="DU475" s="1370"/>
      <c r="DV475" s="1370"/>
      <c r="DW475" s="1369"/>
      <c r="DX475" s="1370"/>
      <c r="DY475" s="1370"/>
      <c r="DZ475" s="1370"/>
      <c r="EA475" s="1370"/>
      <c r="EB475" s="1370"/>
      <c r="EC475" s="1370"/>
      <c r="ED475" s="1369"/>
      <c r="EE475" s="1369"/>
      <c r="EF475" s="1370">
        <v>10</v>
      </c>
      <c r="EG475" s="1370">
        <v>1</v>
      </c>
      <c r="EH475" s="1370">
        <v>2</v>
      </c>
      <c r="EI475" s="1370">
        <f t="shared" si="737"/>
        <v>13</v>
      </c>
      <c r="EJ475" s="1370">
        <v>1</v>
      </c>
      <c r="EK475" s="1163"/>
      <c r="EL475" s="1355"/>
      <c r="EM475" s="1360">
        <v>11</v>
      </c>
      <c r="EN475" s="1360">
        <v>1</v>
      </c>
      <c r="EO475" s="1360">
        <v>6</v>
      </c>
      <c r="EP475" s="1360">
        <f t="shared" si="738"/>
        <v>18</v>
      </c>
      <c r="EQ475" s="1360">
        <v>1</v>
      </c>
      <c r="ER475" s="1360"/>
      <c r="ES475" s="1362"/>
      <c r="ET475" s="1360"/>
      <c r="EU475" s="1360">
        <v>7</v>
      </c>
      <c r="EV475" s="1360">
        <v>0</v>
      </c>
      <c r="EW475" s="1360">
        <v>7</v>
      </c>
      <c r="EX475" s="1360">
        <f t="shared" si="739"/>
        <v>14</v>
      </c>
      <c r="EY475" s="1361">
        <v>1</v>
      </c>
      <c r="EZ475" s="1371"/>
      <c r="FA475" s="1362"/>
      <c r="FB475" s="1360">
        <v>9</v>
      </c>
      <c r="FC475" s="1360">
        <v>0</v>
      </c>
      <c r="FD475" s="1360">
        <v>10</v>
      </c>
      <c r="FE475" s="1360">
        <f t="shared" si="740"/>
        <v>19</v>
      </c>
      <c r="FF475" s="1372">
        <v>1</v>
      </c>
      <c r="FG475" s="1372"/>
      <c r="FH475" s="1373"/>
      <c r="FI475" s="1373"/>
      <c r="FJ475" s="1374">
        <v>9</v>
      </c>
      <c r="FK475" s="1374">
        <v>0</v>
      </c>
      <c r="FL475" s="1374">
        <v>3</v>
      </c>
      <c r="FM475" s="1374">
        <f t="shared" si="741"/>
        <v>12</v>
      </c>
      <c r="FN475" s="1374">
        <v>1</v>
      </c>
      <c r="FO475" s="1374"/>
      <c r="FP475" s="1374"/>
      <c r="FQ475" s="1374">
        <v>11</v>
      </c>
      <c r="FR475" s="1360">
        <v>0</v>
      </c>
      <c r="FS475" s="1360">
        <v>4</v>
      </c>
      <c r="FT475" s="1360">
        <f t="shared" si="742"/>
        <v>15</v>
      </c>
      <c r="FU475" s="1360">
        <v>1</v>
      </c>
      <c r="FV475" s="1360"/>
      <c r="FW475" s="1362"/>
      <c r="FX475" s="1362"/>
      <c r="FY475" s="1360">
        <v>2</v>
      </c>
      <c r="FZ475" s="1360">
        <v>0</v>
      </c>
      <c r="GA475" s="1360">
        <v>2</v>
      </c>
      <c r="GB475" s="1362">
        <f t="shared" si="743"/>
        <v>4</v>
      </c>
      <c r="GC475" s="1360">
        <v>1</v>
      </c>
      <c r="GD475" s="1361"/>
      <c r="GE475" s="1360">
        <f t="shared" si="744"/>
        <v>35</v>
      </c>
      <c r="GF475" s="1360">
        <f t="shared" si="745"/>
        <v>6</v>
      </c>
      <c r="GG475" s="1360">
        <f t="shared" si="746"/>
        <v>23</v>
      </c>
      <c r="GH475" s="1368">
        <v>0</v>
      </c>
      <c r="GI475" s="1368">
        <v>2</v>
      </c>
      <c r="GJ475" s="1368"/>
      <c r="GK475" s="1368"/>
      <c r="GL475" s="1368"/>
      <c r="GM475" s="1368"/>
      <c r="GN475" s="1368"/>
      <c r="GO475" s="1368"/>
      <c r="GP475" s="1368"/>
      <c r="GQ475" s="1368"/>
      <c r="GR475" s="1368"/>
      <c r="GS475" s="1016"/>
    </row>
    <row r="476" spans="1:201" hidden="1" x14ac:dyDescent="0.35">
      <c r="A476" s="1230">
        <v>43388</v>
      </c>
      <c r="B476" s="595"/>
      <c r="C476" s="595"/>
      <c r="D476" s="595"/>
      <c r="E476" s="595"/>
      <c r="F476" s="1012"/>
      <c r="G476" s="1165"/>
      <c r="H476" s="1014"/>
      <c r="I476" s="595"/>
      <c r="J476" s="595"/>
      <c r="K476" s="595"/>
      <c r="L476" s="595"/>
      <c r="M476" s="1012"/>
      <c r="N476" s="1012"/>
      <c r="O476" s="1014"/>
      <c r="P476" s="1014"/>
      <c r="Q476" s="595"/>
      <c r="R476" s="595"/>
      <c r="S476" s="595"/>
      <c r="T476" s="595"/>
      <c r="U476" s="1012"/>
      <c r="V476" s="1165"/>
      <c r="W476" s="595"/>
      <c r="X476" s="595"/>
      <c r="Y476" s="595"/>
      <c r="Z476" s="595"/>
      <c r="AA476" s="1012"/>
      <c r="AB476" s="1012"/>
      <c r="AC476" s="1360">
        <v>6</v>
      </c>
      <c r="AD476" s="1360">
        <v>0</v>
      </c>
      <c r="AE476" s="1360">
        <v>5</v>
      </c>
      <c r="AF476" s="1360">
        <f t="shared" si="731"/>
        <v>11</v>
      </c>
      <c r="AG476" s="1360">
        <v>1</v>
      </c>
      <c r="AH476" s="1361"/>
      <c r="AI476" s="1362"/>
      <c r="AJ476" s="1360">
        <v>6</v>
      </c>
      <c r="AK476" s="1360">
        <v>0</v>
      </c>
      <c r="AL476" s="1360">
        <v>5</v>
      </c>
      <c r="AM476" s="1360">
        <f t="shared" si="732"/>
        <v>11</v>
      </c>
      <c r="AN476" s="1363">
        <v>1</v>
      </c>
      <c r="AO476" s="1360"/>
      <c r="AP476" s="1360"/>
      <c r="AQ476" s="1360">
        <v>2</v>
      </c>
      <c r="AR476" s="1360">
        <v>1</v>
      </c>
      <c r="AS476" s="1360">
        <v>4</v>
      </c>
      <c r="AT476" s="1360">
        <f t="shared" si="733"/>
        <v>7</v>
      </c>
      <c r="AU476" s="1360">
        <v>1</v>
      </c>
      <c r="AV476" s="1361"/>
      <c r="AW476" s="1362"/>
      <c r="AX476" s="1361">
        <v>2</v>
      </c>
      <c r="AY476" s="1361">
        <v>3</v>
      </c>
      <c r="AZ476" s="1361">
        <v>5</v>
      </c>
      <c r="BA476" s="1361">
        <f t="shared" si="734"/>
        <v>10</v>
      </c>
      <c r="BB476" s="1361">
        <v>1</v>
      </c>
      <c r="BC476" s="1361"/>
      <c r="BD476" s="1395"/>
      <c r="BE476" s="1395"/>
      <c r="BF476" s="1395"/>
      <c r="BG476" s="1395"/>
      <c r="BH476" s="1395"/>
      <c r="BI476" s="1395"/>
      <c r="BJ476" s="1395"/>
      <c r="BK476" s="1395"/>
      <c r="BL476" s="1395"/>
      <c r="BM476" s="1395">
        <v>2</v>
      </c>
      <c r="BN476" s="1395">
        <v>0</v>
      </c>
      <c r="BO476" s="1395">
        <v>1</v>
      </c>
      <c r="BP476" s="1395">
        <f t="shared" si="735"/>
        <v>3</v>
      </c>
      <c r="BQ476" s="1360">
        <v>1</v>
      </c>
      <c r="BR476" s="1361"/>
      <c r="BS476" s="1360">
        <v>2</v>
      </c>
      <c r="BT476" s="1360">
        <v>0</v>
      </c>
      <c r="BU476" s="1360">
        <v>1</v>
      </c>
      <c r="BV476" s="1360">
        <f t="shared" si="736"/>
        <v>3</v>
      </c>
      <c r="BW476" s="1360">
        <v>1</v>
      </c>
      <c r="BX476" s="1360"/>
      <c r="BY476" s="1362"/>
      <c r="BZ476" s="1362"/>
      <c r="CA476" s="1360"/>
      <c r="CB476" s="1360"/>
      <c r="CC476" s="1360"/>
      <c r="CD476" s="1360"/>
      <c r="CE476" s="1360"/>
      <c r="CF476" s="1163"/>
      <c r="CG476" s="1355"/>
      <c r="CH476" s="1370"/>
      <c r="CI476" s="1370"/>
      <c r="CJ476" s="1370"/>
      <c r="CK476" s="1370"/>
      <c r="CL476" s="1363"/>
      <c r="CM476" s="1370"/>
      <c r="CN476" s="1369"/>
      <c r="CO476" s="1369"/>
      <c r="CP476" s="1370"/>
      <c r="CQ476" s="1370"/>
      <c r="CR476" s="1370"/>
      <c r="CS476" s="1370"/>
      <c r="CT476" s="1370"/>
      <c r="CU476" s="1370"/>
      <c r="CV476" s="1369"/>
      <c r="CW476" s="1370"/>
      <c r="CX476" s="1370"/>
      <c r="CY476" s="1370"/>
      <c r="CZ476" s="1370"/>
      <c r="DA476" s="1680"/>
      <c r="DB476" s="1680"/>
      <c r="DC476" s="1680"/>
      <c r="DD476" s="1680"/>
      <c r="DE476" s="1680"/>
      <c r="DF476" s="1680"/>
      <c r="DG476" s="1680"/>
      <c r="DH476" s="1680"/>
      <c r="DI476" s="1680"/>
      <c r="DJ476" s="1680"/>
      <c r="DK476" s="1680"/>
      <c r="DL476" s="1680"/>
      <c r="DM476" s="1370"/>
      <c r="DN476" s="1370"/>
      <c r="DO476" s="1369"/>
      <c r="DP476" s="1369"/>
      <c r="DQ476" s="1370"/>
      <c r="DR476" s="1370"/>
      <c r="DS476" s="1370"/>
      <c r="DT476" s="1370"/>
      <c r="DU476" s="1370"/>
      <c r="DV476" s="1370"/>
      <c r="DW476" s="1369"/>
      <c r="DX476" s="1370"/>
      <c r="DY476" s="1370"/>
      <c r="DZ476" s="1370"/>
      <c r="EA476" s="1370"/>
      <c r="EB476" s="1370"/>
      <c r="EC476" s="1370"/>
      <c r="ED476" s="1369"/>
      <c r="EE476" s="1369"/>
      <c r="EF476" s="1370">
        <v>12</v>
      </c>
      <c r="EG476" s="1370">
        <v>2</v>
      </c>
      <c r="EH476" s="1370">
        <v>9</v>
      </c>
      <c r="EI476" s="1370">
        <f t="shared" si="737"/>
        <v>23</v>
      </c>
      <c r="EJ476" s="1370">
        <v>1</v>
      </c>
      <c r="EK476" s="1163"/>
      <c r="EL476" s="1355"/>
      <c r="EM476" s="1360">
        <v>14</v>
      </c>
      <c r="EN476" s="1360">
        <v>5</v>
      </c>
      <c r="EO476" s="1360">
        <v>10</v>
      </c>
      <c r="EP476" s="1360">
        <f t="shared" si="738"/>
        <v>29</v>
      </c>
      <c r="EQ476" s="1360">
        <v>1</v>
      </c>
      <c r="ER476" s="1360"/>
      <c r="ES476" s="1362"/>
      <c r="ET476" s="1360"/>
      <c r="EU476" s="1360">
        <v>6</v>
      </c>
      <c r="EV476" s="1360">
        <v>0</v>
      </c>
      <c r="EW476" s="1360">
        <v>6</v>
      </c>
      <c r="EX476" s="1360">
        <f t="shared" si="739"/>
        <v>12</v>
      </c>
      <c r="EY476" s="1361">
        <v>1</v>
      </c>
      <c r="EZ476" s="1371"/>
      <c r="FA476" s="1362"/>
      <c r="FB476" s="1360">
        <v>8</v>
      </c>
      <c r="FC476" s="1360">
        <v>0</v>
      </c>
      <c r="FD476" s="1360">
        <v>8</v>
      </c>
      <c r="FE476" s="1360">
        <f t="shared" si="740"/>
        <v>16</v>
      </c>
      <c r="FF476" s="1372">
        <v>1</v>
      </c>
      <c r="FG476" s="1372"/>
      <c r="FH476" s="1373"/>
      <c r="FI476" s="1373"/>
      <c r="FJ476" s="1374">
        <v>9</v>
      </c>
      <c r="FK476" s="1374">
        <v>1</v>
      </c>
      <c r="FL476" s="1374">
        <v>2</v>
      </c>
      <c r="FM476" s="1374">
        <f t="shared" si="741"/>
        <v>12</v>
      </c>
      <c r="FN476" s="1374">
        <v>1</v>
      </c>
      <c r="FO476" s="1374"/>
      <c r="FP476" s="1374"/>
      <c r="FQ476" s="1374">
        <v>10</v>
      </c>
      <c r="FR476" s="1360">
        <v>1</v>
      </c>
      <c r="FS476" s="1360">
        <v>2</v>
      </c>
      <c r="FT476" s="1360">
        <f t="shared" si="742"/>
        <v>13</v>
      </c>
      <c r="FU476" s="1360">
        <v>1</v>
      </c>
      <c r="FV476" s="1360"/>
      <c r="FW476" s="1362"/>
      <c r="FX476" s="1362"/>
      <c r="FY476" s="1360">
        <v>0</v>
      </c>
      <c r="FZ476" s="1360">
        <v>0</v>
      </c>
      <c r="GA476" s="1360">
        <v>0</v>
      </c>
      <c r="GB476" s="1362">
        <f t="shared" si="743"/>
        <v>0</v>
      </c>
      <c r="GC476" s="1360">
        <v>1</v>
      </c>
      <c r="GD476" s="1361"/>
      <c r="GE476" s="1360">
        <f t="shared" si="744"/>
        <v>37</v>
      </c>
      <c r="GF476" s="1360">
        <f t="shared" si="745"/>
        <v>4</v>
      </c>
      <c r="GG476" s="1360">
        <f t="shared" si="746"/>
        <v>27</v>
      </c>
      <c r="GH476" s="1368">
        <v>2</v>
      </c>
      <c r="GI476" s="1368">
        <v>4</v>
      </c>
      <c r="GJ476" s="1368"/>
      <c r="GK476" s="1368"/>
      <c r="GL476" s="1368"/>
      <c r="GM476" s="1368"/>
      <c r="GN476" s="1368"/>
      <c r="GO476" s="1368"/>
      <c r="GP476" s="1368"/>
      <c r="GQ476" s="1368"/>
      <c r="GR476" s="1368"/>
      <c r="GS476" s="1016"/>
    </row>
    <row r="477" spans="1:201" hidden="1" x14ac:dyDescent="0.35">
      <c r="A477" s="1230">
        <v>43389</v>
      </c>
      <c r="B477" s="595"/>
      <c r="C477" s="595"/>
      <c r="D477" s="595"/>
      <c r="E477" s="595"/>
      <c r="F477" s="1012"/>
      <c r="G477" s="1165"/>
      <c r="H477" s="1014"/>
      <c r="I477" s="595"/>
      <c r="J477" s="595"/>
      <c r="K477" s="595"/>
      <c r="L477" s="595"/>
      <c r="M477" s="1012"/>
      <c r="N477" s="1012"/>
      <c r="O477" s="1014"/>
      <c r="P477" s="1014"/>
      <c r="Q477" s="595"/>
      <c r="R477" s="595"/>
      <c r="S477" s="595"/>
      <c r="T477" s="595"/>
      <c r="U477" s="1012"/>
      <c r="V477" s="1165"/>
      <c r="W477" s="595"/>
      <c r="X477" s="595"/>
      <c r="Y477" s="595"/>
      <c r="Z477" s="595"/>
      <c r="AA477" s="1012"/>
      <c r="AB477" s="1012"/>
      <c r="AC477" s="1360">
        <v>4</v>
      </c>
      <c r="AD477" s="1360">
        <v>2</v>
      </c>
      <c r="AE477" s="1360">
        <v>2</v>
      </c>
      <c r="AF477" s="1360">
        <f t="shared" ref="AF477:AF488" si="747">SUM(AC477:AE477)</f>
        <v>8</v>
      </c>
      <c r="AG477" s="1360">
        <v>1</v>
      </c>
      <c r="AH477" s="1361"/>
      <c r="AI477" s="1362"/>
      <c r="AJ477" s="1360">
        <v>5</v>
      </c>
      <c r="AK477" s="1360">
        <v>2</v>
      </c>
      <c r="AL477" s="1360">
        <v>3</v>
      </c>
      <c r="AM477" s="1360">
        <f t="shared" ref="AM477:AM488" si="748">SUM(AJ477:AL477)</f>
        <v>10</v>
      </c>
      <c r="AN477" s="1363">
        <v>1</v>
      </c>
      <c r="AO477" s="1360"/>
      <c r="AP477" s="1360"/>
      <c r="AQ477" s="1360">
        <v>0</v>
      </c>
      <c r="AR477" s="1360">
        <v>3</v>
      </c>
      <c r="AS477" s="1360">
        <v>1</v>
      </c>
      <c r="AT477" s="1360">
        <f t="shared" ref="AT477:AT488" si="749">SUM(AQ477:AS477)</f>
        <v>4</v>
      </c>
      <c r="AU477" s="1360">
        <v>1</v>
      </c>
      <c r="AV477" s="1361"/>
      <c r="AW477" s="1362"/>
      <c r="AX477" s="1361">
        <v>0</v>
      </c>
      <c r="AY477" s="1361">
        <v>5</v>
      </c>
      <c r="AZ477" s="1361">
        <v>2</v>
      </c>
      <c r="BA477" s="1361">
        <f t="shared" ref="BA477:BA488" si="750">SUM(AX477:AZ477)</f>
        <v>7</v>
      </c>
      <c r="BB477" s="1361">
        <v>1</v>
      </c>
      <c r="BC477" s="1361"/>
      <c r="BD477" s="1395"/>
      <c r="BE477" s="1395"/>
      <c r="BF477" s="1395"/>
      <c r="BG477" s="1395"/>
      <c r="BH477" s="1395"/>
      <c r="BI477" s="1395"/>
      <c r="BJ477" s="1395"/>
      <c r="BK477" s="1395"/>
      <c r="BL477" s="1395"/>
      <c r="BM477" s="1395">
        <v>1</v>
      </c>
      <c r="BN477" s="1395">
        <v>0</v>
      </c>
      <c r="BO477" s="1395">
        <v>0</v>
      </c>
      <c r="BP477" s="1395">
        <f t="shared" ref="BP477:BP488" si="751">SUM(BM477:BO477)</f>
        <v>1</v>
      </c>
      <c r="BQ477" s="1360">
        <v>1</v>
      </c>
      <c r="BR477" s="1361"/>
      <c r="BS477" s="1360">
        <v>1</v>
      </c>
      <c r="BT477" s="1360">
        <v>0</v>
      </c>
      <c r="BU477" s="1360">
        <v>0</v>
      </c>
      <c r="BV477" s="1360">
        <f t="shared" ref="BV477:BV488" si="752">SUM(BS477:BU477)</f>
        <v>1</v>
      </c>
      <c r="BW477" s="1360">
        <v>1</v>
      </c>
      <c r="BX477" s="1360"/>
      <c r="BY477" s="1362"/>
      <c r="BZ477" s="1362"/>
      <c r="CA477" s="1360"/>
      <c r="CB477" s="1360"/>
      <c r="CC477" s="1360"/>
      <c r="CD477" s="1360"/>
      <c r="CE477" s="1360"/>
      <c r="CF477" s="1163"/>
      <c r="CG477" s="1355"/>
      <c r="CH477" s="1370"/>
      <c r="CI477" s="1370"/>
      <c r="CJ477" s="1370"/>
      <c r="CK477" s="1370"/>
      <c r="CL477" s="1363"/>
      <c r="CM477" s="1370"/>
      <c r="CN477" s="1369"/>
      <c r="CO477" s="1369"/>
      <c r="CP477" s="1370"/>
      <c r="CQ477" s="1370"/>
      <c r="CR477" s="1370"/>
      <c r="CS477" s="1370"/>
      <c r="CT477" s="1370"/>
      <c r="CU477" s="1370"/>
      <c r="CV477" s="1369"/>
      <c r="CW477" s="1370"/>
      <c r="CX477" s="1370"/>
      <c r="CY477" s="1370"/>
      <c r="CZ477" s="1370"/>
      <c r="DA477" s="1680"/>
      <c r="DB477" s="1680"/>
      <c r="DC477" s="1680"/>
      <c r="DD477" s="1680"/>
      <c r="DE477" s="1680"/>
      <c r="DF477" s="1680"/>
      <c r="DG477" s="1680"/>
      <c r="DH477" s="1680"/>
      <c r="DI477" s="1680"/>
      <c r="DJ477" s="1680"/>
      <c r="DK477" s="1680"/>
      <c r="DL477" s="1680"/>
      <c r="DM477" s="1370"/>
      <c r="DN477" s="1370"/>
      <c r="DO477" s="1369"/>
      <c r="DP477" s="1369"/>
      <c r="DQ477" s="1370"/>
      <c r="DR477" s="1370"/>
      <c r="DS477" s="1370"/>
      <c r="DT477" s="1370"/>
      <c r="DU477" s="1370"/>
      <c r="DV477" s="1370"/>
      <c r="DW477" s="1369"/>
      <c r="DX477" s="1370"/>
      <c r="DY477" s="1370"/>
      <c r="DZ477" s="1370"/>
      <c r="EA477" s="1370"/>
      <c r="EB477" s="1370"/>
      <c r="EC477" s="1370"/>
      <c r="ED477" s="1369"/>
      <c r="EE477" s="1369"/>
      <c r="EF477" s="1370">
        <v>8</v>
      </c>
      <c r="EG477" s="1370">
        <v>0</v>
      </c>
      <c r="EH477" s="1370">
        <v>3</v>
      </c>
      <c r="EI477" s="1370">
        <f t="shared" ref="EI477:EI488" si="753">SUM(EF477:EH477)</f>
        <v>11</v>
      </c>
      <c r="EJ477" s="1370">
        <v>1</v>
      </c>
      <c r="EK477" s="1163"/>
      <c r="EL477" s="1355"/>
      <c r="EM477" s="1360">
        <v>4</v>
      </c>
      <c r="EN477" s="1360">
        <v>5</v>
      </c>
      <c r="EO477" s="1360">
        <v>3</v>
      </c>
      <c r="EP477" s="1360">
        <f t="shared" ref="EP477:EP488" si="754">SUM(EM477:EO477)</f>
        <v>12</v>
      </c>
      <c r="EQ477" s="1360">
        <v>1</v>
      </c>
      <c r="ER477" s="1360"/>
      <c r="ES477" s="1362"/>
      <c r="ET477" s="1360"/>
      <c r="EU477" s="1360">
        <v>13</v>
      </c>
      <c r="EV477" s="1360">
        <v>2</v>
      </c>
      <c r="EW477" s="1360">
        <v>4</v>
      </c>
      <c r="EX477" s="1360">
        <f t="shared" ref="EX477:EX488" si="755">SUM(EU477:EW477)</f>
        <v>19</v>
      </c>
      <c r="EY477" s="1361">
        <v>1</v>
      </c>
      <c r="EZ477" s="1371"/>
      <c r="FA477" s="1362"/>
      <c r="FB477" s="1360">
        <v>13</v>
      </c>
      <c r="FC477" s="1360">
        <v>2</v>
      </c>
      <c r="FD477" s="1360">
        <v>6</v>
      </c>
      <c r="FE477" s="1360">
        <f t="shared" ref="FE477:FE488" si="756">SUM(FB477:FD477)</f>
        <v>21</v>
      </c>
      <c r="FF477" s="1372">
        <v>1</v>
      </c>
      <c r="FG477" s="1372"/>
      <c r="FH477" s="1373"/>
      <c r="FI477" s="1373"/>
      <c r="FJ477" s="1374">
        <v>13</v>
      </c>
      <c r="FK477" s="1374">
        <v>2</v>
      </c>
      <c r="FL477" s="1374">
        <v>5</v>
      </c>
      <c r="FM477" s="1374">
        <f t="shared" ref="FM477:FM488" si="757">SUM(FJ477:FL477)</f>
        <v>20</v>
      </c>
      <c r="FN477" s="1374">
        <v>1</v>
      </c>
      <c r="FO477" s="1374"/>
      <c r="FP477" s="1374"/>
      <c r="FQ477" s="1374">
        <v>13</v>
      </c>
      <c r="FR477" s="1360">
        <v>2</v>
      </c>
      <c r="FS477" s="1360">
        <v>6</v>
      </c>
      <c r="FT477" s="1360">
        <f t="shared" ref="FT477:FT488" si="758">SUM(FQ477:FS477)</f>
        <v>21</v>
      </c>
      <c r="FU477" s="1360">
        <v>1</v>
      </c>
      <c r="FV477" s="1360"/>
      <c r="FW477" s="1362"/>
      <c r="FX477" s="1362"/>
      <c r="FY477" s="1360">
        <v>3</v>
      </c>
      <c r="FZ477" s="1360">
        <v>4</v>
      </c>
      <c r="GA477" s="1360">
        <v>2</v>
      </c>
      <c r="GB477" s="1362">
        <f t="shared" ref="GB477:GB488" si="759">SUM(FY477:GA477)</f>
        <v>9</v>
      </c>
      <c r="GC477" s="1360">
        <v>1</v>
      </c>
      <c r="GD477" s="1361"/>
      <c r="GE477" s="1360">
        <f t="shared" si="744"/>
        <v>42</v>
      </c>
      <c r="GF477" s="1360">
        <f t="shared" si="745"/>
        <v>13</v>
      </c>
      <c r="GG477" s="1360">
        <f t="shared" si="746"/>
        <v>17</v>
      </c>
      <c r="GH477" s="1368">
        <v>2</v>
      </c>
      <c r="GI477" s="1368">
        <v>1</v>
      </c>
      <c r="GJ477" s="1368"/>
      <c r="GK477" s="1368"/>
      <c r="GL477" s="1368"/>
      <c r="GM477" s="1368"/>
      <c r="GN477" s="1368"/>
      <c r="GO477" s="1368"/>
      <c r="GP477" s="1368"/>
      <c r="GQ477" s="1368"/>
      <c r="GR477" s="1368"/>
      <c r="GS477" s="1016"/>
    </row>
    <row r="478" spans="1:201" hidden="1" x14ac:dyDescent="0.35">
      <c r="A478" s="1230">
        <v>43390</v>
      </c>
      <c r="B478" s="595"/>
      <c r="C478" s="595"/>
      <c r="D478" s="595"/>
      <c r="E478" s="595"/>
      <c r="F478" s="1012"/>
      <c r="G478" s="1165"/>
      <c r="H478" s="1014"/>
      <c r="I478" s="595"/>
      <c r="J478" s="595"/>
      <c r="K478" s="595"/>
      <c r="L478" s="595"/>
      <c r="M478" s="1012"/>
      <c r="N478" s="1012"/>
      <c r="O478" s="1014"/>
      <c r="P478" s="1014"/>
      <c r="Q478" s="595"/>
      <c r="R478" s="595"/>
      <c r="S478" s="595"/>
      <c r="T478" s="595"/>
      <c r="U478" s="1012"/>
      <c r="V478" s="1165"/>
      <c r="W478" s="595"/>
      <c r="X478" s="595"/>
      <c r="Y478" s="595"/>
      <c r="Z478" s="595"/>
      <c r="AA478" s="1012"/>
      <c r="AB478" s="1012"/>
      <c r="AC478" s="1360">
        <v>7</v>
      </c>
      <c r="AD478" s="1360">
        <v>1</v>
      </c>
      <c r="AE478" s="1360">
        <v>4</v>
      </c>
      <c r="AF478" s="1360">
        <f t="shared" si="747"/>
        <v>12</v>
      </c>
      <c r="AG478" s="1360">
        <v>1</v>
      </c>
      <c r="AH478" s="1361"/>
      <c r="AI478" s="1362"/>
      <c r="AJ478" s="1360">
        <v>7</v>
      </c>
      <c r="AK478" s="1360">
        <v>1</v>
      </c>
      <c r="AL478" s="1360">
        <v>4</v>
      </c>
      <c r="AM478" s="1360">
        <f t="shared" si="748"/>
        <v>12</v>
      </c>
      <c r="AN478" s="1363">
        <v>1</v>
      </c>
      <c r="AO478" s="1360"/>
      <c r="AP478" s="1360"/>
      <c r="AQ478" s="1360">
        <v>1</v>
      </c>
      <c r="AR478" s="1360">
        <v>0</v>
      </c>
      <c r="AS478" s="1360">
        <v>2</v>
      </c>
      <c r="AT478" s="1360">
        <f t="shared" si="749"/>
        <v>3</v>
      </c>
      <c r="AU478" s="1360">
        <v>1</v>
      </c>
      <c r="AV478" s="1361"/>
      <c r="AW478" s="1362"/>
      <c r="AX478" s="1361">
        <v>2</v>
      </c>
      <c r="AY478" s="1361">
        <v>0</v>
      </c>
      <c r="AZ478" s="1361">
        <v>2</v>
      </c>
      <c r="BA478" s="1361">
        <f t="shared" si="750"/>
        <v>4</v>
      </c>
      <c r="BB478" s="1361">
        <v>1</v>
      </c>
      <c r="BC478" s="1361"/>
      <c r="BD478" s="1395"/>
      <c r="BE478" s="1395"/>
      <c r="BF478" s="1395"/>
      <c r="BG478" s="1395"/>
      <c r="BH478" s="1395"/>
      <c r="BI478" s="1395"/>
      <c r="BJ478" s="1395"/>
      <c r="BK478" s="1395"/>
      <c r="BL478" s="1395"/>
      <c r="BM478" s="1395">
        <v>1</v>
      </c>
      <c r="BN478" s="1395">
        <v>0</v>
      </c>
      <c r="BO478" s="1395">
        <v>5</v>
      </c>
      <c r="BP478" s="1395">
        <f t="shared" si="751"/>
        <v>6</v>
      </c>
      <c r="BQ478" s="1360">
        <v>1</v>
      </c>
      <c r="BR478" s="1361"/>
      <c r="BS478" s="1360">
        <v>1</v>
      </c>
      <c r="BT478" s="1360">
        <v>0</v>
      </c>
      <c r="BU478" s="1360">
        <v>5</v>
      </c>
      <c r="BV478" s="1360">
        <f t="shared" si="752"/>
        <v>6</v>
      </c>
      <c r="BW478" s="1360">
        <v>1</v>
      </c>
      <c r="BX478" s="1360"/>
      <c r="BY478" s="1362"/>
      <c r="BZ478" s="1362"/>
      <c r="CA478" s="1360"/>
      <c r="CB478" s="1360"/>
      <c r="CC478" s="1360"/>
      <c r="CD478" s="1360"/>
      <c r="CE478" s="1360"/>
      <c r="CF478" s="1163"/>
      <c r="CG478" s="1355"/>
      <c r="CH478" s="1370"/>
      <c r="CI478" s="1370"/>
      <c r="CJ478" s="1370"/>
      <c r="CK478" s="1370"/>
      <c r="CL478" s="1363"/>
      <c r="CM478" s="1370"/>
      <c r="CN478" s="1369"/>
      <c r="CO478" s="1369"/>
      <c r="CP478" s="1370"/>
      <c r="CQ478" s="1370"/>
      <c r="CR478" s="1370"/>
      <c r="CS478" s="1370"/>
      <c r="CT478" s="1370"/>
      <c r="CU478" s="1370"/>
      <c r="CV478" s="1369"/>
      <c r="CW478" s="1370"/>
      <c r="CX478" s="1370"/>
      <c r="CY478" s="1370"/>
      <c r="CZ478" s="1370"/>
      <c r="DA478" s="1680"/>
      <c r="DB478" s="1680"/>
      <c r="DC478" s="1680"/>
      <c r="DD478" s="1680"/>
      <c r="DE478" s="1680"/>
      <c r="DF478" s="1680"/>
      <c r="DG478" s="1680"/>
      <c r="DH478" s="1680"/>
      <c r="DI478" s="1680"/>
      <c r="DJ478" s="1680"/>
      <c r="DK478" s="1680"/>
      <c r="DL478" s="1680"/>
      <c r="DM478" s="1370"/>
      <c r="DN478" s="1370"/>
      <c r="DO478" s="1369"/>
      <c r="DP478" s="1369"/>
      <c r="DQ478" s="1370"/>
      <c r="DR478" s="1370"/>
      <c r="DS478" s="1370"/>
      <c r="DT478" s="1370"/>
      <c r="DU478" s="1370"/>
      <c r="DV478" s="1370"/>
      <c r="DW478" s="1369"/>
      <c r="DX478" s="1370"/>
      <c r="DY478" s="1370"/>
      <c r="DZ478" s="1370"/>
      <c r="EA478" s="1370"/>
      <c r="EB478" s="1370"/>
      <c r="EC478" s="1370"/>
      <c r="ED478" s="1369"/>
      <c r="EE478" s="1369"/>
      <c r="EF478" s="1370">
        <v>8</v>
      </c>
      <c r="EG478" s="1370">
        <v>1</v>
      </c>
      <c r="EH478" s="1370">
        <v>2</v>
      </c>
      <c r="EI478" s="1370">
        <f t="shared" si="753"/>
        <v>11</v>
      </c>
      <c r="EJ478" s="1370">
        <v>1</v>
      </c>
      <c r="EK478" s="1163"/>
      <c r="EL478" s="1355"/>
      <c r="EM478" s="1360">
        <v>10</v>
      </c>
      <c r="EN478" s="1360">
        <v>1</v>
      </c>
      <c r="EO478" s="1360">
        <v>7</v>
      </c>
      <c r="EP478" s="1360">
        <f t="shared" si="754"/>
        <v>18</v>
      </c>
      <c r="EQ478" s="1360">
        <v>1</v>
      </c>
      <c r="ER478" s="1360"/>
      <c r="ES478" s="1362"/>
      <c r="ET478" s="1360"/>
      <c r="EU478" s="1360">
        <v>5</v>
      </c>
      <c r="EV478" s="1360">
        <v>3</v>
      </c>
      <c r="EW478" s="1360">
        <v>10</v>
      </c>
      <c r="EX478" s="1360">
        <f t="shared" si="755"/>
        <v>18</v>
      </c>
      <c r="EY478" s="1361">
        <v>1</v>
      </c>
      <c r="EZ478" s="1371"/>
      <c r="FA478" s="1362"/>
      <c r="FB478" s="1360">
        <v>5</v>
      </c>
      <c r="FC478" s="1360">
        <v>7</v>
      </c>
      <c r="FD478" s="1360">
        <v>12</v>
      </c>
      <c r="FE478" s="1360">
        <f t="shared" si="756"/>
        <v>24</v>
      </c>
      <c r="FF478" s="1372">
        <v>1</v>
      </c>
      <c r="FG478" s="1372"/>
      <c r="FH478" s="1373"/>
      <c r="FI478" s="1373"/>
      <c r="FJ478" s="1374">
        <v>4</v>
      </c>
      <c r="FK478" s="1374">
        <v>0</v>
      </c>
      <c r="FL478" s="1374">
        <v>1</v>
      </c>
      <c r="FM478" s="1374">
        <f t="shared" si="757"/>
        <v>5</v>
      </c>
      <c r="FN478" s="1374">
        <v>0.5</v>
      </c>
      <c r="FO478" s="1374"/>
      <c r="FP478" s="1374"/>
      <c r="FQ478" s="1374">
        <v>5</v>
      </c>
      <c r="FR478" s="1360">
        <v>0</v>
      </c>
      <c r="FS478" s="1360">
        <v>2</v>
      </c>
      <c r="FT478" s="1360">
        <f t="shared" si="758"/>
        <v>7</v>
      </c>
      <c r="FU478" s="1360">
        <v>0.5</v>
      </c>
      <c r="FV478" s="1360"/>
      <c r="FW478" s="1362"/>
      <c r="FX478" s="1362"/>
      <c r="FY478" s="1360">
        <v>7</v>
      </c>
      <c r="FZ478" s="1360">
        <v>1</v>
      </c>
      <c r="GA478" s="1360">
        <v>7</v>
      </c>
      <c r="GB478" s="1362">
        <f t="shared" si="759"/>
        <v>15</v>
      </c>
      <c r="GC478" s="1360">
        <v>1</v>
      </c>
      <c r="GD478" s="1361"/>
      <c r="GE478" s="1360">
        <f t="shared" si="744"/>
        <v>33</v>
      </c>
      <c r="GF478" s="1360">
        <f t="shared" si="745"/>
        <v>6</v>
      </c>
      <c r="GG478" s="1360">
        <f t="shared" si="746"/>
        <v>31</v>
      </c>
      <c r="GH478" s="1368">
        <v>0</v>
      </c>
      <c r="GI478" s="1368">
        <v>4</v>
      </c>
      <c r="GJ478" s="1368"/>
      <c r="GK478" s="1368"/>
      <c r="GL478" s="1368"/>
      <c r="GM478" s="1368"/>
      <c r="GN478" s="1368"/>
      <c r="GO478" s="1368"/>
      <c r="GP478" s="1368"/>
      <c r="GQ478" s="1368"/>
      <c r="GR478" s="1368"/>
      <c r="GS478" s="1016"/>
    </row>
    <row r="479" spans="1:201" hidden="1" x14ac:dyDescent="0.35">
      <c r="A479" s="1230">
        <v>43391</v>
      </c>
      <c r="B479" s="595"/>
      <c r="C479" s="595"/>
      <c r="D479" s="595"/>
      <c r="E479" s="595"/>
      <c r="F479" s="1012"/>
      <c r="G479" s="1165"/>
      <c r="H479" s="1014"/>
      <c r="I479" s="595"/>
      <c r="J479" s="595"/>
      <c r="K479" s="595"/>
      <c r="L479" s="595"/>
      <c r="M479" s="1012"/>
      <c r="N479" s="1012"/>
      <c r="O479" s="1014"/>
      <c r="P479" s="1014"/>
      <c r="Q479" s="595"/>
      <c r="R479" s="595"/>
      <c r="S479" s="595"/>
      <c r="T479" s="595"/>
      <c r="U479" s="1012"/>
      <c r="V479" s="1165"/>
      <c r="W479" s="595"/>
      <c r="X479" s="595"/>
      <c r="Y479" s="595"/>
      <c r="Z479" s="595"/>
      <c r="AA479" s="1012"/>
      <c r="AB479" s="1012"/>
      <c r="AC479" s="1360">
        <v>5</v>
      </c>
      <c r="AD479" s="1360">
        <v>9</v>
      </c>
      <c r="AE479" s="1360">
        <v>1</v>
      </c>
      <c r="AF479" s="1360">
        <f t="shared" si="747"/>
        <v>15</v>
      </c>
      <c r="AG479" s="1360">
        <v>1</v>
      </c>
      <c r="AH479" s="1361"/>
      <c r="AI479" s="1362"/>
      <c r="AJ479" s="1360">
        <v>5</v>
      </c>
      <c r="AK479" s="1360">
        <v>10</v>
      </c>
      <c r="AL479" s="1360">
        <v>1</v>
      </c>
      <c r="AM479" s="1360">
        <f t="shared" si="748"/>
        <v>16</v>
      </c>
      <c r="AN479" s="1363">
        <v>1</v>
      </c>
      <c r="AO479" s="1360"/>
      <c r="AP479" s="1360"/>
      <c r="AQ479" s="1360">
        <v>0</v>
      </c>
      <c r="AR479" s="1360">
        <v>0</v>
      </c>
      <c r="AS479" s="1360">
        <v>0</v>
      </c>
      <c r="AT479" s="1360">
        <f t="shared" si="749"/>
        <v>0</v>
      </c>
      <c r="AU479" s="1360">
        <v>0</v>
      </c>
      <c r="AV479" s="1361"/>
      <c r="AW479" s="1362"/>
      <c r="AX479" s="1361">
        <v>0</v>
      </c>
      <c r="AY479" s="1361">
        <v>0</v>
      </c>
      <c r="AZ479" s="1361">
        <v>0</v>
      </c>
      <c r="BA479" s="1361">
        <f t="shared" si="750"/>
        <v>0</v>
      </c>
      <c r="BB479" s="1361">
        <v>0</v>
      </c>
      <c r="BC479" s="1361"/>
      <c r="BD479" s="1395"/>
      <c r="BE479" s="1395"/>
      <c r="BF479" s="1395"/>
      <c r="BG479" s="1395"/>
      <c r="BH479" s="1395"/>
      <c r="BI479" s="1395"/>
      <c r="BJ479" s="1395"/>
      <c r="BK479" s="1395"/>
      <c r="BL479" s="1395"/>
      <c r="BM479" s="1395">
        <v>0</v>
      </c>
      <c r="BN479" s="1395">
        <v>0</v>
      </c>
      <c r="BO479" s="1395">
        <v>2</v>
      </c>
      <c r="BP479" s="1395">
        <f t="shared" si="751"/>
        <v>2</v>
      </c>
      <c r="BQ479" s="1360">
        <v>1</v>
      </c>
      <c r="BR479" s="1361"/>
      <c r="BS479" s="1360">
        <v>0</v>
      </c>
      <c r="BT479" s="1360">
        <v>0</v>
      </c>
      <c r="BU479" s="1360">
        <v>2</v>
      </c>
      <c r="BV479" s="1360">
        <f t="shared" si="752"/>
        <v>2</v>
      </c>
      <c r="BW479" s="1360">
        <v>1</v>
      </c>
      <c r="BX479" s="1360"/>
      <c r="BY479" s="1362"/>
      <c r="BZ479" s="1362"/>
      <c r="CA479" s="1360"/>
      <c r="CB479" s="1360"/>
      <c r="CC479" s="1360"/>
      <c r="CD479" s="1360"/>
      <c r="CE479" s="1360"/>
      <c r="CF479" s="1163"/>
      <c r="CG479" s="1355"/>
      <c r="CH479" s="1370"/>
      <c r="CI479" s="1370"/>
      <c r="CJ479" s="1370"/>
      <c r="CK479" s="1370"/>
      <c r="CL479" s="1363"/>
      <c r="CM479" s="1370"/>
      <c r="CN479" s="1369"/>
      <c r="CO479" s="1369"/>
      <c r="CP479" s="1370"/>
      <c r="CQ479" s="1370"/>
      <c r="CR479" s="1370"/>
      <c r="CS479" s="1370"/>
      <c r="CT479" s="1370"/>
      <c r="CU479" s="1370"/>
      <c r="CV479" s="1369"/>
      <c r="CW479" s="1370"/>
      <c r="CX479" s="1370"/>
      <c r="CY479" s="1370"/>
      <c r="CZ479" s="1370"/>
      <c r="DA479" s="1680"/>
      <c r="DB479" s="1680"/>
      <c r="DC479" s="1680"/>
      <c r="DD479" s="1680"/>
      <c r="DE479" s="1680"/>
      <c r="DF479" s="1680"/>
      <c r="DG479" s="1680"/>
      <c r="DH479" s="1680"/>
      <c r="DI479" s="1680"/>
      <c r="DJ479" s="1680"/>
      <c r="DK479" s="1680"/>
      <c r="DL479" s="1680"/>
      <c r="DM479" s="1370"/>
      <c r="DN479" s="1370"/>
      <c r="DO479" s="1369"/>
      <c r="DP479" s="1369"/>
      <c r="DQ479" s="1370"/>
      <c r="DR479" s="1370"/>
      <c r="DS479" s="1370"/>
      <c r="DT479" s="1370"/>
      <c r="DU479" s="1370"/>
      <c r="DV479" s="1370"/>
      <c r="DW479" s="1369"/>
      <c r="DX479" s="1370"/>
      <c r="DY479" s="1370"/>
      <c r="DZ479" s="1370"/>
      <c r="EA479" s="1370"/>
      <c r="EB479" s="1370"/>
      <c r="EC479" s="1370"/>
      <c r="ED479" s="1369"/>
      <c r="EE479" s="1369"/>
      <c r="EF479" s="1370">
        <v>5</v>
      </c>
      <c r="EG479" s="1370">
        <v>3</v>
      </c>
      <c r="EH479" s="1370">
        <v>5</v>
      </c>
      <c r="EI479" s="1370">
        <f t="shared" si="753"/>
        <v>13</v>
      </c>
      <c r="EJ479" s="1370">
        <v>1</v>
      </c>
      <c r="EK479" s="1163"/>
      <c r="EL479" s="1355"/>
      <c r="EM479" s="1360">
        <v>10</v>
      </c>
      <c r="EN479" s="1360">
        <v>3</v>
      </c>
      <c r="EO479" s="1360">
        <v>7</v>
      </c>
      <c r="EP479" s="1360">
        <f t="shared" si="754"/>
        <v>20</v>
      </c>
      <c r="EQ479" s="1360">
        <v>1</v>
      </c>
      <c r="ER479" s="1360"/>
      <c r="ES479" s="1362"/>
      <c r="ET479" s="1360"/>
      <c r="EU479" s="1360">
        <v>7</v>
      </c>
      <c r="EV479" s="1360">
        <v>0</v>
      </c>
      <c r="EW479" s="1360">
        <v>2</v>
      </c>
      <c r="EX479" s="1360">
        <f t="shared" si="755"/>
        <v>9</v>
      </c>
      <c r="EY479" s="1361">
        <v>1</v>
      </c>
      <c r="EZ479" s="1371"/>
      <c r="FA479" s="1362"/>
      <c r="FB479" s="1360">
        <v>8</v>
      </c>
      <c r="FC479" s="1360">
        <v>3</v>
      </c>
      <c r="FD479" s="1360">
        <v>4</v>
      </c>
      <c r="FE479" s="1360">
        <f t="shared" si="756"/>
        <v>15</v>
      </c>
      <c r="FF479" s="1372">
        <v>1</v>
      </c>
      <c r="FG479" s="1372"/>
      <c r="FH479" s="1373"/>
      <c r="FI479" s="1373"/>
      <c r="FJ479" s="1374">
        <v>7</v>
      </c>
      <c r="FK479" s="1374">
        <v>1</v>
      </c>
      <c r="FL479" s="1374">
        <v>3</v>
      </c>
      <c r="FM479" s="1374">
        <f t="shared" si="757"/>
        <v>11</v>
      </c>
      <c r="FN479" s="1374">
        <v>1</v>
      </c>
      <c r="FO479" s="1374"/>
      <c r="FP479" s="1374"/>
      <c r="FQ479" s="1374">
        <v>9</v>
      </c>
      <c r="FR479" s="1360">
        <v>1</v>
      </c>
      <c r="FS479" s="1360">
        <v>5</v>
      </c>
      <c r="FT479" s="1360">
        <f t="shared" si="758"/>
        <v>15</v>
      </c>
      <c r="FU479" s="1360">
        <v>1</v>
      </c>
      <c r="FV479" s="1360"/>
      <c r="FW479" s="1362"/>
      <c r="FX479" s="1362"/>
      <c r="FY479" s="1360">
        <v>1</v>
      </c>
      <c r="FZ479" s="1360">
        <v>1</v>
      </c>
      <c r="GA479" s="1360">
        <v>3</v>
      </c>
      <c r="GB479" s="1362">
        <f t="shared" si="759"/>
        <v>5</v>
      </c>
      <c r="GC479" s="1360">
        <v>1</v>
      </c>
      <c r="GD479" s="1361"/>
      <c r="GE479" s="1360">
        <f t="shared" si="744"/>
        <v>25</v>
      </c>
      <c r="GF479" s="1360">
        <f t="shared" si="745"/>
        <v>14</v>
      </c>
      <c r="GG479" s="1360">
        <f t="shared" si="746"/>
        <v>16</v>
      </c>
      <c r="GH479" s="1368">
        <v>0</v>
      </c>
      <c r="GI479" s="1368">
        <v>0</v>
      </c>
      <c r="GJ479" s="1368"/>
      <c r="GK479" s="1368"/>
      <c r="GL479" s="1368"/>
      <c r="GM479" s="1368"/>
      <c r="GN479" s="1368"/>
      <c r="GO479" s="1368"/>
      <c r="GP479" s="1368"/>
      <c r="GQ479" s="1368"/>
      <c r="GR479" s="1368"/>
      <c r="GS479" s="1016"/>
    </row>
    <row r="480" spans="1:201" hidden="1" x14ac:dyDescent="0.35">
      <c r="A480" s="1231">
        <v>43392</v>
      </c>
      <c r="B480" s="595"/>
      <c r="C480" s="595"/>
      <c r="D480" s="595"/>
      <c r="E480" s="595"/>
      <c r="F480" s="1012"/>
      <c r="G480" s="1165"/>
      <c r="H480" s="1014"/>
      <c r="I480" s="595"/>
      <c r="J480" s="595"/>
      <c r="K480" s="595"/>
      <c r="L480" s="595"/>
      <c r="M480" s="1012"/>
      <c r="N480" s="1012"/>
      <c r="O480" s="1014"/>
      <c r="P480" s="1014"/>
      <c r="Q480" s="595"/>
      <c r="R480" s="595"/>
      <c r="S480" s="595"/>
      <c r="T480" s="595"/>
      <c r="U480" s="1012"/>
      <c r="V480" s="1165"/>
      <c r="W480" s="595"/>
      <c r="X480" s="595"/>
      <c r="Y480" s="595"/>
      <c r="Z480" s="595"/>
      <c r="AA480" s="1012"/>
      <c r="AB480" s="1012"/>
      <c r="AC480" s="1360">
        <v>10</v>
      </c>
      <c r="AD480" s="1360">
        <v>2</v>
      </c>
      <c r="AE480" s="1360">
        <v>4</v>
      </c>
      <c r="AF480" s="1360">
        <f t="shared" si="747"/>
        <v>16</v>
      </c>
      <c r="AG480" s="1360">
        <v>1</v>
      </c>
      <c r="AH480" s="1361"/>
      <c r="AI480" s="1362"/>
      <c r="AJ480" s="1360">
        <v>10</v>
      </c>
      <c r="AK480" s="1360">
        <v>3</v>
      </c>
      <c r="AL480" s="1360">
        <v>4</v>
      </c>
      <c r="AM480" s="1360">
        <f t="shared" si="748"/>
        <v>17</v>
      </c>
      <c r="AN480" s="1363">
        <v>1</v>
      </c>
      <c r="AO480" s="1360"/>
      <c r="AP480" s="1360"/>
      <c r="AQ480" s="1360">
        <v>0</v>
      </c>
      <c r="AR480" s="1360">
        <v>0</v>
      </c>
      <c r="AS480" s="1360">
        <v>0</v>
      </c>
      <c r="AT480" s="1360">
        <f t="shared" si="749"/>
        <v>0</v>
      </c>
      <c r="AU480" s="1360">
        <v>0</v>
      </c>
      <c r="AV480" s="1361"/>
      <c r="AW480" s="1362"/>
      <c r="AX480" s="1361">
        <v>0</v>
      </c>
      <c r="AY480" s="1361">
        <v>0</v>
      </c>
      <c r="AZ480" s="1361">
        <v>0</v>
      </c>
      <c r="BA480" s="1361">
        <f t="shared" si="750"/>
        <v>0</v>
      </c>
      <c r="BB480" s="1361">
        <v>0</v>
      </c>
      <c r="BC480" s="1361"/>
      <c r="BD480" s="1395"/>
      <c r="BE480" s="1395"/>
      <c r="BF480" s="1395"/>
      <c r="BG480" s="1395"/>
      <c r="BH480" s="1395"/>
      <c r="BI480" s="1395"/>
      <c r="BJ480" s="1395"/>
      <c r="BK480" s="1395"/>
      <c r="BL480" s="1395"/>
      <c r="BM480" s="1395">
        <v>0</v>
      </c>
      <c r="BN480" s="1395">
        <v>0</v>
      </c>
      <c r="BO480" s="1395">
        <v>1</v>
      </c>
      <c r="BP480" s="1395">
        <f t="shared" si="751"/>
        <v>1</v>
      </c>
      <c r="BQ480" s="1360">
        <v>1</v>
      </c>
      <c r="BR480" s="1361"/>
      <c r="BS480" s="1360">
        <v>0</v>
      </c>
      <c r="BT480" s="1360">
        <v>0</v>
      </c>
      <c r="BU480" s="1360">
        <v>1</v>
      </c>
      <c r="BV480" s="1360">
        <f t="shared" si="752"/>
        <v>1</v>
      </c>
      <c r="BW480" s="1360">
        <v>1</v>
      </c>
      <c r="BX480" s="1360"/>
      <c r="BY480" s="1362"/>
      <c r="BZ480" s="1362"/>
      <c r="CA480" s="1360"/>
      <c r="CB480" s="1360"/>
      <c r="CC480" s="1360"/>
      <c r="CD480" s="1360"/>
      <c r="CE480" s="1360"/>
      <c r="CF480" s="1163"/>
      <c r="CG480" s="1355"/>
      <c r="CH480" s="1370"/>
      <c r="CI480" s="1370"/>
      <c r="CJ480" s="1370"/>
      <c r="CK480" s="1370"/>
      <c r="CL480" s="1363"/>
      <c r="CM480" s="1370"/>
      <c r="CN480" s="1369"/>
      <c r="CO480" s="1369"/>
      <c r="CP480" s="1370"/>
      <c r="CQ480" s="1370"/>
      <c r="CR480" s="1370"/>
      <c r="CS480" s="1370"/>
      <c r="CT480" s="1370"/>
      <c r="CU480" s="1370"/>
      <c r="CV480" s="1369"/>
      <c r="CW480" s="1370"/>
      <c r="CX480" s="1370"/>
      <c r="CY480" s="1370"/>
      <c r="CZ480" s="1370"/>
      <c r="DA480" s="1680"/>
      <c r="DB480" s="1680"/>
      <c r="DC480" s="1680"/>
      <c r="DD480" s="1680"/>
      <c r="DE480" s="1680"/>
      <c r="DF480" s="1680"/>
      <c r="DG480" s="1680"/>
      <c r="DH480" s="1680"/>
      <c r="DI480" s="1680"/>
      <c r="DJ480" s="1680"/>
      <c r="DK480" s="1680"/>
      <c r="DL480" s="1680"/>
      <c r="DM480" s="1370"/>
      <c r="DN480" s="1370"/>
      <c r="DO480" s="1369"/>
      <c r="DP480" s="1369"/>
      <c r="DQ480" s="1370"/>
      <c r="DR480" s="1370"/>
      <c r="DS480" s="1370"/>
      <c r="DT480" s="1370"/>
      <c r="DU480" s="1370"/>
      <c r="DV480" s="1370"/>
      <c r="DW480" s="1369"/>
      <c r="DX480" s="1370"/>
      <c r="DY480" s="1370"/>
      <c r="DZ480" s="1370"/>
      <c r="EA480" s="1370"/>
      <c r="EB480" s="1370"/>
      <c r="EC480" s="1370"/>
      <c r="ED480" s="1369"/>
      <c r="EE480" s="1369"/>
      <c r="EF480" s="1370">
        <v>6</v>
      </c>
      <c r="EG480" s="1370">
        <v>2</v>
      </c>
      <c r="EH480" s="1370">
        <v>1</v>
      </c>
      <c r="EI480" s="1370">
        <f t="shared" si="753"/>
        <v>9</v>
      </c>
      <c r="EJ480" s="1370">
        <v>1</v>
      </c>
      <c r="EK480" s="1163"/>
      <c r="EL480" s="1355"/>
      <c r="EM480" s="1360">
        <v>6</v>
      </c>
      <c r="EN480" s="1360">
        <v>4</v>
      </c>
      <c r="EO480" s="1360">
        <v>2</v>
      </c>
      <c r="EP480" s="1360">
        <f t="shared" si="754"/>
        <v>12</v>
      </c>
      <c r="EQ480" s="1360">
        <v>1</v>
      </c>
      <c r="ER480" s="1360"/>
      <c r="ES480" s="1362"/>
      <c r="ET480" s="1360"/>
      <c r="EU480" s="1360">
        <v>7</v>
      </c>
      <c r="EV480" s="1360">
        <v>4</v>
      </c>
      <c r="EW480" s="1360">
        <v>6</v>
      </c>
      <c r="EX480" s="1360">
        <f t="shared" si="755"/>
        <v>17</v>
      </c>
      <c r="EY480" s="1361">
        <v>1</v>
      </c>
      <c r="EZ480" s="1371"/>
      <c r="FA480" s="1362"/>
      <c r="FB480" s="1360">
        <v>8</v>
      </c>
      <c r="FC480" s="1360">
        <v>5</v>
      </c>
      <c r="FD480" s="1360">
        <v>7</v>
      </c>
      <c r="FE480" s="1360">
        <f t="shared" si="756"/>
        <v>20</v>
      </c>
      <c r="FF480" s="1372">
        <v>1</v>
      </c>
      <c r="FG480" s="1372"/>
      <c r="FH480" s="1373"/>
      <c r="FI480" s="1373"/>
      <c r="FJ480" s="1374">
        <v>4</v>
      </c>
      <c r="FK480" s="1374">
        <v>1</v>
      </c>
      <c r="FL480" s="1374">
        <v>2</v>
      </c>
      <c r="FM480" s="1374">
        <f t="shared" si="757"/>
        <v>7</v>
      </c>
      <c r="FN480" s="1374">
        <v>1</v>
      </c>
      <c r="FO480" s="1374"/>
      <c r="FP480" s="1374"/>
      <c r="FQ480" s="1374">
        <v>4</v>
      </c>
      <c r="FR480" s="1360">
        <v>1</v>
      </c>
      <c r="FS480" s="1360">
        <v>2</v>
      </c>
      <c r="FT480" s="1360">
        <f t="shared" si="758"/>
        <v>7</v>
      </c>
      <c r="FU480" s="1360">
        <v>1</v>
      </c>
      <c r="FV480" s="1360"/>
      <c r="FW480" s="1362"/>
      <c r="FX480" s="1362"/>
      <c r="FY480" s="1360">
        <v>1</v>
      </c>
      <c r="FZ480" s="1360">
        <v>3</v>
      </c>
      <c r="GA480" s="1360">
        <v>2</v>
      </c>
      <c r="GB480" s="1362">
        <f t="shared" si="759"/>
        <v>6</v>
      </c>
      <c r="GC480" s="1360">
        <v>1</v>
      </c>
      <c r="GD480" s="1361"/>
      <c r="GE480" s="1360">
        <f t="shared" si="744"/>
        <v>28</v>
      </c>
      <c r="GF480" s="1360">
        <f t="shared" si="745"/>
        <v>12</v>
      </c>
      <c r="GG480" s="1360">
        <f t="shared" si="746"/>
        <v>16</v>
      </c>
      <c r="GH480" s="1368">
        <v>0</v>
      </c>
      <c r="GI480" s="1368">
        <v>0</v>
      </c>
      <c r="GJ480" s="1368"/>
      <c r="GK480" s="1368"/>
      <c r="GL480" s="1368"/>
      <c r="GM480" s="1368"/>
      <c r="GN480" s="1368"/>
      <c r="GO480" s="1368"/>
      <c r="GP480" s="1368"/>
      <c r="GQ480" s="1368"/>
      <c r="GR480" s="1368"/>
      <c r="GS480" s="1016"/>
    </row>
    <row r="481" spans="1:211" ht="16.5" hidden="1" customHeight="1" x14ac:dyDescent="0.35">
      <c r="A481" s="1230">
        <v>43395</v>
      </c>
      <c r="B481" s="595"/>
      <c r="C481" s="595"/>
      <c r="D481" s="595"/>
      <c r="E481" s="595"/>
      <c r="F481" s="1012"/>
      <c r="G481" s="1165"/>
      <c r="H481" s="1014"/>
      <c r="I481" s="595"/>
      <c r="J481" s="595"/>
      <c r="K481" s="595"/>
      <c r="L481" s="595"/>
      <c r="M481" s="1012"/>
      <c r="N481" s="1012"/>
      <c r="O481" s="1014"/>
      <c r="P481" s="1014"/>
      <c r="Q481" s="595"/>
      <c r="R481" s="595"/>
      <c r="S481" s="595"/>
      <c r="T481" s="595"/>
      <c r="U481" s="1012"/>
      <c r="V481" s="1165"/>
      <c r="W481" s="595"/>
      <c r="X481" s="595"/>
      <c r="Y481" s="595"/>
      <c r="Z481" s="595"/>
      <c r="AA481" s="1012"/>
      <c r="AB481" s="1012"/>
      <c r="AC481" s="1360">
        <v>5</v>
      </c>
      <c r="AD481" s="1360">
        <v>5</v>
      </c>
      <c r="AE481" s="1360">
        <v>5</v>
      </c>
      <c r="AF481" s="1360">
        <f t="shared" si="747"/>
        <v>15</v>
      </c>
      <c r="AG481" s="1360">
        <v>1</v>
      </c>
      <c r="AH481" s="1361"/>
      <c r="AI481" s="1362"/>
      <c r="AJ481" s="1360">
        <v>7</v>
      </c>
      <c r="AK481" s="1360">
        <v>6</v>
      </c>
      <c r="AL481" s="1360">
        <v>5</v>
      </c>
      <c r="AM481" s="1360">
        <f t="shared" si="748"/>
        <v>18</v>
      </c>
      <c r="AN481" s="1363">
        <v>1</v>
      </c>
      <c r="AO481" s="1360"/>
      <c r="AP481" s="1360"/>
      <c r="AQ481" s="1360">
        <v>4</v>
      </c>
      <c r="AR481" s="1360">
        <v>3</v>
      </c>
      <c r="AS481" s="1360">
        <v>3</v>
      </c>
      <c r="AT481" s="1360">
        <f t="shared" si="749"/>
        <v>10</v>
      </c>
      <c r="AU481" s="1360">
        <v>1</v>
      </c>
      <c r="AV481" s="1361"/>
      <c r="AW481" s="1362"/>
      <c r="AX481" s="1718">
        <v>5</v>
      </c>
      <c r="AY481" s="1718">
        <v>3</v>
      </c>
      <c r="AZ481" s="1718">
        <v>3</v>
      </c>
      <c r="BA481" s="1718">
        <f t="shared" si="750"/>
        <v>11</v>
      </c>
      <c r="BB481" s="1718">
        <v>1</v>
      </c>
      <c r="BC481" s="1718"/>
      <c r="BD481" s="1395"/>
      <c r="BE481" s="1395"/>
      <c r="BF481" s="1395"/>
      <c r="BG481" s="1395"/>
      <c r="BH481" s="1395"/>
      <c r="BI481" s="1395"/>
      <c r="BJ481" s="1395"/>
      <c r="BK481" s="1395"/>
      <c r="BL481" s="1395"/>
      <c r="BM481" s="1395">
        <v>0</v>
      </c>
      <c r="BN481" s="1395">
        <v>0</v>
      </c>
      <c r="BO481" s="1395">
        <v>1</v>
      </c>
      <c r="BP481" s="1395">
        <f t="shared" si="751"/>
        <v>1</v>
      </c>
      <c r="BQ481" s="1360">
        <v>1</v>
      </c>
      <c r="BR481" s="1361"/>
      <c r="BS481" s="1360">
        <v>0</v>
      </c>
      <c r="BT481" s="1360">
        <v>0</v>
      </c>
      <c r="BU481" s="1360">
        <v>1</v>
      </c>
      <c r="BV481" s="1360">
        <f t="shared" si="752"/>
        <v>1</v>
      </c>
      <c r="BW481" s="1360">
        <v>1</v>
      </c>
      <c r="BX481" s="1360"/>
      <c r="BY481" s="1362"/>
      <c r="BZ481" s="1362"/>
      <c r="CA481" s="1360"/>
      <c r="CB481" s="1360"/>
      <c r="CC481" s="1360"/>
      <c r="CD481" s="1360"/>
      <c r="CE481" s="1360"/>
      <c r="CF481" s="1163"/>
      <c r="CG481" s="1355"/>
      <c r="CH481" s="1370"/>
      <c r="CI481" s="1370"/>
      <c r="CJ481" s="1370"/>
      <c r="CK481" s="1370"/>
      <c r="CL481" s="1363"/>
      <c r="CM481" s="1370"/>
      <c r="CN481" s="1369"/>
      <c r="CO481" s="1369"/>
      <c r="CP481" s="1370"/>
      <c r="CQ481" s="1370"/>
      <c r="CR481" s="1370"/>
      <c r="CS481" s="1370"/>
      <c r="CT481" s="1370"/>
      <c r="CU481" s="1370"/>
      <c r="CV481" s="1369"/>
      <c r="CW481" s="1370"/>
      <c r="CX481" s="1370"/>
      <c r="CY481" s="1370"/>
      <c r="CZ481" s="1370"/>
      <c r="DA481" s="1680"/>
      <c r="DB481" s="1680"/>
      <c r="DC481" s="1680"/>
      <c r="DD481" s="1680"/>
      <c r="DE481" s="1680"/>
      <c r="DF481" s="1680"/>
      <c r="DG481" s="1680"/>
      <c r="DH481" s="1680"/>
      <c r="DI481" s="1680"/>
      <c r="DJ481" s="1680"/>
      <c r="DK481" s="1680"/>
      <c r="DL481" s="1680"/>
      <c r="DM481" s="1370"/>
      <c r="DN481" s="1370"/>
      <c r="DO481" s="1369"/>
      <c r="DP481" s="1369"/>
      <c r="DQ481" s="1370"/>
      <c r="DR481" s="1370"/>
      <c r="DS481" s="1370"/>
      <c r="DT481" s="1370"/>
      <c r="DU481" s="1370"/>
      <c r="DV481" s="1370"/>
      <c r="DW481" s="1369"/>
      <c r="DX481" s="1370"/>
      <c r="DY481" s="1370"/>
      <c r="DZ481" s="1370"/>
      <c r="EA481" s="1370"/>
      <c r="EB481" s="1370"/>
      <c r="EC481" s="1370"/>
      <c r="ED481" s="1369"/>
      <c r="EE481" s="1369"/>
      <c r="EF481" s="1370">
        <v>13</v>
      </c>
      <c r="EG481" s="1370">
        <v>1</v>
      </c>
      <c r="EH481" s="1370">
        <v>6</v>
      </c>
      <c r="EI481" s="1370">
        <f t="shared" si="753"/>
        <v>20</v>
      </c>
      <c r="EJ481" s="1370">
        <v>1</v>
      </c>
      <c r="EK481" s="1163"/>
      <c r="EL481" s="1355"/>
      <c r="EM481" s="1360">
        <v>14</v>
      </c>
      <c r="EN481" s="1360">
        <v>6</v>
      </c>
      <c r="EO481" s="1360">
        <v>9</v>
      </c>
      <c r="EP481" s="1360">
        <f t="shared" si="754"/>
        <v>29</v>
      </c>
      <c r="EQ481" s="1360">
        <v>1</v>
      </c>
      <c r="ER481" s="1360"/>
      <c r="ES481" s="1362"/>
      <c r="ET481" s="1360"/>
      <c r="EU481" s="1360">
        <v>8</v>
      </c>
      <c r="EV481" s="1360">
        <v>0</v>
      </c>
      <c r="EW481" s="1360">
        <v>5</v>
      </c>
      <c r="EX481" s="1360">
        <f t="shared" si="755"/>
        <v>13</v>
      </c>
      <c r="EY481" s="1361">
        <v>1</v>
      </c>
      <c r="EZ481" s="1371"/>
      <c r="FA481" s="1362"/>
      <c r="FB481" s="1360">
        <v>8</v>
      </c>
      <c r="FC481" s="1360">
        <v>1</v>
      </c>
      <c r="FD481" s="1360">
        <v>9</v>
      </c>
      <c r="FE481" s="1360">
        <f t="shared" si="756"/>
        <v>18</v>
      </c>
      <c r="FF481" s="1372">
        <v>1</v>
      </c>
      <c r="FG481" s="1372"/>
      <c r="FH481" s="1373"/>
      <c r="FI481" s="1373"/>
      <c r="FJ481" s="1374">
        <v>3</v>
      </c>
      <c r="FK481" s="1374">
        <v>1</v>
      </c>
      <c r="FL481" s="1374">
        <v>4</v>
      </c>
      <c r="FM481" s="1374">
        <f t="shared" si="757"/>
        <v>8</v>
      </c>
      <c r="FN481" s="1374">
        <v>1</v>
      </c>
      <c r="FO481" s="1374"/>
      <c r="FP481" s="1374"/>
      <c r="FQ481" s="1374">
        <v>4</v>
      </c>
      <c r="FR481" s="1360">
        <v>1</v>
      </c>
      <c r="FS481" s="1360">
        <v>5</v>
      </c>
      <c r="FT481" s="1360">
        <f t="shared" si="758"/>
        <v>10</v>
      </c>
      <c r="FU481" s="1360">
        <v>1</v>
      </c>
      <c r="FV481" s="1360"/>
      <c r="FW481" s="1362"/>
      <c r="FX481" s="1362"/>
      <c r="FY481" s="1360">
        <v>4</v>
      </c>
      <c r="FZ481" s="1360">
        <v>0</v>
      </c>
      <c r="GA481" s="1360">
        <v>2</v>
      </c>
      <c r="GB481" s="1362">
        <f t="shared" si="759"/>
        <v>6</v>
      </c>
      <c r="GC481" s="1360">
        <v>1</v>
      </c>
      <c r="GD481" s="1361"/>
      <c r="GE481" s="1722">
        <f t="shared" si="744"/>
        <v>37</v>
      </c>
      <c r="GF481" s="1722">
        <f t="shared" si="745"/>
        <v>10</v>
      </c>
      <c r="GG481" s="1722">
        <f t="shared" si="746"/>
        <v>26</v>
      </c>
      <c r="GH481" s="1368">
        <v>1</v>
      </c>
      <c r="GI481" s="1368">
        <v>2</v>
      </c>
      <c r="GJ481" s="1368"/>
      <c r="GK481" s="1368"/>
      <c r="GL481" s="1368"/>
      <c r="GM481" s="1368"/>
      <c r="GN481" s="1368"/>
      <c r="GO481" s="1368"/>
      <c r="GP481" s="1368"/>
      <c r="GQ481" s="1368"/>
      <c r="GR481" s="1368"/>
      <c r="GS481" s="1016"/>
    </row>
    <row r="482" spans="1:211" hidden="1" x14ac:dyDescent="0.35">
      <c r="A482" s="1230">
        <v>43396</v>
      </c>
      <c r="B482" s="595"/>
      <c r="C482" s="595"/>
      <c r="D482" s="595"/>
      <c r="E482" s="595"/>
      <c r="F482" s="1012"/>
      <c r="G482" s="1165"/>
      <c r="H482" s="1014"/>
      <c r="I482" s="595"/>
      <c r="J482" s="595"/>
      <c r="K482" s="595"/>
      <c r="L482" s="595"/>
      <c r="M482" s="1012"/>
      <c r="N482" s="1012"/>
      <c r="O482" s="1014"/>
      <c r="P482" s="1014"/>
      <c r="Q482" s="595"/>
      <c r="R482" s="595"/>
      <c r="S482" s="595"/>
      <c r="T482" s="595"/>
      <c r="U482" s="1012"/>
      <c r="V482" s="1165"/>
      <c r="W482" s="595"/>
      <c r="X482" s="595"/>
      <c r="Y482" s="595"/>
      <c r="Z482" s="595"/>
      <c r="AA482" s="1012"/>
      <c r="AB482" s="1012"/>
      <c r="AC482" s="1360">
        <v>5</v>
      </c>
      <c r="AD482" s="1360">
        <v>8</v>
      </c>
      <c r="AE482" s="1360">
        <v>4</v>
      </c>
      <c r="AF482" s="1360">
        <f t="shared" si="747"/>
        <v>17</v>
      </c>
      <c r="AG482" s="1360">
        <v>1</v>
      </c>
      <c r="AH482" s="1361"/>
      <c r="AI482" s="1362"/>
      <c r="AJ482" s="1360">
        <v>6</v>
      </c>
      <c r="AK482" s="1360">
        <v>10</v>
      </c>
      <c r="AL482" s="1360">
        <v>4</v>
      </c>
      <c r="AM482" s="1360">
        <f t="shared" si="748"/>
        <v>20</v>
      </c>
      <c r="AN482" s="1363">
        <v>1</v>
      </c>
      <c r="AO482" s="1360"/>
      <c r="AP482" s="1360"/>
      <c r="AQ482" s="1360">
        <v>0</v>
      </c>
      <c r="AR482" s="1360">
        <v>0</v>
      </c>
      <c r="AS482" s="1360">
        <v>0</v>
      </c>
      <c r="AT482" s="1360">
        <f t="shared" si="749"/>
        <v>0</v>
      </c>
      <c r="AU482" s="1360">
        <v>0</v>
      </c>
      <c r="AV482" s="1361"/>
      <c r="AW482" s="1362"/>
      <c r="AX482" s="1395">
        <v>0</v>
      </c>
      <c r="AY482" s="1395">
        <v>0</v>
      </c>
      <c r="AZ482" s="1395">
        <v>0</v>
      </c>
      <c r="BA482" s="1395">
        <f t="shared" si="750"/>
        <v>0</v>
      </c>
      <c r="BB482" s="1395">
        <v>0</v>
      </c>
      <c r="BC482" s="1395"/>
      <c r="BD482" s="1395"/>
      <c r="BE482" s="1395"/>
      <c r="BF482" s="1395"/>
      <c r="BG482" s="1395"/>
      <c r="BH482" s="1395"/>
      <c r="BI482" s="1395"/>
      <c r="BJ482" s="1395"/>
      <c r="BK482" s="1395"/>
      <c r="BL482" s="1395"/>
      <c r="BM482" s="1395">
        <v>0</v>
      </c>
      <c r="BN482" s="1395">
        <v>0</v>
      </c>
      <c r="BO482" s="1395">
        <v>0</v>
      </c>
      <c r="BP482" s="1395">
        <f t="shared" si="751"/>
        <v>0</v>
      </c>
      <c r="BQ482" s="1360">
        <v>1</v>
      </c>
      <c r="BR482" s="1361"/>
      <c r="BS482" s="1360">
        <v>0</v>
      </c>
      <c r="BT482" s="1360">
        <v>0</v>
      </c>
      <c r="BU482" s="1360">
        <v>0</v>
      </c>
      <c r="BV482" s="1360">
        <f t="shared" si="752"/>
        <v>0</v>
      </c>
      <c r="BW482" s="1360">
        <v>1</v>
      </c>
      <c r="BX482" s="1360"/>
      <c r="BY482" s="1362"/>
      <c r="BZ482" s="1362"/>
      <c r="CA482" s="1360"/>
      <c r="CB482" s="1360"/>
      <c r="CC482" s="1360"/>
      <c r="CD482" s="1360"/>
      <c r="CE482" s="1360"/>
      <c r="CF482" s="1163"/>
      <c r="CG482" s="1355"/>
      <c r="CH482" s="1370"/>
      <c r="CI482" s="1370"/>
      <c r="CJ482" s="1370"/>
      <c r="CK482" s="1370"/>
      <c r="CL482" s="1363"/>
      <c r="CM482" s="1370"/>
      <c r="CN482" s="1369"/>
      <c r="CO482" s="1369"/>
      <c r="CP482" s="1370"/>
      <c r="CQ482" s="1370"/>
      <c r="CR482" s="1370"/>
      <c r="CS482" s="1370"/>
      <c r="CT482" s="1370"/>
      <c r="CU482" s="1370"/>
      <c r="CV482" s="1369"/>
      <c r="CW482" s="1370"/>
      <c r="CX482" s="1370"/>
      <c r="CY482" s="1370"/>
      <c r="CZ482" s="1370"/>
      <c r="DA482" s="1680"/>
      <c r="DB482" s="1680"/>
      <c r="DC482" s="1680"/>
      <c r="DD482" s="1680"/>
      <c r="DE482" s="1680"/>
      <c r="DF482" s="1680"/>
      <c r="DG482" s="1680"/>
      <c r="DH482" s="1680"/>
      <c r="DI482" s="1680"/>
      <c r="DJ482" s="1680"/>
      <c r="DK482" s="1680"/>
      <c r="DL482" s="1680"/>
      <c r="DM482" s="1370"/>
      <c r="DN482" s="1370"/>
      <c r="DO482" s="1369"/>
      <c r="DP482" s="1369"/>
      <c r="DQ482" s="1370"/>
      <c r="DR482" s="1370"/>
      <c r="DS482" s="1370"/>
      <c r="DT482" s="1370"/>
      <c r="DU482" s="1370"/>
      <c r="DV482" s="1370"/>
      <c r="DW482" s="1369"/>
      <c r="DX482" s="1370"/>
      <c r="DY482" s="1370"/>
      <c r="DZ482" s="1370"/>
      <c r="EA482" s="1370"/>
      <c r="EB482" s="1370"/>
      <c r="EC482" s="1370"/>
      <c r="ED482" s="1369"/>
      <c r="EE482" s="1369"/>
      <c r="EF482" s="1370">
        <v>8</v>
      </c>
      <c r="EG482" s="1370">
        <v>2</v>
      </c>
      <c r="EH482" s="1370">
        <v>3</v>
      </c>
      <c r="EI482" s="1370">
        <f t="shared" si="753"/>
        <v>13</v>
      </c>
      <c r="EJ482" s="1370">
        <v>1</v>
      </c>
      <c r="EK482" s="1163"/>
      <c r="EL482" s="1355"/>
      <c r="EM482" s="1360">
        <v>10</v>
      </c>
      <c r="EN482" s="1360">
        <v>3</v>
      </c>
      <c r="EO482" s="1360">
        <v>6</v>
      </c>
      <c r="EP482" s="1360">
        <f t="shared" si="754"/>
        <v>19</v>
      </c>
      <c r="EQ482" s="1360">
        <v>1</v>
      </c>
      <c r="ER482" s="1360"/>
      <c r="ES482" s="1362"/>
      <c r="ET482" s="1360"/>
      <c r="EU482" s="1360">
        <v>6</v>
      </c>
      <c r="EV482" s="1360">
        <v>1</v>
      </c>
      <c r="EW482" s="1360">
        <v>4</v>
      </c>
      <c r="EX482" s="1360">
        <f t="shared" si="755"/>
        <v>11</v>
      </c>
      <c r="EY482" s="1361">
        <v>1</v>
      </c>
      <c r="EZ482" s="1371"/>
      <c r="FA482" s="1362"/>
      <c r="FB482" s="1360">
        <v>8</v>
      </c>
      <c r="FC482" s="1360">
        <v>2</v>
      </c>
      <c r="FD482" s="1360">
        <v>6</v>
      </c>
      <c r="FE482" s="1360">
        <f t="shared" si="756"/>
        <v>16</v>
      </c>
      <c r="FF482" s="1372">
        <v>1</v>
      </c>
      <c r="FG482" s="1372"/>
      <c r="FH482" s="1373"/>
      <c r="FI482" s="1373"/>
      <c r="FJ482" s="1374">
        <v>8</v>
      </c>
      <c r="FK482" s="1374">
        <v>2</v>
      </c>
      <c r="FL482" s="1374">
        <v>3</v>
      </c>
      <c r="FM482" s="1374">
        <f t="shared" si="757"/>
        <v>13</v>
      </c>
      <c r="FN482" s="1374">
        <v>1</v>
      </c>
      <c r="FO482" s="1374"/>
      <c r="FP482" s="1374"/>
      <c r="FQ482" s="1374">
        <v>10</v>
      </c>
      <c r="FR482" s="1360">
        <v>2</v>
      </c>
      <c r="FS482" s="1360">
        <v>3</v>
      </c>
      <c r="FT482" s="1360">
        <f t="shared" si="758"/>
        <v>15</v>
      </c>
      <c r="FU482" s="1360">
        <v>1</v>
      </c>
      <c r="FV482" s="1360"/>
      <c r="FW482" s="1362"/>
      <c r="FX482" s="1362"/>
      <c r="FY482" s="1360">
        <v>2</v>
      </c>
      <c r="FZ482" s="1360">
        <v>1</v>
      </c>
      <c r="GA482" s="1360">
        <v>10</v>
      </c>
      <c r="GB482" s="1362">
        <f t="shared" si="759"/>
        <v>13</v>
      </c>
      <c r="GC482" s="1360">
        <v>1</v>
      </c>
      <c r="GD482" s="1361"/>
      <c r="GE482" s="1360">
        <f t="shared" si="744"/>
        <v>29</v>
      </c>
      <c r="GF482" s="1360">
        <f t="shared" si="745"/>
        <v>14</v>
      </c>
      <c r="GG482" s="1360">
        <f t="shared" si="746"/>
        <v>24</v>
      </c>
      <c r="GH482" s="1368">
        <v>2</v>
      </c>
      <c r="GI482" s="1368">
        <v>2</v>
      </c>
      <c r="GJ482" s="1368"/>
      <c r="GK482" s="1368"/>
      <c r="GL482" s="1368"/>
      <c r="GM482" s="1368"/>
      <c r="GN482" s="1368"/>
      <c r="GO482" s="1368"/>
      <c r="GP482" s="1368"/>
      <c r="GQ482" s="1368"/>
      <c r="GR482" s="1368"/>
      <c r="GS482" s="1016"/>
    </row>
    <row r="483" spans="1:211" hidden="1" x14ac:dyDescent="0.35">
      <c r="A483" s="1230">
        <v>43397</v>
      </c>
      <c r="B483" s="595"/>
      <c r="C483" s="595"/>
      <c r="D483" s="595"/>
      <c r="E483" s="595"/>
      <c r="F483" s="1012"/>
      <c r="G483" s="1165"/>
      <c r="H483" s="1014"/>
      <c r="I483" s="595"/>
      <c r="J483" s="595"/>
      <c r="K483" s="595"/>
      <c r="L483" s="595"/>
      <c r="M483" s="1012"/>
      <c r="N483" s="1012"/>
      <c r="O483" s="1014"/>
      <c r="P483" s="1014"/>
      <c r="Q483" s="595"/>
      <c r="R483" s="595"/>
      <c r="S483" s="595"/>
      <c r="T483" s="595"/>
      <c r="U483" s="1012"/>
      <c r="V483" s="1165"/>
      <c r="W483" s="595"/>
      <c r="X483" s="595"/>
      <c r="Y483" s="595"/>
      <c r="Z483" s="595"/>
      <c r="AA483" s="1012"/>
      <c r="AB483" s="1012"/>
      <c r="AC483" s="1360">
        <v>9</v>
      </c>
      <c r="AD483" s="1360">
        <v>2</v>
      </c>
      <c r="AE483" s="1360">
        <v>12</v>
      </c>
      <c r="AF483" s="1360">
        <f t="shared" si="747"/>
        <v>23</v>
      </c>
      <c r="AG483" s="1360">
        <v>1</v>
      </c>
      <c r="AH483" s="1361"/>
      <c r="AI483" s="1362"/>
      <c r="AJ483" s="1360">
        <v>9</v>
      </c>
      <c r="AK483" s="1360">
        <v>2</v>
      </c>
      <c r="AL483" s="1360">
        <v>13</v>
      </c>
      <c r="AM483" s="1360">
        <f t="shared" si="748"/>
        <v>24</v>
      </c>
      <c r="AN483" s="1363">
        <v>1</v>
      </c>
      <c r="AO483" s="1360"/>
      <c r="AP483" s="1360"/>
      <c r="AQ483" s="1360">
        <v>3</v>
      </c>
      <c r="AR483" s="1360">
        <v>1</v>
      </c>
      <c r="AS483" s="1360">
        <v>0</v>
      </c>
      <c r="AT483" s="1360">
        <f t="shared" si="749"/>
        <v>4</v>
      </c>
      <c r="AU483" s="1360">
        <v>1</v>
      </c>
      <c r="AV483" s="1361"/>
      <c r="AW483" s="1362"/>
      <c r="AX483" s="1395">
        <v>3</v>
      </c>
      <c r="AY483" s="1395">
        <v>1</v>
      </c>
      <c r="AZ483" s="1395">
        <v>0</v>
      </c>
      <c r="BA483" s="1395">
        <f t="shared" si="750"/>
        <v>4</v>
      </c>
      <c r="BB483" s="1395">
        <v>1</v>
      </c>
      <c r="BC483" s="1395"/>
      <c r="BD483" s="1395"/>
      <c r="BE483" s="1395"/>
      <c r="BF483" s="1395"/>
      <c r="BG483" s="1395"/>
      <c r="BH483" s="1395"/>
      <c r="BI483" s="1395"/>
      <c r="BJ483" s="1395"/>
      <c r="BK483" s="1395"/>
      <c r="BL483" s="1395"/>
      <c r="BM483" s="1395">
        <v>0</v>
      </c>
      <c r="BN483" s="1395">
        <v>0</v>
      </c>
      <c r="BO483" s="1395">
        <v>1</v>
      </c>
      <c r="BP483" s="1395">
        <f t="shared" si="751"/>
        <v>1</v>
      </c>
      <c r="BQ483" s="1360">
        <v>1</v>
      </c>
      <c r="BR483" s="1361"/>
      <c r="BS483" s="1360">
        <v>0</v>
      </c>
      <c r="BT483" s="1360">
        <v>0</v>
      </c>
      <c r="BU483" s="1360">
        <v>1</v>
      </c>
      <c r="BV483" s="1360">
        <f t="shared" si="752"/>
        <v>1</v>
      </c>
      <c r="BW483" s="1360">
        <v>1</v>
      </c>
      <c r="BX483" s="1360"/>
      <c r="BY483" s="1362"/>
      <c r="BZ483" s="1362"/>
      <c r="CA483" s="1360"/>
      <c r="CB483" s="1360"/>
      <c r="CC483" s="1360"/>
      <c r="CD483" s="1360"/>
      <c r="CE483" s="1360"/>
      <c r="CF483" s="1163"/>
      <c r="CG483" s="1355"/>
      <c r="CH483" s="1370"/>
      <c r="CI483" s="1370"/>
      <c r="CJ483" s="1370"/>
      <c r="CK483" s="1370"/>
      <c r="CL483" s="1363"/>
      <c r="CM483" s="1370"/>
      <c r="CN483" s="1369"/>
      <c r="CO483" s="1369"/>
      <c r="CP483" s="1370"/>
      <c r="CQ483" s="1370"/>
      <c r="CR483" s="1370"/>
      <c r="CS483" s="1370"/>
      <c r="CT483" s="1370"/>
      <c r="CU483" s="1370"/>
      <c r="CV483" s="1369"/>
      <c r="CW483" s="1370"/>
      <c r="CX483" s="1370"/>
      <c r="CY483" s="1370"/>
      <c r="CZ483" s="1370"/>
      <c r="DA483" s="1680"/>
      <c r="DB483" s="1680"/>
      <c r="DC483" s="1680"/>
      <c r="DD483" s="1680"/>
      <c r="DE483" s="1680"/>
      <c r="DF483" s="1680"/>
      <c r="DG483" s="1680"/>
      <c r="DH483" s="1680"/>
      <c r="DI483" s="1680"/>
      <c r="DJ483" s="1680"/>
      <c r="DK483" s="1680"/>
      <c r="DL483" s="1680"/>
      <c r="DM483" s="1370"/>
      <c r="DN483" s="1370"/>
      <c r="DO483" s="1369"/>
      <c r="DP483" s="1369"/>
      <c r="DQ483" s="1370"/>
      <c r="DR483" s="1370"/>
      <c r="DS483" s="1370"/>
      <c r="DT483" s="1370"/>
      <c r="DU483" s="1370"/>
      <c r="DV483" s="1370"/>
      <c r="DW483" s="1369"/>
      <c r="DX483" s="1370"/>
      <c r="DY483" s="1370"/>
      <c r="DZ483" s="1370"/>
      <c r="EA483" s="1370"/>
      <c r="EB483" s="1370"/>
      <c r="EC483" s="1370"/>
      <c r="ED483" s="1369"/>
      <c r="EE483" s="1369"/>
      <c r="EF483" s="1370">
        <v>7</v>
      </c>
      <c r="EG483" s="1370">
        <v>4</v>
      </c>
      <c r="EH483" s="1370">
        <v>7</v>
      </c>
      <c r="EI483" s="1370">
        <f t="shared" si="753"/>
        <v>18</v>
      </c>
      <c r="EJ483" s="1370">
        <v>1</v>
      </c>
      <c r="EK483" s="1163"/>
      <c r="EL483" s="1355"/>
      <c r="EM483" s="1360">
        <v>7</v>
      </c>
      <c r="EN483" s="1360">
        <v>6</v>
      </c>
      <c r="EO483" s="1360">
        <v>9</v>
      </c>
      <c r="EP483" s="1360">
        <f t="shared" si="754"/>
        <v>22</v>
      </c>
      <c r="EQ483" s="1360">
        <v>1</v>
      </c>
      <c r="ER483" s="1360"/>
      <c r="ES483" s="1362"/>
      <c r="ET483" s="1360"/>
      <c r="EU483" s="1360">
        <v>11</v>
      </c>
      <c r="EV483" s="1360">
        <v>1</v>
      </c>
      <c r="EW483" s="1360">
        <v>5</v>
      </c>
      <c r="EX483" s="1360">
        <f t="shared" si="755"/>
        <v>17</v>
      </c>
      <c r="EY483" s="1361">
        <v>1</v>
      </c>
      <c r="EZ483" s="1371"/>
      <c r="FA483" s="1362"/>
      <c r="FB483" s="1360">
        <v>11</v>
      </c>
      <c r="FC483" s="1360">
        <v>3</v>
      </c>
      <c r="FD483" s="1360">
        <v>11</v>
      </c>
      <c r="FE483" s="1360">
        <f t="shared" si="756"/>
        <v>25</v>
      </c>
      <c r="FF483" s="1372">
        <v>1</v>
      </c>
      <c r="FG483" s="1372"/>
      <c r="FH483" s="1373"/>
      <c r="FI483" s="1373"/>
      <c r="FJ483" s="1374">
        <v>11</v>
      </c>
      <c r="FK483" s="1374">
        <v>3</v>
      </c>
      <c r="FL483" s="1374">
        <v>4</v>
      </c>
      <c r="FM483" s="1374">
        <f t="shared" si="757"/>
        <v>18</v>
      </c>
      <c r="FN483" s="1374">
        <v>1</v>
      </c>
      <c r="FO483" s="1374"/>
      <c r="FP483" s="1374"/>
      <c r="FQ483" s="1374">
        <v>11</v>
      </c>
      <c r="FR483" s="1360">
        <v>3</v>
      </c>
      <c r="FS483" s="1360">
        <v>5</v>
      </c>
      <c r="FT483" s="1360">
        <f t="shared" si="758"/>
        <v>19</v>
      </c>
      <c r="FU483" s="1360">
        <v>1</v>
      </c>
      <c r="FV483" s="1360"/>
      <c r="FW483" s="1362"/>
      <c r="FX483" s="1362"/>
      <c r="FY483" s="1360">
        <v>2</v>
      </c>
      <c r="FZ483" s="1360">
        <v>0</v>
      </c>
      <c r="GA483" s="1360">
        <v>0</v>
      </c>
      <c r="GB483" s="1362">
        <f t="shared" si="759"/>
        <v>2</v>
      </c>
      <c r="GC483" s="1360">
        <v>1</v>
      </c>
      <c r="GD483" s="1361"/>
      <c r="GE483" s="1360">
        <f t="shared" si="744"/>
        <v>43</v>
      </c>
      <c r="GF483" s="1360">
        <f t="shared" si="745"/>
        <v>11</v>
      </c>
      <c r="GG483" s="1360">
        <f t="shared" si="746"/>
        <v>29</v>
      </c>
      <c r="GH483" s="1368">
        <v>0</v>
      </c>
      <c r="GI483" s="1368">
        <v>1</v>
      </c>
      <c r="GJ483" s="1368"/>
      <c r="GK483" s="1368"/>
      <c r="GL483" s="1368"/>
      <c r="GM483" s="1368"/>
      <c r="GN483" s="1368"/>
      <c r="GO483" s="1368"/>
      <c r="GP483" s="1368"/>
      <c r="GQ483" s="1368"/>
      <c r="GR483" s="1368"/>
      <c r="GS483" s="1016"/>
    </row>
    <row r="484" spans="1:211" hidden="1" x14ac:dyDescent="0.35">
      <c r="A484" s="1230">
        <v>43398</v>
      </c>
      <c r="B484" s="595"/>
      <c r="C484" s="595"/>
      <c r="D484" s="595"/>
      <c r="E484" s="595"/>
      <c r="F484" s="1012"/>
      <c r="G484" s="1165"/>
      <c r="H484" s="1014"/>
      <c r="I484" s="595"/>
      <c r="J484" s="595"/>
      <c r="K484" s="595"/>
      <c r="L484" s="595"/>
      <c r="M484" s="1012"/>
      <c r="N484" s="1012"/>
      <c r="O484" s="1014"/>
      <c r="P484" s="1014"/>
      <c r="Q484" s="595"/>
      <c r="R484" s="595"/>
      <c r="S484" s="595"/>
      <c r="T484" s="595"/>
      <c r="U484" s="1012"/>
      <c r="V484" s="1165"/>
      <c r="W484" s="595"/>
      <c r="X484" s="595"/>
      <c r="Y484" s="595"/>
      <c r="Z484" s="595"/>
      <c r="AA484" s="1012"/>
      <c r="AB484" s="1012"/>
      <c r="AC484" s="1360">
        <v>0</v>
      </c>
      <c r="AD484" s="1360">
        <v>0</v>
      </c>
      <c r="AE484" s="1360">
        <v>0</v>
      </c>
      <c r="AF484" s="1360">
        <f t="shared" si="747"/>
        <v>0</v>
      </c>
      <c r="AG484" s="1360">
        <v>0</v>
      </c>
      <c r="AH484" s="1361"/>
      <c r="AI484" s="1362"/>
      <c r="AJ484" s="1360">
        <v>0</v>
      </c>
      <c r="AK484" s="1360">
        <v>0</v>
      </c>
      <c r="AL484" s="1360">
        <v>0</v>
      </c>
      <c r="AM484" s="1360">
        <f t="shared" si="748"/>
        <v>0</v>
      </c>
      <c r="AN484" s="1363">
        <v>0</v>
      </c>
      <c r="AO484" s="1360"/>
      <c r="AP484" s="1360"/>
      <c r="AQ484" s="1360">
        <v>8</v>
      </c>
      <c r="AR484" s="1360">
        <v>6</v>
      </c>
      <c r="AS484" s="1360">
        <v>13</v>
      </c>
      <c r="AT484" s="1360">
        <f t="shared" si="749"/>
        <v>27</v>
      </c>
      <c r="AU484" s="1360">
        <v>1</v>
      </c>
      <c r="AV484" s="1361"/>
      <c r="AW484" s="1362"/>
      <c r="AX484" s="1395">
        <v>8</v>
      </c>
      <c r="AY484" s="1395">
        <v>7</v>
      </c>
      <c r="AZ484" s="1395">
        <v>14</v>
      </c>
      <c r="BA484" s="1395">
        <f t="shared" si="750"/>
        <v>29</v>
      </c>
      <c r="BB484" s="1395">
        <v>1</v>
      </c>
      <c r="BC484" s="1395"/>
      <c r="BD484" s="1395"/>
      <c r="BE484" s="1395"/>
      <c r="BF484" s="1395"/>
      <c r="BG484" s="1395"/>
      <c r="BH484" s="1395"/>
      <c r="BI484" s="1395"/>
      <c r="BJ484" s="1395"/>
      <c r="BK484" s="1395"/>
      <c r="BL484" s="1395"/>
      <c r="BM484" s="1395">
        <v>0</v>
      </c>
      <c r="BN484" s="1395">
        <v>0</v>
      </c>
      <c r="BO484" s="1395">
        <v>1</v>
      </c>
      <c r="BP484" s="1395">
        <f t="shared" si="751"/>
        <v>1</v>
      </c>
      <c r="BQ484" s="1360">
        <v>1</v>
      </c>
      <c r="BR484" s="1361"/>
      <c r="BS484" s="1360">
        <v>0</v>
      </c>
      <c r="BT484" s="1360">
        <v>0</v>
      </c>
      <c r="BU484" s="1360">
        <v>1</v>
      </c>
      <c r="BV484" s="1360">
        <f t="shared" si="752"/>
        <v>1</v>
      </c>
      <c r="BW484" s="1360">
        <v>1</v>
      </c>
      <c r="BX484" s="1360"/>
      <c r="BY484" s="1362"/>
      <c r="BZ484" s="1362"/>
      <c r="CA484" s="1360"/>
      <c r="CB484" s="1360"/>
      <c r="CC484" s="1360"/>
      <c r="CD484" s="1360"/>
      <c r="CE484" s="1360"/>
      <c r="CF484" s="1163"/>
      <c r="CG484" s="1355"/>
      <c r="CH484" s="1370"/>
      <c r="CI484" s="1370"/>
      <c r="CJ484" s="1370"/>
      <c r="CK484" s="1370"/>
      <c r="CL484" s="1363"/>
      <c r="CM484" s="1370"/>
      <c r="CN484" s="1369"/>
      <c r="CO484" s="1369"/>
      <c r="CP484" s="1370"/>
      <c r="CQ484" s="1370"/>
      <c r="CR484" s="1370"/>
      <c r="CS484" s="1370"/>
      <c r="CT484" s="1370"/>
      <c r="CU484" s="1370"/>
      <c r="CV484" s="1369"/>
      <c r="CW484" s="1370"/>
      <c r="CX484" s="1370"/>
      <c r="CY484" s="1370"/>
      <c r="CZ484" s="1370"/>
      <c r="DA484" s="1680"/>
      <c r="DB484" s="1680"/>
      <c r="DC484" s="1680"/>
      <c r="DD484" s="1680"/>
      <c r="DE484" s="1680"/>
      <c r="DF484" s="1680"/>
      <c r="DG484" s="1680"/>
      <c r="DH484" s="1680"/>
      <c r="DI484" s="1680"/>
      <c r="DJ484" s="1680"/>
      <c r="DK484" s="1680"/>
      <c r="DL484" s="1680"/>
      <c r="DM484" s="1370"/>
      <c r="DN484" s="1370"/>
      <c r="DO484" s="1369"/>
      <c r="DP484" s="1369"/>
      <c r="DQ484" s="1370"/>
      <c r="DR484" s="1370"/>
      <c r="DS484" s="1370"/>
      <c r="DT484" s="1370"/>
      <c r="DU484" s="1370"/>
      <c r="DV484" s="1370"/>
      <c r="DW484" s="1369"/>
      <c r="DX484" s="1370"/>
      <c r="DY484" s="1370"/>
      <c r="DZ484" s="1370"/>
      <c r="EA484" s="1370"/>
      <c r="EB484" s="1370"/>
      <c r="EC484" s="1370"/>
      <c r="ED484" s="1369"/>
      <c r="EE484" s="1369"/>
      <c r="EF484" s="1370">
        <v>6</v>
      </c>
      <c r="EG484" s="1370">
        <v>1</v>
      </c>
      <c r="EH484" s="1370">
        <v>10</v>
      </c>
      <c r="EI484" s="1370">
        <f t="shared" si="753"/>
        <v>17</v>
      </c>
      <c r="EJ484" s="1370">
        <v>1</v>
      </c>
      <c r="EK484" s="1163"/>
      <c r="EL484" s="1355"/>
      <c r="EM484" s="1360">
        <v>8</v>
      </c>
      <c r="EN484" s="1360">
        <v>2</v>
      </c>
      <c r="EO484" s="1360">
        <v>13</v>
      </c>
      <c r="EP484" s="1360">
        <f t="shared" si="754"/>
        <v>23</v>
      </c>
      <c r="EQ484" s="1360">
        <v>1</v>
      </c>
      <c r="ER484" s="1360"/>
      <c r="ES484" s="1362"/>
      <c r="ET484" s="1360"/>
      <c r="EU484" s="1360">
        <v>8</v>
      </c>
      <c r="EV484" s="1360">
        <v>3</v>
      </c>
      <c r="EW484" s="1360">
        <v>3</v>
      </c>
      <c r="EX484" s="1360">
        <f t="shared" si="755"/>
        <v>14</v>
      </c>
      <c r="EY484" s="1361">
        <v>1</v>
      </c>
      <c r="EZ484" s="1371"/>
      <c r="FA484" s="1362"/>
      <c r="FB484" s="1360">
        <v>8</v>
      </c>
      <c r="FC484" s="1360">
        <v>4</v>
      </c>
      <c r="FD484" s="1360">
        <v>6</v>
      </c>
      <c r="FE484" s="1360">
        <f t="shared" si="756"/>
        <v>18</v>
      </c>
      <c r="FF484" s="1372">
        <v>1</v>
      </c>
      <c r="FG484" s="1372"/>
      <c r="FH484" s="1373"/>
      <c r="FI484" s="1373"/>
      <c r="FJ484" s="1374">
        <v>12</v>
      </c>
      <c r="FK484" s="1374">
        <v>3</v>
      </c>
      <c r="FL484" s="1374">
        <v>2</v>
      </c>
      <c r="FM484" s="1374">
        <f t="shared" si="757"/>
        <v>17</v>
      </c>
      <c r="FN484" s="1374">
        <v>1</v>
      </c>
      <c r="FO484" s="1374"/>
      <c r="FP484" s="1374"/>
      <c r="FQ484" s="1374">
        <v>12</v>
      </c>
      <c r="FR484" s="1360">
        <v>3</v>
      </c>
      <c r="FS484" s="1360">
        <v>3</v>
      </c>
      <c r="FT484" s="1360">
        <f t="shared" si="758"/>
        <v>18</v>
      </c>
      <c r="FU484" s="1360">
        <v>1</v>
      </c>
      <c r="FV484" s="1360"/>
      <c r="FW484" s="1362"/>
      <c r="FX484" s="1362"/>
      <c r="FY484" s="1360">
        <v>1</v>
      </c>
      <c r="FZ484" s="1360">
        <v>1</v>
      </c>
      <c r="GA484" s="1360">
        <v>5</v>
      </c>
      <c r="GB484" s="1362">
        <f t="shared" si="759"/>
        <v>7</v>
      </c>
      <c r="GC484" s="1360">
        <v>1</v>
      </c>
      <c r="GD484" s="1361"/>
      <c r="GE484" s="1360">
        <f t="shared" si="744"/>
        <v>35</v>
      </c>
      <c r="GF484" s="1360">
        <f t="shared" si="745"/>
        <v>14</v>
      </c>
      <c r="GG484" s="1360">
        <f t="shared" si="746"/>
        <v>34</v>
      </c>
      <c r="GH484" s="1368">
        <v>0</v>
      </c>
      <c r="GI484" s="1368">
        <v>1</v>
      </c>
      <c r="GJ484" s="1368"/>
      <c r="GK484" s="1368"/>
      <c r="GL484" s="1368"/>
      <c r="GM484" s="1368"/>
      <c r="GN484" s="1368"/>
      <c r="GO484" s="1368"/>
      <c r="GP484" s="1368"/>
      <c r="GQ484" s="1368"/>
      <c r="GR484" s="1368"/>
      <c r="GS484" s="1016"/>
    </row>
    <row r="485" spans="1:211" hidden="1" x14ac:dyDescent="0.35">
      <c r="A485" s="1231">
        <v>43399</v>
      </c>
      <c r="B485" s="595"/>
      <c r="C485" s="595"/>
      <c r="D485" s="595"/>
      <c r="E485" s="595"/>
      <c r="F485" s="1012"/>
      <c r="G485" s="1165"/>
      <c r="H485" s="1014"/>
      <c r="I485" s="595"/>
      <c r="J485" s="595"/>
      <c r="K485" s="595"/>
      <c r="L485" s="595"/>
      <c r="M485" s="1012"/>
      <c r="N485" s="1012"/>
      <c r="O485" s="1014"/>
      <c r="P485" s="1014"/>
      <c r="Q485" s="595"/>
      <c r="R485" s="595"/>
      <c r="S485" s="595"/>
      <c r="T485" s="595"/>
      <c r="U485" s="1012"/>
      <c r="V485" s="1165"/>
      <c r="W485" s="595"/>
      <c r="X485" s="595"/>
      <c r="Y485" s="595"/>
      <c r="Z485" s="595"/>
      <c r="AA485" s="1012"/>
      <c r="AB485" s="1012"/>
      <c r="AC485" s="1360">
        <v>0</v>
      </c>
      <c r="AD485" s="1360">
        <v>0</v>
      </c>
      <c r="AE485" s="1360">
        <v>0</v>
      </c>
      <c r="AF485" s="1360">
        <f t="shared" si="747"/>
        <v>0</v>
      </c>
      <c r="AG485" s="1360">
        <v>0</v>
      </c>
      <c r="AH485" s="1361"/>
      <c r="AI485" s="1362"/>
      <c r="AJ485" s="1360">
        <v>0</v>
      </c>
      <c r="AK485" s="1360">
        <v>0</v>
      </c>
      <c r="AL485" s="1360">
        <v>0</v>
      </c>
      <c r="AM485" s="1360">
        <f t="shared" si="748"/>
        <v>0</v>
      </c>
      <c r="AN485" s="1363">
        <v>0</v>
      </c>
      <c r="AO485" s="1360"/>
      <c r="AP485" s="1360"/>
      <c r="AQ485" s="1360">
        <v>5</v>
      </c>
      <c r="AR485" s="1360">
        <v>12</v>
      </c>
      <c r="AS485" s="1360">
        <v>7</v>
      </c>
      <c r="AT485" s="1360">
        <f t="shared" si="749"/>
        <v>24</v>
      </c>
      <c r="AU485" s="1360">
        <v>1</v>
      </c>
      <c r="AV485" s="1361"/>
      <c r="AW485" s="1362"/>
      <c r="AX485" s="1395">
        <v>5</v>
      </c>
      <c r="AY485" s="1395">
        <v>13</v>
      </c>
      <c r="AZ485" s="1395">
        <v>7</v>
      </c>
      <c r="BA485" s="1395">
        <f t="shared" si="750"/>
        <v>25</v>
      </c>
      <c r="BB485" s="1395">
        <v>1</v>
      </c>
      <c r="BC485" s="1395"/>
      <c r="BD485" s="1395"/>
      <c r="BE485" s="1395"/>
      <c r="BF485" s="1395"/>
      <c r="BG485" s="1395"/>
      <c r="BH485" s="1395"/>
      <c r="BI485" s="1395"/>
      <c r="BJ485" s="1395"/>
      <c r="BK485" s="1395"/>
      <c r="BL485" s="1395"/>
      <c r="BM485" s="1395">
        <v>1</v>
      </c>
      <c r="BN485" s="1395">
        <v>3</v>
      </c>
      <c r="BO485" s="1395">
        <v>3</v>
      </c>
      <c r="BP485" s="1395">
        <f t="shared" si="751"/>
        <v>7</v>
      </c>
      <c r="BQ485" s="1360">
        <v>1</v>
      </c>
      <c r="BR485" s="1361"/>
      <c r="BS485" s="1360">
        <v>1</v>
      </c>
      <c r="BT485" s="1360">
        <v>3</v>
      </c>
      <c r="BU485" s="1360">
        <v>3</v>
      </c>
      <c r="BV485" s="1360">
        <f t="shared" si="752"/>
        <v>7</v>
      </c>
      <c r="BW485" s="1360">
        <v>1</v>
      </c>
      <c r="BX485" s="1360"/>
      <c r="BY485" s="1362"/>
      <c r="BZ485" s="1362"/>
      <c r="CA485" s="1360"/>
      <c r="CB485" s="1360"/>
      <c r="CC485" s="1360"/>
      <c r="CD485" s="1360"/>
      <c r="CE485" s="1360"/>
      <c r="CF485" s="1163"/>
      <c r="CG485" s="1355"/>
      <c r="CH485" s="1370"/>
      <c r="CI485" s="1370"/>
      <c r="CJ485" s="1370"/>
      <c r="CK485" s="1370"/>
      <c r="CL485" s="1363"/>
      <c r="CM485" s="1370"/>
      <c r="CN485" s="1369"/>
      <c r="CO485" s="1369"/>
      <c r="CP485" s="1370"/>
      <c r="CQ485" s="1370"/>
      <c r="CR485" s="1370"/>
      <c r="CS485" s="1370"/>
      <c r="CT485" s="1370"/>
      <c r="CU485" s="1370"/>
      <c r="CV485" s="1369"/>
      <c r="CW485" s="1370"/>
      <c r="CX485" s="1370"/>
      <c r="CY485" s="1370"/>
      <c r="CZ485" s="1370"/>
      <c r="DA485" s="1680"/>
      <c r="DB485" s="1680"/>
      <c r="DC485" s="1680"/>
      <c r="DD485" s="1680"/>
      <c r="DE485" s="1680"/>
      <c r="DF485" s="1680"/>
      <c r="DG485" s="1680"/>
      <c r="DH485" s="1680"/>
      <c r="DI485" s="1680"/>
      <c r="DJ485" s="1680"/>
      <c r="DK485" s="1680"/>
      <c r="DL485" s="1680"/>
      <c r="DM485" s="1370"/>
      <c r="DN485" s="1370"/>
      <c r="DO485" s="1369"/>
      <c r="DP485" s="1369"/>
      <c r="DQ485" s="1370"/>
      <c r="DR485" s="1370"/>
      <c r="DS485" s="1370"/>
      <c r="DT485" s="1370"/>
      <c r="DU485" s="1370"/>
      <c r="DV485" s="1370"/>
      <c r="DW485" s="1369"/>
      <c r="DX485" s="1370"/>
      <c r="DY485" s="1370"/>
      <c r="DZ485" s="1370"/>
      <c r="EA485" s="1370"/>
      <c r="EB485" s="1370"/>
      <c r="EC485" s="1370"/>
      <c r="ED485" s="1369"/>
      <c r="EE485" s="1369"/>
      <c r="EF485" s="1370">
        <v>6</v>
      </c>
      <c r="EG485" s="1370">
        <v>0</v>
      </c>
      <c r="EH485" s="1370">
        <v>1</v>
      </c>
      <c r="EI485" s="1370">
        <f t="shared" si="753"/>
        <v>7</v>
      </c>
      <c r="EJ485" s="1370">
        <v>1</v>
      </c>
      <c r="EK485" s="1163"/>
      <c r="EL485" s="1355"/>
      <c r="EM485" s="1360">
        <v>7</v>
      </c>
      <c r="EN485" s="1360">
        <v>0</v>
      </c>
      <c r="EO485" s="1360">
        <v>4</v>
      </c>
      <c r="EP485" s="1360">
        <f t="shared" si="754"/>
        <v>11</v>
      </c>
      <c r="EQ485" s="1360">
        <v>1</v>
      </c>
      <c r="ER485" s="1360"/>
      <c r="ES485" s="1362"/>
      <c r="ET485" s="1360"/>
      <c r="EU485" s="1360">
        <v>5</v>
      </c>
      <c r="EV485" s="1360">
        <v>2</v>
      </c>
      <c r="EW485" s="1360">
        <v>0</v>
      </c>
      <c r="EX485" s="1360">
        <f t="shared" si="755"/>
        <v>7</v>
      </c>
      <c r="EY485" s="1361">
        <v>1</v>
      </c>
      <c r="EZ485" s="1371"/>
      <c r="FA485" s="1362"/>
      <c r="FB485" s="1360">
        <v>5</v>
      </c>
      <c r="FC485" s="1360">
        <v>5</v>
      </c>
      <c r="FD485" s="1360">
        <v>5</v>
      </c>
      <c r="FE485" s="1360">
        <f t="shared" si="756"/>
        <v>15</v>
      </c>
      <c r="FF485" s="1372">
        <v>1</v>
      </c>
      <c r="FG485" s="1372"/>
      <c r="FH485" s="1373"/>
      <c r="FI485" s="1373"/>
      <c r="FJ485" s="1374">
        <v>13</v>
      </c>
      <c r="FK485" s="1374">
        <v>0</v>
      </c>
      <c r="FL485" s="1374">
        <v>3</v>
      </c>
      <c r="FM485" s="1374">
        <f t="shared" si="757"/>
        <v>16</v>
      </c>
      <c r="FN485" s="1374">
        <v>1</v>
      </c>
      <c r="FO485" s="1374"/>
      <c r="FP485" s="1374"/>
      <c r="FQ485" s="1374">
        <v>13</v>
      </c>
      <c r="FR485" s="1360">
        <v>0</v>
      </c>
      <c r="FS485" s="1360">
        <v>5</v>
      </c>
      <c r="FT485" s="1360">
        <f t="shared" si="758"/>
        <v>18</v>
      </c>
      <c r="FU485" s="1360">
        <v>1</v>
      </c>
      <c r="FV485" s="1360"/>
      <c r="FW485" s="1362"/>
      <c r="FX485" s="1362"/>
      <c r="FY485" s="1360">
        <v>0</v>
      </c>
      <c r="FZ485" s="1360">
        <v>5</v>
      </c>
      <c r="GA485" s="1360">
        <v>9</v>
      </c>
      <c r="GB485" s="1362">
        <f t="shared" si="759"/>
        <v>14</v>
      </c>
      <c r="GC485" s="1360">
        <v>1</v>
      </c>
      <c r="GD485" s="1361"/>
      <c r="GE485" s="1360">
        <f t="shared" si="744"/>
        <v>30</v>
      </c>
      <c r="GF485" s="1360">
        <f t="shared" si="745"/>
        <v>22</v>
      </c>
      <c r="GG485" s="1360">
        <f t="shared" si="746"/>
        <v>23</v>
      </c>
      <c r="GH485" s="1368">
        <v>5</v>
      </c>
      <c r="GI485" s="1368">
        <v>3</v>
      </c>
      <c r="GJ485" s="1368"/>
      <c r="GK485" s="1368"/>
      <c r="GL485" s="1368"/>
      <c r="GM485" s="1368"/>
      <c r="GN485" s="1368"/>
      <c r="GO485" s="1368"/>
      <c r="GP485" s="1368"/>
      <c r="GQ485" s="1368"/>
      <c r="GR485" s="1368"/>
      <c r="GS485" s="1016"/>
    </row>
    <row r="486" spans="1:211" hidden="1" x14ac:dyDescent="0.35">
      <c r="A486" s="1230">
        <v>43402</v>
      </c>
      <c r="B486" s="595"/>
      <c r="C486" s="595"/>
      <c r="D486" s="595"/>
      <c r="E486" s="595"/>
      <c r="F486" s="1012"/>
      <c r="G486" s="1165"/>
      <c r="H486" s="1014"/>
      <c r="I486" s="595"/>
      <c r="J486" s="595"/>
      <c r="K486" s="595"/>
      <c r="L486" s="595"/>
      <c r="M486" s="1012"/>
      <c r="N486" s="1012"/>
      <c r="O486" s="1014"/>
      <c r="P486" s="1014"/>
      <c r="Q486" s="595"/>
      <c r="R486" s="595"/>
      <c r="S486" s="595"/>
      <c r="T486" s="595"/>
      <c r="U486" s="1012"/>
      <c r="V486" s="1165"/>
      <c r="W486" s="595"/>
      <c r="X486" s="595"/>
      <c r="Y486" s="595"/>
      <c r="Z486" s="595"/>
      <c r="AA486" s="1012"/>
      <c r="AB486" s="1012"/>
      <c r="AC486" s="1360">
        <v>4</v>
      </c>
      <c r="AD486" s="1360">
        <v>0</v>
      </c>
      <c r="AE486" s="1360">
        <v>7</v>
      </c>
      <c r="AF486" s="1360">
        <f t="shared" si="747"/>
        <v>11</v>
      </c>
      <c r="AG486" s="1360">
        <v>1</v>
      </c>
      <c r="AH486" s="1361"/>
      <c r="AI486" s="1362"/>
      <c r="AJ486" s="1360">
        <v>4</v>
      </c>
      <c r="AK486" s="1360">
        <v>0</v>
      </c>
      <c r="AL486" s="1360">
        <v>7</v>
      </c>
      <c r="AM486" s="1360">
        <f t="shared" si="748"/>
        <v>11</v>
      </c>
      <c r="AN486" s="1363">
        <v>1</v>
      </c>
      <c r="AO486" s="1360"/>
      <c r="AP486" s="1360"/>
      <c r="AQ486" s="1360">
        <v>2</v>
      </c>
      <c r="AR486" s="1360">
        <v>3</v>
      </c>
      <c r="AS486" s="1360">
        <v>0</v>
      </c>
      <c r="AT486" s="1360">
        <f t="shared" si="749"/>
        <v>5</v>
      </c>
      <c r="AU486" s="1360">
        <v>1</v>
      </c>
      <c r="AV486" s="1361"/>
      <c r="AW486" s="1362"/>
      <c r="AX486" s="1395">
        <v>2</v>
      </c>
      <c r="AY486" s="1395">
        <v>3</v>
      </c>
      <c r="AZ486" s="1395">
        <v>0</v>
      </c>
      <c r="BA486" s="1395">
        <f t="shared" si="750"/>
        <v>5</v>
      </c>
      <c r="BB486" s="1395">
        <v>1</v>
      </c>
      <c r="BC486" s="1395"/>
      <c r="BD486" s="1395"/>
      <c r="BE486" s="1395"/>
      <c r="BF486" s="1395"/>
      <c r="BG486" s="1395"/>
      <c r="BH486" s="1395"/>
      <c r="BI486" s="1395"/>
      <c r="BJ486" s="1395"/>
      <c r="BK486" s="1395"/>
      <c r="BL486" s="1395"/>
      <c r="BM486" s="1395">
        <v>0</v>
      </c>
      <c r="BN486" s="1395">
        <v>2</v>
      </c>
      <c r="BO486" s="1395">
        <v>2</v>
      </c>
      <c r="BP486" s="1395">
        <f t="shared" si="751"/>
        <v>4</v>
      </c>
      <c r="BQ486" s="1360">
        <v>1</v>
      </c>
      <c r="BR486" s="1361"/>
      <c r="BS486" s="1360">
        <v>0</v>
      </c>
      <c r="BT486" s="1360">
        <v>2</v>
      </c>
      <c r="BU486" s="1360">
        <v>2</v>
      </c>
      <c r="BV486" s="1360">
        <f t="shared" si="752"/>
        <v>4</v>
      </c>
      <c r="BW486" s="1360">
        <v>1</v>
      </c>
      <c r="BX486" s="1360"/>
      <c r="BY486" s="1362"/>
      <c r="BZ486" s="1362"/>
      <c r="CA486" s="1360"/>
      <c r="CB486" s="1360"/>
      <c r="CC486" s="1360"/>
      <c r="CD486" s="1360"/>
      <c r="CE486" s="1360"/>
      <c r="CF486" s="1163"/>
      <c r="CG486" s="1355"/>
      <c r="CH486" s="1370"/>
      <c r="CI486" s="1370"/>
      <c r="CJ486" s="1370"/>
      <c r="CK486" s="1370"/>
      <c r="CL486" s="1363"/>
      <c r="CM486" s="1370"/>
      <c r="CN486" s="1369"/>
      <c r="CO486" s="1369"/>
      <c r="CP486" s="1370"/>
      <c r="CQ486" s="1370"/>
      <c r="CR486" s="1370"/>
      <c r="CS486" s="1370"/>
      <c r="CT486" s="1370"/>
      <c r="CU486" s="1370"/>
      <c r="CV486" s="1369"/>
      <c r="CW486" s="1370"/>
      <c r="CX486" s="1370"/>
      <c r="CY486" s="1370"/>
      <c r="CZ486" s="1370"/>
      <c r="DA486" s="1680"/>
      <c r="DB486" s="1680"/>
      <c r="DC486" s="1680"/>
      <c r="DD486" s="1680"/>
      <c r="DE486" s="1680"/>
      <c r="DF486" s="1680"/>
      <c r="DG486" s="1680"/>
      <c r="DH486" s="1680"/>
      <c r="DI486" s="1680"/>
      <c r="DJ486" s="1680"/>
      <c r="DK486" s="1680"/>
      <c r="DL486" s="1680"/>
      <c r="DM486" s="1370"/>
      <c r="DN486" s="1370"/>
      <c r="DO486" s="1369"/>
      <c r="DP486" s="1369"/>
      <c r="DQ486" s="1370"/>
      <c r="DR486" s="1370"/>
      <c r="DS486" s="1370"/>
      <c r="DT486" s="1370"/>
      <c r="DU486" s="1370"/>
      <c r="DV486" s="1370"/>
      <c r="DW486" s="1369"/>
      <c r="DX486" s="1370"/>
      <c r="DY486" s="1370"/>
      <c r="DZ486" s="1370"/>
      <c r="EA486" s="1370"/>
      <c r="EB486" s="1370"/>
      <c r="EC486" s="1370"/>
      <c r="ED486" s="1369"/>
      <c r="EE486" s="1369"/>
      <c r="EF486" s="1370">
        <v>0</v>
      </c>
      <c r="EG486" s="1370">
        <v>0</v>
      </c>
      <c r="EH486" s="1370">
        <v>0</v>
      </c>
      <c r="EI486" s="1370">
        <f t="shared" si="753"/>
        <v>0</v>
      </c>
      <c r="EJ486" s="1370">
        <v>0</v>
      </c>
      <c r="EK486" s="1163"/>
      <c r="EL486" s="1355"/>
      <c r="EM486" s="1360">
        <v>0</v>
      </c>
      <c r="EN486" s="1360">
        <v>0</v>
      </c>
      <c r="EO486" s="1360">
        <v>0</v>
      </c>
      <c r="EP486" s="1360">
        <f t="shared" si="754"/>
        <v>0</v>
      </c>
      <c r="EQ486" s="1360">
        <v>0</v>
      </c>
      <c r="ER486" s="1360"/>
      <c r="ES486" s="1362"/>
      <c r="ET486" s="1360"/>
      <c r="EU486" s="1360">
        <v>4</v>
      </c>
      <c r="EV486" s="1360">
        <v>3</v>
      </c>
      <c r="EW486" s="1360">
        <v>4</v>
      </c>
      <c r="EX486" s="1360">
        <f t="shared" si="755"/>
        <v>11</v>
      </c>
      <c r="EY486" s="1361">
        <v>1</v>
      </c>
      <c r="EZ486" s="1371"/>
      <c r="FA486" s="1362"/>
      <c r="FB486" s="1360">
        <v>5</v>
      </c>
      <c r="FC486" s="1360">
        <v>8</v>
      </c>
      <c r="FD486" s="1360">
        <v>7</v>
      </c>
      <c r="FE486" s="1360">
        <f t="shared" si="756"/>
        <v>20</v>
      </c>
      <c r="FF486" s="1372">
        <v>1</v>
      </c>
      <c r="FG486" s="1372"/>
      <c r="FH486" s="1373"/>
      <c r="FI486" s="1373"/>
      <c r="FJ486" s="1374">
        <v>11</v>
      </c>
      <c r="FK486" s="1374">
        <v>1</v>
      </c>
      <c r="FL486" s="1374">
        <v>2</v>
      </c>
      <c r="FM486" s="1374">
        <f t="shared" si="757"/>
        <v>14</v>
      </c>
      <c r="FN486" s="1374">
        <v>1</v>
      </c>
      <c r="FO486" s="1374"/>
      <c r="FP486" s="1374"/>
      <c r="FQ486" s="1374">
        <v>12</v>
      </c>
      <c r="FR486" s="1360">
        <v>1</v>
      </c>
      <c r="FS486" s="1360">
        <v>3</v>
      </c>
      <c r="FT486" s="1360">
        <f t="shared" si="758"/>
        <v>16</v>
      </c>
      <c r="FU486" s="1360">
        <v>1</v>
      </c>
      <c r="FV486" s="1360"/>
      <c r="FW486" s="1362"/>
      <c r="FX486" s="1362"/>
      <c r="FY486" s="1360">
        <v>0</v>
      </c>
      <c r="FZ486" s="1360">
        <v>0</v>
      </c>
      <c r="GA486" s="1360">
        <v>6</v>
      </c>
      <c r="GB486" s="1362">
        <f t="shared" si="759"/>
        <v>6</v>
      </c>
      <c r="GC486" s="1360">
        <v>1</v>
      </c>
      <c r="GD486" s="1361"/>
      <c r="GE486" s="1360">
        <f t="shared" si="744"/>
        <v>21</v>
      </c>
      <c r="GF486" s="1360">
        <f t="shared" si="745"/>
        <v>9</v>
      </c>
      <c r="GG486" s="1360">
        <f t="shared" si="746"/>
        <v>21</v>
      </c>
      <c r="GH486" s="1368">
        <v>1</v>
      </c>
      <c r="GI486" s="1368">
        <v>2</v>
      </c>
      <c r="GJ486" s="1368"/>
      <c r="GK486" s="1368"/>
      <c r="GL486" s="1368"/>
      <c r="GM486" s="1368"/>
      <c r="GN486" s="1368"/>
      <c r="GO486" s="1368"/>
      <c r="GP486" s="1368"/>
      <c r="GQ486" s="1368"/>
      <c r="GR486" s="1368"/>
      <c r="GS486" s="1016"/>
    </row>
    <row r="487" spans="1:211" hidden="1" x14ac:dyDescent="0.35">
      <c r="A487" s="1230">
        <v>43403</v>
      </c>
      <c r="B487" s="595"/>
      <c r="C487" s="595"/>
      <c r="D487" s="595"/>
      <c r="E487" s="595"/>
      <c r="F487" s="1012"/>
      <c r="G487" s="1165"/>
      <c r="H487" s="595"/>
      <c r="I487" s="595"/>
      <c r="J487" s="595"/>
      <c r="K487" s="595"/>
      <c r="L487" s="595"/>
      <c r="M487" s="1012"/>
      <c r="N487" s="1012"/>
      <c r="O487" s="595"/>
      <c r="P487" s="595"/>
      <c r="Q487" s="595"/>
      <c r="R487" s="595"/>
      <c r="S487" s="595"/>
      <c r="T487" s="595"/>
      <c r="U487" s="1012"/>
      <c r="V487" s="1165"/>
      <c r="W487" s="595"/>
      <c r="X487" s="595"/>
      <c r="Y487" s="595"/>
      <c r="Z487" s="595"/>
      <c r="AA487" s="1012"/>
      <c r="AB487" s="1012"/>
      <c r="AC487" s="1360">
        <v>10</v>
      </c>
      <c r="AD487" s="1360">
        <v>0</v>
      </c>
      <c r="AE487" s="1360">
        <v>6</v>
      </c>
      <c r="AF487" s="1360">
        <f t="shared" si="747"/>
        <v>16</v>
      </c>
      <c r="AG487" s="1360">
        <v>1</v>
      </c>
      <c r="AH487" s="1361"/>
      <c r="AI487" s="1360"/>
      <c r="AJ487" s="1360">
        <v>10</v>
      </c>
      <c r="AK487" s="1360">
        <v>0</v>
      </c>
      <c r="AL487" s="1360">
        <v>7</v>
      </c>
      <c r="AM487" s="1360">
        <f t="shared" si="748"/>
        <v>17</v>
      </c>
      <c r="AN487" s="1363">
        <v>1</v>
      </c>
      <c r="AO487" s="1360"/>
      <c r="AP487" s="1360"/>
      <c r="AQ487" s="1360">
        <v>0</v>
      </c>
      <c r="AR487" s="1360">
        <v>3</v>
      </c>
      <c r="AS487" s="1360">
        <v>1</v>
      </c>
      <c r="AT487" s="1360">
        <f t="shared" si="749"/>
        <v>4</v>
      </c>
      <c r="AU487" s="1360">
        <v>1</v>
      </c>
      <c r="AV487" s="1361"/>
      <c r="AW487" s="1360"/>
      <c r="AX487" s="1395">
        <v>0</v>
      </c>
      <c r="AY487" s="1395">
        <v>3</v>
      </c>
      <c r="AZ487" s="1395">
        <v>2</v>
      </c>
      <c r="BA487" s="1395">
        <f t="shared" si="750"/>
        <v>5</v>
      </c>
      <c r="BB487" s="1395">
        <v>1</v>
      </c>
      <c r="BC487" s="1395"/>
      <c r="BD487" s="1395"/>
      <c r="BE487" s="1395"/>
      <c r="BF487" s="1395"/>
      <c r="BG487" s="1395"/>
      <c r="BH487" s="1395"/>
      <c r="BI487" s="1395"/>
      <c r="BJ487" s="1395"/>
      <c r="BK487" s="1395"/>
      <c r="BL487" s="1395"/>
      <c r="BM487" s="1395">
        <v>0</v>
      </c>
      <c r="BN487" s="1395">
        <v>0</v>
      </c>
      <c r="BO487" s="1395">
        <v>1</v>
      </c>
      <c r="BP487" s="1395">
        <f t="shared" si="751"/>
        <v>1</v>
      </c>
      <c r="BQ487" s="1360">
        <v>1</v>
      </c>
      <c r="BR487" s="1361"/>
      <c r="BS487" s="1360">
        <v>0</v>
      </c>
      <c r="BT487" s="1360">
        <v>0</v>
      </c>
      <c r="BU487" s="1360">
        <v>1</v>
      </c>
      <c r="BV487" s="1360">
        <f t="shared" si="752"/>
        <v>1</v>
      </c>
      <c r="BW487" s="1360">
        <v>1</v>
      </c>
      <c r="BX487" s="1360"/>
      <c r="BY487" s="1360"/>
      <c r="BZ487" s="1360"/>
      <c r="CA487" s="1360"/>
      <c r="CB487" s="1360"/>
      <c r="CC487" s="1360"/>
      <c r="CD487" s="1360"/>
      <c r="CE487" s="1360"/>
      <c r="CF487" s="1163"/>
      <c r="CG487" s="1354"/>
      <c r="CH487" s="1370"/>
      <c r="CI487" s="1370"/>
      <c r="CJ487" s="1370"/>
      <c r="CK487" s="1370"/>
      <c r="CL487" s="1363"/>
      <c r="CM487" s="1370"/>
      <c r="CN487" s="1369"/>
      <c r="CO487" s="1369"/>
      <c r="CP487" s="1370"/>
      <c r="CQ487" s="1370"/>
      <c r="CR487" s="1370"/>
      <c r="CS487" s="1370"/>
      <c r="CT487" s="1370"/>
      <c r="CU487" s="1370"/>
      <c r="CV487" s="1369"/>
      <c r="CW487" s="1370"/>
      <c r="CX487" s="1370"/>
      <c r="CY487" s="1370"/>
      <c r="CZ487" s="1370"/>
      <c r="DA487" s="1680"/>
      <c r="DB487" s="1680"/>
      <c r="DC487" s="1680"/>
      <c r="DD487" s="1680"/>
      <c r="DE487" s="1680"/>
      <c r="DF487" s="1680"/>
      <c r="DG487" s="1680"/>
      <c r="DH487" s="1680"/>
      <c r="DI487" s="1680"/>
      <c r="DJ487" s="1680"/>
      <c r="DK487" s="1680"/>
      <c r="DL487" s="1680"/>
      <c r="DM487" s="1370"/>
      <c r="DN487" s="1370"/>
      <c r="DO487" s="1369"/>
      <c r="DP487" s="1369"/>
      <c r="DQ487" s="1370"/>
      <c r="DR487" s="1370"/>
      <c r="DS487" s="1370"/>
      <c r="DT487" s="1370"/>
      <c r="DU487" s="1370"/>
      <c r="DV487" s="1370"/>
      <c r="DW487" s="1369"/>
      <c r="DX487" s="1370"/>
      <c r="DY487" s="1370"/>
      <c r="DZ487" s="1370"/>
      <c r="EA487" s="1370"/>
      <c r="EB487" s="1370"/>
      <c r="EC487" s="1370"/>
      <c r="ED487" s="1369"/>
      <c r="EE487" s="1369"/>
      <c r="EF487" s="1370">
        <v>9</v>
      </c>
      <c r="EG487" s="1370">
        <v>0</v>
      </c>
      <c r="EH487" s="1370">
        <v>5</v>
      </c>
      <c r="EI487" s="1370">
        <f t="shared" si="753"/>
        <v>14</v>
      </c>
      <c r="EJ487" s="1370">
        <v>1</v>
      </c>
      <c r="EK487" s="1163"/>
      <c r="EL487" s="1355"/>
      <c r="EM487" s="1360">
        <v>9</v>
      </c>
      <c r="EN487" s="1360">
        <v>0</v>
      </c>
      <c r="EO487" s="1360">
        <v>6</v>
      </c>
      <c r="EP487" s="1360">
        <f t="shared" si="754"/>
        <v>15</v>
      </c>
      <c r="EQ487" s="1360">
        <v>1</v>
      </c>
      <c r="ER487" s="1360"/>
      <c r="ES487" s="1362"/>
      <c r="ET487" s="1360"/>
      <c r="EU487" s="1360">
        <v>4</v>
      </c>
      <c r="EV487" s="1360">
        <v>0</v>
      </c>
      <c r="EW487" s="1360">
        <v>6</v>
      </c>
      <c r="EX487" s="1360">
        <f t="shared" si="755"/>
        <v>10</v>
      </c>
      <c r="EY487" s="1361">
        <v>1</v>
      </c>
      <c r="EZ487" s="1371"/>
      <c r="FA487" s="1362"/>
      <c r="FB487" s="1360">
        <v>4</v>
      </c>
      <c r="FC487" s="1360">
        <v>0</v>
      </c>
      <c r="FD487" s="1360">
        <v>9</v>
      </c>
      <c r="FE487" s="1360">
        <f t="shared" si="756"/>
        <v>13</v>
      </c>
      <c r="FF487" s="1372">
        <v>1</v>
      </c>
      <c r="FG487" s="1372"/>
      <c r="FH487" s="1373"/>
      <c r="FI487" s="1373"/>
      <c r="FJ487" s="1374">
        <v>6</v>
      </c>
      <c r="FK487" s="1374">
        <v>1</v>
      </c>
      <c r="FL487" s="1374">
        <v>6</v>
      </c>
      <c r="FM487" s="1374">
        <f t="shared" si="757"/>
        <v>13</v>
      </c>
      <c r="FN487" s="1374">
        <v>1</v>
      </c>
      <c r="FO487" s="1374"/>
      <c r="FP487" s="1374"/>
      <c r="FQ487" s="1374">
        <v>12</v>
      </c>
      <c r="FR487" s="1360">
        <v>1</v>
      </c>
      <c r="FS487" s="1360">
        <v>12</v>
      </c>
      <c r="FT487" s="1360">
        <f t="shared" si="758"/>
        <v>25</v>
      </c>
      <c r="FU487" s="1360">
        <v>1</v>
      </c>
      <c r="FV487" s="1360"/>
      <c r="FW487" s="1362"/>
      <c r="FX487" s="1362"/>
      <c r="FY487" s="1360">
        <v>0</v>
      </c>
      <c r="FZ487" s="1360">
        <v>1</v>
      </c>
      <c r="GA487" s="1360">
        <v>0</v>
      </c>
      <c r="GB487" s="1362">
        <f t="shared" si="759"/>
        <v>1</v>
      </c>
      <c r="GC487" s="1360">
        <v>1</v>
      </c>
      <c r="GD487" s="1361"/>
      <c r="GE487" s="1360">
        <f t="shared" si="744"/>
        <v>29</v>
      </c>
      <c r="GF487" s="1360">
        <f t="shared" si="745"/>
        <v>5</v>
      </c>
      <c r="GG487" s="1360">
        <f t="shared" si="746"/>
        <v>25</v>
      </c>
      <c r="GH487" s="1368">
        <v>0</v>
      </c>
      <c r="GI487" s="1368">
        <v>3</v>
      </c>
      <c r="GJ487" s="1368"/>
      <c r="GK487" s="1368"/>
      <c r="GL487" s="1368"/>
      <c r="GM487" s="1368"/>
      <c r="GN487" s="1368"/>
      <c r="GO487" s="1368"/>
      <c r="GP487" s="1368"/>
      <c r="GQ487" s="1368"/>
      <c r="GR487" s="1368"/>
      <c r="GS487" s="1016"/>
    </row>
    <row r="488" spans="1:211" hidden="1" x14ac:dyDescent="0.35">
      <c r="A488" s="1230">
        <v>43404</v>
      </c>
      <c r="B488" s="1011"/>
      <c r="C488" s="1011"/>
      <c r="D488" s="1011"/>
      <c r="E488" s="1011"/>
      <c r="F488" s="1011"/>
      <c r="G488" s="1190"/>
      <c r="H488" s="1011"/>
      <c r="I488" s="1011"/>
      <c r="J488" s="1011"/>
      <c r="K488" s="1011"/>
      <c r="L488" s="1011"/>
      <c r="M488" s="1012"/>
      <c r="N488" s="1011"/>
      <c r="O488" s="1011"/>
      <c r="P488" s="1011"/>
      <c r="Q488" s="1011"/>
      <c r="R488" s="1011"/>
      <c r="S488" s="1011"/>
      <c r="T488" s="1011"/>
      <c r="U488" s="1011"/>
      <c r="V488" s="1190"/>
      <c r="W488" s="1011"/>
      <c r="X488" s="1011"/>
      <c r="Y488" s="1011"/>
      <c r="Z488" s="1011"/>
      <c r="AA488" s="1011"/>
      <c r="AB488" s="1011"/>
      <c r="AC488" s="1360">
        <v>6</v>
      </c>
      <c r="AD488" s="1360">
        <v>0</v>
      </c>
      <c r="AE488" s="1360">
        <v>4</v>
      </c>
      <c r="AF488" s="1360">
        <f t="shared" si="747"/>
        <v>10</v>
      </c>
      <c r="AG488" s="1360">
        <v>1</v>
      </c>
      <c r="AH488" s="1361"/>
      <c r="AI488" s="1360"/>
      <c r="AJ488" s="1360">
        <v>8</v>
      </c>
      <c r="AK488" s="1360">
        <v>0</v>
      </c>
      <c r="AL488" s="1360">
        <v>5</v>
      </c>
      <c r="AM488" s="1360">
        <f t="shared" si="748"/>
        <v>13</v>
      </c>
      <c r="AN488" s="1363">
        <v>1</v>
      </c>
      <c r="AO488" s="1360"/>
      <c r="AP488" s="1360"/>
      <c r="AQ488" s="1360">
        <v>3</v>
      </c>
      <c r="AR488" s="1360">
        <v>1</v>
      </c>
      <c r="AS488" s="1360">
        <v>1</v>
      </c>
      <c r="AT488" s="1360">
        <f t="shared" si="749"/>
        <v>5</v>
      </c>
      <c r="AU488" s="1360">
        <v>1</v>
      </c>
      <c r="AV488" s="1361"/>
      <c r="AW488" s="1360"/>
      <c r="AX488" s="1395">
        <v>3</v>
      </c>
      <c r="AY488" s="1395">
        <v>3</v>
      </c>
      <c r="AZ488" s="1395">
        <v>1</v>
      </c>
      <c r="BA488" s="1395">
        <f t="shared" si="750"/>
        <v>7</v>
      </c>
      <c r="BB488" s="1395">
        <v>1</v>
      </c>
      <c r="BC488" s="1395"/>
      <c r="BD488" s="1395"/>
      <c r="BE488" s="1395"/>
      <c r="BF488" s="1395"/>
      <c r="BG488" s="1395"/>
      <c r="BH488" s="1395"/>
      <c r="BI488" s="1395"/>
      <c r="BJ488" s="1395"/>
      <c r="BK488" s="1395"/>
      <c r="BL488" s="1395"/>
      <c r="BM488" s="1395">
        <v>0</v>
      </c>
      <c r="BN488" s="1395">
        <v>0</v>
      </c>
      <c r="BO488" s="1395">
        <v>1</v>
      </c>
      <c r="BP488" s="1395">
        <f t="shared" si="751"/>
        <v>1</v>
      </c>
      <c r="BQ488" s="1360">
        <v>1</v>
      </c>
      <c r="BR488" s="1361"/>
      <c r="BS488" s="1360">
        <v>0</v>
      </c>
      <c r="BT488" s="1360">
        <v>0</v>
      </c>
      <c r="BU488" s="1360">
        <v>1</v>
      </c>
      <c r="BV488" s="1360">
        <f t="shared" si="752"/>
        <v>1</v>
      </c>
      <c r="BW488" s="1360">
        <v>1</v>
      </c>
      <c r="BX488" s="1360"/>
      <c r="BY488" s="1360"/>
      <c r="BZ488" s="1360"/>
      <c r="CA488" s="1360"/>
      <c r="CB488" s="1360"/>
      <c r="CC488" s="1360"/>
      <c r="CD488" s="1360"/>
      <c r="CE488" s="1360"/>
      <c r="CF488" s="1011"/>
      <c r="CG488" s="1011"/>
      <c r="CH488" s="1370"/>
      <c r="CI488" s="1370"/>
      <c r="CJ488" s="1370"/>
      <c r="CK488" s="1370"/>
      <c r="CL488" s="1363"/>
      <c r="CM488" s="1370"/>
      <c r="CN488" s="1369"/>
      <c r="CO488" s="1369"/>
      <c r="CP488" s="1370"/>
      <c r="CQ488" s="1370"/>
      <c r="CR488" s="1370"/>
      <c r="CS488" s="1370"/>
      <c r="CT488" s="1370"/>
      <c r="CU488" s="1370"/>
      <c r="CV488" s="1369"/>
      <c r="CW488" s="1370"/>
      <c r="CX488" s="1370"/>
      <c r="CY488" s="1370"/>
      <c r="CZ488" s="1370"/>
      <c r="DA488" s="1680"/>
      <c r="DB488" s="1680"/>
      <c r="DC488" s="1680"/>
      <c r="DD488" s="1680"/>
      <c r="DE488" s="1680"/>
      <c r="DF488" s="1680"/>
      <c r="DG488" s="1680"/>
      <c r="DH488" s="1680"/>
      <c r="DI488" s="1680"/>
      <c r="DJ488" s="1680"/>
      <c r="DK488" s="1680"/>
      <c r="DL488" s="1680"/>
      <c r="DM488" s="1370"/>
      <c r="DN488" s="1370"/>
      <c r="DO488" s="1369"/>
      <c r="DP488" s="1369"/>
      <c r="DQ488" s="1370"/>
      <c r="DR488" s="1370"/>
      <c r="DS488" s="1370"/>
      <c r="DT488" s="1370"/>
      <c r="DU488" s="1370"/>
      <c r="DV488" s="1370"/>
      <c r="DW488" s="1369"/>
      <c r="DX488" s="1370"/>
      <c r="DY488" s="1370"/>
      <c r="DZ488" s="1370"/>
      <c r="EA488" s="1370"/>
      <c r="EB488" s="1370"/>
      <c r="EC488" s="1370"/>
      <c r="ED488" s="1369"/>
      <c r="EE488" s="1369"/>
      <c r="EF488" s="1370">
        <v>7</v>
      </c>
      <c r="EG488" s="1370">
        <v>0</v>
      </c>
      <c r="EH488" s="1370">
        <v>3</v>
      </c>
      <c r="EI488" s="1370">
        <f t="shared" si="753"/>
        <v>10</v>
      </c>
      <c r="EJ488" s="1370">
        <v>1</v>
      </c>
      <c r="EK488" s="1011"/>
      <c r="EL488" s="1170"/>
      <c r="EM488" s="1360">
        <v>7</v>
      </c>
      <c r="EN488" s="1360">
        <v>1</v>
      </c>
      <c r="EO488" s="1360">
        <v>7</v>
      </c>
      <c r="EP488" s="1360">
        <f t="shared" si="754"/>
        <v>15</v>
      </c>
      <c r="EQ488" s="1360">
        <v>1</v>
      </c>
      <c r="ER488" s="1360"/>
      <c r="ES488" s="1362"/>
      <c r="ET488" s="1360"/>
      <c r="EU488" s="1360">
        <v>11</v>
      </c>
      <c r="EV488" s="1360">
        <v>0</v>
      </c>
      <c r="EW488" s="1360">
        <v>6</v>
      </c>
      <c r="EX488" s="1360">
        <f t="shared" si="755"/>
        <v>17</v>
      </c>
      <c r="EY488" s="1361">
        <v>1</v>
      </c>
      <c r="EZ488" s="1371"/>
      <c r="FA488" s="1362"/>
      <c r="FB488" s="1360">
        <v>11</v>
      </c>
      <c r="FC488" s="1360">
        <v>1</v>
      </c>
      <c r="FD488" s="1360">
        <v>9</v>
      </c>
      <c r="FE488" s="1360">
        <f t="shared" si="756"/>
        <v>21</v>
      </c>
      <c r="FF488" s="1372">
        <v>1</v>
      </c>
      <c r="FG488" s="1372"/>
      <c r="FH488" s="1373"/>
      <c r="FI488" s="1373"/>
      <c r="FJ488" s="1374">
        <v>4</v>
      </c>
      <c r="FK488" s="1374">
        <v>2</v>
      </c>
      <c r="FL488" s="1374">
        <v>5</v>
      </c>
      <c r="FM488" s="1374">
        <f t="shared" si="757"/>
        <v>11</v>
      </c>
      <c r="FN488" s="1374">
        <v>1</v>
      </c>
      <c r="FO488" s="1374"/>
      <c r="FP488" s="1374"/>
      <c r="FQ488" s="1374">
        <v>4</v>
      </c>
      <c r="FR488" s="1360">
        <v>2</v>
      </c>
      <c r="FS488" s="1360">
        <v>6</v>
      </c>
      <c r="FT488" s="1360">
        <f t="shared" si="758"/>
        <v>12</v>
      </c>
      <c r="FU488" s="1360">
        <v>1</v>
      </c>
      <c r="FV488" s="1360"/>
      <c r="FW488" s="1362"/>
      <c r="FX488" s="1362"/>
      <c r="FY488" s="1360">
        <v>1</v>
      </c>
      <c r="FZ488" s="1360">
        <v>1</v>
      </c>
      <c r="GA488" s="1360">
        <v>0</v>
      </c>
      <c r="GB488" s="1362">
        <f t="shared" si="759"/>
        <v>2</v>
      </c>
      <c r="GC488" s="1362">
        <v>1</v>
      </c>
      <c r="GD488" s="1361"/>
      <c r="GE488" s="1360">
        <f t="shared" si="744"/>
        <v>32</v>
      </c>
      <c r="GF488" s="1360">
        <f t="shared" si="745"/>
        <v>4</v>
      </c>
      <c r="GG488" s="1360">
        <f t="shared" si="746"/>
        <v>20</v>
      </c>
      <c r="GH488" s="1368">
        <v>0</v>
      </c>
      <c r="GI488" s="1368">
        <v>4</v>
      </c>
      <c r="GJ488" s="1368"/>
      <c r="GK488" s="1368"/>
      <c r="GL488" s="1368"/>
      <c r="GM488" s="1368"/>
      <c r="GN488" s="1368"/>
      <c r="GO488" s="1368"/>
      <c r="GP488" s="1368"/>
      <c r="GQ488" s="1368"/>
      <c r="GR488" s="1368"/>
      <c r="GS488" s="1016"/>
    </row>
    <row r="489" spans="1:211" hidden="1" x14ac:dyDescent="0.35">
      <c r="A489" s="1230">
        <v>43405</v>
      </c>
      <c r="B489" s="1011"/>
      <c r="C489" s="1011"/>
      <c r="D489" s="1011"/>
      <c r="E489" s="1011"/>
      <c r="F489" s="1011"/>
      <c r="G489" s="1190"/>
      <c r="H489" s="1011"/>
      <c r="I489" s="1011"/>
      <c r="J489" s="1011"/>
      <c r="K489" s="1011"/>
      <c r="L489" s="1011"/>
      <c r="M489" s="1012"/>
      <c r="N489" s="1011"/>
      <c r="O489" s="1011"/>
      <c r="P489" s="1011"/>
      <c r="Q489" s="1011"/>
      <c r="R489" s="1011"/>
      <c r="S489" s="1011"/>
      <c r="T489" s="1011"/>
      <c r="U489" s="1011"/>
      <c r="V489" s="1190"/>
      <c r="W489" s="1011"/>
      <c r="X489" s="1011"/>
      <c r="Y489" s="1011"/>
      <c r="Z489" s="1011"/>
      <c r="AA489" s="1011"/>
      <c r="AB489" s="1011"/>
      <c r="AC489" s="1360">
        <v>6</v>
      </c>
      <c r="AD489" s="1360">
        <v>1</v>
      </c>
      <c r="AE489" s="1360">
        <v>3</v>
      </c>
      <c r="AF489" s="1360">
        <f t="shared" ref="AF489:AF494" si="760">SUM(AC489:AE489)</f>
        <v>10</v>
      </c>
      <c r="AG489" s="1360">
        <v>1</v>
      </c>
      <c r="AH489" s="1361"/>
      <c r="AI489" s="1360"/>
      <c r="AJ489" s="1360">
        <v>6</v>
      </c>
      <c r="AK489" s="1360">
        <v>1</v>
      </c>
      <c r="AL489" s="1360">
        <v>4</v>
      </c>
      <c r="AM489" s="1360">
        <f t="shared" ref="AM489:AM494" si="761">SUM(AJ489:AL489)</f>
        <v>11</v>
      </c>
      <c r="AN489" s="1363">
        <v>1</v>
      </c>
      <c r="AO489" s="1360"/>
      <c r="AP489" s="1360"/>
      <c r="AQ489" s="1360">
        <v>2</v>
      </c>
      <c r="AR489" s="1360">
        <v>2</v>
      </c>
      <c r="AS489" s="1360">
        <v>5</v>
      </c>
      <c r="AT489" s="1360">
        <f t="shared" ref="AT489:AT494" si="762">SUM(AQ489:AS489)</f>
        <v>9</v>
      </c>
      <c r="AU489" s="1360">
        <v>1</v>
      </c>
      <c r="AV489" s="1361"/>
      <c r="AW489" s="1360"/>
      <c r="AX489" s="1395">
        <v>2</v>
      </c>
      <c r="AY489" s="1395">
        <v>3</v>
      </c>
      <c r="AZ489" s="1395">
        <v>6</v>
      </c>
      <c r="BA489" s="1395">
        <f t="shared" ref="BA489:BA494" si="763">SUM(AX489:AZ489)</f>
        <v>11</v>
      </c>
      <c r="BB489" s="1395">
        <v>1</v>
      </c>
      <c r="BC489" s="1395"/>
      <c r="BD489" s="1395"/>
      <c r="BE489" s="1395"/>
      <c r="BF489" s="1395"/>
      <c r="BG489" s="1395"/>
      <c r="BH489" s="1395"/>
      <c r="BI489" s="1395"/>
      <c r="BJ489" s="1395"/>
      <c r="BK489" s="1395"/>
      <c r="BL489" s="1395"/>
      <c r="BM489" s="1395">
        <v>0</v>
      </c>
      <c r="BN489" s="1395">
        <v>0</v>
      </c>
      <c r="BO489" s="1395">
        <v>1</v>
      </c>
      <c r="BP489" s="1395">
        <f t="shared" ref="BP489:BP494" si="764">SUM(BM489:BO489)</f>
        <v>1</v>
      </c>
      <c r="BQ489" s="1360">
        <v>1</v>
      </c>
      <c r="BR489" s="1361"/>
      <c r="BS489" s="1360">
        <v>0</v>
      </c>
      <c r="BT489" s="1360">
        <v>0</v>
      </c>
      <c r="BU489" s="1360">
        <v>1</v>
      </c>
      <c r="BV489" s="1360">
        <f t="shared" ref="BV489:BV494" si="765">SUM(BS489:BU489)</f>
        <v>1</v>
      </c>
      <c r="BW489" s="1360">
        <v>1</v>
      </c>
      <c r="BX489" s="1360"/>
      <c r="BY489" s="1360"/>
      <c r="BZ489" s="1360"/>
      <c r="CA489" s="1360">
        <v>0</v>
      </c>
      <c r="CB489" s="1360">
        <v>0</v>
      </c>
      <c r="CC489" s="1360">
        <v>4</v>
      </c>
      <c r="CD489" s="1360">
        <f t="shared" ref="CD489:CD494" si="766">SUM(CA489:CC489)</f>
        <v>4</v>
      </c>
      <c r="CE489" s="1360">
        <v>1</v>
      </c>
      <c r="CF489" s="1011"/>
      <c r="CG489" s="1011"/>
      <c r="CH489" s="1370">
        <v>0</v>
      </c>
      <c r="CI489" s="1370">
        <v>0</v>
      </c>
      <c r="CJ489" s="1370">
        <v>4</v>
      </c>
      <c r="CK489" s="1370">
        <f t="shared" ref="CK489:CK494" si="767">SUM(CH489:CJ489)</f>
        <v>4</v>
      </c>
      <c r="CL489" s="1363">
        <v>1</v>
      </c>
      <c r="CM489" s="1370"/>
      <c r="CN489" s="1369"/>
      <c r="CO489" s="1369"/>
      <c r="CP489" s="1370">
        <v>0</v>
      </c>
      <c r="CQ489" s="1370">
        <v>0</v>
      </c>
      <c r="CR489" s="1370">
        <v>2</v>
      </c>
      <c r="CS489" s="1370">
        <f t="shared" ref="CS489:CS494" si="768">SUM(CP489:CR489)</f>
        <v>2</v>
      </c>
      <c r="CT489" s="1370">
        <v>1</v>
      </c>
      <c r="CU489" s="1370"/>
      <c r="CV489" s="1369"/>
      <c r="CW489" s="1370">
        <v>0</v>
      </c>
      <c r="CX489" s="1370">
        <v>0</v>
      </c>
      <c r="CY489" s="1370">
        <v>2</v>
      </c>
      <c r="CZ489" s="1370">
        <f t="shared" ref="CZ489:CZ494" si="769">SUM(CW489:CY489)</f>
        <v>2</v>
      </c>
      <c r="DA489" s="1680">
        <v>1</v>
      </c>
      <c r="DB489" s="1680"/>
      <c r="DC489" s="1680"/>
      <c r="DD489" s="1680"/>
      <c r="DE489" s="1680"/>
      <c r="DF489" s="1680"/>
      <c r="DG489" s="1680"/>
      <c r="DH489" s="1680"/>
      <c r="DI489" s="1680"/>
      <c r="DJ489" s="1680"/>
      <c r="DK489" s="1680"/>
      <c r="DL489" s="1680"/>
      <c r="DM489" s="1370"/>
      <c r="DN489" s="1370"/>
      <c r="DO489" s="1369"/>
      <c r="DP489" s="1369"/>
      <c r="DQ489" s="1370"/>
      <c r="DR489" s="1370"/>
      <c r="DS489" s="1370"/>
      <c r="DT489" s="1370"/>
      <c r="DU489" s="1370"/>
      <c r="DV489" s="1370"/>
      <c r="DW489" s="1369"/>
      <c r="DX489" s="1370"/>
      <c r="DY489" s="1370"/>
      <c r="DZ489" s="1370"/>
      <c r="EA489" s="1370"/>
      <c r="EB489" s="1370"/>
      <c r="EC489" s="1370"/>
      <c r="ED489" s="1369"/>
      <c r="EE489" s="1369"/>
      <c r="EF489" s="1370">
        <v>10</v>
      </c>
      <c r="EG489" s="1370">
        <v>2</v>
      </c>
      <c r="EH489" s="1370">
        <v>8</v>
      </c>
      <c r="EI489" s="1370">
        <f t="shared" ref="EI489:EI494" si="770">SUM(EF489:EH489)</f>
        <v>20</v>
      </c>
      <c r="EJ489" s="1370">
        <v>1</v>
      </c>
      <c r="EK489" s="1011"/>
      <c r="EL489" s="1170"/>
      <c r="EM489" s="1360">
        <v>11</v>
      </c>
      <c r="EN489" s="1360">
        <v>3</v>
      </c>
      <c r="EO489" s="1360">
        <v>11</v>
      </c>
      <c r="EP489" s="1360">
        <f t="shared" ref="EP489:EP494" si="771">SUM(EM489:EO489)</f>
        <v>25</v>
      </c>
      <c r="EQ489" s="1360">
        <v>1</v>
      </c>
      <c r="ER489" s="1360"/>
      <c r="ES489" s="1362"/>
      <c r="ET489" s="1360"/>
      <c r="EU489" s="1360">
        <v>4</v>
      </c>
      <c r="EV489" s="1360">
        <v>2</v>
      </c>
      <c r="EW489" s="1360">
        <v>8</v>
      </c>
      <c r="EX489" s="1360">
        <f t="shared" ref="EX489:EX494" si="772">SUM(EU489:EW489)</f>
        <v>14</v>
      </c>
      <c r="EY489" s="1361">
        <v>1</v>
      </c>
      <c r="EZ489" s="1371"/>
      <c r="FA489" s="1362"/>
      <c r="FB489" s="1360">
        <v>4</v>
      </c>
      <c r="FC489" s="1360">
        <v>2</v>
      </c>
      <c r="FD489" s="1360">
        <v>16</v>
      </c>
      <c r="FE489" s="1360">
        <f t="shared" ref="FE489:FE494" si="773">SUM(FB489:FD489)</f>
        <v>22</v>
      </c>
      <c r="FF489" s="1372">
        <v>1</v>
      </c>
      <c r="FG489" s="1372"/>
      <c r="FH489" s="1373"/>
      <c r="FI489" s="1373"/>
      <c r="FJ489" s="1374">
        <v>9</v>
      </c>
      <c r="FK489" s="1374">
        <v>1</v>
      </c>
      <c r="FL489" s="1374">
        <v>3</v>
      </c>
      <c r="FM489" s="1374">
        <f t="shared" ref="FM489:FM494" si="774">SUM(FJ489:FL489)</f>
        <v>13</v>
      </c>
      <c r="FN489" s="1374">
        <v>1</v>
      </c>
      <c r="FO489" s="1374"/>
      <c r="FP489" s="1374"/>
      <c r="FQ489" s="1374">
        <v>10</v>
      </c>
      <c r="FR489" s="1360">
        <v>1</v>
      </c>
      <c r="FS489" s="1360">
        <v>5</v>
      </c>
      <c r="FT489" s="1360">
        <f t="shared" ref="FT489:FT494" si="775">SUM(FQ489:FS489)</f>
        <v>16</v>
      </c>
      <c r="FU489" s="1360">
        <v>1</v>
      </c>
      <c r="FV489" s="1360"/>
      <c r="FW489" s="1362"/>
      <c r="FX489" s="1362"/>
      <c r="FY489" s="1360">
        <v>0</v>
      </c>
      <c r="FZ489" s="1360">
        <v>0</v>
      </c>
      <c r="GA489" s="1360">
        <v>1</v>
      </c>
      <c r="GB489" s="1362">
        <f t="shared" ref="GB489:GB494" si="776">SUM(FY489:GA489)</f>
        <v>1</v>
      </c>
      <c r="GC489" s="1362">
        <v>1</v>
      </c>
      <c r="GD489" s="1361"/>
      <c r="GE489" s="1360">
        <f t="shared" ref="GE489:GE503" si="777">AQ489+BM489+CA489+EF489+EU489+FY489+FJ489+AC489+CP489</f>
        <v>31</v>
      </c>
      <c r="GF489" s="1360">
        <f t="shared" ref="GF489:GF503" si="778">AR489+BN489+CB489+EG489+EV489+FZ489+CQ489+FK489+AD489</f>
        <v>8</v>
      </c>
      <c r="GG489" s="1360">
        <f t="shared" ref="GG489:GG503" si="779">AS489+BO489+CC489+EH489+EW489+GA489+FL489+AE489+CR489</f>
        <v>35</v>
      </c>
      <c r="GH489" s="1368">
        <v>0</v>
      </c>
      <c r="GI489" s="1368">
        <v>0</v>
      </c>
      <c r="GJ489" s="1368"/>
      <c r="GK489" s="1368"/>
      <c r="GL489" s="1368"/>
      <c r="GM489" s="1368"/>
      <c r="GN489" s="1368"/>
      <c r="GO489" s="1368"/>
      <c r="GP489" s="1368"/>
      <c r="GQ489" s="1368"/>
      <c r="GR489" s="1368"/>
      <c r="GS489" s="1016"/>
      <c r="GT489" s="1016"/>
      <c r="GU489" s="1016"/>
      <c r="GV489" s="1016"/>
      <c r="GW489" s="1016"/>
      <c r="GX489" s="1016"/>
      <c r="GY489" s="1016"/>
      <c r="GZ489" s="1016"/>
      <c r="HA489" s="1016"/>
      <c r="HB489" s="1016"/>
      <c r="HC489" s="1016"/>
    </row>
    <row r="490" spans="1:211" hidden="1" x14ac:dyDescent="0.35">
      <c r="A490" s="1231">
        <v>43406</v>
      </c>
      <c r="B490" s="595"/>
      <c r="C490" s="595"/>
      <c r="D490" s="595"/>
      <c r="E490" s="595"/>
      <c r="F490" s="1012"/>
      <c r="G490" s="1165"/>
      <c r="H490" s="595"/>
      <c r="I490" s="595"/>
      <c r="J490" s="595"/>
      <c r="K490" s="595"/>
      <c r="L490" s="595"/>
      <c r="M490" s="1012"/>
      <c r="N490" s="1012"/>
      <c r="O490" s="595"/>
      <c r="P490" s="595"/>
      <c r="Q490" s="595"/>
      <c r="R490" s="595"/>
      <c r="S490" s="595"/>
      <c r="T490" s="595"/>
      <c r="U490" s="1012"/>
      <c r="V490" s="1165"/>
      <c r="W490" s="595"/>
      <c r="X490" s="595"/>
      <c r="Y490" s="595"/>
      <c r="Z490" s="595"/>
      <c r="AA490" s="1012"/>
      <c r="AB490" s="1012"/>
      <c r="AC490" s="1360">
        <v>5</v>
      </c>
      <c r="AD490" s="1360">
        <v>7</v>
      </c>
      <c r="AE490" s="1360">
        <v>3</v>
      </c>
      <c r="AF490" s="1360">
        <f t="shared" si="760"/>
        <v>15</v>
      </c>
      <c r="AG490" s="1360">
        <v>1</v>
      </c>
      <c r="AH490" s="1361"/>
      <c r="AI490" s="1360"/>
      <c r="AJ490" s="1360">
        <v>6</v>
      </c>
      <c r="AK490" s="1360">
        <v>7</v>
      </c>
      <c r="AL490" s="1360">
        <v>3</v>
      </c>
      <c r="AM490" s="1360">
        <f t="shared" si="761"/>
        <v>16</v>
      </c>
      <c r="AN490" s="1363">
        <v>1</v>
      </c>
      <c r="AO490" s="1360"/>
      <c r="AP490" s="1360"/>
      <c r="AQ490" s="1360">
        <v>0</v>
      </c>
      <c r="AR490" s="1360">
        <v>5</v>
      </c>
      <c r="AS490" s="1360">
        <v>4</v>
      </c>
      <c r="AT490" s="1360">
        <f t="shared" si="762"/>
        <v>9</v>
      </c>
      <c r="AU490" s="1360">
        <v>1</v>
      </c>
      <c r="AV490" s="1361"/>
      <c r="AW490" s="1360"/>
      <c r="AX490" s="1395">
        <v>0</v>
      </c>
      <c r="AY490" s="1395">
        <v>5</v>
      </c>
      <c r="AZ490" s="1395">
        <v>5</v>
      </c>
      <c r="BA490" s="1395">
        <f t="shared" si="763"/>
        <v>10</v>
      </c>
      <c r="BB490" s="1395">
        <v>1</v>
      </c>
      <c r="BC490" s="1395"/>
      <c r="BD490" s="1395"/>
      <c r="BE490" s="1395"/>
      <c r="BF490" s="1395"/>
      <c r="BG490" s="1395"/>
      <c r="BH490" s="1395"/>
      <c r="BI490" s="1395"/>
      <c r="BJ490" s="1395"/>
      <c r="BK490" s="1395"/>
      <c r="BL490" s="1395"/>
      <c r="BM490" s="1395">
        <v>0</v>
      </c>
      <c r="BN490" s="1395">
        <v>0</v>
      </c>
      <c r="BO490" s="1395">
        <v>1</v>
      </c>
      <c r="BP490" s="1395">
        <f t="shared" si="764"/>
        <v>1</v>
      </c>
      <c r="BQ490" s="1360">
        <v>1</v>
      </c>
      <c r="BR490" s="1361"/>
      <c r="BS490" s="1360">
        <v>0</v>
      </c>
      <c r="BT490" s="1360">
        <v>0</v>
      </c>
      <c r="BU490" s="1360">
        <v>1</v>
      </c>
      <c r="BV490" s="1360">
        <f t="shared" si="765"/>
        <v>1</v>
      </c>
      <c r="BW490" s="1360">
        <v>1</v>
      </c>
      <c r="BX490" s="1360"/>
      <c r="BY490" s="1360"/>
      <c r="BZ490" s="1360"/>
      <c r="CA490" s="1360">
        <v>0</v>
      </c>
      <c r="CB490" s="1360">
        <v>0</v>
      </c>
      <c r="CC490" s="1360">
        <v>2</v>
      </c>
      <c r="CD490" s="1360">
        <f t="shared" si="766"/>
        <v>2</v>
      </c>
      <c r="CE490" s="1360">
        <v>1</v>
      </c>
      <c r="CF490" s="1163"/>
      <c r="CG490" s="1354"/>
      <c r="CH490" s="1370">
        <v>0</v>
      </c>
      <c r="CI490" s="1370">
        <v>0</v>
      </c>
      <c r="CJ490" s="1370">
        <v>2</v>
      </c>
      <c r="CK490" s="1370">
        <f t="shared" si="767"/>
        <v>2</v>
      </c>
      <c r="CL490" s="1363">
        <v>1</v>
      </c>
      <c r="CM490" s="1370"/>
      <c r="CN490" s="1369"/>
      <c r="CO490" s="1369"/>
      <c r="CP490" s="1370">
        <v>0</v>
      </c>
      <c r="CQ490" s="1370">
        <v>0</v>
      </c>
      <c r="CR490" s="1370">
        <v>0</v>
      </c>
      <c r="CS490" s="1370">
        <f t="shared" si="768"/>
        <v>0</v>
      </c>
      <c r="CT490" s="1370">
        <v>1</v>
      </c>
      <c r="CU490" s="1370"/>
      <c r="CV490" s="1369"/>
      <c r="CW490" s="1370">
        <v>0</v>
      </c>
      <c r="CX490" s="1370">
        <v>0</v>
      </c>
      <c r="CY490" s="1370">
        <v>0</v>
      </c>
      <c r="CZ490" s="1370">
        <f t="shared" si="769"/>
        <v>0</v>
      </c>
      <c r="DA490" s="1680">
        <v>1</v>
      </c>
      <c r="DB490" s="1680"/>
      <c r="DC490" s="1680"/>
      <c r="DD490" s="1680"/>
      <c r="DE490" s="1680"/>
      <c r="DF490" s="1680"/>
      <c r="DG490" s="1680"/>
      <c r="DH490" s="1680"/>
      <c r="DI490" s="1680"/>
      <c r="DJ490" s="1680"/>
      <c r="DK490" s="1680"/>
      <c r="DL490" s="1680"/>
      <c r="DM490" s="1370"/>
      <c r="DN490" s="1370"/>
      <c r="DO490" s="1369"/>
      <c r="DP490" s="1369"/>
      <c r="DQ490" s="1370"/>
      <c r="DR490" s="1370"/>
      <c r="DS490" s="1370"/>
      <c r="DT490" s="1370"/>
      <c r="DU490" s="1370"/>
      <c r="DV490" s="1370"/>
      <c r="DW490" s="1369"/>
      <c r="DX490" s="1370"/>
      <c r="DY490" s="1370"/>
      <c r="DZ490" s="1370"/>
      <c r="EA490" s="1370"/>
      <c r="EB490" s="1370"/>
      <c r="EC490" s="1370"/>
      <c r="ED490" s="1369"/>
      <c r="EE490" s="1369"/>
      <c r="EF490" s="1370">
        <v>5</v>
      </c>
      <c r="EG490" s="1370">
        <v>1</v>
      </c>
      <c r="EH490" s="1370">
        <v>1</v>
      </c>
      <c r="EI490" s="1370">
        <f t="shared" si="770"/>
        <v>7</v>
      </c>
      <c r="EJ490" s="1370">
        <v>1</v>
      </c>
      <c r="EK490" s="1163"/>
      <c r="EL490" s="1355"/>
      <c r="EM490" s="1360">
        <v>8</v>
      </c>
      <c r="EN490" s="1360">
        <v>5</v>
      </c>
      <c r="EO490" s="1360">
        <v>4</v>
      </c>
      <c r="EP490" s="1360">
        <f t="shared" si="771"/>
        <v>17</v>
      </c>
      <c r="EQ490" s="1360">
        <v>1</v>
      </c>
      <c r="ER490" s="1360"/>
      <c r="ES490" s="1362"/>
      <c r="ET490" s="1360"/>
      <c r="EU490" s="1360">
        <v>8</v>
      </c>
      <c r="EV490" s="1360">
        <v>0</v>
      </c>
      <c r="EW490" s="1360">
        <v>3</v>
      </c>
      <c r="EX490" s="1360">
        <f t="shared" si="772"/>
        <v>11</v>
      </c>
      <c r="EY490" s="1361">
        <v>1</v>
      </c>
      <c r="EZ490" s="1371"/>
      <c r="FA490" s="1362"/>
      <c r="FB490" s="1360">
        <v>11</v>
      </c>
      <c r="FC490" s="1360">
        <v>4</v>
      </c>
      <c r="FD490" s="1360">
        <v>7</v>
      </c>
      <c r="FE490" s="1360">
        <f t="shared" si="773"/>
        <v>22</v>
      </c>
      <c r="FF490" s="1372">
        <v>1</v>
      </c>
      <c r="FG490" s="1372"/>
      <c r="FH490" s="1373"/>
      <c r="FI490" s="1373"/>
      <c r="FJ490" s="1374">
        <v>6</v>
      </c>
      <c r="FK490" s="1374">
        <v>2</v>
      </c>
      <c r="FL490" s="1374">
        <v>4</v>
      </c>
      <c r="FM490" s="1374">
        <f t="shared" si="774"/>
        <v>12</v>
      </c>
      <c r="FN490" s="1374">
        <v>1</v>
      </c>
      <c r="FO490" s="1374"/>
      <c r="FP490" s="1374"/>
      <c r="FQ490" s="1374">
        <v>6</v>
      </c>
      <c r="FR490" s="1360">
        <v>2</v>
      </c>
      <c r="FS490" s="1360">
        <v>7</v>
      </c>
      <c r="FT490" s="1360">
        <f t="shared" si="775"/>
        <v>15</v>
      </c>
      <c r="FU490" s="1360">
        <v>1</v>
      </c>
      <c r="FV490" s="1360"/>
      <c r="FW490" s="1362"/>
      <c r="FX490" s="1362"/>
      <c r="FY490" s="1360">
        <v>2</v>
      </c>
      <c r="FZ490" s="1360">
        <v>0</v>
      </c>
      <c r="GA490" s="1360">
        <v>1</v>
      </c>
      <c r="GB490" s="1362">
        <f t="shared" si="776"/>
        <v>3</v>
      </c>
      <c r="GC490" s="1362">
        <v>1</v>
      </c>
      <c r="GD490" s="1361"/>
      <c r="GE490" s="1360">
        <f t="shared" si="777"/>
        <v>26</v>
      </c>
      <c r="GF490" s="1360">
        <f t="shared" si="778"/>
        <v>15</v>
      </c>
      <c r="GG490" s="1360">
        <f t="shared" si="779"/>
        <v>19</v>
      </c>
      <c r="GH490" s="1368">
        <v>1</v>
      </c>
      <c r="GI490" s="1368">
        <v>0</v>
      </c>
      <c r="GJ490" s="1368"/>
      <c r="GK490" s="1368"/>
      <c r="GL490" s="1368"/>
      <c r="GM490" s="1368"/>
      <c r="GN490" s="1368"/>
      <c r="GO490" s="1368"/>
      <c r="GP490" s="1368"/>
      <c r="GQ490" s="1368"/>
      <c r="GR490" s="1368"/>
      <c r="GS490" s="1016"/>
      <c r="GT490" s="1016"/>
      <c r="GU490" s="1016"/>
      <c r="GV490" s="1016"/>
      <c r="GW490" s="1016"/>
      <c r="GX490" s="1016"/>
      <c r="GY490" s="1016"/>
      <c r="GZ490" s="1016"/>
      <c r="HA490" s="1016"/>
      <c r="HB490" s="1016"/>
      <c r="HC490" s="1016"/>
    </row>
    <row r="491" spans="1:211" hidden="1" x14ac:dyDescent="0.35">
      <c r="A491" s="1230">
        <v>43409</v>
      </c>
      <c r="B491" s="595"/>
      <c r="C491" s="595"/>
      <c r="D491" s="595"/>
      <c r="E491" s="595"/>
      <c r="F491" s="1012"/>
      <c r="G491" s="1165"/>
      <c r="H491" s="595"/>
      <c r="I491" s="595"/>
      <c r="J491" s="595"/>
      <c r="K491" s="595"/>
      <c r="L491" s="595"/>
      <c r="M491" s="1012"/>
      <c r="N491" s="1012"/>
      <c r="O491" s="595"/>
      <c r="P491" s="595"/>
      <c r="Q491" s="595"/>
      <c r="R491" s="595"/>
      <c r="S491" s="595"/>
      <c r="T491" s="595"/>
      <c r="U491" s="1012"/>
      <c r="V491" s="1165"/>
      <c r="W491" s="595"/>
      <c r="X491" s="595"/>
      <c r="Y491" s="595"/>
      <c r="Z491" s="595"/>
      <c r="AA491" s="1012"/>
      <c r="AB491" s="1012"/>
      <c r="AC491" s="1360">
        <v>5</v>
      </c>
      <c r="AD491" s="1360">
        <v>2</v>
      </c>
      <c r="AE491" s="1360">
        <v>10</v>
      </c>
      <c r="AF491" s="1360">
        <f t="shared" si="760"/>
        <v>17</v>
      </c>
      <c r="AG491" s="1360">
        <v>1</v>
      </c>
      <c r="AH491" s="1361"/>
      <c r="AI491" s="1360"/>
      <c r="AJ491" s="1360">
        <v>6</v>
      </c>
      <c r="AK491" s="1360">
        <v>2</v>
      </c>
      <c r="AL491" s="1360">
        <v>11</v>
      </c>
      <c r="AM491" s="1360">
        <f t="shared" si="761"/>
        <v>19</v>
      </c>
      <c r="AN491" s="1363">
        <v>1</v>
      </c>
      <c r="AO491" s="1360"/>
      <c r="AP491" s="1360"/>
      <c r="AQ491" s="1360">
        <v>1</v>
      </c>
      <c r="AR491" s="1360">
        <v>3</v>
      </c>
      <c r="AS491" s="1360">
        <v>5</v>
      </c>
      <c r="AT491" s="1360">
        <f t="shared" si="762"/>
        <v>9</v>
      </c>
      <c r="AU491" s="1360">
        <v>1</v>
      </c>
      <c r="AV491" s="1361"/>
      <c r="AW491" s="1360"/>
      <c r="AX491" s="1395">
        <v>1</v>
      </c>
      <c r="AY491" s="1395">
        <v>3</v>
      </c>
      <c r="AZ491" s="1395">
        <v>5</v>
      </c>
      <c r="BA491" s="1395">
        <f t="shared" si="763"/>
        <v>9</v>
      </c>
      <c r="BB491" s="1395">
        <v>1</v>
      </c>
      <c r="BC491" s="1395"/>
      <c r="BD491" s="1395"/>
      <c r="BE491" s="1395"/>
      <c r="BF491" s="1395"/>
      <c r="BG491" s="1395"/>
      <c r="BH491" s="1395"/>
      <c r="BI491" s="1395"/>
      <c r="BJ491" s="1395"/>
      <c r="BK491" s="1395"/>
      <c r="BL491" s="1395"/>
      <c r="BM491" s="1395">
        <v>0</v>
      </c>
      <c r="BN491" s="1395">
        <v>0</v>
      </c>
      <c r="BO491" s="1395">
        <v>0</v>
      </c>
      <c r="BP491" s="1395">
        <f t="shared" si="764"/>
        <v>0</v>
      </c>
      <c r="BQ491" s="1360">
        <v>1</v>
      </c>
      <c r="BR491" s="1361"/>
      <c r="BS491" s="1360">
        <v>0</v>
      </c>
      <c r="BT491" s="1360">
        <v>0</v>
      </c>
      <c r="BU491" s="1360">
        <v>0</v>
      </c>
      <c r="BV491" s="1360">
        <f t="shared" si="765"/>
        <v>0</v>
      </c>
      <c r="BW491" s="1360">
        <v>1</v>
      </c>
      <c r="BX491" s="1360"/>
      <c r="BY491" s="1360"/>
      <c r="BZ491" s="1360"/>
      <c r="CA491" s="1360">
        <v>0</v>
      </c>
      <c r="CB491" s="1360">
        <v>0</v>
      </c>
      <c r="CC491" s="1360">
        <v>1</v>
      </c>
      <c r="CD491" s="1360">
        <f t="shared" si="766"/>
        <v>1</v>
      </c>
      <c r="CE491" s="1360">
        <v>1</v>
      </c>
      <c r="CF491" s="1163"/>
      <c r="CG491" s="1354"/>
      <c r="CH491" s="1370">
        <v>0</v>
      </c>
      <c r="CI491" s="1370">
        <v>0</v>
      </c>
      <c r="CJ491" s="1370">
        <v>1</v>
      </c>
      <c r="CK491" s="1370">
        <f t="shared" si="767"/>
        <v>1</v>
      </c>
      <c r="CL491" s="1363">
        <v>1</v>
      </c>
      <c r="CM491" s="1370"/>
      <c r="CN491" s="1369"/>
      <c r="CO491" s="1369"/>
      <c r="CP491" s="1370">
        <v>0</v>
      </c>
      <c r="CQ491" s="1370">
        <v>0</v>
      </c>
      <c r="CR491" s="1370">
        <v>0</v>
      </c>
      <c r="CS491" s="1370">
        <f t="shared" si="768"/>
        <v>0</v>
      </c>
      <c r="CT491" s="1370">
        <v>1</v>
      </c>
      <c r="CU491" s="1370"/>
      <c r="CV491" s="1369"/>
      <c r="CW491" s="1370">
        <v>0</v>
      </c>
      <c r="CX491" s="1370">
        <v>0</v>
      </c>
      <c r="CY491" s="1370">
        <v>0</v>
      </c>
      <c r="CZ491" s="1370">
        <f t="shared" si="769"/>
        <v>0</v>
      </c>
      <c r="DA491" s="1680">
        <v>1</v>
      </c>
      <c r="DB491" s="1680"/>
      <c r="DC491" s="1680"/>
      <c r="DD491" s="1680"/>
      <c r="DE491" s="1680"/>
      <c r="DF491" s="1680"/>
      <c r="DG491" s="1680"/>
      <c r="DH491" s="1680"/>
      <c r="DI491" s="1680"/>
      <c r="DJ491" s="1680"/>
      <c r="DK491" s="1680"/>
      <c r="DL491" s="1680"/>
      <c r="DM491" s="1370"/>
      <c r="DN491" s="1370"/>
      <c r="DO491" s="1369"/>
      <c r="DP491" s="1369"/>
      <c r="DQ491" s="1370"/>
      <c r="DR491" s="1370"/>
      <c r="DS491" s="1370"/>
      <c r="DT491" s="1370"/>
      <c r="DU491" s="1370"/>
      <c r="DV491" s="1370"/>
      <c r="DW491" s="1369"/>
      <c r="DX491" s="1370"/>
      <c r="DY491" s="1370"/>
      <c r="DZ491" s="1370"/>
      <c r="EA491" s="1370"/>
      <c r="EB491" s="1370"/>
      <c r="EC491" s="1370"/>
      <c r="ED491" s="1369"/>
      <c r="EE491" s="1369"/>
      <c r="EF491" s="1370">
        <v>10</v>
      </c>
      <c r="EG491" s="1370">
        <v>0</v>
      </c>
      <c r="EH491" s="1370">
        <v>4</v>
      </c>
      <c r="EI491" s="1370">
        <f t="shared" si="770"/>
        <v>14</v>
      </c>
      <c r="EJ491" s="1370">
        <v>1</v>
      </c>
      <c r="EK491" s="1163"/>
      <c r="EL491" s="1355"/>
      <c r="EM491" s="1360">
        <v>12</v>
      </c>
      <c r="EN491" s="1360">
        <v>0</v>
      </c>
      <c r="EO491" s="1360">
        <v>7</v>
      </c>
      <c r="EP491" s="1360">
        <f t="shared" si="771"/>
        <v>19</v>
      </c>
      <c r="EQ491" s="1360">
        <v>1</v>
      </c>
      <c r="ER491" s="1360"/>
      <c r="ES491" s="1362"/>
      <c r="ET491" s="1360"/>
      <c r="EU491" s="1360">
        <v>5</v>
      </c>
      <c r="EV491" s="1360">
        <v>1</v>
      </c>
      <c r="EW491" s="1360">
        <v>3</v>
      </c>
      <c r="EX491" s="1360">
        <f t="shared" si="772"/>
        <v>9</v>
      </c>
      <c r="EY491" s="1361">
        <v>1</v>
      </c>
      <c r="EZ491" s="1371"/>
      <c r="FA491" s="1362"/>
      <c r="FB491" s="1360">
        <v>7</v>
      </c>
      <c r="FC491" s="1360">
        <v>1</v>
      </c>
      <c r="FD491" s="1360">
        <v>4</v>
      </c>
      <c r="FE491" s="1360">
        <f t="shared" si="773"/>
        <v>12</v>
      </c>
      <c r="FF491" s="1372">
        <v>1</v>
      </c>
      <c r="FG491" s="1372"/>
      <c r="FH491" s="1373"/>
      <c r="FI491" s="1373"/>
      <c r="FJ491" s="1374">
        <v>7</v>
      </c>
      <c r="FK491" s="1374">
        <v>0</v>
      </c>
      <c r="FL491" s="1374">
        <v>7</v>
      </c>
      <c r="FM491" s="1374">
        <f t="shared" si="774"/>
        <v>14</v>
      </c>
      <c r="FN491" s="1374">
        <v>1</v>
      </c>
      <c r="FO491" s="1374"/>
      <c r="FP491" s="1374"/>
      <c r="FQ491" s="1374">
        <v>8</v>
      </c>
      <c r="FR491" s="1360">
        <v>1</v>
      </c>
      <c r="FS491" s="1360">
        <v>8</v>
      </c>
      <c r="FT491" s="1360">
        <f t="shared" si="775"/>
        <v>17</v>
      </c>
      <c r="FU491" s="1360">
        <v>1</v>
      </c>
      <c r="FV491" s="1360"/>
      <c r="FW491" s="1362"/>
      <c r="FX491" s="1362"/>
      <c r="FY491" s="1360">
        <v>0</v>
      </c>
      <c r="FZ491" s="1360">
        <v>0</v>
      </c>
      <c r="GA491" s="1360">
        <v>1</v>
      </c>
      <c r="GB491" s="1362">
        <f t="shared" si="776"/>
        <v>1</v>
      </c>
      <c r="GC491" s="1362">
        <v>1</v>
      </c>
      <c r="GD491" s="1361"/>
      <c r="GE491" s="1360">
        <f t="shared" si="777"/>
        <v>28</v>
      </c>
      <c r="GF491" s="1360">
        <f t="shared" si="778"/>
        <v>6</v>
      </c>
      <c r="GG491" s="1360">
        <f t="shared" si="779"/>
        <v>31</v>
      </c>
      <c r="GH491" s="1368">
        <v>1</v>
      </c>
      <c r="GI491" s="1368">
        <v>6</v>
      </c>
      <c r="GJ491" s="1368"/>
      <c r="GK491" s="1368"/>
      <c r="GL491" s="1368"/>
      <c r="GM491" s="1368"/>
      <c r="GN491" s="1368"/>
      <c r="GO491" s="1368"/>
      <c r="GP491" s="1368"/>
      <c r="GQ491" s="1368"/>
      <c r="GR491" s="1368"/>
      <c r="GS491" s="1016"/>
      <c r="GT491" s="1016"/>
      <c r="GU491" s="1016"/>
      <c r="GV491" s="1016"/>
      <c r="GW491" s="1016"/>
      <c r="GX491" s="1016"/>
      <c r="GY491" s="1016"/>
      <c r="GZ491" s="1016"/>
      <c r="HA491" s="1016"/>
      <c r="HB491" s="1016"/>
      <c r="HC491" s="1016"/>
    </row>
    <row r="492" spans="1:211" hidden="1" x14ac:dyDescent="0.35">
      <c r="A492" s="1230">
        <v>43410</v>
      </c>
      <c r="B492" s="595"/>
      <c r="C492" s="595"/>
      <c r="D492" s="595"/>
      <c r="E492" s="595"/>
      <c r="F492" s="1012"/>
      <c r="G492" s="1165"/>
      <c r="H492" s="595"/>
      <c r="I492" s="595"/>
      <c r="J492" s="595"/>
      <c r="K492" s="595"/>
      <c r="L492" s="595"/>
      <c r="M492" s="1012"/>
      <c r="N492" s="1012"/>
      <c r="O492" s="595"/>
      <c r="P492" s="595"/>
      <c r="Q492" s="595"/>
      <c r="R492" s="595"/>
      <c r="S492" s="595"/>
      <c r="T492" s="595"/>
      <c r="U492" s="1012"/>
      <c r="V492" s="1165"/>
      <c r="W492" s="595"/>
      <c r="X492" s="595"/>
      <c r="Y492" s="595"/>
      <c r="Z492" s="595"/>
      <c r="AA492" s="1012"/>
      <c r="AB492" s="1012"/>
      <c r="AC492" s="1360">
        <v>5</v>
      </c>
      <c r="AD492" s="1360">
        <v>3</v>
      </c>
      <c r="AE492" s="1360">
        <v>7</v>
      </c>
      <c r="AF492" s="1360">
        <f t="shared" si="760"/>
        <v>15</v>
      </c>
      <c r="AG492" s="1360">
        <v>1</v>
      </c>
      <c r="AH492" s="1361"/>
      <c r="AI492" s="1360"/>
      <c r="AJ492" s="1360">
        <v>5</v>
      </c>
      <c r="AK492" s="1360">
        <v>3</v>
      </c>
      <c r="AL492" s="1360">
        <v>7</v>
      </c>
      <c r="AM492" s="1360">
        <f t="shared" si="761"/>
        <v>15</v>
      </c>
      <c r="AN492" s="1363">
        <v>1</v>
      </c>
      <c r="AO492" s="1360"/>
      <c r="AP492" s="1360"/>
      <c r="AQ492" s="1360">
        <v>2</v>
      </c>
      <c r="AR492" s="1360">
        <v>7</v>
      </c>
      <c r="AS492" s="1360">
        <v>1</v>
      </c>
      <c r="AT492" s="1360">
        <f t="shared" si="762"/>
        <v>10</v>
      </c>
      <c r="AU492" s="1360">
        <v>1</v>
      </c>
      <c r="AV492" s="1361"/>
      <c r="AW492" s="1360"/>
      <c r="AX492" s="1395">
        <v>2</v>
      </c>
      <c r="AY492" s="1395">
        <v>9</v>
      </c>
      <c r="AZ492" s="1395">
        <v>2</v>
      </c>
      <c r="BA492" s="1395">
        <f t="shared" si="763"/>
        <v>13</v>
      </c>
      <c r="BB492" s="1395">
        <v>1</v>
      </c>
      <c r="BC492" s="1395"/>
      <c r="BD492" s="1395"/>
      <c r="BE492" s="1395"/>
      <c r="BF492" s="1395"/>
      <c r="BG492" s="1395"/>
      <c r="BH492" s="1395"/>
      <c r="BI492" s="1395"/>
      <c r="BJ492" s="1395"/>
      <c r="BK492" s="1395"/>
      <c r="BL492" s="1395"/>
      <c r="BM492" s="1395">
        <v>0</v>
      </c>
      <c r="BN492" s="1395">
        <v>0</v>
      </c>
      <c r="BO492" s="1395">
        <v>1</v>
      </c>
      <c r="BP492" s="1395">
        <f t="shared" si="764"/>
        <v>1</v>
      </c>
      <c r="BQ492" s="1360">
        <v>1</v>
      </c>
      <c r="BR492" s="1361"/>
      <c r="BS492" s="1360">
        <v>0</v>
      </c>
      <c r="BT492" s="1360">
        <v>0</v>
      </c>
      <c r="BU492" s="1360">
        <v>1</v>
      </c>
      <c r="BV492" s="1360">
        <f t="shared" si="765"/>
        <v>1</v>
      </c>
      <c r="BW492" s="1360">
        <v>1</v>
      </c>
      <c r="BX492" s="1360"/>
      <c r="BY492" s="1360"/>
      <c r="BZ492" s="1360"/>
      <c r="CA492" s="1360">
        <v>0</v>
      </c>
      <c r="CB492" s="1360">
        <v>0</v>
      </c>
      <c r="CC492" s="1360">
        <v>0</v>
      </c>
      <c r="CD492" s="1360">
        <f t="shared" si="766"/>
        <v>0</v>
      </c>
      <c r="CE492" s="1360">
        <v>1</v>
      </c>
      <c r="CF492" s="1163"/>
      <c r="CG492" s="1354"/>
      <c r="CH492" s="1370">
        <v>0</v>
      </c>
      <c r="CI492" s="1370">
        <v>0</v>
      </c>
      <c r="CJ492" s="1370">
        <v>1</v>
      </c>
      <c r="CK492" s="1370">
        <f t="shared" si="767"/>
        <v>1</v>
      </c>
      <c r="CL492" s="1363">
        <v>1</v>
      </c>
      <c r="CM492" s="1370"/>
      <c r="CN492" s="1369"/>
      <c r="CO492" s="1369"/>
      <c r="CP492" s="1370">
        <v>0</v>
      </c>
      <c r="CQ492" s="1370">
        <v>0</v>
      </c>
      <c r="CR492" s="1370">
        <v>1</v>
      </c>
      <c r="CS492" s="1370">
        <f t="shared" si="768"/>
        <v>1</v>
      </c>
      <c r="CT492" s="1370">
        <v>1</v>
      </c>
      <c r="CU492" s="1370"/>
      <c r="CV492" s="1369"/>
      <c r="CW492" s="1370">
        <v>0</v>
      </c>
      <c r="CX492" s="1370">
        <v>0</v>
      </c>
      <c r="CY492" s="1370">
        <v>1</v>
      </c>
      <c r="CZ492" s="1370">
        <f t="shared" si="769"/>
        <v>1</v>
      </c>
      <c r="DA492" s="1680">
        <v>1</v>
      </c>
      <c r="DB492" s="1680"/>
      <c r="DC492" s="1680"/>
      <c r="DD492" s="1680"/>
      <c r="DE492" s="1680"/>
      <c r="DF492" s="1680"/>
      <c r="DG492" s="1680"/>
      <c r="DH492" s="1680"/>
      <c r="DI492" s="1680"/>
      <c r="DJ492" s="1680"/>
      <c r="DK492" s="1680"/>
      <c r="DL492" s="1680"/>
      <c r="DM492" s="1370"/>
      <c r="DN492" s="1370"/>
      <c r="DO492" s="1369"/>
      <c r="DP492" s="1369"/>
      <c r="DQ492" s="1370"/>
      <c r="DR492" s="1370"/>
      <c r="DS492" s="1370"/>
      <c r="DT492" s="1370"/>
      <c r="DU492" s="1370"/>
      <c r="DV492" s="1370"/>
      <c r="DW492" s="1369"/>
      <c r="DX492" s="1370"/>
      <c r="DY492" s="1370"/>
      <c r="DZ492" s="1370"/>
      <c r="EA492" s="1370"/>
      <c r="EB492" s="1370"/>
      <c r="EC492" s="1370"/>
      <c r="ED492" s="1369"/>
      <c r="EE492" s="1369"/>
      <c r="EF492" s="1370">
        <v>6</v>
      </c>
      <c r="EG492" s="1370">
        <v>2</v>
      </c>
      <c r="EH492" s="1370">
        <v>2</v>
      </c>
      <c r="EI492" s="1370">
        <f t="shared" si="770"/>
        <v>10</v>
      </c>
      <c r="EJ492" s="1370">
        <v>1</v>
      </c>
      <c r="EK492" s="1163"/>
      <c r="EL492" s="1355"/>
      <c r="EM492" s="1360">
        <v>7</v>
      </c>
      <c r="EN492" s="1360">
        <v>2</v>
      </c>
      <c r="EO492" s="1360">
        <v>4</v>
      </c>
      <c r="EP492" s="1360">
        <f t="shared" si="771"/>
        <v>13</v>
      </c>
      <c r="EQ492" s="1360">
        <v>1</v>
      </c>
      <c r="ER492" s="1360"/>
      <c r="ES492" s="1362"/>
      <c r="ET492" s="1360"/>
      <c r="EU492" s="1360">
        <v>3</v>
      </c>
      <c r="EV492" s="1360">
        <v>1</v>
      </c>
      <c r="EW492" s="1360">
        <v>4</v>
      </c>
      <c r="EX492" s="1360">
        <f t="shared" si="772"/>
        <v>8</v>
      </c>
      <c r="EY492" s="1361">
        <v>1</v>
      </c>
      <c r="EZ492" s="1371"/>
      <c r="FA492" s="1362"/>
      <c r="FB492" s="1360">
        <v>3</v>
      </c>
      <c r="FC492" s="1360">
        <v>2</v>
      </c>
      <c r="FD492" s="1360">
        <v>11</v>
      </c>
      <c r="FE492" s="1360">
        <f t="shared" si="773"/>
        <v>16</v>
      </c>
      <c r="FF492" s="1372">
        <v>1</v>
      </c>
      <c r="FG492" s="1372"/>
      <c r="FH492" s="1373"/>
      <c r="FI492" s="1373"/>
      <c r="FJ492" s="1374">
        <v>7</v>
      </c>
      <c r="FK492" s="1374">
        <v>0</v>
      </c>
      <c r="FL492" s="1374">
        <v>7</v>
      </c>
      <c r="FM492" s="1374">
        <f t="shared" si="774"/>
        <v>14</v>
      </c>
      <c r="FN492" s="1374">
        <v>1</v>
      </c>
      <c r="FO492" s="1374"/>
      <c r="FP492" s="1374"/>
      <c r="FQ492" s="1374">
        <v>9</v>
      </c>
      <c r="FR492" s="1360">
        <v>0</v>
      </c>
      <c r="FS492" s="1360">
        <v>10</v>
      </c>
      <c r="FT492" s="1360">
        <f t="shared" si="775"/>
        <v>19</v>
      </c>
      <c r="FU492" s="1360">
        <v>1</v>
      </c>
      <c r="FV492" s="1360"/>
      <c r="FW492" s="1362"/>
      <c r="FX492" s="1362"/>
      <c r="FY492" s="1360">
        <v>1</v>
      </c>
      <c r="FZ492" s="1360">
        <v>3</v>
      </c>
      <c r="GA492" s="1360">
        <v>2</v>
      </c>
      <c r="GB492" s="1362">
        <f t="shared" si="776"/>
        <v>6</v>
      </c>
      <c r="GC492" s="1362">
        <v>1</v>
      </c>
      <c r="GD492" s="1379"/>
      <c r="GE492" s="1360">
        <f t="shared" si="777"/>
        <v>24</v>
      </c>
      <c r="GF492" s="1360">
        <f t="shared" si="778"/>
        <v>16</v>
      </c>
      <c r="GG492" s="1360">
        <f t="shared" si="779"/>
        <v>25</v>
      </c>
      <c r="GH492" s="1368">
        <v>0</v>
      </c>
      <c r="GI492" s="1368">
        <v>0</v>
      </c>
      <c r="GJ492" s="1368"/>
      <c r="GK492" s="1368"/>
      <c r="GL492" s="1368"/>
      <c r="GM492" s="1368"/>
      <c r="GN492" s="1368"/>
      <c r="GO492" s="1368"/>
      <c r="GP492" s="1368"/>
      <c r="GQ492" s="1368"/>
      <c r="GR492" s="1368"/>
      <c r="GS492" s="1016"/>
      <c r="GT492" s="1016"/>
      <c r="GU492" s="1016"/>
      <c r="GV492" s="1016"/>
      <c r="GW492" s="1016"/>
      <c r="GX492" s="1016"/>
      <c r="GY492" s="1016"/>
      <c r="GZ492" s="1016"/>
      <c r="HA492" s="1016"/>
      <c r="HB492" s="1016"/>
      <c r="HC492" s="1016"/>
    </row>
    <row r="493" spans="1:211" hidden="1" x14ac:dyDescent="0.35">
      <c r="A493" s="1230">
        <v>43411</v>
      </c>
      <c r="B493" s="595"/>
      <c r="C493" s="595"/>
      <c r="D493" s="595"/>
      <c r="E493" s="595"/>
      <c r="F493" s="1012"/>
      <c r="G493" s="1165"/>
      <c r="H493" s="595"/>
      <c r="I493" s="595"/>
      <c r="J493" s="595"/>
      <c r="K493" s="595"/>
      <c r="L493" s="595"/>
      <c r="M493" s="1012"/>
      <c r="N493" s="1012"/>
      <c r="O493" s="595"/>
      <c r="P493" s="595"/>
      <c r="Q493" s="595"/>
      <c r="R493" s="595"/>
      <c r="S493" s="595"/>
      <c r="T493" s="595"/>
      <c r="U493" s="1012"/>
      <c r="V493" s="1165"/>
      <c r="W493" s="595"/>
      <c r="X493" s="595"/>
      <c r="Y493" s="595"/>
      <c r="Z493" s="595"/>
      <c r="AA493" s="1012"/>
      <c r="AB493" s="1012"/>
      <c r="AC493" s="1360">
        <v>7</v>
      </c>
      <c r="AD493" s="1360">
        <v>1</v>
      </c>
      <c r="AE493" s="1360">
        <v>7</v>
      </c>
      <c r="AF493" s="1360">
        <f t="shared" si="760"/>
        <v>15</v>
      </c>
      <c r="AG493" s="1360">
        <v>1</v>
      </c>
      <c r="AH493" s="1361"/>
      <c r="AI493" s="1360"/>
      <c r="AJ493" s="1360">
        <v>7</v>
      </c>
      <c r="AK493" s="1360">
        <v>1</v>
      </c>
      <c r="AL493" s="1360">
        <v>8</v>
      </c>
      <c r="AM493" s="1360">
        <f t="shared" si="761"/>
        <v>16</v>
      </c>
      <c r="AN493" s="1363">
        <v>1</v>
      </c>
      <c r="AO493" s="1360"/>
      <c r="AP493" s="1360"/>
      <c r="AQ493" s="1360">
        <v>4</v>
      </c>
      <c r="AR493" s="1360">
        <v>2</v>
      </c>
      <c r="AS493" s="1360">
        <v>0</v>
      </c>
      <c r="AT493" s="1360">
        <f t="shared" si="762"/>
        <v>6</v>
      </c>
      <c r="AU493" s="1360">
        <v>1</v>
      </c>
      <c r="AV493" s="1361"/>
      <c r="AW493" s="1360"/>
      <c r="AX493" s="1395">
        <v>4</v>
      </c>
      <c r="AY493" s="1395">
        <v>2</v>
      </c>
      <c r="AZ493" s="1395">
        <v>0</v>
      </c>
      <c r="BA493" s="1395">
        <f t="shared" si="763"/>
        <v>6</v>
      </c>
      <c r="BB493" s="1395">
        <v>1</v>
      </c>
      <c r="BC493" s="1395"/>
      <c r="BD493" s="1395"/>
      <c r="BE493" s="1395"/>
      <c r="BF493" s="1395"/>
      <c r="BG493" s="1395"/>
      <c r="BH493" s="1395"/>
      <c r="BI493" s="1395"/>
      <c r="BJ493" s="1395"/>
      <c r="BK493" s="1395"/>
      <c r="BL493" s="1395"/>
      <c r="BM493" s="1395">
        <v>0</v>
      </c>
      <c r="BN493" s="1395">
        <v>0</v>
      </c>
      <c r="BO493" s="1395">
        <v>0</v>
      </c>
      <c r="BP493" s="1395">
        <f t="shared" si="764"/>
        <v>0</v>
      </c>
      <c r="BQ493" s="1360">
        <v>1</v>
      </c>
      <c r="BR493" s="1361"/>
      <c r="BS493" s="1360">
        <v>0</v>
      </c>
      <c r="BT493" s="1360">
        <v>0</v>
      </c>
      <c r="BU493" s="1360">
        <v>0</v>
      </c>
      <c r="BV493" s="1360">
        <f t="shared" si="765"/>
        <v>0</v>
      </c>
      <c r="BW493" s="1360">
        <v>1</v>
      </c>
      <c r="BX493" s="1360"/>
      <c r="BY493" s="1360"/>
      <c r="BZ493" s="1360"/>
      <c r="CA493" s="1360">
        <v>0</v>
      </c>
      <c r="CB493" s="1360">
        <v>0</v>
      </c>
      <c r="CC493" s="1360">
        <v>0</v>
      </c>
      <c r="CD493" s="1360">
        <f t="shared" si="766"/>
        <v>0</v>
      </c>
      <c r="CE493" s="1360">
        <v>1</v>
      </c>
      <c r="CF493" s="1163"/>
      <c r="CG493" s="1354"/>
      <c r="CH493" s="1370">
        <v>0</v>
      </c>
      <c r="CI493" s="1370">
        <v>0</v>
      </c>
      <c r="CJ493" s="1370">
        <v>1</v>
      </c>
      <c r="CK493" s="1370">
        <f t="shared" si="767"/>
        <v>1</v>
      </c>
      <c r="CL493" s="1363">
        <v>1</v>
      </c>
      <c r="CM493" s="1370"/>
      <c r="CN493" s="1369"/>
      <c r="CO493" s="1369"/>
      <c r="CP493" s="1370">
        <v>0</v>
      </c>
      <c r="CQ493" s="1370">
        <v>0</v>
      </c>
      <c r="CR493" s="1370">
        <v>1</v>
      </c>
      <c r="CS493" s="1370">
        <f t="shared" si="768"/>
        <v>1</v>
      </c>
      <c r="CT493" s="1370">
        <v>1</v>
      </c>
      <c r="CU493" s="1370"/>
      <c r="CV493" s="1369"/>
      <c r="CW493" s="1370">
        <v>0</v>
      </c>
      <c r="CX493" s="1370">
        <v>0</v>
      </c>
      <c r="CY493" s="1370">
        <v>1</v>
      </c>
      <c r="CZ493" s="1370">
        <f t="shared" si="769"/>
        <v>1</v>
      </c>
      <c r="DA493" s="1680">
        <v>1</v>
      </c>
      <c r="DB493" s="1680"/>
      <c r="DC493" s="1680"/>
      <c r="DD493" s="1680"/>
      <c r="DE493" s="1680"/>
      <c r="DF493" s="1680"/>
      <c r="DG493" s="1680"/>
      <c r="DH493" s="1680"/>
      <c r="DI493" s="1680"/>
      <c r="DJ493" s="1680"/>
      <c r="DK493" s="1680"/>
      <c r="DL493" s="1680"/>
      <c r="DM493" s="1370"/>
      <c r="DN493" s="1370"/>
      <c r="DO493" s="1369"/>
      <c r="DP493" s="1369"/>
      <c r="DQ493" s="1370"/>
      <c r="DR493" s="1370"/>
      <c r="DS493" s="1370"/>
      <c r="DT493" s="1370"/>
      <c r="DU493" s="1370"/>
      <c r="DV493" s="1370"/>
      <c r="DW493" s="1369"/>
      <c r="DX493" s="1370"/>
      <c r="DY493" s="1370"/>
      <c r="DZ493" s="1370"/>
      <c r="EA493" s="1370"/>
      <c r="EB493" s="1370"/>
      <c r="EC493" s="1370"/>
      <c r="ED493" s="1369"/>
      <c r="EE493" s="1369"/>
      <c r="EF493" s="1370">
        <v>9</v>
      </c>
      <c r="EG493" s="1370">
        <v>1</v>
      </c>
      <c r="EH493" s="1370">
        <v>1</v>
      </c>
      <c r="EI493" s="1370">
        <f t="shared" si="770"/>
        <v>11</v>
      </c>
      <c r="EJ493" s="1370">
        <v>1</v>
      </c>
      <c r="EK493" s="1163"/>
      <c r="EL493" s="1355"/>
      <c r="EM493" s="1360">
        <v>10</v>
      </c>
      <c r="EN493" s="1360">
        <v>7</v>
      </c>
      <c r="EO493" s="1360">
        <v>3</v>
      </c>
      <c r="EP493" s="1360">
        <f t="shared" si="771"/>
        <v>20</v>
      </c>
      <c r="EQ493" s="1360">
        <v>1</v>
      </c>
      <c r="ER493" s="1360"/>
      <c r="ES493" s="1362"/>
      <c r="ET493" s="1360"/>
      <c r="EU493" s="1360">
        <v>10</v>
      </c>
      <c r="EV493" s="1360">
        <v>0</v>
      </c>
      <c r="EW493" s="1360">
        <v>2</v>
      </c>
      <c r="EX493" s="1360">
        <f t="shared" si="772"/>
        <v>12</v>
      </c>
      <c r="EY493" s="1361">
        <v>1</v>
      </c>
      <c r="EZ493" s="1371"/>
      <c r="FA493" s="1362"/>
      <c r="FB493" s="1360">
        <v>10</v>
      </c>
      <c r="FC493" s="1360">
        <v>2</v>
      </c>
      <c r="FD493" s="1360">
        <v>9</v>
      </c>
      <c r="FE493" s="1360">
        <f t="shared" si="773"/>
        <v>21</v>
      </c>
      <c r="FF493" s="1372">
        <v>1</v>
      </c>
      <c r="FG493" s="1372"/>
      <c r="FH493" s="1373"/>
      <c r="FI493" s="1373"/>
      <c r="FJ493" s="1374">
        <v>9</v>
      </c>
      <c r="FK493" s="1374">
        <v>3</v>
      </c>
      <c r="FL493" s="1374">
        <v>3</v>
      </c>
      <c r="FM493" s="1374">
        <f t="shared" si="774"/>
        <v>15</v>
      </c>
      <c r="FN493" s="1374">
        <v>1</v>
      </c>
      <c r="FO493" s="1374"/>
      <c r="FP493" s="1374"/>
      <c r="FQ493" s="1374">
        <v>10</v>
      </c>
      <c r="FR493" s="1360">
        <v>5</v>
      </c>
      <c r="FS493" s="1360">
        <v>6</v>
      </c>
      <c r="FT493" s="1360">
        <f t="shared" si="775"/>
        <v>21</v>
      </c>
      <c r="FU493" s="1360">
        <v>1</v>
      </c>
      <c r="FV493" s="1360"/>
      <c r="FW493" s="1362"/>
      <c r="FX493" s="1362"/>
      <c r="FY493" s="1360">
        <v>6</v>
      </c>
      <c r="FZ493" s="1360">
        <v>2</v>
      </c>
      <c r="GA493" s="1360">
        <v>2</v>
      </c>
      <c r="GB493" s="1362">
        <f t="shared" si="776"/>
        <v>10</v>
      </c>
      <c r="GC493" s="1362">
        <v>1</v>
      </c>
      <c r="GD493" s="1361"/>
      <c r="GE493" s="1360">
        <f t="shared" si="777"/>
        <v>45</v>
      </c>
      <c r="GF493" s="1360">
        <f t="shared" si="778"/>
        <v>9</v>
      </c>
      <c r="GG493" s="1360">
        <f t="shared" si="779"/>
        <v>16</v>
      </c>
      <c r="GH493" s="1368">
        <v>3</v>
      </c>
      <c r="GI493" s="1368">
        <v>1</v>
      </c>
      <c r="GJ493" s="1368"/>
      <c r="GK493" s="1368"/>
      <c r="GL493" s="1368"/>
      <c r="GM493" s="1368"/>
      <c r="GN493" s="1368"/>
      <c r="GO493" s="1368"/>
      <c r="GP493" s="1368"/>
      <c r="GQ493" s="1368"/>
      <c r="GR493" s="1368"/>
      <c r="GS493" s="1016"/>
      <c r="GT493" s="1016"/>
      <c r="GU493" s="1016"/>
      <c r="GV493" s="1016"/>
      <c r="GW493" s="1016"/>
      <c r="GX493" s="1016"/>
      <c r="GY493" s="1016"/>
      <c r="GZ493" s="1016"/>
      <c r="HA493" s="1016"/>
      <c r="HB493" s="1016"/>
      <c r="HC493" s="1016"/>
    </row>
    <row r="494" spans="1:211" hidden="1" x14ac:dyDescent="0.35">
      <c r="A494" s="1230">
        <v>43412</v>
      </c>
      <c r="B494" s="595"/>
      <c r="C494" s="595"/>
      <c r="D494" s="595"/>
      <c r="E494" s="595"/>
      <c r="F494" s="1012"/>
      <c r="G494" s="1165"/>
      <c r="H494" s="595"/>
      <c r="I494" s="595"/>
      <c r="J494" s="595"/>
      <c r="K494" s="595"/>
      <c r="L494" s="595"/>
      <c r="M494" s="1012"/>
      <c r="N494" s="1012"/>
      <c r="O494" s="595"/>
      <c r="P494" s="595"/>
      <c r="Q494" s="595"/>
      <c r="R494" s="595"/>
      <c r="S494" s="595"/>
      <c r="T494" s="595"/>
      <c r="U494" s="1012"/>
      <c r="V494" s="1165"/>
      <c r="W494" s="595"/>
      <c r="X494" s="595"/>
      <c r="Y494" s="595"/>
      <c r="Z494" s="595"/>
      <c r="AA494" s="1012"/>
      <c r="AB494" s="1012"/>
      <c r="AC494" s="1360">
        <v>5</v>
      </c>
      <c r="AD494" s="1360">
        <v>5</v>
      </c>
      <c r="AE494" s="1360">
        <v>7</v>
      </c>
      <c r="AF494" s="1360">
        <f t="shared" si="760"/>
        <v>17</v>
      </c>
      <c r="AG494" s="1360">
        <v>1</v>
      </c>
      <c r="AH494" s="1361"/>
      <c r="AI494" s="1360"/>
      <c r="AJ494" s="1360">
        <v>5</v>
      </c>
      <c r="AK494" s="1360">
        <v>5</v>
      </c>
      <c r="AL494" s="1360">
        <v>8</v>
      </c>
      <c r="AM494" s="1360">
        <f t="shared" si="761"/>
        <v>18</v>
      </c>
      <c r="AN494" s="1363">
        <v>1</v>
      </c>
      <c r="AO494" s="1360"/>
      <c r="AP494" s="1360"/>
      <c r="AQ494" s="1360">
        <v>1</v>
      </c>
      <c r="AR494" s="1360">
        <v>3</v>
      </c>
      <c r="AS494" s="1360">
        <v>5</v>
      </c>
      <c r="AT494" s="1360">
        <f t="shared" si="762"/>
        <v>9</v>
      </c>
      <c r="AU494" s="1360">
        <v>1</v>
      </c>
      <c r="AV494" s="1361"/>
      <c r="AW494" s="1360"/>
      <c r="AX494" s="1395">
        <v>2</v>
      </c>
      <c r="AY494" s="1395">
        <v>4</v>
      </c>
      <c r="AZ494" s="1395">
        <v>6</v>
      </c>
      <c r="BA494" s="1395">
        <f t="shared" si="763"/>
        <v>12</v>
      </c>
      <c r="BB494" s="1395">
        <v>1</v>
      </c>
      <c r="BC494" s="1395"/>
      <c r="BD494" s="1395"/>
      <c r="BE494" s="1395"/>
      <c r="BF494" s="1395"/>
      <c r="BG494" s="1395"/>
      <c r="BH494" s="1395"/>
      <c r="BI494" s="1395"/>
      <c r="BJ494" s="1395"/>
      <c r="BK494" s="1395"/>
      <c r="BL494" s="1395"/>
      <c r="BM494" s="1395">
        <v>0</v>
      </c>
      <c r="BN494" s="1395">
        <v>0</v>
      </c>
      <c r="BO494" s="1395">
        <v>0</v>
      </c>
      <c r="BP494" s="1395">
        <f t="shared" si="764"/>
        <v>0</v>
      </c>
      <c r="BQ494" s="1360">
        <v>1</v>
      </c>
      <c r="BR494" s="1361"/>
      <c r="BS494" s="1360">
        <v>0</v>
      </c>
      <c r="BT494" s="1360">
        <v>0</v>
      </c>
      <c r="BU494" s="1360">
        <v>0</v>
      </c>
      <c r="BV494" s="1360">
        <f t="shared" si="765"/>
        <v>0</v>
      </c>
      <c r="BW494" s="1360">
        <v>1</v>
      </c>
      <c r="BX494" s="1360"/>
      <c r="BY494" s="1360"/>
      <c r="BZ494" s="1360"/>
      <c r="CA494" s="1360">
        <v>0</v>
      </c>
      <c r="CB494" s="1360">
        <v>0</v>
      </c>
      <c r="CC494" s="1360">
        <v>1</v>
      </c>
      <c r="CD494" s="1360">
        <f t="shared" si="766"/>
        <v>1</v>
      </c>
      <c r="CE494" s="1360">
        <v>1</v>
      </c>
      <c r="CF494" s="1163"/>
      <c r="CG494" s="1354"/>
      <c r="CH494" s="1370">
        <v>0</v>
      </c>
      <c r="CI494" s="1370">
        <v>0</v>
      </c>
      <c r="CJ494" s="1370">
        <v>1</v>
      </c>
      <c r="CK494" s="1370">
        <f t="shared" si="767"/>
        <v>1</v>
      </c>
      <c r="CL494" s="1363">
        <v>1</v>
      </c>
      <c r="CM494" s="1370"/>
      <c r="CN494" s="1369"/>
      <c r="CO494" s="1369"/>
      <c r="CP494" s="1370">
        <v>0</v>
      </c>
      <c r="CQ494" s="1370">
        <v>0</v>
      </c>
      <c r="CR494" s="1370">
        <v>1</v>
      </c>
      <c r="CS494" s="1370">
        <f t="shared" si="768"/>
        <v>1</v>
      </c>
      <c r="CT494" s="1370">
        <v>1</v>
      </c>
      <c r="CU494" s="1370"/>
      <c r="CV494" s="1369"/>
      <c r="CW494" s="1370">
        <v>0</v>
      </c>
      <c r="CX494" s="1370">
        <v>1</v>
      </c>
      <c r="CY494" s="1370">
        <v>0</v>
      </c>
      <c r="CZ494" s="1370">
        <f t="shared" si="769"/>
        <v>1</v>
      </c>
      <c r="DA494" s="1680">
        <v>1</v>
      </c>
      <c r="DB494" s="1680"/>
      <c r="DC494" s="1680"/>
      <c r="DD494" s="1680"/>
      <c r="DE494" s="1680"/>
      <c r="DF494" s="1680"/>
      <c r="DG494" s="1680"/>
      <c r="DH494" s="1680"/>
      <c r="DI494" s="1680"/>
      <c r="DJ494" s="1680"/>
      <c r="DK494" s="1680"/>
      <c r="DL494" s="1680"/>
      <c r="DM494" s="1370"/>
      <c r="DN494" s="1370"/>
      <c r="DO494" s="1369"/>
      <c r="DP494" s="1369"/>
      <c r="DQ494" s="1370"/>
      <c r="DR494" s="1370"/>
      <c r="DS494" s="1370"/>
      <c r="DT494" s="1370"/>
      <c r="DU494" s="1370"/>
      <c r="DV494" s="1370"/>
      <c r="DW494" s="1369"/>
      <c r="DX494" s="1370"/>
      <c r="DY494" s="1370"/>
      <c r="DZ494" s="1370"/>
      <c r="EA494" s="1370"/>
      <c r="EB494" s="1370"/>
      <c r="EC494" s="1370"/>
      <c r="ED494" s="1369"/>
      <c r="EE494" s="1369"/>
      <c r="EF494" s="1370">
        <v>8</v>
      </c>
      <c r="EG494" s="1370">
        <v>1</v>
      </c>
      <c r="EH494" s="1370">
        <v>0</v>
      </c>
      <c r="EI494" s="1370">
        <f t="shared" si="770"/>
        <v>9</v>
      </c>
      <c r="EJ494" s="1370">
        <v>1</v>
      </c>
      <c r="EK494" s="1163"/>
      <c r="EL494" s="1355"/>
      <c r="EM494" s="1360">
        <v>10</v>
      </c>
      <c r="EN494" s="1360">
        <v>3</v>
      </c>
      <c r="EO494" s="1360">
        <v>3</v>
      </c>
      <c r="EP494" s="1360">
        <f t="shared" si="771"/>
        <v>16</v>
      </c>
      <c r="EQ494" s="1360">
        <v>1</v>
      </c>
      <c r="ER494" s="1360"/>
      <c r="ES494" s="1362"/>
      <c r="ET494" s="1360"/>
      <c r="EU494" s="1360">
        <v>8</v>
      </c>
      <c r="EV494" s="1360">
        <v>2</v>
      </c>
      <c r="EW494" s="1360">
        <v>4</v>
      </c>
      <c r="EX494" s="1360">
        <f t="shared" si="772"/>
        <v>14</v>
      </c>
      <c r="EY494" s="1361">
        <v>1</v>
      </c>
      <c r="EZ494" s="1371"/>
      <c r="FA494" s="1362"/>
      <c r="FB494" s="1360">
        <v>10</v>
      </c>
      <c r="FC494" s="1360">
        <v>2</v>
      </c>
      <c r="FD494" s="1360">
        <v>5</v>
      </c>
      <c r="FE494" s="1360">
        <f t="shared" si="773"/>
        <v>17</v>
      </c>
      <c r="FF494" s="1372">
        <v>1</v>
      </c>
      <c r="FG494" s="1372"/>
      <c r="FH494" s="1373"/>
      <c r="FI494" s="1373"/>
      <c r="FJ494" s="1374">
        <v>8</v>
      </c>
      <c r="FK494" s="1374">
        <v>3</v>
      </c>
      <c r="FL494" s="1374">
        <v>3</v>
      </c>
      <c r="FM494" s="1374">
        <f t="shared" si="774"/>
        <v>14</v>
      </c>
      <c r="FN494" s="1374">
        <v>1</v>
      </c>
      <c r="FO494" s="1374"/>
      <c r="FP494" s="1374"/>
      <c r="FQ494" s="1374">
        <v>8</v>
      </c>
      <c r="FR494" s="1360">
        <v>6</v>
      </c>
      <c r="FS494" s="1360">
        <v>4</v>
      </c>
      <c r="FT494" s="1360">
        <f t="shared" si="775"/>
        <v>18</v>
      </c>
      <c r="FU494" s="1360">
        <v>1</v>
      </c>
      <c r="FV494" s="1360"/>
      <c r="FW494" s="1362"/>
      <c r="FX494" s="1362"/>
      <c r="FY494" s="1360">
        <v>0</v>
      </c>
      <c r="FZ494" s="1360">
        <v>2</v>
      </c>
      <c r="GA494" s="1360">
        <v>6</v>
      </c>
      <c r="GB494" s="1362">
        <f t="shared" si="776"/>
        <v>8</v>
      </c>
      <c r="GC494" s="1362">
        <v>1</v>
      </c>
      <c r="GD494" s="1361"/>
      <c r="GE494" s="1360">
        <f t="shared" si="777"/>
        <v>30</v>
      </c>
      <c r="GF494" s="1360">
        <f t="shared" si="778"/>
        <v>16</v>
      </c>
      <c r="GG494" s="1360">
        <f t="shared" si="779"/>
        <v>27</v>
      </c>
      <c r="GH494" s="1368">
        <v>1</v>
      </c>
      <c r="GI494" s="1368">
        <v>1</v>
      </c>
      <c r="GJ494" s="1368"/>
      <c r="GK494" s="1368"/>
      <c r="GL494" s="1368"/>
      <c r="GM494" s="1368"/>
      <c r="GN494" s="1368"/>
      <c r="GO494" s="1368"/>
      <c r="GP494" s="1368"/>
      <c r="GQ494" s="1368"/>
      <c r="GR494" s="1368"/>
      <c r="GS494" s="1016"/>
      <c r="GT494" s="1016"/>
      <c r="GU494" s="1016"/>
      <c r="GV494" s="1016"/>
      <c r="GW494" s="1016"/>
      <c r="GX494" s="1016"/>
      <c r="GY494" s="1016"/>
      <c r="GZ494" s="1016"/>
      <c r="HA494" s="1016"/>
      <c r="HB494" s="1016"/>
      <c r="HC494" s="1016"/>
    </row>
    <row r="495" spans="1:211" ht="15.5" hidden="1" x14ac:dyDescent="0.35">
      <c r="A495" s="1231">
        <v>43413</v>
      </c>
      <c r="B495" s="595"/>
      <c r="C495" s="595"/>
      <c r="D495" s="595"/>
      <c r="E495" s="595"/>
      <c r="F495" s="1012"/>
      <c r="G495" s="1165"/>
      <c r="H495" s="595"/>
      <c r="I495" s="595"/>
      <c r="J495" s="595"/>
      <c r="K495" s="595"/>
      <c r="L495" s="595"/>
      <c r="M495" s="1012"/>
      <c r="N495" s="1012"/>
      <c r="O495" s="595"/>
      <c r="P495" s="595"/>
      <c r="Q495" s="595"/>
      <c r="R495" s="595"/>
      <c r="S495" s="595"/>
      <c r="T495" s="595"/>
      <c r="U495" s="1012"/>
      <c r="V495" s="1165"/>
      <c r="W495" s="595"/>
      <c r="X495" s="595"/>
      <c r="Y495" s="595"/>
      <c r="Z495" s="595"/>
      <c r="AA495" s="1012"/>
      <c r="AB495" s="1012"/>
      <c r="AC495" s="1360">
        <v>7</v>
      </c>
      <c r="AD495" s="1360">
        <v>2</v>
      </c>
      <c r="AE495" s="1360">
        <v>2</v>
      </c>
      <c r="AF495" s="1360">
        <f t="shared" ref="AF495:AF500" si="780">SUM(AC495:AE495)</f>
        <v>11</v>
      </c>
      <c r="AG495" s="1360">
        <v>1</v>
      </c>
      <c r="AH495" s="1361"/>
      <c r="AI495" s="1360"/>
      <c r="AJ495" s="1360">
        <v>8</v>
      </c>
      <c r="AK495" s="1360">
        <v>3</v>
      </c>
      <c r="AL495" s="1360">
        <v>2</v>
      </c>
      <c r="AM495" s="1360">
        <f t="shared" ref="AM495:AM500" si="781">SUM(AJ495:AL495)</f>
        <v>13</v>
      </c>
      <c r="AN495" s="1363">
        <v>1</v>
      </c>
      <c r="AO495" s="1360"/>
      <c r="AP495" s="1360"/>
      <c r="AQ495" s="1360">
        <v>2</v>
      </c>
      <c r="AR495" s="1360">
        <v>1</v>
      </c>
      <c r="AS495" s="1360">
        <v>4</v>
      </c>
      <c r="AT495" s="1360">
        <f t="shared" ref="AT495:AT500" si="782">SUM(AQ495:AS495)</f>
        <v>7</v>
      </c>
      <c r="AU495" s="1360">
        <v>1</v>
      </c>
      <c r="AV495" s="1361"/>
      <c r="AW495" s="1360"/>
      <c r="AX495" s="1395">
        <v>2</v>
      </c>
      <c r="AY495" s="1395">
        <v>1</v>
      </c>
      <c r="AZ495" s="1395">
        <v>4</v>
      </c>
      <c r="BA495" s="1395">
        <f t="shared" ref="BA495:BA500" si="783">SUM(AX495:AZ495)</f>
        <v>7</v>
      </c>
      <c r="BB495" s="1395">
        <v>1</v>
      </c>
      <c r="BC495" s="1395"/>
      <c r="BD495" s="1395"/>
      <c r="BE495" s="1395"/>
      <c r="BF495" s="1395"/>
      <c r="BG495" s="1395"/>
      <c r="BH495" s="1395"/>
      <c r="BI495" s="1395"/>
      <c r="BJ495" s="1395"/>
      <c r="BK495" s="1395"/>
      <c r="BL495" s="1395"/>
      <c r="BM495" s="1395">
        <v>0</v>
      </c>
      <c r="BN495" s="1395">
        <v>0</v>
      </c>
      <c r="BO495" s="1395">
        <v>5</v>
      </c>
      <c r="BP495" s="1395">
        <f t="shared" ref="BP495:BP500" si="784">SUM(BM495:BO495)</f>
        <v>5</v>
      </c>
      <c r="BQ495" s="1360">
        <v>1</v>
      </c>
      <c r="BR495" s="1361"/>
      <c r="BS495" s="1360">
        <v>0</v>
      </c>
      <c r="BT495" s="1360">
        <v>0</v>
      </c>
      <c r="BU495" s="1360">
        <v>7</v>
      </c>
      <c r="BV495" s="1360">
        <f t="shared" ref="BV495:BV500" si="785">SUM(BS495:BU495)</f>
        <v>7</v>
      </c>
      <c r="BW495" s="1360">
        <v>1</v>
      </c>
      <c r="BX495" s="1360"/>
      <c r="BY495" s="1360"/>
      <c r="BZ495" s="1360"/>
      <c r="CA495" s="1360">
        <v>0</v>
      </c>
      <c r="CB495" s="1360">
        <v>0</v>
      </c>
      <c r="CC495" s="1360">
        <v>0</v>
      </c>
      <c r="CD495" s="1360">
        <f t="shared" ref="CD495:CD500" si="786">SUM(CA495:CC495)</f>
        <v>0</v>
      </c>
      <c r="CE495" s="1360">
        <v>1</v>
      </c>
      <c r="CF495" s="1163"/>
      <c r="CG495" s="1354"/>
      <c r="CH495" s="1370">
        <v>0</v>
      </c>
      <c r="CI495" s="1370">
        <v>0</v>
      </c>
      <c r="CJ495" s="1370">
        <v>1</v>
      </c>
      <c r="CK495" s="1370">
        <f t="shared" ref="CK495:CK500" si="787">SUM(CH495:CJ495)</f>
        <v>1</v>
      </c>
      <c r="CL495" s="1363">
        <v>1</v>
      </c>
      <c r="CM495" s="1370"/>
      <c r="CN495" s="1369"/>
      <c r="CO495" s="1369"/>
      <c r="CP495" s="1370">
        <v>0</v>
      </c>
      <c r="CQ495" s="1370">
        <v>0</v>
      </c>
      <c r="CR495" s="1370">
        <v>1</v>
      </c>
      <c r="CS495" s="1370">
        <f t="shared" ref="CS495:CS500" si="788">SUM(CP495:CR495)</f>
        <v>1</v>
      </c>
      <c r="CT495" s="1370">
        <v>1</v>
      </c>
      <c r="CU495" s="1370"/>
      <c r="CV495" s="1369"/>
      <c r="CW495" s="1370">
        <v>0</v>
      </c>
      <c r="CX495" s="1370">
        <v>0</v>
      </c>
      <c r="CY495" s="1370">
        <v>2</v>
      </c>
      <c r="CZ495" s="1370">
        <f t="shared" ref="CZ495:CZ500" si="789">SUM(CW495:CY495)</f>
        <v>2</v>
      </c>
      <c r="DA495" s="1680">
        <v>1</v>
      </c>
      <c r="DB495" s="1680"/>
      <c r="DC495" s="1680"/>
      <c r="DD495" s="1680"/>
      <c r="DE495" s="1680"/>
      <c r="DF495" s="1680"/>
      <c r="DG495" s="1680"/>
      <c r="DH495" s="1680"/>
      <c r="DI495" s="1680"/>
      <c r="DJ495" s="1680"/>
      <c r="DK495" s="1680"/>
      <c r="DL495" s="1680"/>
      <c r="DM495" s="1370"/>
      <c r="DN495" s="1370"/>
      <c r="DO495" s="1369"/>
      <c r="DP495" s="1369"/>
      <c r="DQ495" s="1370"/>
      <c r="DR495" s="1370"/>
      <c r="DS495" s="1370"/>
      <c r="DT495" s="1370"/>
      <c r="DU495" s="1370"/>
      <c r="DV495" s="1370"/>
      <c r="DW495" s="1369"/>
      <c r="DX495" s="1370"/>
      <c r="DY495" s="1370"/>
      <c r="DZ495" s="1370"/>
      <c r="EA495" s="1370"/>
      <c r="EB495" s="1370"/>
      <c r="EC495" s="1370"/>
      <c r="ED495" s="1369"/>
      <c r="EE495" s="1369"/>
      <c r="EF495" s="1370">
        <v>5</v>
      </c>
      <c r="EG495" s="1370">
        <v>2</v>
      </c>
      <c r="EH495" s="1370">
        <v>3</v>
      </c>
      <c r="EI495" s="1370">
        <f t="shared" ref="EI495:EI500" si="790">SUM(EF495:EH495)</f>
        <v>10</v>
      </c>
      <c r="EJ495" s="1370">
        <v>1</v>
      </c>
      <c r="EK495" s="1163"/>
      <c r="EL495" s="1355"/>
      <c r="EM495" s="1360">
        <v>7</v>
      </c>
      <c r="EN495" s="1360">
        <v>4</v>
      </c>
      <c r="EO495" s="1360">
        <v>4</v>
      </c>
      <c r="EP495" s="1360">
        <f t="shared" ref="EP495:EP500" si="791">SUM(EM495:EO495)</f>
        <v>15</v>
      </c>
      <c r="EQ495" s="1360">
        <v>1</v>
      </c>
      <c r="ER495" s="1360"/>
      <c r="ES495" s="1362"/>
      <c r="ET495" s="1360"/>
      <c r="EU495" s="1360">
        <v>8</v>
      </c>
      <c r="EV495" s="1360">
        <v>2</v>
      </c>
      <c r="EW495" s="1360">
        <v>1</v>
      </c>
      <c r="EX495" s="1360">
        <f t="shared" ref="EX495:EX500" si="792">SUM(EU495:EW495)</f>
        <v>11</v>
      </c>
      <c r="EY495" s="1361">
        <v>1</v>
      </c>
      <c r="EZ495" s="1360"/>
      <c r="FA495" s="1362"/>
      <c r="FB495" s="1360">
        <v>8</v>
      </c>
      <c r="FC495" s="1360">
        <v>3</v>
      </c>
      <c r="FD495" s="1360">
        <v>8</v>
      </c>
      <c r="FE495" s="1360">
        <f t="shared" ref="FE495:FE500" si="793">SUM(FB495:FD495)</f>
        <v>19</v>
      </c>
      <c r="FF495" s="1372">
        <v>1</v>
      </c>
      <c r="FG495" s="1372"/>
      <c r="FH495" s="1373"/>
      <c r="FI495" s="1373"/>
      <c r="FJ495" s="1374">
        <v>10</v>
      </c>
      <c r="FK495" s="1374">
        <v>2</v>
      </c>
      <c r="FL495" s="1374">
        <v>7</v>
      </c>
      <c r="FM495" s="1374">
        <f t="shared" ref="FM495:FM500" si="794">SUM(FJ495:FL495)</f>
        <v>19</v>
      </c>
      <c r="FN495" s="1374">
        <v>1</v>
      </c>
      <c r="FO495" s="1374"/>
      <c r="FP495" s="1374"/>
      <c r="FQ495" s="1374">
        <v>10</v>
      </c>
      <c r="FR495" s="1360">
        <v>5</v>
      </c>
      <c r="FS495" s="1360">
        <v>8</v>
      </c>
      <c r="FT495" s="1360">
        <f t="shared" ref="FT495:FT500" si="795">SUM(FQ495:FS495)</f>
        <v>23</v>
      </c>
      <c r="FU495" s="1360">
        <v>1</v>
      </c>
      <c r="FV495" s="1360"/>
      <c r="FW495" s="1362"/>
      <c r="FX495" s="1362"/>
      <c r="FY495" s="1360">
        <v>1</v>
      </c>
      <c r="FZ495" s="1360">
        <v>0</v>
      </c>
      <c r="GA495" s="1360">
        <v>0</v>
      </c>
      <c r="GB495" s="1362">
        <f t="shared" ref="GB495:GB500" si="796">SUM(FY495:GA495)</f>
        <v>1</v>
      </c>
      <c r="GC495" s="1362">
        <v>1</v>
      </c>
      <c r="GD495" s="1361"/>
      <c r="GE495" s="1360">
        <f t="shared" si="777"/>
        <v>33</v>
      </c>
      <c r="GF495" s="1360">
        <f t="shared" si="778"/>
        <v>9</v>
      </c>
      <c r="GG495" s="1360">
        <f t="shared" si="779"/>
        <v>23</v>
      </c>
      <c r="GH495" s="1368">
        <v>2</v>
      </c>
      <c r="GI495" s="1368">
        <v>0</v>
      </c>
      <c r="GJ495" s="1368"/>
      <c r="GK495" s="1368"/>
      <c r="GL495" s="1368"/>
      <c r="GM495" s="1368"/>
      <c r="GN495" s="1368"/>
      <c r="GO495" s="1368"/>
      <c r="GP495" s="1368"/>
      <c r="GQ495" s="1368"/>
      <c r="GR495" s="1368"/>
      <c r="GS495" s="1016"/>
      <c r="GT495" s="1016"/>
      <c r="GU495" s="1016"/>
      <c r="GV495" s="1016"/>
      <c r="GW495" s="1016"/>
      <c r="GX495" s="1016"/>
      <c r="GY495" s="1016"/>
      <c r="GZ495" s="1016"/>
      <c r="HA495" s="1016"/>
      <c r="HB495" s="1016"/>
      <c r="HC495" s="1016"/>
    </row>
    <row r="496" spans="1:211" ht="15.5" hidden="1" x14ac:dyDescent="0.35">
      <c r="A496" s="1230">
        <v>43416</v>
      </c>
      <c r="B496" s="595"/>
      <c r="C496" s="595"/>
      <c r="D496" s="595"/>
      <c r="E496" s="595"/>
      <c r="F496" s="1012"/>
      <c r="G496" s="1165"/>
      <c r="H496" s="595"/>
      <c r="I496" s="595"/>
      <c r="J496" s="595"/>
      <c r="K496" s="595"/>
      <c r="L496" s="595"/>
      <c r="M496" s="1012"/>
      <c r="N496" s="1012"/>
      <c r="O496" s="595"/>
      <c r="P496" s="595"/>
      <c r="Q496" s="595"/>
      <c r="R496" s="595"/>
      <c r="S496" s="595"/>
      <c r="T496" s="595"/>
      <c r="U496" s="1012"/>
      <c r="V496" s="1165"/>
      <c r="W496" s="595"/>
      <c r="X496" s="595"/>
      <c r="Y496" s="595"/>
      <c r="Z496" s="595"/>
      <c r="AA496" s="1012"/>
      <c r="AB496" s="1012"/>
      <c r="AC496" s="1360">
        <v>7</v>
      </c>
      <c r="AD496" s="1360">
        <v>2</v>
      </c>
      <c r="AE496" s="1360">
        <v>5</v>
      </c>
      <c r="AF496" s="1360">
        <f t="shared" si="780"/>
        <v>14</v>
      </c>
      <c r="AG496" s="1360">
        <v>1</v>
      </c>
      <c r="AH496" s="1361"/>
      <c r="AI496" s="1360"/>
      <c r="AJ496" s="1360">
        <v>7</v>
      </c>
      <c r="AK496" s="1360">
        <v>3</v>
      </c>
      <c r="AL496" s="1360">
        <v>5</v>
      </c>
      <c r="AM496" s="1360">
        <f t="shared" si="781"/>
        <v>15</v>
      </c>
      <c r="AN496" s="1363">
        <v>1</v>
      </c>
      <c r="AO496" s="1360"/>
      <c r="AP496" s="1360"/>
      <c r="AQ496" s="1360">
        <v>6</v>
      </c>
      <c r="AR496" s="1360">
        <v>7</v>
      </c>
      <c r="AS496" s="1360">
        <v>3</v>
      </c>
      <c r="AT496" s="1360">
        <f t="shared" si="782"/>
        <v>16</v>
      </c>
      <c r="AU496" s="1360">
        <v>1</v>
      </c>
      <c r="AV496" s="1361"/>
      <c r="AW496" s="1360"/>
      <c r="AX496" s="1395">
        <v>6</v>
      </c>
      <c r="AY496" s="1395">
        <v>8</v>
      </c>
      <c r="AZ496" s="1395">
        <v>3</v>
      </c>
      <c r="BA496" s="1395">
        <f t="shared" si="783"/>
        <v>17</v>
      </c>
      <c r="BB496" s="1395">
        <v>1</v>
      </c>
      <c r="BC496" s="1395"/>
      <c r="BD496" s="1395"/>
      <c r="BE496" s="1395"/>
      <c r="BF496" s="1395"/>
      <c r="BG496" s="1395"/>
      <c r="BH496" s="1395"/>
      <c r="BI496" s="1395"/>
      <c r="BJ496" s="1395"/>
      <c r="BK496" s="1395"/>
      <c r="BL496" s="1395"/>
      <c r="BM496" s="1395">
        <v>0</v>
      </c>
      <c r="BN496" s="1395">
        <v>0</v>
      </c>
      <c r="BO496" s="1395">
        <v>0</v>
      </c>
      <c r="BP496" s="1395">
        <f t="shared" si="784"/>
        <v>0</v>
      </c>
      <c r="BQ496" s="1360">
        <v>1</v>
      </c>
      <c r="BR496" s="1361"/>
      <c r="BS496" s="1360">
        <v>0</v>
      </c>
      <c r="BT496" s="1360">
        <v>0</v>
      </c>
      <c r="BU496" s="1360">
        <v>0</v>
      </c>
      <c r="BV496" s="1360">
        <f t="shared" si="785"/>
        <v>0</v>
      </c>
      <c r="BW496" s="1360">
        <v>1</v>
      </c>
      <c r="BX496" s="1360"/>
      <c r="BY496" s="1360"/>
      <c r="BZ496" s="1360"/>
      <c r="CA496" s="1360">
        <v>0</v>
      </c>
      <c r="CB496" s="1360">
        <v>0</v>
      </c>
      <c r="CC496" s="1360">
        <v>0</v>
      </c>
      <c r="CD496" s="1360">
        <f t="shared" si="786"/>
        <v>0</v>
      </c>
      <c r="CE496" s="1360">
        <v>1</v>
      </c>
      <c r="CF496" s="1163"/>
      <c r="CG496" s="1354"/>
      <c r="CH496" s="1370">
        <v>0</v>
      </c>
      <c r="CI496" s="1370">
        <v>0</v>
      </c>
      <c r="CJ496" s="1370">
        <v>2</v>
      </c>
      <c r="CK496" s="1370">
        <f t="shared" si="787"/>
        <v>2</v>
      </c>
      <c r="CL496" s="1363">
        <v>1</v>
      </c>
      <c r="CM496" s="1370"/>
      <c r="CN496" s="1369"/>
      <c r="CO496" s="1369"/>
      <c r="CP496" s="1370">
        <v>0</v>
      </c>
      <c r="CQ496" s="1370">
        <v>0</v>
      </c>
      <c r="CR496" s="1370">
        <v>0</v>
      </c>
      <c r="CS496" s="1370">
        <f t="shared" si="788"/>
        <v>0</v>
      </c>
      <c r="CT496" s="1370">
        <v>1</v>
      </c>
      <c r="CU496" s="1370"/>
      <c r="CV496" s="1369"/>
      <c r="CW496" s="1370">
        <v>0</v>
      </c>
      <c r="CX496" s="1370">
        <v>0</v>
      </c>
      <c r="CY496" s="1370">
        <v>2</v>
      </c>
      <c r="CZ496" s="1370">
        <f t="shared" si="789"/>
        <v>2</v>
      </c>
      <c r="DA496" s="1680">
        <v>1</v>
      </c>
      <c r="DB496" s="1680"/>
      <c r="DC496" s="1680"/>
      <c r="DD496" s="1680"/>
      <c r="DE496" s="1680"/>
      <c r="DF496" s="1680"/>
      <c r="DG496" s="1680"/>
      <c r="DH496" s="1680"/>
      <c r="DI496" s="1680"/>
      <c r="DJ496" s="1680"/>
      <c r="DK496" s="1680"/>
      <c r="DL496" s="1680"/>
      <c r="DM496" s="1370"/>
      <c r="DN496" s="1370"/>
      <c r="DO496" s="1369"/>
      <c r="DP496" s="1369"/>
      <c r="DQ496" s="1370"/>
      <c r="DR496" s="1370"/>
      <c r="DS496" s="1370"/>
      <c r="DT496" s="1370"/>
      <c r="DU496" s="1370"/>
      <c r="DV496" s="1370"/>
      <c r="DW496" s="1369"/>
      <c r="DX496" s="1370"/>
      <c r="DY496" s="1370"/>
      <c r="DZ496" s="1370"/>
      <c r="EA496" s="1370"/>
      <c r="EB496" s="1370"/>
      <c r="EC496" s="1370"/>
      <c r="ED496" s="1369"/>
      <c r="EE496" s="1369"/>
      <c r="EF496" s="1370">
        <v>7</v>
      </c>
      <c r="EG496" s="1370">
        <v>6</v>
      </c>
      <c r="EH496" s="1370">
        <v>0</v>
      </c>
      <c r="EI496" s="1370">
        <f t="shared" si="790"/>
        <v>13</v>
      </c>
      <c r="EJ496" s="1370">
        <v>0.5</v>
      </c>
      <c r="EK496" s="1163"/>
      <c r="EL496" s="1355"/>
      <c r="EM496" s="1360">
        <v>7</v>
      </c>
      <c r="EN496" s="1360">
        <v>6</v>
      </c>
      <c r="EO496" s="1360">
        <v>0</v>
      </c>
      <c r="EP496" s="1360">
        <f t="shared" si="791"/>
        <v>13</v>
      </c>
      <c r="EQ496" s="1360">
        <v>0.5</v>
      </c>
      <c r="ER496" s="1360"/>
      <c r="ES496" s="1362"/>
      <c r="ET496" s="1360"/>
      <c r="EU496" s="1360">
        <v>12</v>
      </c>
      <c r="EV496" s="1360">
        <v>4</v>
      </c>
      <c r="EW496" s="1360">
        <v>7</v>
      </c>
      <c r="EX496" s="1360">
        <f t="shared" si="792"/>
        <v>23</v>
      </c>
      <c r="EY496" s="1361">
        <v>1</v>
      </c>
      <c r="EZ496" s="1360"/>
      <c r="FA496" s="1362"/>
      <c r="FB496" s="1360">
        <v>12</v>
      </c>
      <c r="FC496" s="1360">
        <v>4</v>
      </c>
      <c r="FD496" s="1360">
        <v>7</v>
      </c>
      <c r="FE496" s="1360">
        <f t="shared" si="793"/>
        <v>23</v>
      </c>
      <c r="FF496" s="1372">
        <v>1</v>
      </c>
      <c r="FG496" s="1372"/>
      <c r="FH496" s="1373"/>
      <c r="FI496" s="1373"/>
      <c r="FJ496" s="1374">
        <v>8</v>
      </c>
      <c r="FK496" s="1374">
        <v>4</v>
      </c>
      <c r="FL496" s="1374">
        <v>5</v>
      </c>
      <c r="FM496" s="1374">
        <f t="shared" si="794"/>
        <v>17</v>
      </c>
      <c r="FN496" s="1374">
        <v>1</v>
      </c>
      <c r="FO496" s="1374"/>
      <c r="FP496" s="1374"/>
      <c r="FQ496" s="1374">
        <v>8</v>
      </c>
      <c r="FR496" s="1360">
        <v>4</v>
      </c>
      <c r="FS496" s="1360">
        <v>5</v>
      </c>
      <c r="FT496" s="1360">
        <f t="shared" si="795"/>
        <v>17</v>
      </c>
      <c r="FU496" s="1360">
        <v>1</v>
      </c>
      <c r="FV496" s="1360"/>
      <c r="FW496" s="1362"/>
      <c r="FX496" s="1362"/>
      <c r="FY496" s="1360">
        <v>0</v>
      </c>
      <c r="FZ496" s="1360">
        <v>0</v>
      </c>
      <c r="GA496" s="1360">
        <v>0</v>
      </c>
      <c r="GB496" s="1362">
        <f t="shared" si="796"/>
        <v>0</v>
      </c>
      <c r="GC496" s="1362">
        <v>1</v>
      </c>
      <c r="GD496" s="1361"/>
      <c r="GE496" s="1360">
        <f t="shared" si="777"/>
        <v>40</v>
      </c>
      <c r="GF496" s="1360">
        <f t="shared" si="778"/>
        <v>23</v>
      </c>
      <c r="GG496" s="1360">
        <f t="shared" si="779"/>
        <v>20</v>
      </c>
      <c r="GH496" s="1368">
        <v>1</v>
      </c>
      <c r="GI496" s="1368">
        <v>1</v>
      </c>
      <c r="GJ496" s="1368"/>
      <c r="GK496" s="1368"/>
      <c r="GL496" s="1368"/>
      <c r="GM496" s="1368"/>
      <c r="GN496" s="1368"/>
      <c r="GO496" s="1368"/>
      <c r="GP496" s="1368"/>
      <c r="GQ496" s="1368"/>
      <c r="GR496" s="1368"/>
      <c r="GS496" s="1016"/>
      <c r="GT496" s="1016"/>
      <c r="GU496" s="1016"/>
      <c r="GV496" s="1016"/>
      <c r="GW496" s="1016"/>
      <c r="GX496" s="1016"/>
      <c r="GY496" s="1016"/>
      <c r="GZ496" s="1016"/>
      <c r="HA496" s="1016"/>
      <c r="HB496" s="1016"/>
      <c r="HC496" s="1016"/>
    </row>
    <row r="497" spans="1:211" ht="15.5" hidden="1" x14ac:dyDescent="0.35">
      <c r="A497" s="1230">
        <v>43417</v>
      </c>
      <c r="B497" s="595"/>
      <c r="C497" s="595"/>
      <c r="D497" s="595"/>
      <c r="E497" s="595"/>
      <c r="F497" s="1012"/>
      <c r="G497" s="1165"/>
      <c r="H497" s="595"/>
      <c r="I497" s="595"/>
      <c r="J497" s="595"/>
      <c r="K497" s="595"/>
      <c r="L497" s="595"/>
      <c r="M497" s="1012"/>
      <c r="N497" s="1012"/>
      <c r="O497" s="595"/>
      <c r="P497" s="595"/>
      <c r="Q497" s="595"/>
      <c r="R497" s="595"/>
      <c r="S497" s="595"/>
      <c r="T497" s="595"/>
      <c r="U497" s="1012"/>
      <c r="V497" s="1165"/>
      <c r="W497" s="595"/>
      <c r="X497" s="595"/>
      <c r="Y497" s="595"/>
      <c r="Z497" s="595"/>
      <c r="AA497" s="1012"/>
      <c r="AB497" s="1012"/>
      <c r="AC497" s="1360">
        <v>6</v>
      </c>
      <c r="AD497" s="1360">
        <v>2</v>
      </c>
      <c r="AE497" s="1360">
        <v>4</v>
      </c>
      <c r="AF497" s="1360">
        <f t="shared" si="780"/>
        <v>12</v>
      </c>
      <c r="AG497" s="1360">
        <v>1</v>
      </c>
      <c r="AH497" s="1361"/>
      <c r="AI497" s="1360"/>
      <c r="AJ497" s="1360">
        <v>6</v>
      </c>
      <c r="AK497" s="1360">
        <v>2</v>
      </c>
      <c r="AL497" s="1360">
        <v>6</v>
      </c>
      <c r="AM497" s="1360">
        <f t="shared" si="781"/>
        <v>14</v>
      </c>
      <c r="AN497" s="1363">
        <v>1</v>
      </c>
      <c r="AO497" s="1360"/>
      <c r="AP497" s="1360"/>
      <c r="AQ497" s="1360">
        <v>2</v>
      </c>
      <c r="AR497" s="1360">
        <v>1</v>
      </c>
      <c r="AS497" s="1360">
        <v>2</v>
      </c>
      <c r="AT497" s="1360">
        <f t="shared" si="782"/>
        <v>5</v>
      </c>
      <c r="AU497" s="1360">
        <v>1</v>
      </c>
      <c r="AV497" s="1361"/>
      <c r="AW497" s="1360"/>
      <c r="AX497" s="1395">
        <v>2</v>
      </c>
      <c r="AY497" s="1395">
        <v>1</v>
      </c>
      <c r="AZ497" s="1395">
        <v>3</v>
      </c>
      <c r="BA497" s="1395">
        <f t="shared" si="783"/>
        <v>6</v>
      </c>
      <c r="BB497" s="1395">
        <v>1</v>
      </c>
      <c r="BC497" s="1395"/>
      <c r="BD497" s="1395"/>
      <c r="BE497" s="1395"/>
      <c r="BF497" s="1395"/>
      <c r="BG497" s="1395"/>
      <c r="BH497" s="1395"/>
      <c r="BI497" s="1395"/>
      <c r="BJ497" s="1395"/>
      <c r="BK497" s="1395"/>
      <c r="BL497" s="1395"/>
      <c r="BM497" s="1395">
        <v>0</v>
      </c>
      <c r="BN497" s="1395">
        <v>0</v>
      </c>
      <c r="BO497" s="1395">
        <v>0</v>
      </c>
      <c r="BP497" s="1395">
        <f t="shared" si="784"/>
        <v>0</v>
      </c>
      <c r="BQ497" s="1360">
        <v>1</v>
      </c>
      <c r="BR497" s="1361"/>
      <c r="BS497" s="1360">
        <v>0</v>
      </c>
      <c r="BT497" s="1360">
        <v>0</v>
      </c>
      <c r="BU497" s="1360">
        <v>0</v>
      </c>
      <c r="BV497" s="1360">
        <f t="shared" si="785"/>
        <v>0</v>
      </c>
      <c r="BW497" s="1360">
        <v>1</v>
      </c>
      <c r="BX497" s="1360"/>
      <c r="BY497" s="1360"/>
      <c r="BZ497" s="1360"/>
      <c r="CA497" s="1360">
        <v>0</v>
      </c>
      <c r="CB497" s="1360">
        <v>0</v>
      </c>
      <c r="CC497" s="1360">
        <v>4</v>
      </c>
      <c r="CD497" s="1360">
        <f t="shared" si="786"/>
        <v>4</v>
      </c>
      <c r="CE497" s="1360">
        <v>1</v>
      </c>
      <c r="CF497" s="1163"/>
      <c r="CG497" s="1354"/>
      <c r="CH497" s="1370">
        <v>0</v>
      </c>
      <c r="CI497" s="1370">
        <v>0</v>
      </c>
      <c r="CJ497" s="1370">
        <v>5</v>
      </c>
      <c r="CK497" s="1370">
        <f t="shared" si="787"/>
        <v>5</v>
      </c>
      <c r="CL497" s="1363">
        <v>1</v>
      </c>
      <c r="CM497" s="1370"/>
      <c r="CN497" s="1369"/>
      <c r="CO497" s="1369"/>
      <c r="CP497" s="1370">
        <v>0</v>
      </c>
      <c r="CQ497" s="1370">
        <v>0</v>
      </c>
      <c r="CR497" s="1370">
        <v>2</v>
      </c>
      <c r="CS497" s="1370">
        <f t="shared" si="788"/>
        <v>2</v>
      </c>
      <c r="CT497" s="1370">
        <v>1</v>
      </c>
      <c r="CU497" s="1370"/>
      <c r="CV497" s="1369"/>
      <c r="CW497" s="1370">
        <v>0</v>
      </c>
      <c r="CX497" s="1370">
        <v>0</v>
      </c>
      <c r="CY497" s="1370">
        <v>2</v>
      </c>
      <c r="CZ497" s="1370">
        <f t="shared" si="789"/>
        <v>2</v>
      </c>
      <c r="DA497" s="1680">
        <v>1</v>
      </c>
      <c r="DB497" s="1680"/>
      <c r="DC497" s="1680"/>
      <c r="DD497" s="1680"/>
      <c r="DE497" s="1680"/>
      <c r="DF497" s="1680"/>
      <c r="DG497" s="1680"/>
      <c r="DH497" s="1680"/>
      <c r="DI497" s="1680"/>
      <c r="DJ497" s="1680"/>
      <c r="DK497" s="1680"/>
      <c r="DL497" s="1680"/>
      <c r="DM497" s="1370"/>
      <c r="DN497" s="1370"/>
      <c r="DO497" s="1369"/>
      <c r="DP497" s="1369"/>
      <c r="DQ497" s="1370"/>
      <c r="DR497" s="1370"/>
      <c r="DS497" s="1370"/>
      <c r="DT497" s="1370"/>
      <c r="DU497" s="1370"/>
      <c r="DV497" s="1370"/>
      <c r="DW497" s="1369"/>
      <c r="DX497" s="1370"/>
      <c r="DY497" s="1370"/>
      <c r="DZ497" s="1370"/>
      <c r="EA497" s="1370"/>
      <c r="EB497" s="1370"/>
      <c r="EC497" s="1370"/>
      <c r="ED497" s="1369"/>
      <c r="EE497" s="1369"/>
      <c r="EF497" s="1370">
        <v>8</v>
      </c>
      <c r="EG497" s="1370">
        <v>4</v>
      </c>
      <c r="EH497" s="1370">
        <v>1</v>
      </c>
      <c r="EI497" s="1370">
        <f t="shared" si="790"/>
        <v>13</v>
      </c>
      <c r="EJ497" s="1370">
        <v>1</v>
      </c>
      <c r="EK497" s="1163"/>
      <c r="EL497" s="1355"/>
      <c r="EM497" s="1360">
        <v>9</v>
      </c>
      <c r="EN497" s="1360">
        <v>6</v>
      </c>
      <c r="EO497" s="1360">
        <v>2</v>
      </c>
      <c r="EP497" s="1360">
        <f t="shared" si="791"/>
        <v>17</v>
      </c>
      <c r="EQ497" s="1360">
        <v>1</v>
      </c>
      <c r="ER497" s="1360"/>
      <c r="ES497" s="1362"/>
      <c r="ET497" s="1360"/>
      <c r="EU497" s="1360">
        <v>3</v>
      </c>
      <c r="EV497" s="1360">
        <v>0</v>
      </c>
      <c r="EW497" s="1360">
        <v>3</v>
      </c>
      <c r="EX497" s="1360">
        <f t="shared" si="792"/>
        <v>6</v>
      </c>
      <c r="EY497" s="1361">
        <v>1</v>
      </c>
      <c r="EZ497" s="1360"/>
      <c r="FA497" s="1362"/>
      <c r="FB497" s="1360">
        <v>3</v>
      </c>
      <c r="FC497" s="1360">
        <v>0</v>
      </c>
      <c r="FD497" s="1360">
        <v>8</v>
      </c>
      <c r="FE497" s="1360">
        <f t="shared" si="793"/>
        <v>11</v>
      </c>
      <c r="FF497" s="1372">
        <v>1</v>
      </c>
      <c r="FG497" s="1372"/>
      <c r="FH497" s="1373"/>
      <c r="FI497" s="1373"/>
      <c r="FJ497" s="1374">
        <v>7</v>
      </c>
      <c r="FK497" s="1374">
        <v>2</v>
      </c>
      <c r="FL497" s="1374">
        <v>1</v>
      </c>
      <c r="FM497" s="1374">
        <f t="shared" si="794"/>
        <v>10</v>
      </c>
      <c r="FN497" s="1374">
        <v>1</v>
      </c>
      <c r="FO497" s="1374"/>
      <c r="FP497" s="1374"/>
      <c r="FQ497" s="1374">
        <v>8</v>
      </c>
      <c r="FR497" s="1360">
        <v>2</v>
      </c>
      <c r="FS497" s="1360">
        <v>3</v>
      </c>
      <c r="FT497" s="1360">
        <f t="shared" si="795"/>
        <v>13</v>
      </c>
      <c r="FU497" s="1360">
        <v>1</v>
      </c>
      <c r="FV497" s="1360"/>
      <c r="FW497" s="1362"/>
      <c r="FX497" s="1362"/>
      <c r="FY497" s="1360">
        <v>1</v>
      </c>
      <c r="FZ497" s="1360">
        <v>3</v>
      </c>
      <c r="GA497" s="1360">
        <v>1</v>
      </c>
      <c r="GB497" s="1362">
        <f t="shared" si="796"/>
        <v>5</v>
      </c>
      <c r="GC497" s="1362">
        <v>1</v>
      </c>
      <c r="GD497" s="1361"/>
      <c r="GE497" s="1360">
        <f t="shared" si="777"/>
        <v>27</v>
      </c>
      <c r="GF497" s="1360">
        <f t="shared" si="778"/>
        <v>12</v>
      </c>
      <c r="GG497" s="1360">
        <f t="shared" si="779"/>
        <v>18</v>
      </c>
      <c r="GH497" s="1368">
        <v>1</v>
      </c>
      <c r="GI497" s="1368">
        <v>2</v>
      </c>
      <c r="GJ497" s="1368"/>
      <c r="GK497" s="1368"/>
      <c r="GL497" s="1368"/>
      <c r="GM497" s="1368"/>
      <c r="GN497" s="1368"/>
      <c r="GO497" s="1368"/>
      <c r="GP497" s="1368"/>
      <c r="GQ497" s="1368"/>
      <c r="GR497" s="1368"/>
      <c r="GS497" s="1016"/>
      <c r="GT497" s="1016"/>
      <c r="GU497" s="1016"/>
      <c r="GV497" s="1016"/>
      <c r="GW497" s="1016"/>
      <c r="GX497" s="1016"/>
      <c r="GY497" s="1016"/>
      <c r="GZ497" s="1016"/>
      <c r="HA497" s="1016"/>
      <c r="HB497" s="1016"/>
      <c r="HC497" s="1016"/>
    </row>
    <row r="498" spans="1:211" ht="15.5" hidden="1" x14ac:dyDescent="0.35">
      <c r="A498" s="1230">
        <v>43418</v>
      </c>
      <c r="B498" s="595"/>
      <c r="C498" s="595"/>
      <c r="D498" s="595"/>
      <c r="E498" s="595"/>
      <c r="F498" s="1012"/>
      <c r="G498" s="1165"/>
      <c r="H498" s="595"/>
      <c r="I498" s="595"/>
      <c r="J498" s="595"/>
      <c r="K498" s="595"/>
      <c r="L498" s="595"/>
      <c r="M498" s="1012"/>
      <c r="N498" s="1012"/>
      <c r="O498" s="595"/>
      <c r="P498" s="595"/>
      <c r="Q498" s="595"/>
      <c r="R498" s="595"/>
      <c r="S498" s="595"/>
      <c r="T498" s="595"/>
      <c r="U498" s="1012"/>
      <c r="V498" s="1165"/>
      <c r="W498" s="595"/>
      <c r="X498" s="595"/>
      <c r="Y498" s="595"/>
      <c r="Z498" s="595"/>
      <c r="AA498" s="1012"/>
      <c r="AB498" s="1012"/>
      <c r="AC498" s="1360">
        <v>4</v>
      </c>
      <c r="AD498" s="1360">
        <v>3</v>
      </c>
      <c r="AE498" s="1360">
        <v>4</v>
      </c>
      <c r="AF498" s="1360">
        <f t="shared" si="780"/>
        <v>11</v>
      </c>
      <c r="AG498" s="1360">
        <v>1</v>
      </c>
      <c r="AH498" s="1361"/>
      <c r="AI498" s="1360"/>
      <c r="AJ498" s="1360">
        <v>4</v>
      </c>
      <c r="AK498" s="1360">
        <v>3</v>
      </c>
      <c r="AL498" s="1360">
        <v>4</v>
      </c>
      <c r="AM498" s="1360">
        <f t="shared" si="781"/>
        <v>11</v>
      </c>
      <c r="AN498" s="1363">
        <v>1</v>
      </c>
      <c r="AO498" s="1360"/>
      <c r="AP498" s="1360"/>
      <c r="AQ498" s="1360">
        <v>6</v>
      </c>
      <c r="AR498" s="1360">
        <v>0</v>
      </c>
      <c r="AS498" s="1360">
        <v>3</v>
      </c>
      <c r="AT498" s="1360">
        <f t="shared" si="782"/>
        <v>9</v>
      </c>
      <c r="AU498" s="1360">
        <v>1</v>
      </c>
      <c r="AV498" s="1361"/>
      <c r="AW498" s="1360"/>
      <c r="AX498" s="1395">
        <v>6</v>
      </c>
      <c r="AY498" s="1395">
        <v>0</v>
      </c>
      <c r="AZ498" s="1395">
        <v>3</v>
      </c>
      <c r="BA498" s="1395">
        <f t="shared" si="783"/>
        <v>9</v>
      </c>
      <c r="BB498" s="1395">
        <v>1</v>
      </c>
      <c r="BC498" s="1395"/>
      <c r="BD498" s="1395"/>
      <c r="BE498" s="1395"/>
      <c r="BF498" s="1395"/>
      <c r="BG498" s="1395"/>
      <c r="BH498" s="1395"/>
      <c r="BI498" s="1395"/>
      <c r="BJ498" s="1395"/>
      <c r="BK498" s="1395"/>
      <c r="BL498" s="1395"/>
      <c r="BM498" s="1395">
        <v>0</v>
      </c>
      <c r="BN498" s="1395">
        <v>0</v>
      </c>
      <c r="BO498" s="1395">
        <v>0</v>
      </c>
      <c r="BP498" s="1395">
        <f t="shared" si="784"/>
        <v>0</v>
      </c>
      <c r="BQ498" s="1360">
        <v>1</v>
      </c>
      <c r="BR498" s="1361"/>
      <c r="BS498" s="1360">
        <v>0</v>
      </c>
      <c r="BT498" s="1360">
        <v>0</v>
      </c>
      <c r="BU498" s="1360">
        <v>0</v>
      </c>
      <c r="BV498" s="1360">
        <f t="shared" si="785"/>
        <v>0</v>
      </c>
      <c r="BW498" s="1360">
        <v>1</v>
      </c>
      <c r="BX498" s="1360"/>
      <c r="BY498" s="1360"/>
      <c r="BZ498" s="1360"/>
      <c r="CA498" s="1360">
        <v>0</v>
      </c>
      <c r="CB498" s="1360">
        <v>0</v>
      </c>
      <c r="CC498" s="1360">
        <v>3</v>
      </c>
      <c r="CD498" s="1360">
        <f t="shared" si="786"/>
        <v>3</v>
      </c>
      <c r="CE498" s="1360">
        <v>1</v>
      </c>
      <c r="CF498" s="1163"/>
      <c r="CG498" s="1354"/>
      <c r="CH498" s="1370">
        <v>0</v>
      </c>
      <c r="CI498" s="1370">
        <v>0</v>
      </c>
      <c r="CJ498" s="1370">
        <v>3</v>
      </c>
      <c r="CK498" s="1370">
        <f t="shared" si="787"/>
        <v>3</v>
      </c>
      <c r="CL498" s="1363">
        <v>1</v>
      </c>
      <c r="CM498" s="1370"/>
      <c r="CN498" s="1369"/>
      <c r="CO498" s="1369"/>
      <c r="CP498" s="1370">
        <v>0</v>
      </c>
      <c r="CQ498" s="1370">
        <v>0</v>
      </c>
      <c r="CR498" s="1370">
        <v>1</v>
      </c>
      <c r="CS498" s="1370">
        <f t="shared" si="788"/>
        <v>1</v>
      </c>
      <c r="CT498" s="1370">
        <v>1</v>
      </c>
      <c r="CU498" s="1370"/>
      <c r="CV498" s="1369"/>
      <c r="CW498" s="1370">
        <v>0</v>
      </c>
      <c r="CX498" s="1370">
        <v>0</v>
      </c>
      <c r="CY498" s="1370">
        <v>1</v>
      </c>
      <c r="CZ498" s="1370">
        <f t="shared" si="789"/>
        <v>1</v>
      </c>
      <c r="DA498" s="1680">
        <v>1</v>
      </c>
      <c r="DB498" s="1680"/>
      <c r="DC498" s="1680"/>
      <c r="DD498" s="1680"/>
      <c r="DE498" s="1680"/>
      <c r="DF498" s="1680"/>
      <c r="DG498" s="1680"/>
      <c r="DH498" s="1680"/>
      <c r="DI498" s="1680"/>
      <c r="DJ498" s="1680"/>
      <c r="DK498" s="1680"/>
      <c r="DL498" s="1680"/>
      <c r="DM498" s="1370"/>
      <c r="DN498" s="1370"/>
      <c r="DO498" s="1369"/>
      <c r="DP498" s="1369"/>
      <c r="DQ498" s="1370"/>
      <c r="DR498" s="1370"/>
      <c r="DS498" s="1370"/>
      <c r="DT498" s="1370"/>
      <c r="DU498" s="1370"/>
      <c r="DV498" s="1370"/>
      <c r="DW498" s="1369"/>
      <c r="DX498" s="1370"/>
      <c r="DY498" s="1370"/>
      <c r="DZ498" s="1370"/>
      <c r="EA498" s="1370"/>
      <c r="EB498" s="1370"/>
      <c r="EC498" s="1370"/>
      <c r="ED498" s="1369"/>
      <c r="EE498" s="1369"/>
      <c r="EF498" s="1370">
        <v>7</v>
      </c>
      <c r="EG498" s="1370">
        <v>0</v>
      </c>
      <c r="EH498" s="1370">
        <v>3</v>
      </c>
      <c r="EI498" s="1370">
        <f t="shared" si="790"/>
        <v>10</v>
      </c>
      <c r="EJ498" s="1370">
        <v>1</v>
      </c>
      <c r="EK498" s="1163"/>
      <c r="EL498" s="1355"/>
      <c r="EM498" s="1360">
        <v>9</v>
      </c>
      <c r="EN498" s="1360">
        <v>6</v>
      </c>
      <c r="EO498" s="1360">
        <v>4</v>
      </c>
      <c r="EP498" s="1360">
        <f t="shared" si="791"/>
        <v>19</v>
      </c>
      <c r="EQ498" s="1360">
        <v>1</v>
      </c>
      <c r="ER498" s="1360"/>
      <c r="ES498" s="1362"/>
      <c r="ET498" s="1360"/>
      <c r="EU498" s="1360">
        <v>9</v>
      </c>
      <c r="EV498" s="1360">
        <v>1</v>
      </c>
      <c r="EW498" s="1360">
        <v>5</v>
      </c>
      <c r="EX498" s="1360">
        <f t="shared" si="792"/>
        <v>15</v>
      </c>
      <c r="EY498" s="1361">
        <v>1</v>
      </c>
      <c r="EZ498" s="1360"/>
      <c r="FA498" s="1362"/>
      <c r="FB498" s="1360">
        <v>9</v>
      </c>
      <c r="FC498" s="1360">
        <v>3</v>
      </c>
      <c r="FD498" s="1360">
        <v>11</v>
      </c>
      <c r="FE498" s="1360">
        <f t="shared" si="793"/>
        <v>23</v>
      </c>
      <c r="FF498" s="1372">
        <v>1</v>
      </c>
      <c r="FG498" s="1372"/>
      <c r="FH498" s="1373"/>
      <c r="FI498" s="1373"/>
      <c r="FJ498" s="1374">
        <v>11</v>
      </c>
      <c r="FK498" s="1374">
        <v>3</v>
      </c>
      <c r="FL498" s="1374">
        <v>0</v>
      </c>
      <c r="FM498" s="1374">
        <f t="shared" si="794"/>
        <v>14</v>
      </c>
      <c r="FN498" s="1374">
        <v>1</v>
      </c>
      <c r="FO498" s="1374"/>
      <c r="FP498" s="1374"/>
      <c r="FQ498" s="1374">
        <v>11</v>
      </c>
      <c r="FR498" s="1360">
        <v>4</v>
      </c>
      <c r="FS498" s="1360">
        <v>2</v>
      </c>
      <c r="FT498" s="1360">
        <f t="shared" si="795"/>
        <v>17</v>
      </c>
      <c r="FU498" s="1360">
        <v>1</v>
      </c>
      <c r="FV498" s="1360"/>
      <c r="FW498" s="1362"/>
      <c r="FX498" s="1362"/>
      <c r="FY498" s="1360">
        <v>1</v>
      </c>
      <c r="FZ498" s="1360">
        <v>0</v>
      </c>
      <c r="GA498" s="1360">
        <v>2</v>
      </c>
      <c r="GB498" s="1362">
        <f t="shared" si="796"/>
        <v>3</v>
      </c>
      <c r="GC498" s="1362">
        <v>1</v>
      </c>
      <c r="GD498" s="1361"/>
      <c r="GE498" s="1360">
        <f t="shared" si="777"/>
        <v>38</v>
      </c>
      <c r="GF498" s="1360">
        <f t="shared" si="778"/>
        <v>7</v>
      </c>
      <c r="GG498" s="1360">
        <f t="shared" si="779"/>
        <v>21</v>
      </c>
      <c r="GH498" s="1368">
        <v>1</v>
      </c>
      <c r="GI498" s="1368">
        <v>3</v>
      </c>
      <c r="GJ498" s="1368"/>
      <c r="GK498" s="1368"/>
      <c r="GL498" s="1368"/>
      <c r="GM498" s="1368"/>
      <c r="GN498" s="1368"/>
      <c r="GO498" s="1368"/>
      <c r="GP498" s="1368"/>
      <c r="GQ498" s="1368"/>
      <c r="GR498" s="1368"/>
      <c r="GS498" s="1016"/>
      <c r="GT498" s="1016"/>
      <c r="GU498" s="1016"/>
      <c r="GV498" s="1016"/>
      <c r="GW498" s="1016"/>
      <c r="GX498" s="1016"/>
      <c r="GY498" s="1016"/>
      <c r="GZ498" s="1016"/>
      <c r="HA498" s="1016"/>
      <c r="HB498" s="1016"/>
      <c r="HC498" s="1016"/>
    </row>
    <row r="499" spans="1:211" ht="15.5" hidden="1" x14ac:dyDescent="0.35">
      <c r="A499" s="1230">
        <v>43419</v>
      </c>
      <c r="B499" s="595"/>
      <c r="C499" s="595"/>
      <c r="D499" s="595"/>
      <c r="E499" s="595"/>
      <c r="F499" s="1012"/>
      <c r="G499" s="1165"/>
      <c r="H499" s="595"/>
      <c r="I499" s="595"/>
      <c r="J499" s="595"/>
      <c r="K499" s="595"/>
      <c r="L499" s="595"/>
      <c r="M499" s="1012"/>
      <c r="N499" s="1012"/>
      <c r="O499" s="595"/>
      <c r="P499" s="595"/>
      <c r="Q499" s="595"/>
      <c r="R499" s="595"/>
      <c r="S499" s="595"/>
      <c r="T499" s="595"/>
      <c r="U499" s="1012"/>
      <c r="V499" s="1165"/>
      <c r="W499" s="595"/>
      <c r="X499" s="595"/>
      <c r="Y499" s="595"/>
      <c r="Z499" s="595"/>
      <c r="AA499" s="1012"/>
      <c r="AB499" s="1012"/>
      <c r="AC499" s="1360">
        <v>4</v>
      </c>
      <c r="AD499" s="1360">
        <v>5</v>
      </c>
      <c r="AE499" s="1360">
        <v>6</v>
      </c>
      <c r="AF499" s="1360">
        <f t="shared" si="780"/>
        <v>15</v>
      </c>
      <c r="AG499" s="1360">
        <v>1</v>
      </c>
      <c r="AH499" s="1361"/>
      <c r="AI499" s="1360"/>
      <c r="AJ499" s="1360">
        <v>7</v>
      </c>
      <c r="AK499" s="1360">
        <v>6</v>
      </c>
      <c r="AL499" s="1360">
        <v>6</v>
      </c>
      <c r="AM499" s="1360">
        <f t="shared" si="781"/>
        <v>19</v>
      </c>
      <c r="AN499" s="1363">
        <v>1</v>
      </c>
      <c r="AO499" s="1360"/>
      <c r="AP499" s="1360"/>
      <c r="AQ499" s="1360">
        <v>3</v>
      </c>
      <c r="AR499" s="1360">
        <v>2</v>
      </c>
      <c r="AS499" s="1360">
        <v>1</v>
      </c>
      <c r="AT499" s="1360">
        <f t="shared" si="782"/>
        <v>6</v>
      </c>
      <c r="AU499" s="1360">
        <v>1</v>
      </c>
      <c r="AV499" s="1361"/>
      <c r="AW499" s="1360"/>
      <c r="AX499" s="1395">
        <v>4</v>
      </c>
      <c r="AY499" s="1395">
        <v>4</v>
      </c>
      <c r="AZ499" s="1395">
        <v>3</v>
      </c>
      <c r="BA499" s="1395">
        <f t="shared" si="783"/>
        <v>11</v>
      </c>
      <c r="BB499" s="1395">
        <v>1</v>
      </c>
      <c r="BC499" s="1395"/>
      <c r="BD499" s="1395"/>
      <c r="BE499" s="1395"/>
      <c r="BF499" s="1395"/>
      <c r="BG499" s="1395"/>
      <c r="BH499" s="1395"/>
      <c r="BI499" s="1395"/>
      <c r="BJ499" s="1395"/>
      <c r="BK499" s="1395"/>
      <c r="BL499" s="1395"/>
      <c r="BM499" s="1395">
        <v>0</v>
      </c>
      <c r="BN499" s="1395">
        <v>0</v>
      </c>
      <c r="BO499" s="1395">
        <v>1</v>
      </c>
      <c r="BP499" s="1395">
        <f t="shared" si="784"/>
        <v>1</v>
      </c>
      <c r="BQ499" s="1360">
        <v>1</v>
      </c>
      <c r="BR499" s="1361"/>
      <c r="BS499" s="1360">
        <v>0</v>
      </c>
      <c r="BT499" s="1360">
        <v>0</v>
      </c>
      <c r="BU499" s="1360">
        <v>1</v>
      </c>
      <c r="BV499" s="1360">
        <f t="shared" si="785"/>
        <v>1</v>
      </c>
      <c r="BW499" s="1360">
        <v>1</v>
      </c>
      <c r="BX499" s="1360"/>
      <c r="BY499" s="1360"/>
      <c r="BZ499" s="1360"/>
      <c r="CA499" s="1360">
        <v>0</v>
      </c>
      <c r="CB499" s="1360">
        <v>0</v>
      </c>
      <c r="CC499" s="1360">
        <v>5</v>
      </c>
      <c r="CD499" s="1360">
        <f t="shared" si="786"/>
        <v>5</v>
      </c>
      <c r="CE499" s="1360">
        <v>1</v>
      </c>
      <c r="CF499" s="1163"/>
      <c r="CG499" s="1354"/>
      <c r="CH499" s="1370">
        <v>0</v>
      </c>
      <c r="CI499" s="1370">
        <v>0</v>
      </c>
      <c r="CJ499" s="1370">
        <v>7</v>
      </c>
      <c r="CK499" s="1370">
        <f t="shared" si="787"/>
        <v>7</v>
      </c>
      <c r="CL499" s="1363">
        <v>1</v>
      </c>
      <c r="CM499" s="1370"/>
      <c r="CN499" s="1369"/>
      <c r="CO499" s="1369"/>
      <c r="CP499" s="1370">
        <v>0</v>
      </c>
      <c r="CQ499" s="1370">
        <v>0</v>
      </c>
      <c r="CR499" s="1370">
        <v>6</v>
      </c>
      <c r="CS499" s="1370">
        <f t="shared" si="788"/>
        <v>6</v>
      </c>
      <c r="CT499" s="1370">
        <v>1</v>
      </c>
      <c r="CU499" s="1370"/>
      <c r="CV499" s="1369"/>
      <c r="CW499" s="1370">
        <v>0</v>
      </c>
      <c r="CX499" s="1370">
        <v>0</v>
      </c>
      <c r="CY499" s="1370">
        <v>6</v>
      </c>
      <c r="CZ499" s="1370">
        <f t="shared" si="789"/>
        <v>6</v>
      </c>
      <c r="DA499" s="1680">
        <v>1</v>
      </c>
      <c r="DB499" s="1680"/>
      <c r="DC499" s="1680"/>
      <c r="DD499" s="1680"/>
      <c r="DE499" s="1680"/>
      <c r="DF499" s="1680"/>
      <c r="DG499" s="1680"/>
      <c r="DH499" s="1680"/>
      <c r="DI499" s="1680"/>
      <c r="DJ499" s="1680"/>
      <c r="DK499" s="1680"/>
      <c r="DL499" s="1680"/>
      <c r="DM499" s="1370"/>
      <c r="DN499" s="1370"/>
      <c r="DO499" s="1369"/>
      <c r="DP499" s="1369"/>
      <c r="DQ499" s="1370"/>
      <c r="DR499" s="1370"/>
      <c r="DS499" s="1370"/>
      <c r="DT499" s="1370"/>
      <c r="DU499" s="1370"/>
      <c r="DV499" s="1370"/>
      <c r="DW499" s="1369"/>
      <c r="DX499" s="1370"/>
      <c r="DY499" s="1370"/>
      <c r="DZ499" s="1370"/>
      <c r="EA499" s="1370"/>
      <c r="EB499" s="1370"/>
      <c r="EC499" s="1370"/>
      <c r="ED499" s="1369"/>
      <c r="EE499" s="1369"/>
      <c r="EF499" s="1370">
        <v>11</v>
      </c>
      <c r="EG499" s="1370">
        <v>3</v>
      </c>
      <c r="EH499" s="1370">
        <v>2</v>
      </c>
      <c r="EI499" s="1370">
        <f t="shared" si="790"/>
        <v>16</v>
      </c>
      <c r="EJ499" s="1370">
        <v>1</v>
      </c>
      <c r="EK499" s="1163"/>
      <c r="EL499" s="1355"/>
      <c r="EM499" s="1360">
        <v>11</v>
      </c>
      <c r="EN499" s="1360">
        <v>4</v>
      </c>
      <c r="EO499" s="1360">
        <v>3</v>
      </c>
      <c r="EP499" s="1360">
        <f t="shared" si="791"/>
        <v>18</v>
      </c>
      <c r="EQ499" s="1360">
        <v>1</v>
      </c>
      <c r="ER499" s="1360"/>
      <c r="ES499" s="1362"/>
      <c r="ET499" s="1360"/>
      <c r="EU499" s="1360">
        <v>11</v>
      </c>
      <c r="EV499" s="1360">
        <v>1</v>
      </c>
      <c r="EW499" s="1360">
        <v>5</v>
      </c>
      <c r="EX499" s="1360">
        <f t="shared" si="792"/>
        <v>17</v>
      </c>
      <c r="EY499" s="1361">
        <v>1</v>
      </c>
      <c r="EZ499" s="1360"/>
      <c r="FA499" s="1362"/>
      <c r="FB499" s="1360">
        <v>11</v>
      </c>
      <c r="FC499" s="1360">
        <v>2</v>
      </c>
      <c r="FD499" s="1360">
        <v>8</v>
      </c>
      <c r="FE499" s="1360">
        <f t="shared" si="793"/>
        <v>21</v>
      </c>
      <c r="FF499" s="1372">
        <v>1</v>
      </c>
      <c r="FG499" s="1372"/>
      <c r="FH499" s="1373"/>
      <c r="FI499" s="1373"/>
      <c r="FJ499" s="1374">
        <v>5</v>
      </c>
      <c r="FK499" s="1374">
        <v>2</v>
      </c>
      <c r="FL499" s="1374">
        <v>7</v>
      </c>
      <c r="FM499" s="1374">
        <f t="shared" si="794"/>
        <v>14</v>
      </c>
      <c r="FN499" s="1374">
        <v>1</v>
      </c>
      <c r="FO499" s="1374"/>
      <c r="FP499" s="1374"/>
      <c r="FQ499" s="1374">
        <v>6</v>
      </c>
      <c r="FR499" s="1360">
        <v>2</v>
      </c>
      <c r="FS499" s="1360">
        <v>7</v>
      </c>
      <c r="FT499" s="1360">
        <f t="shared" si="795"/>
        <v>15</v>
      </c>
      <c r="FU499" s="1360">
        <v>1</v>
      </c>
      <c r="FV499" s="1360"/>
      <c r="FW499" s="1362"/>
      <c r="FX499" s="1362"/>
      <c r="FY499" s="1360">
        <v>1</v>
      </c>
      <c r="FZ499" s="1360">
        <v>3</v>
      </c>
      <c r="GA499" s="1360">
        <v>2</v>
      </c>
      <c r="GB499" s="1362">
        <f t="shared" si="796"/>
        <v>6</v>
      </c>
      <c r="GC499" s="1362">
        <v>1</v>
      </c>
      <c r="GD499" s="1361"/>
      <c r="GE499" s="1360">
        <f t="shared" si="777"/>
        <v>35</v>
      </c>
      <c r="GF499" s="1360">
        <f t="shared" si="778"/>
        <v>16</v>
      </c>
      <c r="GG499" s="1360">
        <f t="shared" si="779"/>
        <v>35</v>
      </c>
      <c r="GH499" s="1368">
        <v>1</v>
      </c>
      <c r="GI499" s="1368">
        <v>1</v>
      </c>
      <c r="GJ499" s="1368"/>
      <c r="GK499" s="1368"/>
      <c r="GL499" s="1368"/>
      <c r="GM499" s="1368"/>
      <c r="GN499" s="1368"/>
      <c r="GO499" s="1368"/>
      <c r="GP499" s="1368"/>
      <c r="GQ499" s="1368"/>
      <c r="GR499" s="1368"/>
      <c r="GS499" s="1016"/>
      <c r="GT499" s="1016"/>
      <c r="GU499" s="1016"/>
      <c r="GV499" s="1016"/>
      <c r="GW499" s="1016"/>
      <c r="GX499" s="1016"/>
      <c r="GY499" s="1016"/>
      <c r="GZ499" s="1016"/>
      <c r="HA499" s="1016"/>
      <c r="HB499" s="1016"/>
      <c r="HC499" s="1016"/>
    </row>
    <row r="500" spans="1:211" hidden="1" x14ac:dyDescent="0.35">
      <c r="A500" s="1231">
        <v>43420</v>
      </c>
      <c r="B500" s="595"/>
      <c r="C500" s="595"/>
      <c r="D500" s="595"/>
      <c r="E500" s="595"/>
      <c r="F500" s="1012"/>
      <c r="G500" s="1165"/>
      <c r="H500" s="595"/>
      <c r="I500" s="595"/>
      <c r="J500" s="595"/>
      <c r="K500" s="595"/>
      <c r="L500" s="595"/>
      <c r="M500" s="1012"/>
      <c r="N500" s="1012"/>
      <c r="O500" s="595"/>
      <c r="P500" s="595"/>
      <c r="Q500" s="595"/>
      <c r="R500" s="595"/>
      <c r="S500" s="595"/>
      <c r="T500" s="595"/>
      <c r="U500" s="1012"/>
      <c r="V500" s="1165"/>
      <c r="W500" s="595"/>
      <c r="X500" s="595"/>
      <c r="Y500" s="595"/>
      <c r="Z500" s="595"/>
      <c r="AA500" s="1012"/>
      <c r="AB500" s="1012"/>
      <c r="AC500" s="1360">
        <v>6</v>
      </c>
      <c r="AD500" s="1360">
        <v>3</v>
      </c>
      <c r="AE500" s="1360">
        <v>4</v>
      </c>
      <c r="AF500" s="1360">
        <f t="shared" si="780"/>
        <v>13</v>
      </c>
      <c r="AG500" s="1360">
        <v>1</v>
      </c>
      <c r="AH500" s="1361"/>
      <c r="AI500" s="1360"/>
      <c r="AJ500" s="1360">
        <v>8</v>
      </c>
      <c r="AK500" s="1360">
        <v>3</v>
      </c>
      <c r="AL500" s="1360">
        <v>6</v>
      </c>
      <c r="AM500" s="1360">
        <f t="shared" si="781"/>
        <v>17</v>
      </c>
      <c r="AN500" s="1363">
        <v>1</v>
      </c>
      <c r="AO500" s="1360"/>
      <c r="AP500" s="1360"/>
      <c r="AQ500" s="1360">
        <v>2</v>
      </c>
      <c r="AR500" s="1360">
        <v>2</v>
      </c>
      <c r="AS500" s="1360">
        <v>1</v>
      </c>
      <c r="AT500" s="1360">
        <f t="shared" si="782"/>
        <v>5</v>
      </c>
      <c r="AU500" s="1360">
        <v>1</v>
      </c>
      <c r="AV500" s="1361"/>
      <c r="AW500" s="1360"/>
      <c r="AX500" s="1395">
        <v>2</v>
      </c>
      <c r="AY500" s="1395">
        <v>4</v>
      </c>
      <c r="AZ500" s="1395">
        <v>1</v>
      </c>
      <c r="BA500" s="1395">
        <f t="shared" si="783"/>
        <v>7</v>
      </c>
      <c r="BB500" s="1395">
        <v>1</v>
      </c>
      <c r="BC500" s="1395"/>
      <c r="BD500" s="1395"/>
      <c r="BE500" s="1395"/>
      <c r="BF500" s="1395"/>
      <c r="BG500" s="1395"/>
      <c r="BH500" s="1395"/>
      <c r="BI500" s="1395"/>
      <c r="BJ500" s="1395"/>
      <c r="BK500" s="1395"/>
      <c r="BL500" s="1395"/>
      <c r="BM500" s="1395">
        <v>0</v>
      </c>
      <c r="BN500" s="1395">
        <v>0</v>
      </c>
      <c r="BO500" s="1395">
        <v>1</v>
      </c>
      <c r="BP500" s="1395">
        <f t="shared" si="784"/>
        <v>1</v>
      </c>
      <c r="BQ500" s="1360">
        <v>1</v>
      </c>
      <c r="BR500" s="1361"/>
      <c r="BS500" s="1360">
        <v>0</v>
      </c>
      <c r="BT500" s="1360">
        <v>0</v>
      </c>
      <c r="BU500" s="1360">
        <v>1</v>
      </c>
      <c r="BV500" s="1360">
        <f t="shared" si="785"/>
        <v>1</v>
      </c>
      <c r="BW500" s="1360">
        <v>1</v>
      </c>
      <c r="BX500" s="1360"/>
      <c r="BY500" s="1360"/>
      <c r="BZ500" s="1360"/>
      <c r="CA500" s="1360">
        <v>0</v>
      </c>
      <c r="CB500" s="1360">
        <v>0</v>
      </c>
      <c r="CC500" s="1360">
        <v>1</v>
      </c>
      <c r="CD500" s="1360">
        <f t="shared" si="786"/>
        <v>1</v>
      </c>
      <c r="CE500" s="1360">
        <v>1</v>
      </c>
      <c r="CF500" s="1163"/>
      <c r="CG500" s="1354"/>
      <c r="CH500" s="1370">
        <v>0</v>
      </c>
      <c r="CI500" s="1370">
        <v>0</v>
      </c>
      <c r="CJ500" s="1370">
        <v>3</v>
      </c>
      <c r="CK500" s="1370">
        <f t="shared" si="787"/>
        <v>3</v>
      </c>
      <c r="CL500" s="1363">
        <v>1</v>
      </c>
      <c r="CM500" s="1370"/>
      <c r="CN500" s="1369"/>
      <c r="CO500" s="1369"/>
      <c r="CP500" s="1370">
        <v>0</v>
      </c>
      <c r="CQ500" s="1370">
        <v>0</v>
      </c>
      <c r="CR500" s="1370">
        <v>3</v>
      </c>
      <c r="CS500" s="1370">
        <f t="shared" si="788"/>
        <v>3</v>
      </c>
      <c r="CT500" s="1370">
        <v>1</v>
      </c>
      <c r="CU500" s="1370"/>
      <c r="CV500" s="1369"/>
      <c r="CW500" s="1370">
        <v>0</v>
      </c>
      <c r="CX500" s="1370">
        <v>0</v>
      </c>
      <c r="CY500" s="1370">
        <v>3</v>
      </c>
      <c r="CZ500" s="1370">
        <f t="shared" si="789"/>
        <v>3</v>
      </c>
      <c r="DA500" s="1680">
        <v>1</v>
      </c>
      <c r="DB500" s="1680"/>
      <c r="DC500" s="1680"/>
      <c r="DD500" s="1680"/>
      <c r="DE500" s="1680"/>
      <c r="DF500" s="1680"/>
      <c r="DG500" s="1680"/>
      <c r="DH500" s="1680"/>
      <c r="DI500" s="1680"/>
      <c r="DJ500" s="1680"/>
      <c r="DK500" s="1680"/>
      <c r="DL500" s="1680"/>
      <c r="DM500" s="1370"/>
      <c r="DN500" s="1370"/>
      <c r="DO500" s="1369"/>
      <c r="DP500" s="1369"/>
      <c r="DQ500" s="1370"/>
      <c r="DR500" s="1370"/>
      <c r="DS500" s="1370"/>
      <c r="DT500" s="1370"/>
      <c r="DU500" s="1370"/>
      <c r="DV500" s="1370"/>
      <c r="DW500" s="1369"/>
      <c r="DX500" s="1370"/>
      <c r="DY500" s="1370"/>
      <c r="DZ500" s="1370"/>
      <c r="EA500" s="1370"/>
      <c r="EB500" s="1370"/>
      <c r="EC500" s="1370"/>
      <c r="ED500" s="1369"/>
      <c r="EE500" s="1369"/>
      <c r="EF500" s="1370">
        <v>9</v>
      </c>
      <c r="EG500" s="1370">
        <v>2</v>
      </c>
      <c r="EH500" s="1370">
        <v>2</v>
      </c>
      <c r="EI500" s="1370">
        <f t="shared" si="790"/>
        <v>13</v>
      </c>
      <c r="EJ500" s="1370">
        <v>1</v>
      </c>
      <c r="EK500" s="1163"/>
      <c r="EL500" s="1355"/>
      <c r="EM500" s="1360">
        <v>9</v>
      </c>
      <c r="EN500" s="1360">
        <v>4</v>
      </c>
      <c r="EO500" s="1360">
        <v>3</v>
      </c>
      <c r="EP500" s="1360">
        <f t="shared" si="791"/>
        <v>16</v>
      </c>
      <c r="EQ500" s="1360">
        <v>1</v>
      </c>
      <c r="ER500" s="1360"/>
      <c r="ES500" s="1362"/>
      <c r="ET500" s="1360"/>
      <c r="EU500" s="1360">
        <v>5</v>
      </c>
      <c r="EV500" s="1360">
        <v>1</v>
      </c>
      <c r="EW500" s="1360">
        <v>8</v>
      </c>
      <c r="EX500" s="1360">
        <f t="shared" si="792"/>
        <v>14</v>
      </c>
      <c r="EY500" s="1361">
        <v>1</v>
      </c>
      <c r="EZ500" s="1371"/>
      <c r="FA500" s="1360"/>
      <c r="FB500" s="1360">
        <v>5</v>
      </c>
      <c r="FC500" s="1360">
        <v>2</v>
      </c>
      <c r="FD500" s="1360">
        <v>10</v>
      </c>
      <c r="FE500" s="1360">
        <f t="shared" si="793"/>
        <v>17</v>
      </c>
      <c r="FF500" s="1372">
        <v>1</v>
      </c>
      <c r="FG500" s="1372"/>
      <c r="FH500" s="1372"/>
      <c r="FI500" s="1372"/>
      <c r="FJ500" s="1374">
        <v>7</v>
      </c>
      <c r="FK500" s="1374">
        <v>2</v>
      </c>
      <c r="FL500" s="1374">
        <v>1</v>
      </c>
      <c r="FM500" s="1374">
        <f t="shared" si="794"/>
        <v>10</v>
      </c>
      <c r="FN500" s="1374">
        <v>1</v>
      </c>
      <c r="FO500" s="1374"/>
      <c r="FP500" s="1374"/>
      <c r="FQ500" s="1374">
        <v>7</v>
      </c>
      <c r="FR500" s="1360">
        <v>2</v>
      </c>
      <c r="FS500" s="1360">
        <v>3</v>
      </c>
      <c r="FT500" s="1360">
        <f t="shared" si="795"/>
        <v>12</v>
      </c>
      <c r="FU500" s="1360">
        <v>1</v>
      </c>
      <c r="FV500" s="1360"/>
      <c r="FW500" s="1362"/>
      <c r="FX500" s="1362"/>
      <c r="FY500" s="1360">
        <v>3</v>
      </c>
      <c r="FZ500" s="1360">
        <v>2</v>
      </c>
      <c r="GA500" s="1360">
        <v>1</v>
      </c>
      <c r="GB500" s="1362">
        <f t="shared" si="796"/>
        <v>6</v>
      </c>
      <c r="GC500" s="1362">
        <v>1</v>
      </c>
      <c r="GD500" s="1361"/>
      <c r="GE500" s="1362">
        <f t="shared" si="777"/>
        <v>32</v>
      </c>
      <c r="GF500" s="1362">
        <f t="shared" si="778"/>
        <v>12</v>
      </c>
      <c r="GG500" s="1362">
        <f t="shared" si="779"/>
        <v>22</v>
      </c>
      <c r="GH500" s="1368">
        <v>2</v>
      </c>
      <c r="GI500" s="1368">
        <v>3</v>
      </c>
      <c r="GJ500" s="1368"/>
      <c r="GK500" s="1368"/>
      <c r="GL500" s="1368"/>
      <c r="GM500" s="1368"/>
      <c r="GN500" s="1368"/>
      <c r="GO500" s="1368"/>
      <c r="GP500" s="1368"/>
      <c r="GQ500" s="1368"/>
      <c r="GR500" s="1368"/>
      <c r="GS500" s="1016"/>
      <c r="GT500" s="1016"/>
      <c r="GU500" s="1016"/>
      <c r="GV500" s="1016"/>
      <c r="GW500" s="1016"/>
      <c r="GX500" s="1016"/>
      <c r="GY500" s="1016"/>
      <c r="GZ500" s="1016"/>
      <c r="HA500" s="1016"/>
      <c r="HB500" s="1016"/>
      <c r="HC500" s="1016"/>
    </row>
    <row r="501" spans="1:211" hidden="1" x14ac:dyDescent="0.35">
      <c r="A501" s="1230">
        <v>43423</v>
      </c>
      <c r="B501" s="595"/>
      <c r="C501" s="595"/>
      <c r="D501" s="595"/>
      <c r="E501" s="595"/>
      <c r="F501" s="1012"/>
      <c r="G501" s="1165"/>
      <c r="H501" s="595"/>
      <c r="I501" s="595"/>
      <c r="J501" s="595"/>
      <c r="K501" s="595"/>
      <c r="L501" s="595"/>
      <c r="M501" s="1012"/>
      <c r="N501" s="1012"/>
      <c r="O501" s="595"/>
      <c r="P501" s="595"/>
      <c r="Q501" s="595"/>
      <c r="R501" s="595"/>
      <c r="S501" s="595"/>
      <c r="T501" s="595"/>
      <c r="U501" s="1012"/>
      <c r="V501" s="1165"/>
      <c r="W501" s="595"/>
      <c r="X501" s="595"/>
      <c r="Y501" s="595"/>
      <c r="Z501" s="595"/>
      <c r="AA501" s="1012"/>
      <c r="AB501" s="1012"/>
      <c r="AC501" s="1360">
        <v>6</v>
      </c>
      <c r="AD501" s="1360">
        <v>3</v>
      </c>
      <c r="AE501" s="1360">
        <v>4</v>
      </c>
      <c r="AF501" s="1360">
        <f>SUM(AC501:AE501)</f>
        <v>13</v>
      </c>
      <c r="AG501" s="1360">
        <v>1</v>
      </c>
      <c r="AH501" s="1361"/>
      <c r="AI501" s="1360"/>
      <c r="AJ501" s="1360">
        <v>7</v>
      </c>
      <c r="AK501" s="1360">
        <v>4</v>
      </c>
      <c r="AL501" s="1360">
        <v>6</v>
      </c>
      <c r="AM501" s="1360">
        <f>SUM(AJ501:AL501)</f>
        <v>17</v>
      </c>
      <c r="AN501" s="1363">
        <v>1</v>
      </c>
      <c r="AO501" s="1360"/>
      <c r="AP501" s="1360"/>
      <c r="AQ501" s="1360">
        <v>5</v>
      </c>
      <c r="AR501" s="1360">
        <v>0</v>
      </c>
      <c r="AS501" s="1360">
        <v>9</v>
      </c>
      <c r="AT501" s="1360">
        <f>SUM(AQ501:AS501)</f>
        <v>14</v>
      </c>
      <c r="AU501" s="1360">
        <v>1</v>
      </c>
      <c r="AV501" s="1361"/>
      <c r="AW501" s="1360"/>
      <c r="AX501" s="1395">
        <v>5</v>
      </c>
      <c r="AY501" s="1395">
        <v>0</v>
      </c>
      <c r="AZ501" s="1395">
        <v>10</v>
      </c>
      <c r="BA501" s="1395">
        <f>SUM(AX501:AZ501)</f>
        <v>15</v>
      </c>
      <c r="BB501" s="1395">
        <v>1</v>
      </c>
      <c r="BC501" s="1395"/>
      <c r="BD501" s="1395"/>
      <c r="BE501" s="1395"/>
      <c r="BF501" s="1395"/>
      <c r="BG501" s="1395"/>
      <c r="BH501" s="1395"/>
      <c r="BI501" s="1395"/>
      <c r="BJ501" s="1395"/>
      <c r="BK501" s="1395"/>
      <c r="BL501" s="1395"/>
      <c r="BM501" s="1395">
        <v>0</v>
      </c>
      <c r="BN501" s="1395">
        <v>1</v>
      </c>
      <c r="BO501" s="1395">
        <v>4</v>
      </c>
      <c r="BP501" s="1395">
        <f>SUM(BM501:BO501)</f>
        <v>5</v>
      </c>
      <c r="BQ501" s="1360">
        <v>1</v>
      </c>
      <c r="BR501" s="1361"/>
      <c r="BS501" s="1360">
        <v>0</v>
      </c>
      <c r="BT501" s="1360">
        <v>1</v>
      </c>
      <c r="BU501" s="1360">
        <v>4</v>
      </c>
      <c r="BV501" s="1360">
        <f>SUM(BS501:BU501)</f>
        <v>5</v>
      </c>
      <c r="BW501" s="1360">
        <v>1</v>
      </c>
      <c r="BX501" s="1360"/>
      <c r="BY501" s="1360"/>
      <c r="BZ501" s="1360"/>
      <c r="CA501" s="1360">
        <v>0</v>
      </c>
      <c r="CB501" s="1360">
        <v>0</v>
      </c>
      <c r="CC501" s="1360">
        <v>4</v>
      </c>
      <c r="CD501" s="1360">
        <f>SUM(CA501:CC501)</f>
        <v>4</v>
      </c>
      <c r="CE501" s="1360">
        <v>1</v>
      </c>
      <c r="CF501" s="1163"/>
      <c r="CG501" s="1354"/>
      <c r="CH501" s="1354">
        <v>0</v>
      </c>
      <c r="CI501" s="1354">
        <v>0</v>
      </c>
      <c r="CJ501" s="1354">
        <v>5</v>
      </c>
      <c r="CK501" s="1354">
        <f>SUM(CH501:CJ501)</f>
        <v>5</v>
      </c>
      <c r="CL501" s="1082">
        <v>1</v>
      </c>
      <c r="CM501" s="1163"/>
      <c r="CN501" s="1355"/>
      <c r="CO501" s="1355"/>
      <c r="CP501" s="1354">
        <v>0</v>
      </c>
      <c r="CQ501" s="1354">
        <v>0</v>
      </c>
      <c r="CR501" s="1354">
        <v>0</v>
      </c>
      <c r="CS501" s="1354">
        <f>SUM(CP501:CR501)</f>
        <v>0</v>
      </c>
      <c r="CT501" s="1163">
        <v>1</v>
      </c>
      <c r="CU501" s="1163"/>
      <c r="CV501" s="1355"/>
      <c r="CW501" s="1354">
        <v>0</v>
      </c>
      <c r="CX501" s="1354">
        <v>0</v>
      </c>
      <c r="CY501" s="1354">
        <v>0</v>
      </c>
      <c r="CZ501" s="1354">
        <f>SUM(CW501:CY501)</f>
        <v>0</v>
      </c>
      <c r="DA501" s="1163">
        <v>1</v>
      </c>
      <c r="DB501" s="1163"/>
      <c r="DC501" s="1163"/>
      <c r="DD501" s="1163"/>
      <c r="DE501" s="1163"/>
      <c r="DF501" s="1163"/>
      <c r="DG501" s="1163"/>
      <c r="DH501" s="1163"/>
      <c r="DI501" s="1163"/>
      <c r="DJ501" s="1163"/>
      <c r="DK501" s="1163"/>
      <c r="DL501" s="1163"/>
      <c r="DM501" s="1163"/>
      <c r="DN501" s="1163"/>
      <c r="DO501" s="1355"/>
      <c r="DP501" s="1355"/>
      <c r="DQ501" s="1354"/>
      <c r="DR501" s="1354"/>
      <c r="DS501" s="1354"/>
      <c r="DT501" s="1354"/>
      <c r="DU501" s="1163"/>
      <c r="DV501" s="1163"/>
      <c r="DW501" s="1355"/>
      <c r="DX501" s="1354"/>
      <c r="DY501" s="1354"/>
      <c r="DZ501" s="1354"/>
      <c r="EA501" s="1354"/>
      <c r="EB501" s="1163"/>
      <c r="EC501" s="1163"/>
      <c r="ED501" s="1355"/>
      <c r="EE501" s="1355"/>
      <c r="EF501" s="1354">
        <v>6</v>
      </c>
      <c r="EG501" s="1354">
        <v>1</v>
      </c>
      <c r="EH501" s="1354">
        <v>0</v>
      </c>
      <c r="EI501" s="1354">
        <f>SUM(EF501:EH501)</f>
        <v>7</v>
      </c>
      <c r="EJ501" s="1163">
        <v>1</v>
      </c>
      <c r="EK501" s="1163"/>
      <c r="EL501" s="1355"/>
      <c r="EM501" s="1360">
        <v>12</v>
      </c>
      <c r="EN501" s="1360">
        <v>3</v>
      </c>
      <c r="EO501" s="1360">
        <v>3</v>
      </c>
      <c r="EP501" s="1360">
        <f>SUM(EM501:EO501)</f>
        <v>18</v>
      </c>
      <c r="EQ501" s="1360">
        <v>1</v>
      </c>
      <c r="ER501" s="1360"/>
      <c r="ES501" s="1362"/>
      <c r="ET501" s="1360"/>
      <c r="EU501" s="1362">
        <v>4</v>
      </c>
      <c r="EV501" s="1362">
        <v>1</v>
      </c>
      <c r="EW501" s="1362">
        <v>6</v>
      </c>
      <c r="EX501" s="1362">
        <f>SUM(EU501:EW501)</f>
        <v>11</v>
      </c>
      <c r="EY501" s="1375">
        <v>1</v>
      </c>
      <c r="EZ501" s="1378"/>
      <c r="FA501" s="1362"/>
      <c r="FB501" s="1362">
        <v>9</v>
      </c>
      <c r="FC501" s="1362">
        <v>3</v>
      </c>
      <c r="FD501" s="1362">
        <v>8</v>
      </c>
      <c r="FE501" s="1360">
        <f>SUM(FB501:FD501)</f>
        <v>20</v>
      </c>
      <c r="FF501" s="1372">
        <v>1</v>
      </c>
      <c r="FG501" s="1372"/>
      <c r="FH501" s="1373"/>
      <c r="FI501" s="1373"/>
      <c r="FJ501" s="1374">
        <v>9</v>
      </c>
      <c r="FK501" s="1374">
        <v>0</v>
      </c>
      <c r="FL501" s="1374">
        <v>3</v>
      </c>
      <c r="FM501" s="1374">
        <f>SUM(FJ501:FL501)</f>
        <v>12</v>
      </c>
      <c r="FN501" s="1374">
        <v>1</v>
      </c>
      <c r="FO501" s="1374"/>
      <c r="FP501" s="1374"/>
      <c r="FQ501" s="1374">
        <v>16</v>
      </c>
      <c r="FR501" s="1362">
        <v>2</v>
      </c>
      <c r="FS501" s="1362">
        <v>7</v>
      </c>
      <c r="FT501" s="1360">
        <f>SUM(FQ501:FS501)</f>
        <v>25</v>
      </c>
      <c r="FU501" s="1360">
        <v>1</v>
      </c>
      <c r="FV501" s="1360"/>
      <c r="FW501" s="1362"/>
      <c r="FX501" s="1362"/>
      <c r="FY501" s="1360">
        <v>2</v>
      </c>
      <c r="FZ501" s="1360">
        <v>2</v>
      </c>
      <c r="GA501" s="1360">
        <v>2</v>
      </c>
      <c r="GB501" s="1362">
        <f>SUM(FY501:GA501)</f>
        <v>6</v>
      </c>
      <c r="GC501" s="1362">
        <v>1</v>
      </c>
      <c r="GD501" s="1361"/>
      <c r="GE501" s="1362">
        <f t="shared" si="777"/>
        <v>32</v>
      </c>
      <c r="GF501" s="1362">
        <f t="shared" si="778"/>
        <v>8</v>
      </c>
      <c r="GG501" s="1362">
        <f t="shared" si="779"/>
        <v>32</v>
      </c>
      <c r="GH501" s="1368">
        <v>0</v>
      </c>
      <c r="GI501" s="1368">
        <v>0</v>
      </c>
      <c r="GJ501" s="1368"/>
      <c r="GK501" s="1368"/>
      <c r="GL501" s="1368"/>
      <c r="GM501" s="1368"/>
      <c r="GN501" s="1368"/>
      <c r="GO501" s="1368"/>
      <c r="GP501" s="1368"/>
      <c r="GQ501" s="1368"/>
      <c r="GR501" s="1368"/>
      <c r="GS501" s="1016"/>
      <c r="GT501" s="1016"/>
      <c r="GU501" s="1016"/>
      <c r="GV501" s="1016"/>
      <c r="GW501" s="1016"/>
      <c r="GX501" s="1016"/>
      <c r="GY501" s="1016"/>
      <c r="GZ501" s="1016"/>
      <c r="HA501" s="1016"/>
      <c r="HB501" s="1016"/>
      <c r="HC501" s="1016"/>
    </row>
    <row r="502" spans="1:211" hidden="1" x14ac:dyDescent="0.35">
      <c r="A502" s="1230">
        <v>43424</v>
      </c>
      <c r="B502" s="595"/>
      <c r="C502" s="595"/>
      <c r="D502" s="595"/>
      <c r="E502" s="595"/>
      <c r="F502" s="1012"/>
      <c r="G502" s="1165"/>
      <c r="H502" s="595"/>
      <c r="I502" s="595"/>
      <c r="J502" s="595"/>
      <c r="K502" s="595"/>
      <c r="L502" s="595"/>
      <c r="M502" s="1012"/>
      <c r="N502" s="1012"/>
      <c r="O502" s="595"/>
      <c r="P502" s="595"/>
      <c r="Q502" s="595"/>
      <c r="R502" s="595"/>
      <c r="S502" s="595"/>
      <c r="T502" s="595"/>
      <c r="U502" s="1012"/>
      <c r="V502" s="1165"/>
      <c r="W502" s="595"/>
      <c r="X502" s="595"/>
      <c r="Y502" s="595"/>
      <c r="Z502" s="595"/>
      <c r="AA502" s="1012"/>
      <c r="AB502" s="1012"/>
      <c r="AC502" s="1360">
        <v>0</v>
      </c>
      <c r="AD502" s="1360">
        <v>0</v>
      </c>
      <c r="AE502" s="1360">
        <v>0</v>
      </c>
      <c r="AF502" s="1360">
        <f>SUM(AC502:AE502)</f>
        <v>0</v>
      </c>
      <c r="AG502" s="1360">
        <v>0</v>
      </c>
      <c r="AH502" s="1361"/>
      <c r="AI502" s="1360"/>
      <c r="AJ502" s="1360">
        <v>0</v>
      </c>
      <c r="AK502" s="1360">
        <v>0</v>
      </c>
      <c r="AL502" s="1360">
        <v>0</v>
      </c>
      <c r="AM502" s="1360">
        <f>SUM(AJ502:AL502)</f>
        <v>0</v>
      </c>
      <c r="AN502" s="1363">
        <v>0</v>
      </c>
      <c r="AO502" s="1360"/>
      <c r="AP502" s="1360"/>
      <c r="AQ502" s="1360">
        <v>1</v>
      </c>
      <c r="AR502" s="1360">
        <v>7</v>
      </c>
      <c r="AS502" s="1360">
        <v>7</v>
      </c>
      <c r="AT502" s="1360">
        <f>SUM(AQ502:AS502)</f>
        <v>15</v>
      </c>
      <c r="AU502" s="1360">
        <v>1</v>
      </c>
      <c r="AV502" s="1361"/>
      <c r="AW502" s="1360"/>
      <c r="AX502" s="1395">
        <v>1</v>
      </c>
      <c r="AY502" s="1395">
        <v>7</v>
      </c>
      <c r="AZ502" s="1395">
        <v>8</v>
      </c>
      <c r="BA502" s="1366">
        <f>SUM(AX502:AZ502)</f>
        <v>16</v>
      </c>
      <c r="BB502" s="1395">
        <v>1</v>
      </c>
      <c r="BC502" s="1366"/>
      <c r="BD502" s="1395"/>
      <c r="BE502" s="1395"/>
      <c r="BF502" s="1395"/>
      <c r="BG502" s="1395"/>
      <c r="BH502" s="1395"/>
      <c r="BI502" s="1395"/>
      <c r="BJ502" s="1395"/>
      <c r="BK502" s="1395"/>
      <c r="BL502" s="1395"/>
      <c r="BM502" s="1395">
        <v>0</v>
      </c>
      <c r="BN502" s="1395">
        <v>0</v>
      </c>
      <c r="BO502" s="1395">
        <v>2</v>
      </c>
      <c r="BP502" s="1395">
        <f>SUM(BM502:BO502)</f>
        <v>2</v>
      </c>
      <c r="BQ502" s="1360">
        <v>1</v>
      </c>
      <c r="BR502" s="1361"/>
      <c r="BS502" s="1360">
        <v>0</v>
      </c>
      <c r="BT502" s="1360">
        <v>0</v>
      </c>
      <c r="BU502" s="1360">
        <v>2</v>
      </c>
      <c r="BV502" s="1360">
        <f>SUM(BS502:BU502)</f>
        <v>2</v>
      </c>
      <c r="BW502" s="1360">
        <v>1</v>
      </c>
      <c r="BX502" s="1360"/>
      <c r="BY502" s="1360"/>
      <c r="BZ502" s="1360"/>
      <c r="CA502" s="1360">
        <v>0</v>
      </c>
      <c r="CB502" s="1360">
        <v>0</v>
      </c>
      <c r="CC502" s="1360">
        <v>5</v>
      </c>
      <c r="CD502" s="1360">
        <f>SUM(CA502:CC502)</f>
        <v>5</v>
      </c>
      <c r="CE502" s="1360">
        <v>1</v>
      </c>
      <c r="CF502" s="1163"/>
      <c r="CG502" s="1354"/>
      <c r="CH502" s="1354">
        <v>0</v>
      </c>
      <c r="CI502" s="1354">
        <v>0</v>
      </c>
      <c r="CJ502" s="1354">
        <v>6</v>
      </c>
      <c r="CK502" s="1354">
        <f>SUM(CH502:CJ502)</f>
        <v>6</v>
      </c>
      <c r="CL502" s="1082">
        <v>1</v>
      </c>
      <c r="CM502" s="1163"/>
      <c r="CN502" s="1355"/>
      <c r="CO502" s="1355"/>
      <c r="CP502" s="1354">
        <v>0</v>
      </c>
      <c r="CQ502" s="1354">
        <v>0</v>
      </c>
      <c r="CR502" s="1354">
        <v>1</v>
      </c>
      <c r="CS502" s="1354">
        <f>SUM(CP502:CR502)</f>
        <v>1</v>
      </c>
      <c r="CT502" s="1163">
        <v>1</v>
      </c>
      <c r="CU502" s="1163"/>
      <c r="CV502" s="1355"/>
      <c r="CW502" s="1354">
        <v>0</v>
      </c>
      <c r="CX502" s="1354">
        <v>0</v>
      </c>
      <c r="CY502" s="1354">
        <v>1</v>
      </c>
      <c r="CZ502" s="1354">
        <f>SUM(CW502:CY502)</f>
        <v>1</v>
      </c>
      <c r="DA502" s="1163">
        <v>1</v>
      </c>
      <c r="DB502" s="1163"/>
      <c r="DC502" s="1163"/>
      <c r="DD502" s="1163"/>
      <c r="DE502" s="1163"/>
      <c r="DF502" s="1163"/>
      <c r="DG502" s="1163"/>
      <c r="DH502" s="1163"/>
      <c r="DI502" s="1163"/>
      <c r="DJ502" s="1163"/>
      <c r="DK502" s="1163"/>
      <c r="DL502" s="1163"/>
      <c r="DM502" s="1163"/>
      <c r="DN502" s="1163"/>
      <c r="DO502" s="1355"/>
      <c r="DP502" s="1355"/>
      <c r="DQ502" s="1018"/>
      <c r="DR502" s="1018"/>
      <c r="DS502" s="1018"/>
      <c r="DT502" s="1354"/>
      <c r="DU502" s="1163"/>
      <c r="DV502" s="1163"/>
      <c r="DW502" s="1355"/>
      <c r="DX502" s="1354"/>
      <c r="DY502" s="1354"/>
      <c r="DZ502" s="1354"/>
      <c r="EA502" s="1354"/>
      <c r="EB502" s="1163"/>
      <c r="EC502" s="1163"/>
      <c r="ED502" s="1355"/>
      <c r="EE502" s="1355"/>
      <c r="EF502" s="1354">
        <v>6</v>
      </c>
      <c r="EG502" s="1354">
        <v>0</v>
      </c>
      <c r="EH502" s="1354">
        <v>3</v>
      </c>
      <c r="EI502" s="1354">
        <f>SUM(EF502:EH502)</f>
        <v>9</v>
      </c>
      <c r="EJ502" s="1163">
        <v>1</v>
      </c>
      <c r="EK502" s="1163"/>
      <c r="EL502" s="1355"/>
      <c r="EM502" s="1360">
        <v>7</v>
      </c>
      <c r="EN502" s="1360">
        <v>1</v>
      </c>
      <c r="EO502" s="1360">
        <v>4</v>
      </c>
      <c r="EP502" s="1360">
        <f>SUM(EM502:EO502)</f>
        <v>12</v>
      </c>
      <c r="EQ502" s="1360">
        <v>1</v>
      </c>
      <c r="ER502" s="1360"/>
      <c r="ES502" s="1362"/>
      <c r="ET502" s="1360"/>
      <c r="EU502" s="1360">
        <v>7</v>
      </c>
      <c r="EV502" s="1360">
        <v>1</v>
      </c>
      <c r="EW502" s="1360">
        <v>3</v>
      </c>
      <c r="EX502" s="1360">
        <f>SUM(EU502:EW502)</f>
        <v>11</v>
      </c>
      <c r="EY502" s="1361">
        <v>1</v>
      </c>
      <c r="EZ502" s="1371"/>
      <c r="FA502" s="1362"/>
      <c r="FB502" s="1360">
        <v>7</v>
      </c>
      <c r="FC502" s="1360">
        <v>3</v>
      </c>
      <c r="FD502" s="1360">
        <v>6</v>
      </c>
      <c r="FE502" s="1360">
        <f>SUM(FB502:FD502)</f>
        <v>16</v>
      </c>
      <c r="FF502" s="1372">
        <v>1</v>
      </c>
      <c r="FG502" s="1372"/>
      <c r="FH502" s="1373"/>
      <c r="FI502" s="1373"/>
      <c r="FJ502" s="1374">
        <v>3</v>
      </c>
      <c r="FK502" s="1374">
        <v>1</v>
      </c>
      <c r="FL502" s="1374">
        <v>2</v>
      </c>
      <c r="FM502" s="1374">
        <f>SUM(FJ502:FL502)</f>
        <v>6</v>
      </c>
      <c r="FN502" s="1374">
        <v>1</v>
      </c>
      <c r="FO502" s="1374"/>
      <c r="FP502" s="1374"/>
      <c r="FQ502" s="1374">
        <v>3</v>
      </c>
      <c r="FR502" s="1360">
        <v>1</v>
      </c>
      <c r="FS502" s="1360">
        <v>3</v>
      </c>
      <c r="FT502" s="1360">
        <f>SUM(FQ502:FS502)</f>
        <v>7</v>
      </c>
      <c r="FU502" s="1360">
        <v>1</v>
      </c>
      <c r="FV502" s="1360"/>
      <c r="FW502" s="1362"/>
      <c r="FX502" s="1362"/>
      <c r="FY502" s="1360">
        <v>0</v>
      </c>
      <c r="FZ502" s="1360">
        <v>1</v>
      </c>
      <c r="GA502" s="1360">
        <v>0</v>
      </c>
      <c r="GB502" s="1362">
        <f>SUM(FY502:GA502)</f>
        <v>1</v>
      </c>
      <c r="GC502" s="1362">
        <v>1</v>
      </c>
      <c r="GD502" s="1361"/>
      <c r="GE502" s="1360">
        <f t="shared" si="777"/>
        <v>17</v>
      </c>
      <c r="GF502" s="1360">
        <f t="shared" si="778"/>
        <v>10</v>
      </c>
      <c r="GG502" s="1360">
        <f t="shared" si="779"/>
        <v>23</v>
      </c>
      <c r="GH502" s="1368">
        <v>0</v>
      </c>
      <c r="GI502" s="1368">
        <v>1</v>
      </c>
      <c r="GJ502" s="1368"/>
      <c r="GK502" s="1368"/>
      <c r="GL502" s="1368"/>
      <c r="GM502" s="1368"/>
      <c r="GN502" s="1368"/>
      <c r="GO502" s="1368"/>
      <c r="GP502" s="1368"/>
      <c r="GQ502" s="1368"/>
      <c r="GR502" s="1368"/>
      <c r="GS502" s="1016"/>
      <c r="GT502" s="1016"/>
      <c r="GU502" s="1016"/>
      <c r="GV502" s="1016"/>
      <c r="GW502" s="1016"/>
      <c r="GX502" s="1016"/>
      <c r="GY502" s="1016"/>
      <c r="GZ502" s="1016"/>
      <c r="HA502" s="1016"/>
      <c r="HB502" s="1016"/>
      <c r="HC502" s="1016"/>
    </row>
    <row r="503" spans="1:211" hidden="1" x14ac:dyDescent="0.35">
      <c r="A503" s="1230">
        <v>43425</v>
      </c>
      <c r="B503" s="595"/>
      <c r="C503" s="595"/>
      <c r="D503" s="595"/>
      <c r="E503" s="595"/>
      <c r="F503" s="1012"/>
      <c r="G503" s="1165"/>
      <c r="H503" s="595"/>
      <c r="I503" s="595"/>
      <c r="J503" s="595"/>
      <c r="K503" s="595"/>
      <c r="L503" s="595"/>
      <c r="M503" s="1012"/>
      <c r="N503" s="1012"/>
      <c r="O503" s="595"/>
      <c r="P503" s="595"/>
      <c r="Q503" s="595"/>
      <c r="R503" s="595"/>
      <c r="S503" s="595"/>
      <c r="T503" s="595"/>
      <c r="U503" s="1012"/>
      <c r="V503" s="1165"/>
      <c r="W503" s="595"/>
      <c r="X503" s="595"/>
      <c r="Y503" s="595"/>
      <c r="Z503" s="595"/>
      <c r="AA503" s="1012"/>
      <c r="AB503" s="1012"/>
      <c r="AC503" s="1360">
        <v>0</v>
      </c>
      <c r="AD503" s="1360">
        <v>0</v>
      </c>
      <c r="AE503" s="1360">
        <v>0</v>
      </c>
      <c r="AF503" s="1360">
        <f>SUM(AC503:AE503)</f>
        <v>0</v>
      </c>
      <c r="AG503" s="1360">
        <v>0</v>
      </c>
      <c r="AH503" s="1361"/>
      <c r="AI503" s="1360"/>
      <c r="AJ503" s="1360">
        <v>0</v>
      </c>
      <c r="AK503" s="1360">
        <v>0</v>
      </c>
      <c r="AL503" s="1360">
        <v>0</v>
      </c>
      <c r="AM503" s="1360">
        <f>SUM(AJ503:AL503)</f>
        <v>0</v>
      </c>
      <c r="AN503" s="1363">
        <v>0</v>
      </c>
      <c r="AO503" s="1360"/>
      <c r="AP503" s="1360"/>
      <c r="AQ503" s="1360">
        <v>5</v>
      </c>
      <c r="AR503" s="1360">
        <v>0</v>
      </c>
      <c r="AS503" s="1360">
        <v>4</v>
      </c>
      <c r="AT503" s="1360">
        <f>SUM(AQ503:AS503)</f>
        <v>9</v>
      </c>
      <c r="AU503" s="1360">
        <v>1</v>
      </c>
      <c r="AV503" s="1361"/>
      <c r="AW503" s="1360"/>
      <c r="AX503" s="1361">
        <v>5</v>
      </c>
      <c r="AY503" s="1361">
        <v>1</v>
      </c>
      <c r="AZ503" s="1361">
        <v>5</v>
      </c>
      <c r="BA503" s="1361">
        <f>SUM(AX503:AZ503)</f>
        <v>11</v>
      </c>
      <c r="BB503" s="1361">
        <v>1</v>
      </c>
      <c r="BC503" s="1361"/>
      <c r="BD503" s="1395"/>
      <c r="BE503" s="1395"/>
      <c r="BF503" s="1395"/>
      <c r="BG503" s="1395"/>
      <c r="BH503" s="1395"/>
      <c r="BI503" s="1395"/>
      <c r="BJ503" s="1395"/>
      <c r="BK503" s="1395"/>
      <c r="BL503" s="1395"/>
      <c r="BM503" s="1395">
        <v>0</v>
      </c>
      <c r="BN503" s="1395">
        <v>1</v>
      </c>
      <c r="BO503" s="1395">
        <v>2</v>
      </c>
      <c r="BP503" s="1395">
        <f>SUM(BM503:BO503)</f>
        <v>3</v>
      </c>
      <c r="BQ503" s="1360">
        <v>1</v>
      </c>
      <c r="BR503" s="1361"/>
      <c r="BS503" s="1360">
        <v>0</v>
      </c>
      <c r="BT503" s="1360">
        <v>1</v>
      </c>
      <c r="BU503" s="1360">
        <v>3</v>
      </c>
      <c r="BV503" s="1360">
        <f>SUM(BS503:BU503)</f>
        <v>4</v>
      </c>
      <c r="BW503" s="1360">
        <v>1</v>
      </c>
      <c r="BX503" s="1360"/>
      <c r="BY503" s="1360"/>
      <c r="BZ503" s="1360"/>
      <c r="CA503" s="1360">
        <v>1</v>
      </c>
      <c r="CB503" s="1360">
        <v>0</v>
      </c>
      <c r="CC503" s="1360">
        <v>2</v>
      </c>
      <c r="CD503" s="1360">
        <f>SUM(CA503:CC503)</f>
        <v>3</v>
      </c>
      <c r="CE503" s="1360">
        <v>1</v>
      </c>
      <c r="CF503" s="1163"/>
      <c r="CG503" s="1354"/>
      <c r="CH503" s="1354">
        <v>1</v>
      </c>
      <c r="CI503" s="1354">
        <v>0</v>
      </c>
      <c r="CJ503" s="1354">
        <v>3</v>
      </c>
      <c r="CK503" s="1354">
        <f>SUM(CH503:CJ503)</f>
        <v>4</v>
      </c>
      <c r="CL503" s="1163">
        <v>1</v>
      </c>
      <c r="CM503" s="1163"/>
      <c r="CN503" s="1355"/>
      <c r="CO503" s="1355"/>
      <c r="CP503" s="1354">
        <v>0</v>
      </c>
      <c r="CQ503" s="1354">
        <v>0</v>
      </c>
      <c r="CR503" s="1354">
        <v>0</v>
      </c>
      <c r="CS503" s="1354">
        <f>SUM(CP503:CR503)</f>
        <v>0</v>
      </c>
      <c r="CT503" s="1163">
        <v>1</v>
      </c>
      <c r="CU503" s="1163"/>
      <c r="CV503" s="1355"/>
      <c r="CW503" s="1354">
        <v>0</v>
      </c>
      <c r="CX503" s="1354">
        <v>0</v>
      </c>
      <c r="CY503" s="1354">
        <v>0</v>
      </c>
      <c r="CZ503" s="1354">
        <f>SUM(CW503:CY503)</f>
        <v>0</v>
      </c>
      <c r="DA503" s="1163">
        <v>1</v>
      </c>
      <c r="DB503" s="1163"/>
      <c r="DC503" s="1163"/>
      <c r="DD503" s="1163"/>
      <c r="DE503" s="1163"/>
      <c r="DF503" s="1163"/>
      <c r="DG503" s="1163"/>
      <c r="DH503" s="1163"/>
      <c r="DI503" s="1163"/>
      <c r="DJ503" s="1163"/>
      <c r="DK503" s="1163"/>
      <c r="DL503" s="1163"/>
      <c r="DM503" s="1163"/>
      <c r="DN503" s="1163"/>
      <c r="DO503" s="1355"/>
      <c r="DP503" s="1355"/>
      <c r="DQ503" s="1354"/>
      <c r="DR503" s="1354"/>
      <c r="DS503" s="1354"/>
      <c r="DT503" s="1354"/>
      <c r="DU503" s="1163"/>
      <c r="DV503" s="1163"/>
      <c r="DW503" s="1355"/>
      <c r="DX503" s="1354"/>
      <c r="DY503" s="1354"/>
      <c r="DZ503" s="1354"/>
      <c r="EA503" s="1354"/>
      <c r="EB503" s="1163"/>
      <c r="EC503" s="1163"/>
      <c r="ED503" s="1355"/>
      <c r="EE503" s="1355"/>
      <c r="EF503" s="1354">
        <v>12</v>
      </c>
      <c r="EG503" s="1354">
        <v>6</v>
      </c>
      <c r="EH503" s="1354">
        <v>1</v>
      </c>
      <c r="EI503" s="1354">
        <f>SUM(EF503:EH503)</f>
        <v>19</v>
      </c>
      <c r="EJ503" s="1163">
        <v>1</v>
      </c>
      <c r="EK503" s="1163"/>
      <c r="EL503" s="1355"/>
      <c r="EM503" s="1360">
        <v>12</v>
      </c>
      <c r="EN503" s="1360">
        <v>11</v>
      </c>
      <c r="EO503" s="1360">
        <v>2</v>
      </c>
      <c r="EP503" s="1360">
        <f>SUM(EM503:EO503)</f>
        <v>25</v>
      </c>
      <c r="EQ503" s="1360">
        <v>1</v>
      </c>
      <c r="ER503" s="1360"/>
      <c r="ES503" s="1362"/>
      <c r="ET503" s="1360"/>
      <c r="EU503" s="1360">
        <v>0</v>
      </c>
      <c r="EV503" s="1360">
        <v>0</v>
      </c>
      <c r="EW503" s="1360">
        <v>0</v>
      </c>
      <c r="EX503" s="1360">
        <f>SUM(EU503:EW503)</f>
        <v>0</v>
      </c>
      <c r="EY503" s="1361">
        <v>0</v>
      </c>
      <c r="EZ503" s="1371"/>
      <c r="FA503" s="1362"/>
      <c r="FB503" s="1360">
        <v>0</v>
      </c>
      <c r="FC503" s="1360">
        <v>0</v>
      </c>
      <c r="FD503" s="1360">
        <v>0</v>
      </c>
      <c r="FE503" s="1360">
        <f>SUM(FB503:FD503)</f>
        <v>0</v>
      </c>
      <c r="FF503" s="1372">
        <v>0</v>
      </c>
      <c r="FG503" s="1372"/>
      <c r="FH503" s="1373"/>
      <c r="FI503" s="1373"/>
      <c r="FJ503" s="1374">
        <v>0</v>
      </c>
      <c r="FK503" s="1374">
        <v>0</v>
      </c>
      <c r="FL503" s="1374">
        <v>0</v>
      </c>
      <c r="FM503" s="1374">
        <f>SUM(FJ503:FL503)</f>
        <v>0</v>
      </c>
      <c r="FN503" s="1374">
        <v>0</v>
      </c>
      <c r="FO503" s="1374"/>
      <c r="FP503" s="1374"/>
      <c r="FQ503" s="1374">
        <v>0</v>
      </c>
      <c r="FR503" s="1360">
        <v>0</v>
      </c>
      <c r="FS503" s="1360">
        <v>0</v>
      </c>
      <c r="FT503" s="1360">
        <f>SUM(FQ503:FS503)</f>
        <v>0</v>
      </c>
      <c r="FU503" s="1360">
        <v>0</v>
      </c>
      <c r="FV503" s="1360"/>
      <c r="FW503" s="1362"/>
      <c r="FX503" s="1362"/>
      <c r="FY503" s="1360">
        <v>0</v>
      </c>
      <c r="FZ503" s="1360">
        <v>0</v>
      </c>
      <c r="GA503" s="1360">
        <v>0</v>
      </c>
      <c r="GB503" s="1362">
        <f>SUM(FY503:GA503)</f>
        <v>0</v>
      </c>
      <c r="GC503" s="1362">
        <v>1</v>
      </c>
      <c r="GD503" s="1361"/>
      <c r="GE503" s="1360">
        <f t="shared" si="777"/>
        <v>18</v>
      </c>
      <c r="GF503" s="1360">
        <f t="shared" si="778"/>
        <v>7</v>
      </c>
      <c r="GG503" s="1360">
        <f t="shared" si="779"/>
        <v>9</v>
      </c>
      <c r="GH503" s="1368">
        <v>1</v>
      </c>
      <c r="GI503" s="1368">
        <v>0</v>
      </c>
      <c r="GJ503" s="1368"/>
      <c r="GK503" s="1368"/>
      <c r="GL503" s="1368"/>
      <c r="GM503" s="1368"/>
      <c r="GN503" s="1368"/>
      <c r="GO503" s="1368"/>
      <c r="GP503" s="1368"/>
      <c r="GQ503" s="1368"/>
      <c r="GR503" s="1368"/>
      <c r="GS503" s="1016"/>
      <c r="GT503" s="1016"/>
      <c r="GU503" s="1016"/>
      <c r="GV503" s="1016"/>
      <c r="GW503" s="1016"/>
      <c r="GX503" s="1016"/>
      <c r="GY503" s="1016"/>
      <c r="GZ503" s="1016"/>
      <c r="HA503" s="1016"/>
      <c r="HB503" s="1016"/>
      <c r="HC503" s="1016"/>
    </row>
    <row r="504" spans="1:211" s="1468" customFormat="1" hidden="1" x14ac:dyDescent="0.35">
      <c r="A504" s="1452" t="s">
        <v>253</v>
      </c>
      <c r="B504" s="1453"/>
      <c r="C504" s="1453"/>
      <c r="D504" s="1453"/>
      <c r="E504" s="1453"/>
      <c r="F504" s="1454"/>
      <c r="G504" s="1455"/>
      <c r="H504" s="1453"/>
      <c r="I504" s="1453"/>
      <c r="J504" s="1453"/>
      <c r="K504" s="1453"/>
      <c r="L504" s="1453"/>
      <c r="M504" s="1454"/>
      <c r="N504" s="1454"/>
      <c r="O504" s="1453"/>
      <c r="P504" s="1453"/>
      <c r="Q504" s="1453"/>
      <c r="R504" s="1453"/>
      <c r="S504" s="1453"/>
      <c r="T504" s="1453"/>
      <c r="U504" s="1454"/>
      <c r="V504" s="1455"/>
      <c r="W504" s="1453"/>
      <c r="X504" s="1453"/>
      <c r="Y504" s="1453"/>
      <c r="Z504" s="1453"/>
      <c r="AA504" s="1454"/>
      <c r="AB504" s="1454"/>
      <c r="AC504" s="1456"/>
      <c r="AD504" s="1456"/>
      <c r="AE504" s="1456"/>
      <c r="AF504" s="1456"/>
      <c r="AG504" s="1456"/>
      <c r="AH504" s="1457"/>
      <c r="AI504" s="1456"/>
      <c r="AJ504" s="1456"/>
      <c r="AK504" s="1456"/>
      <c r="AL504" s="1456"/>
      <c r="AM504" s="1456"/>
      <c r="AN504" s="1458"/>
      <c r="AO504" s="1456"/>
      <c r="AP504" s="1456"/>
      <c r="AQ504" s="1456"/>
      <c r="AR504" s="1456"/>
      <c r="AS504" s="1456"/>
      <c r="AT504" s="1456"/>
      <c r="AU504" s="1456"/>
      <c r="AV504" s="1457"/>
      <c r="AW504" s="1456"/>
      <c r="AX504" s="1457"/>
      <c r="AY504" s="1457"/>
      <c r="AZ504" s="1457"/>
      <c r="BA504" s="1457"/>
      <c r="BB504" s="1457"/>
      <c r="BC504" s="1457"/>
      <c r="BD504" s="1456"/>
      <c r="BE504" s="1456"/>
      <c r="BF504" s="1456"/>
      <c r="BG504" s="1456"/>
      <c r="BH504" s="1456"/>
      <c r="BI504" s="1456"/>
      <c r="BJ504" s="1456"/>
      <c r="BK504" s="1456"/>
      <c r="BL504" s="1456"/>
      <c r="BM504" s="1456"/>
      <c r="BN504" s="1456"/>
      <c r="BO504" s="1456"/>
      <c r="BP504" s="1456"/>
      <c r="BQ504" s="1456"/>
      <c r="BR504" s="1457"/>
      <c r="BS504" s="1456"/>
      <c r="BT504" s="1456"/>
      <c r="BU504" s="1456"/>
      <c r="BV504" s="1456"/>
      <c r="BW504" s="1456"/>
      <c r="BX504" s="1456"/>
      <c r="BY504" s="1456"/>
      <c r="BZ504" s="1456"/>
      <c r="CA504" s="1456"/>
      <c r="CB504" s="1456"/>
      <c r="CC504" s="1456"/>
      <c r="CD504" s="1456"/>
      <c r="CE504" s="1456"/>
      <c r="CF504" s="1459"/>
      <c r="CG504" s="1453"/>
      <c r="CH504" s="1453"/>
      <c r="CI504" s="1453"/>
      <c r="CJ504" s="1453"/>
      <c r="CK504" s="1453"/>
      <c r="CL504" s="1459"/>
      <c r="CM504" s="1459"/>
      <c r="CN504" s="1460"/>
      <c r="CO504" s="1460"/>
      <c r="CP504" s="1453"/>
      <c r="CQ504" s="1453"/>
      <c r="CR504" s="1453"/>
      <c r="CS504" s="1453"/>
      <c r="CT504" s="1459"/>
      <c r="CU504" s="1459"/>
      <c r="CV504" s="1460"/>
      <c r="CW504" s="1453"/>
      <c r="CX504" s="1453"/>
      <c r="CY504" s="1453"/>
      <c r="CZ504" s="1453"/>
      <c r="DA504" s="1459"/>
      <c r="DB504" s="1459"/>
      <c r="DC504" s="1459"/>
      <c r="DD504" s="1459"/>
      <c r="DE504" s="1459"/>
      <c r="DF504" s="1459"/>
      <c r="DG504" s="1459"/>
      <c r="DH504" s="1459"/>
      <c r="DI504" s="1459"/>
      <c r="DJ504" s="1459"/>
      <c r="DK504" s="1459"/>
      <c r="DL504" s="1459"/>
      <c r="DM504" s="1459"/>
      <c r="DN504" s="1459"/>
      <c r="DO504" s="1460"/>
      <c r="DP504" s="1460"/>
      <c r="DQ504" s="1453"/>
      <c r="DR504" s="1453"/>
      <c r="DS504" s="1453"/>
      <c r="DT504" s="1453"/>
      <c r="DU504" s="1459"/>
      <c r="DV504" s="1459"/>
      <c r="DW504" s="1460"/>
      <c r="DX504" s="1453"/>
      <c r="DY504" s="1453"/>
      <c r="DZ504" s="1453"/>
      <c r="EA504" s="1453"/>
      <c r="EB504" s="1459"/>
      <c r="EC504" s="1459"/>
      <c r="ED504" s="1460"/>
      <c r="EE504" s="1460"/>
      <c r="EF504" s="1453"/>
      <c r="EG504" s="1453"/>
      <c r="EH504" s="1453"/>
      <c r="EI504" s="1453"/>
      <c r="EJ504" s="1459"/>
      <c r="EK504" s="1459"/>
      <c r="EL504" s="1460"/>
      <c r="EM504" s="1456"/>
      <c r="EN504" s="1456"/>
      <c r="EO504" s="1456"/>
      <c r="EP504" s="1456"/>
      <c r="EQ504" s="1456"/>
      <c r="ER504" s="1456"/>
      <c r="ES504" s="1461"/>
      <c r="ET504" s="1456"/>
      <c r="EU504" s="1456"/>
      <c r="EV504" s="1456"/>
      <c r="EW504" s="1456"/>
      <c r="EX504" s="1456"/>
      <c r="EY504" s="1457"/>
      <c r="EZ504" s="1462"/>
      <c r="FA504" s="1461"/>
      <c r="FB504" s="1456"/>
      <c r="FC504" s="1456"/>
      <c r="FD504" s="1456"/>
      <c r="FE504" s="1456"/>
      <c r="FF504" s="1463"/>
      <c r="FG504" s="1463"/>
      <c r="FH504" s="1464"/>
      <c r="FI504" s="1464"/>
      <c r="FJ504" s="1465"/>
      <c r="FK504" s="1465"/>
      <c r="FL504" s="1465"/>
      <c r="FM504" s="1465"/>
      <c r="FN504" s="1465"/>
      <c r="FO504" s="1465"/>
      <c r="FP504" s="1465"/>
      <c r="FQ504" s="1465"/>
      <c r="FR504" s="1456"/>
      <c r="FS504" s="1456"/>
      <c r="FT504" s="1456"/>
      <c r="FU504" s="1456"/>
      <c r="FV504" s="1456"/>
      <c r="FW504" s="1461"/>
      <c r="FX504" s="1461"/>
      <c r="FY504" s="1456"/>
      <c r="FZ504" s="1456"/>
      <c r="GA504" s="1456"/>
      <c r="GB504" s="1461"/>
      <c r="GC504" s="1461"/>
      <c r="GD504" s="1457"/>
      <c r="GE504" s="1456"/>
      <c r="GF504" s="1456"/>
      <c r="GG504" s="1456"/>
      <c r="GH504" s="1466"/>
      <c r="GI504" s="1466"/>
      <c r="GJ504" s="1466"/>
      <c r="GK504" s="1466"/>
      <c r="GL504" s="1466"/>
      <c r="GM504" s="1466"/>
      <c r="GN504" s="1466"/>
      <c r="GO504" s="1466"/>
      <c r="GP504" s="1466"/>
      <c r="GQ504" s="1466"/>
      <c r="GR504" s="1466"/>
      <c r="GS504" s="1467"/>
      <c r="GT504" s="1467"/>
      <c r="GU504" s="1467"/>
      <c r="GV504" s="1467"/>
      <c r="GW504" s="1467"/>
      <c r="GX504" s="1467"/>
      <c r="GY504" s="1467"/>
      <c r="GZ504" s="1467"/>
      <c r="HA504" s="1467"/>
      <c r="HB504" s="1467"/>
      <c r="HC504" s="1467"/>
    </row>
    <row r="505" spans="1:211" hidden="1" x14ac:dyDescent="0.35">
      <c r="A505" s="1231">
        <v>43427</v>
      </c>
      <c r="B505" s="595"/>
      <c r="C505" s="595"/>
      <c r="D505" s="595"/>
      <c r="E505" s="595"/>
      <c r="F505" s="1012"/>
      <c r="G505" s="1165"/>
      <c r="H505" s="595"/>
      <c r="I505" s="595"/>
      <c r="J505" s="595"/>
      <c r="K505" s="595"/>
      <c r="L505" s="595"/>
      <c r="M505" s="1012"/>
      <c r="N505" s="1012"/>
      <c r="O505" s="595"/>
      <c r="P505" s="595"/>
      <c r="Q505" s="595"/>
      <c r="R505" s="595"/>
      <c r="S505" s="595"/>
      <c r="T505" s="595"/>
      <c r="U505" s="1012"/>
      <c r="V505" s="1165"/>
      <c r="W505" s="595"/>
      <c r="X505" s="595"/>
      <c r="Y505" s="595"/>
      <c r="Z505" s="595"/>
      <c r="AA505" s="1012"/>
      <c r="AB505" s="1012"/>
      <c r="AC505" s="1360">
        <v>0</v>
      </c>
      <c r="AD505" s="1360">
        <v>0</v>
      </c>
      <c r="AE505" s="1360">
        <v>0</v>
      </c>
      <c r="AF505" s="1360">
        <f t="shared" ref="AF505:AF514" si="797">SUM(AC505:AE505)</f>
        <v>0</v>
      </c>
      <c r="AG505" s="1360">
        <v>0</v>
      </c>
      <c r="AH505" s="1361"/>
      <c r="AI505" s="1360"/>
      <c r="AJ505" s="1360">
        <v>0</v>
      </c>
      <c r="AK505" s="1360">
        <v>0</v>
      </c>
      <c r="AL505" s="1360">
        <v>0</v>
      </c>
      <c r="AM505" s="1360">
        <f t="shared" ref="AM505:AM514" si="798">SUM(AJ505:AL505)</f>
        <v>0</v>
      </c>
      <c r="AN505" s="1363">
        <v>0</v>
      </c>
      <c r="AO505" s="1360"/>
      <c r="AP505" s="1360"/>
      <c r="AQ505" s="1360">
        <v>4</v>
      </c>
      <c r="AR505" s="1360">
        <v>1</v>
      </c>
      <c r="AS505" s="1360">
        <v>3</v>
      </c>
      <c r="AT505" s="1360">
        <f t="shared" ref="AT505:AT514" si="799">SUM(AQ505:AS505)</f>
        <v>8</v>
      </c>
      <c r="AU505" s="1360">
        <v>1</v>
      </c>
      <c r="AV505" s="1361"/>
      <c r="AW505" s="1360"/>
      <c r="AX505" s="1361">
        <v>4</v>
      </c>
      <c r="AY505" s="1361">
        <v>1</v>
      </c>
      <c r="AZ505" s="1361">
        <v>4</v>
      </c>
      <c r="BA505" s="1361">
        <f t="shared" ref="BA505:BA514" si="800">SUM(AX505:AZ505)</f>
        <v>9</v>
      </c>
      <c r="BB505" s="1361">
        <v>1</v>
      </c>
      <c r="BC505" s="1361"/>
      <c r="BD505" s="1360"/>
      <c r="BE505" s="1360"/>
      <c r="BF505" s="1360"/>
      <c r="BG505" s="1360"/>
      <c r="BH505" s="1360"/>
      <c r="BI505" s="1360"/>
      <c r="BJ505" s="1360"/>
      <c r="BK505" s="1360"/>
      <c r="BL505" s="1360"/>
      <c r="BM505" s="1360">
        <v>0</v>
      </c>
      <c r="BN505" s="1360">
        <v>0</v>
      </c>
      <c r="BO505" s="1360">
        <v>2</v>
      </c>
      <c r="BP505" s="1360">
        <f t="shared" ref="BP505:BP514" si="801">SUM(BM505:BO505)</f>
        <v>2</v>
      </c>
      <c r="BQ505" s="1360">
        <v>1</v>
      </c>
      <c r="BR505" s="1361"/>
      <c r="BS505" s="1360">
        <v>0</v>
      </c>
      <c r="BT505" s="1360">
        <v>0</v>
      </c>
      <c r="BU505" s="1360">
        <v>2</v>
      </c>
      <c r="BV505" s="1360">
        <f t="shared" ref="BV505:BV514" si="802">SUM(BS505:BU505)</f>
        <v>2</v>
      </c>
      <c r="BW505" s="1360">
        <v>1</v>
      </c>
      <c r="BX505" s="1360"/>
      <c r="BY505" s="1360"/>
      <c r="BZ505" s="1360"/>
      <c r="CA505" s="1360">
        <v>0</v>
      </c>
      <c r="CB505" s="1360">
        <v>0</v>
      </c>
      <c r="CC505" s="1360">
        <v>1</v>
      </c>
      <c r="CD505" s="1360">
        <f t="shared" ref="CD505:CD514" si="803">SUM(CA505:CC505)</f>
        <v>1</v>
      </c>
      <c r="CE505" s="1360">
        <v>1</v>
      </c>
      <c r="CF505" s="1163"/>
      <c r="CG505" s="1354"/>
      <c r="CH505" s="1354">
        <v>1</v>
      </c>
      <c r="CI505" s="1354">
        <v>0</v>
      </c>
      <c r="CJ505" s="1354">
        <v>2</v>
      </c>
      <c r="CK505" s="1354">
        <f t="shared" ref="CK505:CK514" si="804">SUM(CH505:CJ505)</f>
        <v>3</v>
      </c>
      <c r="CL505" s="1163">
        <v>1</v>
      </c>
      <c r="CM505" s="1163"/>
      <c r="CN505" s="1355"/>
      <c r="CO505" s="1355"/>
      <c r="CP505" s="1354">
        <v>0</v>
      </c>
      <c r="CQ505" s="1354">
        <v>0</v>
      </c>
      <c r="CR505" s="1354">
        <v>2</v>
      </c>
      <c r="CS505" s="1354">
        <f t="shared" ref="CS505:CS514" si="805">SUM(CP505:CR505)</f>
        <v>2</v>
      </c>
      <c r="CT505" s="1163">
        <v>1</v>
      </c>
      <c r="CU505" s="1163"/>
      <c r="CV505" s="1355"/>
      <c r="CW505" s="1354">
        <v>0</v>
      </c>
      <c r="CX505" s="1354">
        <v>0</v>
      </c>
      <c r="CY505" s="1354">
        <v>2</v>
      </c>
      <c r="CZ505" s="1354">
        <f t="shared" ref="CZ505:CZ514" si="806">SUM(CW505:CY505)</f>
        <v>2</v>
      </c>
      <c r="DA505" s="1163">
        <v>1</v>
      </c>
      <c r="DB505" s="1163"/>
      <c r="DC505" s="1163"/>
      <c r="DD505" s="1163"/>
      <c r="DE505" s="1163"/>
      <c r="DF505" s="1163"/>
      <c r="DG505" s="1163"/>
      <c r="DH505" s="1163"/>
      <c r="DI505" s="1163"/>
      <c r="DJ505" s="1163"/>
      <c r="DK505" s="1163"/>
      <c r="DL505" s="1163"/>
      <c r="DM505" s="1163"/>
      <c r="DN505" s="1163"/>
      <c r="DO505" s="1355"/>
      <c r="DP505" s="1355"/>
      <c r="DQ505" s="1354"/>
      <c r="DR505" s="1354"/>
      <c r="DS505" s="1354"/>
      <c r="DT505" s="1354"/>
      <c r="DU505" s="1163"/>
      <c r="DV505" s="1163"/>
      <c r="DW505" s="1355"/>
      <c r="DX505" s="1354"/>
      <c r="DY505" s="1354"/>
      <c r="DZ505" s="1354"/>
      <c r="EA505" s="1354"/>
      <c r="EB505" s="1163"/>
      <c r="EC505" s="1163"/>
      <c r="ED505" s="1355"/>
      <c r="EE505" s="1355"/>
      <c r="EF505" s="1354">
        <v>0</v>
      </c>
      <c r="EG505" s="1354">
        <v>0</v>
      </c>
      <c r="EH505" s="1354">
        <v>0</v>
      </c>
      <c r="EI505" s="1354">
        <f t="shared" ref="EI505:EI514" si="807">SUM(EF505:EH505)</f>
        <v>0</v>
      </c>
      <c r="EJ505" s="1163">
        <v>0</v>
      </c>
      <c r="EK505" s="1163"/>
      <c r="EL505" s="1355"/>
      <c r="EM505" s="1360">
        <v>0</v>
      </c>
      <c r="EN505" s="1360">
        <v>0</v>
      </c>
      <c r="EO505" s="1360">
        <v>0</v>
      </c>
      <c r="EP505" s="1360">
        <f t="shared" ref="EP505:EP514" si="808">SUM(EM505:EO505)</f>
        <v>0</v>
      </c>
      <c r="EQ505" s="1360">
        <v>0</v>
      </c>
      <c r="ER505" s="1360"/>
      <c r="ES505" s="1362"/>
      <c r="ET505" s="1360"/>
      <c r="EU505" s="1360">
        <v>0</v>
      </c>
      <c r="EV505" s="1360">
        <v>0</v>
      </c>
      <c r="EW505" s="1360">
        <v>0</v>
      </c>
      <c r="EX505" s="1360">
        <f t="shared" ref="EX505:EX514" si="809">SUM(EU505:EW505)</f>
        <v>0</v>
      </c>
      <c r="EY505" s="1361">
        <v>0</v>
      </c>
      <c r="EZ505" s="1371"/>
      <c r="FA505" s="1362"/>
      <c r="FB505" s="1360">
        <v>0</v>
      </c>
      <c r="FC505" s="1360">
        <v>0</v>
      </c>
      <c r="FD505" s="1360">
        <v>0</v>
      </c>
      <c r="FE505" s="1360">
        <f t="shared" ref="FE505:FE514" si="810">SUM(FB505:FD505)</f>
        <v>0</v>
      </c>
      <c r="FF505" s="1372">
        <v>0</v>
      </c>
      <c r="FG505" s="1372"/>
      <c r="FH505" s="1373"/>
      <c r="FI505" s="1373"/>
      <c r="FJ505" s="1374">
        <v>2</v>
      </c>
      <c r="FK505" s="1374">
        <v>2</v>
      </c>
      <c r="FL505" s="1374">
        <v>1</v>
      </c>
      <c r="FM505" s="1374">
        <f t="shared" ref="FM505:FM514" si="811">SUM(FJ505:FL505)</f>
        <v>5</v>
      </c>
      <c r="FN505" s="1374">
        <v>1</v>
      </c>
      <c r="FO505" s="1374"/>
      <c r="FP505" s="1374"/>
      <c r="FQ505" s="1374">
        <v>4</v>
      </c>
      <c r="FR505" s="1360">
        <v>2</v>
      </c>
      <c r="FS505" s="1360">
        <v>2</v>
      </c>
      <c r="FT505" s="1360">
        <f t="shared" ref="FT505:FT514" si="812">SUM(FQ505:FS505)</f>
        <v>8</v>
      </c>
      <c r="FU505" s="1360">
        <v>1</v>
      </c>
      <c r="FV505" s="1360"/>
      <c r="FW505" s="1362"/>
      <c r="FX505" s="1362"/>
      <c r="FY505" s="1360">
        <v>3</v>
      </c>
      <c r="FZ505" s="1360">
        <v>0</v>
      </c>
      <c r="GA505" s="1360">
        <v>0</v>
      </c>
      <c r="GB505" s="1362">
        <f t="shared" ref="GB505:GB514" si="813">SUM(FY505:GA505)</f>
        <v>3</v>
      </c>
      <c r="GC505" s="1362">
        <v>1</v>
      </c>
      <c r="GD505" s="1361"/>
      <c r="GE505" s="1360">
        <f t="shared" ref="GE505:GE520" si="814">AQ505+BM505+CA505+EF505+EU505+FY505+FJ505+AC505+CP505</f>
        <v>9</v>
      </c>
      <c r="GF505" s="1360">
        <f t="shared" ref="GF505:GF520" si="815">AR505+BN505+CB505+EG505+EV505+FZ505+CQ505+FK505+AD505</f>
        <v>3</v>
      </c>
      <c r="GG505" s="1360">
        <f t="shared" ref="GG505:GG520" si="816">AS505+BO505+CC505+EH505+EW505+GA505+FL505+AE505+CR505</f>
        <v>9</v>
      </c>
      <c r="GH505" s="1368">
        <v>0</v>
      </c>
      <c r="GI505" s="1368">
        <v>0</v>
      </c>
      <c r="GJ505" s="1368"/>
      <c r="GK505" s="1368"/>
      <c r="GL505" s="1368"/>
      <c r="GM505" s="1368"/>
      <c r="GN505" s="1368"/>
      <c r="GO505" s="1368"/>
      <c r="GP505" s="1368"/>
      <c r="GQ505" s="1368"/>
      <c r="GR505" s="1368"/>
      <c r="GS505" s="1016"/>
      <c r="GT505" s="1016"/>
      <c r="GU505" s="1016"/>
      <c r="GV505" s="1016"/>
      <c r="GW505" s="1016"/>
      <c r="GX505" s="1016"/>
      <c r="GY505" s="1016"/>
      <c r="GZ505" s="1016"/>
      <c r="HA505" s="1016"/>
      <c r="HB505" s="1016"/>
      <c r="HC505" s="1016"/>
    </row>
    <row r="506" spans="1:211" hidden="1" x14ac:dyDescent="0.35">
      <c r="A506" s="1230">
        <v>43430</v>
      </c>
      <c r="B506" s="595"/>
      <c r="C506" s="595"/>
      <c r="D506" s="595"/>
      <c r="E506" s="595"/>
      <c r="F506" s="1012"/>
      <c r="G506" s="1165"/>
      <c r="H506" s="595"/>
      <c r="I506" s="595"/>
      <c r="J506" s="595"/>
      <c r="K506" s="595"/>
      <c r="L506" s="595"/>
      <c r="M506" s="1012"/>
      <c r="N506" s="1012"/>
      <c r="O506" s="595"/>
      <c r="P506" s="595"/>
      <c r="Q506" s="595"/>
      <c r="R506" s="595"/>
      <c r="S506" s="595"/>
      <c r="T506" s="595"/>
      <c r="U506" s="1012"/>
      <c r="V506" s="1165"/>
      <c r="W506" s="595"/>
      <c r="X506" s="595"/>
      <c r="Y506" s="595"/>
      <c r="Z506" s="595"/>
      <c r="AA506" s="1012"/>
      <c r="AB506" s="1012"/>
      <c r="AC506" s="1360">
        <v>5</v>
      </c>
      <c r="AD506" s="1360">
        <v>2</v>
      </c>
      <c r="AE506" s="1360">
        <v>7</v>
      </c>
      <c r="AF506" s="1360">
        <f t="shared" si="797"/>
        <v>14</v>
      </c>
      <c r="AG506" s="1360">
        <v>1</v>
      </c>
      <c r="AH506" s="1361"/>
      <c r="AI506" s="1360"/>
      <c r="AJ506" s="1360">
        <v>5</v>
      </c>
      <c r="AK506" s="1360">
        <v>3</v>
      </c>
      <c r="AL506" s="1360">
        <v>7</v>
      </c>
      <c r="AM506" s="1360">
        <f t="shared" si="798"/>
        <v>15</v>
      </c>
      <c r="AN506" s="1363">
        <v>1</v>
      </c>
      <c r="AO506" s="1360"/>
      <c r="AP506" s="1360"/>
      <c r="AQ506" s="1360">
        <v>4</v>
      </c>
      <c r="AR506" s="1360">
        <v>3</v>
      </c>
      <c r="AS506" s="1360">
        <v>4</v>
      </c>
      <c r="AT506" s="1360">
        <f t="shared" si="799"/>
        <v>11</v>
      </c>
      <c r="AU506" s="1360">
        <v>1</v>
      </c>
      <c r="AV506" s="1361"/>
      <c r="AW506" s="1360"/>
      <c r="AX506" s="1361">
        <v>5</v>
      </c>
      <c r="AY506" s="1361">
        <v>3</v>
      </c>
      <c r="AZ506" s="1361">
        <v>7</v>
      </c>
      <c r="BA506" s="1361">
        <f t="shared" si="800"/>
        <v>15</v>
      </c>
      <c r="BB506" s="1361">
        <v>1</v>
      </c>
      <c r="BC506" s="1361"/>
      <c r="BD506" s="1360"/>
      <c r="BE506" s="1360"/>
      <c r="BF506" s="1360"/>
      <c r="BG506" s="1360"/>
      <c r="BH506" s="1360"/>
      <c r="BI506" s="1360"/>
      <c r="BJ506" s="1360"/>
      <c r="BK506" s="1360"/>
      <c r="BL506" s="1360"/>
      <c r="BM506" s="1360">
        <v>0</v>
      </c>
      <c r="BN506" s="1360">
        <v>0</v>
      </c>
      <c r="BO506" s="1360">
        <v>3</v>
      </c>
      <c r="BP506" s="1360">
        <f t="shared" si="801"/>
        <v>3</v>
      </c>
      <c r="BQ506" s="1360">
        <v>1</v>
      </c>
      <c r="BR506" s="1361"/>
      <c r="BS506" s="1360">
        <v>0</v>
      </c>
      <c r="BT506" s="1360">
        <v>0</v>
      </c>
      <c r="BU506" s="1360">
        <v>3</v>
      </c>
      <c r="BV506" s="1360">
        <f t="shared" si="802"/>
        <v>3</v>
      </c>
      <c r="BW506" s="1360">
        <v>1</v>
      </c>
      <c r="BX506" s="1360"/>
      <c r="BY506" s="1360"/>
      <c r="BZ506" s="1360"/>
      <c r="CA506" s="1360">
        <v>0</v>
      </c>
      <c r="CB506" s="1360">
        <v>1</v>
      </c>
      <c r="CC506" s="1360">
        <v>3</v>
      </c>
      <c r="CD506" s="1360">
        <f t="shared" si="803"/>
        <v>4</v>
      </c>
      <c r="CE506" s="1360">
        <v>1</v>
      </c>
      <c r="CF506" s="1163"/>
      <c r="CG506" s="1354"/>
      <c r="CH506" s="1354">
        <v>0</v>
      </c>
      <c r="CI506" s="1354">
        <v>1</v>
      </c>
      <c r="CJ506" s="1354">
        <v>4</v>
      </c>
      <c r="CK506" s="1354">
        <f t="shared" si="804"/>
        <v>5</v>
      </c>
      <c r="CL506" s="1163">
        <v>1</v>
      </c>
      <c r="CM506" s="1163"/>
      <c r="CN506" s="1355"/>
      <c r="CO506" s="1355"/>
      <c r="CP506" s="1354">
        <v>0</v>
      </c>
      <c r="CQ506" s="1354">
        <v>0</v>
      </c>
      <c r="CR506" s="1354">
        <v>4</v>
      </c>
      <c r="CS506" s="1354">
        <f t="shared" si="805"/>
        <v>4</v>
      </c>
      <c r="CT506" s="1163">
        <v>1</v>
      </c>
      <c r="CU506" s="1163"/>
      <c r="CV506" s="1355"/>
      <c r="CW506" s="1354">
        <v>0</v>
      </c>
      <c r="CX506" s="1354">
        <v>0</v>
      </c>
      <c r="CY506" s="1354">
        <v>4</v>
      </c>
      <c r="CZ506" s="1354">
        <f t="shared" si="806"/>
        <v>4</v>
      </c>
      <c r="DA506" s="1163">
        <v>1</v>
      </c>
      <c r="DB506" s="1163"/>
      <c r="DC506" s="1163"/>
      <c r="DD506" s="1163"/>
      <c r="DE506" s="1163"/>
      <c r="DF506" s="1163"/>
      <c r="DG506" s="1163"/>
      <c r="DH506" s="1163"/>
      <c r="DI506" s="1163"/>
      <c r="DJ506" s="1163"/>
      <c r="DK506" s="1163"/>
      <c r="DL506" s="1163"/>
      <c r="DM506" s="1163"/>
      <c r="DN506" s="1163"/>
      <c r="DO506" s="1355"/>
      <c r="DP506" s="1355"/>
      <c r="DQ506" s="1354"/>
      <c r="DR506" s="1354"/>
      <c r="DS506" s="1354"/>
      <c r="DT506" s="1354"/>
      <c r="DU506" s="1163"/>
      <c r="DV506" s="1163"/>
      <c r="DW506" s="1355"/>
      <c r="DX506" s="1354"/>
      <c r="DY506" s="1354"/>
      <c r="DZ506" s="1354"/>
      <c r="EA506" s="1354"/>
      <c r="EB506" s="1163"/>
      <c r="EC506" s="1163"/>
      <c r="ED506" s="1355"/>
      <c r="EE506" s="1355"/>
      <c r="EF506" s="1354">
        <v>14</v>
      </c>
      <c r="EG506" s="1354">
        <v>2</v>
      </c>
      <c r="EH506" s="1354">
        <v>0</v>
      </c>
      <c r="EI506" s="1354">
        <f t="shared" si="807"/>
        <v>16</v>
      </c>
      <c r="EJ506" s="1163">
        <v>1</v>
      </c>
      <c r="EK506" s="1163"/>
      <c r="EL506" s="1355"/>
      <c r="EM506" s="1360">
        <v>14</v>
      </c>
      <c r="EN506" s="1360">
        <v>5</v>
      </c>
      <c r="EO506" s="1360">
        <v>1</v>
      </c>
      <c r="EP506" s="1360">
        <f t="shared" si="808"/>
        <v>20</v>
      </c>
      <c r="EQ506" s="1360">
        <v>1</v>
      </c>
      <c r="ER506" s="1360"/>
      <c r="ES506" s="1362"/>
      <c r="ET506" s="1360"/>
      <c r="EU506" s="1360">
        <v>7</v>
      </c>
      <c r="EV506" s="1360">
        <v>2</v>
      </c>
      <c r="EW506" s="1360">
        <v>0</v>
      </c>
      <c r="EX506" s="1360">
        <f t="shared" si="809"/>
        <v>9</v>
      </c>
      <c r="EY506" s="1361">
        <v>1</v>
      </c>
      <c r="EZ506" s="1371"/>
      <c r="FA506" s="1362"/>
      <c r="FB506" s="1360">
        <v>8</v>
      </c>
      <c r="FC506" s="1360">
        <v>2</v>
      </c>
      <c r="FD506" s="1360">
        <v>4</v>
      </c>
      <c r="FE506" s="1360">
        <f t="shared" si="810"/>
        <v>14</v>
      </c>
      <c r="FF506" s="1372">
        <v>1</v>
      </c>
      <c r="FG506" s="1372"/>
      <c r="FH506" s="1373"/>
      <c r="FI506" s="1373"/>
      <c r="FJ506" s="1374">
        <v>6</v>
      </c>
      <c r="FK506" s="1374">
        <v>2</v>
      </c>
      <c r="FL506" s="1374">
        <v>3</v>
      </c>
      <c r="FM506" s="1374">
        <f t="shared" si="811"/>
        <v>11</v>
      </c>
      <c r="FN506" s="1374">
        <v>1</v>
      </c>
      <c r="FO506" s="1374"/>
      <c r="FP506" s="1374"/>
      <c r="FQ506" s="1374">
        <v>7</v>
      </c>
      <c r="FR506" s="1360">
        <v>2</v>
      </c>
      <c r="FS506" s="1360">
        <v>5</v>
      </c>
      <c r="FT506" s="1360">
        <f t="shared" si="812"/>
        <v>14</v>
      </c>
      <c r="FU506" s="1360">
        <v>1</v>
      </c>
      <c r="FV506" s="1360"/>
      <c r="FW506" s="1362"/>
      <c r="FX506" s="1362"/>
      <c r="FY506" s="1360">
        <v>2</v>
      </c>
      <c r="FZ506" s="1360">
        <v>2</v>
      </c>
      <c r="GA506" s="1360">
        <v>3</v>
      </c>
      <c r="GB506" s="1362">
        <f t="shared" si="813"/>
        <v>7</v>
      </c>
      <c r="GC506" s="1362">
        <v>1</v>
      </c>
      <c r="GD506" s="1361"/>
      <c r="GE506" s="1360">
        <f t="shared" si="814"/>
        <v>38</v>
      </c>
      <c r="GF506" s="1360">
        <f t="shared" si="815"/>
        <v>14</v>
      </c>
      <c r="GG506" s="1360">
        <f t="shared" si="816"/>
        <v>27</v>
      </c>
      <c r="GH506" s="1368">
        <v>2</v>
      </c>
      <c r="GI506" s="1368">
        <v>2</v>
      </c>
      <c r="GJ506" s="1368"/>
      <c r="GK506" s="1368"/>
      <c r="GL506" s="1368"/>
      <c r="GM506" s="1368"/>
      <c r="GN506" s="1368"/>
      <c r="GO506" s="1368"/>
      <c r="GP506" s="1368"/>
      <c r="GQ506" s="1368"/>
      <c r="GR506" s="1368"/>
      <c r="GS506" s="1016"/>
      <c r="GT506" s="1016"/>
      <c r="GU506" s="1016"/>
      <c r="GV506" s="1016"/>
      <c r="GW506" s="1016"/>
      <c r="GX506" s="1016"/>
      <c r="GY506" s="1016"/>
      <c r="GZ506" s="1016"/>
      <c r="HA506" s="1016"/>
      <c r="HB506" s="1016"/>
      <c r="HC506" s="1016"/>
    </row>
    <row r="507" spans="1:211" hidden="1" x14ac:dyDescent="0.35">
      <c r="A507" s="1230">
        <v>43431</v>
      </c>
      <c r="B507" s="595"/>
      <c r="C507" s="595"/>
      <c r="D507" s="595"/>
      <c r="E507" s="595"/>
      <c r="F507" s="1012"/>
      <c r="G507" s="1165"/>
      <c r="H507" s="595"/>
      <c r="I507" s="595"/>
      <c r="J507" s="595"/>
      <c r="K507" s="595"/>
      <c r="L507" s="595"/>
      <c r="M507" s="1012"/>
      <c r="N507" s="1012"/>
      <c r="O507" s="595"/>
      <c r="P507" s="595"/>
      <c r="Q507" s="595"/>
      <c r="R507" s="595"/>
      <c r="S507" s="595"/>
      <c r="T507" s="595"/>
      <c r="U507" s="1012"/>
      <c r="V507" s="1165"/>
      <c r="W507" s="595"/>
      <c r="X507" s="595"/>
      <c r="Y507" s="595"/>
      <c r="Z507" s="595"/>
      <c r="AA507" s="1012"/>
      <c r="AB507" s="1012"/>
      <c r="AC507" s="1360">
        <v>8</v>
      </c>
      <c r="AD507" s="1360">
        <v>5</v>
      </c>
      <c r="AE507" s="1360">
        <v>6</v>
      </c>
      <c r="AF507" s="1360">
        <f t="shared" si="797"/>
        <v>19</v>
      </c>
      <c r="AG507" s="1360">
        <v>1</v>
      </c>
      <c r="AH507" s="1361"/>
      <c r="AI507" s="1360"/>
      <c r="AJ507" s="1360">
        <v>8</v>
      </c>
      <c r="AK507" s="1360">
        <v>5</v>
      </c>
      <c r="AL507" s="1360">
        <v>7</v>
      </c>
      <c r="AM507" s="1360">
        <f t="shared" si="798"/>
        <v>20</v>
      </c>
      <c r="AN507" s="1363">
        <v>1</v>
      </c>
      <c r="AO507" s="1360"/>
      <c r="AP507" s="1360"/>
      <c r="AQ507" s="1360">
        <v>3</v>
      </c>
      <c r="AR507" s="1360">
        <v>2</v>
      </c>
      <c r="AS507" s="1360">
        <v>4</v>
      </c>
      <c r="AT507" s="1360">
        <f t="shared" si="799"/>
        <v>9</v>
      </c>
      <c r="AU507" s="1360">
        <v>1</v>
      </c>
      <c r="AV507" s="1361"/>
      <c r="AW507" s="1360"/>
      <c r="AX507" s="1361">
        <v>3</v>
      </c>
      <c r="AY507" s="1361">
        <v>2</v>
      </c>
      <c r="AZ507" s="1361">
        <v>4</v>
      </c>
      <c r="BA507" s="1361">
        <f t="shared" si="800"/>
        <v>9</v>
      </c>
      <c r="BB507" s="1361">
        <v>1</v>
      </c>
      <c r="BC507" s="1361"/>
      <c r="BD507" s="1360"/>
      <c r="BE507" s="1360"/>
      <c r="BF507" s="1360"/>
      <c r="BG507" s="1360"/>
      <c r="BH507" s="1360"/>
      <c r="BI507" s="1360"/>
      <c r="BJ507" s="1360"/>
      <c r="BK507" s="1360"/>
      <c r="BL507" s="1360"/>
      <c r="BM507" s="1360">
        <v>0</v>
      </c>
      <c r="BN507" s="1360">
        <v>0</v>
      </c>
      <c r="BO507" s="1360">
        <v>2</v>
      </c>
      <c r="BP507" s="1360">
        <f t="shared" si="801"/>
        <v>2</v>
      </c>
      <c r="BQ507" s="1360">
        <v>1</v>
      </c>
      <c r="BR507" s="1361"/>
      <c r="BS507" s="1360">
        <v>0</v>
      </c>
      <c r="BT507" s="1360">
        <v>0</v>
      </c>
      <c r="BU507" s="1360">
        <v>2</v>
      </c>
      <c r="BV507" s="1360">
        <f t="shared" si="802"/>
        <v>2</v>
      </c>
      <c r="BW507" s="1360">
        <v>1</v>
      </c>
      <c r="BX507" s="1360"/>
      <c r="BY507" s="1360"/>
      <c r="BZ507" s="1360"/>
      <c r="CA507" s="1360">
        <v>0</v>
      </c>
      <c r="CB507" s="1360">
        <v>0</v>
      </c>
      <c r="CC507" s="1360">
        <v>2</v>
      </c>
      <c r="CD507" s="1360">
        <f t="shared" si="803"/>
        <v>2</v>
      </c>
      <c r="CE507" s="1360">
        <v>1</v>
      </c>
      <c r="CF507" s="1163"/>
      <c r="CG507" s="1354"/>
      <c r="CH507" s="1354">
        <v>0</v>
      </c>
      <c r="CI507" s="1354">
        <v>1</v>
      </c>
      <c r="CJ507" s="1354">
        <v>6</v>
      </c>
      <c r="CK507" s="1354">
        <f t="shared" si="804"/>
        <v>7</v>
      </c>
      <c r="CL507" s="1163">
        <v>1</v>
      </c>
      <c r="CM507" s="1163"/>
      <c r="CN507" s="1355"/>
      <c r="CO507" s="1355"/>
      <c r="CP507" s="1354">
        <v>0</v>
      </c>
      <c r="CQ507" s="1354">
        <v>1</v>
      </c>
      <c r="CR507" s="1354">
        <v>3</v>
      </c>
      <c r="CS507" s="1354">
        <f t="shared" si="805"/>
        <v>4</v>
      </c>
      <c r="CT507" s="1163">
        <v>1</v>
      </c>
      <c r="CU507" s="1163"/>
      <c r="CV507" s="1355"/>
      <c r="CW507" s="1354">
        <v>0</v>
      </c>
      <c r="CX507" s="1354">
        <v>2</v>
      </c>
      <c r="CY507" s="1354">
        <v>4</v>
      </c>
      <c r="CZ507" s="1354">
        <f t="shared" si="806"/>
        <v>6</v>
      </c>
      <c r="DA507" s="1163">
        <v>1</v>
      </c>
      <c r="DB507" s="1163"/>
      <c r="DC507" s="1163"/>
      <c r="DD507" s="1163"/>
      <c r="DE507" s="1163"/>
      <c r="DF507" s="1163"/>
      <c r="DG507" s="1163"/>
      <c r="DH507" s="1163"/>
      <c r="DI507" s="1163"/>
      <c r="DJ507" s="1163"/>
      <c r="DK507" s="1163"/>
      <c r="DL507" s="1163"/>
      <c r="DM507" s="1163"/>
      <c r="DN507" s="1163"/>
      <c r="DO507" s="1355"/>
      <c r="DP507" s="1355"/>
      <c r="DQ507" s="1354"/>
      <c r="DR507" s="1354"/>
      <c r="DS507" s="1354"/>
      <c r="DT507" s="1354"/>
      <c r="DU507" s="1163"/>
      <c r="DV507" s="1163"/>
      <c r="DW507" s="1355"/>
      <c r="DX507" s="1354"/>
      <c r="DY507" s="1354"/>
      <c r="DZ507" s="1354"/>
      <c r="EA507" s="1354"/>
      <c r="EB507" s="1163"/>
      <c r="EC507" s="1163"/>
      <c r="ED507" s="1355"/>
      <c r="EE507" s="1355"/>
      <c r="EF507" s="1354">
        <v>5</v>
      </c>
      <c r="EG507" s="1354">
        <v>0</v>
      </c>
      <c r="EH507" s="1354">
        <v>1</v>
      </c>
      <c r="EI507" s="1354">
        <f t="shared" si="807"/>
        <v>6</v>
      </c>
      <c r="EJ507" s="1163">
        <v>1</v>
      </c>
      <c r="EK507" s="1163"/>
      <c r="EL507" s="1355"/>
      <c r="EM507" s="1360">
        <v>5</v>
      </c>
      <c r="EN507" s="1360">
        <v>0</v>
      </c>
      <c r="EO507" s="1360">
        <v>2</v>
      </c>
      <c r="EP507" s="1360">
        <f t="shared" si="808"/>
        <v>7</v>
      </c>
      <c r="EQ507" s="1360">
        <v>1</v>
      </c>
      <c r="ER507" s="1360"/>
      <c r="ES507" s="1362"/>
      <c r="ET507" s="1360"/>
      <c r="EU507" s="1360">
        <v>9</v>
      </c>
      <c r="EV507" s="1360">
        <v>4</v>
      </c>
      <c r="EW507" s="1360">
        <v>3</v>
      </c>
      <c r="EX507" s="1360">
        <f t="shared" si="809"/>
        <v>16</v>
      </c>
      <c r="EY507" s="1361">
        <v>1</v>
      </c>
      <c r="EZ507" s="1371"/>
      <c r="FA507" s="1362"/>
      <c r="FB507" s="1360">
        <v>12</v>
      </c>
      <c r="FC507" s="1360">
        <v>5</v>
      </c>
      <c r="FD507" s="1360">
        <v>5</v>
      </c>
      <c r="FE507" s="1360">
        <f t="shared" si="810"/>
        <v>22</v>
      </c>
      <c r="FF507" s="1372">
        <v>1</v>
      </c>
      <c r="FG507" s="1372"/>
      <c r="FH507" s="1373"/>
      <c r="FI507" s="1373"/>
      <c r="FJ507" s="1374">
        <v>7</v>
      </c>
      <c r="FK507" s="1374">
        <v>6</v>
      </c>
      <c r="FL507" s="1374">
        <v>4</v>
      </c>
      <c r="FM507" s="1374">
        <f t="shared" si="811"/>
        <v>17</v>
      </c>
      <c r="FN507" s="1374">
        <v>1</v>
      </c>
      <c r="FO507" s="1374"/>
      <c r="FP507" s="1374"/>
      <c r="FQ507" s="1374">
        <v>8</v>
      </c>
      <c r="FR507" s="1360">
        <v>6</v>
      </c>
      <c r="FS507" s="1360">
        <v>7</v>
      </c>
      <c r="FT507" s="1360">
        <f t="shared" si="812"/>
        <v>21</v>
      </c>
      <c r="FU507" s="1360">
        <v>1</v>
      </c>
      <c r="FV507" s="1360"/>
      <c r="FW507" s="1362"/>
      <c r="FX507" s="1362"/>
      <c r="FY507" s="1360">
        <v>1</v>
      </c>
      <c r="FZ507" s="1360">
        <v>2</v>
      </c>
      <c r="GA507" s="1360">
        <v>3</v>
      </c>
      <c r="GB507" s="1362">
        <f t="shared" si="813"/>
        <v>6</v>
      </c>
      <c r="GC507" s="1362">
        <v>1</v>
      </c>
      <c r="GD507" s="1361"/>
      <c r="GE507" s="1360">
        <f t="shared" si="814"/>
        <v>33</v>
      </c>
      <c r="GF507" s="1360">
        <f t="shared" si="815"/>
        <v>20</v>
      </c>
      <c r="GG507" s="1360">
        <f t="shared" si="816"/>
        <v>28</v>
      </c>
      <c r="GH507" s="1368">
        <v>2</v>
      </c>
      <c r="GI507" s="1368">
        <v>0</v>
      </c>
      <c r="GJ507" s="1368"/>
      <c r="GK507" s="1368"/>
      <c r="GL507" s="1368"/>
      <c r="GM507" s="1368"/>
      <c r="GN507" s="1368"/>
      <c r="GO507" s="1368"/>
      <c r="GP507" s="1368"/>
      <c r="GQ507" s="1368"/>
      <c r="GR507" s="1368"/>
      <c r="GS507" s="1016"/>
      <c r="GT507" s="1016"/>
      <c r="GU507" s="1016"/>
      <c r="GV507" s="1016"/>
      <c r="GW507" s="1016"/>
      <c r="GX507" s="1016"/>
      <c r="GY507" s="1016"/>
      <c r="GZ507" s="1016"/>
      <c r="HA507" s="1016"/>
      <c r="HB507" s="1016"/>
      <c r="HC507" s="1016"/>
    </row>
    <row r="508" spans="1:211" hidden="1" x14ac:dyDescent="0.35">
      <c r="A508" s="1230">
        <v>43432</v>
      </c>
      <c r="B508" s="595"/>
      <c r="C508" s="595"/>
      <c r="D508" s="595"/>
      <c r="E508" s="595"/>
      <c r="F508" s="1012"/>
      <c r="G508" s="1165"/>
      <c r="H508" s="595"/>
      <c r="I508" s="595"/>
      <c r="J508" s="595"/>
      <c r="K508" s="595"/>
      <c r="L508" s="595"/>
      <c r="M508" s="1012"/>
      <c r="N508" s="1012"/>
      <c r="O508" s="595"/>
      <c r="P508" s="595"/>
      <c r="Q508" s="595"/>
      <c r="R508" s="595"/>
      <c r="S508" s="595"/>
      <c r="T508" s="595"/>
      <c r="U508" s="1012"/>
      <c r="V508" s="1165"/>
      <c r="W508" s="595"/>
      <c r="X508" s="595"/>
      <c r="Y508" s="595"/>
      <c r="Z508" s="595"/>
      <c r="AA508" s="1012"/>
      <c r="AB508" s="1012"/>
      <c r="AC508" s="1360">
        <v>7</v>
      </c>
      <c r="AD508" s="1360">
        <v>7</v>
      </c>
      <c r="AE508" s="1360">
        <v>8</v>
      </c>
      <c r="AF508" s="1360">
        <f t="shared" si="797"/>
        <v>22</v>
      </c>
      <c r="AG508" s="1360">
        <v>1</v>
      </c>
      <c r="AH508" s="1361"/>
      <c r="AI508" s="1360"/>
      <c r="AJ508" s="1360">
        <v>7</v>
      </c>
      <c r="AK508" s="1360">
        <v>7</v>
      </c>
      <c r="AL508" s="1360">
        <v>8</v>
      </c>
      <c r="AM508" s="1360">
        <f t="shared" si="798"/>
        <v>22</v>
      </c>
      <c r="AN508" s="1363">
        <v>1</v>
      </c>
      <c r="AO508" s="1360"/>
      <c r="AP508" s="1360"/>
      <c r="AQ508" s="1360">
        <v>0</v>
      </c>
      <c r="AR508" s="1360">
        <v>0</v>
      </c>
      <c r="AS508" s="1360">
        <v>0</v>
      </c>
      <c r="AT508" s="1360">
        <f t="shared" si="799"/>
        <v>0</v>
      </c>
      <c r="AU508" s="1360">
        <v>1</v>
      </c>
      <c r="AV508" s="1361"/>
      <c r="AW508" s="1360"/>
      <c r="AX508" s="1361">
        <v>0</v>
      </c>
      <c r="AY508" s="1361">
        <v>0</v>
      </c>
      <c r="AZ508" s="1361">
        <v>0</v>
      </c>
      <c r="BA508" s="1361">
        <f t="shared" si="800"/>
        <v>0</v>
      </c>
      <c r="BB508" s="1361">
        <v>1</v>
      </c>
      <c r="BC508" s="1361"/>
      <c r="BD508" s="1360"/>
      <c r="BE508" s="1360"/>
      <c r="BF508" s="1360"/>
      <c r="BG508" s="1360"/>
      <c r="BH508" s="1360"/>
      <c r="BI508" s="1360"/>
      <c r="BJ508" s="1360"/>
      <c r="BK508" s="1360"/>
      <c r="BL508" s="1360"/>
      <c r="BM508" s="1360">
        <v>0</v>
      </c>
      <c r="BN508" s="1360">
        <v>0</v>
      </c>
      <c r="BO508" s="1360">
        <v>3</v>
      </c>
      <c r="BP508" s="1360">
        <f t="shared" si="801"/>
        <v>3</v>
      </c>
      <c r="BQ508" s="1360">
        <v>1</v>
      </c>
      <c r="BR508" s="1361"/>
      <c r="BS508" s="1360">
        <v>0</v>
      </c>
      <c r="BT508" s="1360">
        <v>0</v>
      </c>
      <c r="BU508" s="1360">
        <v>3</v>
      </c>
      <c r="BV508" s="1360">
        <f t="shared" si="802"/>
        <v>3</v>
      </c>
      <c r="BW508" s="1360">
        <v>1</v>
      </c>
      <c r="BX508" s="1360"/>
      <c r="BY508" s="1360"/>
      <c r="BZ508" s="1360"/>
      <c r="CA508" s="1360">
        <v>0</v>
      </c>
      <c r="CB508" s="1360">
        <v>1</v>
      </c>
      <c r="CC508" s="1360">
        <v>4</v>
      </c>
      <c r="CD508" s="1360">
        <f t="shared" si="803"/>
        <v>5</v>
      </c>
      <c r="CE508" s="1360">
        <v>1</v>
      </c>
      <c r="CF508" s="1163"/>
      <c r="CG508" s="1354"/>
      <c r="CH508" s="1354">
        <v>0</v>
      </c>
      <c r="CI508" s="1354">
        <v>1</v>
      </c>
      <c r="CJ508" s="1354">
        <v>6</v>
      </c>
      <c r="CK508" s="1354">
        <f t="shared" si="804"/>
        <v>7</v>
      </c>
      <c r="CL508" s="1163">
        <v>1</v>
      </c>
      <c r="CM508" s="1163"/>
      <c r="CN508" s="1355"/>
      <c r="CO508" s="1355"/>
      <c r="CP508" s="1354">
        <v>1</v>
      </c>
      <c r="CQ508" s="1354">
        <v>1</v>
      </c>
      <c r="CR508" s="1354">
        <v>2</v>
      </c>
      <c r="CS508" s="1354">
        <f t="shared" si="805"/>
        <v>4</v>
      </c>
      <c r="CT508" s="1163">
        <v>1</v>
      </c>
      <c r="CU508" s="1163"/>
      <c r="CV508" s="1355"/>
      <c r="CW508" s="1354">
        <v>1</v>
      </c>
      <c r="CX508" s="1354">
        <v>1</v>
      </c>
      <c r="CY508" s="1354">
        <v>2</v>
      </c>
      <c r="CZ508" s="1354">
        <f t="shared" si="806"/>
        <v>4</v>
      </c>
      <c r="DA508" s="1163">
        <v>1</v>
      </c>
      <c r="DB508" s="1163"/>
      <c r="DC508" s="1163"/>
      <c r="DD508" s="1163"/>
      <c r="DE508" s="1163"/>
      <c r="DF508" s="1163"/>
      <c r="DG508" s="1163"/>
      <c r="DH508" s="1163"/>
      <c r="DI508" s="1163"/>
      <c r="DJ508" s="1163"/>
      <c r="DK508" s="1163"/>
      <c r="DL508" s="1163"/>
      <c r="DM508" s="1163"/>
      <c r="DN508" s="1163"/>
      <c r="DO508" s="1355"/>
      <c r="DP508" s="1355"/>
      <c r="DQ508" s="1354"/>
      <c r="DR508" s="1354"/>
      <c r="DS508" s="1354"/>
      <c r="DT508" s="1354"/>
      <c r="DU508" s="1163"/>
      <c r="DV508" s="1163"/>
      <c r="DW508" s="1355"/>
      <c r="DX508" s="1354"/>
      <c r="DY508" s="1354"/>
      <c r="DZ508" s="1354"/>
      <c r="EA508" s="1354"/>
      <c r="EB508" s="1163"/>
      <c r="EC508" s="1163"/>
      <c r="ED508" s="1355"/>
      <c r="EE508" s="1355"/>
      <c r="EF508" s="1354">
        <v>10</v>
      </c>
      <c r="EG508" s="1354">
        <v>0</v>
      </c>
      <c r="EH508" s="1354">
        <v>0</v>
      </c>
      <c r="EI508" s="1354">
        <f t="shared" si="807"/>
        <v>10</v>
      </c>
      <c r="EJ508" s="1163">
        <v>1</v>
      </c>
      <c r="EK508" s="1163"/>
      <c r="EL508" s="1355"/>
      <c r="EM508" s="1360">
        <v>15</v>
      </c>
      <c r="EN508" s="1360">
        <v>4</v>
      </c>
      <c r="EO508" s="1360">
        <v>2</v>
      </c>
      <c r="EP508" s="1360">
        <f t="shared" si="808"/>
        <v>21</v>
      </c>
      <c r="EQ508" s="1360">
        <v>1</v>
      </c>
      <c r="ER508" s="1360"/>
      <c r="ES508" s="1362"/>
      <c r="ET508" s="1360"/>
      <c r="EU508" s="1360">
        <v>8</v>
      </c>
      <c r="EV508" s="1360">
        <v>0</v>
      </c>
      <c r="EW508" s="1360">
        <v>2</v>
      </c>
      <c r="EX508" s="1360">
        <f t="shared" si="809"/>
        <v>10</v>
      </c>
      <c r="EY508" s="1361">
        <v>1</v>
      </c>
      <c r="EZ508" s="1371"/>
      <c r="FA508" s="1362"/>
      <c r="FB508" s="1360">
        <v>11</v>
      </c>
      <c r="FC508" s="1360">
        <v>3</v>
      </c>
      <c r="FD508" s="1360">
        <v>5</v>
      </c>
      <c r="FE508" s="1360">
        <f t="shared" si="810"/>
        <v>19</v>
      </c>
      <c r="FF508" s="1372">
        <v>1</v>
      </c>
      <c r="FG508" s="1372"/>
      <c r="FH508" s="1373"/>
      <c r="FI508" s="1373"/>
      <c r="FJ508" s="1374">
        <v>4</v>
      </c>
      <c r="FK508" s="1374">
        <v>3</v>
      </c>
      <c r="FL508" s="1374">
        <v>2</v>
      </c>
      <c r="FM508" s="1374">
        <f t="shared" si="811"/>
        <v>9</v>
      </c>
      <c r="FN508" s="1374">
        <v>1</v>
      </c>
      <c r="FO508" s="1374"/>
      <c r="FP508" s="1374"/>
      <c r="FQ508" s="1374">
        <v>5</v>
      </c>
      <c r="FR508" s="1360">
        <v>4</v>
      </c>
      <c r="FS508" s="1360">
        <v>5</v>
      </c>
      <c r="FT508" s="1360">
        <f t="shared" si="812"/>
        <v>14</v>
      </c>
      <c r="FU508" s="1360">
        <v>1</v>
      </c>
      <c r="FV508" s="1360"/>
      <c r="FW508" s="1362"/>
      <c r="FX508" s="1362"/>
      <c r="FY508" s="1360">
        <v>1</v>
      </c>
      <c r="FZ508" s="1360">
        <v>0</v>
      </c>
      <c r="GA508" s="1360">
        <v>2</v>
      </c>
      <c r="GB508" s="1362">
        <f t="shared" si="813"/>
        <v>3</v>
      </c>
      <c r="GC508" s="1362">
        <v>1</v>
      </c>
      <c r="GD508" s="1361"/>
      <c r="GE508" s="1360">
        <f t="shared" si="814"/>
        <v>31</v>
      </c>
      <c r="GF508" s="1360">
        <f t="shared" si="815"/>
        <v>12</v>
      </c>
      <c r="GG508" s="1360">
        <f t="shared" si="816"/>
        <v>23</v>
      </c>
      <c r="GH508" s="1368">
        <v>2</v>
      </c>
      <c r="GI508" s="1368">
        <v>2</v>
      </c>
      <c r="GJ508" s="1368"/>
      <c r="GK508" s="1368"/>
      <c r="GL508" s="1368"/>
      <c r="GM508" s="1368"/>
      <c r="GN508" s="1368"/>
      <c r="GO508" s="1368"/>
      <c r="GP508" s="1368"/>
      <c r="GQ508" s="1368"/>
      <c r="GR508" s="1368"/>
      <c r="GS508" s="1016"/>
      <c r="GT508" s="1016"/>
      <c r="GU508" s="1016"/>
      <c r="GV508" s="1016"/>
      <c r="GW508" s="1016"/>
      <c r="GX508" s="1016"/>
      <c r="GY508" s="1016"/>
      <c r="GZ508" s="1016"/>
      <c r="HA508" s="1016"/>
      <c r="HB508" s="1016"/>
      <c r="HC508" s="1016"/>
    </row>
    <row r="509" spans="1:211" ht="18.75" hidden="1" customHeight="1" x14ac:dyDescent="0.35">
      <c r="A509" s="1230">
        <v>43433</v>
      </c>
      <c r="B509" s="595"/>
      <c r="C509" s="595"/>
      <c r="D509" s="595"/>
      <c r="E509" s="595"/>
      <c r="F509" s="1012"/>
      <c r="G509" s="1165"/>
      <c r="H509" s="595"/>
      <c r="I509" s="595"/>
      <c r="J509" s="595"/>
      <c r="K509" s="595"/>
      <c r="L509" s="595"/>
      <c r="M509" s="1012"/>
      <c r="N509" s="1012"/>
      <c r="O509" s="595"/>
      <c r="P509" s="595"/>
      <c r="Q509" s="595"/>
      <c r="R509" s="595"/>
      <c r="S509" s="595"/>
      <c r="T509" s="595"/>
      <c r="U509" s="1012"/>
      <c r="V509" s="1165"/>
      <c r="W509" s="595"/>
      <c r="X509" s="595"/>
      <c r="Y509" s="595"/>
      <c r="Z509" s="595"/>
      <c r="AA509" s="1012"/>
      <c r="AB509" s="1012"/>
      <c r="AC509" s="1360">
        <v>5</v>
      </c>
      <c r="AD509" s="1360">
        <v>0</v>
      </c>
      <c r="AE509" s="1360">
        <v>3</v>
      </c>
      <c r="AF509" s="1360">
        <f t="shared" si="797"/>
        <v>8</v>
      </c>
      <c r="AG509" s="1360">
        <v>1</v>
      </c>
      <c r="AH509" s="1361"/>
      <c r="AI509" s="1360"/>
      <c r="AJ509" s="1360">
        <v>6</v>
      </c>
      <c r="AK509" s="1360">
        <v>0</v>
      </c>
      <c r="AL509" s="1360">
        <v>4</v>
      </c>
      <c r="AM509" s="1360">
        <f t="shared" si="798"/>
        <v>10</v>
      </c>
      <c r="AN509" s="1363">
        <v>1</v>
      </c>
      <c r="AO509" s="1360"/>
      <c r="AP509" s="1360"/>
      <c r="AQ509" s="1360">
        <v>6</v>
      </c>
      <c r="AR509" s="1360">
        <v>0</v>
      </c>
      <c r="AS509" s="1360">
        <v>4</v>
      </c>
      <c r="AT509" s="1360">
        <f t="shared" si="799"/>
        <v>10</v>
      </c>
      <c r="AU509" s="1360">
        <v>1</v>
      </c>
      <c r="AV509" s="1361"/>
      <c r="AW509" s="1360"/>
      <c r="AX509" s="1718">
        <v>7</v>
      </c>
      <c r="AY509" s="1718">
        <v>1</v>
      </c>
      <c r="AZ509" s="1718">
        <v>4</v>
      </c>
      <c r="BA509" s="1718">
        <f t="shared" si="800"/>
        <v>12</v>
      </c>
      <c r="BB509" s="1718">
        <v>1</v>
      </c>
      <c r="BC509" s="1718"/>
      <c r="BD509" s="1360"/>
      <c r="BE509" s="1360"/>
      <c r="BF509" s="1360"/>
      <c r="BG509" s="1360"/>
      <c r="BH509" s="1360"/>
      <c r="BI509" s="1360"/>
      <c r="BJ509" s="1360"/>
      <c r="BK509" s="1360"/>
      <c r="BL509" s="1360"/>
      <c r="BM509" s="1360">
        <v>0</v>
      </c>
      <c r="BN509" s="1360">
        <v>0</v>
      </c>
      <c r="BO509" s="1360">
        <v>2</v>
      </c>
      <c r="BP509" s="1360">
        <f t="shared" si="801"/>
        <v>2</v>
      </c>
      <c r="BQ509" s="1360">
        <v>1</v>
      </c>
      <c r="BR509" s="1361"/>
      <c r="BS509" s="1360">
        <v>0</v>
      </c>
      <c r="BT509" s="1360">
        <v>0</v>
      </c>
      <c r="BU509" s="1360">
        <v>2</v>
      </c>
      <c r="BV509" s="1360">
        <f t="shared" si="802"/>
        <v>2</v>
      </c>
      <c r="BW509" s="1360">
        <v>1</v>
      </c>
      <c r="BX509" s="1360"/>
      <c r="BY509" s="1360"/>
      <c r="BZ509" s="1360"/>
      <c r="CA509" s="1360">
        <v>0</v>
      </c>
      <c r="CB509" s="1360">
        <v>1</v>
      </c>
      <c r="CC509" s="1360">
        <v>3</v>
      </c>
      <c r="CD509" s="1360">
        <f t="shared" si="803"/>
        <v>4</v>
      </c>
      <c r="CE509" s="1360">
        <v>1</v>
      </c>
      <c r="CF509" s="1163"/>
      <c r="CG509" s="1354"/>
      <c r="CH509" s="1354">
        <v>0</v>
      </c>
      <c r="CI509" s="1354">
        <v>1</v>
      </c>
      <c r="CJ509" s="1354">
        <v>5</v>
      </c>
      <c r="CK509" s="1354">
        <f t="shared" si="804"/>
        <v>6</v>
      </c>
      <c r="CL509" s="1163">
        <v>1</v>
      </c>
      <c r="CM509" s="1163"/>
      <c r="CN509" s="1355"/>
      <c r="CO509" s="1355"/>
      <c r="CP509" s="1354">
        <v>0</v>
      </c>
      <c r="CQ509" s="1354">
        <v>0</v>
      </c>
      <c r="CR509" s="1354">
        <v>2</v>
      </c>
      <c r="CS509" s="1354">
        <f t="shared" si="805"/>
        <v>2</v>
      </c>
      <c r="CT509" s="1163">
        <v>1</v>
      </c>
      <c r="CU509" s="1163"/>
      <c r="CV509" s="1355"/>
      <c r="CW509" s="1354">
        <v>1</v>
      </c>
      <c r="CX509" s="1354">
        <v>1</v>
      </c>
      <c r="CY509" s="1354">
        <v>3</v>
      </c>
      <c r="CZ509" s="1354">
        <f t="shared" si="806"/>
        <v>5</v>
      </c>
      <c r="DA509" s="1163">
        <v>1</v>
      </c>
      <c r="DB509" s="1163"/>
      <c r="DC509" s="1163"/>
      <c r="DD509" s="1163"/>
      <c r="DE509" s="1163"/>
      <c r="DF509" s="1163"/>
      <c r="DG509" s="1163"/>
      <c r="DH509" s="1163"/>
      <c r="DI509" s="1163"/>
      <c r="DJ509" s="1163"/>
      <c r="DK509" s="1163"/>
      <c r="DL509" s="1163"/>
      <c r="DM509" s="1163"/>
      <c r="DN509" s="1163"/>
      <c r="DO509" s="1355"/>
      <c r="DP509" s="1355"/>
      <c r="DQ509" s="1354"/>
      <c r="DR509" s="1354"/>
      <c r="DS509" s="1354"/>
      <c r="DT509" s="1354"/>
      <c r="DU509" s="1163"/>
      <c r="DV509" s="1163"/>
      <c r="DW509" s="1355"/>
      <c r="DX509" s="1354"/>
      <c r="DY509" s="1354"/>
      <c r="DZ509" s="1354"/>
      <c r="EA509" s="1354"/>
      <c r="EB509" s="1163"/>
      <c r="EC509" s="1163"/>
      <c r="ED509" s="1355"/>
      <c r="EE509" s="1355"/>
      <c r="EF509" s="1354">
        <v>8</v>
      </c>
      <c r="EG509" s="1354">
        <v>4</v>
      </c>
      <c r="EH509" s="1354">
        <v>0</v>
      </c>
      <c r="EI509" s="1354">
        <f t="shared" si="807"/>
        <v>12</v>
      </c>
      <c r="EJ509" s="1163">
        <v>1</v>
      </c>
      <c r="EK509" s="1163"/>
      <c r="EL509" s="1355"/>
      <c r="EM509" s="1360">
        <v>9</v>
      </c>
      <c r="EN509" s="1360">
        <v>6</v>
      </c>
      <c r="EO509" s="1360">
        <v>1</v>
      </c>
      <c r="EP509" s="1360">
        <f t="shared" si="808"/>
        <v>16</v>
      </c>
      <c r="EQ509" s="1360">
        <v>1</v>
      </c>
      <c r="ER509" s="1360"/>
      <c r="ES509" s="1362"/>
      <c r="ET509" s="1360"/>
      <c r="EU509" s="1360">
        <v>4</v>
      </c>
      <c r="EV509" s="1360">
        <v>3</v>
      </c>
      <c r="EW509" s="1360">
        <v>2</v>
      </c>
      <c r="EX509" s="1360">
        <f t="shared" si="809"/>
        <v>9</v>
      </c>
      <c r="EY509" s="1361">
        <v>1</v>
      </c>
      <c r="EZ509" s="1371"/>
      <c r="FA509" s="1362"/>
      <c r="FB509" s="1360">
        <v>5</v>
      </c>
      <c r="FC509" s="1360">
        <v>4</v>
      </c>
      <c r="FD509" s="1360">
        <v>3</v>
      </c>
      <c r="FE509" s="1360">
        <f t="shared" si="810"/>
        <v>12</v>
      </c>
      <c r="FF509" s="1372">
        <v>1</v>
      </c>
      <c r="FG509" s="1372"/>
      <c r="FH509" s="1373"/>
      <c r="FI509" s="1373"/>
      <c r="FJ509" s="1374">
        <v>4</v>
      </c>
      <c r="FK509" s="1374">
        <v>8</v>
      </c>
      <c r="FL509" s="1374">
        <v>1</v>
      </c>
      <c r="FM509" s="1374">
        <f t="shared" si="811"/>
        <v>13</v>
      </c>
      <c r="FN509" s="1374">
        <v>1</v>
      </c>
      <c r="FO509" s="1374"/>
      <c r="FP509" s="1374"/>
      <c r="FQ509" s="1374">
        <v>5</v>
      </c>
      <c r="FR509" s="1360">
        <v>8</v>
      </c>
      <c r="FS509" s="1360">
        <v>3</v>
      </c>
      <c r="FT509" s="1360">
        <f t="shared" si="812"/>
        <v>16</v>
      </c>
      <c r="FU509" s="1360">
        <v>1</v>
      </c>
      <c r="FV509" s="1360"/>
      <c r="FW509" s="1362"/>
      <c r="FX509" s="1362"/>
      <c r="FY509" s="1360">
        <v>0</v>
      </c>
      <c r="FZ509" s="1360">
        <v>1</v>
      </c>
      <c r="GA509" s="1360">
        <v>4</v>
      </c>
      <c r="GB509" s="1362">
        <f t="shared" si="813"/>
        <v>5</v>
      </c>
      <c r="GC509" s="1362">
        <v>1</v>
      </c>
      <c r="GD509" s="1361"/>
      <c r="GE509" s="1722">
        <f t="shared" si="814"/>
        <v>27</v>
      </c>
      <c r="GF509" s="1722">
        <f t="shared" si="815"/>
        <v>17</v>
      </c>
      <c r="GG509" s="1722">
        <f t="shared" si="816"/>
        <v>21</v>
      </c>
      <c r="GH509" s="1368">
        <v>0</v>
      </c>
      <c r="GI509" s="1368">
        <v>4</v>
      </c>
      <c r="GJ509" s="1368"/>
      <c r="GK509" s="1368"/>
      <c r="GL509" s="1368"/>
      <c r="GM509" s="1368"/>
      <c r="GN509" s="1368"/>
      <c r="GO509" s="1368"/>
      <c r="GP509" s="1368"/>
      <c r="GQ509" s="1368"/>
      <c r="GR509" s="1368"/>
      <c r="GS509" s="1016"/>
      <c r="GT509" s="1016"/>
      <c r="GU509" s="1016"/>
      <c r="GV509" s="1016"/>
      <c r="GW509" s="1016"/>
      <c r="GX509" s="1016"/>
      <c r="GY509" s="1016"/>
      <c r="GZ509" s="1016"/>
      <c r="HA509" s="1016"/>
      <c r="HB509" s="1016"/>
      <c r="HC509" s="1016"/>
    </row>
    <row r="510" spans="1:211" hidden="1" x14ac:dyDescent="0.35">
      <c r="A510" s="1231">
        <v>43434</v>
      </c>
      <c r="B510" s="595"/>
      <c r="C510" s="595"/>
      <c r="D510" s="595"/>
      <c r="E510" s="595"/>
      <c r="F510" s="1012"/>
      <c r="G510" s="1165"/>
      <c r="H510" s="595"/>
      <c r="I510" s="595"/>
      <c r="J510" s="595"/>
      <c r="K510" s="595"/>
      <c r="L510" s="595"/>
      <c r="M510" s="1012"/>
      <c r="N510" s="1012"/>
      <c r="O510" s="595"/>
      <c r="P510" s="595"/>
      <c r="Q510" s="595"/>
      <c r="R510" s="595"/>
      <c r="S510" s="595"/>
      <c r="T510" s="595"/>
      <c r="U510" s="1012"/>
      <c r="V510" s="1165"/>
      <c r="W510" s="595"/>
      <c r="X510" s="595"/>
      <c r="Y510" s="595"/>
      <c r="Z510" s="595"/>
      <c r="AA510" s="1012"/>
      <c r="AB510" s="1012"/>
      <c r="AC510" s="1360">
        <v>4</v>
      </c>
      <c r="AD510" s="1360">
        <v>0</v>
      </c>
      <c r="AE510" s="1360">
        <v>1</v>
      </c>
      <c r="AF510" s="1360">
        <f t="shared" si="797"/>
        <v>5</v>
      </c>
      <c r="AG510" s="1360">
        <v>1</v>
      </c>
      <c r="AH510" s="1361"/>
      <c r="AI510" s="1360"/>
      <c r="AJ510" s="1360">
        <v>5</v>
      </c>
      <c r="AK510" s="1360">
        <v>0</v>
      </c>
      <c r="AL510" s="1360">
        <v>3</v>
      </c>
      <c r="AM510" s="1360">
        <f t="shared" si="798"/>
        <v>8</v>
      </c>
      <c r="AN510" s="1363">
        <v>1</v>
      </c>
      <c r="AO510" s="1360"/>
      <c r="AP510" s="1360"/>
      <c r="AQ510" s="1360">
        <v>0</v>
      </c>
      <c r="AR510" s="1360">
        <v>1</v>
      </c>
      <c r="AS510" s="1360">
        <v>5</v>
      </c>
      <c r="AT510" s="1360">
        <f t="shared" si="799"/>
        <v>6</v>
      </c>
      <c r="AU510" s="1360">
        <v>1</v>
      </c>
      <c r="AV510" s="1361"/>
      <c r="AW510" s="1360"/>
      <c r="AX510" s="1360">
        <v>0</v>
      </c>
      <c r="AY510" s="1360">
        <v>2</v>
      </c>
      <c r="AZ510" s="1360">
        <v>6</v>
      </c>
      <c r="BA510" s="1360">
        <f t="shared" si="800"/>
        <v>8</v>
      </c>
      <c r="BB510" s="1360">
        <v>1</v>
      </c>
      <c r="BC510" s="1360"/>
      <c r="BD510" s="1360"/>
      <c r="BE510" s="1360"/>
      <c r="BF510" s="1360"/>
      <c r="BG510" s="1360"/>
      <c r="BH510" s="1360"/>
      <c r="BI510" s="1360"/>
      <c r="BJ510" s="1360"/>
      <c r="BK510" s="1360"/>
      <c r="BL510" s="1360"/>
      <c r="BM510" s="1360">
        <v>0</v>
      </c>
      <c r="BN510" s="1360">
        <v>0</v>
      </c>
      <c r="BO510" s="1360">
        <v>2</v>
      </c>
      <c r="BP510" s="1360">
        <f t="shared" si="801"/>
        <v>2</v>
      </c>
      <c r="BQ510" s="1360">
        <v>1</v>
      </c>
      <c r="BR510" s="1361"/>
      <c r="BS510" s="1360">
        <v>0</v>
      </c>
      <c r="BT510" s="1360">
        <v>1</v>
      </c>
      <c r="BU510" s="1360">
        <v>7</v>
      </c>
      <c r="BV510" s="1360">
        <f t="shared" si="802"/>
        <v>8</v>
      </c>
      <c r="BW510" s="1360">
        <v>1</v>
      </c>
      <c r="BX510" s="1360"/>
      <c r="BY510" s="1360"/>
      <c r="BZ510" s="1360"/>
      <c r="CA510" s="1360">
        <v>0</v>
      </c>
      <c r="CB510" s="1360">
        <v>0</v>
      </c>
      <c r="CC510" s="1360">
        <v>3</v>
      </c>
      <c r="CD510" s="1360">
        <f t="shared" si="803"/>
        <v>3</v>
      </c>
      <c r="CE510" s="1360">
        <v>1</v>
      </c>
      <c r="CF510" s="1163"/>
      <c r="CG510" s="1354"/>
      <c r="CH510" s="1354">
        <v>0</v>
      </c>
      <c r="CI510" s="1354">
        <v>1</v>
      </c>
      <c r="CJ510" s="1354">
        <v>5</v>
      </c>
      <c r="CK510" s="1354">
        <f t="shared" si="804"/>
        <v>6</v>
      </c>
      <c r="CL510" s="1163">
        <v>1</v>
      </c>
      <c r="CM510" s="1163"/>
      <c r="CN510" s="1355"/>
      <c r="CO510" s="1355"/>
      <c r="CP510" s="1354">
        <v>1</v>
      </c>
      <c r="CQ510" s="1354">
        <v>1</v>
      </c>
      <c r="CR510" s="1354">
        <v>3</v>
      </c>
      <c r="CS510" s="1354">
        <f t="shared" si="805"/>
        <v>5</v>
      </c>
      <c r="CT510" s="1163">
        <v>1</v>
      </c>
      <c r="CU510" s="1163"/>
      <c r="CV510" s="1355"/>
      <c r="CW510" s="1354">
        <v>1</v>
      </c>
      <c r="CX510" s="1354">
        <v>1</v>
      </c>
      <c r="CY510" s="1354">
        <v>4</v>
      </c>
      <c r="CZ510" s="1354">
        <f t="shared" si="806"/>
        <v>6</v>
      </c>
      <c r="DA510" s="1163">
        <v>1</v>
      </c>
      <c r="DB510" s="1163"/>
      <c r="DC510" s="1163"/>
      <c r="DD510" s="1163"/>
      <c r="DE510" s="1163"/>
      <c r="DF510" s="1163"/>
      <c r="DG510" s="1163"/>
      <c r="DH510" s="1163"/>
      <c r="DI510" s="1163"/>
      <c r="DJ510" s="1163"/>
      <c r="DK510" s="1163"/>
      <c r="DL510" s="1163"/>
      <c r="DM510" s="1163"/>
      <c r="DN510" s="1163"/>
      <c r="DO510" s="1355"/>
      <c r="DP510" s="1355"/>
      <c r="DQ510" s="1354"/>
      <c r="DR510" s="1354"/>
      <c r="DS510" s="1354"/>
      <c r="DT510" s="1354"/>
      <c r="DU510" s="1163"/>
      <c r="DV510" s="1163"/>
      <c r="DW510" s="1355"/>
      <c r="DX510" s="1354"/>
      <c r="DY510" s="1354"/>
      <c r="DZ510" s="1354"/>
      <c r="EA510" s="1354"/>
      <c r="EB510" s="1163"/>
      <c r="EC510" s="1163"/>
      <c r="ED510" s="1355"/>
      <c r="EE510" s="1355"/>
      <c r="EF510" s="1354">
        <v>11</v>
      </c>
      <c r="EG510" s="1354">
        <v>1</v>
      </c>
      <c r="EH510" s="1354">
        <v>0</v>
      </c>
      <c r="EI510" s="1354">
        <f t="shared" si="807"/>
        <v>12</v>
      </c>
      <c r="EJ510" s="1163">
        <v>1</v>
      </c>
      <c r="EK510" s="1163"/>
      <c r="EL510" s="1355"/>
      <c r="EM510" s="1360">
        <v>12</v>
      </c>
      <c r="EN510" s="1360">
        <v>3</v>
      </c>
      <c r="EO510" s="1360">
        <v>2</v>
      </c>
      <c r="EP510" s="1360">
        <f t="shared" si="808"/>
        <v>17</v>
      </c>
      <c r="EQ510" s="1360">
        <v>1</v>
      </c>
      <c r="ER510" s="1360"/>
      <c r="ES510" s="1362"/>
      <c r="ET510" s="1360"/>
      <c r="EU510" s="1360">
        <v>9</v>
      </c>
      <c r="EV510" s="1360">
        <v>1</v>
      </c>
      <c r="EW510" s="1360">
        <v>1</v>
      </c>
      <c r="EX510" s="1360">
        <f t="shared" si="809"/>
        <v>11</v>
      </c>
      <c r="EY510" s="1361">
        <v>1</v>
      </c>
      <c r="EZ510" s="1371"/>
      <c r="FA510" s="1362"/>
      <c r="FB510" s="1360">
        <v>9</v>
      </c>
      <c r="FC510" s="1360">
        <v>3</v>
      </c>
      <c r="FD510" s="1360">
        <v>2</v>
      </c>
      <c r="FE510" s="1360">
        <f t="shared" si="810"/>
        <v>14</v>
      </c>
      <c r="FF510" s="1372">
        <v>1</v>
      </c>
      <c r="FG510" s="1372"/>
      <c r="FH510" s="1373"/>
      <c r="FI510" s="1373"/>
      <c r="FJ510" s="1374">
        <v>8</v>
      </c>
      <c r="FK510" s="1374">
        <v>2</v>
      </c>
      <c r="FL510" s="1374">
        <v>3</v>
      </c>
      <c r="FM510" s="1374">
        <f t="shared" si="811"/>
        <v>13</v>
      </c>
      <c r="FN510" s="1374">
        <v>1</v>
      </c>
      <c r="FO510" s="1374"/>
      <c r="FP510" s="1374"/>
      <c r="FQ510" s="1374">
        <v>9</v>
      </c>
      <c r="FR510" s="1360">
        <v>4</v>
      </c>
      <c r="FS510" s="1360">
        <v>7</v>
      </c>
      <c r="FT510" s="1360">
        <f t="shared" si="812"/>
        <v>20</v>
      </c>
      <c r="FU510" s="1360">
        <v>1</v>
      </c>
      <c r="FV510" s="1360"/>
      <c r="FW510" s="1362"/>
      <c r="FX510" s="1362"/>
      <c r="FY510" s="1360">
        <v>3</v>
      </c>
      <c r="FZ510" s="1360">
        <v>2</v>
      </c>
      <c r="GA510" s="1360">
        <v>3</v>
      </c>
      <c r="GB510" s="1362">
        <f t="shared" si="813"/>
        <v>8</v>
      </c>
      <c r="GC510" s="1362">
        <v>1</v>
      </c>
      <c r="GD510" s="1361"/>
      <c r="GE510" s="1360">
        <f t="shared" si="814"/>
        <v>36</v>
      </c>
      <c r="GF510" s="1360">
        <f t="shared" si="815"/>
        <v>8</v>
      </c>
      <c r="GG510" s="1360">
        <f t="shared" si="816"/>
        <v>21</v>
      </c>
      <c r="GH510" s="1368">
        <v>2</v>
      </c>
      <c r="GI510" s="1368">
        <v>1</v>
      </c>
      <c r="GJ510" s="1368"/>
      <c r="GK510" s="1368"/>
      <c r="GL510" s="1368"/>
      <c r="GM510" s="1368"/>
      <c r="GN510" s="1368"/>
      <c r="GO510" s="1368"/>
      <c r="GP510" s="1368"/>
      <c r="GQ510" s="1368"/>
      <c r="GR510" s="1368"/>
      <c r="GS510" s="1016"/>
      <c r="GT510" s="1016"/>
      <c r="GU510" s="1016"/>
      <c r="GV510" s="1016"/>
      <c r="GW510" s="1016"/>
      <c r="GX510" s="1016"/>
      <c r="GY510" s="1016"/>
      <c r="GZ510" s="1016"/>
      <c r="HA510" s="1016"/>
      <c r="HB510" s="1016"/>
      <c r="HC510" s="1016"/>
    </row>
    <row r="511" spans="1:211" hidden="1" x14ac:dyDescent="0.35">
      <c r="A511" s="1230">
        <v>43437</v>
      </c>
      <c r="B511" s="595"/>
      <c r="C511" s="595"/>
      <c r="D511" s="595"/>
      <c r="E511" s="595"/>
      <c r="F511" s="1012"/>
      <c r="G511" s="1165"/>
      <c r="H511" s="595"/>
      <c r="I511" s="595"/>
      <c r="J511" s="595"/>
      <c r="K511" s="595"/>
      <c r="L511" s="595"/>
      <c r="M511" s="1012"/>
      <c r="N511" s="1012"/>
      <c r="O511" s="595"/>
      <c r="P511" s="595"/>
      <c r="Q511" s="595"/>
      <c r="R511" s="595"/>
      <c r="S511" s="595"/>
      <c r="T511" s="595"/>
      <c r="U511" s="1012"/>
      <c r="V511" s="1165"/>
      <c r="W511" s="595"/>
      <c r="X511" s="595"/>
      <c r="Y511" s="595"/>
      <c r="Z511" s="595"/>
      <c r="AA511" s="1012"/>
      <c r="AB511" s="1012"/>
      <c r="AC511" s="1360">
        <v>7</v>
      </c>
      <c r="AD511" s="1360">
        <v>5</v>
      </c>
      <c r="AE511" s="1360">
        <v>4</v>
      </c>
      <c r="AF511" s="1360">
        <f t="shared" si="797"/>
        <v>16</v>
      </c>
      <c r="AG511" s="1360">
        <v>1</v>
      </c>
      <c r="AH511" s="1361"/>
      <c r="AI511" s="1360"/>
      <c r="AJ511" s="1360">
        <v>7</v>
      </c>
      <c r="AK511" s="1360">
        <v>7</v>
      </c>
      <c r="AL511" s="1360">
        <v>5</v>
      </c>
      <c r="AM511" s="1360">
        <f t="shared" si="798"/>
        <v>19</v>
      </c>
      <c r="AN511" s="1363">
        <v>1</v>
      </c>
      <c r="AO511" s="1360"/>
      <c r="AP511" s="1360"/>
      <c r="AQ511" s="1360">
        <v>1</v>
      </c>
      <c r="AR511" s="1360">
        <v>7</v>
      </c>
      <c r="AS511" s="1360">
        <v>3</v>
      </c>
      <c r="AT511" s="1360">
        <f t="shared" si="799"/>
        <v>11</v>
      </c>
      <c r="AU511" s="1360">
        <v>1</v>
      </c>
      <c r="AV511" s="1361"/>
      <c r="AW511" s="1360"/>
      <c r="AX511" s="1360">
        <v>1</v>
      </c>
      <c r="AY511" s="1360">
        <v>8</v>
      </c>
      <c r="AZ511" s="1360">
        <v>4</v>
      </c>
      <c r="BA511" s="1360">
        <f t="shared" si="800"/>
        <v>13</v>
      </c>
      <c r="BB511" s="1360">
        <v>1</v>
      </c>
      <c r="BC511" s="1360"/>
      <c r="BD511" s="1360"/>
      <c r="BE511" s="1360"/>
      <c r="BF511" s="1360"/>
      <c r="BG511" s="1360"/>
      <c r="BH511" s="1360"/>
      <c r="BI511" s="1360"/>
      <c r="BJ511" s="1360"/>
      <c r="BK511" s="1360"/>
      <c r="BL511" s="1360"/>
      <c r="BM511" s="1360">
        <v>0</v>
      </c>
      <c r="BN511" s="1360">
        <v>6</v>
      </c>
      <c r="BO511" s="1360">
        <v>5</v>
      </c>
      <c r="BP511" s="1360">
        <f t="shared" si="801"/>
        <v>11</v>
      </c>
      <c r="BQ511" s="1360">
        <v>1</v>
      </c>
      <c r="BR511" s="1361"/>
      <c r="BS511" s="1360">
        <v>0</v>
      </c>
      <c r="BT511" s="1360">
        <v>6</v>
      </c>
      <c r="BU511" s="1360">
        <v>9</v>
      </c>
      <c r="BV511" s="1360">
        <f t="shared" si="802"/>
        <v>15</v>
      </c>
      <c r="BW511" s="1360">
        <v>1</v>
      </c>
      <c r="BX511" s="1360"/>
      <c r="BY511" s="1360"/>
      <c r="BZ511" s="1360"/>
      <c r="CA511" s="1360">
        <v>0</v>
      </c>
      <c r="CB511" s="1360">
        <v>3</v>
      </c>
      <c r="CC511" s="1360">
        <v>3</v>
      </c>
      <c r="CD511" s="1360">
        <f t="shared" si="803"/>
        <v>6</v>
      </c>
      <c r="CE511" s="1360">
        <v>1</v>
      </c>
      <c r="CF511" s="1163"/>
      <c r="CG511" s="1354"/>
      <c r="CH511" s="1354">
        <v>0</v>
      </c>
      <c r="CI511" s="1354">
        <v>3</v>
      </c>
      <c r="CJ511" s="1354">
        <v>4</v>
      </c>
      <c r="CK511" s="1354">
        <f t="shared" si="804"/>
        <v>7</v>
      </c>
      <c r="CL511" s="1163">
        <v>1</v>
      </c>
      <c r="CM511" s="1163"/>
      <c r="CN511" s="1355"/>
      <c r="CO511" s="1355"/>
      <c r="CP511" s="1354">
        <v>0</v>
      </c>
      <c r="CQ511" s="1354">
        <v>4</v>
      </c>
      <c r="CR511" s="1354">
        <v>4</v>
      </c>
      <c r="CS511" s="1354">
        <f t="shared" si="805"/>
        <v>8</v>
      </c>
      <c r="CT511" s="1163">
        <v>1</v>
      </c>
      <c r="CU511" s="1163"/>
      <c r="CV511" s="1355"/>
      <c r="CW511" s="1354">
        <v>1</v>
      </c>
      <c r="CX511" s="1354">
        <v>4</v>
      </c>
      <c r="CY511" s="1354">
        <v>4</v>
      </c>
      <c r="CZ511" s="1354">
        <f t="shared" si="806"/>
        <v>9</v>
      </c>
      <c r="DA511" s="1163">
        <v>1</v>
      </c>
      <c r="DB511" s="1163"/>
      <c r="DC511" s="1163"/>
      <c r="DD511" s="1163"/>
      <c r="DE511" s="1163"/>
      <c r="DF511" s="1163"/>
      <c r="DG511" s="1163"/>
      <c r="DH511" s="1163"/>
      <c r="DI511" s="1163"/>
      <c r="DJ511" s="1163"/>
      <c r="DK511" s="1163"/>
      <c r="DL511" s="1163"/>
      <c r="DM511" s="1163"/>
      <c r="DN511" s="1163"/>
      <c r="DO511" s="1355"/>
      <c r="DP511" s="1355"/>
      <c r="DQ511" s="1354"/>
      <c r="DR511" s="1354"/>
      <c r="DS511" s="1354"/>
      <c r="DT511" s="1354"/>
      <c r="DU511" s="1163"/>
      <c r="DV511" s="1163"/>
      <c r="DW511" s="1355"/>
      <c r="DX511" s="1354"/>
      <c r="DY511" s="1354"/>
      <c r="DZ511" s="1354"/>
      <c r="EA511" s="1354"/>
      <c r="EB511" s="1163"/>
      <c r="EC511" s="1163"/>
      <c r="ED511" s="1355"/>
      <c r="EE511" s="1355"/>
      <c r="EF511" s="1354">
        <v>10</v>
      </c>
      <c r="EG511" s="1354">
        <v>3</v>
      </c>
      <c r="EH511" s="1354">
        <v>0</v>
      </c>
      <c r="EI511" s="1354">
        <f t="shared" si="807"/>
        <v>13</v>
      </c>
      <c r="EJ511" s="1163">
        <v>1</v>
      </c>
      <c r="EK511" s="1163"/>
      <c r="EL511" s="1355"/>
      <c r="EM511" s="1360">
        <v>11</v>
      </c>
      <c r="EN511" s="1360">
        <v>4</v>
      </c>
      <c r="EO511" s="1360">
        <v>1</v>
      </c>
      <c r="EP511" s="1360">
        <f t="shared" si="808"/>
        <v>16</v>
      </c>
      <c r="EQ511" s="1360">
        <v>1</v>
      </c>
      <c r="ER511" s="1360"/>
      <c r="ES511" s="1362"/>
      <c r="ET511" s="1360"/>
      <c r="EU511" s="1360">
        <v>7</v>
      </c>
      <c r="EV511" s="1360">
        <v>3</v>
      </c>
      <c r="EW511" s="1360">
        <v>2</v>
      </c>
      <c r="EX511" s="1360">
        <f t="shared" si="809"/>
        <v>12</v>
      </c>
      <c r="EY511" s="1361">
        <v>1</v>
      </c>
      <c r="EZ511" s="1371"/>
      <c r="FA511" s="1362"/>
      <c r="FB511" s="1360">
        <v>8</v>
      </c>
      <c r="FC511" s="1360">
        <v>4</v>
      </c>
      <c r="FD511" s="1360">
        <v>6</v>
      </c>
      <c r="FE511" s="1360">
        <f t="shared" si="810"/>
        <v>18</v>
      </c>
      <c r="FF511" s="1372">
        <v>1</v>
      </c>
      <c r="FG511" s="1372"/>
      <c r="FH511" s="1373"/>
      <c r="FI511" s="1373"/>
      <c r="FJ511" s="1374">
        <v>0</v>
      </c>
      <c r="FK511" s="1374">
        <v>0</v>
      </c>
      <c r="FL511" s="1374">
        <v>0</v>
      </c>
      <c r="FM511" s="1374">
        <f t="shared" si="811"/>
        <v>0</v>
      </c>
      <c r="FN511" s="1374">
        <v>0</v>
      </c>
      <c r="FO511" s="1374"/>
      <c r="FP511" s="1374"/>
      <c r="FQ511" s="1374">
        <v>0</v>
      </c>
      <c r="FR511" s="1360">
        <v>0</v>
      </c>
      <c r="FS511" s="1360">
        <v>0</v>
      </c>
      <c r="FT511" s="1360">
        <f t="shared" si="812"/>
        <v>0</v>
      </c>
      <c r="FU511" s="1360">
        <v>0</v>
      </c>
      <c r="FV511" s="1360"/>
      <c r="FW511" s="1362"/>
      <c r="FX511" s="1362"/>
      <c r="FY511" s="1360">
        <v>4</v>
      </c>
      <c r="FZ511" s="1360">
        <v>1</v>
      </c>
      <c r="GA511" s="1360">
        <v>2</v>
      </c>
      <c r="GB511" s="1362">
        <f t="shared" si="813"/>
        <v>7</v>
      </c>
      <c r="GC511" s="1362">
        <v>1</v>
      </c>
      <c r="GD511" s="1361"/>
      <c r="GE511" s="1360">
        <f t="shared" si="814"/>
        <v>29</v>
      </c>
      <c r="GF511" s="1360">
        <f t="shared" si="815"/>
        <v>32</v>
      </c>
      <c r="GG511" s="1360">
        <f t="shared" si="816"/>
        <v>23</v>
      </c>
      <c r="GH511" s="1368">
        <v>4</v>
      </c>
      <c r="GI511" s="1368">
        <v>1</v>
      </c>
      <c r="GJ511" s="1368"/>
      <c r="GK511" s="1368"/>
      <c r="GL511" s="1368"/>
      <c r="GM511" s="1368"/>
      <c r="GN511" s="1368"/>
      <c r="GO511" s="1368"/>
      <c r="GP511" s="1368"/>
      <c r="GQ511" s="1368"/>
      <c r="GR511" s="1368"/>
      <c r="GS511" s="1016"/>
      <c r="GT511" s="1016"/>
      <c r="GU511" s="1016"/>
      <c r="GV511" s="1016"/>
      <c r="GW511" s="1016"/>
      <c r="GX511" s="1016"/>
      <c r="GY511" s="1016"/>
      <c r="GZ511" s="1016"/>
      <c r="HA511" s="1016"/>
      <c r="HB511" s="1016"/>
      <c r="HC511" s="1016"/>
    </row>
    <row r="512" spans="1:211" hidden="1" x14ac:dyDescent="0.35">
      <c r="A512" s="1230">
        <v>43438</v>
      </c>
      <c r="B512" s="595"/>
      <c r="C512" s="595"/>
      <c r="D512" s="595"/>
      <c r="E512" s="595"/>
      <c r="F512" s="1012"/>
      <c r="G512" s="1165"/>
      <c r="H512" s="595"/>
      <c r="I512" s="595"/>
      <c r="J512" s="595"/>
      <c r="K512" s="595"/>
      <c r="L512" s="595"/>
      <c r="M512" s="1012"/>
      <c r="N512" s="1012"/>
      <c r="O512" s="595"/>
      <c r="P512" s="595"/>
      <c r="Q512" s="595"/>
      <c r="R512" s="595"/>
      <c r="S512" s="595"/>
      <c r="T512" s="595"/>
      <c r="U512" s="1012"/>
      <c r="V512" s="1165"/>
      <c r="W512" s="595"/>
      <c r="X512" s="595"/>
      <c r="Y512" s="595"/>
      <c r="Z512" s="595"/>
      <c r="AA512" s="1012"/>
      <c r="AB512" s="1012"/>
      <c r="AC512" s="1360">
        <v>4</v>
      </c>
      <c r="AD512" s="1360">
        <v>3</v>
      </c>
      <c r="AE512" s="1360">
        <v>3</v>
      </c>
      <c r="AF512" s="1360">
        <f t="shared" si="797"/>
        <v>10</v>
      </c>
      <c r="AG512" s="1360">
        <v>1</v>
      </c>
      <c r="AH512" s="1361"/>
      <c r="AI512" s="1360"/>
      <c r="AJ512" s="1360">
        <v>6</v>
      </c>
      <c r="AK512" s="1360">
        <v>4</v>
      </c>
      <c r="AL512" s="1360">
        <v>4</v>
      </c>
      <c r="AM512" s="1360">
        <f t="shared" si="798"/>
        <v>14</v>
      </c>
      <c r="AN512" s="1363">
        <v>1</v>
      </c>
      <c r="AO512" s="1360"/>
      <c r="AP512" s="1360"/>
      <c r="AQ512" s="1360">
        <v>2</v>
      </c>
      <c r="AR512" s="1360">
        <v>1</v>
      </c>
      <c r="AS512" s="1360">
        <v>4</v>
      </c>
      <c r="AT512" s="1360">
        <f t="shared" si="799"/>
        <v>7</v>
      </c>
      <c r="AU512" s="1360">
        <v>1</v>
      </c>
      <c r="AV512" s="1361"/>
      <c r="AW512" s="1360"/>
      <c r="AX512" s="1360">
        <v>2</v>
      </c>
      <c r="AY512" s="1360">
        <v>1</v>
      </c>
      <c r="AZ512" s="1360">
        <v>4</v>
      </c>
      <c r="BA512" s="1360">
        <f t="shared" si="800"/>
        <v>7</v>
      </c>
      <c r="BB512" s="1360">
        <v>1</v>
      </c>
      <c r="BC512" s="1360"/>
      <c r="BD512" s="1360"/>
      <c r="BE512" s="1360"/>
      <c r="BF512" s="1360"/>
      <c r="BG512" s="1360"/>
      <c r="BH512" s="1360"/>
      <c r="BI512" s="1360"/>
      <c r="BJ512" s="1360"/>
      <c r="BK512" s="1360"/>
      <c r="BL512" s="1360"/>
      <c r="BM512" s="1360">
        <v>0</v>
      </c>
      <c r="BN512" s="1360">
        <v>4</v>
      </c>
      <c r="BO512" s="1360">
        <v>3</v>
      </c>
      <c r="BP512" s="1360">
        <f t="shared" si="801"/>
        <v>7</v>
      </c>
      <c r="BQ512" s="1360">
        <v>1</v>
      </c>
      <c r="BR512" s="1361"/>
      <c r="BS512" s="1360">
        <v>0</v>
      </c>
      <c r="BT512" s="1360">
        <v>4</v>
      </c>
      <c r="BU512" s="1360">
        <v>3</v>
      </c>
      <c r="BV512" s="1360">
        <f t="shared" si="802"/>
        <v>7</v>
      </c>
      <c r="BW512" s="1360">
        <v>1</v>
      </c>
      <c r="BX512" s="1360"/>
      <c r="BY512" s="1360"/>
      <c r="BZ512" s="1360"/>
      <c r="CA512" s="1360">
        <v>1</v>
      </c>
      <c r="CB512" s="1360">
        <v>0</v>
      </c>
      <c r="CC512" s="1360">
        <v>5</v>
      </c>
      <c r="CD512" s="1360">
        <f t="shared" si="803"/>
        <v>6</v>
      </c>
      <c r="CE512" s="1360">
        <v>1</v>
      </c>
      <c r="CF512" s="1163"/>
      <c r="CG512" s="1354"/>
      <c r="CH512" s="1354">
        <v>1</v>
      </c>
      <c r="CI512" s="1354">
        <v>0</v>
      </c>
      <c r="CJ512" s="1354">
        <v>6</v>
      </c>
      <c r="CK512" s="1354">
        <f t="shared" si="804"/>
        <v>7</v>
      </c>
      <c r="CL512" s="1163">
        <v>1</v>
      </c>
      <c r="CM512" s="1163"/>
      <c r="CN512" s="1355"/>
      <c r="CO512" s="1355"/>
      <c r="CP512" s="1354">
        <v>0</v>
      </c>
      <c r="CQ512" s="1354">
        <v>0</v>
      </c>
      <c r="CR512" s="1354">
        <v>3</v>
      </c>
      <c r="CS512" s="1354">
        <f t="shared" si="805"/>
        <v>3</v>
      </c>
      <c r="CT512" s="1163">
        <v>1</v>
      </c>
      <c r="CU512" s="1163"/>
      <c r="CV512" s="1355"/>
      <c r="CW512" s="1354">
        <v>0</v>
      </c>
      <c r="CX512" s="1354">
        <v>1</v>
      </c>
      <c r="CY512" s="1354">
        <v>5</v>
      </c>
      <c r="CZ512" s="1354">
        <f t="shared" si="806"/>
        <v>6</v>
      </c>
      <c r="DA512" s="1163">
        <v>1</v>
      </c>
      <c r="DB512" s="1163"/>
      <c r="DC512" s="1163"/>
      <c r="DD512" s="1163"/>
      <c r="DE512" s="1163"/>
      <c r="DF512" s="1163"/>
      <c r="DG512" s="1163"/>
      <c r="DH512" s="1163"/>
      <c r="DI512" s="1163"/>
      <c r="DJ512" s="1163"/>
      <c r="DK512" s="1163"/>
      <c r="DL512" s="1163"/>
      <c r="DM512" s="1163"/>
      <c r="DN512" s="1163"/>
      <c r="DO512" s="1355"/>
      <c r="DP512" s="1355"/>
      <c r="DQ512" s="1354"/>
      <c r="DR512" s="1354"/>
      <c r="DS512" s="1354"/>
      <c r="DT512" s="1354"/>
      <c r="DU512" s="1163"/>
      <c r="DV512" s="1163"/>
      <c r="DW512" s="1355"/>
      <c r="DX512" s="1354"/>
      <c r="DY512" s="1354"/>
      <c r="DZ512" s="1354"/>
      <c r="EA512" s="1354"/>
      <c r="EB512" s="1163"/>
      <c r="EC512" s="1163"/>
      <c r="ED512" s="1355"/>
      <c r="EE512" s="1355"/>
      <c r="EF512" s="1354">
        <v>8</v>
      </c>
      <c r="EG512" s="1354">
        <v>1</v>
      </c>
      <c r="EH512" s="1354">
        <v>2</v>
      </c>
      <c r="EI512" s="1354">
        <f t="shared" si="807"/>
        <v>11</v>
      </c>
      <c r="EJ512" s="1163">
        <v>1</v>
      </c>
      <c r="EK512" s="1163"/>
      <c r="EL512" s="1355"/>
      <c r="EM512" s="1360">
        <v>13</v>
      </c>
      <c r="EN512" s="1360">
        <v>2</v>
      </c>
      <c r="EO512" s="1360">
        <v>3</v>
      </c>
      <c r="EP512" s="1360">
        <f t="shared" si="808"/>
        <v>18</v>
      </c>
      <c r="EQ512" s="1360">
        <v>1</v>
      </c>
      <c r="ER512" s="1360"/>
      <c r="ES512" s="1362"/>
      <c r="ET512" s="1360"/>
      <c r="EU512" s="1360">
        <v>6</v>
      </c>
      <c r="EV512" s="1360">
        <v>2</v>
      </c>
      <c r="EW512" s="1360">
        <v>2</v>
      </c>
      <c r="EX512" s="1360">
        <f t="shared" si="809"/>
        <v>10</v>
      </c>
      <c r="EY512" s="1361">
        <v>1</v>
      </c>
      <c r="EZ512" s="1371"/>
      <c r="FA512" s="1362"/>
      <c r="FB512" s="1360">
        <v>6</v>
      </c>
      <c r="FC512" s="1360">
        <v>5</v>
      </c>
      <c r="FD512" s="1360">
        <v>3</v>
      </c>
      <c r="FE512" s="1360">
        <f t="shared" si="810"/>
        <v>14</v>
      </c>
      <c r="FF512" s="1372">
        <v>1</v>
      </c>
      <c r="FG512" s="1372"/>
      <c r="FH512" s="1373"/>
      <c r="FI512" s="1373"/>
      <c r="FJ512" s="1374">
        <v>7</v>
      </c>
      <c r="FK512" s="1374">
        <v>1</v>
      </c>
      <c r="FL512" s="1374">
        <v>2</v>
      </c>
      <c r="FM512" s="1374">
        <f t="shared" si="811"/>
        <v>10</v>
      </c>
      <c r="FN512" s="1374">
        <v>1</v>
      </c>
      <c r="FO512" s="1374"/>
      <c r="FP512" s="1374"/>
      <c r="FQ512" s="1374">
        <v>7</v>
      </c>
      <c r="FR512" s="1360">
        <v>2</v>
      </c>
      <c r="FS512" s="1360">
        <v>3</v>
      </c>
      <c r="FT512" s="1360">
        <f t="shared" si="812"/>
        <v>12</v>
      </c>
      <c r="FU512" s="1360">
        <v>1</v>
      </c>
      <c r="FV512" s="1360"/>
      <c r="FW512" s="1362"/>
      <c r="FX512" s="1362"/>
      <c r="FY512" s="1360">
        <v>2</v>
      </c>
      <c r="FZ512" s="1360">
        <v>0</v>
      </c>
      <c r="GA512" s="1360">
        <v>0</v>
      </c>
      <c r="GB512" s="1362">
        <f t="shared" si="813"/>
        <v>2</v>
      </c>
      <c r="GC512" s="1362">
        <v>1</v>
      </c>
      <c r="GD512" s="1361"/>
      <c r="GE512" s="1360">
        <f t="shared" si="814"/>
        <v>30</v>
      </c>
      <c r="GF512" s="1360">
        <f t="shared" si="815"/>
        <v>12</v>
      </c>
      <c r="GG512" s="1360">
        <f t="shared" si="816"/>
        <v>24</v>
      </c>
      <c r="GH512" s="1368">
        <v>1</v>
      </c>
      <c r="GI512" s="1368">
        <v>0</v>
      </c>
      <c r="GJ512" s="1368"/>
      <c r="GK512" s="1368"/>
      <c r="GL512" s="1368"/>
      <c r="GM512" s="1368"/>
      <c r="GN512" s="1368"/>
      <c r="GO512" s="1368"/>
      <c r="GP512" s="1368"/>
      <c r="GQ512" s="1368"/>
      <c r="GR512" s="1368"/>
      <c r="GS512" s="1016"/>
      <c r="GT512" s="1016"/>
      <c r="GU512" s="1016"/>
      <c r="GV512" s="1016"/>
      <c r="GW512" s="1016"/>
      <c r="GX512" s="1016"/>
      <c r="GY512" s="1016"/>
      <c r="GZ512" s="1016"/>
      <c r="HA512" s="1016"/>
      <c r="HB512" s="1016"/>
      <c r="HC512" s="1016"/>
    </row>
    <row r="513" spans="1:211" hidden="1" x14ac:dyDescent="0.35">
      <c r="A513" s="1230">
        <v>43439</v>
      </c>
      <c r="B513" s="595"/>
      <c r="C513" s="595"/>
      <c r="D513" s="595"/>
      <c r="E513" s="595"/>
      <c r="F513" s="1012"/>
      <c r="G513" s="1165"/>
      <c r="H513" s="595"/>
      <c r="I513" s="595"/>
      <c r="J513" s="595"/>
      <c r="K513" s="595"/>
      <c r="L513" s="595"/>
      <c r="M513" s="1012"/>
      <c r="N513" s="1012"/>
      <c r="O513" s="595"/>
      <c r="P513" s="595"/>
      <c r="Q513" s="595"/>
      <c r="R513" s="595"/>
      <c r="S513" s="595"/>
      <c r="T513" s="595"/>
      <c r="U513" s="1012"/>
      <c r="V513" s="1165"/>
      <c r="W513" s="595"/>
      <c r="X513" s="595"/>
      <c r="Y513" s="595"/>
      <c r="Z513" s="595"/>
      <c r="AA513" s="1012"/>
      <c r="AB513" s="1012"/>
      <c r="AC513" s="1360">
        <v>0</v>
      </c>
      <c r="AD513" s="1360">
        <v>0</v>
      </c>
      <c r="AE513" s="1360">
        <v>3</v>
      </c>
      <c r="AF513" s="1360">
        <f t="shared" si="797"/>
        <v>3</v>
      </c>
      <c r="AG513" s="1360">
        <v>1</v>
      </c>
      <c r="AH513" s="1361"/>
      <c r="AI513" s="1360"/>
      <c r="AJ513" s="1360">
        <v>1</v>
      </c>
      <c r="AK513" s="1360">
        <v>1</v>
      </c>
      <c r="AL513" s="1360">
        <v>4</v>
      </c>
      <c r="AM513" s="1360">
        <f t="shared" si="798"/>
        <v>6</v>
      </c>
      <c r="AN513" s="1363">
        <v>1</v>
      </c>
      <c r="AO513" s="1360"/>
      <c r="AP513" s="1360"/>
      <c r="AQ513" s="1360">
        <v>3</v>
      </c>
      <c r="AR513" s="1360">
        <v>2</v>
      </c>
      <c r="AS513" s="1360">
        <v>8</v>
      </c>
      <c r="AT513" s="1360">
        <f t="shared" si="799"/>
        <v>13</v>
      </c>
      <c r="AU513" s="1360">
        <v>1</v>
      </c>
      <c r="AV513" s="1361"/>
      <c r="AW513" s="1360"/>
      <c r="AX513" s="1360">
        <v>3</v>
      </c>
      <c r="AY513" s="1360">
        <v>2</v>
      </c>
      <c r="AZ513" s="1360">
        <v>9</v>
      </c>
      <c r="BA513" s="1360">
        <f t="shared" si="800"/>
        <v>14</v>
      </c>
      <c r="BB513" s="1360">
        <v>1</v>
      </c>
      <c r="BC513" s="1360"/>
      <c r="BD513" s="1360"/>
      <c r="BE513" s="1360"/>
      <c r="BF513" s="1360"/>
      <c r="BG513" s="1360"/>
      <c r="BH513" s="1360"/>
      <c r="BI513" s="1360"/>
      <c r="BJ513" s="1360"/>
      <c r="BK513" s="1360"/>
      <c r="BL513" s="1360"/>
      <c r="BM513" s="1360">
        <v>0</v>
      </c>
      <c r="BN513" s="1360">
        <v>1</v>
      </c>
      <c r="BO513" s="1360">
        <v>3</v>
      </c>
      <c r="BP513" s="1360">
        <f t="shared" si="801"/>
        <v>4</v>
      </c>
      <c r="BQ513" s="1360">
        <v>1</v>
      </c>
      <c r="BR513" s="1361"/>
      <c r="BS513" s="1360">
        <v>0</v>
      </c>
      <c r="BT513" s="1360">
        <v>2</v>
      </c>
      <c r="BU513" s="1360">
        <v>6</v>
      </c>
      <c r="BV513" s="1360">
        <f t="shared" si="802"/>
        <v>8</v>
      </c>
      <c r="BW513" s="1360">
        <v>1</v>
      </c>
      <c r="BX513" s="1360"/>
      <c r="BY513" s="1360"/>
      <c r="BZ513" s="1360"/>
      <c r="CA513" s="1360">
        <v>0</v>
      </c>
      <c r="CB513" s="1360">
        <v>0</v>
      </c>
      <c r="CC513" s="1360">
        <v>6</v>
      </c>
      <c r="CD513" s="1360">
        <f t="shared" si="803"/>
        <v>6</v>
      </c>
      <c r="CE513" s="1360">
        <v>1</v>
      </c>
      <c r="CF513" s="1163"/>
      <c r="CG513" s="1354"/>
      <c r="CH513" s="1354">
        <v>0</v>
      </c>
      <c r="CI513" s="1354">
        <v>0</v>
      </c>
      <c r="CJ513" s="1354">
        <v>8</v>
      </c>
      <c r="CK513" s="1354">
        <f t="shared" si="804"/>
        <v>8</v>
      </c>
      <c r="CL513" s="1163">
        <v>1</v>
      </c>
      <c r="CM513" s="1163"/>
      <c r="CN513" s="1355"/>
      <c r="CO513" s="1355"/>
      <c r="CP513" s="1354">
        <v>0</v>
      </c>
      <c r="CQ513" s="1354">
        <v>0</v>
      </c>
      <c r="CR513" s="1354">
        <v>3</v>
      </c>
      <c r="CS513" s="1354">
        <f t="shared" si="805"/>
        <v>3</v>
      </c>
      <c r="CT513" s="1163">
        <v>1</v>
      </c>
      <c r="CU513" s="1163"/>
      <c r="CV513" s="1355"/>
      <c r="CW513" s="1354">
        <v>0</v>
      </c>
      <c r="CX513" s="1354">
        <v>0</v>
      </c>
      <c r="CY513" s="1354">
        <v>4</v>
      </c>
      <c r="CZ513" s="1354">
        <f t="shared" si="806"/>
        <v>4</v>
      </c>
      <c r="DA513" s="1163">
        <v>1</v>
      </c>
      <c r="DB513" s="1163"/>
      <c r="DC513" s="1163"/>
      <c r="DD513" s="1163"/>
      <c r="DE513" s="1163"/>
      <c r="DF513" s="1163"/>
      <c r="DG513" s="1163"/>
      <c r="DH513" s="1163"/>
      <c r="DI513" s="1163"/>
      <c r="DJ513" s="1163"/>
      <c r="DK513" s="1163"/>
      <c r="DL513" s="1163"/>
      <c r="DM513" s="1163"/>
      <c r="DN513" s="1163"/>
      <c r="DO513" s="1355"/>
      <c r="DP513" s="1355"/>
      <c r="DQ513" s="1354"/>
      <c r="DR513" s="1354"/>
      <c r="DS513" s="1354"/>
      <c r="DT513" s="1354"/>
      <c r="DU513" s="1163"/>
      <c r="DV513" s="1163"/>
      <c r="DW513" s="1355"/>
      <c r="DX513" s="1354"/>
      <c r="DY513" s="1354"/>
      <c r="DZ513" s="1354"/>
      <c r="EA513" s="1354"/>
      <c r="EB513" s="1163"/>
      <c r="EC513" s="1163"/>
      <c r="ED513" s="1355"/>
      <c r="EE513" s="1355"/>
      <c r="EF513" s="1354">
        <v>6</v>
      </c>
      <c r="EG513" s="1354">
        <v>2</v>
      </c>
      <c r="EH513" s="1354">
        <v>1</v>
      </c>
      <c r="EI513" s="1354">
        <f t="shared" si="807"/>
        <v>9</v>
      </c>
      <c r="EJ513" s="1163">
        <v>1</v>
      </c>
      <c r="EK513" s="1163"/>
      <c r="EL513" s="1355"/>
      <c r="EM513" s="1360">
        <v>12</v>
      </c>
      <c r="EN513" s="1360">
        <v>7</v>
      </c>
      <c r="EO513" s="1360">
        <v>2</v>
      </c>
      <c r="EP513" s="1360">
        <f t="shared" si="808"/>
        <v>21</v>
      </c>
      <c r="EQ513" s="1360">
        <v>1</v>
      </c>
      <c r="ER513" s="1360"/>
      <c r="ES513" s="1362"/>
      <c r="ET513" s="1360"/>
      <c r="EU513" s="1360">
        <v>7</v>
      </c>
      <c r="EV513" s="1360">
        <v>0</v>
      </c>
      <c r="EW513" s="1360">
        <v>1</v>
      </c>
      <c r="EX513" s="1360">
        <f t="shared" si="809"/>
        <v>8</v>
      </c>
      <c r="EY513" s="1361">
        <v>1</v>
      </c>
      <c r="EZ513" s="1371"/>
      <c r="FA513" s="1362"/>
      <c r="FB513" s="1360">
        <v>7</v>
      </c>
      <c r="FC513" s="1360">
        <v>4</v>
      </c>
      <c r="FD513" s="1360">
        <v>2</v>
      </c>
      <c r="FE513" s="1360">
        <f t="shared" si="810"/>
        <v>13</v>
      </c>
      <c r="FF513" s="1372">
        <v>1</v>
      </c>
      <c r="FG513" s="1372"/>
      <c r="FH513" s="1373"/>
      <c r="FI513" s="1373"/>
      <c r="FJ513" s="1374">
        <v>9</v>
      </c>
      <c r="FK513" s="1374">
        <v>5</v>
      </c>
      <c r="FL513" s="1374">
        <v>2</v>
      </c>
      <c r="FM513" s="1374">
        <f t="shared" si="811"/>
        <v>16</v>
      </c>
      <c r="FN513" s="1374">
        <v>1</v>
      </c>
      <c r="FO513" s="1374"/>
      <c r="FP513" s="1374"/>
      <c r="FQ513" s="1374">
        <v>9</v>
      </c>
      <c r="FR513" s="1360">
        <v>7</v>
      </c>
      <c r="FS513" s="1360">
        <v>4</v>
      </c>
      <c r="FT513" s="1360">
        <f t="shared" si="812"/>
        <v>20</v>
      </c>
      <c r="FU513" s="1360">
        <v>1</v>
      </c>
      <c r="FV513" s="1360"/>
      <c r="FW513" s="1362"/>
      <c r="FX513" s="1362"/>
      <c r="FY513" s="1360">
        <v>1</v>
      </c>
      <c r="FZ513" s="1360">
        <v>0</v>
      </c>
      <c r="GA513" s="1360">
        <v>4</v>
      </c>
      <c r="GB513" s="1362">
        <f t="shared" si="813"/>
        <v>5</v>
      </c>
      <c r="GC513" s="1362">
        <v>1</v>
      </c>
      <c r="GD513" s="1361"/>
      <c r="GE513" s="1360">
        <f t="shared" si="814"/>
        <v>26</v>
      </c>
      <c r="GF513" s="1360">
        <f t="shared" si="815"/>
        <v>10</v>
      </c>
      <c r="GG513" s="1360">
        <f t="shared" si="816"/>
        <v>31</v>
      </c>
      <c r="GH513" s="1368">
        <v>1</v>
      </c>
      <c r="GI513" s="1368">
        <v>4</v>
      </c>
      <c r="GJ513" s="1368"/>
      <c r="GK513" s="1368"/>
      <c r="GL513" s="1368"/>
      <c r="GM513" s="1368"/>
      <c r="GN513" s="1368"/>
      <c r="GO513" s="1368"/>
      <c r="GP513" s="1368"/>
      <c r="GQ513" s="1368"/>
      <c r="GR513" s="1368"/>
      <c r="GS513" s="1016"/>
      <c r="GT513" s="1016"/>
      <c r="GU513" s="1016"/>
      <c r="GV513" s="1016"/>
      <c r="GW513" s="1016"/>
      <c r="GX513" s="1016"/>
      <c r="GY513" s="1016"/>
      <c r="GZ513" s="1016"/>
      <c r="HA513" s="1016"/>
      <c r="HB513" s="1016"/>
      <c r="HC513" s="1016"/>
    </row>
    <row r="514" spans="1:211" hidden="1" x14ac:dyDescent="0.35">
      <c r="A514" s="1230">
        <v>43440</v>
      </c>
      <c r="B514" s="595"/>
      <c r="C514" s="595"/>
      <c r="D514" s="595"/>
      <c r="E514" s="595"/>
      <c r="F514" s="1012"/>
      <c r="G514" s="1165"/>
      <c r="H514" s="595"/>
      <c r="I514" s="595"/>
      <c r="J514" s="595"/>
      <c r="K514" s="595"/>
      <c r="L514" s="595"/>
      <c r="M514" s="1012"/>
      <c r="N514" s="1012"/>
      <c r="O514" s="595"/>
      <c r="P514" s="595"/>
      <c r="Q514" s="595"/>
      <c r="R514" s="595"/>
      <c r="S514" s="595"/>
      <c r="T514" s="595"/>
      <c r="U514" s="1012"/>
      <c r="V514" s="1165"/>
      <c r="W514" s="595"/>
      <c r="X514" s="595"/>
      <c r="Y514" s="595"/>
      <c r="Z514" s="595"/>
      <c r="AA514" s="1012"/>
      <c r="AB514" s="1012"/>
      <c r="AC514" s="1360">
        <v>3</v>
      </c>
      <c r="AD514" s="1360">
        <v>3</v>
      </c>
      <c r="AE514" s="1360">
        <v>3</v>
      </c>
      <c r="AF514" s="1360">
        <f t="shared" si="797"/>
        <v>9</v>
      </c>
      <c r="AG514" s="1360">
        <v>1</v>
      </c>
      <c r="AH514" s="1361"/>
      <c r="AI514" s="1360"/>
      <c r="AJ514" s="1360">
        <v>4</v>
      </c>
      <c r="AK514" s="1360">
        <v>4</v>
      </c>
      <c r="AL514" s="1360">
        <v>3</v>
      </c>
      <c r="AM514" s="1360">
        <f t="shared" si="798"/>
        <v>11</v>
      </c>
      <c r="AN514" s="1363">
        <v>1</v>
      </c>
      <c r="AO514" s="1360"/>
      <c r="AP514" s="1360"/>
      <c r="AQ514" s="1360">
        <v>3</v>
      </c>
      <c r="AR514" s="1360">
        <v>4</v>
      </c>
      <c r="AS514" s="1360">
        <v>9</v>
      </c>
      <c r="AT514" s="1360">
        <f t="shared" si="799"/>
        <v>16</v>
      </c>
      <c r="AU514" s="1360">
        <v>1</v>
      </c>
      <c r="AV514" s="1361"/>
      <c r="AW514" s="1360"/>
      <c r="AX514" s="1360">
        <v>3</v>
      </c>
      <c r="AY514" s="1360">
        <v>4</v>
      </c>
      <c r="AZ514" s="1360">
        <v>9</v>
      </c>
      <c r="BA514" s="1360">
        <f t="shared" si="800"/>
        <v>16</v>
      </c>
      <c r="BB514" s="1360">
        <v>1</v>
      </c>
      <c r="BC514" s="1360"/>
      <c r="BD514" s="1360"/>
      <c r="BE514" s="1360"/>
      <c r="BF514" s="1360"/>
      <c r="BG514" s="1360"/>
      <c r="BH514" s="1360"/>
      <c r="BI514" s="1360"/>
      <c r="BJ514" s="1360"/>
      <c r="BK514" s="1360"/>
      <c r="BL514" s="1360"/>
      <c r="BM514" s="1360">
        <v>1</v>
      </c>
      <c r="BN514" s="1360">
        <v>0</v>
      </c>
      <c r="BO514" s="1360">
        <v>0</v>
      </c>
      <c r="BP514" s="1360">
        <f t="shared" si="801"/>
        <v>1</v>
      </c>
      <c r="BQ514" s="1360">
        <v>1</v>
      </c>
      <c r="BR514" s="1361"/>
      <c r="BS514" s="1360">
        <v>1</v>
      </c>
      <c r="BT514" s="1360">
        <v>2</v>
      </c>
      <c r="BU514" s="1360">
        <v>5</v>
      </c>
      <c r="BV514" s="1360">
        <f t="shared" si="802"/>
        <v>8</v>
      </c>
      <c r="BW514" s="1360">
        <v>1</v>
      </c>
      <c r="BX514" s="1360"/>
      <c r="BY514" s="1360"/>
      <c r="BZ514" s="1360"/>
      <c r="CA514" s="1360">
        <v>0</v>
      </c>
      <c r="CB514" s="1360">
        <v>0</v>
      </c>
      <c r="CC514" s="1360">
        <v>1</v>
      </c>
      <c r="CD514" s="1360">
        <f t="shared" si="803"/>
        <v>1</v>
      </c>
      <c r="CE514" s="1360">
        <v>1</v>
      </c>
      <c r="CF514" s="1163"/>
      <c r="CG514" s="1354"/>
      <c r="CH514" s="1354">
        <v>0</v>
      </c>
      <c r="CI514" s="1354">
        <v>0</v>
      </c>
      <c r="CJ514" s="1354">
        <v>4</v>
      </c>
      <c r="CK514" s="1354">
        <f t="shared" si="804"/>
        <v>4</v>
      </c>
      <c r="CL514" s="1163">
        <v>1</v>
      </c>
      <c r="CM514" s="1163"/>
      <c r="CN514" s="1355"/>
      <c r="CO514" s="1355"/>
      <c r="CP514" s="1354">
        <v>0</v>
      </c>
      <c r="CQ514" s="1354">
        <v>0</v>
      </c>
      <c r="CR514" s="1354">
        <v>5</v>
      </c>
      <c r="CS514" s="1354">
        <f t="shared" si="805"/>
        <v>5</v>
      </c>
      <c r="CT514" s="1163">
        <v>1</v>
      </c>
      <c r="CU514" s="1163"/>
      <c r="CV514" s="1355"/>
      <c r="CW514" s="1354">
        <v>0</v>
      </c>
      <c r="CX514" s="1354">
        <v>0</v>
      </c>
      <c r="CY514" s="1354">
        <v>6</v>
      </c>
      <c r="CZ514" s="1354">
        <f t="shared" si="806"/>
        <v>6</v>
      </c>
      <c r="DA514" s="1163">
        <v>1</v>
      </c>
      <c r="DB514" s="1163"/>
      <c r="DC514" s="1163"/>
      <c r="DD514" s="1163"/>
      <c r="DE514" s="1163"/>
      <c r="DF514" s="1163"/>
      <c r="DG514" s="1163"/>
      <c r="DH514" s="1163"/>
      <c r="DI514" s="1163"/>
      <c r="DJ514" s="1163"/>
      <c r="DK514" s="1163"/>
      <c r="DL514" s="1163"/>
      <c r="DM514" s="1163"/>
      <c r="DN514" s="1163"/>
      <c r="DO514" s="1355"/>
      <c r="DP514" s="1355"/>
      <c r="DQ514" s="1354"/>
      <c r="DR514" s="1354"/>
      <c r="DS514" s="1354"/>
      <c r="DT514" s="1354"/>
      <c r="DU514" s="1163"/>
      <c r="DV514" s="1163"/>
      <c r="DW514" s="1355"/>
      <c r="DX514" s="1354"/>
      <c r="DY514" s="1354"/>
      <c r="DZ514" s="1354"/>
      <c r="EA514" s="1354"/>
      <c r="EB514" s="1163"/>
      <c r="EC514" s="1163"/>
      <c r="ED514" s="1355"/>
      <c r="EE514" s="1355"/>
      <c r="EF514" s="1354">
        <v>8</v>
      </c>
      <c r="EG514" s="1354">
        <v>0</v>
      </c>
      <c r="EH514" s="1354">
        <v>0</v>
      </c>
      <c r="EI514" s="1354">
        <f t="shared" si="807"/>
        <v>8</v>
      </c>
      <c r="EJ514" s="1163">
        <v>1</v>
      </c>
      <c r="EK514" s="1163"/>
      <c r="EL514" s="1355"/>
      <c r="EM514" s="1360">
        <v>11</v>
      </c>
      <c r="EN514" s="1360">
        <v>1</v>
      </c>
      <c r="EO514" s="1360">
        <v>1</v>
      </c>
      <c r="EP514" s="1360">
        <f t="shared" si="808"/>
        <v>13</v>
      </c>
      <c r="EQ514" s="1360">
        <v>1</v>
      </c>
      <c r="ER514" s="1360"/>
      <c r="ES514" s="1362"/>
      <c r="ET514" s="1360"/>
      <c r="EU514" s="1360">
        <v>8</v>
      </c>
      <c r="EV514" s="1360">
        <v>2</v>
      </c>
      <c r="EW514" s="1360">
        <v>2</v>
      </c>
      <c r="EX514" s="1360">
        <f t="shared" si="809"/>
        <v>12</v>
      </c>
      <c r="EY514" s="1361">
        <v>1</v>
      </c>
      <c r="EZ514" s="1371"/>
      <c r="FA514" s="1362"/>
      <c r="FB514" s="1360">
        <v>9</v>
      </c>
      <c r="FC514" s="1360">
        <v>3</v>
      </c>
      <c r="FD514" s="1360">
        <v>5</v>
      </c>
      <c r="FE514" s="1360">
        <f t="shared" si="810"/>
        <v>17</v>
      </c>
      <c r="FF514" s="1372">
        <v>1</v>
      </c>
      <c r="FG514" s="1372"/>
      <c r="FH514" s="1373"/>
      <c r="FI514" s="1373"/>
      <c r="FJ514" s="1374">
        <v>7</v>
      </c>
      <c r="FK514" s="1374">
        <v>1</v>
      </c>
      <c r="FL514" s="1374">
        <v>2</v>
      </c>
      <c r="FM514" s="1374">
        <f t="shared" si="811"/>
        <v>10</v>
      </c>
      <c r="FN514" s="1374">
        <v>1</v>
      </c>
      <c r="FO514" s="1374"/>
      <c r="FP514" s="1374"/>
      <c r="FQ514" s="1374">
        <v>8</v>
      </c>
      <c r="FR514" s="1360">
        <v>3</v>
      </c>
      <c r="FS514" s="1360">
        <v>2</v>
      </c>
      <c r="FT514" s="1360">
        <f t="shared" si="812"/>
        <v>13</v>
      </c>
      <c r="FU514" s="1360">
        <v>1</v>
      </c>
      <c r="FV514" s="1360"/>
      <c r="FW514" s="1362"/>
      <c r="FX514" s="1362"/>
      <c r="FY514" s="1360">
        <v>1</v>
      </c>
      <c r="FZ514" s="1360">
        <v>1</v>
      </c>
      <c r="GA514" s="1360">
        <v>0</v>
      </c>
      <c r="GB514" s="1362">
        <f t="shared" si="813"/>
        <v>2</v>
      </c>
      <c r="GC514" s="1362">
        <v>1</v>
      </c>
      <c r="GD514" s="1361"/>
      <c r="GE514" s="1362">
        <f t="shared" si="814"/>
        <v>31</v>
      </c>
      <c r="GF514" s="1380">
        <f t="shared" si="815"/>
        <v>11</v>
      </c>
      <c r="GG514" s="1380">
        <f t="shared" si="816"/>
        <v>22</v>
      </c>
      <c r="GH514" s="1368">
        <v>0</v>
      </c>
      <c r="GI514" s="1368">
        <v>0</v>
      </c>
      <c r="GJ514" s="1368"/>
      <c r="GK514" s="1368"/>
      <c r="GL514" s="1368"/>
      <c r="GM514" s="1368"/>
      <c r="GN514" s="1368"/>
      <c r="GO514" s="1368"/>
      <c r="GP514" s="1368"/>
      <c r="GQ514" s="1368"/>
      <c r="GR514" s="1368"/>
      <c r="GS514" s="1016"/>
      <c r="GT514" s="1016"/>
      <c r="GU514" s="1016"/>
      <c r="GV514" s="1016"/>
      <c r="GW514" s="1016"/>
      <c r="GX514" s="1016"/>
      <c r="GY514" s="1016"/>
      <c r="GZ514" s="1016"/>
      <c r="HA514" s="1016"/>
      <c r="HB514" s="1016"/>
      <c r="HC514" s="1016"/>
    </row>
    <row r="515" spans="1:211" hidden="1" x14ac:dyDescent="0.35">
      <c r="A515" s="1231">
        <v>43441</v>
      </c>
      <c r="B515" s="595"/>
      <c r="C515" s="595"/>
      <c r="D515" s="595"/>
      <c r="E515" s="595"/>
      <c r="F515" s="1012"/>
      <c r="G515" s="1165"/>
      <c r="H515" s="595"/>
      <c r="I515" s="595"/>
      <c r="J515" s="595"/>
      <c r="K515" s="595"/>
      <c r="L515" s="595"/>
      <c r="M515" s="1012"/>
      <c r="N515" s="1012"/>
      <c r="O515" s="595"/>
      <c r="P515" s="595"/>
      <c r="Q515" s="595"/>
      <c r="R515" s="595"/>
      <c r="S515" s="595"/>
      <c r="T515" s="595"/>
      <c r="U515" s="1012"/>
      <c r="V515" s="1165"/>
      <c r="W515" s="595"/>
      <c r="X515" s="595"/>
      <c r="Y515" s="595"/>
      <c r="Z515" s="595"/>
      <c r="AA515" s="1012"/>
      <c r="AB515" s="1012"/>
      <c r="AC515" s="1360">
        <v>7</v>
      </c>
      <c r="AD515" s="1360">
        <v>1</v>
      </c>
      <c r="AE515" s="1360">
        <v>1</v>
      </c>
      <c r="AF515" s="1360">
        <f t="shared" ref="AF515:AF520" si="817">SUM(AC515:AE515)</f>
        <v>9</v>
      </c>
      <c r="AG515" s="1360">
        <v>1</v>
      </c>
      <c r="AH515" s="1361"/>
      <c r="AI515" s="1360"/>
      <c r="AJ515" s="1360">
        <v>7</v>
      </c>
      <c r="AK515" s="1360">
        <v>2</v>
      </c>
      <c r="AL515" s="1360">
        <v>1</v>
      </c>
      <c r="AM515" s="1360">
        <f t="shared" ref="AM515:AM520" si="818">SUM(AJ515:AL515)</f>
        <v>10</v>
      </c>
      <c r="AN515" s="1363">
        <v>1</v>
      </c>
      <c r="AO515" s="1360"/>
      <c r="AP515" s="1360"/>
      <c r="AQ515" s="1368">
        <v>1</v>
      </c>
      <c r="AR515" s="1368">
        <v>1</v>
      </c>
      <c r="AS515" s="1368">
        <v>6</v>
      </c>
      <c r="AT515" s="1368">
        <f t="shared" ref="AT515:AT520" si="819">SUM(AQ515:AS515)</f>
        <v>8</v>
      </c>
      <c r="AU515" s="1368">
        <v>1</v>
      </c>
      <c r="AV515" s="1368"/>
      <c r="AW515" s="1360"/>
      <c r="AX515" s="1361">
        <v>1</v>
      </c>
      <c r="AY515" s="1360">
        <v>2</v>
      </c>
      <c r="AZ515" s="1360">
        <v>6</v>
      </c>
      <c r="BA515" s="1360">
        <f t="shared" ref="BA515:BA520" si="820">SUM(AX515:AZ515)</f>
        <v>9</v>
      </c>
      <c r="BB515" s="1360">
        <v>1</v>
      </c>
      <c r="BC515" s="1360"/>
      <c r="BD515" s="1360"/>
      <c r="BE515" s="1360"/>
      <c r="BF515" s="1360"/>
      <c r="BG515" s="1360"/>
      <c r="BH515" s="1360"/>
      <c r="BI515" s="1360"/>
      <c r="BJ515" s="1360"/>
      <c r="BK515" s="1360"/>
      <c r="BL515" s="1360"/>
      <c r="BM515" s="1360">
        <v>0</v>
      </c>
      <c r="BN515" s="1360">
        <v>1</v>
      </c>
      <c r="BO515" s="1360">
        <v>3</v>
      </c>
      <c r="BP515" s="1360">
        <f t="shared" ref="BP515:BP520" si="821">SUM(BM515:BO515)</f>
        <v>4</v>
      </c>
      <c r="BQ515" s="1360">
        <v>1</v>
      </c>
      <c r="BR515" s="1360"/>
      <c r="BS515" s="1361">
        <v>0</v>
      </c>
      <c r="BT515" s="1360">
        <v>2</v>
      </c>
      <c r="BU515" s="1360">
        <v>6</v>
      </c>
      <c r="BV515" s="1360">
        <f t="shared" ref="BV515:BV520" si="822">SUM(BS515:BU515)</f>
        <v>8</v>
      </c>
      <c r="BW515" s="1360">
        <v>1</v>
      </c>
      <c r="BX515" s="1360"/>
      <c r="BY515" s="1360"/>
      <c r="BZ515" s="1360"/>
      <c r="CA515" s="1360">
        <v>0</v>
      </c>
      <c r="CB515" s="1360">
        <v>0</v>
      </c>
      <c r="CC515" s="1360">
        <v>4</v>
      </c>
      <c r="CD515" s="1360">
        <f t="shared" ref="CD515:CD520" si="823">SUM(CA515:CC515)</f>
        <v>4</v>
      </c>
      <c r="CE515" s="1360">
        <v>1</v>
      </c>
      <c r="CF515" s="1354"/>
      <c r="CG515" s="1012"/>
      <c r="CH515" s="1163">
        <v>0</v>
      </c>
      <c r="CI515" s="1354">
        <v>0</v>
      </c>
      <c r="CJ515" s="1354">
        <v>7</v>
      </c>
      <c r="CK515" s="1354">
        <f t="shared" ref="CK515:CK520" si="824">SUM(CH515:CJ515)</f>
        <v>7</v>
      </c>
      <c r="CL515" s="1163">
        <v>1</v>
      </c>
      <c r="CM515" s="1354"/>
      <c r="CN515" s="1194"/>
      <c r="CO515" s="1194"/>
      <c r="CP515" s="1163">
        <v>0</v>
      </c>
      <c r="CQ515" s="1354">
        <v>0</v>
      </c>
      <c r="CR515" s="1354">
        <v>2</v>
      </c>
      <c r="CS515" s="1354">
        <f t="shared" ref="CS515:CS520" si="825">SUM(CP515:CR515)</f>
        <v>2</v>
      </c>
      <c r="CT515" s="1163">
        <v>1</v>
      </c>
      <c r="CU515" s="1354"/>
      <c r="CV515" s="1012"/>
      <c r="CW515" s="1163">
        <v>0</v>
      </c>
      <c r="CX515" s="1354">
        <v>0</v>
      </c>
      <c r="CY515" s="1354">
        <v>5</v>
      </c>
      <c r="CZ515" s="1354">
        <f t="shared" ref="CZ515:CZ520" si="826">SUM(CW515:CY515)</f>
        <v>5</v>
      </c>
      <c r="DA515" s="1163">
        <v>1</v>
      </c>
      <c r="DB515" s="1163"/>
      <c r="DC515" s="1163"/>
      <c r="DD515" s="1163"/>
      <c r="DE515" s="1163"/>
      <c r="DF515" s="1163"/>
      <c r="DG515" s="1163"/>
      <c r="DH515" s="1163"/>
      <c r="DI515" s="1163"/>
      <c r="DJ515" s="1163"/>
      <c r="DK515" s="1163"/>
      <c r="DL515" s="1163"/>
      <c r="DM515" s="1163"/>
      <c r="DN515" s="1354"/>
      <c r="DO515" s="1194"/>
      <c r="DP515" s="1194"/>
      <c r="DQ515" s="1012"/>
      <c r="DR515" s="1012"/>
      <c r="DS515" s="1012"/>
      <c r="DT515" s="1012"/>
      <c r="DU515" s="1163"/>
      <c r="DV515" s="1163"/>
      <c r="DW515" s="1194"/>
      <c r="DX515" s="1012"/>
      <c r="DY515" s="1012"/>
      <c r="DZ515" s="1012"/>
      <c r="EA515" s="1012"/>
      <c r="EB515" s="1163"/>
      <c r="EC515" s="1163"/>
      <c r="ED515" s="1194"/>
      <c r="EE515" s="1194"/>
      <c r="EF515" s="1163">
        <v>14</v>
      </c>
      <c r="EG515" s="1354">
        <v>1</v>
      </c>
      <c r="EH515" s="1354">
        <v>0</v>
      </c>
      <c r="EI515" s="1354">
        <f t="shared" ref="EI515:EI520" si="827">SUM(EF515:EH515)</f>
        <v>15</v>
      </c>
      <c r="EJ515" s="1163">
        <v>1</v>
      </c>
      <c r="EK515" s="1354"/>
      <c r="EL515" s="1012"/>
      <c r="EM515" s="1360">
        <v>16</v>
      </c>
      <c r="EN515" s="1360">
        <v>2</v>
      </c>
      <c r="EO515" s="1360">
        <v>0</v>
      </c>
      <c r="EP515" s="1360">
        <f t="shared" ref="EP515:EP520" si="828">SUM(EM515:EO515)</f>
        <v>18</v>
      </c>
      <c r="EQ515" s="1360">
        <v>1</v>
      </c>
      <c r="ER515" s="1360"/>
      <c r="ES515" s="1360"/>
      <c r="ET515" s="1360"/>
      <c r="EU515" s="1360">
        <v>4</v>
      </c>
      <c r="EV515" s="1362">
        <v>1</v>
      </c>
      <c r="EW515" s="1360">
        <v>1</v>
      </c>
      <c r="EX515" s="1360">
        <f t="shared" ref="EX515:EX520" si="829">SUM(EU515:EW515)</f>
        <v>6</v>
      </c>
      <c r="EY515" s="1360">
        <v>1</v>
      </c>
      <c r="EZ515" s="1360"/>
      <c r="FA515" s="1361"/>
      <c r="FB515" s="1371">
        <v>8</v>
      </c>
      <c r="FC515" s="1360">
        <v>3</v>
      </c>
      <c r="FD515" s="1360">
        <v>4</v>
      </c>
      <c r="FE515" s="1360">
        <f t="shared" ref="FE515:FE520" si="830">SUM(FB515:FD515)</f>
        <v>15</v>
      </c>
      <c r="FF515" s="1372">
        <v>1</v>
      </c>
      <c r="FG515" s="1372"/>
      <c r="FH515" s="1373"/>
      <c r="FI515" s="1372"/>
      <c r="FJ515" s="1374">
        <v>3</v>
      </c>
      <c r="FK515" s="1374">
        <v>2</v>
      </c>
      <c r="FL515" s="1374">
        <v>4</v>
      </c>
      <c r="FM515" s="1374">
        <f t="shared" ref="FM515:FM520" si="831">SUM(FJ515:FL515)</f>
        <v>9</v>
      </c>
      <c r="FN515" s="1374">
        <v>1</v>
      </c>
      <c r="FO515" s="1374"/>
      <c r="FP515" s="1374"/>
      <c r="FQ515" s="1374">
        <v>3</v>
      </c>
      <c r="FR515" s="1360">
        <v>2</v>
      </c>
      <c r="FS515" s="1360">
        <v>5</v>
      </c>
      <c r="FT515" s="1360">
        <f t="shared" ref="FT515:FT520" si="832">SUM(FQ515:FS515)</f>
        <v>10</v>
      </c>
      <c r="FU515" s="1360">
        <v>1</v>
      </c>
      <c r="FV515" s="1360"/>
      <c r="FW515" s="1360"/>
      <c r="FX515" s="1362"/>
      <c r="FY515" s="1360">
        <v>3</v>
      </c>
      <c r="FZ515" s="1360"/>
      <c r="GA515" s="1360">
        <v>0</v>
      </c>
      <c r="GB515" s="1360">
        <f t="shared" ref="GB515:GB520" si="833">SUM(FY515:GA515)</f>
        <v>3</v>
      </c>
      <c r="GC515" s="1360">
        <v>1</v>
      </c>
      <c r="GD515" s="1360"/>
      <c r="GE515" s="1360">
        <f t="shared" si="814"/>
        <v>32</v>
      </c>
      <c r="GF515" s="1361">
        <f t="shared" si="815"/>
        <v>7</v>
      </c>
      <c r="GG515" s="1360">
        <f t="shared" si="816"/>
        <v>21</v>
      </c>
      <c r="GH515" s="1368">
        <v>0</v>
      </c>
      <c r="GI515" s="1368">
        <v>0</v>
      </c>
      <c r="GJ515" s="1368"/>
      <c r="GK515" s="1368"/>
      <c r="GL515" s="1368"/>
      <c r="GM515" s="1368"/>
      <c r="GN515" s="1368"/>
      <c r="GO515" s="1368"/>
      <c r="GP515" s="1368"/>
      <c r="GQ515" s="1368"/>
      <c r="GR515" s="1368"/>
      <c r="GS515" s="1016"/>
      <c r="GT515" s="1016"/>
      <c r="GU515" s="1016"/>
      <c r="GV515" s="1016"/>
      <c r="GW515" s="1016"/>
      <c r="GX515" s="1016"/>
      <c r="GY515" s="1016"/>
      <c r="GZ515" s="1016"/>
      <c r="HA515" s="1016"/>
      <c r="HB515" s="1016"/>
      <c r="HC515" s="1016"/>
    </row>
    <row r="516" spans="1:211" hidden="1" x14ac:dyDescent="0.35">
      <c r="A516" s="1230">
        <v>43444</v>
      </c>
      <c r="B516" s="1706"/>
      <c r="C516" s="1706"/>
      <c r="D516" s="1706"/>
      <c r="E516" s="1706"/>
      <c r="F516" s="1706"/>
      <c r="G516" s="1165"/>
      <c r="H516" s="595"/>
      <c r="I516" s="1706"/>
      <c r="J516" s="1706"/>
      <c r="K516" s="1706"/>
      <c r="L516" s="1706"/>
      <c r="M516" s="1706"/>
      <c r="N516" s="1012"/>
      <c r="O516" s="1163"/>
      <c r="P516" s="1163"/>
      <c r="Q516" s="1016"/>
      <c r="R516" s="1016"/>
      <c r="S516" s="1016"/>
      <c r="T516" s="1016"/>
      <c r="U516" s="1016"/>
      <c r="V516" s="1016"/>
      <c r="W516" s="595"/>
      <c r="X516" s="595"/>
      <c r="Y516" s="595"/>
      <c r="Z516" s="595"/>
      <c r="AA516" s="595"/>
      <c r="AB516" s="1012"/>
      <c r="AC516" s="1360">
        <v>9</v>
      </c>
      <c r="AD516" s="1360">
        <v>2</v>
      </c>
      <c r="AE516" s="1360">
        <v>3</v>
      </c>
      <c r="AF516" s="1360">
        <f t="shared" si="817"/>
        <v>14</v>
      </c>
      <c r="AG516" s="1360">
        <v>1</v>
      </c>
      <c r="AH516" s="1360"/>
      <c r="AI516" s="1361"/>
      <c r="AJ516" s="1360">
        <v>10</v>
      </c>
      <c r="AK516" s="1360">
        <v>3</v>
      </c>
      <c r="AL516" s="1360">
        <v>3</v>
      </c>
      <c r="AM516" s="1360">
        <f t="shared" si="818"/>
        <v>16</v>
      </c>
      <c r="AN516" s="1363">
        <v>1</v>
      </c>
      <c r="AO516" s="1360"/>
      <c r="AP516" s="1360"/>
      <c r="AQ516" s="1368">
        <v>1</v>
      </c>
      <c r="AR516" s="1368">
        <v>2</v>
      </c>
      <c r="AS516" s="1368">
        <v>2</v>
      </c>
      <c r="AT516" s="1368">
        <f t="shared" si="819"/>
        <v>5</v>
      </c>
      <c r="AU516" s="1368">
        <v>1</v>
      </c>
      <c r="AV516" s="1368"/>
      <c r="AW516" s="1360"/>
      <c r="AX516" s="1360">
        <v>1</v>
      </c>
      <c r="AY516" s="1361">
        <v>3</v>
      </c>
      <c r="AZ516" s="1360">
        <v>3</v>
      </c>
      <c r="BA516" s="1360">
        <f t="shared" si="820"/>
        <v>7</v>
      </c>
      <c r="BB516" s="1360">
        <v>1</v>
      </c>
      <c r="BC516" s="1360"/>
      <c r="BD516" s="1360"/>
      <c r="BE516" s="1360"/>
      <c r="BF516" s="1360"/>
      <c r="BG516" s="1360"/>
      <c r="BH516" s="1360"/>
      <c r="BI516" s="1360"/>
      <c r="BJ516" s="1360"/>
      <c r="BK516" s="1360"/>
      <c r="BL516" s="1360"/>
      <c r="BM516" s="1360">
        <v>0</v>
      </c>
      <c r="BN516" s="1360">
        <v>0</v>
      </c>
      <c r="BO516" s="1360">
        <v>0</v>
      </c>
      <c r="BP516" s="1360">
        <f t="shared" si="821"/>
        <v>0</v>
      </c>
      <c r="BQ516" s="1360">
        <v>1</v>
      </c>
      <c r="BR516" s="1360"/>
      <c r="BS516" s="1360">
        <v>0</v>
      </c>
      <c r="BT516" s="1361">
        <v>0</v>
      </c>
      <c r="BU516" s="1360">
        <v>1</v>
      </c>
      <c r="BV516" s="1360">
        <f t="shared" si="822"/>
        <v>1</v>
      </c>
      <c r="BW516" s="1360">
        <v>1</v>
      </c>
      <c r="BX516" s="1360"/>
      <c r="BY516" s="1360"/>
      <c r="BZ516" s="1360"/>
      <c r="CA516" s="1360">
        <v>0</v>
      </c>
      <c r="CB516" s="1360">
        <v>3</v>
      </c>
      <c r="CC516" s="1360">
        <v>3</v>
      </c>
      <c r="CD516" s="1360">
        <f t="shared" si="823"/>
        <v>6</v>
      </c>
      <c r="CE516" s="1360">
        <v>1</v>
      </c>
      <c r="CF516" s="1354"/>
      <c r="CG516" s="1354"/>
      <c r="CH516" s="1012">
        <v>0</v>
      </c>
      <c r="CI516" s="1163">
        <v>3</v>
      </c>
      <c r="CJ516" s="587">
        <v>4</v>
      </c>
      <c r="CK516" s="587">
        <f t="shared" si="824"/>
        <v>7</v>
      </c>
      <c r="CL516" s="1127">
        <v>1</v>
      </c>
      <c r="CM516" s="587"/>
      <c r="CN516" s="588"/>
      <c r="CO516" s="588"/>
      <c r="CP516" s="1126">
        <v>1</v>
      </c>
      <c r="CQ516" s="1127">
        <v>1</v>
      </c>
      <c r="CR516" s="587">
        <v>1</v>
      </c>
      <c r="CS516" s="587">
        <f t="shared" si="825"/>
        <v>3</v>
      </c>
      <c r="CT516" s="1127">
        <v>1</v>
      </c>
      <c r="CU516" s="587"/>
      <c r="CV516" s="587"/>
      <c r="CW516" s="1126">
        <v>1</v>
      </c>
      <c r="CX516" s="1127">
        <v>1</v>
      </c>
      <c r="CY516" s="587">
        <v>2</v>
      </c>
      <c r="CZ516" s="587">
        <f t="shared" si="826"/>
        <v>4</v>
      </c>
      <c r="DA516" s="1127">
        <v>1</v>
      </c>
      <c r="DB516" s="1127"/>
      <c r="DC516" s="1127"/>
      <c r="DD516" s="1127"/>
      <c r="DE516" s="1127"/>
      <c r="DF516" s="1127"/>
      <c r="DG516" s="1127"/>
      <c r="DH516" s="1127"/>
      <c r="DI516" s="1127"/>
      <c r="DJ516" s="1127"/>
      <c r="DK516" s="1127"/>
      <c r="DL516" s="1127"/>
      <c r="DM516" s="1127"/>
      <c r="DN516" s="587"/>
      <c r="DO516" s="588"/>
      <c r="DP516" s="588"/>
      <c r="DQ516" s="587"/>
      <c r="DR516" s="587"/>
      <c r="DS516" s="587"/>
      <c r="DT516" s="587"/>
      <c r="DU516" s="1127"/>
      <c r="DV516" s="1127"/>
      <c r="DW516" s="588"/>
      <c r="DX516" s="587"/>
      <c r="DY516" s="587"/>
      <c r="DZ516" s="587"/>
      <c r="EA516" s="587"/>
      <c r="EB516" s="1127"/>
      <c r="EC516" s="1127"/>
      <c r="ED516" s="588"/>
      <c r="EE516" s="588"/>
      <c r="EF516" s="1126">
        <v>11</v>
      </c>
      <c r="EG516" s="1127">
        <v>2</v>
      </c>
      <c r="EH516" s="587">
        <v>0</v>
      </c>
      <c r="EI516" s="587">
        <f t="shared" si="827"/>
        <v>13</v>
      </c>
      <c r="EJ516" s="1127">
        <v>1</v>
      </c>
      <c r="EK516" s="587"/>
      <c r="EL516" s="587"/>
      <c r="EM516" s="1381">
        <v>11</v>
      </c>
      <c r="EN516" s="1381">
        <v>2</v>
      </c>
      <c r="EO516" s="1381">
        <v>0</v>
      </c>
      <c r="EP516" s="1381">
        <f t="shared" si="828"/>
        <v>13</v>
      </c>
      <c r="EQ516" s="1381">
        <v>1</v>
      </c>
      <c r="ER516" s="1381"/>
      <c r="ES516" s="1381"/>
      <c r="ET516" s="1381"/>
      <c r="EU516" s="1381">
        <v>6</v>
      </c>
      <c r="EV516" s="1382">
        <v>3</v>
      </c>
      <c r="EW516" s="1381">
        <v>3</v>
      </c>
      <c r="EX516" s="1381">
        <f t="shared" si="829"/>
        <v>12</v>
      </c>
      <c r="EY516" s="1381">
        <v>1</v>
      </c>
      <c r="EZ516" s="1381"/>
      <c r="FA516" s="1381"/>
      <c r="FB516" s="1383">
        <v>6</v>
      </c>
      <c r="FC516" s="1381">
        <v>3</v>
      </c>
      <c r="FD516" s="1381">
        <v>4</v>
      </c>
      <c r="FE516" s="1381">
        <f t="shared" si="830"/>
        <v>13</v>
      </c>
      <c r="FF516" s="1384">
        <v>1</v>
      </c>
      <c r="FG516" s="1384"/>
      <c r="FH516" s="1385"/>
      <c r="FI516" s="1384"/>
      <c r="FJ516" s="1374">
        <v>1</v>
      </c>
      <c r="FK516" s="1374">
        <v>3</v>
      </c>
      <c r="FL516" s="1374">
        <v>1</v>
      </c>
      <c r="FM516" s="1374">
        <f t="shared" si="831"/>
        <v>5</v>
      </c>
      <c r="FN516" s="1374">
        <v>1</v>
      </c>
      <c r="FO516" s="1374"/>
      <c r="FP516" s="1374"/>
      <c r="FQ516" s="1374">
        <v>3</v>
      </c>
      <c r="FR516" s="1381">
        <v>5</v>
      </c>
      <c r="FS516" s="1381">
        <v>4</v>
      </c>
      <c r="FT516" s="1381">
        <f t="shared" si="832"/>
        <v>12</v>
      </c>
      <c r="FU516" s="1381">
        <v>1</v>
      </c>
      <c r="FV516" s="1381"/>
      <c r="FW516" s="1381"/>
      <c r="FX516" s="1382"/>
      <c r="FY516" s="1381">
        <v>0</v>
      </c>
      <c r="FZ516" s="1381">
        <v>0</v>
      </c>
      <c r="GA516" s="1381">
        <v>0</v>
      </c>
      <c r="GB516" s="1381">
        <f t="shared" si="833"/>
        <v>0</v>
      </c>
      <c r="GC516" s="1381">
        <v>1</v>
      </c>
      <c r="GD516" s="1381"/>
      <c r="GE516" s="1381">
        <f t="shared" si="814"/>
        <v>29</v>
      </c>
      <c r="GF516" s="1386">
        <f t="shared" si="815"/>
        <v>16</v>
      </c>
      <c r="GG516" s="1381">
        <f t="shared" si="816"/>
        <v>13</v>
      </c>
      <c r="GH516" s="1387">
        <v>4</v>
      </c>
      <c r="GI516" s="1388">
        <v>1</v>
      </c>
      <c r="GJ516" s="1388"/>
      <c r="GK516" s="1388"/>
      <c r="GL516" s="1388"/>
      <c r="GM516" s="1388"/>
      <c r="GN516" s="1388"/>
      <c r="GO516" s="1388"/>
      <c r="GP516" s="1388"/>
      <c r="GQ516" s="1388"/>
      <c r="GR516" s="1388"/>
    </row>
    <row r="517" spans="1:211" hidden="1" x14ac:dyDescent="0.35">
      <c r="A517" s="1230">
        <v>43445</v>
      </c>
      <c r="B517" s="595"/>
      <c r="C517" s="595"/>
      <c r="D517" s="595"/>
      <c r="E517" s="595"/>
      <c r="F517" s="1192"/>
      <c r="G517" s="1165"/>
      <c r="H517" s="595"/>
      <c r="I517" s="595"/>
      <c r="J517" s="595"/>
      <c r="K517" s="595"/>
      <c r="L517" s="595"/>
      <c r="M517" s="1012"/>
      <c r="N517" s="1012"/>
      <c r="O517" s="1163"/>
      <c r="P517" s="1163"/>
      <c r="Q517" s="1016"/>
      <c r="R517" s="1016"/>
      <c r="S517" s="1016"/>
      <c r="T517" s="1016"/>
      <c r="U517" s="1016"/>
      <c r="V517" s="1016"/>
      <c r="W517" s="595"/>
      <c r="X517" s="595"/>
      <c r="Y517" s="595"/>
      <c r="Z517" s="595"/>
      <c r="AA517" s="595"/>
      <c r="AB517" s="1012"/>
      <c r="AC517" s="1360">
        <v>4</v>
      </c>
      <c r="AD517" s="1360">
        <v>2</v>
      </c>
      <c r="AE517" s="1360">
        <v>7</v>
      </c>
      <c r="AF517" s="1360">
        <f t="shared" si="817"/>
        <v>13</v>
      </c>
      <c r="AG517" s="1360">
        <v>1</v>
      </c>
      <c r="AH517" s="1360"/>
      <c r="AI517" s="1361"/>
      <c r="AJ517" s="1360">
        <v>4</v>
      </c>
      <c r="AK517" s="1360">
        <v>2</v>
      </c>
      <c r="AL517" s="1360">
        <v>7</v>
      </c>
      <c r="AM517" s="1360">
        <f t="shared" si="818"/>
        <v>13</v>
      </c>
      <c r="AN517" s="1363">
        <v>1</v>
      </c>
      <c r="AO517" s="1360"/>
      <c r="AP517" s="1360"/>
      <c r="AQ517" s="1368">
        <v>4</v>
      </c>
      <c r="AR517" s="1368">
        <v>2</v>
      </c>
      <c r="AS517" s="1368">
        <v>3</v>
      </c>
      <c r="AT517" s="1368">
        <f t="shared" si="819"/>
        <v>9</v>
      </c>
      <c r="AU517" s="1368">
        <v>1</v>
      </c>
      <c r="AV517" s="1368"/>
      <c r="AW517" s="1360"/>
      <c r="AX517" s="1360">
        <v>4</v>
      </c>
      <c r="AY517" s="1361">
        <v>2</v>
      </c>
      <c r="AZ517" s="1360">
        <v>3</v>
      </c>
      <c r="BA517" s="1360">
        <f t="shared" si="820"/>
        <v>9</v>
      </c>
      <c r="BB517" s="1360">
        <v>1</v>
      </c>
      <c r="BC517" s="1360"/>
      <c r="BD517" s="1360"/>
      <c r="BE517" s="1360"/>
      <c r="BF517" s="1360"/>
      <c r="BG517" s="1360"/>
      <c r="BH517" s="1360"/>
      <c r="BI517" s="1360"/>
      <c r="BJ517" s="1360"/>
      <c r="BK517" s="1360"/>
      <c r="BL517" s="1360"/>
      <c r="BM517" s="1360">
        <v>0</v>
      </c>
      <c r="BN517" s="1360">
        <v>0</v>
      </c>
      <c r="BO517" s="1360">
        <v>0</v>
      </c>
      <c r="BP517" s="1360">
        <f t="shared" si="821"/>
        <v>0</v>
      </c>
      <c r="BQ517" s="1360">
        <v>1</v>
      </c>
      <c r="BR517" s="1360"/>
      <c r="BS517" s="1360">
        <v>0</v>
      </c>
      <c r="BT517" s="1361">
        <v>0</v>
      </c>
      <c r="BU517" s="1360">
        <v>1</v>
      </c>
      <c r="BV517" s="1360">
        <f t="shared" si="822"/>
        <v>1</v>
      </c>
      <c r="BW517" s="1360">
        <v>1</v>
      </c>
      <c r="BX517" s="1360"/>
      <c r="BY517" s="1360"/>
      <c r="BZ517" s="1360"/>
      <c r="CA517" s="1360">
        <v>0</v>
      </c>
      <c r="CB517" s="1360">
        <v>2</v>
      </c>
      <c r="CC517" s="1360">
        <v>3</v>
      </c>
      <c r="CD517" s="1360">
        <f t="shared" si="823"/>
        <v>5</v>
      </c>
      <c r="CE517" s="1360">
        <v>1</v>
      </c>
      <c r="CF517" s="1354"/>
      <c r="CG517" s="1354"/>
      <c r="CH517" s="1012">
        <v>0</v>
      </c>
      <c r="CI517" s="1163">
        <v>2</v>
      </c>
      <c r="CJ517" s="587">
        <v>3</v>
      </c>
      <c r="CK517" s="587">
        <f t="shared" si="824"/>
        <v>5</v>
      </c>
      <c r="CL517" s="1127">
        <v>1</v>
      </c>
      <c r="CM517" s="587"/>
      <c r="CN517" s="588"/>
      <c r="CO517" s="588"/>
      <c r="CP517" s="1126">
        <v>0</v>
      </c>
      <c r="CQ517" s="1127">
        <v>0</v>
      </c>
      <c r="CR517" s="587">
        <v>7</v>
      </c>
      <c r="CS517" s="587">
        <f t="shared" si="825"/>
        <v>7</v>
      </c>
      <c r="CT517" s="1127">
        <v>1</v>
      </c>
      <c r="CU517" s="587"/>
      <c r="CV517" s="587"/>
      <c r="CW517" s="1126">
        <v>0</v>
      </c>
      <c r="CX517" s="1127">
        <v>0</v>
      </c>
      <c r="CY517" s="587">
        <v>7</v>
      </c>
      <c r="CZ517" s="587">
        <f t="shared" si="826"/>
        <v>7</v>
      </c>
      <c r="DA517" s="1127">
        <v>1</v>
      </c>
      <c r="DB517" s="1127"/>
      <c r="DC517" s="1127"/>
      <c r="DD517" s="1127"/>
      <c r="DE517" s="1127"/>
      <c r="DF517" s="1127"/>
      <c r="DG517" s="1127"/>
      <c r="DH517" s="1127"/>
      <c r="DI517" s="1127"/>
      <c r="DJ517" s="1127"/>
      <c r="DK517" s="1127"/>
      <c r="DL517" s="1127"/>
      <c r="DM517" s="1127"/>
      <c r="DN517" s="587"/>
      <c r="DO517" s="588"/>
      <c r="DP517" s="588"/>
      <c r="DQ517" s="587"/>
      <c r="DR517" s="587"/>
      <c r="DS517" s="587"/>
      <c r="DT517" s="587"/>
      <c r="DU517" s="1127"/>
      <c r="DV517" s="1127"/>
      <c r="DW517" s="588"/>
      <c r="DX517" s="587"/>
      <c r="DY517" s="587"/>
      <c r="DZ517" s="587"/>
      <c r="EA517" s="587"/>
      <c r="EB517" s="1127"/>
      <c r="EC517" s="1127"/>
      <c r="ED517" s="588"/>
      <c r="EE517" s="588"/>
      <c r="EF517" s="1126">
        <v>6</v>
      </c>
      <c r="EG517" s="1127">
        <v>1</v>
      </c>
      <c r="EH517" s="587">
        <v>0</v>
      </c>
      <c r="EI517" s="587">
        <f t="shared" si="827"/>
        <v>7</v>
      </c>
      <c r="EJ517" s="1127">
        <v>1</v>
      </c>
      <c r="EK517" s="587"/>
      <c r="EL517" s="587"/>
      <c r="EM517" s="1381">
        <v>7</v>
      </c>
      <c r="EN517" s="1381">
        <v>2</v>
      </c>
      <c r="EO517" s="1381">
        <v>1</v>
      </c>
      <c r="EP517" s="1381">
        <f t="shared" si="828"/>
        <v>10</v>
      </c>
      <c r="EQ517" s="1381">
        <v>1</v>
      </c>
      <c r="ER517" s="1381"/>
      <c r="ES517" s="1381"/>
      <c r="ET517" s="1381"/>
      <c r="EU517" s="1381">
        <v>9</v>
      </c>
      <c r="EV517" s="1382">
        <v>0</v>
      </c>
      <c r="EW517" s="1381">
        <v>1</v>
      </c>
      <c r="EX517" s="1381">
        <f t="shared" si="829"/>
        <v>10</v>
      </c>
      <c r="EY517" s="1381">
        <v>1</v>
      </c>
      <c r="EZ517" s="1381"/>
      <c r="FA517" s="1381"/>
      <c r="FB517" s="1383">
        <v>10</v>
      </c>
      <c r="FC517" s="1381">
        <v>0</v>
      </c>
      <c r="FD517" s="1381">
        <v>2</v>
      </c>
      <c r="FE517" s="1381">
        <f t="shared" si="830"/>
        <v>12</v>
      </c>
      <c r="FF517" s="1384">
        <v>1</v>
      </c>
      <c r="FG517" s="1384"/>
      <c r="FH517" s="1385"/>
      <c r="FI517" s="1384"/>
      <c r="FJ517" s="1374">
        <v>11</v>
      </c>
      <c r="FK517" s="1374">
        <v>5</v>
      </c>
      <c r="FL517" s="1374">
        <v>3</v>
      </c>
      <c r="FM517" s="1374">
        <f t="shared" si="831"/>
        <v>19</v>
      </c>
      <c r="FN517" s="1374">
        <v>1</v>
      </c>
      <c r="FO517" s="1374"/>
      <c r="FP517" s="1374"/>
      <c r="FQ517" s="1374">
        <v>11</v>
      </c>
      <c r="FR517" s="1381">
        <v>6</v>
      </c>
      <c r="FS517" s="1381">
        <v>5</v>
      </c>
      <c r="FT517" s="1381">
        <f t="shared" si="832"/>
        <v>22</v>
      </c>
      <c r="FU517" s="1381">
        <v>1</v>
      </c>
      <c r="FV517" s="1381"/>
      <c r="FW517" s="1381"/>
      <c r="FX517" s="1382"/>
      <c r="FY517" s="1381">
        <v>0</v>
      </c>
      <c r="FZ517" s="1381">
        <v>1</v>
      </c>
      <c r="GA517" s="1381">
        <v>0</v>
      </c>
      <c r="GB517" s="1381">
        <f t="shared" si="833"/>
        <v>1</v>
      </c>
      <c r="GC517" s="1381">
        <v>1</v>
      </c>
      <c r="GD517" s="1381"/>
      <c r="GE517" s="1381">
        <f t="shared" si="814"/>
        <v>34</v>
      </c>
      <c r="GF517" s="1386">
        <f t="shared" si="815"/>
        <v>13</v>
      </c>
      <c r="GG517" s="1381">
        <f t="shared" si="816"/>
        <v>24</v>
      </c>
      <c r="GH517" s="1387">
        <v>0</v>
      </c>
      <c r="GI517" s="1388">
        <v>3</v>
      </c>
      <c r="GJ517" s="1388"/>
      <c r="GK517" s="1388"/>
      <c r="GL517" s="1388"/>
      <c r="GM517" s="1388"/>
      <c r="GN517" s="1388"/>
      <c r="GO517" s="1388"/>
      <c r="GP517" s="1388"/>
      <c r="GQ517" s="1388"/>
      <c r="GR517" s="1388"/>
    </row>
    <row r="518" spans="1:211" hidden="1" x14ac:dyDescent="0.35">
      <c r="A518" s="1230">
        <v>43446</v>
      </c>
      <c r="B518" s="1200"/>
      <c r="C518" s="1200"/>
      <c r="D518" s="1200"/>
      <c r="E518" s="1200"/>
      <c r="F518" s="1013"/>
      <c r="G518" s="1012"/>
      <c r="H518" s="1166"/>
      <c r="I518" s="1201"/>
      <c r="J518" s="1201"/>
      <c r="K518" s="1201"/>
      <c r="L518" s="1201"/>
      <c r="M518" s="1202"/>
      <c r="N518" s="1012"/>
      <c r="O518" s="1163"/>
      <c r="P518" s="1163"/>
      <c r="Q518" s="1016"/>
      <c r="R518" s="1016"/>
      <c r="S518" s="1016"/>
      <c r="T518" s="1016"/>
      <c r="U518" s="1016"/>
      <c r="V518" s="1016"/>
      <c r="W518" s="595"/>
      <c r="X518" s="595"/>
      <c r="Y518" s="595"/>
      <c r="Z518" s="595"/>
      <c r="AA518" s="595"/>
      <c r="AB518" s="1012"/>
      <c r="AC518" s="1360">
        <v>8</v>
      </c>
      <c r="AD518" s="1360">
        <v>1</v>
      </c>
      <c r="AE518" s="1360">
        <v>2</v>
      </c>
      <c r="AF518" s="1360">
        <f t="shared" si="817"/>
        <v>11</v>
      </c>
      <c r="AG518" s="1360">
        <v>1</v>
      </c>
      <c r="AH518" s="1360"/>
      <c r="AI518" s="1361"/>
      <c r="AJ518" s="1360">
        <v>9</v>
      </c>
      <c r="AK518" s="1360">
        <v>2</v>
      </c>
      <c r="AL518" s="1360">
        <v>2</v>
      </c>
      <c r="AM518" s="1360">
        <f t="shared" si="818"/>
        <v>13</v>
      </c>
      <c r="AN518" s="1363">
        <v>1</v>
      </c>
      <c r="AO518" s="1360"/>
      <c r="AP518" s="1360"/>
      <c r="AQ518" s="1368">
        <v>3</v>
      </c>
      <c r="AR518" s="1368">
        <v>4</v>
      </c>
      <c r="AS518" s="1368">
        <v>1</v>
      </c>
      <c r="AT518" s="1368">
        <f t="shared" si="819"/>
        <v>8</v>
      </c>
      <c r="AU518" s="1368">
        <v>1</v>
      </c>
      <c r="AV518" s="1368"/>
      <c r="AW518" s="1360"/>
      <c r="AX518" s="1360">
        <v>4</v>
      </c>
      <c r="AY518" s="1361">
        <v>4</v>
      </c>
      <c r="AZ518" s="1360">
        <v>1</v>
      </c>
      <c r="BA518" s="1360">
        <f t="shared" si="820"/>
        <v>9</v>
      </c>
      <c r="BB518" s="1360">
        <v>1</v>
      </c>
      <c r="BC518" s="1360"/>
      <c r="BD518" s="1360"/>
      <c r="BE518" s="1360"/>
      <c r="BF518" s="1360"/>
      <c r="BG518" s="1360"/>
      <c r="BH518" s="1360"/>
      <c r="BI518" s="1360"/>
      <c r="BJ518" s="1360"/>
      <c r="BK518" s="1360"/>
      <c r="BL518" s="1360"/>
      <c r="BM518" s="1360">
        <v>0</v>
      </c>
      <c r="BN518" s="1360">
        <v>0</v>
      </c>
      <c r="BO518" s="1360">
        <v>0</v>
      </c>
      <c r="BP518" s="1360">
        <f t="shared" si="821"/>
        <v>0</v>
      </c>
      <c r="BQ518" s="1360">
        <v>1</v>
      </c>
      <c r="BR518" s="1360"/>
      <c r="BS518" s="1360">
        <v>1</v>
      </c>
      <c r="BT518" s="1361">
        <v>1</v>
      </c>
      <c r="BU518" s="1360">
        <v>7</v>
      </c>
      <c r="BV518" s="1360">
        <f t="shared" si="822"/>
        <v>9</v>
      </c>
      <c r="BW518" s="1360">
        <v>1</v>
      </c>
      <c r="BX518" s="1360"/>
      <c r="BY518" s="1360"/>
      <c r="BZ518" s="1360"/>
      <c r="CA518" s="1360">
        <v>0</v>
      </c>
      <c r="CB518" s="1360">
        <v>1</v>
      </c>
      <c r="CC518" s="1360">
        <v>4</v>
      </c>
      <c r="CD518" s="1360">
        <f t="shared" si="823"/>
        <v>5</v>
      </c>
      <c r="CE518" s="1360">
        <v>1</v>
      </c>
      <c r="CF518" s="1354"/>
      <c r="CG518" s="1354"/>
      <c r="CH518" s="1012">
        <v>0</v>
      </c>
      <c r="CI518" s="1163">
        <v>1</v>
      </c>
      <c r="CJ518" s="587">
        <v>7</v>
      </c>
      <c r="CK518" s="587">
        <f t="shared" si="824"/>
        <v>8</v>
      </c>
      <c r="CL518" s="1127">
        <v>1</v>
      </c>
      <c r="CM518" s="587"/>
      <c r="CN518" s="588"/>
      <c r="CO518" s="588"/>
      <c r="CP518" s="1126">
        <v>0</v>
      </c>
      <c r="CQ518" s="1127">
        <v>1</v>
      </c>
      <c r="CR518" s="587">
        <v>4</v>
      </c>
      <c r="CS518" s="587">
        <f t="shared" si="825"/>
        <v>5</v>
      </c>
      <c r="CT518" s="1127">
        <v>1</v>
      </c>
      <c r="CU518" s="587"/>
      <c r="CV518" s="587"/>
      <c r="CW518" s="1126">
        <v>0</v>
      </c>
      <c r="CX518" s="1127">
        <v>1</v>
      </c>
      <c r="CY518" s="587">
        <v>5</v>
      </c>
      <c r="CZ518" s="587">
        <f t="shared" si="826"/>
        <v>6</v>
      </c>
      <c r="DA518" s="1127">
        <v>1</v>
      </c>
      <c r="DB518" s="1127"/>
      <c r="DC518" s="1127"/>
      <c r="DD518" s="1127"/>
      <c r="DE518" s="1127"/>
      <c r="DF518" s="1127"/>
      <c r="DG518" s="1127"/>
      <c r="DH518" s="1127"/>
      <c r="DI518" s="1127"/>
      <c r="DJ518" s="1127"/>
      <c r="DK518" s="1127"/>
      <c r="DL518" s="1127"/>
      <c r="DM518" s="1127"/>
      <c r="DN518" s="587"/>
      <c r="DO518" s="588"/>
      <c r="DP518" s="588"/>
      <c r="DQ518" s="587"/>
      <c r="DR518" s="587"/>
      <c r="DS518" s="587"/>
      <c r="DT518" s="587"/>
      <c r="DU518" s="1127"/>
      <c r="DV518" s="1127"/>
      <c r="DW518" s="588"/>
      <c r="DX518" s="587"/>
      <c r="DY518" s="587"/>
      <c r="DZ518" s="587"/>
      <c r="EA518" s="587"/>
      <c r="EB518" s="1127"/>
      <c r="EC518" s="1127"/>
      <c r="ED518" s="588"/>
      <c r="EE518" s="588"/>
      <c r="EF518" s="1126">
        <v>15</v>
      </c>
      <c r="EG518" s="1127">
        <v>1</v>
      </c>
      <c r="EH518" s="587">
        <v>0</v>
      </c>
      <c r="EI518" s="587">
        <f t="shared" si="827"/>
        <v>16</v>
      </c>
      <c r="EJ518" s="1127">
        <v>1</v>
      </c>
      <c r="EK518" s="587"/>
      <c r="EL518" s="587"/>
      <c r="EM518" s="1381">
        <v>15</v>
      </c>
      <c r="EN518" s="1381">
        <v>5</v>
      </c>
      <c r="EO518" s="1381">
        <v>1</v>
      </c>
      <c r="EP518" s="1381">
        <f t="shared" si="828"/>
        <v>21</v>
      </c>
      <c r="EQ518" s="1381">
        <v>1</v>
      </c>
      <c r="ER518" s="1381"/>
      <c r="ES518" s="1381"/>
      <c r="ET518" s="1381"/>
      <c r="EU518" s="1381">
        <v>5</v>
      </c>
      <c r="EV518" s="1382">
        <v>1</v>
      </c>
      <c r="EW518" s="1381">
        <v>6</v>
      </c>
      <c r="EX518" s="1381">
        <f t="shared" si="829"/>
        <v>12</v>
      </c>
      <c r="EY518" s="1381">
        <v>1</v>
      </c>
      <c r="EZ518" s="1381"/>
      <c r="FA518" s="1381"/>
      <c r="FB518" s="1383">
        <v>6</v>
      </c>
      <c r="FC518" s="1381">
        <v>2</v>
      </c>
      <c r="FD518" s="1381">
        <v>7</v>
      </c>
      <c r="FE518" s="1381">
        <f t="shared" si="830"/>
        <v>15</v>
      </c>
      <c r="FF518" s="1384">
        <v>1</v>
      </c>
      <c r="FG518" s="1384"/>
      <c r="FH518" s="1385"/>
      <c r="FI518" s="1384"/>
      <c r="FJ518" s="1374">
        <v>7</v>
      </c>
      <c r="FK518" s="1374">
        <v>5</v>
      </c>
      <c r="FL518" s="1374">
        <v>1</v>
      </c>
      <c r="FM518" s="1374">
        <f t="shared" si="831"/>
        <v>13</v>
      </c>
      <c r="FN518" s="1374">
        <v>1</v>
      </c>
      <c r="FO518" s="1374"/>
      <c r="FP518" s="1374"/>
      <c r="FQ518" s="1374">
        <v>8</v>
      </c>
      <c r="FR518" s="1381">
        <v>7</v>
      </c>
      <c r="FS518" s="1381">
        <v>3</v>
      </c>
      <c r="FT518" s="1381">
        <f t="shared" si="832"/>
        <v>18</v>
      </c>
      <c r="FU518" s="1381">
        <v>1</v>
      </c>
      <c r="FV518" s="1381"/>
      <c r="FW518" s="1381"/>
      <c r="FX518" s="1382"/>
      <c r="FY518" s="1381">
        <v>0</v>
      </c>
      <c r="FZ518" s="1381">
        <v>0</v>
      </c>
      <c r="GA518" s="1381">
        <v>0</v>
      </c>
      <c r="GB518" s="1381">
        <f t="shared" si="833"/>
        <v>0</v>
      </c>
      <c r="GC518" s="1381">
        <v>1</v>
      </c>
      <c r="GD518" s="1381"/>
      <c r="GE518" s="1381">
        <f t="shared" si="814"/>
        <v>38</v>
      </c>
      <c r="GF518" s="1386">
        <f t="shared" si="815"/>
        <v>14</v>
      </c>
      <c r="GG518" s="1381">
        <f t="shared" si="816"/>
        <v>18</v>
      </c>
      <c r="GH518" s="1387">
        <v>4</v>
      </c>
      <c r="GI518" s="1388">
        <v>2</v>
      </c>
      <c r="GJ518" s="1388"/>
      <c r="GK518" s="1388"/>
      <c r="GL518" s="1388"/>
      <c r="GM518" s="1388"/>
      <c r="GN518" s="1388"/>
      <c r="GO518" s="1388"/>
      <c r="GP518" s="1388"/>
      <c r="GQ518" s="1388"/>
      <c r="GR518" s="1388"/>
    </row>
    <row r="519" spans="1:211" hidden="1" x14ac:dyDescent="0.35">
      <c r="A519" s="1230">
        <v>43447</v>
      </c>
      <c r="B519" s="1200"/>
      <c r="C519" s="1200"/>
      <c r="D519" s="1200"/>
      <c r="E519" s="1200"/>
      <c r="F519" s="1013"/>
      <c r="G519" s="1012"/>
      <c r="H519" s="1166"/>
      <c r="I519" s="1201"/>
      <c r="J519" s="1201"/>
      <c r="K519" s="1201"/>
      <c r="L519" s="1201"/>
      <c r="M519" s="1202"/>
      <c r="N519" s="1012"/>
      <c r="O519" s="1013"/>
      <c r="P519" s="1163"/>
      <c r="Q519" s="1016"/>
      <c r="R519" s="1016"/>
      <c r="S519" s="1016"/>
      <c r="T519" s="1016"/>
      <c r="U519" s="1016"/>
      <c r="V519" s="1016"/>
      <c r="W519" s="595"/>
      <c r="X519" s="595"/>
      <c r="Y519" s="595"/>
      <c r="Z519" s="595"/>
      <c r="AA519" s="595"/>
      <c r="AB519" s="1012"/>
      <c r="AC519" s="1360">
        <v>6</v>
      </c>
      <c r="AD519" s="1360">
        <v>1</v>
      </c>
      <c r="AE519" s="1360">
        <v>3</v>
      </c>
      <c r="AF519" s="1360">
        <f t="shared" si="817"/>
        <v>10</v>
      </c>
      <c r="AG519" s="1360">
        <v>1</v>
      </c>
      <c r="AH519" s="1360"/>
      <c r="AI519" s="1361"/>
      <c r="AJ519" s="1360">
        <v>8</v>
      </c>
      <c r="AK519" s="1360">
        <v>2</v>
      </c>
      <c r="AL519" s="1360">
        <v>4</v>
      </c>
      <c r="AM519" s="1360">
        <f t="shared" si="818"/>
        <v>14</v>
      </c>
      <c r="AN519" s="1363">
        <v>1</v>
      </c>
      <c r="AO519" s="1360"/>
      <c r="AP519" s="1360"/>
      <c r="AQ519" s="1368">
        <v>3</v>
      </c>
      <c r="AR519" s="1368">
        <v>1</v>
      </c>
      <c r="AS519" s="1368">
        <v>9</v>
      </c>
      <c r="AT519" s="1368">
        <f t="shared" si="819"/>
        <v>13</v>
      </c>
      <c r="AU519" s="1368">
        <v>1</v>
      </c>
      <c r="AV519" s="1368"/>
      <c r="AW519" s="1360"/>
      <c r="AX519" s="1360">
        <v>3</v>
      </c>
      <c r="AY519" s="1361">
        <v>1</v>
      </c>
      <c r="AZ519" s="1360">
        <v>10</v>
      </c>
      <c r="BA519" s="1360">
        <f t="shared" si="820"/>
        <v>14</v>
      </c>
      <c r="BB519" s="1360">
        <v>1</v>
      </c>
      <c r="BC519" s="1360"/>
      <c r="BD519" s="1360"/>
      <c r="BE519" s="1360"/>
      <c r="BF519" s="1360"/>
      <c r="BG519" s="1360"/>
      <c r="BH519" s="1360"/>
      <c r="BI519" s="1360"/>
      <c r="BJ519" s="1360"/>
      <c r="BK519" s="1360"/>
      <c r="BL519" s="1360"/>
      <c r="BM519" s="1360">
        <v>0</v>
      </c>
      <c r="BN519" s="1360">
        <v>0</v>
      </c>
      <c r="BO519" s="1360">
        <v>1</v>
      </c>
      <c r="BP519" s="1360">
        <f t="shared" si="821"/>
        <v>1</v>
      </c>
      <c r="BQ519" s="1360">
        <v>1</v>
      </c>
      <c r="BR519" s="1360"/>
      <c r="BS519" s="1360">
        <v>0</v>
      </c>
      <c r="BT519" s="1361">
        <v>2</v>
      </c>
      <c r="BU519" s="1360">
        <v>2</v>
      </c>
      <c r="BV519" s="1360">
        <f t="shared" si="822"/>
        <v>4</v>
      </c>
      <c r="BW519" s="1360">
        <v>1</v>
      </c>
      <c r="BX519" s="1360"/>
      <c r="BY519" s="1360"/>
      <c r="BZ519" s="1360"/>
      <c r="CA519" s="1360">
        <v>0</v>
      </c>
      <c r="CB519" s="1360">
        <v>0</v>
      </c>
      <c r="CC519" s="1360">
        <v>4</v>
      </c>
      <c r="CD519" s="1360">
        <f t="shared" si="823"/>
        <v>4</v>
      </c>
      <c r="CE519" s="1360">
        <v>1</v>
      </c>
      <c r="CF519" s="1354"/>
      <c r="CG519" s="1354"/>
      <c r="CH519" s="1012">
        <v>0</v>
      </c>
      <c r="CI519" s="1163">
        <v>0</v>
      </c>
      <c r="CJ519" s="587">
        <v>4</v>
      </c>
      <c r="CK519" s="587">
        <f t="shared" si="824"/>
        <v>4</v>
      </c>
      <c r="CL519" s="1127">
        <v>1</v>
      </c>
      <c r="CM519" s="587"/>
      <c r="CN519" s="588"/>
      <c r="CO519" s="588"/>
      <c r="CP519" s="1126">
        <v>0</v>
      </c>
      <c r="CQ519" s="1127">
        <v>1</v>
      </c>
      <c r="CR519" s="587">
        <v>3</v>
      </c>
      <c r="CS519" s="587">
        <f t="shared" si="825"/>
        <v>4</v>
      </c>
      <c r="CT519" s="1127">
        <v>1</v>
      </c>
      <c r="CU519" s="587"/>
      <c r="CV519" s="587"/>
      <c r="CW519" s="1126">
        <v>0</v>
      </c>
      <c r="CX519" s="1127">
        <v>1</v>
      </c>
      <c r="CY519" s="587">
        <v>4</v>
      </c>
      <c r="CZ519" s="587">
        <f t="shared" si="826"/>
        <v>5</v>
      </c>
      <c r="DA519" s="1127">
        <v>1</v>
      </c>
      <c r="DB519" s="1127"/>
      <c r="DC519" s="1127"/>
      <c r="DD519" s="1127"/>
      <c r="DE519" s="1127"/>
      <c r="DF519" s="1127"/>
      <c r="DG519" s="1127"/>
      <c r="DH519" s="1127"/>
      <c r="DI519" s="1127"/>
      <c r="DJ519" s="1127"/>
      <c r="DK519" s="1127"/>
      <c r="DL519" s="1127"/>
      <c r="DM519" s="1127"/>
      <c r="DN519" s="587"/>
      <c r="DO519" s="588"/>
      <c r="DP519" s="588"/>
      <c r="DQ519" s="587"/>
      <c r="DR519" s="587"/>
      <c r="DS519" s="587"/>
      <c r="DT519" s="587"/>
      <c r="DU519" s="1127"/>
      <c r="DV519" s="1127"/>
      <c r="DW519" s="588"/>
      <c r="DX519" s="587"/>
      <c r="DY519" s="587"/>
      <c r="DZ519" s="587"/>
      <c r="EA519" s="587"/>
      <c r="EB519" s="1127"/>
      <c r="EC519" s="1127"/>
      <c r="ED519" s="588"/>
      <c r="EE519" s="588"/>
      <c r="EF519" s="1126">
        <v>12</v>
      </c>
      <c r="EG519" s="1127">
        <v>1</v>
      </c>
      <c r="EH519" s="587">
        <v>0</v>
      </c>
      <c r="EI519" s="587">
        <f t="shared" si="827"/>
        <v>13</v>
      </c>
      <c r="EJ519" s="1127">
        <v>1</v>
      </c>
      <c r="EK519" s="587"/>
      <c r="EL519" s="587"/>
      <c r="EM519" s="1381">
        <v>15</v>
      </c>
      <c r="EN519" s="1381">
        <v>2</v>
      </c>
      <c r="EO519" s="1381">
        <v>0</v>
      </c>
      <c r="EP519" s="1381">
        <f t="shared" si="828"/>
        <v>17</v>
      </c>
      <c r="EQ519" s="1381">
        <v>1</v>
      </c>
      <c r="ER519" s="1381"/>
      <c r="ES519" s="1381"/>
      <c r="ET519" s="1381"/>
      <c r="EU519" s="1381">
        <v>8</v>
      </c>
      <c r="EV519" s="1382">
        <v>0</v>
      </c>
      <c r="EW519" s="1381">
        <v>1</v>
      </c>
      <c r="EX519" s="1381">
        <f t="shared" si="829"/>
        <v>9</v>
      </c>
      <c r="EY519" s="1381">
        <v>1</v>
      </c>
      <c r="EZ519" s="1381"/>
      <c r="FA519" s="1381"/>
      <c r="FB519" s="1383">
        <v>12</v>
      </c>
      <c r="FC519" s="1381">
        <v>2</v>
      </c>
      <c r="FD519" s="1381">
        <v>5</v>
      </c>
      <c r="FE519" s="1381">
        <f t="shared" si="830"/>
        <v>19</v>
      </c>
      <c r="FF519" s="1384">
        <v>1</v>
      </c>
      <c r="FG519" s="1384"/>
      <c r="FH519" s="1385"/>
      <c r="FI519" s="1384"/>
      <c r="FJ519" s="1374">
        <v>6</v>
      </c>
      <c r="FK519" s="1374">
        <v>0</v>
      </c>
      <c r="FL519" s="1374">
        <v>0</v>
      </c>
      <c r="FM519" s="1374">
        <f t="shared" si="831"/>
        <v>6</v>
      </c>
      <c r="FN519" s="1374">
        <v>1</v>
      </c>
      <c r="FO519" s="1374"/>
      <c r="FP519" s="1374"/>
      <c r="FQ519" s="1374">
        <v>8</v>
      </c>
      <c r="FR519" s="1381">
        <v>0</v>
      </c>
      <c r="FS519" s="1381">
        <v>1</v>
      </c>
      <c r="FT519" s="1381">
        <f t="shared" si="832"/>
        <v>9</v>
      </c>
      <c r="FU519" s="1381">
        <v>1</v>
      </c>
      <c r="FV519" s="1381"/>
      <c r="FW519" s="1381"/>
      <c r="FX519" s="1382"/>
      <c r="FY519" s="1381">
        <v>0</v>
      </c>
      <c r="FZ519" s="1381">
        <v>0</v>
      </c>
      <c r="GA519" s="1381">
        <v>1</v>
      </c>
      <c r="GB519" s="1381">
        <f t="shared" si="833"/>
        <v>1</v>
      </c>
      <c r="GC519" s="1381">
        <v>1</v>
      </c>
      <c r="GD519" s="1381"/>
      <c r="GE519" s="1381">
        <f t="shared" si="814"/>
        <v>35</v>
      </c>
      <c r="GF519" s="1386">
        <f t="shared" si="815"/>
        <v>4</v>
      </c>
      <c r="GG519" s="1381">
        <f t="shared" si="816"/>
        <v>22</v>
      </c>
      <c r="GH519" s="1387">
        <v>1</v>
      </c>
      <c r="GI519" s="1388">
        <v>0</v>
      </c>
      <c r="GJ519" s="1388"/>
      <c r="GK519" s="1388"/>
      <c r="GL519" s="1388"/>
      <c r="GM519" s="1388"/>
      <c r="GN519" s="1388"/>
      <c r="GO519" s="1388"/>
      <c r="GP519" s="1388"/>
      <c r="GQ519" s="1388"/>
      <c r="GR519" s="1388"/>
    </row>
    <row r="520" spans="1:211" hidden="1" x14ac:dyDescent="0.35">
      <c r="A520" s="1231">
        <v>43448</v>
      </c>
      <c r="B520" s="1200"/>
      <c r="C520" s="1200"/>
      <c r="D520" s="1200"/>
      <c r="E520" s="1200"/>
      <c r="F520" s="1013"/>
      <c r="G520" s="1012"/>
      <c r="H520" s="1166"/>
      <c r="I520" s="1201"/>
      <c r="J520" s="1201"/>
      <c r="K520" s="1201"/>
      <c r="L520" s="1201"/>
      <c r="M520" s="1202"/>
      <c r="N520" s="1012"/>
      <c r="O520" s="1013"/>
      <c r="P520" s="1163"/>
      <c r="Q520" s="1016"/>
      <c r="R520" s="1016"/>
      <c r="S520" s="1016"/>
      <c r="T520" s="1016"/>
      <c r="U520" s="1016"/>
      <c r="V520" s="1016"/>
      <c r="W520" s="595"/>
      <c r="X520" s="595"/>
      <c r="Y520" s="595"/>
      <c r="Z520" s="595"/>
      <c r="AA520" s="595"/>
      <c r="AB520" s="1012"/>
      <c r="AC520" s="1360">
        <v>7</v>
      </c>
      <c r="AD520" s="1360">
        <v>2</v>
      </c>
      <c r="AE520" s="1360">
        <v>4</v>
      </c>
      <c r="AF520" s="1360">
        <f t="shared" si="817"/>
        <v>13</v>
      </c>
      <c r="AG520" s="1360">
        <v>1</v>
      </c>
      <c r="AH520" s="1360"/>
      <c r="AI520" s="1361"/>
      <c r="AJ520" s="1360">
        <v>7</v>
      </c>
      <c r="AK520" s="1360">
        <v>2</v>
      </c>
      <c r="AL520" s="1360">
        <v>4</v>
      </c>
      <c r="AM520" s="1360">
        <f t="shared" si="818"/>
        <v>13</v>
      </c>
      <c r="AN520" s="1363">
        <v>1</v>
      </c>
      <c r="AO520" s="1360"/>
      <c r="AP520" s="1360"/>
      <c r="AQ520" s="1368">
        <v>5</v>
      </c>
      <c r="AR520" s="1368">
        <v>0</v>
      </c>
      <c r="AS520" s="1368">
        <v>2</v>
      </c>
      <c r="AT520" s="1368">
        <f t="shared" si="819"/>
        <v>7</v>
      </c>
      <c r="AU520" s="1368">
        <v>1</v>
      </c>
      <c r="AV520" s="1368"/>
      <c r="AW520" s="1360"/>
      <c r="AX520" s="1360">
        <v>5</v>
      </c>
      <c r="AY520" s="1361">
        <v>0</v>
      </c>
      <c r="AZ520" s="1360">
        <v>3</v>
      </c>
      <c r="BA520" s="1360">
        <f t="shared" si="820"/>
        <v>8</v>
      </c>
      <c r="BB520" s="1360">
        <v>1</v>
      </c>
      <c r="BC520" s="1360"/>
      <c r="BD520" s="1360"/>
      <c r="BE520" s="1360"/>
      <c r="BF520" s="1360"/>
      <c r="BG520" s="1360"/>
      <c r="BH520" s="1360"/>
      <c r="BI520" s="1360"/>
      <c r="BJ520" s="1360"/>
      <c r="BK520" s="1360"/>
      <c r="BL520" s="1360"/>
      <c r="BM520" s="1360">
        <v>1</v>
      </c>
      <c r="BN520" s="1360">
        <v>0</v>
      </c>
      <c r="BO520" s="1360">
        <v>0</v>
      </c>
      <c r="BP520" s="1360">
        <f t="shared" si="821"/>
        <v>1</v>
      </c>
      <c r="BQ520" s="1360">
        <v>1</v>
      </c>
      <c r="BR520" s="1360"/>
      <c r="BS520" s="1360">
        <v>1</v>
      </c>
      <c r="BT520" s="1361">
        <v>1</v>
      </c>
      <c r="BU520" s="1360">
        <v>5</v>
      </c>
      <c r="BV520" s="1360">
        <f t="shared" si="822"/>
        <v>7</v>
      </c>
      <c r="BW520" s="1360">
        <v>1</v>
      </c>
      <c r="BX520" s="1360"/>
      <c r="BY520" s="1360"/>
      <c r="BZ520" s="1360"/>
      <c r="CA520" s="1360">
        <v>0</v>
      </c>
      <c r="CB520" s="1360">
        <v>0</v>
      </c>
      <c r="CC520" s="1360">
        <v>4</v>
      </c>
      <c r="CD520" s="1360">
        <f t="shared" si="823"/>
        <v>4</v>
      </c>
      <c r="CE520" s="1360">
        <v>1</v>
      </c>
      <c r="CF520" s="1354"/>
      <c r="CG520" s="1354"/>
      <c r="CH520" s="1012">
        <v>0</v>
      </c>
      <c r="CI520" s="1163">
        <v>0</v>
      </c>
      <c r="CJ520" s="587">
        <v>7</v>
      </c>
      <c r="CK520" s="587">
        <f t="shared" si="824"/>
        <v>7</v>
      </c>
      <c r="CL520" s="1127">
        <v>1</v>
      </c>
      <c r="CM520" s="587"/>
      <c r="CN520" s="588"/>
      <c r="CO520" s="588"/>
      <c r="CP520" s="1126">
        <v>0</v>
      </c>
      <c r="CQ520" s="1127">
        <v>0</v>
      </c>
      <c r="CR520" s="587">
        <v>3</v>
      </c>
      <c r="CS520" s="587">
        <f t="shared" si="825"/>
        <v>3</v>
      </c>
      <c r="CT520" s="1127">
        <v>1</v>
      </c>
      <c r="CU520" s="587"/>
      <c r="CV520" s="587"/>
      <c r="CW520" s="1126">
        <v>0</v>
      </c>
      <c r="CX520" s="1127">
        <v>1</v>
      </c>
      <c r="CY520" s="587">
        <v>3</v>
      </c>
      <c r="CZ520" s="587">
        <f t="shared" si="826"/>
        <v>4</v>
      </c>
      <c r="DA520" s="1127">
        <v>1</v>
      </c>
      <c r="DB520" s="1127"/>
      <c r="DC520" s="1127"/>
      <c r="DD520" s="1127"/>
      <c r="DE520" s="1127"/>
      <c r="DF520" s="1127"/>
      <c r="DG520" s="1127"/>
      <c r="DH520" s="1127"/>
      <c r="DI520" s="1127"/>
      <c r="DJ520" s="1127"/>
      <c r="DK520" s="1127"/>
      <c r="DL520" s="1127"/>
      <c r="DM520" s="1127"/>
      <c r="DN520" s="587"/>
      <c r="DO520" s="588"/>
      <c r="DP520" s="588"/>
      <c r="DQ520" s="587"/>
      <c r="DR520" s="587"/>
      <c r="DS520" s="587"/>
      <c r="DT520" s="587"/>
      <c r="DU520" s="1127"/>
      <c r="DV520" s="1127"/>
      <c r="DW520" s="588"/>
      <c r="DX520" s="587"/>
      <c r="DY520" s="587"/>
      <c r="DZ520" s="587"/>
      <c r="EA520" s="587"/>
      <c r="EB520" s="1127"/>
      <c r="EC520" s="1127"/>
      <c r="ED520" s="588"/>
      <c r="EE520" s="588"/>
      <c r="EF520" s="1126">
        <v>6</v>
      </c>
      <c r="EG520" s="1127">
        <v>0</v>
      </c>
      <c r="EH520" s="587">
        <v>1</v>
      </c>
      <c r="EI520" s="587">
        <f t="shared" si="827"/>
        <v>7</v>
      </c>
      <c r="EJ520" s="1127">
        <v>1</v>
      </c>
      <c r="EK520" s="587"/>
      <c r="EL520" s="587"/>
      <c r="EM520" s="1381">
        <v>10</v>
      </c>
      <c r="EN520" s="1381">
        <v>0</v>
      </c>
      <c r="EO520" s="1381">
        <v>1</v>
      </c>
      <c r="EP520" s="1381">
        <f t="shared" si="828"/>
        <v>11</v>
      </c>
      <c r="EQ520" s="1381">
        <v>1</v>
      </c>
      <c r="ER520" s="1381"/>
      <c r="ES520" s="1381"/>
      <c r="ET520" s="1381"/>
      <c r="EU520" s="1381">
        <v>4</v>
      </c>
      <c r="EV520" s="1382">
        <v>4</v>
      </c>
      <c r="EW520" s="1381">
        <v>3</v>
      </c>
      <c r="EX520" s="1381">
        <f t="shared" si="829"/>
        <v>11</v>
      </c>
      <c r="EY520" s="1381">
        <v>1</v>
      </c>
      <c r="EZ520" s="1381"/>
      <c r="FA520" s="1381"/>
      <c r="FB520" s="1383">
        <v>5</v>
      </c>
      <c r="FC520" s="1381">
        <v>4</v>
      </c>
      <c r="FD520" s="1381">
        <v>5</v>
      </c>
      <c r="FE520" s="1381">
        <f t="shared" si="830"/>
        <v>14</v>
      </c>
      <c r="FF520" s="1384">
        <v>1</v>
      </c>
      <c r="FG520" s="1384"/>
      <c r="FH520" s="1385"/>
      <c r="FI520" s="1384"/>
      <c r="FJ520" s="1374">
        <v>8</v>
      </c>
      <c r="FK520" s="1374">
        <v>3</v>
      </c>
      <c r="FL520" s="1374">
        <v>0</v>
      </c>
      <c r="FM520" s="1374">
        <f t="shared" si="831"/>
        <v>11</v>
      </c>
      <c r="FN520" s="1374">
        <v>1</v>
      </c>
      <c r="FO520" s="1374"/>
      <c r="FP520" s="1374"/>
      <c r="FQ520" s="1374">
        <v>12</v>
      </c>
      <c r="FR520" s="1381">
        <v>4</v>
      </c>
      <c r="FS520" s="1381">
        <v>0</v>
      </c>
      <c r="FT520" s="1381">
        <f t="shared" si="832"/>
        <v>16</v>
      </c>
      <c r="FU520" s="1381">
        <v>1</v>
      </c>
      <c r="FV520" s="1381"/>
      <c r="FW520" s="1381"/>
      <c r="FX520" s="1382"/>
      <c r="FY520" s="1381">
        <v>3</v>
      </c>
      <c r="FZ520" s="1381">
        <v>0</v>
      </c>
      <c r="GA520" s="1381">
        <v>1</v>
      </c>
      <c r="GB520" s="1381">
        <f t="shared" si="833"/>
        <v>4</v>
      </c>
      <c r="GC520" s="1381">
        <v>1</v>
      </c>
      <c r="GD520" s="1381"/>
      <c r="GE520" s="1381">
        <f t="shared" si="814"/>
        <v>34</v>
      </c>
      <c r="GF520" s="1386">
        <f t="shared" si="815"/>
        <v>9</v>
      </c>
      <c r="GG520" s="1381">
        <f t="shared" si="816"/>
        <v>18</v>
      </c>
      <c r="GH520" s="1387">
        <v>2</v>
      </c>
      <c r="GI520" s="1388">
        <v>2</v>
      </c>
      <c r="GJ520" s="1388"/>
      <c r="GK520" s="1388"/>
      <c r="GL520" s="1388"/>
      <c r="GM520" s="1388"/>
      <c r="GN520" s="1388"/>
      <c r="GO520" s="1388"/>
      <c r="GP520" s="1388"/>
      <c r="GQ520" s="1388"/>
      <c r="GR520" s="1388"/>
    </row>
    <row r="521" spans="1:211" hidden="1" x14ac:dyDescent="0.35">
      <c r="A521" s="1230">
        <v>43451</v>
      </c>
      <c r="B521" s="1200"/>
      <c r="C521" s="1200"/>
      <c r="D521" s="1200"/>
      <c r="E521" s="1200"/>
      <c r="F521" s="1013"/>
      <c r="G521" s="1012"/>
      <c r="H521" s="1166"/>
      <c r="I521" s="1201"/>
      <c r="J521" s="1201"/>
      <c r="K521" s="1201"/>
      <c r="L521" s="1201"/>
      <c r="M521" s="1202"/>
      <c r="N521" s="1012"/>
      <c r="O521" s="1163"/>
      <c r="P521" s="1163"/>
      <c r="Q521" s="1016"/>
      <c r="R521" s="1016"/>
      <c r="S521" s="1016"/>
      <c r="T521" s="1016"/>
      <c r="U521" s="1016"/>
      <c r="V521" s="1016"/>
      <c r="W521" s="595"/>
      <c r="X521" s="595"/>
      <c r="Y521" s="595"/>
      <c r="Z521" s="595"/>
      <c r="AA521" s="595"/>
      <c r="AB521" s="1012"/>
      <c r="AC521" s="1360">
        <v>9</v>
      </c>
      <c r="AD521" s="1360">
        <v>4</v>
      </c>
      <c r="AE521" s="1360">
        <v>7</v>
      </c>
      <c r="AF521" s="1360">
        <v>20</v>
      </c>
      <c r="AG521" s="1360">
        <v>1</v>
      </c>
      <c r="AH521" s="1360"/>
      <c r="AI521" s="1361"/>
      <c r="AJ521" s="1360">
        <v>9</v>
      </c>
      <c r="AK521" s="1360">
        <v>5</v>
      </c>
      <c r="AL521" s="1360">
        <v>7</v>
      </c>
      <c r="AM521" s="1360">
        <v>21</v>
      </c>
      <c r="AN521" s="1363">
        <v>1</v>
      </c>
      <c r="AO521" s="1360"/>
      <c r="AP521" s="1360"/>
      <c r="AQ521" s="1368">
        <v>4</v>
      </c>
      <c r="AR521" s="1368">
        <v>1</v>
      </c>
      <c r="AS521" s="1368">
        <v>4</v>
      </c>
      <c r="AT521" s="1368">
        <v>9</v>
      </c>
      <c r="AU521" s="1368">
        <v>1</v>
      </c>
      <c r="AV521" s="1368"/>
      <c r="AW521" s="1360"/>
      <c r="AX521" s="1360">
        <v>4</v>
      </c>
      <c r="AY521" s="1361">
        <v>1</v>
      </c>
      <c r="AZ521" s="1360">
        <v>4</v>
      </c>
      <c r="BA521" s="1360">
        <v>9</v>
      </c>
      <c r="BB521" s="1360">
        <v>1</v>
      </c>
      <c r="BC521" s="1360"/>
      <c r="BD521" s="1360"/>
      <c r="BE521" s="1360"/>
      <c r="BF521" s="1360"/>
      <c r="BG521" s="1360"/>
      <c r="BH521" s="1360"/>
      <c r="BI521" s="1360"/>
      <c r="BJ521" s="1360"/>
      <c r="BK521" s="1360"/>
      <c r="BL521" s="1360"/>
      <c r="BM521" s="1360">
        <v>0</v>
      </c>
      <c r="BN521" s="1360">
        <v>1</v>
      </c>
      <c r="BO521" s="1360">
        <v>1</v>
      </c>
      <c r="BP521" s="1360">
        <v>2</v>
      </c>
      <c r="BQ521" s="1360">
        <v>1</v>
      </c>
      <c r="BR521" s="1360"/>
      <c r="BS521" s="1360">
        <v>0</v>
      </c>
      <c r="BT521" s="1361">
        <v>2</v>
      </c>
      <c r="BU521" s="1360">
        <v>2</v>
      </c>
      <c r="BV521" s="1360">
        <v>4</v>
      </c>
      <c r="BW521" s="1360">
        <v>1</v>
      </c>
      <c r="BX521" s="1360"/>
      <c r="BY521" s="1360"/>
      <c r="BZ521" s="1360"/>
      <c r="CA521" s="1360">
        <v>1</v>
      </c>
      <c r="CB521" s="1360">
        <v>0</v>
      </c>
      <c r="CC521" s="1360">
        <v>4</v>
      </c>
      <c r="CD521" s="1360">
        <v>5</v>
      </c>
      <c r="CE521" s="1360">
        <v>1</v>
      </c>
      <c r="CF521" s="1354"/>
      <c r="CG521" s="1354"/>
      <c r="CH521" s="1012">
        <v>1</v>
      </c>
      <c r="CI521" s="1163">
        <v>1</v>
      </c>
      <c r="CJ521" s="587">
        <v>5</v>
      </c>
      <c r="CK521" s="587">
        <v>7</v>
      </c>
      <c r="CL521" s="1127">
        <v>1</v>
      </c>
      <c r="CM521" s="587"/>
      <c r="CN521" s="588"/>
      <c r="CO521" s="588"/>
      <c r="CP521" s="1126">
        <v>1</v>
      </c>
      <c r="CQ521" s="1127">
        <v>0</v>
      </c>
      <c r="CR521" s="587">
        <v>5</v>
      </c>
      <c r="CS521" s="587">
        <v>6</v>
      </c>
      <c r="CT521" s="1127">
        <v>1</v>
      </c>
      <c r="CU521" s="587"/>
      <c r="CV521" s="587"/>
      <c r="CW521" s="1126">
        <v>1</v>
      </c>
      <c r="CX521" s="1127">
        <v>0</v>
      </c>
      <c r="CY521" s="587">
        <v>5</v>
      </c>
      <c r="CZ521" s="587">
        <v>6</v>
      </c>
      <c r="DA521" s="1127">
        <v>1</v>
      </c>
      <c r="DB521" s="1127"/>
      <c r="DC521" s="1127"/>
      <c r="DD521" s="1127"/>
      <c r="DE521" s="1127"/>
      <c r="DF521" s="1127"/>
      <c r="DG521" s="1127"/>
      <c r="DH521" s="1127"/>
      <c r="DI521" s="1127"/>
      <c r="DJ521" s="1127"/>
      <c r="DK521" s="1127"/>
      <c r="DL521" s="1127"/>
      <c r="DM521" s="1127"/>
      <c r="DN521" s="587"/>
      <c r="DO521" s="588"/>
      <c r="DP521" s="588"/>
      <c r="DQ521" s="587"/>
      <c r="DR521" s="587"/>
      <c r="DS521" s="587"/>
      <c r="DT521" s="587"/>
      <c r="DU521" s="1127"/>
      <c r="DV521" s="1127"/>
      <c r="DW521" s="588"/>
      <c r="DX521" s="587"/>
      <c r="DY521" s="587"/>
      <c r="DZ521" s="587"/>
      <c r="EA521" s="587"/>
      <c r="EB521" s="1127"/>
      <c r="EC521" s="1127"/>
      <c r="ED521" s="588"/>
      <c r="EE521" s="588"/>
      <c r="EF521" s="1126">
        <v>5</v>
      </c>
      <c r="EG521" s="1127">
        <v>1</v>
      </c>
      <c r="EH521" s="587">
        <v>1</v>
      </c>
      <c r="EI521" s="587">
        <v>7</v>
      </c>
      <c r="EJ521" s="1127">
        <v>1</v>
      </c>
      <c r="EK521" s="587"/>
      <c r="EL521" s="587"/>
      <c r="EM521" s="1381">
        <v>9</v>
      </c>
      <c r="EN521" s="1381">
        <v>2</v>
      </c>
      <c r="EO521" s="1381">
        <v>2</v>
      </c>
      <c r="EP521" s="1381">
        <v>13</v>
      </c>
      <c r="EQ521" s="1381">
        <v>1</v>
      </c>
      <c r="ER521" s="1381"/>
      <c r="ES521" s="1381"/>
      <c r="ET521" s="1381"/>
      <c r="EU521" s="1381">
        <v>8</v>
      </c>
      <c r="EV521" s="1382">
        <v>3</v>
      </c>
      <c r="EW521" s="1381">
        <v>1</v>
      </c>
      <c r="EX521" s="1381">
        <v>12</v>
      </c>
      <c r="EY521" s="1381">
        <v>1</v>
      </c>
      <c r="EZ521" s="1381"/>
      <c r="FA521" s="1381"/>
      <c r="FB521" s="1383">
        <v>11</v>
      </c>
      <c r="FC521" s="1381">
        <v>4</v>
      </c>
      <c r="FD521" s="1381">
        <v>3</v>
      </c>
      <c r="FE521" s="1381">
        <v>18</v>
      </c>
      <c r="FF521" s="1384">
        <v>1</v>
      </c>
      <c r="FG521" s="1384"/>
      <c r="FH521" s="1385"/>
      <c r="FI521" s="1384"/>
      <c r="FJ521" s="1374">
        <v>10</v>
      </c>
      <c r="FK521" s="1374">
        <v>2</v>
      </c>
      <c r="FL521" s="1374">
        <v>1</v>
      </c>
      <c r="FM521" s="1374">
        <v>13</v>
      </c>
      <c r="FN521" s="1374">
        <v>1</v>
      </c>
      <c r="FO521" s="1374"/>
      <c r="FP521" s="1374"/>
      <c r="FQ521" s="1374">
        <v>13</v>
      </c>
      <c r="FR521" s="1381">
        <v>2</v>
      </c>
      <c r="FS521" s="1381">
        <v>3</v>
      </c>
      <c r="FT521" s="1381">
        <v>18</v>
      </c>
      <c r="FU521" s="1381">
        <v>1</v>
      </c>
      <c r="FV521" s="1381"/>
      <c r="FW521" s="1381"/>
      <c r="FX521" s="1382"/>
      <c r="FY521" s="1381">
        <v>2</v>
      </c>
      <c r="FZ521" s="1381">
        <v>3</v>
      </c>
      <c r="GA521" s="1381">
        <v>0</v>
      </c>
      <c r="GB521" s="1381">
        <v>5</v>
      </c>
      <c r="GC521" s="1381">
        <v>1</v>
      </c>
      <c r="GD521" s="1381"/>
      <c r="GE521" s="1381">
        <v>40</v>
      </c>
      <c r="GF521" s="1386">
        <v>15</v>
      </c>
      <c r="GG521" s="1381">
        <v>24</v>
      </c>
      <c r="GH521" s="1387">
        <v>4</v>
      </c>
      <c r="GI521" s="1388">
        <v>3</v>
      </c>
      <c r="GJ521" s="1388"/>
      <c r="GK521" s="1388"/>
      <c r="GL521" s="1388"/>
      <c r="GM521" s="1388"/>
      <c r="GN521" s="1388"/>
      <c r="GO521" s="1388"/>
      <c r="GP521" s="1388"/>
      <c r="GQ521" s="1388"/>
      <c r="GR521" s="1388"/>
    </row>
    <row r="522" spans="1:211" hidden="1" x14ac:dyDescent="0.35">
      <c r="A522" s="1230">
        <v>43452</v>
      </c>
      <c r="B522" s="1200"/>
      <c r="C522" s="1200"/>
      <c r="D522" s="1200"/>
      <c r="E522" s="1200"/>
      <c r="F522" s="1013"/>
      <c r="G522" s="1012"/>
      <c r="H522" s="1166"/>
      <c r="I522" s="1201"/>
      <c r="J522" s="1201"/>
      <c r="K522" s="1201"/>
      <c r="L522" s="1201"/>
      <c r="M522" s="1202"/>
      <c r="N522" s="1012"/>
      <c r="O522" s="1163"/>
      <c r="P522" s="1163"/>
      <c r="Q522" s="1016"/>
      <c r="R522" s="1016"/>
      <c r="S522" s="1016"/>
      <c r="T522" s="1016"/>
      <c r="U522" s="1016"/>
      <c r="V522" s="1016"/>
      <c r="W522" s="595"/>
      <c r="X522" s="595"/>
      <c r="Y522" s="595"/>
      <c r="Z522" s="595"/>
      <c r="AA522" s="595"/>
      <c r="AB522" s="1012"/>
      <c r="AC522" s="1360">
        <v>6</v>
      </c>
      <c r="AD522" s="1360">
        <v>5</v>
      </c>
      <c r="AE522" s="1360">
        <v>3</v>
      </c>
      <c r="AF522" s="1360">
        <v>14</v>
      </c>
      <c r="AG522" s="1360">
        <v>1</v>
      </c>
      <c r="AH522" s="1360"/>
      <c r="AI522" s="1361"/>
      <c r="AJ522" s="1360">
        <v>6</v>
      </c>
      <c r="AK522" s="1360">
        <v>7</v>
      </c>
      <c r="AL522" s="1360">
        <v>3</v>
      </c>
      <c r="AM522" s="1360">
        <v>16</v>
      </c>
      <c r="AN522" s="1363">
        <v>1</v>
      </c>
      <c r="AO522" s="1360"/>
      <c r="AP522" s="1360"/>
      <c r="AQ522" s="1368">
        <v>7</v>
      </c>
      <c r="AR522" s="1368">
        <v>1</v>
      </c>
      <c r="AS522" s="1368">
        <v>0</v>
      </c>
      <c r="AT522" s="1368">
        <v>8</v>
      </c>
      <c r="AU522" s="1368">
        <v>1</v>
      </c>
      <c r="AV522" s="1368"/>
      <c r="AW522" s="1360"/>
      <c r="AX522" s="1360">
        <v>7</v>
      </c>
      <c r="AY522" s="1361">
        <v>2</v>
      </c>
      <c r="AZ522" s="1360">
        <v>1</v>
      </c>
      <c r="BA522" s="1360">
        <v>10</v>
      </c>
      <c r="BB522" s="1360">
        <v>1</v>
      </c>
      <c r="BC522" s="1360"/>
      <c r="BD522" s="1360"/>
      <c r="BE522" s="1360"/>
      <c r="BF522" s="1360"/>
      <c r="BG522" s="1360"/>
      <c r="BH522" s="1360"/>
      <c r="BI522" s="1360"/>
      <c r="BJ522" s="1360"/>
      <c r="BK522" s="1360"/>
      <c r="BL522" s="1360"/>
      <c r="BM522" s="1360">
        <v>1</v>
      </c>
      <c r="BN522" s="1360">
        <v>1</v>
      </c>
      <c r="BO522" s="1360">
        <v>1</v>
      </c>
      <c r="BP522" s="1360">
        <v>3</v>
      </c>
      <c r="BQ522" s="1360">
        <v>1</v>
      </c>
      <c r="BR522" s="1360"/>
      <c r="BS522" s="1360">
        <v>1</v>
      </c>
      <c r="BT522" s="1361">
        <v>1</v>
      </c>
      <c r="BU522" s="1360">
        <v>6</v>
      </c>
      <c r="BV522" s="1360">
        <v>8</v>
      </c>
      <c r="BW522" s="1360">
        <v>1</v>
      </c>
      <c r="BX522" s="1360"/>
      <c r="BY522" s="1360"/>
      <c r="BZ522" s="1360"/>
      <c r="CA522" s="1360">
        <v>0</v>
      </c>
      <c r="CB522" s="1360">
        <v>1</v>
      </c>
      <c r="CC522" s="1360">
        <v>6</v>
      </c>
      <c r="CD522" s="1360">
        <v>7</v>
      </c>
      <c r="CE522" s="1360">
        <v>1</v>
      </c>
      <c r="CF522" s="1354"/>
      <c r="CG522" s="1354"/>
      <c r="CH522" s="1012">
        <v>0</v>
      </c>
      <c r="CI522" s="1163">
        <v>1</v>
      </c>
      <c r="CJ522" s="587">
        <v>9</v>
      </c>
      <c r="CK522" s="587">
        <v>10</v>
      </c>
      <c r="CL522" s="1127">
        <v>1</v>
      </c>
      <c r="CM522" s="587"/>
      <c r="CN522" s="588"/>
      <c r="CO522" s="588"/>
      <c r="CP522" s="1126">
        <v>1</v>
      </c>
      <c r="CQ522" s="1127">
        <v>0</v>
      </c>
      <c r="CR522" s="587">
        <v>4</v>
      </c>
      <c r="CS522" s="587">
        <v>5</v>
      </c>
      <c r="CT522" s="1127">
        <v>1</v>
      </c>
      <c r="CU522" s="587"/>
      <c r="CV522" s="587"/>
      <c r="CW522" s="1126">
        <v>1</v>
      </c>
      <c r="CX522" s="1127">
        <v>1</v>
      </c>
      <c r="CY522" s="587">
        <v>5</v>
      </c>
      <c r="CZ522" s="587">
        <v>7</v>
      </c>
      <c r="DA522" s="1127">
        <v>1</v>
      </c>
      <c r="DB522" s="1127"/>
      <c r="DC522" s="1127"/>
      <c r="DD522" s="1127"/>
      <c r="DE522" s="1127"/>
      <c r="DF522" s="1127"/>
      <c r="DG522" s="1127"/>
      <c r="DH522" s="1127"/>
      <c r="DI522" s="1127"/>
      <c r="DJ522" s="1127"/>
      <c r="DK522" s="1127"/>
      <c r="DL522" s="1127"/>
      <c r="DM522" s="1127"/>
      <c r="DN522" s="587"/>
      <c r="DO522" s="588"/>
      <c r="DP522" s="588"/>
      <c r="DQ522" s="587"/>
      <c r="DR522" s="587"/>
      <c r="DS522" s="587"/>
      <c r="DT522" s="587"/>
      <c r="DU522" s="1127"/>
      <c r="DV522" s="1127"/>
      <c r="DW522" s="588"/>
      <c r="DX522" s="587"/>
      <c r="DY522" s="587"/>
      <c r="DZ522" s="587"/>
      <c r="EA522" s="587"/>
      <c r="EB522" s="1127"/>
      <c r="EC522" s="1127"/>
      <c r="ED522" s="588"/>
      <c r="EE522" s="588"/>
      <c r="EF522" s="1126">
        <v>12</v>
      </c>
      <c r="EG522" s="1127">
        <v>1</v>
      </c>
      <c r="EH522" s="587">
        <v>0</v>
      </c>
      <c r="EI522" s="587">
        <v>13</v>
      </c>
      <c r="EJ522" s="1127">
        <v>1</v>
      </c>
      <c r="EK522" s="587"/>
      <c r="EL522" s="587"/>
      <c r="EM522" s="1381">
        <v>14</v>
      </c>
      <c r="EN522" s="1381">
        <v>3</v>
      </c>
      <c r="EO522" s="1381">
        <v>2</v>
      </c>
      <c r="EP522" s="1381">
        <v>19</v>
      </c>
      <c r="EQ522" s="1381">
        <v>1</v>
      </c>
      <c r="ER522" s="1381"/>
      <c r="ES522" s="1381"/>
      <c r="ET522" s="1381"/>
      <c r="EU522" s="1381">
        <v>7</v>
      </c>
      <c r="EV522" s="1382">
        <v>2</v>
      </c>
      <c r="EW522" s="1381">
        <v>0</v>
      </c>
      <c r="EX522" s="1381">
        <v>9</v>
      </c>
      <c r="EY522" s="1381">
        <v>1</v>
      </c>
      <c r="EZ522" s="1381"/>
      <c r="FA522" s="1381"/>
      <c r="FB522" s="1383">
        <v>8</v>
      </c>
      <c r="FC522" s="1381">
        <v>2</v>
      </c>
      <c r="FD522" s="1381">
        <v>3</v>
      </c>
      <c r="FE522" s="1381">
        <v>13</v>
      </c>
      <c r="FF522" s="1384">
        <v>1</v>
      </c>
      <c r="FG522" s="1384"/>
      <c r="FH522" s="1385"/>
      <c r="FI522" s="1384"/>
      <c r="FJ522" s="1374">
        <v>9</v>
      </c>
      <c r="FK522" s="1374">
        <v>2</v>
      </c>
      <c r="FL522" s="1374">
        <v>0</v>
      </c>
      <c r="FM522" s="1374">
        <v>11</v>
      </c>
      <c r="FN522" s="1374">
        <v>1</v>
      </c>
      <c r="FO522" s="1374"/>
      <c r="FP522" s="1374"/>
      <c r="FQ522" s="1374">
        <v>11</v>
      </c>
      <c r="FR522" s="1381">
        <v>4</v>
      </c>
      <c r="FS522" s="1381">
        <v>2</v>
      </c>
      <c r="FT522" s="1381">
        <v>17</v>
      </c>
      <c r="FU522" s="1381">
        <v>1</v>
      </c>
      <c r="FV522" s="1381"/>
      <c r="FW522" s="1381"/>
      <c r="FX522" s="1382"/>
      <c r="FY522" s="1381">
        <v>2</v>
      </c>
      <c r="FZ522" s="1381">
        <v>2</v>
      </c>
      <c r="GA522" s="1381">
        <v>2</v>
      </c>
      <c r="GB522" s="1381">
        <v>6</v>
      </c>
      <c r="GC522" s="1381">
        <v>1</v>
      </c>
      <c r="GD522" s="1381"/>
      <c r="GE522" s="1381">
        <v>45</v>
      </c>
      <c r="GF522" s="1386">
        <v>15</v>
      </c>
      <c r="GG522" s="1381">
        <v>16</v>
      </c>
      <c r="GH522" s="1387">
        <v>3</v>
      </c>
      <c r="GI522" s="1388">
        <v>0</v>
      </c>
      <c r="GJ522" s="1388"/>
      <c r="GK522" s="1388"/>
      <c r="GL522" s="1388"/>
      <c r="GM522" s="1388"/>
      <c r="GN522" s="1388"/>
      <c r="GO522" s="1388"/>
      <c r="GP522" s="1388"/>
      <c r="GQ522" s="1388"/>
      <c r="GR522" s="1388"/>
    </row>
    <row r="523" spans="1:211" hidden="1" x14ac:dyDescent="0.35">
      <c r="A523" s="1230">
        <v>43453</v>
      </c>
      <c r="B523" s="1200"/>
      <c r="C523" s="1200"/>
      <c r="D523" s="1200"/>
      <c r="E523" s="1200"/>
      <c r="F523" s="1013"/>
      <c r="G523" s="1012"/>
      <c r="H523" s="1166"/>
      <c r="I523" s="1201"/>
      <c r="J523" s="1201"/>
      <c r="K523" s="1201"/>
      <c r="L523" s="1201"/>
      <c r="M523" s="1202"/>
      <c r="N523" s="1012"/>
      <c r="O523" s="1163"/>
      <c r="P523" s="1163"/>
      <c r="Q523" s="1016"/>
      <c r="R523" s="1016"/>
      <c r="S523" s="1016"/>
      <c r="T523" s="1016"/>
      <c r="U523" s="1016"/>
      <c r="V523" s="1016"/>
      <c r="W523" s="595"/>
      <c r="X523" s="595"/>
      <c r="Y523" s="595"/>
      <c r="Z523" s="595"/>
      <c r="AA523" s="595"/>
      <c r="AB523" s="1012"/>
      <c r="AC523" s="1360">
        <v>11</v>
      </c>
      <c r="AD523" s="1360">
        <v>0</v>
      </c>
      <c r="AE523" s="1360">
        <v>5</v>
      </c>
      <c r="AF523" s="1360">
        <v>16</v>
      </c>
      <c r="AG523" s="1360">
        <v>1</v>
      </c>
      <c r="AH523" s="1360"/>
      <c r="AI523" s="1361"/>
      <c r="AJ523" s="1360">
        <v>11</v>
      </c>
      <c r="AK523" s="1360">
        <v>1</v>
      </c>
      <c r="AL523" s="1360">
        <v>6</v>
      </c>
      <c r="AM523" s="1360">
        <v>18</v>
      </c>
      <c r="AN523" s="1363">
        <v>1</v>
      </c>
      <c r="AO523" s="1360"/>
      <c r="AP523" s="1360"/>
      <c r="AQ523" s="1368">
        <v>3</v>
      </c>
      <c r="AR523" s="1368">
        <v>3</v>
      </c>
      <c r="AS523" s="1368">
        <v>2</v>
      </c>
      <c r="AT523" s="1368">
        <v>8</v>
      </c>
      <c r="AU523" s="1368">
        <v>1</v>
      </c>
      <c r="AV523" s="1368"/>
      <c r="AW523" s="1360"/>
      <c r="AX523" s="1360">
        <v>3</v>
      </c>
      <c r="AY523" s="1361">
        <v>3</v>
      </c>
      <c r="AZ523" s="1360">
        <v>2</v>
      </c>
      <c r="BA523" s="1360">
        <v>8</v>
      </c>
      <c r="BB523" s="1360">
        <v>1</v>
      </c>
      <c r="BC523" s="1360"/>
      <c r="BD523" s="1360"/>
      <c r="BE523" s="1360"/>
      <c r="BF523" s="1360"/>
      <c r="BG523" s="1360"/>
      <c r="BH523" s="1360"/>
      <c r="BI523" s="1360"/>
      <c r="BJ523" s="1360"/>
      <c r="BK523" s="1360"/>
      <c r="BL523" s="1360"/>
      <c r="BM523" s="1360">
        <v>1</v>
      </c>
      <c r="BN523" s="1360">
        <v>1</v>
      </c>
      <c r="BO523" s="1360">
        <v>1</v>
      </c>
      <c r="BP523" s="1360">
        <v>3</v>
      </c>
      <c r="BQ523" s="1360">
        <v>1</v>
      </c>
      <c r="BR523" s="1360"/>
      <c r="BS523" s="1360">
        <v>2</v>
      </c>
      <c r="BT523" s="1361">
        <v>2</v>
      </c>
      <c r="BU523" s="1360">
        <v>3</v>
      </c>
      <c r="BV523" s="1360">
        <v>7</v>
      </c>
      <c r="BW523" s="1360">
        <v>1</v>
      </c>
      <c r="BX523" s="1360"/>
      <c r="BY523" s="1360"/>
      <c r="BZ523" s="1360"/>
      <c r="CA523" s="1360">
        <v>4</v>
      </c>
      <c r="CB523" s="1360">
        <v>4</v>
      </c>
      <c r="CC523" s="1360">
        <v>3</v>
      </c>
      <c r="CD523" s="1360">
        <v>11</v>
      </c>
      <c r="CE523" s="1360">
        <v>1</v>
      </c>
      <c r="CF523" s="1354"/>
      <c r="CG523" s="1354"/>
      <c r="CH523" s="1012">
        <v>4</v>
      </c>
      <c r="CI523" s="1163">
        <v>5</v>
      </c>
      <c r="CJ523" s="587">
        <v>6</v>
      </c>
      <c r="CK523" s="587">
        <v>15</v>
      </c>
      <c r="CL523" s="1127">
        <v>1</v>
      </c>
      <c r="CM523" s="587"/>
      <c r="CN523" s="588"/>
      <c r="CO523" s="588"/>
      <c r="CP523" s="1126">
        <v>3</v>
      </c>
      <c r="CQ523" s="1127">
        <v>0</v>
      </c>
      <c r="CR523" s="587">
        <v>8</v>
      </c>
      <c r="CS523" s="587">
        <v>11</v>
      </c>
      <c r="CT523" s="1127">
        <v>1</v>
      </c>
      <c r="CU523" s="587"/>
      <c r="CV523" s="587"/>
      <c r="CW523" s="1126">
        <v>3</v>
      </c>
      <c r="CX523" s="1127">
        <v>0</v>
      </c>
      <c r="CY523" s="587">
        <v>9</v>
      </c>
      <c r="CZ523" s="587">
        <v>12</v>
      </c>
      <c r="DA523" s="1127">
        <v>1</v>
      </c>
      <c r="DB523" s="1127"/>
      <c r="DC523" s="1127"/>
      <c r="DD523" s="1127"/>
      <c r="DE523" s="1127"/>
      <c r="DF523" s="1127"/>
      <c r="DG523" s="1127"/>
      <c r="DH523" s="1127"/>
      <c r="DI523" s="1127"/>
      <c r="DJ523" s="1127"/>
      <c r="DK523" s="1127"/>
      <c r="DL523" s="1127"/>
      <c r="DM523" s="1127"/>
      <c r="DN523" s="587"/>
      <c r="DO523" s="588"/>
      <c r="DP523" s="588"/>
      <c r="DQ523" s="587"/>
      <c r="DR523" s="587"/>
      <c r="DS523" s="587"/>
      <c r="DT523" s="587"/>
      <c r="DU523" s="1127"/>
      <c r="DV523" s="1127"/>
      <c r="DW523" s="588"/>
      <c r="DX523" s="587"/>
      <c r="DY523" s="587"/>
      <c r="DZ523" s="587"/>
      <c r="EA523" s="587"/>
      <c r="EB523" s="1127"/>
      <c r="EC523" s="1127"/>
      <c r="ED523" s="588"/>
      <c r="EE523" s="588"/>
      <c r="EF523" s="1126">
        <v>5</v>
      </c>
      <c r="EG523" s="1127">
        <v>1</v>
      </c>
      <c r="EH523" s="587">
        <v>0</v>
      </c>
      <c r="EI523" s="587">
        <v>6</v>
      </c>
      <c r="EJ523" s="1127">
        <v>1</v>
      </c>
      <c r="EK523" s="587"/>
      <c r="EL523" s="587"/>
      <c r="EM523" s="1381">
        <v>6</v>
      </c>
      <c r="EN523" s="1381">
        <v>1</v>
      </c>
      <c r="EO523" s="1381">
        <v>0</v>
      </c>
      <c r="EP523" s="1381">
        <v>7</v>
      </c>
      <c r="EQ523" s="1381">
        <v>1</v>
      </c>
      <c r="ER523" s="1381"/>
      <c r="ES523" s="1381"/>
      <c r="ET523" s="1381"/>
      <c r="EU523" s="1381">
        <v>6</v>
      </c>
      <c r="EV523" s="1382">
        <v>2</v>
      </c>
      <c r="EW523" s="1381">
        <v>3</v>
      </c>
      <c r="EX523" s="1381">
        <v>11</v>
      </c>
      <c r="EY523" s="1381">
        <v>1</v>
      </c>
      <c r="EZ523" s="1381"/>
      <c r="FA523" s="1381"/>
      <c r="FB523" s="1383">
        <v>9</v>
      </c>
      <c r="FC523" s="1381">
        <v>5</v>
      </c>
      <c r="FD523" s="1381">
        <v>6</v>
      </c>
      <c r="FE523" s="1381">
        <v>20</v>
      </c>
      <c r="FF523" s="1384">
        <v>1</v>
      </c>
      <c r="FG523" s="1384"/>
      <c r="FH523" s="1385"/>
      <c r="FI523" s="1384"/>
      <c r="FJ523" s="1374">
        <v>7</v>
      </c>
      <c r="FK523" s="1374">
        <v>2</v>
      </c>
      <c r="FL523" s="1374">
        <v>0</v>
      </c>
      <c r="FM523" s="1374">
        <v>9</v>
      </c>
      <c r="FN523" s="1374">
        <v>1</v>
      </c>
      <c r="FO523" s="1374"/>
      <c r="FP523" s="1374"/>
      <c r="FQ523" s="1374">
        <v>9</v>
      </c>
      <c r="FR523" s="1381">
        <v>4</v>
      </c>
      <c r="FS523" s="1381">
        <v>1</v>
      </c>
      <c r="FT523" s="1381">
        <v>14</v>
      </c>
      <c r="FU523" s="1381">
        <v>1</v>
      </c>
      <c r="FV523" s="1381"/>
      <c r="FW523" s="1381"/>
      <c r="FX523" s="1382"/>
      <c r="FY523" s="1381">
        <v>0</v>
      </c>
      <c r="FZ523" s="1381">
        <v>0</v>
      </c>
      <c r="GA523" s="1381">
        <v>0</v>
      </c>
      <c r="GB523" s="1381">
        <v>0</v>
      </c>
      <c r="GC523" s="1381">
        <v>1</v>
      </c>
      <c r="GD523" s="1381"/>
      <c r="GE523" s="1381">
        <v>40</v>
      </c>
      <c r="GF523" s="1386">
        <v>13</v>
      </c>
      <c r="GG523" s="1381">
        <v>22</v>
      </c>
      <c r="GH523" s="1387">
        <v>4</v>
      </c>
      <c r="GI523" s="1388">
        <v>0</v>
      </c>
      <c r="GJ523" s="1388"/>
      <c r="GK523" s="1388"/>
      <c r="GL523" s="1388"/>
      <c r="GM523" s="1388"/>
      <c r="GN523" s="1388"/>
      <c r="GO523" s="1388"/>
      <c r="GP523" s="1388"/>
      <c r="GQ523" s="1388"/>
      <c r="GR523" s="1388"/>
    </row>
    <row r="524" spans="1:211" hidden="1" x14ac:dyDescent="0.35">
      <c r="A524" s="1230">
        <v>43454</v>
      </c>
      <c r="B524" s="1200"/>
      <c r="C524" s="1200"/>
      <c r="D524" s="1200"/>
      <c r="E524" s="1200"/>
      <c r="F524" s="1013"/>
      <c r="G524" s="1012"/>
      <c r="H524" s="1166"/>
      <c r="I524" s="1201"/>
      <c r="J524" s="1201"/>
      <c r="K524" s="1201"/>
      <c r="L524" s="1201"/>
      <c r="M524" s="1202"/>
      <c r="N524" s="1012"/>
      <c r="O524" s="1163"/>
      <c r="P524" s="1163"/>
      <c r="Q524" s="1016"/>
      <c r="R524" s="1016"/>
      <c r="S524" s="1016"/>
      <c r="T524" s="1016"/>
      <c r="U524" s="1016"/>
      <c r="V524" s="1016"/>
      <c r="W524" s="595"/>
      <c r="X524" s="595"/>
      <c r="Y524" s="595"/>
      <c r="Z524" s="595"/>
      <c r="AA524" s="595"/>
      <c r="AB524" s="1012"/>
      <c r="AC524" s="1360">
        <v>9</v>
      </c>
      <c r="AD524" s="1360">
        <v>1</v>
      </c>
      <c r="AE524" s="1360">
        <v>0</v>
      </c>
      <c r="AF524" s="1360">
        <v>10</v>
      </c>
      <c r="AG524" s="1360">
        <v>1</v>
      </c>
      <c r="AH524" s="1360"/>
      <c r="AI524" s="1361"/>
      <c r="AJ524" s="1360">
        <v>9</v>
      </c>
      <c r="AK524" s="1360">
        <v>1</v>
      </c>
      <c r="AL524" s="1360">
        <v>1</v>
      </c>
      <c r="AM524" s="1360">
        <v>11</v>
      </c>
      <c r="AN524" s="1363">
        <v>1</v>
      </c>
      <c r="AO524" s="1360"/>
      <c r="AP524" s="1360"/>
      <c r="AQ524" s="1368">
        <v>6</v>
      </c>
      <c r="AR524" s="1368">
        <v>0</v>
      </c>
      <c r="AS524" s="1368">
        <v>1</v>
      </c>
      <c r="AT524" s="1368">
        <v>7</v>
      </c>
      <c r="AU524" s="1368">
        <v>1</v>
      </c>
      <c r="AV524" s="1368"/>
      <c r="AW524" s="1360"/>
      <c r="AX524" s="1360">
        <v>6</v>
      </c>
      <c r="AY524" s="1361">
        <v>3</v>
      </c>
      <c r="AZ524" s="1360">
        <v>1</v>
      </c>
      <c r="BA524" s="1360">
        <v>10</v>
      </c>
      <c r="BB524" s="1360">
        <v>1</v>
      </c>
      <c r="BC524" s="1360"/>
      <c r="BD524" s="1360"/>
      <c r="BE524" s="1360"/>
      <c r="BF524" s="1360"/>
      <c r="BG524" s="1360"/>
      <c r="BH524" s="1360"/>
      <c r="BI524" s="1360"/>
      <c r="BJ524" s="1360"/>
      <c r="BK524" s="1360"/>
      <c r="BL524" s="1360"/>
      <c r="BM524" s="1360">
        <v>0</v>
      </c>
      <c r="BN524" s="1360">
        <v>1</v>
      </c>
      <c r="BO524" s="1360">
        <v>0</v>
      </c>
      <c r="BP524" s="1360">
        <v>1</v>
      </c>
      <c r="BQ524" s="1360">
        <v>1</v>
      </c>
      <c r="BR524" s="1360"/>
      <c r="BS524" s="1360">
        <v>0</v>
      </c>
      <c r="BT524" s="1361">
        <v>1</v>
      </c>
      <c r="BU524" s="1360">
        <v>5</v>
      </c>
      <c r="BV524" s="1360">
        <v>6</v>
      </c>
      <c r="BW524" s="1360">
        <v>1</v>
      </c>
      <c r="BX524" s="1360"/>
      <c r="BY524" s="1360"/>
      <c r="BZ524" s="1360"/>
      <c r="CA524" s="1360">
        <v>3</v>
      </c>
      <c r="CB524" s="1360">
        <v>0</v>
      </c>
      <c r="CC524" s="1360">
        <v>1</v>
      </c>
      <c r="CD524" s="1360">
        <v>4</v>
      </c>
      <c r="CE524" s="1360">
        <v>1</v>
      </c>
      <c r="CF524" s="1354"/>
      <c r="CG524" s="1354"/>
      <c r="CH524" s="1012">
        <v>3</v>
      </c>
      <c r="CI524" s="1163">
        <v>1</v>
      </c>
      <c r="CJ524" s="587">
        <v>2</v>
      </c>
      <c r="CK524" s="587">
        <v>6</v>
      </c>
      <c r="CL524" s="1127">
        <v>1</v>
      </c>
      <c r="CM524" s="587"/>
      <c r="CN524" s="588"/>
      <c r="CO524" s="588"/>
      <c r="CP524" s="1126">
        <v>2</v>
      </c>
      <c r="CQ524" s="1127">
        <v>0</v>
      </c>
      <c r="CR524" s="587">
        <v>1</v>
      </c>
      <c r="CS524" s="587">
        <v>3</v>
      </c>
      <c r="CT524" s="1127">
        <v>1</v>
      </c>
      <c r="CU524" s="587"/>
      <c r="CV524" s="587"/>
      <c r="CW524" s="1126">
        <v>2</v>
      </c>
      <c r="CX524" s="1127">
        <v>1</v>
      </c>
      <c r="CY524" s="587">
        <v>3</v>
      </c>
      <c r="CZ524" s="587">
        <v>6</v>
      </c>
      <c r="DA524" s="1127">
        <v>1</v>
      </c>
      <c r="DB524" s="1127"/>
      <c r="DC524" s="1127"/>
      <c r="DD524" s="1127"/>
      <c r="DE524" s="1127"/>
      <c r="DF524" s="1127"/>
      <c r="DG524" s="1127"/>
      <c r="DH524" s="1127"/>
      <c r="DI524" s="1127"/>
      <c r="DJ524" s="1127"/>
      <c r="DK524" s="1127"/>
      <c r="DL524" s="1127"/>
      <c r="DM524" s="1127"/>
      <c r="DN524" s="587"/>
      <c r="DO524" s="588"/>
      <c r="DP524" s="588"/>
      <c r="DQ524" s="587"/>
      <c r="DR524" s="587"/>
      <c r="DS524" s="587"/>
      <c r="DT524" s="587"/>
      <c r="DU524" s="1127"/>
      <c r="DV524" s="1127"/>
      <c r="DW524" s="588"/>
      <c r="DX524" s="587"/>
      <c r="DY524" s="587"/>
      <c r="DZ524" s="587"/>
      <c r="EA524" s="587"/>
      <c r="EB524" s="1127"/>
      <c r="EC524" s="1127"/>
      <c r="ED524" s="588"/>
      <c r="EE524" s="588"/>
      <c r="EF524" s="1126">
        <v>6</v>
      </c>
      <c r="EG524" s="1127">
        <v>0</v>
      </c>
      <c r="EH524" s="587">
        <v>3</v>
      </c>
      <c r="EI524" s="587">
        <v>9</v>
      </c>
      <c r="EJ524" s="1127">
        <v>1</v>
      </c>
      <c r="EK524" s="587"/>
      <c r="EL524" s="587"/>
      <c r="EM524" s="1381">
        <v>7</v>
      </c>
      <c r="EN524" s="1381">
        <v>4</v>
      </c>
      <c r="EO524" s="1381">
        <v>3</v>
      </c>
      <c r="EP524" s="1381">
        <v>14</v>
      </c>
      <c r="EQ524" s="1381">
        <v>1</v>
      </c>
      <c r="ER524" s="1381"/>
      <c r="ES524" s="1381"/>
      <c r="ET524" s="1381"/>
      <c r="EU524" s="1381">
        <v>7</v>
      </c>
      <c r="EV524" s="1382">
        <v>1</v>
      </c>
      <c r="EW524" s="1381">
        <v>0</v>
      </c>
      <c r="EX524" s="1381">
        <v>8</v>
      </c>
      <c r="EY524" s="1381">
        <v>1</v>
      </c>
      <c r="EZ524" s="1381"/>
      <c r="FA524" s="1381"/>
      <c r="FB524" s="1383">
        <v>8</v>
      </c>
      <c r="FC524" s="1381">
        <v>5</v>
      </c>
      <c r="FD524" s="1381">
        <v>3</v>
      </c>
      <c r="FE524" s="1381">
        <v>16</v>
      </c>
      <c r="FF524" s="1384">
        <v>1</v>
      </c>
      <c r="FG524" s="1384"/>
      <c r="FH524" s="1385"/>
      <c r="FI524" s="1384"/>
      <c r="FJ524" s="1374">
        <v>10</v>
      </c>
      <c r="FK524" s="1374">
        <v>1</v>
      </c>
      <c r="FL524" s="1374">
        <v>0</v>
      </c>
      <c r="FM524" s="1374">
        <v>11</v>
      </c>
      <c r="FN524" s="1374">
        <v>1</v>
      </c>
      <c r="FO524" s="1374"/>
      <c r="FP524" s="1374"/>
      <c r="FQ524" s="1374">
        <v>13</v>
      </c>
      <c r="FR524" s="1381">
        <v>3</v>
      </c>
      <c r="FS524" s="1381">
        <v>1</v>
      </c>
      <c r="FT524" s="1381">
        <v>17</v>
      </c>
      <c r="FU524" s="1381">
        <v>1</v>
      </c>
      <c r="FV524" s="1381"/>
      <c r="FW524" s="1381"/>
      <c r="FX524" s="1382"/>
      <c r="FY524" s="1381">
        <v>0</v>
      </c>
      <c r="FZ524" s="1381">
        <v>0</v>
      </c>
      <c r="GA524" s="1381">
        <v>1</v>
      </c>
      <c r="GB524" s="1381">
        <v>1</v>
      </c>
      <c r="GC524" s="1381">
        <v>1</v>
      </c>
      <c r="GD524" s="1381"/>
      <c r="GE524" s="1381">
        <v>43</v>
      </c>
      <c r="GF524" s="1386">
        <v>4</v>
      </c>
      <c r="GG524" s="1381">
        <v>7</v>
      </c>
      <c r="GH524" s="1387">
        <v>6</v>
      </c>
      <c r="GI524" s="1388">
        <v>5</v>
      </c>
      <c r="GJ524" s="1388"/>
      <c r="GK524" s="1388"/>
      <c r="GL524" s="1388"/>
      <c r="GM524" s="1388"/>
      <c r="GN524" s="1388"/>
      <c r="GO524" s="1388"/>
      <c r="GP524" s="1388"/>
      <c r="GQ524" s="1388"/>
      <c r="GR524" s="1388"/>
    </row>
    <row r="525" spans="1:211" hidden="1" x14ac:dyDescent="0.35">
      <c r="A525" s="1231">
        <v>43455</v>
      </c>
      <c r="B525" s="1200"/>
      <c r="C525" s="1200"/>
      <c r="D525" s="1200"/>
      <c r="E525" s="1200"/>
      <c r="F525" s="1013"/>
      <c r="G525" s="1012"/>
      <c r="H525" s="1166"/>
      <c r="I525" s="1201"/>
      <c r="J525" s="1201"/>
      <c r="K525" s="1201"/>
      <c r="L525" s="1201"/>
      <c r="M525" s="1202"/>
      <c r="N525" s="1012"/>
      <c r="O525" s="1163"/>
      <c r="P525" s="1163"/>
      <c r="Q525" s="1016"/>
      <c r="R525" s="1016"/>
      <c r="S525" s="1016"/>
      <c r="T525" s="1016"/>
      <c r="U525" s="1016"/>
      <c r="V525" s="1016"/>
      <c r="W525" s="595"/>
      <c r="X525" s="595"/>
      <c r="Y525" s="595"/>
      <c r="Z525" s="595"/>
      <c r="AA525" s="595"/>
      <c r="AB525" s="1012"/>
      <c r="AC525" s="1360">
        <v>5</v>
      </c>
      <c r="AD525" s="1360">
        <v>2</v>
      </c>
      <c r="AE525" s="1360">
        <v>2</v>
      </c>
      <c r="AF525" s="1360">
        <v>9</v>
      </c>
      <c r="AG525" s="1360">
        <v>1</v>
      </c>
      <c r="AH525" s="1360"/>
      <c r="AI525" s="1361"/>
      <c r="AJ525" s="1360">
        <v>5</v>
      </c>
      <c r="AK525" s="1360">
        <v>3</v>
      </c>
      <c r="AL525" s="1360">
        <v>3</v>
      </c>
      <c r="AM525" s="1360">
        <v>11</v>
      </c>
      <c r="AN525" s="1363">
        <v>1</v>
      </c>
      <c r="AO525" s="1360"/>
      <c r="AP525" s="1360"/>
      <c r="AQ525" s="1368">
        <v>1</v>
      </c>
      <c r="AR525" s="1368">
        <v>3</v>
      </c>
      <c r="AS525" s="1368">
        <v>1</v>
      </c>
      <c r="AT525" s="1368">
        <v>5</v>
      </c>
      <c r="AU525" s="1368">
        <v>1</v>
      </c>
      <c r="AV525" s="1368"/>
      <c r="AW525" s="1360"/>
      <c r="AX525" s="1360">
        <v>2</v>
      </c>
      <c r="AY525" s="1361">
        <v>5</v>
      </c>
      <c r="AZ525" s="1360">
        <v>1</v>
      </c>
      <c r="BA525" s="1360">
        <v>8</v>
      </c>
      <c r="BB525" s="1360">
        <v>1</v>
      </c>
      <c r="BC525" s="1360"/>
      <c r="BD525" s="1360"/>
      <c r="BE525" s="1360"/>
      <c r="BF525" s="1360"/>
      <c r="BG525" s="1360"/>
      <c r="BH525" s="1360"/>
      <c r="BI525" s="1360"/>
      <c r="BJ525" s="1360"/>
      <c r="BK525" s="1360"/>
      <c r="BL525" s="1360"/>
      <c r="BM525" s="1360">
        <v>1</v>
      </c>
      <c r="BN525" s="1360">
        <v>0</v>
      </c>
      <c r="BO525" s="1360">
        <v>1</v>
      </c>
      <c r="BP525" s="1360">
        <v>2</v>
      </c>
      <c r="BQ525" s="1360">
        <v>1</v>
      </c>
      <c r="BR525" s="1360"/>
      <c r="BS525" s="1360">
        <v>1</v>
      </c>
      <c r="BT525" s="1361">
        <v>0</v>
      </c>
      <c r="BU525" s="1360">
        <v>8</v>
      </c>
      <c r="BV525" s="1360">
        <v>9</v>
      </c>
      <c r="BW525" s="1360">
        <v>1</v>
      </c>
      <c r="BX525" s="1360"/>
      <c r="BY525" s="1360"/>
      <c r="BZ525" s="1360"/>
      <c r="CA525" s="1360">
        <v>3</v>
      </c>
      <c r="CB525" s="1360">
        <v>3</v>
      </c>
      <c r="CC525" s="1360">
        <v>2</v>
      </c>
      <c r="CD525" s="1360">
        <v>8</v>
      </c>
      <c r="CE525" s="1360">
        <v>1</v>
      </c>
      <c r="CF525" s="1354"/>
      <c r="CG525" s="1354"/>
      <c r="CH525" s="1012">
        <v>3</v>
      </c>
      <c r="CI525" s="1163">
        <v>3</v>
      </c>
      <c r="CJ525" s="587">
        <v>2</v>
      </c>
      <c r="CK525" s="587">
        <v>8</v>
      </c>
      <c r="CL525" s="1127">
        <v>1</v>
      </c>
      <c r="CM525" s="587"/>
      <c r="CN525" s="588"/>
      <c r="CO525" s="588"/>
      <c r="CP525" s="1126">
        <v>6</v>
      </c>
      <c r="CQ525" s="1127">
        <v>0</v>
      </c>
      <c r="CR525" s="587">
        <v>5</v>
      </c>
      <c r="CS525" s="587">
        <v>11</v>
      </c>
      <c r="CT525" s="1127">
        <v>1</v>
      </c>
      <c r="CU525" s="587"/>
      <c r="CV525" s="587"/>
      <c r="CW525" s="1126">
        <v>6</v>
      </c>
      <c r="CX525" s="1127">
        <v>1</v>
      </c>
      <c r="CY525" s="587">
        <v>5</v>
      </c>
      <c r="CZ525" s="587">
        <v>12</v>
      </c>
      <c r="DA525" s="1127">
        <v>1</v>
      </c>
      <c r="DB525" s="1127"/>
      <c r="DC525" s="1127"/>
      <c r="DD525" s="1127"/>
      <c r="DE525" s="1127"/>
      <c r="DF525" s="1127"/>
      <c r="DG525" s="1127"/>
      <c r="DH525" s="1127"/>
      <c r="DI525" s="1127"/>
      <c r="DJ525" s="1127"/>
      <c r="DK525" s="1127"/>
      <c r="DL525" s="1127"/>
      <c r="DM525" s="1127"/>
      <c r="DN525" s="587"/>
      <c r="DO525" s="588"/>
      <c r="DP525" s="588"/>
      <c r="DQ525" s="587"/>
      <c r="DR525" s="587"/>
      <c r="DS525" s="587"/>
      <c r="DT525" s="587"/>
      <c r="DU525" s="1127"/>
      <c r="DV525" s="1127"/>
      <c r="DW525" s="588"/>
      <c r="DX525" s="587"/>
      <c r="DY525" s="587"/>
      <c r="DZ525" s="587"/>
      <c r="EA525" s="587"/>
      <c r="EB525" s="1127"/>
      <c r="EC525" s="1127"/>
      <c r="ED525" s="588"/>
      <c r="EE525" s="588"/>
      <c r="EF525" s="1126">
        <v>9</v>
      </c>
      <c r="EG525" s="1127">
        <v>1</v>
      </c>
      <c r="EH525" s="587">
        <v>2</v>
      </c>
      <c r="EI525" s="587">
        <v>12</v>
      </c>
      <c r="EJ525" s="1127">
        <v>1</v>
      </c>
      <c r="EK525" s="587"/>
      <c r="EL525" s="587"/>
      <c r="EM525" s="1381">
        <v>9</v>
      </c>
      <c r="EN525" s="1381">
        <v>3</v>
      </c>
      <c r="EO525" s="1381">
        <v>4</v>
      </c>
      <c r="EP525" s="1381">
        <v>16</v>
      </c>
      <c r="EQ525" s="1381">
        <v>1</v>
      </c>
      <c r="ER525" s="1381"/>
      <c r="ES525" s="1381"/>
      <c r="ET525" s="1381"/>
      <c r="EU525" s="1381">
        <v>11</v>
      </c>
      <c r="EV525" s="1382">
        <v>2</v>
      </c>
      <c r="EW525" s="1381">
        <v>1</v>
      </c>
      <c r="EX525" s="1381">
        <v>14</v>
      </c>
      <c r="EY525" s="1381">
        <v>1</v>
      </c>
      <c r="EZ525" s="1381"/>
      <c r="FA525" s="1381"/>
      <c r="FB525" s="1383">
        <v>13</v>
      </c>
      <c r="FC525" s="1381">
        <v>2</v>
      </c>
      <c r="FD525" s="1381">
        <v>6</v>
      </c>
      <c r="FE525" s="1381">
        <v>21</v>
      </c>
      <c r="FF525" s="1384">
        <v>1</v>
      </c>
      <c r="FG525" s="1384"/>
      <c r="FH525" s="1385"/>
      <c r="FI525" s="1384"/>
      <c r="FJ525" s="1374">
        <v>0</v>
      </c>
      <c r="FK525" s="1374">
        <v>0</v>
      </c>
      <c r="FL525" s="1374">
        <v>0</v>
      </c>
      <c r="FM525" s="1374">
        <v>0</v>
      </c>
      <c r="FN525" s="1374">
        <v>0</v>
      </c>
      <c r="FO525" s="1374"/>
      <c r="FP525" s="1374"/>
      <c r="FQ525" s="1374">
        <v>0</v>
      </c>
      <c r="FR525" s="1381">
        <v>0</v>
      </c>
      <c r="FS525" s="1381">
        <v>0</v>
      </c>
      <c r="FT525" s="1381">
        <v>0</v>
      </c>
      <c r="FU525" s="1381">
        <v>0</v>
      </c>
      <c r="FV525" s="1381"/>
      <c r="FW525" s="1381"/>
      <c r="FX525" s="1382"/>
      <c r="FY525" s="1381">
        <v>0</v>
      </c>
      <c r="FZ525" s="1381">
        <v>2</v>
      </c>
      <c r="GA525" s="1381">
        <v>1</v>
      </c>
      <c r="GB525" s="1381">
        <v>3</v>
      </c>
      <c r="GC525" s="1381">
        <v>1</v>
      </c>
      <c r="GD525" s="1381"/>
      <c r="GE525" s="1381">
        <v>36</v>
      </c>
      <c r="GF525" s="1386">
        <v>13</v>
      </c>
      <c r="GG525" s="1381">
        <v>15</v>
      </c>
      <c r="GH525" s="1387">
        <v>1</v>
      </c>
      <c r="GI525" s="1388">
        <v>0</v>
      </c>
      <c r="GJ525" s="1388"/>
      <c r="GK525" s="1388"/>
      <c r="GL525" s="1388"/>
      <c r="GM525" s="1388"/>
      <c r="GN525" s="1388"/>
      <c r="GO525" s="1388"/>
      <c r="GP525" s="1388"/>
      <c r="GQ525" s="1388"/>
      <c r="GR525" s="1388"/>
    </row>
    <row r="526" spans="1:211" s="1495" customFormat="1" hidden="1" x14ac:dyDescent="0.35">
      <c r="A526" s="1471">
        <v>43458</v>
      </c>
      <c r="B526" s="1472"/>
      <c r="C526" s="1472"/>
      <c r="D526" s="1472"/>
      <c r="E526" s="1472"/>
      <c r="F526" s="1473"/>
      <c r="G526" s="1474"/>
      <c r="H526" s="1475"/>
      <c r="I526" s="1476"/>
      <c r="J526" s="1476"/>
      <c r="K526" s="1476"/>
      <c r="L526" s="1476"/>
      <c r="M526" s="1477"/>
      <c r="N526" s="1474"/>
      <c r="O526" s="1478"/>
      <c r="P526" s="1478"/>
      <c r="Q526" s="1479"/>
      <c r="R526" s="1479"/>
      <c r="S526" s="1479"/>
      <c r="T526" s="1479"/>
      <c r="U526" s="1479"/>
      <c r="V526" s="1479"/>
      <c r="W526" s="1480"/>
      <c r="X526" s="1480"/>
      <c r="Y526" s="1480"/>
      <c r="Z526" s="1480"/>
      <c r="AA526" s="1480"/>
      <c r="AB526" s="1474"/>
      <c r="AC526" s="1481"/>
      <c r="AD526" s="1481"/>
      <c r="AE526" s="1481"/>
      <c r="AF526" s="1481"/>
      <c r="AG526" s="1481" t="s">
        <v>323</v>
      </c>
      <c r="AH526" s="1481"/>
      <c r="AI526" s="1482"/>
      <c r="AJ526" s="1481"/>
      <c r="AK526" s="1481"/>
      <c r="AL526" s="1481"/>
      <c r="AM526" s="1481"/>
      <c r="AN526" s="1483"/>
      <c r="AO526" s="1481"/>
      <c r="AP526" s="1481"/>
      <c r="AQ526" s="1484" t="s">
        <v>323</v>
      </c>
      <c r="AR526" s="1484"/>
      <c r="AS526" s="1484"/>
      <c r="AT526" s="1484"/>
      <c r="AU526" s="1484"/>
      <c r="AV526" s="1484"/>
      <c r="AW526" s="1481"/>
      <c r="AX526" s="1481"/>
      <c r="AY526" s="1482"/>
      <c r="AZ526" s="1481"/>
      <c r="BA526" s="1481"/>
      <c r="BB526" s="1481"/>
      <c r="BC526" s="1481"/>
      <c r="BD526" s="1481"/>
      <c r="BE526" s="1481"/>
      <c r="BF526" s="1481"/>
      <c r="BG526" s="1481"/>
      <c r="BH526" s="1481"/>
      <c r="BI526" s="1481"/>
      <c r="BJ526" s="1481"/>
      <c r="BK526" s="1481"/>
      <c r="BL526" s="1481"/>
      <c r="BM526" s="1481"/>
      <c r="BN526" s="1481"/>
      <c r="BO526" s="1481"/>
      <c r="BP526" s="1481"/>
      <c r="BQ526" s="1481"/>
      <c r="BR526" s="1481"/>
      <c r="BS526" s="1481"/>
      <c r="BT526" s="1482"/>
      <c r="BU526" s="1481"/>
      <c r="BV526" s="1481"/>
      <c r="BW526" s="1481"/>
      <c r="BX526" s="1481"/>
      <c r="BY526" s="1481"/>
      <c r="BZ526" s="1481"/>
      <c r="CA526" s="1481"/>
      <c r="CB526" s="1481"/>
      <c r="CC526" s="1481"/>
      <c r="CD526" s="1481"/>
      <c r="CE526" s="1481"/>
      <c r="CF526" s="1480"/>
      <c r="CG526" s="1480"/>
      <c r="CH526" s="1474"/>
      <c r="CI526" s="1478"/>
      <c r="CJ526" s="1485"/>
      <c r="CK526" s="1485"/>
      <c r="CL526" s="1486"/>
      <c r="CM526" s="1485"/>
      <c r="CN526" s="1487"/>
      <c r="CO526" s="1487"/>
      <c r="CP526" s="1488"/>
      <c r="CQ526" s="1486"/>
      <c r="CR526" s="1485"/>
      <c r="CS526" s="1485"/>
      <c r="CT526" s="1486"/>
      <c r="CU526" s="1485"/>
      <c r="CV526" s="1485"/>
      <c r="CW526" s="1488"/>
      <c r="CX526" s="1486"/>
      <c r="CY526" s="1485"/>
      <c r="CZ526" s="1485"/>
      <c r="DA526" s="1486"/>
      <c r="DB526" s="1486"/>
      <c r="DC526" s="1486"/>
      <c r="DD526" s="1486"/>
      <c r="DE526" s="1486"/>
      <c r="DF526" s="1486"/>
      <c r="DG526" s="1486"/>
      <c r="DH526" s="1486"/>
      <c r="DI526" s="1486"/>
      <c r="DJ526" s="1486"/>
      <c r="DK526" s="1486"/>
      <c r="DL526" s="1486"/>
      <c r="DM526" s="1486"/>
      <c r="DN526" s="1485"/>
      <c r="DO526" s="1487"/>
      <c r="DP526" s="1487"/>
      <c r="DQ526" s="1485"/>
      <c r="DR526" s="1485"/>
      <c r="DS526" s="1485"/>
      <c r="DT526" s="1485"/>
      <c r="DU526" s="1486"/>
      <c r="DV526" s="1486"/>
      <c r="DW526" s="1487"/>
      <c r="DX526" s="1485"/>
      <c r="DY526" s="1485"/>
      <c r="DZ526" s="1485"/>
      <c r="EA526" s="1485"/>
      <c r="EB526" s="1486"/>
      <c r="EC526" s="1486"/>
      <c r="ED526" s="1487"/>
      <c r="EE526" s="1487"/>
      <c r="EF526" s="1488"/>
      <c r="EG526" s="1486"/>
      <c r="EH526" s="1485"/>
      <c r="EI526" s="1485"/>
      <c r="EJ526" s="1486"/>
      <c r="EK526" s="1485"/>
      <c r="EL526" s="1485"/>
      <c r="EM526" s="1483"/>
      <c r="EN526" s="1483"/>
      <c r="EO526" s="1483"/>
      <c r="EP526" s="1483"/>
      <c r="EQ526" s="1483"/>
      <c r="ER526" s="1483"/>
      <c r="ES526" s="1483"/>
      <c r="ET526" s="1483"/>
      <c r="EU526" s="1483"/>
      <c r="EV526" s="1489"/>
      <c r="EW526" s="1483"/>
      <c r="EX526" s="1483"/>
      <c r="EY526" s="1483"/>
      <c r="EZ526" s="1483"/>
      <c r="FA526" s="1483"/>
      <c r="FB526" s="1490"/>
      <c r="FC526" s="1483"/>
      <c r="FD526" s="1483"/>
      <c r="FE526" s="1483"/>
      <c r="FF526" s="1491"/>
      <c r="FG526" s="1491"/>
      <c r="FH526" s="1492"/>
      <c r="FI526" s="1491"/>
      <c r="FJ526" s="1491"/>
      <c r="FK526" s="1491"/>
      <c r="FL526" s="1491"/>
      <c r="FM526" s="1491"/>
      <c r="FN526" s="1491"/>
      <c r="FO526" s="1491"/>
      <c r="FP526" s="1491"/>
      <c r="FQ526" s="1491"/>
      <c r="FR526" s="1483"/>
      <c r="FS526" s="1483"/>
      <c r="FT526" s="1483"/>
      <c r="FU526" s="1483"/>
      <c r="FV526" s="1483"/>
      <c r="FW526" s="1483"/>
      <c r="FX526" s="1489"/>
      <c r="FY526" s="1483"/>
      <c r="FZ526" s="1483"/>
      <c r="GA526" s="1483"/>
      <c r="GB526" s="1483"/>
      <c r="GC526" s="1483"/>
      <c r="GD526" s="1483"/>
      <c r="GE526" s="1483"/>
      <c r="GF526" s="1493"/>
      <c r="GG526" s="1483"/>
      <c r="GH526" s="1494"/>
      <c r="GI526" s="1494"/>
      <c r="GJ526" s="1494"/>
      <c r="GK526" s="1494"/>
      <c r="GL526" s="1494"/>
      <c r="GM526" s="1494"/>
      <c r="GN526" s="1494"/>
      <c r="GO526" s="1494"/>
      <c r="GP526" s="1494"/>
      <c r="GQ526" s="1494"/>
      <c r="GR526" s="1494"/>
    </row>
    <row r="527" spans="1:211" s="1495" customFormat="1" hidden="1" x14ac:dyDescent="0.35">
      <c r="A527" s="1471">
        <v>43459</v>
      </c>
      <c r="B527" s="1472"/>
      <c r="C527" s="1472"/>
      <c r="D527" s="1472"/>
      <c r="E527" s="1472"/>
      <c r="F527" s="1473"/>
      <c r="G527" s="1474"/>
      <c r="H527" s="1475"/>
      <c r="I527" s="1476"/>
      <c r="J527" s="1476"/>
      <c r="K527" s="1476"/>
      <c r="L527" s="1476"/>
      <c r="M527" s="1477"/>
      <c r="N527" s="1474"/>
      <c r="O527" s="1478"/>
      <c r="P527" s="1478"/>
      <c r="Q527" s="1479"/>
      <c r="R527" s="1479"/>
      <c r="S527" s="1479"/>
      <c r="T527" s="1479"/>
      <c r="U527" s="1479"/>
      <c r="V527" s="1479"/>
      <c r="W527" s="1480"/>
      <c r="X527" s="1480"/>
      <c r="Y527" s="1480"/>
      <c r="Z527" s="1480"/>
      <c r="AA527" s="1480"/>
      <c r="AB527" s="1474"/>
      <c r="AC527" s="1481"/>
      <c r="AD527" s="1481"/>
      <c r="AE527" s="1481"/>
      <c r="AF527" s="1481"/>
      <c r="AG527" s="1481"/>
      <c r="AH527" s="1481"/>
      <c r="AI527" s="1482"/>
      <c r="AJ527" s="1481"/>
      <c r="AK527" s="1481"/>
      <c r="AL527" s="1481"/>
      <c r="AM527" s="1481"/>
      <c r="AN527" s="1483"/>
      <c r="AO527" s="1481"/>
      <c r="AP527" s="1481"/>
      <c r="AQ527" s="1484"/>
      <c r="AR527" s="1484"/>
      <c r="AS527" s="1484"/>
      <c r="AT527" s="1484"/>
      <c r="AU527" s="1484"/>
      <c r="AV527" s="1484"/>
      <c r="AW527" s="1481"/>
      <c r="AX527" s="1481"/>
      <c r="AY527" s="1482"/>
      <c r="AZ527" s="1481"/>
      <c r="BA527" s="1481"/>
      <c r="BB527" s="1481"/>
      <c r="BC527" s="1481"/>
      <c r="BD527" s="1481"/>
      <c r="BE527" s="1481"/>
      <c r="BF527" s="1481"/>
      <c r="BG527" s="1481"/>
      <c r="BH527" s="1481"/>
      <c r="BI527" s="1481"/>
      <c r="BJ527" s="1481"/>
      <c r="BK527" s="1481"/>
      <c r="BL527" s="1481"/>
      <c r="BM527" s="1481"/>
      <c r="BN527" s="1481"/>
      <c r="BO527" s="1481"/>
      <c r="BP527" s="1481"/>
      <c r="BQ527" s="1481"/>
      <c r="BR527" s="1481"/>
      <c r="BS527" s="1481"/>
      <c r="BT527" s="1482"/>
      <c r="BU527" s="1481"/>
      <c r="BV527" s="1481"/>
      <c r="BW527" s="1481"/>
      <c r="BX527" s="1481"/>
      <c r="BY527" s="1481"/>
      <c r="BZ527" s="1481"/>
      <c r="CA527" s="1481"/>
      <c r="CB527" s="1481"/>
      <c r="CC527" s="1481"/>
      <c r="CD527" s="1481"/>
      <c r="CE527" s="1481"/>
      <c r="CF527" s="1480"/>
      <c r="CG527" s="1480"/>
      <c r="CH527" s="1474"/>
      <c r="CI527" s="1478"/>
      <c r="CJ527" s="1485"/>
      <c r="CK527" s="1485"/>
      <c r="CL527" s="1486"/>
      <c r="CM527" s="1485"/>
      <c r="CN527" s="1487"/>
      <c r="CO527" s="1487"/>
      <c r="CP527" s="1488"/>
      <c r="CQ527" s="1486"/>
      <c r="CR527" s="1485"/>
      <c r="CS527" s="1485"/>
      <c r="CT527" s="1486"/>
      <c r="CU527" s="1485"/>
      <c r="CV527" s="1485"/>
      <c r="CW527" s="1488"/>
      <c r="CX527" s="1486"/>
      <c r="CY527" s="1485"/>
      <c r="CZ527" s="1485"/>
      <c r="DA527" s="1486"/>
      <c r="DB527" s="1486"/>
      <c r="DC527" s="1486"/>
      <c r="DD527" s="1486"/>
      <c r="DE527" s="1486"/>
      <c r="DF527" s="1486"/>
      <c r="DG527" s="1486"/>
      <c r="DH527" s="1486"/>
      <c r="DI527" s="1486"/>
      <c r="DJ527" s="1486"/>
      <c r="DK527" s="1486"/>
      <c r="DL527" s="1486"/>
      <c r="DM527" s="1486"/>
      <c r="DN527" s="1485"/>
      <c r="DO527" s="1487"/>
      <c r="DP527" s="1487"/>
      <c r="DQ527" s="1485"/>
      <c r="DR527" s="1485"/>
      <c r="DS527" s="1485"/>
      <c r="DT527" s="1485"/>
      <c r="DU527" s="1486"/>
      <c r="DV527" s="1486"/>
      <c r="DW527" s="1487"/>
      <c r="DX527" s="1485"/>
      <c r="DY527" s="1485"/>
      <c r="DZ527" s="1485"/>
      <c r="EA527" s="1485"/>
      <c r="EB527" s="1486"/>
      <c r="EC527" s="1486"/>
      <c r="ED527" s="1487"/>
      <c r="EE527" s="1487"/>
      <c r="EF527" s="1488"/>
      <c r="EG527" s="1486"/>
      <c r="EH527" s="1485"/>
      <c r="EI527" s="1485"/>
      <c r="EJ527" s="1486"/>
      <c r="EK527" s="1485"/>
      <c r="EL527" s="1485"/>
      <c r="EM527" s="1483"/>
      <c r="EN527" s="1483"/>
      <c r="EO527" s="1483"/>
      <c r="EP527" s="1483"/>
      <c r="EQ527" s="1483"/>
      <c r="ER527" s="1483"/>
      <c r="ES527" s="1483"/>
      <c r="ET527" s="1483"/>
      <c r="EU527" s="1483"/>
      <c r="EV527" s="1489"/>
      <c r="EW527" s="1483"/>
      <c r="EX527" s="1483"/>
      <c r="EY527" s="1483"/>
      <c r="EZ527" s="1483"/>
      <c r="FA527" s="1483"/>
      <c r="FB527" s="1490"/>
      <c r="FC527" s="1483"/>
      <c r="FD527" s="1483"/>
      <c r="FE527" s="1483"/>
      <c r="FF527" s="1491"/>
      <c r="FG527" s="1491"/>
      <c r="FH527" s="1492"/>
      <c r="FI527" s="1491"/>
      <c r="FJ527" s="1491"/>
      <c r="FK527" s="1491"/>
      <c r="FL527" s="1491"/>
      <c r="FM527" s="1491"/>
      <c r="FN527" s="1491"/>
      <c r="FO527" s="1491"/>
      <c r="FP527" s="1491"/>
      <c r="FQ527" s="1491"/>
      <c r="FR527" s="1483"/>
      <c r="FS527" s="1483"/>
      <c r="FT527" s="1483"/>
      <c r="FU527" s="1483"/>
      <c r="FV527" s="1483"/>
      <c r="FW527" s="1483"/>
      <c r="FX527" s="1489"/>
      <c r="FY527" s="1483"/>
      <c r="FZ527" s="1483"/>
      <c r="GA527" s="1483"/>
      <c r="GB527" s="1483"/>
      <c r="GC527" s="1483"/>
      <c r="GD527" s="1483"/>
      <c r="GE527" s="1483"/>
      <c r="GF527" s="1493"/>
      <c r="GG527" s="1483"/>
      <c r="GH527" s="1494"/>
      <c r="GI527" s="1494"/>
      <c r="GJ527" s="1494"/>
      <c r="GK527" s="1494"/>
      <c r="GL527" s="1494"/>
      <c r="GM527" s="1494"/>
      <c r="GN527" s="1494"/>
      <c r="GO527" s="1494"/>
      <c r="GP527" s="1494"/>
      <c r="GQ527" s="1494"/>
      <c r="GR527" s="1494"/>
    </row>
    <row r="528" spans="1:211" hidden="1" x14ac:dyDescent="0.35">
      <c r="A528" s="1230">
        <v>43460</v>
      </c>
      <c r="B528" s="1200"/>
      <c r="C528" s="1200"/>
      <c r="D528" s="1200"/>
      <c r="E528" s="1200"/>
      <c r="F528" s="1013"/>
      <c r="G528" s="1012"/>
      <c r="H528" s="1166"/>
      <c r="I528" s="1201"/>
      <c r="J528" s="1201"/>
      <c r="K528" s="1201"/>
      <c r="L528" s="1201"/>
      <c r="M528" s="1202"/>
      <c r="N528" s="1012"/>
      <c r="O528" s="1163"/>
      <c r="P528" s="1163"/>
      <c r="Q528" s="1016"/>
      <c r="R528" s="1016"/>
      <c r="S528" s="1016"/>
      <c r="T528" s="1016"/>
      <c r="U528" s="1016"/>
      <c r="V528" s="1016"/>
      <c r="W528" s="595"/>
      <c r="X528" s="595"/>
      <c r="Y528" s="595"/>
      <c r="Z528" s="595"/>
      <c r="AA528" s="595"/>
      <c r="AB528" s="1012"/>
      <c r="AC528" s="1360">
        <v>0</v>
      </c>
      <c r="AD528" s="1360">
        <v>0</v>
      </c>
      <c r="AE528" s="1360">
        <v>0</v>
      </c>
      <c r="AF528" s="1360">
        <v>0</v>
      </c>
      <c r="AG528" s="1360">
        <v>0</v>
      </c>
      <c r="AH528" s="1360"/>
      <c r="AI528" s="1361"/>
      <c r="AJ528" s="1360">
        <v>0</v>
      </c>
      <c r="AK528" s="1360">
        <v>0</v>
      </c>
      <c r="AL528" s="1360">
        <v>0</v>
      </c>
      <c r="AM528" s="1360">
        <v>0</v>
      </c>
      <c r="AN528" s="1363">
        <v>0</v>
      </c>
      <c r="AO528" s="1360"/>
      <c r="AP528" s="1360"/>
      <c r="AQ528" s="1368">
        <v>6</v>
      </c>
      <c r="AR528" s="1368">
        <v>5</v>
      </c>
      <c r="AS528" s="1368">
        <v>6</v>
      </c>
      <c r="AT528" s="1368">
        <v>17</v>
      </c>
      <c r="AU528" s="1368">
        <v>1</v>
      </c>
      <c r="AV528" s="1368"/>
      <c r="AW528" s="1360"/>
      <c r="AX528" s="1360">
        <v>7</v>
      </c>
      <c r="AY528" s="1361">
        <v>5</v>
      </c>
      <c r="AZ528" s="1360">
        <v>6</v>
      </c>
      <c r="BA528" s="1360">
        <v>18</v>
      </c>
      <c r="BB528" s="1360">
        <v>1</v>
      </c>
      <c r="BC528" s="1360"/>
      <c r="BD528" s="1360"/>
      <c r="BE528" s="1360"/>
      <c r="BF528" s="1360"/>
      <c r="BG528" s="1360"/>
      <c r="BH528" s="1360"/>
      <c r="BI528" s="1360"/>
      <c r="BJ528" s="1360"/>
      <c r="BK528" s="1360"/>
      <c r="BL528" s="1360"/>
      <c r="BM528" s="1360">
        <v>0</v>
      </c>
      <c r="BN528" s="1360">
        <v>0</v>
      </c>
      <c r="BO528" s="1360">
        <v>0</v>
      </c>
      <c r="BP528" s="1360">
        <v>0</v>
      </c>
      <c r="BQ528" s="1360">
        <v>0</v>
      </c>
      <c r="BR528" s="1360"/>
      <c r="BS528" s="1360">
        <v>0</v>
      </c>
      <c r="BT528" s="1361">
        <v>0</v>
      </c>
      <c r="BU528" s="1360">
        <v>0</v>
      </c>
      <c r="BV528" s="1360">
        <v>0</v>
      </c>
      <c r="BW528" s="1360">
        <v>0</v>
      </c>
      <c r="BX528" s="1360"/>
      <c r="BY528" s="1360"/>
      <c r="BZ528" s="1360"/>
      <c r="CA528" s="1360">
        <v>4</v>
      </c>
      <c r="CB528" s="1360">
        <v>0</v>
      </c>
      <c r="CC528" s="1360">
        <v>8</v>
      </c>
      <c r="CD528" s="1360">
        <v>12</v>
      </c>
      <c r="CE528" s="1360">
        <v>1</v>
      </c>
      <c r="CF528" s="1354"/>
      <c r="CG528" s="1354"/>
      <c r="CH528" s="1012">
        <v>4</v>
      </c>
      <c r="CI528" s="1163">
        <v>0</v>
      </c>
      <c r="CJ528" s="587">
        <v>9</v>
      </c>
      <c r="CK528" s="587">
        <v>13</v>
      </c>
      <c r="CL528" s="1127">
        <v>1</v>
      </c>
      <c r="CM528" s="587"/>
      <c r="CN528" s="588"/>
      <c r="CO528" s="588"/>
      <c r="CP528" s="1126">
        <v>9</v>
      </c>
      <c r="CQ528" s="1127">
        <v>0</v>
      </c>
      <c r="CR528" s="587">
        <v>4</v>
      </c>
      <c r="CS528" s="587">
        <v>13</v>
      </c>
      <c r="CT528" s="1127">
        <v>1</v>
      </c>
      <c r="CU528" s="587"/>
      <c r="CV528" s="587"/>
      <c r="CW528" s="1126">
        <v>9</v>
      </c>
      <c r="CX528" s="1127">
        <v>0</v>
      </c>
      <c r="CY528" s="587">
        <v>6</v>
      </c>
      <c r="CZ528" s="587">
        <v>15</v>
      </c>
      <c r="DA528" s="1127">
        <v>1</v>
      </c>
      <c r="DB528" s="1127"/>
      <c r="DC528" s="1127"/>
      <c r="DD528" s="1127"/>
      <c r="DE528" s="1127"/>
      <c r="DF528" s="1127"/>
      <c r="DG528" s="1127"/>
      <c r="DH528" s="1127"/>
      <c r="DI528" s="1127"/>
      <c r="DJ528" s="1127"/>
      <c r="DK528" s="1127"/>
      <c r="DL528" s="1127"/>
      <c r="DM528" s="1127"/>
      <c r="DN528" s="587"/>
      <c r="DO528" s="588"/>
      <c r="DP528" s="588"/>
      <c r="DQ528" s="587"/>
      <c r="DR528" s="587"/>
      <c r="DS528" s="587"/>
      <c r="DT528" s="587"/>
      <c r="DU528" s="1127"/>
      <c r="DV528" s="1127"/>
      <c r="DW528" s="588"/>
      <c r="DX528" s="587"/>
      <c r="DY528" s="587"/>
      <c r="DZ528" s="587"/>
      <c r="EA528" s="587"/>
      <c r="EB528" s="1127"/>
      <c r="EC528" s="1127"/>
      <c r="ED528" s="588"/>
      <c r="EE528" s="588"/>
      <c r="EF528" s="1126">
        <v>0</v>
      </c>
      <c r="EG528" s="1127">
        <v>0</v>
      </c>
      <c r="EH528" s="587">
        <v>0</v>
      </c>
      <c r="EI528" s="587">
        <v>0</v>
      </c>
      <c r="EJ528" s="1127">
        <v>0</v>
      </c>
      <c r="EK528" s="587"/>
      <c r="EL528" s="587"/>
      <c r="EM528" s="1381">
        <v>0</v>
      </c>
      <c r="EN528" s="1381">
        <v>0</v>
      </c>
      <c r="EO528" s="1381">
        <v>0</v>
      </c>
      <c r="EP528" s="1381">
        <v>0</v>
      </c>
      <c r="EQ528" s="1381">
        <v>0</v>
      </c>
      <c r="ER528" s="1381"/>
      <c r="ES528" s="1381"/>
      <c r="ET528" s="1381"/>
      <c r="EU528" s="1381">
        <v>6</v>
      </c>
      <c r="EV528" s="1382">
        <v>0</v>
      </c>
      <c r="EW528" s="1381">
        <v>5</v>
      </c>
      <c r="EX528" s="1381">
        <v>11</v>
      </c>
      <c r="EY528" s="1381">
        <v>1</v>
      </c>
      <c r="EZ528" s="1381"/>
      <c r="FA528" s="1381"/>
      <c r="FB528" s="1383">
        <v>7</v>
      </c>
      <c r="FC528" s="1381">
        <v>2</v>
      </c>
      <c r="FD528" s="1381">
        <v>8</v>
      </c>
      <c r="FE528" s="1381">
        <v>17</v>
      </c>
      <c r="FF528" s="1384">
        <v>1</v>
      </c>
      <c r="FG528" s="1384"/>
      <c r="FH528" s="1385"/>
      <c r="FI528" s="1384"/>
      <c r="FJ528" s="1374">
        <v>8</v>
      </c>
      <c r="FK528" s="1374">
        <v>0</v>
      </c>
      <c r="FL528" s="1374">
        <v>5</v>
      </c>
      <c r="FM528" s="1374">
        <v>13</v>
      </c>
      <c r="FN528" s="1374">
        <v>1</v>
      </c>
      <c r="FO528" s="1374"/>
      <c r="FP528" s="1374"/>
      <c r="FQ528" s="1374">
        <v>11</v>
      </c>
      <c r="FR528" s="1381">
        <v>1</v>
      </c>
      <c r="FS528" s="1381">
        <v>6</v>
      </c>
      <c r="FT528" s="1381">
        <v>18</v>
      </c>
      <c r="FU528" s="1381">
        <v>1</v>
      </c>
      <c r="FV528" s="1381"/>
      <c r="FW528" s="1381"/>
      <c r="FX528" s="1382"/>
      <c r="FY528" s="1381">
        <v>0</v>
      </c>
      <c r="FZ528" s="1381">
        <v>0</v>
      </c>
      <c r="GA528" s="1381">
        <v>2</v>
      </c>
      <c r="GB528" s="1381">
        <v>2</v>
      </c>
      <c r="GC528" s="1381">
        <v>1</v>
      </c>
      <c r="GD528" s="1381"/>
      <c r="GE528" s="1381">
        <v>33</v>
      </c>
      <c r="GF528" s="1386">
        <v>5</v>
      </c>
      <c r="GG528" s="1381">
        <v>30</v>
      </c>
      <c r="GH528" s="1387">
        <v>0</v>
      </c>
      <c r="GI528" s="1388">
        <v>1</v>
      </c>
      <c r="GJ528" s="1388"/>
      <c r="GK528" s="1388"/>
      <c r="GL528" s="1388"/>
      <c r="GM528" s="1388"/>
      <c r="GN528" s="1388"/>
      <c r="GO528" s="1388"/>
      <c r="GP528" s="1388"/>
      <c r="GQ528" s="1388"/>
      <c r="GR528" s="1388"/>
    </row>
    <row r="529" spans="1:200" hidden="1" x14ac:dyDescent="0.35">
      <c r="A529" s="1230">
        <v>43461</v>
      </c>
      <c r="B529" s="1200"/>
      <c r="C529" s="1200"/>
      <c r="D529" s="1200"/>
      <c r="E529" s="1200"/>
      <c r="F529" s="1013"/>
      <c r="G529" s="1012"/>
      <c r="H529" s="1166"/>
      <c r="I529" s="1201"/>
      <c r="J529" s="1201"/>
      <c r="K529" s="1201"/>
      <c r="L529" s="1201"/>
      <c r="M529" s="1202"/>
      <c r="N529" s="1012"/>
      <c r="O529" s="1163"/>
      <c r="P529" s="1163"/>
      <c r="Q529" s="1016"/>
      <c r="R529" s="1016"/>
      <c r="S529" s="1016"/>
      <c r="T529" s="1016"/>
      <c r="U529" s="1016"/>
      <c r="V529" s="1016"/>
      <c r="W529" s="595"/>
      <c r="X529" s="595"/>
      <c r="Y529" s="595"/>
      <c r="Z529" s="595"/>
      <c r="AA529" s="595"/>
      <c r="AB529" s="1012"/>
      <c r="AC529" s="1360">
        <v>8</v>
      </c>
      <c r="AD529" s="1360">
        <v>5</v>
      </c>
      <c r="AE529" s="1360">
        <v>2</v>
      </c>
      <c r="AF529" s="1360">
        <v>15</v>
      </c>
      <c r="AG529" s="1360">
        <v>1</v>
      </c>
      <c r="AH529" s="1360"/>
      <c r="AI529" s="1361"/>
      <c r="AJ529" s="1360">
        <v>8</v>
      </c>
      <c r="AK529" s="1360">
        <v>5</v>
      </c>
      <c r="AL529" s="1360">
        <v>2</v>
      </c>
      <c r="AM529" s="1360">
        <v>15</v>
      </c>
      <c r="AN529" s="1363">
        <v>1</v>
      </c>
      <c r="AO529" s="1360"/>
      <c r="AP529" s="1360"/>
      <c r="AQ529" s="1368">
        <v>4</v>
      </c>
      <c r="AR529" s="1368">
        <v>6</v>
      </c>
      <c r="AS529" s="1368">
        <v>1</v>
      </c>
      <c r="AT529" s="1368">
        <v>11</v>
      </c>
      <c r="AU529" s="1368">
        <v>1</v>
      </c>
      <c r="AV529" s="1368"/>
      <c r="AW529" s="1360"/>
      <c r="AX529" s="1360">
        <v>4</v>
      </c>
      <c r="AY529" s="1361">
        <v>7</v>
      </c>
      <c r="AZ529" s="1360">
        <v>1</v>
      </c>
      <c r="BA529" s="1360">
        <v>12</v>
      </c>
      <c r="BB529" s="1360">
        <v>1</v>
      </c>
      <c r="BC529" s="1360"/>
      <c r="BD529" s="1360"/>
      <c r="BE529" s="1360"/>
      <c r="BF529" s="1360"/>
      <c r="BG529" s="1360"/>
      <c r="BH529" s="1360"/>
      <c r="BI529" s="1360"/>
      <c r="BJ529" s="1360"/>
      <c r="BK529" s="1360"/>
      <c r="BL529" s="1360"/>
      <c r="BM529" s="1360">
        <v>0</v>
      </c>
      <c r="BN529" s="1360">
        <v>0</v>
      </c>
      <c r="BO529" s="1360">
        <v>0</v>
      </c>
      <c r="BP529" s="1360">
        <v>0</v>
      </c>
      <c r="BQ529" s="1360">
        <v>0</v>
      </c>
      <c r="BR529" s="1360"/>
      <c r="BS529" s="1360">
        <v>0</v>
      </c>
      <c r="BT529" s="1361">
        <v>0</v>
      </c>
      <c r="BU529" s="1360">
        <v>0</v>
      </c>
      <c r="BV529" s="1360">
        <v>0</v>
      </c>
      <c r="BW529" s="1360">
        <v>0</v>
      </c>
      <c r="BX529" s="1360"/>
      <c r="BY529" s="1360"/>
      <c r="BZ529" s="1360"/>
      <c r="CA529" s="1360">
        <v>14</v>
      </c>
      <c r="CB529" s="1360">
        <v>3</v>
      </c>
      <c r="CC529" s="1360">
        <v>4</v>
      </c>
      <c r="CD529" s="1360">
        <v>21</v>
      </c>
      <c r="CE529" s="1360">
        <v>1</v>
      </c>
      <c r="CF529" s="1354"/>
      <c r="CG529" s="1354"/>
      <c r="CH529" s="1012">
        <v>14</v>
      </c>
      <c r="CI529" s="1163">
        <v>3</v>
      </c>
      <c r="CJ529" s="587">
        <v>7</v>
      </c>
      <c r="CK529" s="587">
        <v>24</v>
      </c>
      <c r="CL529" s="1127">
        <v>1</v>
      </c>
      <c r="CM529" s="587"/>
      <c r="CN529" s="588"/>
      <c r="CO529" s="588"/>
      <c r="CP529" s="1126">
        <v>8</v>
      </c>
      <c r="CQ529" s="1127">
        <v>0</v>
      </c>
      <c r="CR529" s="587">
        <v>1</v>
      </c>
      <c r="CS529" s="587">
        <v>9</v>
      </c>
      <c r="CT529" s="1127">
        <v>1</v>
      </c>
      <c r="CU529" s="587"/>
      <c r="CV529" s="587"/>
      <c r="CW529" s="1126">
        <v>12</v>
      </c>
      <c r="CX529" s="1127">
        <v>0</v>
      </c>
      <c r="CY529" s="587">
        <v>4</v>
      </c>
      <c r="CZ529" s="587">
        <v>16</v>
      </c>
      <c r="DA529" s="1127">
        <v>1</v>
      </c>
      <c r="DB529" s="1127"/>
      <c r="DC529" s="1127"/>
      <c r="DD529" s="1127"/>
      <c r="DE529" s="1127"/>
      <c r="DF529" s="1127"/>
      <c r="DG529" s="1127"/>
      <c r="DH529" s="1127"/>
      <c r="DI529" s="1127"/>
      <c r="DJ529" s="1127"/>
      <c r="DK529" s="1127"/>
      <c r="DL529" s="1127"/>
      <c r="DM529" s="1127"/>
      <c r="DN529" s="587"/>
      <c r="DO529" s="588"/>
      <c r="DP529" s="588"/>
      <c r="DQ529" s="587"/>
      <c r="DR529" s="587"/>
      <c r="DS529" s="587"/>
      <c r="DT529" s="587"/>
      <c r="DU529" s="1127"/>
      <c r="DV529" s="1127"/>
      <c r="DW529" s="588"/>
      <c r="DX529" s="587"/>
      <c r="DY529" s="587"/>
      <c r="DZ529" s="587"/>
      <c r="EA529" s="587"/>
      <c r="EB529" s="1127"/>
      <c r="EC529" s="1127"/>
      <c r="ED529" s="588"/>
      <c r="EE529" s="588"/>
      <c r="EF529" s="1126">
        <v>13</v>
      </c>
      <c r="EG529" s="1127">
        <v>2</v>
      </c>
      <c r="EH529" s="587">
        <v>3</v>
      </c>
      <c r="EI529" s="587">
        <v>18</v>
      </c>
      <c r="EJ529" s="1127">
        <v>1</v>
      </c>
      <c r="EK529" s="587"/>
      <c r="EL529" s="587"/>
      <c r="EM529" s="1381">
        <v>13</v>
      </c>
      <c r="EN529" s="1381">
        <v>4</v>
      </c>
      <c r="EO529" s="1381">
        <v>5</v>
      </c>
      <c r="EP529" s="1381">
        <v>22</v>
      </c>
      <c r="EQ529" s="1381">
        <v>1</v>
      </c>
      <c r="ER529" s="1381"/>
      <c r="ES529" s="1381"/>
      <c r="ET529" s="1381"/>
      <c r="EU529" s="1381">
        <v>0</v>
      </c>
      <c r="EV529" s="1382">
        <v>0</v>
      </c>
      <c r="EW529" s="1381">
        <v>0</v>
      </c>
      <c r="EX529" s="1381">
        <v>0</v>
      </c>
      <c r="EY529" s="1381">
        <v>0</v>
      </c>
      <c r="EZ529" s="1381"/>
      <c r="FA529" s="1381"/>
      <c r="FB529" s="1383">
        <v>0</v>
      </c>
      <c r="FC529" s="1381">
        <v>0</v>
      </c>
      <c r="FD529" s="1381">
        <v>0</v>
      </c>
      <c r="FE529" s="1381">
        <v>0</v>
      </c>
      <c r="FF529" s="1384">
        <v>0</v>
      </c>
      <c r="FG529" s="1384"/>
      <c r="FH529" s="1385"/>
      <c r="FI529" s="1384"/>
      <c r="FJ529" s="1374">
        <v>12</v>
      </c>
      <c r="FK529" s="1374">
        <v>2</v>
      </c>
      <c r="FL529" s="1374">
        <v>8</v>
      </c>
      <c r="FM529" s="1374">
        <v>22</v>
      </c>
      <c r="FN529" s="1374">
        <v>1</v>
      </c>
      <c r="FO529" s="1374"/>
      <c r="FP529" s="1374"/>
      <c r="FQ529" s="1374">
        <v>13</v>
      </c>
      <c r="FR529" s="1381">
        <v>3</v>
      </c>
      <c r="FS529" s="1381">
        <v>10</v>
      </c>
      <c r="FT529" s="1381">
        <v>26</v>
      </c>
      <c r="FU529" s="1381">
        <v>1</v>
      </c>
      <c r="FV529" s="1381"/>
      <c r="FW529" s="1381"/>
      <c r="FX529" s="1382"/>
      <c r="FY529" s="1381">
        <v>1</v>
      </c>
      <c r="FZ529" s="1381">
        <v>3</v>
      </c>
      <c r="GA529" s="1381">
        <v>1</v>
      </c>
      <c r="GB529" s="1381">
        <v>5</v>
      </c>
      <c r="GC529" s="1381">
        <v>1</v>
      </c>
      <c r="GD529" s="1381"/>
      <c r="GE529" s="1381">
        <v>60</v>
      </c>
      <c r="GF529" s="1386">
        <v>21</v>
      </c>
      <c r="GG529" s="1381">
        <v>20</v>
      </c>
      <c r="GH529" s="1387">
        <v>0</v>
      </c>
      <c r="GI529" s="1388">
        <v>0</v>
      </c>
      <c r="GJ529" s="1388"/>
      <c r="GK529" s="1388"/>
      <c r="GL529" s="1388"/>
      <c r="GM529" s="1388"/>
      <c r="GN529" s="1388"/>
      <c r="GO529" s="1388"/>
      <c r="GP529" s="1388"/>
      <c r="GQ529" s="1388"/>
      <c r="GR529" s="1388"/>
    </row>
    <row r="530" spans="1:200" hidden="1" x14ac:dyDescent="0.35">
      <c r="A530" s="1231">
        <v>43462</v>
      </c>
      <c r="B530" s="1200"/>
      <c r="C530" s="1200"/>
      <c r="D530" s="1200"/>
      <c r="E530" s="1200"/>
      <c r="F530" s="1013"/>
      <c r="G530" s="1012"/>
      <c r="H530" s="1166"/>
      <c r="I530" s="1201"/>
      <c r="J530" s="1201"/>
      <c r="K530" s="1201"/>
      <c r="L530" s="1201"/>
      <c r="M530" s="1202"/>
      <c r="N530" s="1012"/>
      <c r="O530" s="1163"/>
      <c r="P530" s="1163"/>
      <c r="Q530" s="1016"/>
      <c r="R530" s="1016"/>
      <c r="S530" s="1016"/>
      <c r="T530" s="1016"/>
      <c r="U530" s="1016"/>
      <c r="V530" s="1016"/>
      <c r="W530" s="595"/>
      <c r="X530" s="595"/>
      <c r="Y530" s="595"/>
      <c r="Z530" s="595"/>
      <c r="AA530" s="595"/>
      <c r="AB530" s="1012"/>
      <c r="AC530" s="1360">
        <v>6</v>
      </c>
      <c r="AD530" s="1360">
        <v>5</v>
      </c>
      <c r="AE530" s="1360">
        <v>3</v>
      </c>
      <c r="AF530" s="1360">
        <v>14</v>
      </c>
      <c r="AG530" s="1360">
        <v>1</v>
      </c>
      <c r="AH530" s="1360"/>
      <c r="AI530" s="1361"/>
      <c r="AJ530" s="1360">
        <v>6</v>
      </c>
      <c r="AK530" s="1360">
        <v>6</v>
      </c>
      <c r="AL530" s="1360">
        <v>3</v>
      </c>
      <c r="AM530" s="1360">
        <v>15</v>
      </c>
      <c r="AN530" s="1360">
        <v>1</v>
      </c>
      <c r="AO530" s="1360"/>
      <c r="AP530" s="1360"/>
      <c r="AQ530" s="1368">
        <v>0</v>
      </c>
      <c r="AR530" s="1368">
        <v>0</v>
      </c>
      <c r="AS530" s="1368">
        <v>0</v>
      </c>
      <c r="AT530" s="1368">
        <v>0</v>
      </c>
      <c r="AU530" s="1368">
        <v>0</v>
      </c>
      <c r="AV530" s="1368">
        <v>1</v>
      </c>
      <c r="AW530" s="1361"/>
      <c r="AX530" s="1360">
        <v>0</v>
      </c>
      <c r="AY530" s="1360">
        <v>0</v>
      </c>
      <c r="AZ530" s="1360">
        <v>0</v>
      </c>
      <c r="BA530" s="1360">
        <v>0</v>
      </c>
      <c r="BB530" s="1360">
        <v>0</v>
      </c>
      <c r="BC530" s="1360"/>
      <c r="BD530" s="1360"/>
      <c r="BE530" s="1360"/>
      <c r="BF530" s="1360"/>
      <c r="BG530" s="1360"/>
      <c r="BH530" s="1360"/>
      <c r="BI530" s="1360"/>
      <c r="BJ530" s="1360"/>
      <c r="BK530" s="1360"/>
      <c r="BL530" s="1360"/>
      <c r="BM530" s="1360">
        <v>0</v>
      </c>
      <c r="BN530" s="1360">
        <v>0</v>
      </c>
      <c r="BO530" s="1360">
        <v>0</v>
      </c>
      <c r="BP530" s="1360">
        <v>0</v>
      </c>
      <c r="BQ530" s="1360">
        <v>0</v>
      </c>
      <c r="BR530" s="1360"/>
      <c r="BS530" s="1360">
        <v>0</v>
      </c>
      <c r="BT530" s="1360">
        <v>0</v>
      </c>
      <c r="BU530" s="1360">
        <v>0</v>
      </c>
      <c r="BV530" s="1360">
        <v>0</v>
      </c>
      <c r="BW530" s="1360">
        <v>0</v>
      </c>
      <c r="BX530" s="1360"/>
      <c r="BY530" s="1360"/>
      <c r="BZ530" s="1360"/>
      <c r="CA530" s="1360">
        <v>6</v>
      </c>
      <c r="CB530" s="1360">
        <v>0</v>
      </c>
      <c r="CC530" s="1360">
        <v>5</v>
      </c>
      <c r="CD530" s="1360">
        <v>11</v>
      </c>
      <c r="CE530" s="1360">
        <v>1</v>
      </c>
      <c r="CF530" s="1012"/>
      <c r="CG530" s="1163"/>
      <c r="CH530" s="1354">
        <v>8</v>
      </c>
      <c r="CI530" s="1354">
        <v>0</v>
      </c>
      <c r="CJ530" s="587">
        <v>5</v>
      </c>
      <c r="CK530" s="587">
        <v>13</v>
      </c>
      <c r="CL530" s="1127">
        <v>1</v>
      </c>
      <c r="CM530" s="1126"/>
      <c r="CN530" s="1195"/>
      <c r="CO530" s="1195"/>
      <c r="CP530" s="587">
        <v>9</v>
      </c>
      <c r="CQ530" s="587">
        <v>0</v>
      </c>
      <c r="CR530" s="587">
        <v>2</v>
      </c>
      <c r="CS530" s="587">
        <v>11</v>
      </c>
      <c r="CT530" s="1127">
        <v>1</v>
      </c>
      <c r="CU530" s="1126"/>
      <c r="CV530" s="1127"/>
      <c r="CW530" s="587">
        <v>11</v>
      </c>
      <c r="CX530" s="587">
        <v>0</v>
      </c>
      <c r="CY530" s="587">
        <v>2</v>
      </c>
      <c r="CZ530" s="587">
        <v>13</v>
      </c>
      <c r="DA530" s="1127">
        <v>1</v>
      </c>
      <c r="DB530" s="1127"/>
      <c r="DC530" s="1127"/>
      <c r="DD530" s="1127"/>
      <c r="DE530" s="1127"/>
      <c r="DF530" s="1127"/>
      <c r="DG530" s="1127"/>
      <c r="DH530" s="1127"/>
      <c r="DI530" s="1127"/>
      <c r="DJ530" s="1127"/>
      <c r="DK530" s="1127"/>
      <c r="DL530" s="1127"/>
      <c r="DM530" s="1127"/>
      <c r="DN530" s="1126"/>
      <c r="DO530" s="1195"/>
      <c r="DP530" s="1195"/>
      <c r="DQ530" s="1127"/>
      <c r="DR530" s="1127"/>
      <c r="DS530" s="1127"/>
      <c r="DT530" s="1127"/>
      <c r="DU530" s="1127"/>
      <c r="DV530" s="1127"/>
      <c r="DW530" s="1195"/>
      <c r="DX530" s="1127"/>
      <c r="DY530" s="1127"/>
      <c r="DZ530" s="1127"/>
      <c r="EA530" s="1127"/>
      <c r="EB530" s="1127"/>
      <c r="EC530" s="1127"/>
      <c r="ED530" s="1195"/>
      <c r="EE530" s="1195"/>
      <c r="EF530" s="587">
        <v>9</v>
      </c>
      <c r="EG530" s="587">
        <v>0</v>
      </c>
      <c r="EH530" s="587">
        <v>2</v>
      </c>
      <c r="EI530" s="587">
        <v>11</v>
      </c>
      <c r="EJ530" s="1127">
        <v>1</v>
      </c>
      <c r="EK530" s="1126"/>
      <c r="EL530" s="1127"/>
      <c r="EM530" s="1381">
        <v>9</v>
      </c>
      <c r="EN530" s="1381">
        <v>11</v>
      </c>
      <c r="EO530" s="1381">
        <v>2</v>
      </c>
      <c r="EP530" s="1381">
        <v>22</v>
      </c>
      <c r="EQ530" s="1381">
        <v>1</v>
      </c>
      <c r="ER530" s="1381"/>
      <c r="ES530" s="1382"/>
      <c r="ET530" s="1381"/>
      <c r="EU530" s="1381">
        <v>0</v>
      </c>
      <c r="EV530" s="1381">
        <v>0</v>
      </c>
      <c r="EW530" s="1381">
        <v>0</v>
      </c>
      <c r="EX530" s="1381">
        <v>0</v>
      </c>
      <c r="EY530" s="1381">
        <v>0</v>
      </c>
      <c r="EZ530" s="1383"/>
      <c r="FA530" s="1381"/>
      <c r="FB530" s="1381">
        <v>0</v>
      </c>
      <c r="FC530" s="1381">
        <v>0</v>
      </c>
      <c r="FD530" s="1381">
        <v>0</v>
      </c>
      <c r="FE530" s="1381">
        <v>0</v>
      </c>
      <c r="FF530" s="1381">
        <v>0</v>
      </c>
      <c r="FG530" s="1381"/>
      <c r="FH530" s="1382"/>
      <c r="FI530" s="1382"/>
      <c r="FJ530" s="1374">
        <v>0</v>
      </c>
      <c r="FK530" s="1374">
        <v>0</v>
      </c>
      <c r="FL530" s="1374">
        <v>0</v>
      </c>
      <c r="FM530" s="1374">
        <v>0</v>
      </c>
      <c r="FN530" s="1374">
        <v>0</v>
      </c>
      <c r="FO530" s="1374"/>
      <c r="FP530" s="1374"/>
      <c r="FQ530" s="1374">
        <v>0</v>
      </c>
      <c r="FR530" s="1381">
        <v>0</v>
      </c>
      <c r="FS530" s="1381">
        <v>0</v>
      </c>
      <c r="FT530" s="1381">
        <v>0</v>
      </c>
      <c r="FU530" s="1381">
        <v>0</v>
      </c>
      <c r="FV530" s="1381"/>
      <c r="FW530" s="1382"/>
      <c r="FX530" s="1382"/>
      <c r="FY530" s="1381">
        <v>2</v>
      </c>
      <c r="FZ530" s="1381">
        <v>0</v>
      </c>
      <c r="GA530" s="1381">
        <v>1</v>
      </c>
      <c r="GB530" s="1381">
        <v>3</v>
      </c>
      <c r="GC530" s="1381">
        <v>1</v>
      </c>
      <c r="GD530" s="1386"/>
      <c r="GE530" s="1381">
        <v>32</v>
      </c>
      <c r="GF530" s="1381">
        <v>5</v>
      </c>
      <c r="GG530" s="1381">
        <v>13</v>
      </c>
      <c r="GH530" s="1388">
        <v>0</v>
      </c>
      <c r="GI530" s="1388">
        <v>2</v>
      </c>
      <c r="GJ530" s="1388"/>
      <c r="GK530" s="1388"/>
      <c r="GL530" s="1388"/>
      <c r="GM530" s="1388"/>
      <c r="GN530" s="1388"/>
      <c r="GO530" s="1388"/>
      <c r="GP530" s="1388"/>
      <c r="GQ530" s="1388"/>
      <c r="GR530" s="1388"/>
    </row>
    <row r="531" spans="1:200" hidden="1" x14ac:dyDescent="0.35">
      <c r="A531" s="1230">
        <v>43465</v>
      </c>
      <c r="B531" s="1200"/>
      <c r="C531" s="1200"/>
      <c r="D531" s="1200"/>
      <c r="E531" s="1200"/>
      <c r="F531" s="1200"/>
      <c r="G531" s="1012"/>
      <c r="H531" s="1166"/>
      <c r="I531" s="1201"/>
      <c r="J531" s="1201"/>
      <c r="K531" s="1201"/>
      <c r="L531" s="1201"/>
      <c r="M531" s="1202"/>
      <c r="N531" s="1012"/>
      <c r="O531" s="595"/>
      <c r="P531" s="595"/>
      <c r="Q531" s="1016"/>
      <c r="R531" s="1016"/>
      <c r="S531" s="1016"/>
      <c r="T531" s="1016"/>
      <c r="U531" s="1016"/>
      <c r="V531" s="1016"/>
      <c r="W531" s="595"/>
      <c r="X531" s="595"/>
      <c r="Y531" s="595"/>
      <c r="Z531" s="595"/>
      <c r="AA531" s="1012"/>
      <c r="AB531" s="1012"/>
      <c r="AC531" s="1360">
        <v>5</v>
      </c>
      <c r="AD531" s="1360">
        <v>0</v>
      </c>
      <c r="AE531" s="1360">
        <v>3</v>
      </c>
      <c r="AF531" s="1360">
        <v>8</v>
      </c>
      <c r="AG531" s="1360">
        <v>1</v>
      </c>
      <c r="AH531" s="1361"/>
      <c r="AI531" s="1360"/>
      <c r="AJ531" s="1360">
        <v>5</v>
      </c>
      <c r="AK531" s="1360">
        <v>2</v>
      </c>
      <c r="AL531" s="1360">
        <v>4</v>
      </c>
      <c r="AM531" s="1360">
        <v>11</v>
      </c>
      <c r="AN531" s="1360">
        <v>1</v>
      </c>
      <c r="AO531" s="1360"/>
      <c r="AP531" s="1360"/>
      <c r="AQ531" s="1368">
        <v>0</v>
      </c>
      <c r="AR531" s="1368">
        <v>0</v>
      </c>
      <c r="AS531" s="1368">
        <v>0</v>
      </c>
      <c r="AT531" s="1368">
        <v>0</v>
      </c>
      <c r="AU531" s="1368">
        <v>0</v>
      </c>
      <c r="AV531" s="1368">
        <v>1</v>
      </c>
      <c r="AW531" s="1360"/>
      <c r="AX531" s="1360">
        <v>0</v>
      </c>
      <c r="AY531" s="1360">
        <v>0</v>
      </c>
      <c r="AZ531" s="1360">
        <v>0</v>
      </c>
      <c r="BA531" s="1360">
        <v>0</v>
      </c>
      <c r="BB531" s="1360">
        <v>0</v>
      </c>
      <c r="BC531" s="1360"/>
      <c r="BD531" s="1360"/>
      <c r="BE531" s="1360"/>
      <c r="BF531" s="1360"/>
      <c r="BG531" s="1360"/>
      <c r="BH531" s="1360"/>
      <c r="BI531" s="1360"/>
      <c r="BJ531" s="1360"/>
      <c r="BK531" s="1360"/>
      <c r="BL531" s="1360"/>
      <c r="BM531" s="1360">
        <v>0</v>
      </c>
      <c r="BN531" s="1360">
        <v>0</v>
      </c>
      <c r="BO531" s="1360">
        <v>0</v>
      </c>
      <c r="BP531" s="1360">
        <v>0</v>
      </c>
      <c r="BQ531" s="1360">
        <v>1</v>
      </c>
      <c r="BR531" s="1361"/>
      <c r="BS531" s="1360">
        <v>0</v>
      </c>
      <c r="BT531" s="1360">
        <v>0</v>
      </c>
      <c r="BU531" s="1360">
        <v>7</v>
      </c>
      <c r="BV531" s="1360">
        <v>7</v>
      </c>
      <c r="BW531" s="1360">
        <v>1</v>
      </c>
      <c r="BX531" s="1360"/>
      <c r="BY531" s="1360"/>
      <c r="BZ531" s="1360"/>
      <c r="CA531" s="1360">
        <v>2</v>
      </c>
      <c r="CB531" s="1360">
        <v>0</v>
      </c>
      <c r="CC531" s="1360">
        <v>1</v>
      </c>
      <c r="CD531" s="1360">
        <v>3</v>
      </c>
      <c r="CE531" s="1360">
        <v>1</v>
      </c>
      <c r="CF531" s="1163"/>
      <c r="CG531" s="1354"/>
      <c r="CH531" s="1354">
        <v>7</v>
      </c>
      <c r="CI531" s="1354">
        <v>0</v>
      </c>
      <c r="CJ531" s="587">
        <v>8</v>
      </c>
      <c r="CK531" s="587">
        <v>15</v>
      </c>
      <c r="CL531" s="1127">
        <v>1</v>
      </c>
      <c r="CM531" s="1127"/>
      <c r="CN531" s="588"/>
      <c r="CO531" s="588"/>
      <c r="CP531" s="587">
        <v>4</v>
      </c>
      <c r="CQ531" s="587">
        <v>0</v>
      </c>
      <c r="CR531" s="587">
        <v>5</v>
      </c>
      <c r="CS531" s="587">
        <v>9</v>
      </c>
      <c r="CT531" s="1127">
        <v>1</v>
      </c>
      <c r="CU531" s="1127"/>
      <c r="CV531" s="587"/>
      <c r="CW531" s="587">
        <v>3</v>
      </c>
      <c r="CX531" s="587">
        <v>0</v>
      </c>
      <c r="CY531" s="587">
        <v>4</v>
      </c>
      <c r="CZ531" s="587">
        <v>7</v>
      </c>
      <c r="DA531" s="1127">
        <v>1</v>
      </c>
      <c r="DB531" s="1127"/>
      <c r="DC531" s="1127"/>
      <c r="DD531" s="1127"/>
      <c r="DE531" s="1127"/>
      <c r="DF531" s="1127"/>
      <c r="DG531" s="1127"/>
      <c r="DH531" s="1127"/>
      <c r="DI531" s="1127"/>
      <c r="DJ531" s="1127"/>
      <c r="DK531" s="1127"/>
      <c r="DL531" s="1127"/>
      <c r="DM531" s="1127"/>
      <c r="DN531" s="1127"/>
      <c r="DO531" s="588"/>
      <c r="DP531" s="588"/>
      <c r="DQ531" s="587"/>
      <c r="DR531" s="587"/>
      <c r="DS531" s="587"/>
      <c r="DT531" s="587"/>
      <c r="DU531" s="1127"/>
      <c r="DV531" s="1127"/>
      <c r="DW531" s="588"/>
      <c r="DX531" s="587"/>
      <c r="DY531" s="587"/>
      <c r="DZ531" s="587"/>
      <c r="EA531" s="587"/>
      <c r="EB531" s="1127"/>
      <c r="EC531" s="1127"/>
      <c r="ED531" s="588"/>
      <c r="EE531" s="588"/>
      <c r="EF531" s="587">
        <v>0</v>
      </c>
      <c r="EG531" s="587">
        <v>0</v>
      </c>
      <c r="EH531" s="587">
        <v>0</v>
      </c>
      <c r="EI531" s="587">
        <v>0</v>
      </c>
      <c r="EJ531" s="1127">
        <v>0</v>
      </c>
      <c r="EK531" s="1127"/>
      <c r="EL531" s="587"/>
      <c r="EM531" s="1381">
        <v>0</v>
      </c>
      <c r="EN531" s="1381">
        <v>0</v>
      </c>
      <c r="EO531" s="1381">
        <v>0</v>
      </c>
      <c r="EP531" s="1381">
        <v>0</v>
      </c>
      <c r="EQ531" s="1381">
        <v>0</v>
      </c>
      <c r="ER531" s="1381"/>
      <c r="ES531" s="1382"/>
      <c r="ET531" s="1381"/>
      <c r="EU531" s="1381">
        <v>3</v>
      </c>
      <c r="EV531" s="1381">
        <v>0</v>
      </c>
      <c r="EW531" s="1381">
        <v>1</v>
      </c>
      <c r="EX531" s="1381">
        <v>4</v>
      </c>
      <c r="EY531" s="1386">
        <v>1</v>
      </c>
      <c r="EZ531" s="1383"/>
      <c r="FA531" s="1381"/>
      <c r="FB531" s="1381">
        <v>6</v>
      </c>
      <c r="FC531" s="1381">
        <v>2</v>
      </c>
      <c r="FD531" s="1381">
        <v>4</v>
      </c>
      <c r="FE531" s="1381">
        <v>12</v>
      </c>
      <c r="FF531" s="1381">
        <v>1</v>
      </c>
      <c r="FG531" s="1381"/>
      <c r="FH531" s="1382"/>
      <c r="FI531" s="1382"/>
      <c r="FJ531" s="1374">
        <v>3</v>
      </c>
      <c r="FK531" s="1374">
        <v>1</v>
      </c>
      <c r="FL531" s="1374">
        <v>3</v>
      </c>
      <c r="FM531" s="1374">
        <v>7</v>
      </c>
      <c r="FN531" s="1374">
        <v>1</v>
      </c>
      <c r="FO531" s="1374"/>
      <c r="FP531" s="1374"/>
      <c r="FQ531" s="1374">
        <v>9</v>
      </c>
      <c r="FR531" s="1381">
        <v>3</v>
      </c>
      <c r="FS531" s="1381">
        <v>6</v>
      </c>
      <c r="FT531" s="1381">
        <v>18</v>
      </c>
      <c r="FU531" s="1381">
        <v>1</v>
      </c>
      <c r="FV531" s="1381"/>
      <c r="FW531" s="1382"/>
      <c r="FX531" s="1382"/>
      <c r="FY531" s="1381">
        <v>0</v>
      </c>
      <c r="FZ531" s="1381">
        <v>1</v>
      </c>
      <c r="GA531" s="1381">
        <v>2</v>
      </c>
      <c r="GB531" s="1381">
        <v>3</v>
      </c>
      <c r="GC531" s="1381">
        <v>1</v>
      </c>
      <c r="GD531" s="1386"/>
      <c r="GE531" s="1381">
        <v>17</v>
      </c>
      <c r="GF531" s="1381">
        <v>2</v>
      </c>
      <c r="GG531" s="1381">
        <v>15</v>
      </c>
      <c r="GH531" s="1388">
        <v>0</v>
      </c>
      <c r="GI531" s="1388">
        <v>0</v>
      </c>
      <c r="GJ531" s="1388"/>
      <c r="GK531" s="1388"/>
      <c r="GL531" s="1388"/>
      <c r="GM531" s="1388"/>
      <c r="GN531" s="1388"/>
      <c r="GO531" s="1388"/>
      <c r="GP531" s="1388"/>
      <c r="GQ531" s="1388"/>
      <c r="GR531" s="1388"/>
    </row>
    <row r="532" spans="1:200" s="1514" customFormat="1" hidden="1" x14ac:dyDescent="0.35">
      <c r="A532" s="1496">
        <v>43466</v>
      </c>
      <c r="B532" s="1701"/>
      <c r="C532" s="1701"/>
      <c r="D532" s="1701"/>
      <c r="E532" s="1701"/>
      <c r="F532" s="1701"/>
      <c r="G532" s="1497"/>
      <c r="H532" s="1498"/>
      <c r="I532" s="1717"/>
      <c r="J532" s="1717"/>
      <c r="K532" s="1717"/>
      <c r="L532" s="1717"/>
      <c r="M532" s="1717"/>
      <c r="N532" s="1497"/>
      <c r="O532" s="1499"/>
      <c r="P532" s="1499"/>
      <c r="Q532" s="1500"/>
      <c r="R532" s="1500"/>
      <c r="S532" s="1500"/>
      <c r="T532" s="1500"/>
      <c r="U532" s="1500"/>
      <c r="V532" s="1500"/>
      <c r="W532" s="1499"/>
      <c r="X532" s="1499"/>
      <c r="Y532" s="1499"/>
      <c r="Z532" s="1499"/>
      <c r="AA532" s="1497"/>
      <c r="AB532" s="1497"/>
      <c r="AC532" s="1501"/>
      <c r="AD532" s="1501"/>
      <c r="AE532" s="1501"/>
      <c r="AF532" s="1501"/>
      <c r="AG532" s="1501"/>
      <c r="AH532" s="1502"/>
      <c r="AI532" s="1501"/>
      <c r="AJ532" s="1501"/>
      <c r="AK532" s="1501"/>
      <c r="AL532" s="1501"/>
      <c r="AM532" s="1501"/>
      <c r="AN532" s="1501"/>
      <c r="AO532" s="1501"/>
      <c r="AP532" s="1501"/>
      <c r="AQ532" s="1503"/>
      <c r="AR532" s="1503"/>
      <c r="AS532" s="1503"/>
      <c r="AT532" s="1503"/>
      <c r="AU532" s="1503"/>
      <c r="AV532" s="1503"/>
      <c r="AW532" s="1501"/>
      <c r="AX532" s="1501"/>
      <c r="AY532" s="1501"/>
      <c r="AZ532" s="1501"/>
      <c r="BA532" s="1501"/>
      <c r="BB532" s="1501"/>
      <c r="BC532" s="1501"/>
      <c r="BD532" s="1501"/>
      <c r="BE532" s="1501"/>
      <c r="BF532" s="1501"/>
      <c r="BG532" s="1501"/>
      <c r="BH532" s="1501"/>
      <c r="BI532" s="1501"/>
      <c r="BJ532" s="1501"/>
      <c r="BK532" s="1501"/>
      <c r="BL532" s="1501"/>
      <c r="BM532" s="1501"/>
      <c r="BN532" s="1501"/>
      <c r="BO532" s="1501"/>
      <c r="BP532" s="1501"/>
      <c r="BQ532" s="1501"/>
      <c r="BR532" s="1502"/>
      <c r="BS532" s="1501"/>
      <c r="BT532" s="1501"/>
      <c r="BU532" s="1501"/>
      <c r="BV532" s="1501"/>
      <c r="BW532" s="1501"/>
      <c r="BX532" s="1501"/>
      <c r="BY532" s="1501"/>
      <c r="BZ532" s="1501"/>
      <c r="CA532" s="1501"/>
      <c r="CB532" s="1501"/>
      <c r="CC532" s="1501"/>
      <c r="CD532" s="1501"/>
      <c r="CE532" s="1501"/>
      <c r="CF532" s="1504"/>
      <c r="CG532" s="1499"/>
      <c r="CH532" s="1499"/>
      <c r="CI532" s="1499"/>
      <c r="CJ532" s="1505"/>
      <c r="CK532" s="1505"/>
      <c r="CL532" s="1506"/>
      <c r="CM532" s="1506"/>
      <c r="CN532" s="1507"/>
      <c r="CO532" s="1507"/>
      <c r="CP532" s="1505"/>
      <c r="CQ532" s="1505"/>
      <c r="CR532" s="1505"/>
      <c r="CS532" s="1505"/>
      <c r="CT532" s="1506"/>
      <c r="CU532" s="1506"/>
      <c r="CV532" s="1505"/>
      <c r="CW532" s="1505"/>
      <c r="CX532" s="1505"/>
      <c r="CY532" s="1505"/>
      <c r="CZ532" s="1505"/>
      <c r="DA532" s="1506"/>
      <c r="DB532" s="1506"/>
      <c r="DC532" s="1506"/>
      <c r="DD532" s="1506"/>
      <c r="DE532" s="1506"/>
      <c r="DF532" s="1506"/>
      <c r="DG532" s="1506"/>
      <c r="DH532" s="1506"/>
      <c r="DI532" s="1506"/>
      <c r="DJ532" s="1506"/>
      <c r="DK532" s="1506"/>
      <c r="DL532" s="1506"/>
      <c r="DM532" s="1506"/>
      <c r="DN532" s="1506"/>
      <c r="DO532" s="1507"/>
      <c r="DP532" s="1507"/>
      <c r="DQ532" s="1505"/>
      <c r="DR532" s="1505"/>
      <c r="DS532" s="1505"/>
      <c r="DT532" s="1505"/>
      <c r="DU532" s="1506"/>
      <c r="DV532" s="1506"/>
      <c r="DW532" s="1507"/>
      <c r="DX532" s="1505"/>
      <c r="DY532" s="1505"/>
      <c r="DZ532" s="1505"/>
      <c r="EA532" s="1505"/>
      <c r="EB532" s="1506"/>
      <c r="EC532" s="1506"/>
      <c r="ED532" s="1507"/>
      <c r="EE532" s="1507"/>
      <c r="EF532" s="1505"/>
      <c r="EG532" s="1505"/>
      <c r="EH532" s="1505"/>
      <c r="EI532" s="1505"/>
      <c r="EJ532" s="1506"/>
      <c r="EK532" s="1506"/>
      <c r="EL532" s="1505"/>
      <c r="EM532" s="1508"/>
      <c r="EN532" s="1508"/>
      <c r="EO532" s="1508"/>
      <c r="EP532" s="1508"/>
      <c r="EQ532" s="1508"/>
      <c r="ER532" s="1508"/>
      <c r="ES532" s="1509"/>
      <c r="ET532" s="1508"/>
      <c r="EU532" s="1508"/>
      <c r="EV532" s="1508"/>
      <c r="EW532" s="1508"/>
      <c r="EX532" s="1508"/>
      <c r="EY532" s="1510"/>
      <c r="EZ532" s="1511"/>
      <c r="FA532" s="1508"/>
      <c r="FB532" s="1508"/>
      <c r="FC532" s="1508"/>
      <c r="FD532" s="1508"/>
      <c r="FE532" s="1508"/>
      <c r="FF532" s="1508"/>
      <c r="FG532" s="1508"/>
      <c r="FH532" s="1509"/>
      <c r="FI532" s="1509"/>
      <c r="FJ532" s="1512"/>
      <c r="FK532" s="1512"/>
      <c r="FL532" s="1512"/>
      <c r="FM532" s="1512"/>
      <c r="FN532" s="1512"/>
      <c r="FO532" s="1512"/>
      <c r="FP532" s="1512"/>
      <c r="FQ532" s="1512"/>
      <c r="FR532" s="1508"/>
      <c r="FS532" s="1508"/>
      <c r="FT532" s="1508"/>
      <c r="FU532" s="1508"/>
      <c r="FV532" s="1508"/>
      <c r="FW532" s="1509"/>
      <c r="FX532" s="1509"/>
      <c r="FY532" s="1508"/>
      <c r="FZ532" s="1508"/>
      <c r="GA532" s="1508"/>
      <c r="GB532" s="1508"/>
      <c r="GC532" s="1508"/>
      <c r="GD532" s="1510"/>
      <c r="GE532" s="1508"/>
      <c r="GF532" s="1508"/>
      <c r="GG532" s="1508"/>
      <c r="GH532" s="1513"/>
      <c r="GI532" s="1513"/>
      <c r="GJ532" s="1513"/>
      <c r="GK532" s="1513"/>
      <c r="GL532" s="1513"/>
      <c r="GM532" s="1513"/>
      <c r="GN532" s="1513"/>
      <c r="GO532" s="1513"/>
      <c r="GP532" s="1513"/>
      <c r="GQ532" s="1513"/>
      <c r="GR532" s="1513"/>
    </row>
    <row r="533" spans="1:200" hidden="1" x14ac:dyDescent="0.35">
      <c r="A533" s="1230">
        <v>43467</v>
      </c>
      <c r="B533" s="595"/>
      <c r="C533" s="595"/>
      <c r="D533" s="595"/>
      <c r="E533" s="1187"/>
      <c r="F533" s="595"/>
      <c r="G533" s="1165"/>
      <c r="H533" s="595"/>
      <c r="I533" s="1204"/>
      <c r="J533" s="1204"/>
      <c r="K533" s="1204"/>
      <c r="L533" s="1204"/>
      <c r="M533" s="1202"/>
      <c r="N533" s="1012"/>
      <c r="O533" s="595"/>
      <c r="P533" s="595"/>
      <c r="Q533" s="595"/>
      <c r="R533" s="595"/>
      <c r="S533" s="595"/>
      <c r="T533" s="595"/>
      <c r="U533" s="1012"/>
      <c r="V533" s="1165"/>
      <c r="W533" s="595"/>
      <c r="X533" s="595"/>
      <c r="Y533" s="595"/>
      <c r="Z533" s="595"/>
      <c r="AA533" s="1012"/>
      <c r="AB533" s="1012"/>
      <c r="AC533" s="1360">
        <v>4</v>
      </c>
      <c r="AD533" s="1360">
        <v>2</v>
      </c>
      <c r="AE533" s="1360">
        <v>6</v>
      </c>
      <c r="AF533" s="1360">
        <v>12</v>
      </c>
      <c r="AG533" s="1360">
        <v>1</v>
      </c>
      <c r="AH533" s="1361"/>
      <c r="AI533" s="1360"/>
      <c r="AJ533" s="1360">
        <v>4</v>
      </c>
      <c r="AK533" s="1360">
        <v>2</v>
      </c>
      <c r="AL533" s="1360">
        <v>7</v>
      </c>
      <c r="AM533" s="1360">
        <v>13</v>
      </c>
      <c r="AN533" s="1360">
        <v>1</v>
      </c>
      <c r="AO533" s="1360"/>
      <c r="AP533" s="1360"/>
      <c r="AQ533" s="1360">
        <v>1</v>
      </c>
      <c r="AR533" s="1360">
        <v>1</v>
      </c>
      <c r="AS533" s="1360">
        <v>4</v>
      </c>
      <c r="AT533" s="1360">
        <v>6</v>
      </c>
      <c r="AU533" s="1360">
        <v>1</v>
      </c>
      <c r="AV533" s="1361">
        <v>1</v>
      </c>
      <c r="AW533" s="1360"/>
      <c r="AX533" s="1360">
        <v>1</v>
      </c>
      <c r="AY533" s="1360">
        <v>2</v>
      </c>
      <c r="AZ533" s="1360">
        <v>4</v>
      </c>
      <c r="BA533" s="1360">
        <v>7</v>
      </c>
      <c r="BB533" s="1360">
        <v>1</v>
      </c>
      <c r="BC533" s="1360"/>
      <c r="BD533" s="1360"/>
      <c r="BE533" s="1360"/>
      <c r="BF533" s="1360"/>
      <c r="BG533" s="1360"/>
      <c r="BH533" s="1360"/>
      <c r="BI533" s="1360"/>
      <c r="BJ533" s="1360"/>
      <c r="BK533" s="1360"/>
      <c r="BL533" s="1360"/>
      <c r="BM533" s="1360">
        <v>0</v>
      </c>
      <c r="BN533" s="1360">
        <v>0</v>
      </c>
      <c r="BO533" s="1360">
        <v>3</v>
      </c>
      <c r="BP533" s="1360">
        <v>3</v>
      </c>
      <c r="BQ533" s="1360">
        <v>1</v>
      </c>
      <c r="BR533" s="1361"/>
      <c r="BS533" s="1360">
        <v>0</v>
      </c>
      <c r="BT533" s="1360">
        <v>0</v>
      </c>
      <c r="BU533" s="1360">
        <v>3</v>
      </c>
      <c r="BV533" s="1360">
        <v>3</v>
      </c>
      <c r="BW533" s="1360">
        <v>1</v>
      </c>
      <c r="BX533" s="1360"/>
      <c r="BY533" s="1360"/>
      <c r="BZ533" s="1360"/>
      <c r="CA533" s="1360">
        <v>6</v>
      </c>
      <c r="CB533" s="1360">
        <v>0</v>
      </c>
      <c r="CC533" s="1360">
        <v>2</v>
      </c>
      <c r="CD533" s="1360">
        <v>8</v>
      </c>
      <c r="CE533" s="1360">
        <v>1</v>
      </c>
      <c r="CF533" s="1163"/>
      <c r="CG533" s="1354"/>
      <c r="CH533" s="1354">
        <v>7</v>
      </c>
      <c r="CI533" s="1354">
        <v>0</v>
      </c>
      <c r="CJ533" s="587">
        <v>3</v>
      </c>
      <c r="CK533" s="587">
        <v>10</v>
      </c>
      <c r="CL533" s="1127">
        <v>1</v>
      </c>
      <c r="CM533" s="1127"/>
      <c r="CN533" s="588"/>
      <c r="CO533" s="588"/>
      <c r="CP533" s="587">
        <v>6</v>
      </c>
      <c r="CQ533" s="587">
        <v>2</v>
      </c>
      <c r="CR533" s="587">
        <v>6</v>
      </c>
      <c r="CS533" s="587">
        <v>14</v>
      </c>
      <c r="CT533" s="1127">
        <v>1</v>
      </c>
      <c r="CU533" s="1127"/>
      <c r="CV533" s="588"/>
      <c r="CW533" s="587">
        <v>7</v>
      </c>
      <c r="CX533" s="587">
        <v>2</v>
      </c>
      <c r="CY533" s="587">
        <v>6</v>
      </c>
      <c r="CZ533" s="587">
        <v>15</v>
      </c>
      <c r="DA533" s="1127">
        <v>1</v>
      </c>
      <c r="DB533" s="1127"/>
      <c r="DC533" s="1127"/>
      <c r="DD533" s="1127"/>
      <c r="DE533" s="1127"/>
      <c r="DF533" s="1127"/>
      <c r="DG533" s="1127"/>
      <c r="DH533" s="1127"/>
      <c r="DI533" s="1127"/>
      <c r="DJ533" s="1127"/>
      <c r="DK533" s="1127"/>
      <c r="DL533" s="1127"/>
      <c r="DM533" s="1127"/>
      <c r="DN533" s="1127"/>
      <c r="DO533" s="588"/>
      <c r="DP533" s="588"/>
      <c r="DQ533" s="587"/>
      <c r="DR533" s="587"/>
      <c r="DS533" s="587"/>
      <c r="DT533" s="587"/>
      <c r="DU533" s="1127"/>
      <c r="DV533" s="1127"/>
      <c r="DW533" s="588"/>
      <c r="DX533" s="587"/>
      <c r="DY533" s="587"/>
      <c r="DZ533" s="587"/>
      <c r="EA533" s="587"/>
      <c r="EB533" s="1127"/>
      <c r="EC533" s="1127"/>
      <c r="ED533" s="588"/>
      <c r="EE533" s="588"/>
      <c r="EF533" s="587">
        <v>14</v>
      </c>
      <c r="EG533" s="587">
        <v>1</v>
      </c>
      <c r="EH533" s="587">
        <v>1</v>
      </c>
      <c r="EI533" s="587">
        <v>16</v>
      </c>
      <c r="EJ533" s="1127">
        <v>1</v>
      </c>
      <c r="EK533" s="1127"/>
      <c r="EL533" s="588"/>
      <c r="EM533" s="1381">
        <v>16</v>
      </c>
      <c r="EN533" s="1381">
        <v>3</v>
      </c>
      <c r="EO533" s="1381">
        <v>3</v>
      </c>
      <c r="EP533" s="1381">
        <v>22</v>
      </c>
      <c r="EQ533" s="1381">
        <v>1</v>
      </c>
      <c r="ER533" s="1381"/>
      <c r="ES533" s="1382"/>
      <c r="ET533" s="1381"/>
      <c r="EU533" s="1381">
        <v>10</v>
      </c>
      <c r="EV533" s="1381">
        <v>4</v>
      </c>
      <c r="EW533" s="1381">
        <v>0</v>
      </c>
      <c r="EX533" s="1381">
        <v>14</v>
      </c>
      <c r="EY533" s="1386">
        <v>1</v>
      </c>
      <c r="EZ533" s="1383"/>
      <c r="FA533" s="1382"/>
      <c r="FB533" s="1381">
        <v>11</v>
      </c>
      <c r="FC533" s="1381">
        <v>6</v>
      </c>
      <c r="FD533" s="1381">
        <v>2</v>
      </c>
      <c r="FE533" s="1381">
        <v>19</v>
      </c>
      <c r="FF533" s="1381">
        <v>1</v>
      </c>
      <c r="FG533" s="1381"/>
      <c r="FH533" s="1382"/>
      <c r="FI533" s="1382"/>
      <c r="FJ533" s="1374">
        <v>11</v>
      </c>
      <c r="FK533" s="1374">
        <v>1</v>
      </c>
      <c r="FL533" s="1374">
        <v>3</v>
      </c>
      <c r="FM533" s="1374">
        <v>15</v>
      </c>
      <c r="FN533" s="1374">
        <v>1</v>
      </c>
      <c r="FO533" s="1374"/>
      <c r="FP533" s="1374"/>
      <c r="FQ533" s="1374">
        <v>11</v>
      </c>
      <c r="FR533" s="1381">
        <v>1</v>
      </c>
      <c r="FS533" s="1381">
        <v>9</v>
      </c>
      <c r="FT533" s="1381">
        <v>21</v>
      </c>
      <c r="FU533" s="1381">
        <v>1</v>
      </c>
      <c r="FV533" s="1381"/>
      <c r="FW533" s="1382"/>
      <c r="FX533" s="1382"/>
      <c r="FY533" s="1381">
        <v>1</v>
      </c>
      <c r="FZ533" s="1381">
        <v>3</v>
      </c>
      <c r="GA533" s="1381">
        <v>3</v>
      </c>
      <c r="GB533" s="1382">
        <v>7</v>
      </c>
      <c r="GC533" s="1382">
        <v>1</v>
      </c>
      <c r="GD533" s="1386"/>
      <c r="GE533" s="1381">
        <v>53</v>
      </c>
      <c r="GF533" s="1381">
        <v>14</v>
      </c>
      <c r="GG533" s="1381">
        <v>28</v>
      </c>
      <c r="GH533" s="1388">
        <v>2</v>
      </c>
      <c r="GI533" s="1388">
        <v>3</v>
      </c>
      <c r="GJ533" s="1388"/>
      <c r="GK533" s="1388"/>
      <c r="GL533" s="1388"/>
      <c r="GM533" s="1388"/>
      <c r="GN533" s="1388"/>
      <c r="GO533" s="1388"/>
      <c r="GP533" s="1388"/>
      <c r="GQ533" s="1388"/>
      <c r="GR533" s="1388"/>
    </row>
    <row r="534" spans="1:200" hidden="1" x14ac:dyDescent="0.35">
      <c r="A534" s="1230">
        <v>43468</v>
      </c>
      <c r="B534" s="1012"/>
      <c r="C534" s="1012"/>
      <c r="D534" s="1012"/>
      <c r="E534" s="1012"/>
      <c r="F534" s="1012"/>
      <c r="G534" s="1165"/>
      <c r="H534" s="595"/>
      <c r="I534" s="1202"/>
      <c r="J534" s="1202"/>
      <c r="K534" s="1202"/>
      <c r="L534" s="1202"/>
      <c r="M534" s="1202"/>
      <c r="N534" s="1012"/>
      <c r="O534" s="595"/>
      <c r="P534" s="595"/>
      <c r="Q534" s="595"/>
      <c r="R534" s="595"/>
      <c r="S534" s="595"/>
      <c r="T534" s="595"/>
      <c r="U534" s="1012"/>
      <c r="V534" s="1165"/>
      <c r="W534" s="595"/>
      <c r="X534" s="595"/>
      <c r="Y534" s="595"/>
      <c r="Z534" s="595"/>
      <c r="AA534" s="1012"/>
      <c r="AB534" s="1012"/>
      <c r="AC534" s="1360">
        <v>6</v>
      </c>
      <c r="AD534" s="1360">
        <v>6</v>
      </c>
      <c r="AE534" s="1360">
        <v>5</v>
      </c>
      <c r="AF534" s="1360">
        <v>17</v>
      </c>
      <c r="AG534" s="1360">
        <v>1</v>
      </c>
      <c r="AH534" s="1361"/>
      <c r="AI534" s="1360"/>
      <c r="AJ534" s="1360">
        <v>6</v>
      </c>
      <c r="AK534" s="1360">
        <v>6</v>
      </c>
      <c r="AL534" s="1360">
        <v>5</v>
      </c>
      <c r="AM534" s="1360">
        <v>17</v>
      </c>
      <c r="AN534" s="1360">
        <v>1</v>
      </c>
      <c r="AO534" s="1360"/>
      <c r="AP534" s="1360"/>
      <c r="AQ534" s="1360">
        <v>2</v>
      </c>
      <c r="AR534" s="1360">
        <v>2</v>
      </c>
      <c r="AS534" s="1360">
        <v>3</v>
      </c>
      <c r="AT534" s="1360">
        <v>7</v>
      </c>
      <c r="AU534" s="1360">
        <v>1</v>
      </c>
      <c r="AV534" s="1361">
        <v>1</v>
      </c>
      <c r="AW534" s="1360"/>
      <c r="AX534" s="1360">
        <v>2</v>
      </c>
      <c r="AY534" s="1360">
        <v>2</v>
      </c>
      <c r="AZ534" s="1360">
        <v>3</v>
      </c>
      <c r="BA534" s="1360">
        <v>7</v>
      </c>
      <c r="BB534" s="1360">
        <v>1</v>
      </c>
      <c r="BC534" s="1360"/>
      <c r="BD534" s="1360"/>
      <c r="BE534" s="1360"/>
      <c r="BF534" s="1360"/>
      <c r="BG534" s="1360"/>
      <c r="BH534" s="1360"/>
      <c r="BI534" s="1360"/>
      <c r="BJ534" s="1360"/>
      <c r="BK534" s="1360"/>
      <c r="BL534" s="1360"/>
      <c r="BM534" s="1360">
        <v>0</v>
      </c>
      <c r="BN534" s="1360">
        <v>1</v>
      </c>
      <c r="BO534" s="1360">
        <v>3</v>
      </c>
      <c r="BP534" s="1360">
        <v>4</v>
      </c>
      <c r="BQ534" s="1360">
        <v>1</v>
      </c>
      <c r="BR534" s="1361"/>
      <c r="BS534" s="1360">
        <v>0</v>
      </c>
      <c r="BT534" s="1360">
        <v>1</v>
      </c>
      <c r="BU534" s="1360">
        <v>5</v>
      </c>
      <c r="BV534" s="1360">
        <v>6</v>
      </c>
      <c r="BW534" s="1360">
        <v>1</v>
      </c>
      <c r="BX534" s="1360"/>
      <c r="BY534" s="1360"/>
      <c r="BZ534" s="1360"/>
      <c r="CA534" s="1360">
        <v>0</v>
      </c>
      <c r="CB534" s="1360">
        <v>0</v>
      </c>
      <c r="CC534" s="1360">
        <v>0</v>
      </c>
      <c r="CD534" s="1360">
        <v>0</v>
      </c>
      <c r="CE534" s="1360">
        <v>1</v>
      </c>
      <c r="CF534" s="1163"/>
      <c r="CG534" s="1354"/>
      <c r="CH534" s="1354">
        <v>1</v>
      </c>
      <c r="CI534" s="1354">
        <v>0</v>
      </c>
      <c r="CJ534" s="587">
        <v>1</v>
      </c>
      <c r="CK534" s="587">
        <v>2</v>
      </c>
      <c r="CL534" s="1127">
        <v>1</v>
      </c>
      <c r="CM534" s="1127"/>
      <c r="CN534" s="588"/>
      <c r="CO534" s="588"/>
      <c r="CP534" s="587">
        <v>3</v>
      </c>
      <c r="CQ534" s="587">
        <v>2</v>
      </c>
      <c r="CR534" s="587">
        <v>5</v>
      </c>
      <c r="CS534" s="587">
        <v>10</v>
      </c>
      <c r="CT534" s="1127">
        <v>1</v>
      </c>
      <c r="CU534" s="1127"/>
      <c r="CV534" s="588"/>
      <c r="CW534" s="587">
        <v>4</v>
      </c>
      <c r="CX534" s="587">
        <v>2</v>
      </c>
      <c r="CY534" s="587">
        <v>9</v>
      </c>
      <c r="CZ534" s="587">
        <v>15</v>
      </c>
      <c r="DA534" s="1127">
        <v>1</v>
      </c>
      <c r="DB534" s="1127"/>
      <c r="DC534" s="1127"/>
      <c r="DD534" s="1127"/>
      <c r="DE534" s="1127"/>
      <c r="DF534" s="1127"/>
      <c r="DG534" s="1127"/>
      <c r="DH534" s="1127"/>
      <c r="DI534" s="1127"/>
      <c r="DJ534" s="1127"/>
      <c r="DK534" s="1127"/>
      <c r="DL534" s="1127"/>
      <c r="DM534" s="1127"/>
      <c r="DN534" s="1127"/>
      <c r="DO534" s="588"/>
      <c r="DP534" s="588"/>
      <c r="DQ534" s="587"/>
      <c r="DR534" s="587"/>
      <c r="DS534" s="587"/>
      <c r="DT534" s="587"/>
      <c r="DU534" s="1127"/>
      <c r="DV534" s="1127"/>
      <c r="DW534" s="588"/>
      <c r="DX534" s="587"/>
      <c r="DY534" s="587"/>
      <c r="DZ534" s="587"/>
      <c r="EA534" s="587"/>
      <c r="EB534" s="1127"/>
      <c r="EC534" s="1127"/>
      <c r="ED534" s="588"/>
      <c r="EE534" s="588"/>
      <c r="EF534" s="587">
        <v>10</v>
      </c>
      <c r="EG534" s="587">
        <v>0</v>
      </c>
      <c r="EH534" s="587">
        <v>1</v>
      </c>
      <c r="EI534" s="587">
        <v>11</v>
      </c>
      <c r="EJ534" s="1127">
        <v>1</v>
      </c>
      <c r="EK534" s="1127"/>
      <c r="EL534" s="588"/>
      <c r="EM534" s="1381">
        <v>18</v>
      </c>
      <c r="EN534" s="1381">
        <v>6</v>
      </c>
      <c r="EO534" s="1381">
        <v>3</v>
      </c>
      <c r="EP534" s="1381">
        <v>27</v>
      </c>
      <c r="EQ534" s="1381">
        <v>1</v>
      </c>
      <c r="ER534" s="1381"/>
      <c r="ES534" s="1382"/>
      <c r="ET534" s="1381"/>
      <c r="EU534" s="1381">
        <v>8</v>
      </c>
      <c r="EV534" s="1381">
        <v>0</v>
      </c>
      <c r="EW534" s="1381">
        <v>6</v>
      </c>
      <c r="EX534" s="1381">
        <v>14</v>
      </c>
      <c r="EY534" s="1386">
        <v>1</v>
      </c>
      <c r="EZ534" s="1383"/>
      <c r="FA534" s="1382"/>
      <c r="FB534" s="1381">
        <v>9</v>
      </c>
      <c r="FC534" s="1381">
        <v>2</v>
      </c>
      <c r="FD534" s="1381">
        <v>8</v>
      </c>
      <c r="FE534" s="1381">
        <v>19</v>
      </c>
      <c r="FF534" s="1381">
        <v>1</v>
      </c>
      <c r="FG534" s="1381"/>
      <c r="FH534" s="1382"/>
      <c r="FI534" s="1382"/>
      <c r="FJ534" s="1374">
        <v>11</v>
      </c>
      <c r="FK534" s="1374">
        <v>0</v>
      </c>
      <c r="FL534" s="1374">
        <v>2</v>
      </c>
      <c r="FM534" s="1374">
        <v>13</v>
      </c>
      <c r="FN534" s="1374">
        <v>1</v>
      </c>
      <c r="FO534" s="1374"/>
      <c r="FP534" s="1374"/>
      <c r="FQ534" s="1374">
        <v>15</v>
      </c>
      <c r="FR534" s="1381">
        <v>0</v>
      </c>
      <c r="FS534" s="1381">
        <v>3</v>
      </c>
      <c r="FT534" s="1381">
        <v>18</v>
      </c>
      <c r="FU534" s="1381">
        <v>1</v>
      </c>
      <c r="FV534" s="1381"/>
      <c r="FW534" s="1382"/>
      <c r="FX534" s="1382"/>
      <c r="FY534" s="1381">
        <v>0</v>
      </c>
      <c r="FZ534" s="1381">
        <v>2</v>
      </c>
      <c r="GA534" s="1381">
        <v>1</v>
      </c>
      <c r="GB534" s="1382">
        <v>3</v>
      </c>
      <c r="GC534" s="1382">
        <v>1</v>
      </c>
      <c r="GD534" s="1386"/>
      <c r="GE534" s="1381">
        <v>40</v>
      </c>
      <c r="GF534" s="1381">
        <v>13</v>
      </c>
      <c r="GG534" s="1381">
        <v>26</v>
      </c>
      <c r="GH534" s="1388">
        <v>0</v>
      </c>
      <c r="GI534" s="1388">
        <v>1</v>
      </c>
      <c r="GJ534" s="1388"/>
      <c r="GK534" s="1388"/>
      <c r="GL534" s="1388"/>
      <c r="GM534" s="1388"/>
      <c r="GN534" s="1388"/>
      <c r="GO534" s="1388"/>
      <c r="GP534" s="1388"/>
      <c r="GQ534" s="1388"/>
      <c r="GR534" s="1388"/>
    </row>
    <row r="535" spans="1:200" hidden="1" x14ac:dyDescent="0.35">
      <c r="A535" s="1231">
        <v>43469</v>
      </c>
      <c r="B535" s="1012"/>
      <c r="C535" s="1012"/>
      <c r="D535" s="1012"/>
      <c r="E535" s="1012"/>
      <c r="F535" s="1012"/>
      <c r="G535" s="1165"/>
      <c r="H535" s="595"/>
      <c r="I535" s="1202"/>
      <c r="J535" s="1202"/>
      <c r="K535" s="1202"/>
      <c r="L535" s="1202"/>
      <c r="M535" s="1202"/>
      <c r="N535" s="1012"/>
      <c r="O535" s="595"/>
      <c r="P535" s="595"/>
      <c r="Q535" s="595"/>
      <c r="R535" s="595"/>
      <c r="S535" s="595"/>
      <c r="T535" s="595"/>
      <c r="U535" s="1012"/>
      <c r="V535" s="1165"/>
      <c r="W535" s="595"/>
      <c r="X535" s="595"/>
      <c r="Y535" s="595"/>
      <c r="Z535" s="595"/>
      <c r="AA535" s="1012"/>
      <c r="AB535" s="1012"/>
      <c r="AC535" s="1360">
        <v>4</v>
      </c>
      <c r="AD535" s="1360">
        <v>1</v>
      </c>
      <c r="AE535" s="1360">
        <v>5</v>
      </c>
      <c r="AF535" s="1360">
        <v>10</v>
      </c>
      <c r="AG535" s="1360">
        <v>1</v>
      </c>
      <c r="AH535" s="1361"/>
      <c r="AI535" s="1360"/>
      <c r="AJ535" s="1360">
        <v>4</v>
      </c>
      <c r="AK535" s="1360">
        <v>2</v>
      </c>
      <c r="AL535" s="1360">
        <v>5</v>
      </c>
      <c r="AM535" s="1360">
        <v>11</v>
      </c>
      <c r="AN535" s="1360">
        <v>1</v>
      </c>
      <c r="AO535" s="1360"/>
      <c r="AP535" s="1360"/>
      <c r="AQ535" s="1360">
        <v>3</v>
      </c>
      <c r="AR535" s="1360">
        <v>3</v>
      </c>
      <c r="AS535" s="1360">
        <v>3</v>
      </c>
      <c r="AT535" s="1360">
        <v>9</v>
      </c>
      <c r="AU535" s="1360">
        <v>1</v>
      </c>
      <c r="AV535" s="1361">
        <v>1</v>
      </c>
      <c r="AW535" s="1360"/>
      <c r="AX535" s="1360">
        <v>3</v>
      </c>
      <c r="AY535" s="1360">
        <v>3</v>
      </c>
      <c r="AZ535" s="1360">
        <v>3</v>
      </c>
      <c r="BA535" s="1360">
        <v>9</v>
      </c>
      <c r="BB535" s="1360">
        <v>1</v>
      </c>
      <c r="BC535" s="1360"/>
      <c r="BD535" s="1360"/>
      <c r="BE535" s="1360"/>
      <c r="BF535" s="1360"/>
      <c r="BG535" s="1360"/>
      <c r="BH535" s="1360"/>
      <c r="BI535" s="1360"/>
      <c r="BJ535" s="1360"/>
      <c r="BK535" s="1360"/>
      <c r="BL535" s="1360"/>
      <c r="BM535" s="1360">
        <v>0</v>
      </c>
      <c r="BN535" s="1360">
        <v>0</v>
      </c>
      <c r="BO535" s="1360">
        <v>0</v>
      </c>
      <c r="BP535" s="1360">
        <v>0</v>
      </c>
      <c r="BQ535" s="1360">
        <v>1</v>
      </c>
      <c r="BR535" s="1361"/>
      <c r="BS535" s="1360">
        <v>0</v>
      </c>
      <c r="BT535" s="1360">
        <v>0</v>
      </c>
      <c r="BU535" s="1360">
        <v>2</v>
      </c>
      <c r="BV535" s="1360">
        <v>2</v>
      </c>
      <c r="BW535" s="1360">
        <v>1</v>
      </c>
      <c r="BX535" s="1360"/>
      <c r="BY535" s="1360"/>
      <c r="BZ535" s="1360"/>
      <c r="CA535" s="1360">
        <v>3</v>
      </c>
      <c r="CB535" s="1360">
        <v>0</v>
      </c>
      <c r="CC535" s="1360">
        <v>2</v>
      </c>
      <c r="CD535" s="1360">
        <v>5</v>
      </c>
      <c r="CE535" s="1360">
        <v>1</v>
      </c>
      <c r="CF535" s="1163"/>
      <c r="CG535" s="1354"/>
      <c r="CH535" s="1354">
        <v>3</v>
      </c>
      <c r="CI535" s="1354">
        <v>0</v>
      </c>
      <c r="CJ535" s="587">
        <v>4</v>
      </c>
      <c r="CK535" s="587">
        <v>7</v>
      </c>
      <c r="CL535" s="1127">
        <v>1</v>
      </c>
      <c r="CM535" s="1127"/>
      <c r="CN535" s="588"/>
      <c r="CO535" s="588"/>
      <c r="CP535" s="587">
        <v>3</v>
      </c>
      <c r="CQ535" s="587">
        <v>0</v>
      </c>
      <c r="CR535" s="587">
        <v>6</v>
      </c>
      <c r="CS535" s="587">
        <v>9</v>
      </c>
      <c r="CT535" s="1127">
        <v>1</v>
      </c>
      <c r="CU535" s="1127"/>
      <c r="CV535" s="588"/>
      <c r="CW535" s="587">
        <v>5</v>
      </c>
      <c r="CX535" s="587">
        <v>0</v>
      </c>
      <c r="CY535" s="587">
        <v>6</v>
      </c>
      <c r="CZ535" s="587">
        <v>11</v>
      </c>
      <c r="DA535" s="1127">
        <v>1</v>
      </c>
      <c r="DB535" s="1127"/>
      <c r="DC535" s="1127"/>
      <c r="DD535" s="1127"/>
      <c r="DE535" s="1127"/>
      <c r="DF535" s="1127"/>
      <c r="DG535" s="1127"/>
      <c r="DH535" s="1127"/>
      <c r="DI535" s="1127"/>
      <c r="DJ535" s="1127"/>
      <c r="DK535" s="1127"/>
      <c r="DL535" s="1127"/>
      <c r="DM535" s="1127"/>
      <c r="DN535" s="1127"/>
      <c r="DO535" s="588"/>
      <c r="DP535" s="588"/>
      <c r="DQ535" s="587"/>
      <c r="DR535" s="587"/>
      <c r="DS535" s="587"/>
      <c r="DT535" s="587"/>
      <c r="DU535" s="1127"/>
      <c r="DV535" s="1127"/>
      <c r="DW535" s="588"/>
      <c r="DX535" s="587"/>
      <c r="DY535" s="587"/>
      <c r="DZ535" s="587"/>
      <c r="EA535" s="587"/>
      <c r="EB535" s="1127"/>
      <c r="EC535" s="1127"/>
      <c r="ED535" s="588"/>
      <c r="EE535" s="588"/>
      <c r="EF535" s="587">
        <v>6</v>
      </c>
      <c r="EG535" s="587">
        <v>0</v>
      </c>
      <c r="EH535" s="587">
        <v>2</v>
      </c>
      <c r="EI535" s="587">
        <v>8</v>
      </c>
      <c r="EJ535" s="1127">
        <v>1</v>
      </c>
      <c r="EK535" s="1127"/>
      <c r="EL535" s="588"/>
      <c r="EM535" s="1381">
        <v>10</v>
      </c>
      <c r="EN535" s="1381">
        <v>1</v>
      </c>
      <c r="EO535" s="1381">
        <v>3</v>
      </c>
      <c r="EP535" s="1381">
        <v>14</v>
      </c>
      <c r="EQ535" s="1381">
        <v>1</v>
      </c>
      <c r="ER535" s="1381"/>
      <c r="ES535" s="1382"/>
      <c r="ET535" s="1381"/>
      <c r="EU535" s="1381">
        <v>8</v>
      </c>
      <c r="EV535" s="1381">
        <v>0</v>
      </c>
      <c r="EW535" s="1381">
        <v>1</v>
      </c>
      <c r="EX535" s="1381">
        <v>9</v>
      </c>
      <c r="EY535" s="1386">
        <v>1</v>
      </c>
      <c r="EZ535" s="1383"/>
      <c r="FA535" s="1382"/>
      <c r="FB535" s="1381">
        <v>10</v>
      </c>
      <c r="FC535" s="1381">
        <v>0</v>
      </c>
      <c r="FD535" s="1381">
        <v>4</v>
      </c>
      <c r="FE535" s="1381">
        <v>14</v>
      </c>
      <c r="FF535" s="1381">
        <v>1</v>
      </c>
      <c r="FG535" s="1381"/>
      <c r="FH535" s="1382"/>
      <c r="FI535" s="1382"/>
      <c r="FJ535" s="1374">
        <v>9</v>
      </c>
      <c r="FK535" s="1374">
        <v>2</v>
      </c>
      <c r="FL535" s="1374">
        <v>2</v>
      </c>
      <c r="FM535" s="1374">
        <v>13</v>
      </c>
      <c r="FN535" s="1374">
        <v>1</v>
      </c>
      <c r="FO535" s="1374"/>
      <c r="FP535" s="1374"/>
      <c r="FQ535" s="1374">
        <v>12</v>
      </c>
      <c r="FR535" s="1381">
        <v>2</v>
      </c>
      <c r="FS535" s="1381">
        <v>2</v>
      </c>
      <c r="FT535" s="1381">
        <v>16</v>
      </c>
      <c r="FU535" s="1381">
        <v>1</v>
      </c>
      <c r="FV535" s="1381">
        <v>2</v>
      </c>
      <c r="FW535" s="1382"/>
      <c r="FX535" s="1382"/>
      <c r="FY535" s="1381">
        <v>1</v>
      </c>
      <c r="FZ535" s="1381">
        <v>2</v>
      </c>
      <c r="GA535" s="1381">
        <v>1</v>
      </c>
      <c r="GB535" s="1382">
        <v>4</v>
      </c>
      <c r="GC535" s="1382">
        <v>1</v>
      </c>
      <c r="GD535" s="1386"/>
      <c r="GE535" s="1381">
        <v>37</v>
      </c>
      <c r="GF535" s="1381">
        <v>8</v>
      </c>
      <c r="GG535" s="1381">
        <v>22</v>
      </c>
      <c r="GH535" s="1388">
        <v>2</v>
      </c>
      <c r="GI535" s="1388">
        <v>0</v>
      </c>
      <c r="GJ535" s="1388"/>
      <c r="GK535" s="1388"/>
      <c r="GL535" s="1388"/>
      <c r="GM535" s="1388"/>
      <c r="GN535" s="1388"/>
      <c r="GO535" s="1388"/>
      <c r="GP535" s="1388"/>
      <c r="GQ535" s="1388"/>
      <c r="GR535" s="1388"/>
    </row>
    <row r="536" spans="1:200" hidden="1" x14ac:dyDescent="0.35">
      <c r="A536" s="1469">
        <v>43472</v>
      </c>
      <c r="B536" s="1012"/>
      <c r="C536" s="1012"/>
      <c r="D536" s="1012"/>
      <c r="E536" s="1012"/>
      <c r="F536" s="1012"/>
      <c r="G536" s="1165"/>
      <c r="H536" s="595"/>
      <c r="I536" s="1202"/>
      <c r="J536" s="1202"/>
      <c r="K536" s="1202"/>
      <c r="L536" s="1202"/>
      <c r="M536" s="1202"/>
      <c r="N536" s="1012"/>
      <c r="O536" s="595"/>
      <c r="P536" s="595"/>
      <c r="Q536" s="595"/>
      <c r="R536" s="595"/>
      <c r="S536" s="595"/>
      <c r="T536" s="595"/>
      <c r="U536" s="1012"/>
      <c r="V536" s="1165"/>
      <c r="W536" s="595"/>
      <c r="X536" s="595"/>
      <c r="Y536" s="595"/>
      <c r="Z536" s="595"/>
      <c r="AA536" s="1012"/>
      <c r="AB536" s="1012"/>
      <c r="AC536" s="1360">
        <v>9</v>
      </c>
      <c r="AD536" s="1360">
        <v>3</v>
      </c>
      <c r="AE536" s="1360">
        <v>6</v>
      </c>
      <c r="AF536" s="1360">
        <v>18</v>
      </c>
      <c r="AG536" s="1360">
        <v>1</v>
      </c>
      <c r="AH536" s="1361"/>
      <c r="AI536" s="1360"/>
      <c r="AJ536" s="1360">
        <v>9</v>
      </c>
      <c r="AK536" s="1360">
        <v>3</v>
      </c>
      <c r="AL536" s="1360">
        <v>7</v>
      </c>
      <c r="AM536" s="1360">
        <v>19</v>
      </c>
      <c r="AN536" s="1360">
        <v>1</v>
      </c>
      <c r="AO536" s="1360"/>
      <c r="AP536" s="1360"/>
      <c r="AQ536" s="1360">
        <v>6</v>
      </c>
      <c r="AR536" s="1360">
        <v>3</v>
      </c>
      <c r="AS536" s="1360">
        <v>4</v>
      </c>
      <c r="AT536" s="1360">
        <v>13</v>
      </c>
      <c r="AU536" s="1360">
        <v>1</v>
      </c>
      <c r="AV536" s="1361">
        <v>1</v>
      </c>
      <c r="AW536" s="1360"/>
      <c r="AX536" s="1360">
        <v>6</v>
      </c>
      <c r="AY536" s="1360">
        <v>3</v>
      </c>
      <c r="AZ536" s="1360">
        <v>4</v>
      </c>
      <c r="BA536" s="1360">
        <v>13</v>
      </c>
      <c r="BB536" s="1360">
        <v>1</v>
      </c>
      <c r="BC536" s="1360"/>
      <c r="BD536" s="1360"/>
      <c r="BE536" s="1360"/>
      <c r="BF536" s="1360"/>
      <c r="BG536" s="1360"/>
      <c r="BH536" s="1360"/>
      <c r="BI536" s="1360"/>
      <c r="BJ536" s="1360"/>
      <c r="BK536" s="1360"/>
      <c r="BL536" s="1360"/>
      <c r="BM536" s="1360">
        <v>0</v>
      </c>
      <c r="BN536" s="1360">
        <v>0</v>
      </c>
      <c r="BO536" s="1360">
        <v>0</v>
      </c>
      <c r="BP536" s="1360">
        <v>0</v>
      </c>
      <c r="BQ536" s="1360">
        <v>1</v>
      </c>
      <c r="BR536" s="1361"/>
      <c r="BS536" s="1360">
        <v>0</v>
      </c>
      <c r="BT536" s="1360">
        <v>0</v>
      </c>
      <c r="BU536" s="1360">
        <v>0</v>
      </c>
      <c r="BV536" s="1360">
        <v>0</v>
      </c>
      <c r="BW536" s="1360">
        <v>1</v>
      </c>
      <c r="BX536" s="1360"/>
      <c r="BY536" s="1360"/>
      <c r="BZ536" s="1360"/>
      <c r="CA536" s="1360">
        <v>3</v>
      </c>
      <c r="CB536" s="1360">
        <v>1</v>
      </c>
      <c r="CC536" s="1360">
        <v>5</v>
      </c>
      <c r="CD536" s="1360">
        <v>9</v>
      </c>
      <c r="CE536" s="1360">
        <v>1</v>
      </c>
      <c r="CF536" s="1163"/>
      <c r="CG536" s="1354"/>
      <c r="CH536" s="1354">
        <v>3</v>
      </c>
      <c r="CI536" s="1354">
        <v>1</v>
      </c>
      <c r="CJ536" s="587">
        <v>7</v>
      </c>
      <c r="CK536" s="587">
        <v>11</v>
      </c>
      <c r="CL536" s="1127">
        <v>1</v>
      </c>
      <c r="CM536" s="1127"/>
      <c r="CN536" s="588"/>
      <c r="CO536" s="588"/>
      <c r="CP536" s="587">
        <v>5</v>
      </c>
      <c r="CQ536" s="587">
        <v>0</v>
      </c>
      <c r="CR536" s="587">
        <v>5</v>
      </c>
      <c r="CS536" s="587">
        <v>10</v>
      </c>
      <c r="CT536" s="1127">
        <v>1</v>
      </c>
      <c r="CU536" s="1127"/>
      <c r="CV536" s="588"/>
      <c r="CW536" s="587">
        <v>7</v>
      </c>
      <c r="CX536" s="587">
        <v>0</v>
      </c>
      <c r="CY536" s="587">
        <v>6</v>
      </c>
      <c r="CZ536" s="587">
        <v>13</v>
      </c>
      <c r="DA536" s="1127">
        <v>1</v>
      </c>
      <c r="DB536" s="1127"/>
      <c r="DC536" s="1127"/>
      <c r="DD536" s="1127"/>
      <c r="DE536" s="1127"/>
      <c r="DF536" s="1127"/>
      <c r="DG536" s="1127"/>
      <c r="DH536" s="1127"/>
      <c r="DI536" s="1127"/>
      <c r="DJ536" s="1127"/>
      <c r="DK536" s="1127"/>
      <c r="DL536" s="1127"/>
      <c r="DM536" s="1127"/>
      <c r="DN536" s="1127"/>
      <c r="DO536" s="588"/>
      <c r="DP536" s="588"/>
      <c r="DQ536" s="587"/>
      <c r="DR536" s="587"/>
      <c r="DS536" s="587"/>
      <c r="DT536" s="587"/>
      <c r="DU536" s="1127"/>
      <c r="DV536" s="1127"/>
      <c r="DW536" s="588"/>
      <c r="DX536" s="587"/>
      <c r="DY536" s="587"/>
      <c r="DZ536" s="587"/>
      <c r="EA536" s="587"/>
      <c r="EB536" s="1127"/>
      <c r="EC536" s="1127"/>
      <c r="ED536" s="588"/>
      <c r="EE536" s="588"/>
      <c r="EF536" s="587">
        <v>9</v>
      </c>
      <c r="EG536" s="587">
        <v>0</v>
      </c>
      <c r="EH536" s="587">
        <v>0</v>
      </c>
      <c r="EI536" s="587">
        <v>9</v>
      </c>
      <c r="EJ536" s="1127">
        <v>1</v>
      </c>
      <c r="EK536" s="1127"/>
      <c r="EL536" s="588"/>
      <c r="EM536" s="1381">
        <v>15</v>
      </c>
      <c r="EN536" s="1381">
        <v>1</v>
      </c>
      <c r="EO536" s="1381">
        <v>2</v>
      </c>
      <c r="EP536" s="1381">
        <v>18</v>
      </c>
      <c r="EQ536" s="1381">
        <v>1</v>
      </c>
      <c r="ER536" s="1381"/>
      <c r="ES536" s="1382"/>
      <c r="ET536" s="1381"/>
      <c r="EU536" s="1381">
        <v>9</v>
      </c>
      <c r="EV536" s="1381">
        <v>0</v>
      </c>
      <c r="EW536" s="1381">
        <v>4</v>
      </c>
      <c r="EX536" s="1381">
        <v>13</v>
      </c>
      <c r="EY536" s="1386">
        <v>1</v>
      </c>
      <c r="EZ536" s="1383"/>
      <c r="FA536" s="1382"/>
      <c r="FB536" s="1381">
        <v>10</v>
      </c>
      <c r="FC536" s="1381">
        <v>1</v>
      </c>
      <c r="FD536" s="1381">
        <v>8</v>
      </c>
      <c r="FE536" s="1381">
        <v>19</v>
      </c>
      <c r="FF536" s="1381">
        <v>1</v>
      </c>
      <c r="FG536" s="1381"/>
      <c r="FH536" s="1382"/>
      <c r="FI536" s="1382"/>
      <c r="FJ536" s="1374">
        <v>5</v>
      </c>
      <c r="FK536" s="1374">
        <v>1</v>
      </c>
      <c r="FL536" s="1374">
        <v>4</v>
      </c>
      <c r="FM536" s="1374">
        <v>10</v>
      </c>
      <c r="FN536" s="1374">
        <v>1</v>
      </c>
      <c r="FO536" s="1374"/>
      <c r="FP536" s="1374"/>
      <c r="FQ536" s="1374">
        <v>6</v>
      </c>
      <c r="FR536" s="1381">
        <v>2</v>
      </c>
      <c r="FS536" s="1381">
        <v>4</v>
      </c>
      <c r="FT536" s="1381">
        <v>12</v>
      </c>
      <c r="FU536" s="1381">
        <v>1</v>
      </c>
      <c r="FV536" s="1381"/>
      <c r="FW536" s="1382"/>
      <c r="FX536" s="1382"/>
      <c r="FY536" s="1381">
        <v>1</v>
      </c>
      <c r="FZ536" s="1381">
        <v>1</v>
      </c>
      <c r="GA536" s="1381">
        <v>1</v>
      </c>
      <c r="GB536" s="1382">
        <v>3</v>
      </c>
      <c r="GC536" s="1382">
        <v>1</v>
      </c>
      <c r="GD536" s="1386"/>
      <c r="GE536" s="1381">
        <v>47</v>
      </c>
      <c r="GF536" s="1381">
        <v>9</v>
      </c>
      <c r="GG536" s="1381">
        <v>29</v>
      </c>
      <c r="GH536" s="1388">
        <v>1</v>
      </c>
      <c r="GI536" s="1388">
        <v>1</v>
      </c>
      <c r="GJ536" s="1388"/>
      <c r="GK536" s="1388"/>
      <c r="GL536" s="1388"/>
      <c r="GM536" s="1388"/>
      <c r="GN536" s="1388"/>
      <c r="GO536" s="1388"/>
      <c r="GP536" s="1388"/>
      <c r="GQ536" s="1388"/>
      <c r="GR536" s="1388"/>
    </row>
    <row r="537" spans="1:200" hidden="1" x14ac:dyDescent="0.35">
      <c r="A537" s="1469">
        <v>43473</v>
      </c>
      <c r="B537" s="1012"/>
      <c r="C537" s="1012"/>
      <c r="D537" s="1012"/>
      <c r="E537" s="1012"/>
      <c r="F537" s="1012"/>
      <c r="G537" s="1165"/>
      <c r="H537" s="595"/>
      <c r="I537" s="1202"/>
      <c r="J537" s="1202"/>
      <c r="K537" s="1202"/>
      <c r="L537" s="1202"/>
      <c r="M537" s="1202"/>
      <c r="N537" s="1012"/>
      <c r="O537" s="595"/>
      <c r="P537" s="595"/>
      <c r="Q537" s="595"/>
      <c r="R537" s="595"/>
      <c r="S537" s="595"/>
      <c r="T537" s="595"/>
      <c r="U537" s="1012"/>
      <c r="V537" s="1165"/>
      <c r="W537" s="595"/>
      <c r="X537" s="595"/>
      <c r="Y537" s="595"/>
      <c r="Z537" s="595"/>
      <c r="AA537" s="1012"/>
      <c r="AB537" s="1012"/>
      <c r="AC537" s="1360">
        <v>5</v>
      </c>
      <c r="AD537" s="1360">
        <v>2</v>
      </c>
      <c r="AE537" s="1360">
        <v>3</v>
      </c>
      <c r="AF537" s="1360">
        <v>10</v>
      </c>
      <c r="AG537" s="1360">
        <v>1</v>
      </c>
      <c r="AH537" s="1361"/>
      <c r="AI537" s="1360"/>
      <c r="AJ537" s="1360">
        <v>6</v>
      </c>
      <c r="AK537" s="1360">
        <v>3</v>
      </c>
      <c r="AL537" s="1360">
        <v>3</v>
      </c>
      <c r="AM537" s="1360">
        <v>12</v>
      </c>
      <c r="AN537" s="1360">
        <v>1</v>
      </c>
      <c r="AO537" s="1360"/>
      <c r="AP537" s="1360"/>
      <c r="AQ537" s="1360">
        <v>4</v>
      </c>
      <c r="AR537" s="1360">
        <v>1</v>
      </c>
      <c r="AS537" s="1360">
        <v>2</v>
      </c>
      <c r="AT537" s="1360">
        <v>7</v>
      </c>
      <c r="AU537" s="1360">
        <v>1</v>
      </c>
      <c r="AV537" s="1361">
        <v>1</v>
      </c>
      <c r="AW537" s="1360"/>
      <c r="AX537" s="1360">
        <v>4</v>
      </c>
      <c r="AY537" s="1360">
        <v>1</v>
      </c>
      <c r="AZ537" s="1360">
        <v>2</v>
      </c>
      <c r="BA537" s="1360">
        <v>7</v>
      </c>
      <c r="BB537" s="1360">
        <v>1</v>
      </c>
      <c r="BC537" s="1360"/>
      <c r="BD537" s="1360"/>
      <c r="BE537" s="1360"/>
      <c r="BF537" s="1360"/>
      <c r="BG537" s="1360"/>
      <c r="BH537" s="1360"/>
      <c r="BI537" s="1360"/>
      <c r="BJ537" s="1360"/>
      <c r="BK537" s="1360"/>
      <c r="BL537" s="1360"/>
      <c r="BM537" s="1360">
        <v>0</v>
      </c>
      <c r="BN537" s="1360">
        <v>0</v>
      </c>
      <c r="BO537" s="1360">
        <v>0</v>
      </c>
      <c r="BP537" s="1360">
        <v>0</v>
      </c>
      <c r="BQ537" s="1360">
        <v>1</v>
      </c>
      <c r="BR537" s="1361"/>
      <c r="BS537" s="1360">
        <v>0</v>
      </c>
      <c r="BT537" s="1360">
        <v>0</v>
      </c>
      <c r="BU537" s="1360">
        <v>0</v>
      </c>
      <c r="BV537" s="1360">
        <v>0</v>
      </c>
      <c r="BW537" s="1360">
        <v>1</v>
      </c>
      <c r="BX537" s="1360"/>
      <c r="BY537" s="1360"/>
      <c r="BZ537" s="1360"/>
      <c r="CA537" s="1360">
        <v>3</v>
      </c>
      <c r="CB537" s="1360">
        <v>0</v>
      </c>
      <c r="CC537" s="1360">
        <v>3</v>
      </c>
      <c r="CD537" s="1360">
        <v>6</v>
      </c>
      <c r="CE537" s="1360">
        <v>1</v>
      </c>
      <c r="CF537" s="1163"/>
      <c r="CG537" s="1354"/>
      <c r="CH537" s="1354">
        <v>3</v>
      </c>
      <c r="CI537" s="1354">
        <v>0</v>
      </c>
      <c r="CJ537" s="587">
        <v>4</v>
      </c>
      <c r="CK537" s="587">
        <v>7</v>
      </c>
      <c r="CL537" s="1127">
        <v>1</v>
      </c>
      <c r="CM537" s="1127"/>
      <c r="CN537" s="588"/>
      <c r="CO537" s="588"/>
      <c r="CP537" s="587">
        <v>3</v>
      </c>
      <c r="CQ537" s="587">
        <v>0</v>
      </c>
      <c r="CR537" s="587">
        <v>4</v>
      </c>
      <c r="CS537" s="587">
        <v>7</v>
      </c>
      <c r="CT537" s="1127">
        <v>1</v>
      </c>
      <c r="CU537" s="1127"/>
      <c r="CV537" s="588"/>
      <c r="CW537" s="587">
        <v>3</v>
      </c>
      <c r="CX537" s="587">
        <v>0</v>
      </c>
      <c r="CY537" s="587">
        <v>4</v>
      </c>
      <c r="CZ537" s="587">
        <v>7</v>
      </c>
      <c r="DA537" s="1127">
        <v>1</v>
      </c>
      <c r="DB537" s="1127"/>
      <c r="DC537" s="1127"/>
      <c r="DD537" s="1127"/>
      <c r="DE537" s="1127"/>
      <c r="DF537" s="1127"/>
      <c r="DG537" s="1127"/>
      <c r="DH537" s="1127"/>
      <c r="DI537" s="1127"/>
      <c r="DJ537" s="1127"/>
      <c r="DK537" s="1127"/>
      <c r="DL537" s="1127"/>
      <c r="DM537" s="1127"/>
      <c r="DN537" s="1127"/>
      <c r="DO537" s="588"/>
      <c r="DP537" s="588"/>
      <c r="DQ537" s="587"/>
      <c r="DR537" s="587"/>
      <c r="DS537" s="587"/>
      <c r="DT537" s="587"/>
      <c r="DU537" s="1127"/>
      <c r="DV537" s="1127"/>
      <c r="DW537" s="588"/>
      <c r="DX537" s="587"/>
      <c r="DY537" s="587"/>
      <c r="DZ537" s="587"/>
      <c r="EA537" s="587"/>
      <c r="EB537" s="1127"/>
      <c r="EC537" s="1127"/>
      <c r="ED537" s="588"/>
      <c r="EE537" s="588"/>
      <c r="EF537" s="587">
        <v>9</v>
      </c>
      <c r="EG537" s="587">
        <v>0</v>
      </c>
      <c r="EH537" s="587">
        <v>1</v>
      </c>
      <c r="EI537" s="587">
        <v>10</v>
      </c>
      <c r="EJ537" s="1127">
        <v>1</v>
      </c>
      <c r="EK537" s="1127"/>
      <c r="EL537" s="588"/>
      <c r="EM537" s="1381">
        <v>10</v>
      </c>
      <c r="EN537" s="1381">
        <v>1</v>
      </c>
      <c r="EO537" s="1381">
        <v>3</v>
      </c>
      <c r="EP537" s="1381">
        <v>14</v>
      </c>
      <c r="EQ537" s="1381">
        <v>1</v>
      </c>
      <c r="ER537" s="1381"/>
      <c r="ES537" s="1382"/>
      <c r="ET537" s="1381"/>
      <c r="EU537" s="1381">
        <v>7</v>
      </c>
      <c r="EV537" s="1381">
        <v>1</v>
      </c>
      <c r="EW537" s="1381">
        <v>0</v>
      </c>
      <c r="EX537" s="1381">
        <v>8</v>
      </c>
      <c r="EY537" s="1386">
        <v>1</v>
      </c>
      <c r="EZ537" s="1383"/>
      <c r="FA537" s="1382"/>
      <c r="FB537" s="1381">
        <v>7</v>
      </c>
      <c r="FC537" s="1381">
        <v>4</v>
      </c>
      <c r="FD537" s="1381">
        <v>4</v>
      </c>
      <c r="FE537" s="1381">
        <v>15</v>
      </c>
      <c r="FF537" s="1381">
        <v>1</v>
      </c>
      <c r="FG537" s="1381"/>
      <c r="FH537" s="1382"/>
      <c r="FI537" s="1382"/>
      <c r="FJ537" s="1374">
        <v>8</v>
      </c>
      <c r="FK537" s="1374">
        <v>3</v>
      </c>
      <c r="FL537" s="1374">
        <v>2</v>
      </c>
      <c r="FM537" s="1374">
        <v>13</v>
      </c>
      <c r="FN537" s="1374">
        <v>1</v>
      </c>
      <c r="FO537" s="1374"/>
      <c r="FP537" s="1374"/>
      <c r="FQ537" s="1374">
        <v>11</v>
      </c>
      <c r="FR537" s="1381">
        <v>5</v>
      </c>
      <c r="FS537" s="1381">
        <v>3</v>
      </c>
      <c r="FT537" s="1381">
        <v>19</v>
      </c>
      <c r="FU537" s="1381">
        <v>1</v>
      </c>
      <c r="FV537" s="1381"/>
      <c r="FW537" s="1382"/>
      <c r="FX537" s="1382"/>
      <c r="FY537" s="1381">
        <v>0</v>
      </c>
      <c r="FZ537" s="1381">
        <v>2</v>
      </c>
      <c r="GA537" s="1381">
        <v>2</v>
      </c>
      <c r="GB537" s="1382">
        <v>4</v>
      </c>
      <c r="GC537" s="1382">
        <v>1</v>
      </c>
      <c r="GD537" s="1386"/>
      <c r="GE537" s="1381">
        <v>39</v>
      </c>
      <c r="GF537" s="1381">
        <v>9</v>
      </c>
      <c r="GG537" s="1381">
        <v>17</v>
      </c>
      <c r="GH537" s="1388">
        <v>0</v>
      </c>
      <c r="GI537" s="1388">
        <v>5</v>
      </c>
      <c r="GJ537" s="1388"/>
      <c r="GK537" s="1388"/>
      <c r="GL537" s="1388"/>
      <c r="GM537" s="1388"/>
      <c r="GN537" s="1388"/>
      <c r="GO537" s="1388"/>
      <c r="GP537" s="1388"/>
      <c r="GQ537" s="1388"/>
      <c r="GR537" s="1388"/>
    </row>
    <row r="538" spans="1:200" hidden="1" x14ac:dyDescent="0.35">
      <c r="A538" s="1469">
        <v>43474</v>
      </c>
      <c r="B538" s="1012"/>
      <c r="C538" s="1012"/>
      <c r="D538" s="1012"/>
      <c r="E538" s="1012"/>
      <c r="F538" s="1012"/>
      <c r="G538" s="1165"/>
      <c r="H538" s="595"/>
      <c r="I538" s="1202"/>
      <c r="J538" s="1202"/>
      <c r="K538" s="1202"/>
      <c r="L538" s="1202"/>
      <c r="M538" s="1202"/>
      <c r="N538" s="1012"/>
      <c r="O538" s="595"/>
      <c r="P538" s="595"/>
      <c r="Q538" s="595"/>
      <c r="R538" s="595"/>
      <c r="S538" s="595"/>
      <c r="T538" s="595"/>
      <c r="U538" s="1012"/>
      <c r="V538" s="1165"/>
      <c r="W538" s="595"/>
      <c r="X538" s="595"/>
      <c r="Y538" s="595"/>
      <c r="Z538" s="595"/>
      <c r="AA538" s="1012"/>
      <c r="AB538" s="1012"/>
      <c r="AC538" s="1360">
        <v>6</v>
      </c>
      <c r="AD538" s="1360">
        <v>1</v>
      </c>
      <c r="AE538" s="1360">
        <v>6</v>
      </c>
      <c r="AF538" s="1360">
        <v>13</v>
      </c>
      <c r="AG538" s="1360">
        <v>1</v>
      </c>
      <c r="AH538" s="1361"/>
      <c r="AI538" s="1360"/>
      <c r="AJ538" s="1360">
        <v>6</v>
      </c>
      <c r="AK538" s="1360">
        <v>1</v>
      </c>
      <c r="AL538" s="1360">
        <v>7</v>
      </c>
      <c r="AM538" s="1360">
        <v>14</v>
      </c>
      <c r="AN538" s="1360">
        <v>1</v>
      </c>
      <c r="AO538" s="1360"/>
      <c r="AP538" s="1360"/>
      <c r="AQ538" s="1360">
        <v>3</v>
      </c>
      <c r="AR538" s="1360">
        <v>0</v>
      </c>
      <c r="AS538" s="1360">
        <v>4</v>
      </c>
      <c r="AT538" s="1360">
        <v>7</v>
      </c>
      <c r="AU538" s="1360">
        <v>1</v>
      </c>
      <c r="AV538" s="1361">
        <v>1</v>
      </c>
      <c r="AW538" s="1360"/>
      <c r="AX538" s="1360">
        <v>3</v>
      </c>
      <c r="AY538" s="1360">
        <v>0</v>
      </c>
      <c r="AZ538" s="1360">
        <v>5</v>
      </c>
      <c r="BA538" s="1360">
        <v>8</v>
      </c>
      <c r="BB538" s="1360">
        <v>1</v>
      </c>
      <c r="BC538" s="1360"/>
      <c r="BD538" s="1360"/>
      <c r="BE538" s="1360"/>
      <c r="BF538" s="1360"/>
      <c r="BG538" s="1360"/>
      <c r="BH538" s="1360"/>
      <c r="BI538" s="1360"/>
      <c r="BJ538" s="1360"/>
      <c r="BK538" s="1360"/>
      <c r="BL538" s="1360"/>
      <c r="BM538" s="1360">
        <v>0</v>
      </c>
      <c r="BN538" s="1360">
        <v>0</v>
      </c>
      <c r="BO538" s="1360">
        <v>0</v>
      </c>
      <c r="BP538" s="1360">
        <v>0</v>
      </c>
      <c r="BQ538" s="1360">
        <v>1</v>
      </c>
      <c r="BR538" s="1361"/>
      <c r="BS538" s="1360">
        <v>0</v>
      </c>
      <c r="BT538" s="1360">
        <v>0</v>
      </c>
      <c r="BU538" s="1360">
        <v>0</v>
      </c>
      <c r="BV538" s="1360">
        <v>0</v>
      </c>
      <c r="BW538" s="1360">
        <v>1</v>
      </c>
      <c r="BX538" s="1360"/>
      <c r="BY538" s="1360"/>
      <c r="BZ538" s="1360"/>
      <c r="CA538" s="1360">
        <v>5</v>
      </c>
      <c r="CB538" s="1360">
        <v>1</v>
      </c>
      <c r="CC538" s="1360">
        <v>3</v>
      </c>
      <c r="CD538" s="1360">
        <v>9</v>
      </c>
      <c r="CE538" s="1360">
        <v>1</v>
      </c>
      <c r="CF538" s="1163"/>
      <c r="CG538" s="1354"/>
      <c r="CH538" s="1354">
        <v>6</v>
      </c>
      <c r="CI538" s="1354">
        <v>2</v>
      </c>
      <c r="CJ538" s="587">
        <v>6</v>
      </c>
      <c r="CK538" s="587">
        <v>14</v>
      </c>
      <c r="CL538" s="1127">
        <v>1</v>
      </c>
      <c r="CM538" s="1127"/>
      <c r="CN538" s="588"/>
      <c r="CO538" s="588"/>
      <c r="CP538" s="587">
        <v>7</v>
      </c>
      <c r="CQ538" s="587">
        <v>3</v>
      </c>
      <c r="CR538" s="587">
        <v>7</v>
      </c>
      <c r="CS538" s="587">
        <v>17</v>
      </c>
      <c r="CT538" s="1127">
        <v>1</v>
      </c>
      <c r="CU538" s="1127"/>
      <c r="CV538" s="588"/>
      <c r="CW538" s="587">
        <v>7</v>
      </c>
      <c r="CX538" s="587">
        <v>3</v>
      </c>
      <c r="CY538" s="587">
        <v>8</v>
      </c>
      <c r="CZ538" s="587">
        <v>18</v>
      </c>
      <c r="DA538" s="1127">
        <v>1</v>
      </c>
      <c r="DB538" s="1127"/>
      <c r="DC538" s="1127"/>
      <c r="DD538" s="1127"/>
      <c r="DE538" s="1127"/>
      <c r="DF538" s="1127"/>
      <c r="DG538" s="1127"/>
      <c r="DH538" s="1127"/>
      <c r="DI538" s="1127"/>
      <c r="DJ538" s="1127"/>
      <c r="DK538" s="1127"/>
      <c r="DL538" s="1127"/>
      <c r="DM538" s="1127"/>
      <c r="DN538" s="1127"/>
      <c r="DO538" s="588"/>
      <c r="DP538" s="588"/>
      <c r="DQ538" s="587"/>
      <c r="DR538" s="587"/>
      <c r="DS538" s="587"/>
      <c r="DT538" s="587"/>
      <c r="DU538" s="1127"/>
      <c r="DV538" s="1127"/>
      <c r="DW538" s="588"/>
      <c r="DX538" s="587"/>
      <c r="DY538" s="587"/>
      <c r="DZ538" s="587"/>
      <c r="EA538" s="587"/>
      <c r="EB538" s="1127"/>
      <c r="EC538" s="1127"/>
      <c r="ED538" s="588"/>
      <c r="EE538" s="588"/>
      <c r="EF538" s="587">
        <v>0</v>
      </c>
      <c r="EG538" s="587">
        <v>0</v>
      </c>
      <c r="EH538" s="587">
        <v>0</v>
      </c>
      <c r="EI538" s="587">
        <v>0</v>
      </c>
      <c r="EJ538" s="1127">
        <v>1</v>
      </c>
      <c r="EK538" s="1127"/>
      <c r="EL538" s="588"/>
      <c r="EM538" s="1381">
        <v>0</v>
      </c>
      <c r="EN538" s="1381">
        <v>0</v>
      </c>
      <c r="EO538" s="1381">
        <v>0</v>
      </c>
      <c r="EP538" s="1381">
        <v>0</v>
      </c>
      <c r="EQ538" s="1381">
        <v>0</v>
      </c>
      <c r="ER538" s="1381"/>
      <c r="ES538" s="1382"/>
      <c r="ET538" s="1381"/>
      <c r="EU538" s="1381">
        <v>6</v>
      </c>
      <c r="EV538" s="1381">
        <v>0</v>
      </c>
      <c r="EW538" s="1381">
        <v>0</v>
      </c>
      <c r="EX538" s="1381">
        <v>6</v>
      </c>
      <c r="EY538" s="1386">
        <v>1</v>
      </c>
      <c r="EZ538" s="1383"/>
      <c r="FA538" s="1382"/>
      <c r="FB538" s="1381">
        <v>6</v>
      </c>
      <c r="FC538" s="1381">
        <v>4</v>
      </c>
      <c r="FD538" s="1381">
        <v>3</v>
      </c>
      <c r="FE538" s="1381">
        <v>13</v>
      </c>
      <c r="FF538" s="1381">
        <v>1</v>
      </c>
      <c r="FG538" s="1381"/>
      <c r="FH538" s="1382"/>
      <c r="FI538" s="1382"/>
      <c r="FJ538" s="1374">
        <v>9</v>
      </c>
      <c r="FK538" s="1374">
        <v>3</v>
      </c>
      <c r="FL538" s="1374">
        <v>2</v>
      </c>
      <c r="FM538" s="1374">
        <v>14</v>
      </c>
      <c r="FN538" s="1374">
        <v>1</v>
      </c>
      <c r="FO538" s="1374"/>
      <c r="FP538" s="1374"/>
      <c r="FQ538" s="1374">
        <v>10</v>
      </c>
      <c r="FR538" s="1381">
        <v>7</v>
      </c>
      <c r="FS538" s="1381">
        <v>4</v>
      </c>
      <c r="FT538" s="1381">
        <v>21</v>
      </c>
      <c r="FU538" s="1381">
        <v>1</v>
      </c>
      <c r="FV538" s="1381"/>
      <c r="FW538" s="1382"/>
      <c r="FX538" s="1382"/>
      <c r="FY538" s="1381">
        <v>1</v>
      </c>
      <c r="FZ538" s="1381">
        <v>0</v>
      </c>
      <c r="GA538" s="1381">
        <v>1</v>
      </c>
      <c r="GB538" s="1382">
        <v>2</v>
      </c>
      <c r="GC538" s="1382">
        <v>1</v>
      </c>
      <c r="GD538" s="1386"/>
      <c r="GE538" s="1381">
        <v>37</v>
      </c>
      <c r="GF538" s="1381">
        <v>8</v>
      </c>
      <c r="GG538" s="1381">
        <v>23</v>
      </c>
      <c r="GH538" s="1388">
        <v>4</v>
      </c>
      <c r="GI538" s="1388">
        <v>7</v>
      </c>
      <c r="GJ538" s="1388"/>
      <c r="GK538" s="1388"/>
      <c r="GL538" s="1388"/>
      <c r="GM538" s="1388"/>
      <c r="GN538" s="1388"/>
      <c r="GO538" s="1388"/>
      <c r="GP538" s="1388"/>
      <c r="GQ538" s="1388"/>
      <c r="GR538" s="1388"/>
    </row>
    <row r="539" spans="1:200" hidden="1" x14ac:dyDescent="0.35">
      <c r="A539" s="1469">
        <v>43475</v>
      </c>
      <c r="B539" s="1012"/>
      <c r="C539" s="1012"/>
      <c r="D539" s="1012"/>
      <c r="E539" s="1012"/>
      <c r="F539" s="1012"/>
      <c r="G539" s="1165"/>
      <c r="H539" s="595"/>
      <c r="I539" s="1202"/>
      <c r="J539" s="1202"/>
      <c r="K539" s="1202"/>
      <c r="L539" s="1202"/>
      <c r="M539" s="1202"/>
      <c r="N539" s="1012"/>
      <c r="O539" s="595"/>
      <c r="P539" s="595"/>
      <c r="Q539" s="595"/>
      <c r="R539" s="595"/>
      <c r="S539" s="595"/>
      <c r="T539" s="595"/>
      <c r="U539" s="1012"/>
      <c r="V539" s="1165"/>
      <c r="W539" s="595"/>
      <c r="X539" s="595"/>
      <c r="Y539" s="595"/>
      <c r="Z539" s="595"/>
      <c r="AA539" s="1012"/>
      <c r="AB539" s="1012"/>
      <c r="AC539" s="1360">
        <v>7</v>
      </c>
      <c r="AD539" s="1360">
        <v>3</v>
      </c>
      <c r="AE539" s="1360">
        <v>6</v>
      </c>
      <c r="AF539" s="1360">
        <v>16</v>
      </c>
      <c r="AG539" s="1360">
        <v>1</v>
      </c>
      <c r="AH539" s="1361"/>
      <c r="AI539" s="1360"/>
      <c r="AJ539" s="1360">
        <v>7</v>
      </c>
      <c r="AK539" s="1360">
        <v>5</v>
      </c>
      <c r="AL539" s="1360">
        <v>6</v>
      </c>
      <c r="AM539" s="1360">
        <v>18</v>
      </c>
      <c r="AN539" s="1360">
        <v>1</v>
      </c>
      <c r="AO539" s="1360"/>
      <c r="AP539" s="1360"/>
      <c r="AQ539" s="1360">
        <v>1</v>
      </c>
      <c r="AR539" s="1360">
        <v>2</v>
      </c>
      <c r="AS539" s="1360">
        <v>3</v>
      </c>
      <c r="AT539" s="1360">
        <v>6</v>
      </c>
      <c r="AU539" s="1360">
        <v>1</v>
      </c>
      <c r="AV539" s="1361">
        <v>1</v>
      </c>
      <c r="AW539" s="1360"/>
      <c r="AX539" s="1360">
        <v>1</v>
      </c>
      <c r="AY539" s="1360">
        <v>2</v>
      </c>
      <c r="AZ539" s="1360">
        <v>3</v>
      </c>
      <c r="BA539" s="1360">
        <v>6</v>
      </c>
      <c r="BB539" s="1360">
        <v>1</v>
      </c>
      <c r="BC539" s="1360"/>
      <c r="BD539" s="1360"/>
      <c r="BE539" s="1360"/>
      <c r="BF539" s="1360"/>
      <c r="BG539" s="1360"/>
      <c r="BH539" s="1360"/>
      <c r="BI539" s="1360"/>
      <c r="BJ539" s="1360"/>
      <c r="BK539" s="1360"/>
      <c r="BL539" s="1360"/>
      <c r="BM539" s="1360">
        <v>0</v>
      </c>
      <c r="BN539" s="1360">
        <v>0</v>
      </c>
      <c r="BO539" s="1360">
        <v>0</v>
      </c>
      <c r="BP539" s="1360">
        <v>0</v>
      </c>
      <c r="BQ539" s="1360">
        <v>1</v>
      </c>
      <c r="BR539" s="1361"/>
      <c r="BS539" s="1360">
        <v>0</v>
      </c>
      <c r="BT539" s="1360">
        <v>0</v>
      </c>
      <c r="BU539" s="1360">
        <v>0</v>
      </c>
      <c r="BV539" s="1360">
        <v>0</v>
      </c>
      <c r="BW539" s="1360">
        <v>1</v>
      </c>
      <c r="BX539" s="1360"/>
      <c r="BY539" s="1360"/>
      <c r="BZ539" s="1360"/>
      <c r="CA539" s="1360">
        <v>2</v>
      </c>
      <c r="CB539" s="1360">
        <v>1</v>
      </c>
      <c r="CC539" s="1360">
        <v>6</v>
      </c>
      <c r="CD539" s="1360">
        <v>9</v>
      </c>
      <c r="CE539" s="1360">
        <v>1</v>
      </c>
      <c r="CF539" s="1163"/>
      <c r="CG539" s="1354"/>
      <c r="CH539" s="1354">
        <v>2</v>
      </c>
      <c r="CI539" s="1354">
        <v>1</v>
      </c>
      <c r="CJ539" s="587">
        <v>7</v>
      </c>
      <c r="CK539" s="587">
        <v>10</v>
      </c>
      <c r="CL539" s="1127">
        <v>1</v>
      </c>
      <c r="CM539" s="1127"/>
      <c r="CN539" s="588"/>
      <c r="CO539" s="588"/>
      <c r="CP539" s="587">
        <v>3</v>
      </c>
      <c r="CQ539" s="587">
        <v>0</v>
      </c>
      <c r="CR539" s="587">
        <v>6</v>
      </c>
      <c r="CS539" s="587">
        <v>9</v>
      </c>
      <c r="CT539" s="1127">
        <v>1</v>
      </c>
      <c r="CU539" s="1127"/>
      <c r="CV539" s="588"/>
      <c r="CW539" s="587">
        <v>3</v>
      </c>
      <c r="CX539" s="587">
        <v>0</v>
      </c>
      <c r="CY539" s="587">
        <v>7</v>
      </c>
      <c r="CZ539" s="587">
        <v>10</v>
      </c>
      <c r="DA539" s="1127">
        <v>1</v>
      </c>
      <c r="DB539" s="1127"/>
      <c r="DC539" s="1127"/>
      <c r="DD539" s="1127"/>
      <c r="DE539" s="1127"/>
      <c r="DF539" s="1127"/>
      <c r="DG539" s="1127"/>
      <c r="DH539" s="1127"/>
      <c r="DI539" s="1127"/>
      <c r="DJ539" s="1127"/>
      <c r="DK539" s="1127"/>
      <c r="DL539" s="1127"/>
      <c r="DM539" s="1127"/>
      <c r="DN539" s="1127"/>
      <c r="DO539" s="588"/>
      <c r="DP539" s="588"/>
      <c r="DQ539" s="587"/>
      <c r="DR539" s="587"/>
      <c r="DS539" s="587"/>
      <c r="DT539" s="587"/>
      <c r="DU539" s="1127"/>
      <c r="DV539" s="1127"/>
      <c r="DW539" s="588"/>
      <c r="DX539" s="587"/>
      <c r="DY539" s="587"/>
      <c r="DZ539" s="587"/>
      <c r="EA539" s="587"/>
      <c r="EB539" s="1127"/>
      <c r="EC539" s="1127"/>
      <c r="ED539" s="588"/>
      <c r="EE539" s="588"/>
      <c r="EF539" s="587">
        <v>8</v>
      </c>
      <c r="EG539" s="587">
        <v>1</v>
      </c>
      <c r="EH539" s="587">
        <v>1</v>
      </c>
      <c r="EI539" s="587">
        <v>10</v>
      </c>
      <c r="EJ539" s="1127">
        <v>1</v>
      </c>
      <c r="EK539" s="1127"/>
      <c r="EL539" s="588"/>
      <c r="EM539" s="1381">
        <v>8</v>
      </c>
      <c r="EN539" s="1381">
        <v>5</v>
      </c>
      <c r="EO539" s="1381">
        <v>3</v>
      </c>
      <c r="EP539" s="1381">
        <v>16</v>
      </c>
      <c r="EQ539" s="1381">
        <v>1</v>
      </c>
      <c r="ER539" s="1381"/>
      <c r="ES539" s="1382"/>
      <c r="ET539" s="1381"/>
      <c r="EU539" s="1381">
        <v>10</v>
      </c>
      <c r="EV539" s="1381">
        <v>0</v>
      </c>
      <c r="EW539" s="1381">
        <v>3</v>
      </c>
      <c r="EX539" s="1381">
        <v>13</v>
      </c>
      <c r="EY539" s="1386">
        <v>1</v>
      </c>
      <c r="EZ539" s="1383"/>
      <c r="FA539" s="1382"/>
      <c r="FB539" s="1381">
        <v>11</v>
      </c>
      <c r="FC539" s="1381">
        <v>2</v>
      </c>
      <c r="FD539" s="1381">
        <v>10</v>
      </c>
      <c r="FE539" s="1381">
        <v>23</v>
      </c>
      <c r="FF539" s="1381">
        <v>1</v>
      </c>
      <c r="FG539" s="1381"/>
      <c r="FH539" s="1382"/>
      <c r="FI539" s="1382"/>
      <c r="FJ539" s="1374">
        <v>1</v>
      </c>
      <c r="FK539" s="1374">
        <v>2</v>
      </c>
      <c r="FL539" s="1374">
        <v>2</v>
      </c>
      <c r="FM539" s="1374">
        <v>5</v>
      </c>
      <c r="FN539" s="1374">
        <v>1</v>
      </c>
      <c r="FO539" s="1374"/>
      <c r="FP539" s="1374"/>
      <c r="FQ539" s="1374">
        <v>2</v>
      </c>
      <c r="FR539" s="1381">
        <v>2</v>
      </c>
      <c r="FS539" s="1381">
        <v>4</v>
      </c>
      <c r="FT539" s="1381">
        <v>8</v>
      </c>
      <c r="FU539" s="1381">
        <v>1</v>
      </c>
      <c r="FV539" s="1381"/>
      <c r="FW539" s="1382"/>
      <c r="FX539" s="1382"/>
      <c r="FY539" s="1381">
        <v>0</v>
      </c>
      <c r="FZ539" s="1381">
        <v>3</v>
      </c>
      <c r="GA539" s="1381">
        <v>2</v>
      </c>
      <c r="GB539" s="1382">
        <v>5</v>
      </c>
      <c r="GC539" s="1382">
        <v>1</v>
      </c>
      <c r="GD539" s="1386"/>
      <c r="GE539" s="1381">
        <v>32</v>
      </c>
      <c r="GF539" s="1381">
        <v>12</v>
      </c>
      <c r="GG539" s="1381">
        <v>29</v>
      </c>
      <c r="GH539" s="1388">
        <v>0</v>
      </c>
      <c r="GI539" s="1388">
        <v>0</v>
      </c>
      <c r="GJ539" s="1388"/>
      <c r="GK539" s="1388"/>
      <c r="GL539" s="1388"/>
      <c r="GM539" s="1388"/>
      <c r="GN539" s="1388"/>
      <c r="GO539" s="1388"/>
      <c r="GP539" s="1388"/>
      <c r="GQ539" s="1388"/>
      <c r="GR539" s="1388"/>
    </row>
    <row r="540" spans="1:200" hidden="1" x14ac:dyDescent="0.35">
      <c r="A540" s="1470">
        <v>43476</v>
      </c>
      <c r="B540" s="1012"/>
      <c r="C540" s="1012"/>
      <c r="D540" s="1012"/>
      <c r="E540" s="1012"/>
      <c r="F540" s="1012"/>
      <c r="G540" s="1165"/>
      <c r="H540" s="595"/>
      <c r="I540" s="1202"/>
      <c r="J540" s="1202"/>
      <c r="K540" s="1202"/>
      <c r="L540" s="1202"/>
      <c r="M540" s="1202"/>
      <c r="N540" s="1012"/>
      <c r="O540" s="595"/>
      <c r="P540" s="595"/>
      <c r="Q540" s="595"/>
      <c r="R540" s="595"/>
      <c r="S540" s="595"/>
      <c r="T540" s="595"/>
      <c r="U540" s="1012"/>
      <c r="V540" s="1165"/>
      <c r="W540" s="595"/>
      <c r="X540" s="595"/>
      <c r="Y540" s="595"/>
      <c r="Z540" s="595"/>
      <c r="AA540" s="1012"/>
      <c r="AB540" s="1012"/>
      <c r="AC540" s="1360">
        <v>4</v>
      </c>
      <c r="AD540" s="1360">
        <v>3</v>
      </c>
      <c r="AE540" s="1360">
        <v>2</v>
      </c>
      <c r="AF540" s="1360">
        <v>9</v>
      </c>
      <c r="AG540" s="1360">
        <v>1</v>
      </c>
      <c r="AH540" s="1361"/>
      <c r="AI540" s="1360"/>
      <c r="AJ540" s="1360">
        <v>5</v>
      </c>
      <c r="AK540" s="1360">
        <v>4</v>
      </c>
      <c r="AL540" s="1360">
        <v>3</v>
      </c>
      <c r="AM540" s="1360">
        <v>12</v>
      </c>
      <c r="AN540" s="1360">
        <v>1</v>
      </c>
      <c r="AO540" s="1360"/>
      <c r="AP540" s="1360"/>
      <c r="AQ540" s="1360">
        <v>2</v>
      </c>
      <c r="AR540" s="1360">
        <v>1</v>
      </c>
      <c r="AS540" s="1360">
        <v>3</v>
      </c>
      <c r="AT540" s="1360">
        <v>6</v>
      </c>
      <c r="AU540" s="1360">
        <v>1</v>
      </c>
      <c r="AV540" s="1361">
        <v>1</v>
      </c>
      <c r="AW540" s="1360"/>
      <c r="AX540" s="1360">
        <v>2</v>
      </c>
      <c r="AY540" s="1360">
        <v>5</v>
      </c>
      <c r="AZ540" s="1360">
        <v>3</v>
      </c>
      <c r="BA540" s="1360">
        <v>10</v>
      </c>
      <c r="BB540" s="1360">
        <v>1</v>
      </c>
      <c r="BC540" s="1360"/>
      <c r="BD540" s="1360"/>
      <c r="BE540" s="1360"/>
      <c r="BF540" s="1360"/>
      <c r="BG540" s="1360"/>
      <c r="BH540" s="1360"/>
      <c r="BI540" s="1360"/>
      <c r="BJ540" s="1360"/>
      <c r="BK540" s="1360"/>
      <c r="BL540" s="1360"/>
      <c r="BM540" s="1360">
        <v>0</v>
      </c>
      <c r="BN540" s="1360">
        <v>0</v>
      </c>
      <c r="BO540" s="1360">
        <v>2</v>
      </c>
      <c r="BP540" s="1360">
        <v>2</v>
      </c>
      <c r="BQ540" s="1360">
        <v>1</v>
      </c>
      <c r="BR540" s="1361"/>
      <c r="BS540" s="1360">
        <v>0</v>
      </c>
      <c r="BT540" s="1360">
        <v>0</v>
      </c>
      <c r="BU540" s="1360">
        <v>3</v>
      </c>
      <c r="BV540" s="1360">
        <v>3</v>
      </c>
      <c r="BW540" s="1360">
        <v>1</v>
      </c>
      <c r="BX540" s="1360"/>
      <c r="BY540" s="1360"/>
      <c r="BZ540" s="1360"/>
      <c r="CA540" s="1360">
        <v>1</v>
      </c>
      <c r="CB540" s="1360">
        <v>0</v>
      </c>
      <c r="CC540" s="1360">
        <v>3</v>
      </c>
      <c r="CD540" s="1360">
        <v>4</v>
      </c>
      <c r="CE540" s="1360">
        <v>1</v>
      </c>
      <c r="CF540" s="1163"/>
      <c r="CG540" s="1354"/>
      <c r="CH540" s="1354">
        <v>3</v>
      </c>
      <c r="CI540" s="1354">
        <v>0</v>
      </c>
      <c r="CJ540" s="587">
        <v>4</v>
      </c>
      <c r="CK540" s="587">
        <v>7</v>
      </c>
      <c r="CL540" s="1127">
        <v>1</v>
      </c>
      <c r="CM540" s="1127"/>
      <c r="CN540" s="588"/>
      <c r="CO540" s="588"/>
      <c r="CP540" s="587">
        <v>3</v>
      </c>
      <c r="CQ540" s="587">
        <v>0</v>
      </c>
      <c r="CR540" s="587">
        <v>3</v>
      </c>
      <c r="CS540" s="587">
        <v>6</v>
      </c>
      <c r="CT540" s="1127">
        <v>1</v>
      </c>
      <c r="CU540" s="1127"/>
      <c r="CV540" s="588"/>
      <c r="CW540" s="587">
        <v>3</v>
      </c>
      <c r="CX540" s="587">
        <v>1</v>
      </c>
      <c r="CY540" s="587">
        <v>4</v>
      </c>
      <c r="CZ540" s="587">
        <v>8</v>
      </c>
      <c r="DA540" s="1127">
        <v>1</v>
      </c>
      <c r="DB540" s="1127"/>
      <c r="DC540" s="1127"/>
      <c r="DD540" s="1127"/>
      <c r="DE540" s="1127"/>
      <c r="DF540" s="1127"/>
      <c r="DG540" s="1127"/>
      <c r="DH540" s="1127"/>
      <c r="DI540" s="1127"/>
      <c r="DJ540" s="1127"/>
      <c r="DK540" s="1127"/>
      <c r="DL540" s="1127"/>
      <c r="DM540" s="1127"/>
      <c r="DN540" s="1127"/>
      <c r="DO540" s="588"/>
      <c r="DP540" s="588"/>
      <c r="DQ540" s="587"/>
      <c r="DR540" s="587"/>
      <c r="DS540" s="587"/>
      <c r="DT540" s="587"/>
      <c r="DU540" s="1127"/>
      <c r="DV540" s="1127"/>
      <c r="DW540" s="588"/>
      <c r="DX540" s="587"/>
      <c r="DY540" s="587"/>
      <c r="DZ540" s="587"/>
      <c r="EA540" s="587"/>
      <c r="EB540" s="1127"/>
      <c r="EC540" s="1127"/>
      <c r="ED540" s="588"/>
      <c r="EE540" s="588"/>
      <c r="EF540" s="587">
        <v>13</v>
      </c>
      <c r="EG540" s="587">
        <v>0</v>
      </c>
      <c r="EH540" s="587">
        <v>2</v>
      </c>
      <c r="EI540" s="587">
        <v>15</v>
      </c>
      <c r="EJ540" s="1127">
        <v>1</v>
      </c>
      <c r="EK540" s="1127"/>
      <c r="EL540" s="588"/>
      <c r="EM540" s="1381">
        <v>14</v>
      </c>
      <c r="EN540" s="1381">
        <v>1</v>
      </c>
      <c r="EO540" s="1381">
        <v>2</v>
      </c>
      <c r="EP540" s="1381">
        <v>17</v>
      </c>
      <c r="EQ540" s="1381">
        <v>1</v>
      </c>
      <c r="ER540" s="1381"/>
      <c r="ES540" s="1382"/>
      <c r="ET540" s="1381"/>
      <c r="EU540" s="1381">
        <v>3</v>
      </c>
      <c r="EV540" s="1381">
        <v>2</v>
      </c>
      <c r="EW540" s="1381">
        <v>2</v>
      </c>
      <c r="EX540" s="1381">
        <v>7</v>
      </c>
      <c r="EY540" s="1386">
        <v>1</v>
      </c>
      <c r="EZ540" s="1383"/>
      <c r="FA540" s="1382"/>
      <c r="FB540" s="1381">
        <v>4</v>
      </c>
      <c r="FC540" s="1381">
        <v>3</v>
      </c>
      <c r="FD540" s="1381">
        <v>4</v>
      </c>
      <c r="FE540" s="1381">
        <v>11</v>
      </c>
      <c r="FF540" s="1381">
        <v>1</v>
      </c>
      <c r="FG540" s="1381"/>
      <c r="FH540" s="1382"/>
      <c r="FI540" s="1382"/>
      <c r="FJ540" s="1374">
        <v>6</v>
      </c>
      <c r="FK540" s="1374">
        <v>1</v>
      </c>
      <c r="FL540" s="1374">
        <v>4</v>
      </c>
      <c r="FM540" s="1374">
        <v>11</v>
      </c>
      <c r="FN540" s="1374">
        <v>1</v>
      </c>
      <c r="FO540" s="1374"/>
      <c r="FP540" s="1374"/>
      <c r="FQ540" s="1374">
        <v>6</v>
      </c>
      <c r="FR540" s="1381">
        <v>2</v>
      </c>
      <c r="FS540" s="1381">
        <v>6</v>
      </c>
      <c r="FT540" s="1381">
        <v>14</v>
      </c>
      <c r="FU540" s="1381">
        <v>1</v>
      </c>
      <c r="FV540" s="1381"/>
      <c r="FW540" s="1382"/>
      <c r="FX540" s="1382"/>
      <c r="FY540" s="1381">
        <v>1</v>
      </c>
      <c r="FZ540" s="1381">
        <v>1</v>
      </c>
      <c r="GA540" s="1381">
        <v>0</v>
      </c>
      <c r="GB540" s="1382">
        <v>2</v>
      </c>
      <c r="GC540" s="1382">
        <v>1</v>
      </c>
      <c r="GD540" s="1386"/>
      <c r="GE540" s="1381">
        <v>33</v>
      </c>
      <c r="GF540" s="1381">
        <v>8</v>
      </c>
      <c r="GG540" s="1381">
        <v>21</v>
      </c>
      <c r="GH540" s="1388">
        <v>0</v>
      </c>
      <c r="GI540" s="1388">
        <v>0</v>
      </c>
      <c r="GJ540" s="1388"/>
      <c r="GK540" s="1388"/>
      <c r="GL540" s="1388"/>
      <c r="GM540" s="1388"/>
      <c r="GN540" s="1388"/>
      <c r="GO540" s="1388"/>
      <c r="GP540" s="1388"/>
      <c r="GQ540" s="1388"/>
      <c r="GR540" s="1388"/>
    </row>
    <row r="541" spans="1:200" hidden="1" x14ac:dyDescent="0.35">
      <c r="A541" s="1469">
        <v>43479</v>
      </c>
      <c r="B541" s="1012"/>
      <c r="C541" s="1012"/>
      <c r="D541" s="1012"/>
      <c r="E541" s="1012"/>
      <c r="F541" s="1012"/>
      <c r="G541" s="1165"/>
      <c r="H541" s="595"/>
      <c r="I541" s="1202"/>
      <c r="J541" s="1202"/>
      <c r="K541" s="1202"/>
      <c r="L541" s="1202"/>
      <c r="M541" s="1202"/>
      <c r="N541" s="1012"/>
      <c r="O541" s="595"/>
      <c r="P541" s="595"/>
      <c r="Q541" s="595"/>
      <c r="R541" s="595"/>
      <c r="S541" s="595"/>
      <c r="T541" s="595"/>
      <c r="U541" s="1012"/>
      <c r="V541" s="1165"/>
      <c r="W541" s="595"/>
      <c r="X541" s="595"/>
      <c r="Y541" s="595"/>
      <c r="Z541" s="595"/>
      <c r="AA541" s="1012"/>
      <c r="AB541" s="1012"/>
      <c r="AC541" s="1360">
        <v>8</v>
      </c>
      <c r="AD541" s="1360">
        <v>2</v>
      </c>
      <c r="AE541" s="1360">
        <v>2</v>
      </c>
      <c r="AF541" s="1360">
        <v>12</v>
      </c>
      <c r="AG541" s="1360">
        <v>1</v>
      </c>
      <c r="AH541" s="1361"/>
      <c r="AI541" s="1360"/>
      <c r="AJ541" s="1360">
        <v>9</v>
      </c>
      <c r="AK541" s="1360">
        <v>5</v>
      </c>
      <c r="AL541" s="1360">
        <v>3</v>
      </c>
      <c r="AM541" s="1360">
        <v>17</v>
      </c>
      <c r="AN541" s="1360">
        <v>1</v>
      </c>
      <c r="AO541" s="1360"/>
      <c r="AP541" s="1360"/>
      <c r="AQ541" s="1360">
        <v>4</v>
      </c>
      <c r="AR541" s="1360">
        <v>3</v>
      </c>
      <c r="AS541" s="1360">
        <v>2</v>
      </c>
      <c r="AT541" s="1360">
        <v>9</v>
      </c>
      <c r="AU541" s="1360">
        <v>1</v>
      </c>
      <c r="AV541" s="1361">
        <v>1</v>
      </c>
      <c r="AW541" s="1360"/>
      <c r="AX541" s="1360">
        <v>4</v>
      </c>
      <c r="AY541" s="1360">
        <v>4</v>
      </c>
      <c r="AZ541" s="1360">
        <v>2</v>
      </c>
      <c r="BA541" s="1360">
        <v>10</v>
      </c>
      <c r="BB541" s="1360">
        <v>1</v>
      </c>
      <c r="BC541" s="1360"/>
      <c r="BD541" s="1360"/>
      <c r="BE541" s="1360"/>
      <c r="BF541" s="1360"/>
      <c r="BG541" s="1360"/>
      <c r="BH541" s="1360"/>
      <c r="BI541" s="1360"/>
      <c r="BJ541" s="1360"/>
      <c r="BK541" s="1360"/>
      <c r="BL541" s="1360"/>
      <c r="BM541" s="1360">
        <v>0</v>
      </c>
      <c r="BN541" s="1360">
        <v>0</v>
      </c>
      <c r="BO541" s="1360">
        <v>0</v>
      </c>
      <c r="BP541" s="1360">
        <v>0</v>
      </c>
      <c r="BQ541" s="1360">
        <v>1</v>
      </c>
      <c r="BR541" s="1361"/>
      <c r="BS541" s="1360">
        <v>0</v>
      </c>
      <c r="BT541" s="1360">
        <v>0</v>
      </c>
      <c r="BU541" s="1360">
        <v>0</v>
      </c>
      <c r="BV541" s="1360">
        <v>0</v>
      </c>
      <c r="BW541" s="1360">
        <v>1</v>
      </c>
      <c r="BX541" s="1360"/>
      <c r="BY541" s="1360"/>
      <c r="BZ541" s="1360"/>
      <c r="CA541" s="1360">
        <v>2</v>
      </c>
      <c r="CB541" s="1360">
        <v>0</v>
      </c>
      <c r="CC541" s="1360">
        <v>5</v>
      </c>
      <c r="CD541" s="1360">
        <v>7</v>
      </c>
      <c r="CE541" s="1360">
        <v>1</v>
      </c>
      <c r="CF541" s="1163"/>
      <c r="CG541" s="1354"/>
      <c r="CH541" s="1354">
        <v>3</v>
      </c>
      <c r="CI541" s="1354">
        <v>1</v>
      </c>
      <c r="CJ541" s="587">
        <v>6</v>
      </c>
      <c r="CK541" s="587">
        <v>10</v>
      </c>
      <c r="CL541" s="1127">
        <v>1</v>
      </c>
      <c r="CM541" s="1127"/>
      <c r="CN541" s="588"/>
      <c r="CO541" s="588"/>
      <c r="CP541" s="587">
        <v>9</v>
      </c>
      <c r="CQ541" s="587">
        <v>2</v>
      </c>
      <c r="CR541" s="587">
        <v>1</v>
      </c>
      <c r="CS541" s="587">
        <v>12</v>
      </c>
      <c r="CT541" s="1127">
        <v>1</v>
      </c>
      <c r="CU541" s="1127"/>
      <c r="CV541" s="588"/>
      <c r="CW541" s="587">
        <v>3</v>
      </c>
      <c r="CX541" s="587">
        <v>0</v>
      </c>
      <c r="CY541" s="587">
        <v>5</v>
      </c>
      <c r="CZ541" s="587">
        <v>8</v>
      </c>
      <c r="DA541" s="1127">
        <v>1</v>
      </c>
      <c r="DB541" s="1127"/>
      <c r="DC541" s="1127"/>
      <c r="DD541" s="1127"/>
      <c r="DE541" s="1127"/>
      <c r="DF541" s="1127"/>
      <c r="DG541" s="1127"/>
      <c r="DH541" s="1127"/>
      <c r="DI541" s="1127"/>
      <c r="DJ541" s="1127"/>
      <c r="DK541" s="1127"/>
      <c r="DL541" s="1127"/>
      <c r="DM541" s="1127"/>
      <c r="DN541" s="1127"/>
      <c r="DO541" s="588"/>
      <c r="DP541" s="588"/>
      <c r="DQ541" s="587"/>
      <c r="DR541" s="587"/>
      <c r="DS541" s="587"/>
      <c r="DT541" s="587"/>
      <c r="DU541" s="1127"/>
      <c r="DV541" s="1127"/>
      <c r="DW541" s="588"/>
      <c r="DX541" s="587"/>
      <c r="DY541" s="587"/>
      <c r="DZ541" s="587"/>
      <c r="EA541" s="587"/>
      <c r="EB541" s="1127"/>
      <c r="EC541" s="1127"/>
      <c r="ED541" s="588"/>
      <c r="EE541" s="588"/>
      <c r="EF541" s="587">
        <v>9</v>
      </c>
      <c r="EG541" s="587">
        <v>2</v>
      </c>
      <c r="EH541" s="587">
        <v>1</v>
      </c>
      <c r="EI541" s="587">
        <v>12</v>
      </c>
      <c r="EJ541" s="1127">
        <v>1</v>
      </c>
      <c r="EK541" s="1127"/>
      <c r="EL541" s="588"/>
      <c r="EM541" s="1381">
        <v>9</v>
      </c>
      <c r="EN541" s="1381">
        <v>2</v>
      </c>
      <c r="EO541" s="1381">
        <v>1</v>
      </c>
      <c r="EP541" s="1381">
        <v>12</v>
      </c>
      <c r="EQ541" s="1381">
        <v>1</v>
      </c>
      <c r="ER541" s="1381"/>
      <c r="ES541" s="1382"/>
      <c r="ET541" s="1381"/>
      <c r="EU541" s="1381">
        <v>9</v>
      </c>
      <c r="EV541" s="1381">
        <v>1</v>
      </c>
      <c r="EW541" s="1381">
        <v>2</v>
      </c>
      <c r="EX541" s="1381">
        <v>12</v>
      </c>
      <c r="EY541" s="1386">
        <v>1</v>
      </c>
      <c r="EZ541" s="1383"/>
      <c r="FA541" s="1382"/>
      <c r="FB541" s="1381">
        <v>10</v>
      </c>
      <c r="FC541" s="1381">
        <v>1</v>
      </c>
      <c r="FD541" s="1381">
        <v>4</v>
      </c>
      <c r="FE541" s="1381">
        <v>15</v>
      </c>
      <c r="FF541" s="1381">
        <v>1</v>
      </c>
      <c r="FG541" s="1381"/>
      <c r="FH541" s="1382"/>
      <c r="FI541" s="1382"/>
      <c r="FJ541" s="1374">
        <v>5</v>
      </c>
      <c r="FK541" s="1374">
        <v>2</v>
      </c>
      <c r="FL541" s="1374">
        <v>1</v>
      </c>
      <c r="FM541" s="1374">
        <v>8</v>
      </c>
      <c r="FN541" s="1374">
        <v>1</v>
      </c>
      <c r="FO541" s="1374"/>
      <c r="FP541" s="1374"/>
      <c r="FQ541" s="1374">
        <v>6</v>
      </c>
      <c r="FR541" s="1381">
        <v>4</v>
      </c>
      <c r="FS541" s="1381">
        <v>1</v>
      </c>
      <c r="FT541" s="1381">
        <v>11</v>
      </c>
      <c r="FU541" s="1381">
        <v>1</v>
      </c>
      <c r="FV541" s="1381"/>
      <c r="FW541" s="1382"/>
      <c r="FX541" s="1382"/>
      <c r="FY541" s="1381">
        <v>1</v>
      </c>
      <c r="FZ541" s="1381">
        <v>0</v>
      </c>
      <c r="GA541" s="1381">
        <v>0</v>
      </c>
      <c r="GB541" s="1382">
        <v>1</v>
      </c>
      <c r="GC541" s="1382">
        <v>1</v>
      </c>
      <c r="GD541" s="1386"/>
      <c r="GE541" s="1381">
        <v>47</v>
      </c>
      <c r="GF541" s="1381">
        <v>12</v>
      </c>
      <c r="GG541" s="1381">
        <v>14</v>
      </c>
      <c r="GH541" s="1388">
        <v>0</v>
      </c>
      <c r="GI541" s="1388">
        <v>1</v>
      </c>
      <c r="GJ541" s="1388"/>
      <c r="GK541" s="1388"/>
      <c r="GL541" s="1388"/>
      <c r="GM541" s="1388"/>
      <c r="GN541" s="1388"/>
      <c r="GO541" s="1388"/>
      <c r="GP541" s="1388"/>
      <c r="GQ541" s="1388"/>
      <c r="GR541" s="1388"/>
    </row>
    <row r="542" spans="1:200" hidden="1" x14ac:dyDescent="0.35">
      <c r="A542" s="1469">
        <v>43480</v>
      </c>
      <c r="B542" s="1012"/>
      <c r="C542" s="1012"/>
      <c r="D542" s="1012"/>
      <c r="E542" s="1012"/>
      <c r="F542" s="1012"/>
      <c r="G542" s="1165"/>
      <c r="H542" s="595"/>
      <c r="I542" s="1202"/>
      <c r="J542" s="1202"/>
      <c r="K542" s="1202"/>
      <c r="L542" s="1202"/>
      <c r="M542" s="1202"/>
      <c r="N542" s="1012"/>
      <c r="O542" s="595"/>
      <c r="P542" s="595"/>
      <c r="Q542" s="595"/>
      <c r="R542" s="595"/>
      <c r="S542" s="595"/>
      <c r="T542" s="595"/>
      <c r="U542" s="1012"/>
      <c r="V542" s="1165"/>
      <c r="W542" s="595"/>
      <c r="X542" s="595"/>
      <c r="Y542" s="595"/>
      <c r="Z542" s="595"/>
      <c r="AA542" s="1012"/>
      <c r="AB542" s="1012"/>
      <c r="AC542" s="1360">
        <v>12</v>
      </c>
      <c r="AD542" s="1360">
        <v>5</v>
      </c>
      <c r="AE542" s="1360">
        <v>7</v>
      </c>
      <c r="AF542" s="1360">
        <v>24</v>
      </c>
      <c r="AG542" s="1360">
        <v>1</v>
      </c>
      <c r="AH542" s="1361"/>
      <c r="AI542" s="1360"/>
      <c r="AJ542" s="1360">
        <v>12</v>
      </c>
      <c r="AK542" s="1360">
        <v>6</v>
      </c>
      <c r="AL542" s="1360">
        <v>7</v>
      </c>
      <c r="AM542" s="1360">
        <v>25</v>
      </c>
      <c r="AN542" s="1360">
        <v>1</v>
      </c>
      <c r="AO542" s="1360"/>
      <c r="AP542" s="1360"/>
      <c r="AQ542" s="1360">
        <v>0</v>
      </c>
      <c r="AR542" s="1360">
        <v>0</v>
      </c>
      <c r="AS542" s="1360">
        <v>0</v>
      </c>
      <c r="AT542" s="1360">
        <v>0</v>
      </c>
      <c r="AU542" s="1360">
        <v>0</v>
      </c>
      <c r="AV542" s="1361">
        <v>1</v>
      </c>
      <c r="AW542" s="1360"/>
      <c r="AX542" s="1360">
        <v>0</v>
      </c>
      <c r="AY542" s="1360">
        <v>0</v>
      </c>
      <c r="AZ542" s="1360">
        <v>0</v>
      </c>
      <c r="BA542" s="1360">
        <v>0</v>
      </c>
      <c r="BB542" s="1360">
        <v>0</v>
      </c>
      <c r="BC542" s="1360"/>
      <c r="BD542" s="1360"/>
      <c r="BE542" s="1360"/>
      <c r="BF542" s="1360"/>
      <c r="BG542" s="1360"/>
      <c r="BH542" s="1360"/>
      <c r="BI542" s="1360"/>
      <c r="BJ542" s="1360"/>
      <c r="BK542" s="1360"/>
      <c r="BL542" s="1360"/>
      <c r="BM542" s="1360">
        <v>0</v>
      </c>
      <c r="BN542" s="1360">
        <v>0</v>
      </c>
      <c r="BO542" s="1360">
        <v>1</v>
      </c>
      <c r="BP542" s="1360">
        <v>1</v>
      </c>
      <c r="BQ542" s="1360">
        <v>1</v>
      </c>
      <c r="BR542" s="1361"/>
      <c r="BS542" s="1360">
        <v>0</v>
      </c>
      <c r="BT542" s="1360">
        <v>0</v>
      </c>
      <c r="BU542" s="1360">
        <v>1</v>
      </c>
      <c r="BV542" s="1360">
        <v>1</v>
      </c>
      <c r="BW542" s="1360">
        <v>1</v>
      </c>
      <c r="BX542" s="1360"/>
      <c r="BY542" s="1360"/>
      <c r="BZ542" s="1360"/>
      <c r="CA542" s="1360">
        <v>10</v>
      </c>
      <c r="CB542" s="1360">
        <v>0</v>
      </c>
      <c r="CC542" s="1360">
        <v>5</v>
      </c>
      <c r="CD542" s="1360">
        <v>15</v>
      </c>
      <c r="CE542" s="1360">
        <v>1</v>
      </c>
      <c r="CF542" s="1163"/>
      <c r="CG542" s="1354"/>
      <c r="CH542" s="1354">
        <v>10</v>
      </c>
      <c r="CI542" s="1354">
        <v>0</v>
      </c>
      <c r="CJ542" s="587">
        <v>6</v>
      </c>
      <c r="CK542" s="587">
        <v>16</v>
      </c>
      <c r="CL542" s="1127">
        <v>1</v>
      </c>
      <c r="CM542" s="1127"/>
      <c r="CN542" s="588"/>
      <c r="CO542" s="588"/>
      <c r="CP542" s="587">
        <v>7</v>
      </c>
      <c r="CQ542" s="587">
        <v>0</v>
      </c>
      <c r="CR542" s="587">
        <v>2</v>
      </c>
      <c r="CS542" s="587">
        <v>9</v>
      </c>
      <c r="CT542" s="1127">
        <v>1</v>
      </c>
      <c r="CU542" s="1127"/>
      <c r="CV542" s="588"/>
      <c r="CW542" s="587">
        <v>9</v>
      </c>
      <c r="CX542" s="587">
        <v>0</v>
      </c>
      <c r="CY542" s="587">
        <v>3</v>
      </c>
      <c r="CZ542" s="587">
        <v>12</v>
      </c>
      <c r="DA542" s="1127">
        <v>1</v>
      </c>
      <c r="DB542" s="1127"/>
      <c r="DC542" s="1127"/>
      <c r="DD542" s="1127"/>
      <c r="DE542" s="1127"/>
      <c r="DF542" s="1127"/>
      <c r="DG542" s="1127"/>
      <c r="DH542" s="1127"/>
      <c r="DI542" s="1127"/>
      <c r="DJ542" s="1127"/>
      <c r="DK542" s="1127"/>
      <c r="DL542" s="1127"/>
      <c r="DM542" s="1127"/>
      <c r="DN542" s="1127"/>
      <c r="DO542" s="588"/>
      <c r="DP542" s="588"/>
      <c r="DQ542" s="587"/>
      <c r="DR542" s="587"/>
      <c r="DS542" s="587"/>
      <c r="DT542" s="587"/>
      <c r="DU542" s="1127"/>
      <c r="DV542" s="1127"/>
      <c r="DW542" s="588"/>
      <c r="DX542" s="587"/>
      <c r="DY542" s="587"/>
      <c r="DZ542" s="587"/>
      <c r="EA542" s="587"/>
      <c r="EB542" s="1127"/>
      <c r="EC542" s="1127"/>
      <c r="ED542" s="588"/>
      <c r="EE542" s="588"/>
      <c r="EF542" s="587">
        <v>13</v>
      </c>
      <c r="EG542" s="587">
        <v>0</v>
      </c>
      <c r="EH542" s="587">
        <v>2</v>
      </c>
      <c r="EI542" s="587">
        <v>15</v>
      </c>
      <c r="EJ542" s="1127">
        <v>1</v>
      </c>
      <c r="EK542" s="1127"/>
      <c r="EL542" s="588"/>
      <c r="EM542" s="1381">
        <v>15</v>
      </c>
      <c r="EN542" s="1381">
        <v>1</v>
      </c>
      <c r="EO542" s="1381">
        <v>2</v>
      </c>
      <c r="EP542" s="1381">
        <v>18</v>
      </c>
      <c r="EQ542" s="1381">
        <v>1</v>
      </c>
      <c r="ER542" s="1381"/>
      <c r="ES542" s="1382"/>
      <c r="ET542" s="1381"/>
      <c r="EU542" s="1381">
        <v>9</v>
      </c>
      <c r="EV542" s="1381">
        <v>1</v>
      </c>
      <c r="EW542" s="1381">
        <v>2</v>
      </c>
      <c r="EX542" s="1381">
        <v>12</v>
      </c>
      <c r="EY542" s="1386">
        <v>1</v>
      </c>
      <c r="EZ542" s="1383"/>
      <c r="FA542" s="1382"/>
      <c r="FB542" s="1381">
        <v>11</v>
      </c>
      <c r="FC542" s="1381">
        <v>2</v>
      </c>
      <c r="FD542" s="1381">
        <v>5</v>
      </c>
      <c r="FE542" s="1381">
        <v>18</v>
      </c>
      <c r="FF542" s="1381">
        <v>1</v>
      </c>
      <c r="FG542" s="1381"/>
      <c r="FH542" s="1382"/>
      <c r="FI542" s="1382"/>
      <c r="FJ542" s="1374">
        <v>10</v>
      </c>
      <c r="FK542" s="1374">
        <v>3</v>
      </c>
      <c r="FL542" s="1374">
        <v>1</v>
      </c>
      <c r="FM542" s="1374">
        <v>14</v>
      </c>
      <c r="FN542" s="1374">
        <v>1</v>
      </c>
      <c r="FO542" s="1374"/>
      <c r="FP542" s="1374"/>
      <c r="FQ542" s="1374">
        <v>10</v>
      </c>
      <c r="FR542" s="1381">
        <v>4</v>
      </c>
      <c r="FS542" s="1381">
        <v>2</v>
      </c>
      <c r="FT542" s="1381">
        <v>16</v>
      </c>
      <c r="FU542" s="1381">
        <v>1</v>
      </c>
      <c r="FV542" s="1381"/>
      <c r="FW542" s="1382"/>
      <c r="FX542" s="1382"/>
      <c r="FY542" s="1381">
        <v>1</v>
      </c>
      <c r="FZ542" s="1381">
        <v>1</v>
      </c>
      <c r="GA542" s="1381">
        <v>0</v>
      </c>
      <c r="GB542" s="1382">
        <v>2</v>
      </c>
      <c r="GC542" s="1382">
        <v>1</v>
      </c>
      <c r="GD542" s="1386"/>
      <c r="GE542" s="1381">
        <v>62</v>
      </c>
      <c r="GF542" s="1381">
        <v>10</v>
      </c>
      <c r="GG542" s="1381">
        <v>20</v>
      </c>
      <c r="GH542" s="1388">
        <v>2</v>
      </c>
      <c r="GI542" s="1388">
        <v>1</v>
      </c>
      <c r="GJ542" s="1388"/>
      <c r="GK542" s="1388"/>
      <c r="GL542" s="1388"/>
      <c r="GM542" s="1388"/>
      <c r="GN542" s="1388"/>
      <c r="GO542" s="1388"/>
      <c r="GP542" s="1388"/>
      <c r="GQ542" s="1388"/>
      <c r="GR542" s="1388"/>
    </row>
    <row r="543" spans="1:200" hidden="1" x14ac:dyDescent="0.35">
      <c r="A543" s="1469">
        <v>43481</v>
      </c>
      <c r="B543" s="1012"/>
      <c r="C543" s="1012"/>
      <c r="D543" s="1012"/>
      <c r="E543" s="1012"/>
      <c r="F543" s="1012"/>
      <c r="G543" s="1165"/>
      <c r="H543" s="595"/>
      <c r="I543" s="1202"/>
      <c r="J543" s="1202"/>
      <c r="K543" s="1202"/>
      <c r="L543" s="1202"/>
      <c r="M543" s="1202"/>
      <c r="N543" s="1012"/>
      <c r="O543" s="595"/>
      <c r="P543" s="595"/>
      <c r="Q543" s="595"/>
      <c r="R543" s="595"/>
      <c r="S543" s="595"/>
      <c r="T543" s="595"/>
      <c r="U543" s="1012"/>
      <c r="V543" s="1165"/>
      <c r="W543" s="595"/>
      <c r="X543" s="595"/>
      <c r="Y543" s="595"/>
      <c r="Z543" s="595"/>
      <c r="AA543" s="1012"/>
      <c r="AB543" s="1012"/>
      <c r="AC543" s="1360">
        <v>7</v>
      </c>
      <c r="AD543" s="1360">
        <v>2</v>
      </c>
      <c r="AE543" s="1360">
        <v>4</v>
      </c>
      <c r="AF543" s="1360">
        <v>13</v>
      </c>
      <c r="AG543" s="1360">
        <v>1</v>
      </c>
      <c r="AH543" s="1361"/>
      <c r="AI543" s="1360"/>
      <c r="AJ543" s="1360">
        <v>8</v>
      </c>
      <c r="AK543" s="1360">
        <v>5</v>
      </c>
      <c r="AL543" s="1360">
        <v>5</v>
      </c>
      <c r="AM543" s="1360">
        <v>18</v>
      </c>
      <c r="AN543" s="1360">
        <v>1</v>
      </c>
      <c r="AO543" s="1360"/>
      <c r="AP543" s="1360"/>
      <c r="AQ543" s="1360">
        <v>3</v>
      </c>
      <c r="AR543" s="1360">
        <v>2</v>
      </c>
      <c r="AS543" s="1360">
        <v>9</v>
      </c>
      <c r="AT543" s="1360">
        <v>14</v>
      </c>
      <c r="AU543" s="1360">
        <v>1</v>
      </c>
      <c r="AV543" s="1361">
        <v>1</v>
      </c>
      <c r="AW543" s="1360"/>
      <c r="AX543" s="1360">
        <v>3</v>
      </c>
      <c r="AY543" s="1360">
        <v>2</v>
      </c>
      <c r="AZ543" s="1360">
        <v>9</v>
      </c>
      <c r="BA543" s="1360">
        <v>14</v>
      </c>
      <c r="BB543" s="1360">
        <v>1</v>
      </c>
      <c r="BC543" s="1360"/>
      <c r="BD543" s="1360"/>
      <c r="BE543" s="1360"/>
      <c r="BF543" s="1360"/>
      <c r="BG543" s="1360"/>
      <c r="BH543" s="1360"/>
      <c r="BI543" s="1360"/>
      <c r="BJ543" s="1360"/>
      <c r="BK543" s="1360"/>
      <c r="BL543" s="1360"/>
      <c r="BM543" s="1360">
        <v>0</v>
      </c>
      <c r="BN543" s="1360">
        <v>0</v>
      </c>
      <c r="BO543" s="1360">
        <v>1</v>
      </c>
      <c r="BP543" s="1360">
        <v>1</v>
      </c>
      <c r="BQ543" s="1360">
        <v>1</v>
      </c>
      <c r="BR543" s="1361"/>
      <c r="BS543" s="1360">
        <v>0</v>
      </c>
      <c r="BT543" s="1360">
        <v>0</v>
      </c>
      <c r="BU543" s="1360">
        <v>2</v>
      </c>
      <c r="BV543" s="1360">
        <v>2</v>
      </c>
      <c r="BW543" s="1360">
        <v>1</v>
      </c>
      <c r="BX543" s="1360"/>
      <c r="BY543" s="1360"/>
      <c r="BZ543" s="1360"/>
      <c r="CA543" s="1360">
        <v>7</v>
      </c>
      <c r="CB543" s="1360">
        <v>0</v>
      </c>
      <c r="CC543" s="1360">
        <v>3</v>
      </c>
      <c r="CD543" s="1360">
        <v>10</v>
      </c>
      <c r="CE543" s="1360">
        <v>1</v>
      </c>
      <c r="CF543" s="1163"/>
      <c r="CG543" s="1354"/>
      <c r="CH543" s="1354">
        <v>9</v>
      </c>
      <c r="CI543" s="1354">
        <v>0</v>
      </c>
      <c r="CJ543" s="587">
        <v>4</v>
      </c>
      <c r="CK543" s="587">
        <v>13</v>
      </c>
      <c r="CL543" s="1127">
        <v>1</v>
      </c>
      <c r="CM543" s="1127"/>
      <c r="CN543" s="588"/>
      <c r="CO543" s="588"/>
      <c r="CP543" s="587">
        <v>4</v>
      </c>
      <c r="CQ543" s="587">
        <v>1</v>
      </c>
      <c r="CR543" s="587">
        <v>7</v>
      </c>
      <c r="CS543" s="587">
        <v>12</v>
      </c>
      <c r="CT543" s="1127">
        <v>1</v>
      </c>
      <c r="CU543" s="1127"/>
      <c r="CV543" s="588"/>
      <c r="CW543" s="587">
        <v>4</v>
      </c>
      <c r="CX543" s="587">
        <v>1</v>
      </c>
      <c r="CY543" s="587">
        <v>9</v>
      </c>
      <c r="CZ543" s="587">
        <v>14</v>
      </c>
      <c r="DA543" s="1127">
        <v>1</v>
      </c>
      <c r="DB543" s="1127"/>
      <c r="DC543" s="1127"/>
      <c r="DD543" s="1127"/>
      <c r="DE543" s="1127"/>
      <c r="DF543" s="1127"/>
      <c r="DG543" s="1127"/>
      <c r="DH543" s="1127"/>
      <c r="DI543" s="1127"/>
      <c r="DJ543" s="1127"/>
      <c r="DK543" s="1127"/>
      <c r="DL543" s="1127"/>
      <c r="DM543" s="1127"/>
      <c r="DN543" s="1127"/>
      <c r="DO543" s="588"/>
      <c r="DP543" s="588"/>
      <c r="DQ543" s="587"/>
      <c r="DR543" s="587"/>
      <c r="DS543" s="587"/>
      <c r="DT543" s="587"/>
      <c r="DU543" s="1127"/>
      <c r="DV543" s="1127"/>
      <c r="DW543" s="588"/>
      <c r="DX543" s="587"/>
      <c r="DY543" s="587"/>
      <c r="DZ543" s="587"/>
      <c r="EA543" s="587"/>
      <c r="EB543" s="1127"/>
      <c r="EC543" s="1127"/>
      <c r="ED543" s="588"/>
      <c r="EE543" s="588"/>
      <c r="EF543" s="587">
        <v>6</v>
      </c>
      <c r="EG543" s="587">
        <v>1</v>
      </c>
      <c r="EH543" s="587">
        <v>5</v>
      </c>
      <c r="EI543" s="587">
        <v>12</v>
      </c>
      <c r="EJ543" s="1127">
        <v>1</v>
      </c>
      <c r="EK543" s="1127"/>
      <c r="EL543" s="588"/>
      <c r="EM543" s="1381">
        <v>9</v>
      </c>
      <c r="EN543" s="1381">
        <v>3</v>
      </c>
      <c r="EO543" s="1381">
        <v>8</v>
      </c>
      <c r="EP543" s="1381">
        <v>20</v>
      </c>
      <c r="EQ543" s="1381">
        <v>1</v>
      </c>
      <c r="ER543" s="1381"/>
      <c r="ES543" s="1382"/>
      <c r="ET543" s="1381"/>
      <c r="EU543" s="1381">
        <v>5</v>
      </c>
      <c r="EV543" s="1381">
        <v>0</v>
      </c>
      <c r="EW543" s="1381">
        <v>5</v>
      </c>
      <c r="EX543" s="1381">
        <v>10</v>
      </c>
      <c r="EY543" s="1386">
        <v>1</v>
      </c>
      <c r="EZ543" s="1383"/>
      <c r="FA543" s="1382"/>
      <c r="FB543" s="1381">
        <v>8</v>
      </c>
      <c r="FC543" s="1381">
        <v>3</v>
      </c>
      <c r="FD543" s="1381">
        <v>7</v>
      </c>
      <c r="FE543" s="1381">
        <v>18</v>
      </c>
      <c r="FF543" s="1381">
        <v>1</v>
      </c>
      <c r="FG543" s="1381"/>
      <c r="FH543" s="1382"/>
      <c r="FI543" s="1382"/>
      <c r="FJ543" s="1374">
        <v>9</v>
      </c>
      <c r="FK543" s="1374">
        <v>1</v>
      </c>
      <c r="FL543" s="1374">
        <v>1</v>
      </c>
      <c r="FM543" s="1374">
        <v>11</v>
      </c>
      <c r="FN543" s="1374">
        <v>1</v>
      </c>
      <c r="FO543" s="1374"/>
      <c r="FP543" s="1374"/>
      <c r="FQ543" s="1374">
        <v>11</v>
      </c>
      <c r="FR543" s="1381">
        <v>2</v>
      </c>
      <c r="FS543" s="1381">
        <v>5</v>
      </c>
      <c r="FT543" s="1381">
        <v>18</v>
      </c>
      <c r="FU543" s="1381">
        <v>1</v>
      </c>
      <c r="FV543" s="1381"/>
      <c r="FW543" s="1382"/>
      <c r="FX543" s="1382"/>
      <c r="FY543" s="1381">
        <v>1</v>
      </c>
      <c r="FZ543" s="1381">
        <v>1</v>
      </c>
      <c r="GA543" s="1381">
        <v>2</v>
      </c>
      <c r="GB543" s="1382">
        <v>4</v>
      </c>
      <c r="GC543" s="1382">
        <v>1</v>
      </c>
      <c r="GD543" s="1386"/>
      <c r="GE543" s="1381">
        <v>42</v>
      </c>
      <c r="GF543" s="1381">
        <v>8</v>
      </c>
      <c r="GG543" s="1381">
        <v>37</v>
      </c>
      <c r="GH543" s="1388">
        <v>1</v>
      </c>
      <c r="GI543" s="1388">
        <v>3</v>
      </c>
      <c r="GJ543" s="1388"/>
      <c r="GK543" s="1388"/>
      <c r="GL543" s="1388"/>
      <c r="GM543" s="1388"/>
      <c r="GN543" s="1388"/>
      <c r="GO543" s="1388"/>
      <c r="GP543" s="1388"/>
      <c r="GQ543" s="1388"/>
      <c r="GR543" s="1388"/>
    </row>
    <row r="544" spans="1:200" hidden="1" x14ac:dyDescent="0.35">
      <c r="A544" s="1469">
        <v>43482</v>
      </c>
      <c r="B544" s="1012"/>
      <c r="C544" s="1012"/>
      <c r="D544" s="1012"/>
      <c r="E544" s="1012"/>
      <c r="F544" s="1012"/>
      <c r="G544" s="1165"/>
      <c r="H544" s="595"/>
      <c r="I544" s="1202"/>
      <c r="J544" s="1202"/>
      <c r="K544" s="1202"/>
      <c r="L544" s="1202"/>
      <c r="M544" s="1202"/>
      <c r="N544" s="1012"/>
      <c r="O544" s="595"/>
      <c r="P544" s="595"/>
      <c r="Q544" s="595"/>
      <c r="R544" s="595"/>
      <c r="S544" s="595"/>
      <c r="T544" s="595"/>
      <c r="U544" s="1012"/>
      <c r="V544" s="1165"/>
      <c r="W544" s="595"/>
      <c r="X544" s="595"/>
      <c r="Y544" s="595"/>
      <c r="Z544" s="595"/>
      <c r="AA544" s="1012"/>
      <c r="AB544" s="1012"/>
      <c r="AC544" s="1360">
        <v>5</v>
      </c>
      <c r="AD544" s="1360">
        <v>3</v>
      </c>
      <c r="AE544" s="1360">
        <v>3</v>
      </c>
      <c r="AF544" s="1360">
        <v>11</v>
      </c>
      <c r="AG544" s="1360">
        <v>1</v>
      </c>
      <c r="AH544" s="1361"/>
      <c r="AI544" s="1360"/>
      <c r="AJ544" s="1360">
        <v>5</v>
      </c>
      <c r="AK544" s="1360">
        <v>5</v>
      </c>
      <c r="AL544" s="1360">
        <v>4</v>
      </c>
      <c r="AM544" s="1360">
        <v>14</v>
      </c>
      <c r="AN544" s="1360">
        <v>1</v>
      </c>
      <c r="AO544" s="1360"/>
      <c r="AP544" s="1360"/>
      <c r="AQ544" s="1360">
        <v>2</v>
      </c>
      <c r="AR544" s="1360">
        <v>5</v>
      </c>
      <c r="AS544" s="1360">
        <v>9</v>
      </c>
      <c r="AT544" s="1360">
        <v>16</v>
      </c>
      <c r="AU544" s="1360">
        <v>1</v>
      </c>
      <c r="AV544" s="1361">
        <v>1</v>
      </c>
      <c r="AW544" s="1360"/>
      <c r="AX544" s="1360">
        <v>2</v>
      </c>
      <c r="AY544" s="1360">
        <v>5</v>
      </c>
      <c r="AZ544" s="1360">
        <v>9</v>
      </c>
      <c r="BA544" s="1360">
        <v>16</v>
      </c>
      <c r="BB544" s="1360">
        <v>1</v>
      </c>
      <c r="BC544" s="1360"/>
      <c r="BD544" s="1360"/>
      <c r="BE544" s="1360"/>
      <c r="BF544" s="1360"/>
      <c r="BG544" s="1360"/>
      <c r="BH544" s="1360"/>
      <c r="BI544" s="1360"/>
      <c r="BJ544" s="1360"/>
      <c r="BK544" s="1360"/>
      <c r="BL544" s="1360"/>
      <c r="BM544" s="1360">
        <v>0</v>
      </c>
      <c r="BN544" s="1360">
        <v>0</v>
      </c>
      <c r="BO544" s="1360">
        <v>0</v>
      </c>
      <c r="BP544" s="1360">
        <v>0</v>
      </c>
      <c r="BQ544" s="1360">
        <v>1</v>
      </c>
      <c r="BR544" s="1361"/>
      <c r="BS544" s="1360">
        <v>0</v>
      </c>
      <c r="BT544" s="1360">
        <v>0</v>
      </c>
      <c r="BU544" s="1360">
        <v>2</v>
      </c>
      <c r="BV544" s="1360">
        <v>2</v>
      </c>
      <c r="BW544" s="1360">
        <v>1</v>
      </c>
      <c r="BX544" s="1360"/>
      <c r="BY544" s="1360"/>
      <c r="BZ544" s="1360"/>
      <c r="CA544" s="1360">
        <v>6</v>
      </c>
      <c r="CB544" s="1360">
        <v>0</v>
      </c>
      <c r="CC544" s="1360">
        <v>2</v>
      </c>
      <c r="CD544" s="1360">
        <v>8</v>
      </c>
      <c r="CE544" s="1360">
        <v>1</v>
      </c>
      <c r="CF544" s="1163"/>
      <c r="CG544" s="1354"/>
      <c r="CH544" s="1354">
        <v>7</v>
      </c>
      <c r="CI544" s="1354">
        <v>1</v>
      </c>
      <c r="CJ544" s="587">
        <v>4</v>
      </c>
      <c r="CK544" s="587">
        <v>12</v>
      </c>
      <c r="CL544" s="1127">
        <v>1</v>
      </c>
      <c r="CM544" s="1127"/>
      <c r="CN544" s="588"/>
      <c r="CO544" s="588"/>
      <c r="CP544" s="587">
        <v>8</v>
      </c>
      <c r="CQ544" s="587">
        <v>2</v>
      </c>
      <c r="CR544" s="587">
        <v>7</v>
      </c>
      <c r="CS544" s="587">
        <v>17</v>
      </c>
      <c r="CT544" s="1127">
        <v>1</v>
      </c>
      <c r="CU544" s="1127"/>
      <c r="CV544" s="588"/>
      <c r="CW544" s="587">
        <v>9</v>
      </c>
      <c r="CX544" s="587">
        <v>2</v>
      </c>
      <c r="CY544" s="587">
        <v>12</v>
      </c>
      <c r="CZ544" s="587">
        <v>23</v>
      </c>
      <c r="DA544" s="1127">
        <v>1</v>
      </c>
      <c r="DB544" s="1127"/>
      <c r="DC544" s="1127"/>
      <c r="DD544" s="1127"/>
      <c r="DE544" s="1127"/>
      <c r="DF544" s="1127"/>
      <c r="DG544" s="1127"/>
      <c r="DH544" s="1127"/>
      <c r="DI544" s="1127"/>
      <c r="DJ544" s="1127"/>
      <c r="DK544" s="1127"/>
      <c r="DL544" s="1127"/>
      <c r="DM544" s="1127"/>
      <c r="DN544" s="1127"/>
      <c r="DO544" s="588"/>
      <c r="DP544" s="588"/>
      <c r="DQ544" s="587"/>
      <c r="DR544" s="587"/>
      <c r="DS544" s="587"/>
      <c r="DT544" s="587"/>
      <c r="DU544" s="1127"/>
      <c r="DV544" s="1127"/>
      <c r="DW544" s="588"/>
      <c r="DX544" s="587"/>
      <c r="DY544" s="587"/>
      <c r="DZ544" s="587"/>
      <c r="EA544" s="587"/>
      <c r="EB544" s="1127"/>
      <c r="EC544" s="1127"/>
      <c r="ED544" s="588"/>
      <c r="EE544" s="588"/>
      <c r="EF544" s="587">
        <v>8</v>
      </c>
      <c r="EG544" s="587">
        <v>0</v>
      </c>
      <c r="EH544" s="587">
        <v>0</v>
      </c>
      <c r="EI544" s="587">
        <v>8</v>
      </c>
      <c r="EJ544" s="1127">
        <v>1</v>
      </c>
      <c r="EK544" s="1127"/>
      <c r="EL544" s="588"/>
      <c r="EM544" s="1381">
        <v>11</v>
      </c>
      <c r="EN544" s="1381">
        <v>5</v>
      </c>
      <c r="EO544" s="1381">
        <v>5</v>
      </c>
      <c r="EP544" s="1381">
        <v>21</v>
      </c>
      <c r="EQ544" s="1381">
        <v>1</v>
      </c>
      <c r="ER544" s="1381"/>
      <c r="ES544" s="1382"/>
      <c r="ET544" s="1381"/>
      <c r="EU544" s="1381">
        <v>7</v>
      </c>
      <c r="EV544" s="1381">
        <v>3</v>
      </c>
      <c r="EW544" s="1381">
        <v>4</v>
      </c>
      <c r="EX544" s="1381">
        <v>14</v>
      </c>
      <c r="EY544" s="1386">
        <v>1</v>
      </c>
      <c r="EZ544" s="1383"/>
      <c r="FA544" s="1382"/>
      <c r="FB544" s="1381">
        <v>8</v>
      </c>
      <c r="FC544" s="1381">
        <v>3</v>
      </c>
      <c r="FD544" s="1381">
        <v>9</v>
      </c>
      <c r="FE544" s="1381">
        <v>20</v>
      </c>
      <c r="FF544" s="1381">
        <v>1</v>
      </c>
      <c r="FG544" s="1381"/>
      <c r="FH544" s="1382"/>
      <c r="FI544" s="1382"/>
      <c r="FJ544" s="1374">
        <v>6</v>
      </c>
      <c r="FK544" s="1374">
        <v>2</v>
      </c>
      <c r="FL544" s="1374">
        <v>1</v>
      </c>
      <c r="FM544" s="1374">
        <v>9</v>
      </c>
      <c r="FN544" s="1374">
        <v>1</v>
      </c>
      <c r="FO544" s="1374"/>
      <c r="FP544" s="1374"/>
      <c r="FQ544" s="1374">
        <v>6</v>
      </c>
      <c r="FR544" s="1381">
        <v>2</v>
      </c>
      <c r="FS544" s="1381">
        <v>2</v>
      </c>
      <c r="FT544" s="1381">
        <v>10</v>
      </c>
      <c r="FU544" s="1381">
        <v>1</v>
      </c>
      <c r="FV544" s="1381"/>
      <c r="FW544" s="1382"/>
      <c r="FX544" s="1382"/>
      <c r="FY544" s="1381">
        <v>0</v>
      </c>
      <c r="FZ544" s="1381">
        <v>3</v>
      </c>
      <c r="GA544" s="1381">
        <v>6</v>
      </c>
      <c r="GB544" s="1382">
        <v>9</v>
      </c>
      <c r="GC544" s="1382">
        <v>1</v>
      </c>
      <c r="GD544" s="1386"/>
      <c r="GE544" s="1381">
        <v>42</v>
      </c>
      <c r="GF544" s="1381">
        <v>18</v>
      </c>
      <c r="GG544" s="1381">
        <v>32</v>
      </c>
      <c r="GH544" s="1388">
        <v>3</v>
      </c>
      <c r="GI544" s="1388">
        <v>3</v>
      </c>
      <c r="GJ544" s="1388"/>
      <c r="GK544" s="1388"/>
      <c r="GL544" s="1388"/>
      <c r="GM544" s="1388"/>
      <c r="GN544" s="1388"/>
      <c r="GO544" s="1388"/>
      <c r="GP544" s="1388"/>
      <c r="GQ544" s="1388"/>
      <c r="GR544" s="1388"/>
    </row>
    <row r="545" spans="1:200" hidden="1" x14ac:dyDescent="0.35">
      <c r="A545" s="1470">
        <v>43483</v>
      </c>
      <c r="B545" s="1012"/>
      <c r="C545" s="1012"/>
      <c r="D545" s="1012"/>
      <c r="E545" s="1012"/>
      <c r="F545" s="1012"/>
      <c r="G545" s="1165"/>
      <c r="H545" s="595"/>
      <c r="I545" s="1202"/>
      <c r="J545" s="1202"/>
      <c r="K545" s="1202"/>
      <c r="L545" s="1202"/>
      <c r="M545" s="1202"/>
      <c r="N545" s="1012"/>
      <c r="O545" s="595"/>
      <c r="P545" s="595"/>
      <c r="Q545" s="595"/>
      <c r="R545" s="595"/>
      <c r="S545" s="595"/>
      <c r="T545" s="595"/>
      <c r="U545" s="1012"/>
      <c r="V545" s="1165"/>
      <c r="W545" s="595"/>
      <c r="X545" s="595"/>
      <c r="Y545" s="595"/>
      <c r="Z545" s="595"/>
      <c r="AA545" s="1012"/>
      <c r="AB545" s="1012"/>
      <c r="AC545" s="1360">
        <v>5</v>
      </c>
      <c r="AD545" s="1360">
        <v>0</v>
      </c>
      <c r="AE545" s="1360">
        <v>4</v>
      </c>
      <c r="AF545" s="1360">
        <v>9</v>
      </c>
      <c r="AG545" s="1360">
        <v>1</v>
      </c>
      <c r="AH545" s="1361"/>
      <c r="AI545" s="1360"/>
      <c r="AJ545" s="1360">
        <v>5</v>
      </c>
      <c r="AK545" s="1360">
        <v>1</v>
      </c>
      <c r="AL545" s="1360">
        <v>5</v>
      </c>
      <c r="AM545" s="1360">
        <v>11</v>
      </c>
      <c r="AN545" s="1360">
        <v>1</v>
      </c>
      <c r="AO545" s="1360"/>
      <c r="AP545" s="1360"/>
      <c r="AQ545" s="1360">
        <v>4</v>
      </c>
      <c r="AR545" s="1360">
        <v>1</v>
      </c>
      <c r="AS545" s="1360">
        <v>5</v>
      </c>
      <c r="AT545" s="1360">
        <v>10</v>
      </c>
      <c r="AU545" s="1360">
        <v>1</v>
      </c>
      <c r="AV545" s="1361">
        <v>1</v>
      </c>
      <c r="AW545" s="1360"/>
      <c r="AX545" s="1360">
        <v>4</v>
      </c>
      <c r="AY545" s="1360">
        <v>2</v>
      </c>
      <c r="AZ545" s="1360">
        <v>6</v>
      </c>
      <c r="BA545" s="1360">
        <v>12</v>
      </c>
      <c r="BB545" s="1360">
        <v>1</v>
      </c>
      <c r="BC545" s="1360"/>
      <c r="BD545" s="1360"/>
      <c r="BE545" s="1360"/>
      <c r="BF545" s="1360"/>
      <c r="BG545" s="1360"/>
      <c r="BH545" s="1360"/>
      <c r="BI545" s="1360"/>
      <c r="BJ545" s="1360"/>
      <c r="BK545" s="1360"/>
      <c r="BL545" s="1360"/>
      <c r="BM545" s="1360">
        <v>0</v>
      </c>
      <c r="BN545" s="1360">
        <v>0</v>
      </c>
      <c r="BO545" s="1360">
        <v>0</v>
      </c>
      <c r="BP545" s="1360">
        <v>0</v>
      </c>
      <c r="BQ545" s="1360">
        <v>1</v>
      </c>
      <c r="BR545" s="1361"/>
      <c r="BS545" s="1360">
        <v>0</v>
      </c>
      <c r="BT545" s="1360">
        <v>0</v>
      </c>
      <c r="BU545" s="1360">
        <v>1</v>
      </c>
      <c r="BV545" s="1360">
        <v>1</v>
      </c>
      <c r="BW545" s="1360">
        <v>1</v>
      </c>
      <c r="BX545" s="1360"/>
      <c r="BY545" s="1360"/>
      <c r="BZ545" s="1360"/>
      <c r="CA545" s="1360">
        <v>0</v>
      </c>
      <c r="CB545" s="1360">
        <v>0</v>
      </c>
      <c r="CC545" s="1360">
        <v>1</v>
      </c>
      <c r="CD545" s="1360">
        <v>1</v>
      </c>
      <c r="CE545" s="1360">
        <v>1</v>
      </c>
      <c r="CF545" s="1163"/>
      <c r="CG545" s="1354"/>
      <c r="CH545" s="1354">
        <v>5</v>
      </c>
      <c r="CI545" s="1354">
        <v>1</v>
      </c>
      <c r="CJ545" s="587">
        <v>2</v>
      </c>
      <c r="CK545" s="587">
        <v>8</v>
      </c>
      <c r="CL545" s="1127">
        <v>1</v>
      </c>
      <c r="CM545" s="1127"/>
      <c r="CN545" s="588"/>
      <c r="CO545" s="588"/>
      <c r="CP545" s="587">
        <v>2</v>
      </c>
      <c r="CQ545" s="587">
        <v>0</v>
      </c>
      <c r="CR545" s="587">
        <v>2</v>
      </c>
      <c r="CS545" s="587">
        <v>4</v>
      </c>
      <c r="CT545" s="1127">
        <v>1</v>
      </c>
      <c r="CU545" s="1127"/>
      <c r="CV545" s="588"/>
      <c r="CW545" s="587">
        <v>3</v>
      </c>
      <c r="CX545" s="587">
        <v>1</v>
      </c>
      <c r="CY545" s="587">
        <v>3</v>
      </c>
      <c r="CZ545" s="587">
        <v>7</v>
      </c>
      <c r="DA545" s="1127">
        <v>1</v>
      </c>
      <c r="DB545" s="1127"/>
      <c r="DC545" s="1127"/>
      <c r="DD545" s="1127"/>
      <c r="DE545" s="1127"/>
      <c r="DF545" s="1127"/>
      <c r="DG545" s="1127"/>
      <c r="DH545" s="1127"/>
      <c r="DI545" s="1127"/>
      <c r="DJ545" s="1127"/>
      <c r="DK545" s="1127"/>
      <c r="DL545" s="1127"/>
      <c r="DM545" s="1127"/>
      <c r="DN545" s="1127"/>
      <c r="DO545" s="588"/>
      <c r="DP545" s="588"/>
      <c r="DQ545" s="587"/>
      <c r="DR545" s="587"/>
      <c r="DS545" s="587"/>
      <c r="DT545" s="587"/>
      <c r="DU545" s="1127"/>
      <c r="DV545" s="1127"/>
      <c r="DW545" s="588"/>
      <c r="DX545" s="587"/>
      <c r="DY545" s="587"/>
      <c r="DZ545" s="587"/>
      <c r="EA545" s="587"/>
      <c r="EB545" s="1127"/>
      <c r="EC545" s="1127"/>
      <c r="ED545" s="588"/>
      <c r="EE545" s="588"/>
      <c r="EF545" s="587">
        <v>7</v>
      </c>
      <c r="EG545" s="587">
        <v>0</v>
      </c>
      <c r="EH545" s="587">
        <v>0</v>
      </c>
      <c r="EI545" s="587">
        <v>7</v>
      </c>
      <c r="EJ545" s="1127">
        <v>1</v>
      </c>
      <c r="EK545" s="1127"/>
      <c r="EL545" s="588"/>
      <c r="EM545" s="1381">
        <v>10</v>
      </c>
      <c r="EN545" s="1381">
        <v>0</v>
      </c>
      <c r="EO545" s="1381">
        <v>1</v>
      </c>
      <c r="EP545" s="1381">
        <v>11</v>
      </c>
      <c r="EQ545" s="1381">
        <v>1</v>
      </c>
      <c r="ER545" s="1381"/>
      <c r="ES545" s="1382"/>
      <c r="ET545" s="1381"/>
      <c r="EU545" s="1381">
        <v>3</v>
      </c>
      <c r="EV545" s="1381">
        <v>0</v>
      </c>
      <c r="EW545" s="1381">
        <v>4</v>
      </c>
      <c r="EX545" s="1381">
        <v>7</v>
      </c>
      <c r="EY545" s="1386">
        <v>1</v>
      </c>
      <c r="EZ545" s="1383"/>
      <c r="FA545" s="1382"/>
      <c r="FB545" s="1381">
        <v>5</v>
      </c>
      <c r="FC545" s="1381">
        <v>2</v>
      </c>
      <c r="FD545" s="1381">
        <v>7</v>
      </c>
      <c r="FE545" s="1381">
        <v>14</v>
      </c>
      <c r="FF545" s="1381">
        <v>1</v>
      </c>
      <c r="FG545" s="1381"/>
      <c r="FH545" s="1382"/>
      <c r="FI545" s="1382"/>
      <c r="FJ545" s="1374">
        <v>6</v>
      </c>
      <c r="FK545" s="1374">
        <v>1</v>
      </c>
      <c r="FL545" s="1374">
        <v>2</v>
      </c>
      <c r="FM545" s="1374">
        <v>9</v>
      </c>
      <c r="FN545" s="1374">
        <v>1</v>
      </c>
      <c r="FO545" s="1374"/>
      <c r="FP545" s="1374"/>
      <c r="FQ545" s="1374">
        <v>7</v>
      </c>
      <c r="FR545" s="1381">
        <v>2</v>
      </c>
      <c r="FS545" s="1381">
        <v>5</v>
      </c>
      <c r="FT545" s="1381">
        <v>14</v>
      </c>
      <c r="FU545" s="1381">
        <v>1</v>
      </c>
      <c r="FV545" s="1381"/>
      <c r="FW545" s="1382"/>
      <c r="FX545" s="1382"/>
      <c r="FY545" s="1381">
        <v>0</v>
      </c>
      <c r="FZ545" s="1381">
        <v>1</v>
      </c>
      <c r="GA545" s="1381">
        <v>0</v>
      </c>
      <c r="GB545" s="1382">
        <v>1</v>
      </c>
      <c r="GC545" s="1382">
        <v>1</v>
      </c>
      <c r="GD545" s="1386"/>
      <c r="GE545" s="1381">
        <v>27</v>
      </c>
      <c r="GF545" s="1381">
        <v>3</v>
      </c>
      <c r="GG545" s="1381">
        <v>18</v>
      </c>
      <c r="GH545" s="1388">
        <v>0</v>
      </c>
      <c r="GI545" s="1388">
        <v>2</v>
      </c>
      <c r="GJ545" s="1388"/>
      <c r="GK545" s="1388"/>
      <c r="GL545" s="1388"/>
      <c r="GM545" s="1388"/>
      <c r="GN545" s="1388"/>
      <c r="GO545" s="1388"/>
      <c r="GP545" s="1388"/>
      <c r="GQ545" s="1388"/>
      <c r="GR545" s="1388"/>
    </row>
    <row r="546" spans="1:200" hidden="1" x14ac:dyDescent="0.35">
      <c r="A546" s="1517">
        <v>43486</v>
      </c>
      <c r="B546" s="595"/>
      <c r="C546" s="595"/>
      <c r="D546" s="595"/>
      <c r="E546" s="595"/>
      <c r="F546" s="1012"/>
      <c r="G546" s="1165"/>
      <c r="H546" s="595"/>
      <c r="I546" s="595"/>
      <c r="J546" s="595"/>
      <c r="K546" s="595"/>
      <c r="L546" s="595"/>
      <c r="M546" s="1012"/>
      <c r="N546" s="1012"/>
      <c r="O546" s="595"/>
      <c r="P546" s="595"/>
      <c r="Q546" s="595"/>
      <c r="R546" s="595"/>
      <c r="S546" s="595"/>
      <c r="T546" s="595"/>
      <c r="U546" s="1012"/>
      <c r="V546" s="1165"/>
      <c r="W546" s="595"/>
      <c r="X546" s="595"/>
      <c r="Y546" s="595"/>
      <c r="Z546" s="595"/>
      <c r="AA546" s="1012"/>
      <c r="AB546" s="1012"/>
      <c r="AC546" s="1360">
        <v>4</v>
      </c>
      <c r="AD546" s="1360">
        <v>6</v>
      </c>
      <c r="AE546" s="1360">
        <v>3</v>
      </c>
      <c r="AF546" s="1360">
        <v>13</v>
      </c>
      <c r="AG546" s="1360">
        <v>1</v>
      </c>
      <c r="AH546" s="1361"/>
      <c r="AI546" s="1360"/>
      <c r="AJ546" s="1360">
        <v>4</v>
      </c>
      <c r="AK546" s="1360">
        <v>6</v>
      </c>
      <c r="AL546" s="1360">
        <v>4</v>
      </c>
      <c r="AM546" s="1360">
        <v>14</v>
      </c>
      <c r="AN546" s="1360">
        <v>1</v>
      </c>
      <c r="AO546" s="1360"/>
      <c r="AP546" s="1360"/>
      <c r="AQ546" s="1360">
        <v>1</v>
      </c>
      <c r="AR546" s="1360">
        <v>0</v>
      </c>
      <c r="AS546" s="1360">
        <v>6</v>
      </c>
      <c r="AT546" s="1360">
        <v>7</v>
      </c>
      <c r="AU546" s="1360">
        <v>1</v>
      </c>
      <c r="AV546" s="1361">
        <v>1</v>
      </c>
      <c r="AW546" s="1360"/>
      <c r="AX546" s="1360">
        <v>1</v>
      </c>
      <c r="AY546" s="1360">
        <v>0</v>
      </c>
      <c r="AZ546" s="1360">
        <v>7</v>
      </c>
      <c r="BA546" s="1360">
        <v>8</v>
      </c>
      <c r="BB546" s="1360">
        <v>1</v>
      </c>
      <c r="BC546" s="1360"/>
      <c r="BD546" s="1360"/>
      <c r="BE546" s="1360"/>
      <c r="BF546" s="1360"/>
      <c r="BG546" s="1360"/>
      <c r="BH546" s="1360"/>
      <c r="BI546" s="1360"/>
      <c r="BJ546" s="1360"/>
      <c r="BK546" s="1360"/>
      <c r="BL546" s="1360"/>
      <c r="BM546" s="1360">
        <v>0</v>
      </c>
      <c r="BN546" s="1360">
        <v>0</v>
      </c>
      <c r="BO546" s="1360">
        <v>0</v>
      </c>
      <c r="BP546" s="1360">
        <v>0</v>
      </c>
      <c r="BQ546" s="1360">
        <v>1</v>
      </c>
      <c r="BR546" s="1361"/>
      <c r="BS546" s="1360">
        <v>0</v>
      </c>
      <c r="BT546" s="1360">
        <v>0</v>
      </c>
      <c r="BU546" s="1360">
        <v>1</v>
      </c>
      <c r="BV546" s="1360">
        <v>1</v>
      </c>
      <c r="BW546" s="1360">
        <v>1</v>
      </c>
      <c r="BX546" s="1360"/>
      <c r="BY546" s="1360"/>
      <c r="BZ546" s="1360"/>
      <c r="CA546" s="1360">
        <v>2</v>
      </c>
      <c r="CB546" s="1360">
        <v>0</v>
      </c>
      <c r="CC546" s="1360">
        <v>7</v>
      </c>
      <c r="CD546" s="1360">
        <v>9</v>
      </c>
      <c r="CE546" s="1360">
        <v>1</v>
      </c>
      <c r="CF546" s="1163"/>
      <c r="CG546" s="595"/>
      <c r="CH546" s="595">
        <v>3</v>
      </c>
      <c r="CI546" s="595">
        <v>1</v>
      </c>
      <c r="CJ546" s="587">
        <v>9</v>
      </c>
      <c r="CK546" s="587">
        <v>13</v>
      </c>
      <c r="CL546" s="1127">
        <v>1</v>
      </c>
      <c r="CM546" s="1127"/>
      <c r="CN546" s="588"/>
      <c r="CO546" s="588"/>
      <c r="CP546" s="587">
        <v>3</v>
      </c>
      <c r="CQ546" s="587">
        <v>1</v>
      </c>
      <c r="CR546" s="587">
        <v>7</v>
      </c>
      <c r="CS546" s="587">
        <v>11</v>
      </c>
      <c r="CT546" s="1127">
        <v>1</v>
      </c>
      <c r="CU546" s="1127"/>
      <c r="CV546" s="588"/>
      <c r="CW546" s="587">
        <v>3</v>
      </c>
      <c r="CX546" s="587">
        <v>1</v>
      </c>
      <c r="CY546" s="587">
        <v>8</v>
      </c>
      <c r="CZ546" s="587">
        <v>12</v>
      </c>
      <c r="DA546" s="1127">
        <v>1</v>
      </c>
      <c r="DB546" s="1127"/>
      <c r="DC546" s="1127"/>
      <c r="DD546" s="1127"/>
      <c r="DE546" s="1127"/>
      <c r="DF546" s="1127"/>
      <c r="DG546" s="1127"/>
      <c r="DH546" s="1127"/>
      <c r="DI546" s="1127"/>
      <c r="DJ546" s="1127"/>
      <c r="DK546" s="1127"/>
      <c r="DL546" s="1127"/>
      <c r="DM546" s="1127"/>
      <c r="DN546" s="1127"/>
      <c r="DO546" s="588"/>
      <c r="DP546" s="588"/>
      <c r="DQ546" s="587"/>
      <c r="DR546" s="587"/>
      <c r="DS546" s="587"/>
      <c r="DT546" s="587"/>
      <c r="DU546" s="1127"/>
      <c r="DV546" s="1127"/>
      <c r="DW546" s="588"/>
      <c r="DX546" s="587"/>
      <c r="DY546" s="587"/>
      <c r="DZ546" s="587"/>
      <c r="EA546" s="587"/>
      <c r="EB546" s="1127"/>
      <c r="EC546" s="1127"/>
      <c r="ED546" s="588"/>
      <c r="EE546" s="588"/>
      <c r="EF546" s="587">
        <v>3</v>
      </c>
      <c r="EG546" s="587">
        <v>2</v>
      </c>
      <c r="EH546" s="587">
        <v>0</v>
      </c>
      <c r="EI546" s="587">
        <v>5</v>
      </c>
      <c r="EJ546" s="1127">
        <v>1</v>
      </c>
      <c r="EK546" s="1127"/>
      <c r="EL546" s="588"/>
      <c r="EM546" s="1381">
        <v>7</v>
      </c>
      <c r="EN546" s="1381">
        <v>4</v>
      </c>
      <c r="EO546" s="1381">
        <v>2</v>
      </c>
      <c r="EP546" s="1381">
        <v>13</v>
      </c>
      <c r="EQ546" s="1381">
        <v>1</v>
      </c>
      <c r="ER546" s="1381"/>
      <c r="ES546" s="1382"/>
      <c r="ET546" s="1381"/>
      <c r="EU546" s="1381">
        <v>9</v>
      </c>
      <c r="EV546" s="1381">
        <v>0</v>
      </c>
      <c r="EW546" s="1381">
        <v>0</v>
      </c>
      <c r="EX546" s="1381">
        <v>9</v>
      </c>
      <c r="EY546" s="1386">
        <v>1</v>
      </c>
      <c r="EZ546" s="1383"/>
      <c r="FA546" s="1382"/>
      <c r="FB546" s="1381">
        <v>10</v>
      </c>
      <c r="FC546" s="1381">
        <v>0</v>
      </c>
      <c r="FD546" s="1381">
        <v>7</v>
      </c>
      <c r="FE546" s="1381">
        <v>17</v>
      </c>
      <c r="FF546" s="1381">
        <v>1</v>
      </c>
      <c r="FG546" s="1381"/>
      <c r="FH546" s="1382"/>
      <c r="FI546" s="1382"/>
      <c r="FJ546" s="1374">
        <v>11</v>
      </c>
      <c r="FK546" s="1374">
        <v>0</v>
      </c>
      <c r="FL546" s="1374">
        <v>3</v>
      </c>
      <c r="FM546" s="1374">
        <v>14</v>
      </c>
      <c r="FN546" s="1374">
        <v>1</v>
      </c>
      <c r="FO546" s="1374"/>
      <c r="FP546" s="1374"/>
      <c r="FQ546" s="1374">
        <v>13</v>
      </c>
      <c r="FR546" s="1381">
        <v>1</v>
      </c>
      <c r="FS546" s="1381">
        <v>5</v>
      </c>
      <c r="FT546" s="1381">
        <v>19</v>
      </c>
      <c r="FU546" s="1381">
        <v>1</v>
      </c>
      <c r="FV546" s="1381"/>
      <c r="FW546" s="1382"/>
      <c r="FX546" s="1382"/>
      <c r="FY546" s="1381">
        <v>0</v>
      </c>
      <c r="FZ546" s="1381">
        <v>1</v>
      </c>
      <c r="GA546" s="1381">
        <v>2</v>
      </c>
      <c r="GB546" s="1382">
        <v>3</v>
      </c>
      <c r="GC546" s="1382">
        <v>1</v>
      </c>
      <c r="GD546" s="1386"/>
      <c r="GE546" s="1381">
        <v>33</v>
      </c>
      <c r="GF546" s="1381">
        <v>10</v>
      </c>
      <c r="GG546" s="1381">
        <v>28</v>
      </c>
      <c r="GH546" s="1388">
        <v>1</v>
      </c>
      <c r="GI546" s="1388">
        <v>1</v>
      </c>
      <c r="GJ546" s="1388"/>
      <c r="GK546" s="1388"/>
      <c r="GL546" s="1388"/>
      <c r="GM546" s="1388"/>
      <c r="GN546" s="1388"/>
      <c r="GO546" s="1388"/>
      <c r="GP546" s="1388"/>
      <c r="GQ546" s="1388"/>
      <c r="GR546" s="1388"/>
    </row>
    <row r="547" spans="1:200" hidden="1" x14ac:dyDescent="0.35">
      <c r="A547" s="1517">
        <v>43487</v>
      </c>
      <c r="B547" s="595"/>
      <c r="C547" s="595"/>
      <c r="D547" s="595"/>
      <c r="E547" s="595"/>
      <c r="F547" s="1012"/>
      <c r="G547" s="1165"/>
      <c r="H547" s="595"/>
      <c r="I547" s="595"/>
      <c r="J547" s="595"/>
      <c r="K547" s="595"/>
      <c r="L547" s="595"/>
      <c r="M547" s="1012"/>
      <c r="N547" s="1012"/>
      <c r="O547" s="595"/>
      <c r="P547" s="595"/>
      <c r="Q547" s="595"/>
      <c r="R547" s="595"/>
      <c r="S547" s="595"/>
      <c r="T547" s="595"/>
      <c r="U547" s="1012"/>
      <c r="V547" s="1165"/>
      <c r="W547" s="595"/>
      <c r="X547" s="595"/>
      <c r="Y547" s="595"/>
      <c r="Z547" s="595"/>
      <c r="AA547" s="1012"/>
      <c r="AB547" s="1012"/>
      <c r="AC547" s="1360">
        <v>6</v>
      </c>
      <c r="AD547" s="1360">
        <v>2</v>
      </c>
      <c r="AE547" s="1360">
        <v>3</v>
      </c>
      <c r="AF547" s="1360">
        <v>11</v>
      </c>
      <c r="AG547" s="1360">
        <v>1</v>
      </c>
      <c r="AH547" s="1361"/>
      <c r="AI547" s="1360"/>
      <c r="AJ547" s="1360">
        <v>6</v>
      </c>
      <c r="AK547" s="1360">
        <v>3</v>
      </c>
      <c r="AL547" s="1360">
        <v>3</v>
      </c>
      <c r="AM547" s="1360">
        <v>12</v>
      </c>
      <c r="AN547" s="1360">
        <v>1</v>
      </c>
      <c r="AO547" s="1360"/>
      <c r="AP547" s="1360"/>
      <c r="AQ547" s="1360">
        <v>5</v>
      </c>
      <c r="AR547" s="1360">
        <v>1</v>
      </c>
      <c r="AS547" s="1360">
        <v>5</v>
      </c>
      <c r="AT547" s="1360">
        <v>11</v>
      </c>
      <c r="AU547" s="1360">
        <v>1</v>
      </c>
      <c r="AV547" s="1361">
        <v>1</v>
      </c>
      <c r="AW547" s="1360"/>
      <c r="AX547" s="1360">
        <v>5</v>
      </c>
      <c r="AY547" s="1360">
        <v>2</v>
      </c>
      <c r="AZ547" s="1360">
        <v>6</v>
      </c>
      <c r="BA547" s="1360">
        <v>13</v>
      </c>
      <c r="BB547" s="1360">
        <v>1</v>
      </c>
      <c r="BC547" s="1360"/>
      <c r="BD547" s="1360"/>
      <c r="BE547" s="1360"/>
      <c r="BF547" s="1360"/>
      <c r="BG547" s="1360"/>
      <c r="BH547" s="1360"/>
      <c r="BI547" s="1360"/>
      <c r="BJ547" s="1360"/>
      <c r="BK547" s="1360"/>
      <c r="BL547" s="1360"/>
      <c r="BM547" s="1360">
        <v>0</v>
      </c>
      <c r="BN547" s="1360">
        <v>0</v>
      </c>
      <c r="BO547" s="1360">
        <v>0</v>
      </c>
      <c r="BP547" s="1360">
        <v>0</v>
      </c>
      <c r="BQ547" s="1360">
        <v>1</v>
      </c>
      <c r="BR547" s="1361"/>
      <c r="BS547" s="1360">
        <v>0</v>
      </c>
      <c r="BT547" s="1360">
        <v>0</v>
      </c>
      <c r="BU547" s="1360">
        <v>0</v>
      </c>
      <c r="BV547" s="1360">
        <v>0</v>
      </c>
      <c r="BW547" s="1360">
        <v>1</v>
      </c>
      <c r="BX547" s="1360"/>
      <c r="BY547" s="1360"/>
      <c r="BZ547" s="1360"/>
      <c r="CA547" s="1360">
        <v>1</v>
      </c>
      <c r="CB547" s="1360">
        <v>0</v>
      </c>
      <c r="CC547" s="1360">
        <v>10</v>
      </c>
      <c r="CD547" s="1360">
        <v>11</v>
      </c>
      <c r="CE547" s="1360">
        <v>1</v>
      </c>
      <c r="CF547" s="1163"/>
      <c r="CG547" s="595"/>
      <c r="CH547" s="595">
        <v>1</v>
      </c>
      <c r="CI547" s="595">
        <v>1</v>
      </c>
      <c r="CJ547" s="587">
        <v>12</v>
      </c>
      <c r="CK547" s="587">
        <v>14</v>
      </c>
      <c r="CL547" s="1127">
        <v>1</v>
      </c>
      <c r="CM547" s="1127"/>
      <c r="CN547" s="588"/>
      <c r="CO547" s="588"/>
      <c r="CP547" s="587">
        <v>6</v>
      </c>
      <c r="CQ547" s="587">
        <v>3</v>
      </c>
      <c r="CR547" s="587">
        <v>5</v>
      </c>
      <c r="CS547" s="587">
        <v>14</v>
      </c>
      <c r="CT547" s="1127">
        <v>1</v>
      </c>
      <c r="CU547" s="1127"/>
      <c r="CV547" s="588"/>
      <c r="CW547" s="587">
        <v>6</v>
      </c>
      <c r="CX547" s="587">
        <v>3</v>
      </c>
      <c r="CY547" s="587">
        <v>7</v>
      </c>
      <c r="CZ547" s="587">
        <v>16</v>
      </c>
      <c r="DA547" s="1127">
        <v>1</v>
      </c>
      <c r="DB547" s="1127"/>
      <c r="DC547" s="1127"/>
      <c r="DD547" s="1127"/>
      <c r="DE547" s="1127"/>
      <c r="DF547" s="1127"/>
      <c r="DG547" s="1127"/>
      <c r="DH547" s="1127"/>
      <c r="DI547" s="1127"/>
      <c r="DJ547" s="1127"/>
      <c r="DK547" s="1127"/>
      <c r="DL547" s="1127"/>
      <c r="DM547" s="1127"/>
      <c r="DN547" s="1127"/>
      <c r="DO547" s="588"/>
      <c r="DP547" s="588"/>
      <c r="DQ547" s="587"/>
      <c r="DR547" s="587"/>
      <c r="DS547" s="587"/>
      <c r="DT547" s="587"/>
      <c r="DU547" s="1127"/>
      <c r="DV547" s="1127"/>
      <c r="DW547" s="588"/>
      <c r="DX547" s="587"/>
      <c r="DY547" s="587"/>
      <c r="DZ547" s="587"/>
      <c r="EA547" s="587"/>
      <c r="EB547" s="1127"/>
      <c r="EC547" s="1127"/>
      <c r="ED547" s="588"/>
      <c r="EE547" s="588"/>
      <c r="EF547" s="587">
        <v>6</v>
      </c>
      <c r="EG547" s="587">
        <v>3</v>
      </c>
      <c r="EH547" s="587">
        <v>3</v>
      </c>
      <c r="EI547" s="587">
        <v>12</v>
      </c>
      <c r="EJ547" s="1127">
        <v>1</v>
      </c>
      <c r="EK547" s="1127"/>
      <c r="EL547" s="588"/>
      <c r="EM547" s="1381">
        <v>6</v>
      </c>
      <c r="EN547" s="1381">
        <v>5</v>
      </c>
      <c r="EO547" s="1381">
        <v>4</v>
      </c>
      <c r="EP547" s="1381">
        <v>15</v>
      </c>
      <c r="EQ547" s="1381">
        <v>1</v>
      </c>
      <c r="ER547" s="1381"/>
      <c r="ES547" s="1382"/>
      <c r="ET547" s="1381"/>
      <c r="EU547" s="1381">
        <v>7</v>
      </c>
      <c r="EV547" s="1381">
        <v>2</v>
      </c>
      <c r="EW547" s="1381">
        <v>0</v>
      </c>
      <c r="EX547" s="1381">
        <v>9</v>
      </c>
      <c r="EY547" s="1386">
        <v>1</v>
      </c>
      <c r="EZ547" s="1383"/>
      <c r="FA547" s="1382"/>
      <c r="FB547" s="1381">
        <v>11</v>
      </c>
      <c r="FC547" s="1381">
        <v>4</v>
      </c>
      <c r="FD547" s="1381">
        <v>6</v>
      </c>
      <c r="FE547" s="1381">
        <v>21</v>
      </c>
      <c r="FF547" s="1381">
        <v>1</v>
      </c>
      <c r="FG547" s="1381"/>
      <c r="FH547" s="1382"/>
      <c r="FI547" s="1382"/>
      <c r="FJ547" s="1374">
        <v>9</v>
      </c>
      <c r="FK547" s="1374">
        <v>0</v>
      </c>
      <c r="FL547" s="1374">
        <v>2</v>
      </c>
      <c r="FM547" s="1374">
        <v>11</v>
      </c>
      <c r="FN547" s="1374">
        <v>1</v>
      </c>
      <c r="FO547" s="1374"/>
      <c r="FP547" s="1374"/>
      <c r="FQ547" s="1374">
        <v>9</v>
      </c>
      <c r="FR547" s="1381">
        <v>1</v>
      </c>
      <c r="FS547" s="1381">
        <v>7</v>
      </c>
      <c r="FT547" s="1381">
        <v>17</v>
      </c>
      <c r="FU547" s="1381">
        <v>1</v>
      </c>
      <c r="FV547" s="1381"/>
      <c r="FW547" s="1382"/>
      <c r="FX547" s="1382"/>
      <c r="FY547" s="1381">
        <v>1</v>
      </c>
      <c r="FZ547" s="1381">
        <v>1</v>
      </c>
      <c r="GA547" s="1381">
        <v>1</v>
      </c>
      <c r="GB547" s="1382">
        <v>3</v>
      </c>
      <c r="GC547" s="1382">
        <v>1</v>
      </c>
      <c r="GD547" s="1386"/>
      <c r="GE547" s="1381">
        <v>41</v>
      </c>
      <c r="GF547" s="1381">
        <v>12</v>
      </c>
      <c r="GG547" s="1381">
        <v>29</v>
      </c>
      <c r="GH547" s="1388">
        <v>0</v>
      </c>
      <c r="GI547" s="1388">
        <v>0</v>
      </c>
      <c r="GJ547" s="1388"/>
      <c r="GK547" s="1388"/>
      <c r="GL547" s="1388"/>
      <c r="GM547" s="1388"/>
      <c r="GN547" s="1388"/>
      <c r="GO547" s="1388"/>
      <c r="GP547" s="1388"/>
      <c r="GQ547" s="1388"/>
      <c r="GR547" s="1388"/>
    </row>
    <row r="548" spans="1:200" hidden="1" x14ac:dyDescent="0.35">
      <c r="A548" s="1517">
        <v>43488</v>
      </c>
      <c r="B548" s="1706"/>
      <c r="C548" s="1706"/>
      <c r="D548" s="1706"/>
      <c r="E548" s="1706"/>
      <c r="F548" s="1706"/>
      <c r="G548" s="1706"/>
      <c r="H548" s="595"/>
      <c r="I548" s="595"/>
      <c r="J548" s="595"/>
      <c r="K548" s="595"/>
      <c r="L548" s="595"/>
      <c r="M548" s="1012"/>
      <c r="N548" s="1012"/>
      <c r="O548" s="595"/>
      <c r="P548" s="595"/>
      <c r="Q548" s="595"/>
      <c r="R548" s="595"/>
      <c r="S548" s="595"/>
      <c r="T548" s="595"/>
      <c r="U548" s="1012"/>
      <c r="V548" s="1165"/>
      <c r="W548" s="595"/>
      <c r="X548" s="595"/>
      <c r="Y548" s="595"/>
      <c r="Z548" s="595"/>
      <c r="AA548" s="1012"/>
      <c r="AB548" s="1012"/>
      <c r="AC548" s="1360">
        <v>9</v>
      </c>
      <c r="AD548" s="1360">
        <v>1</v>
      </c>
      <c r="AE548" s="1360">
        <v>2</v>
      </c>
      <c r="AF548" s="1360">
        <v>12</v>
      </c>
      <c r="AG548" s="1360">
        <v>1</v>
      </c>
      <c r="AH548" s="1361"/>
      <c r="AI548" s="1360"/>
      <c r="AJ548" s="1360">
        <v>9</v>
      </c>
      <c r="AK548" s="1360">
        <v>1</v>
      </c>
      <c r="AL548" s="1360">
        <v>4</v>
      </c>
      <c r="AM548" s="1360">
        <v>14</v>
      </c>
      <c r="AN548" s="1360">
        <v>1</v>
      </c>
      <c r="AO548" s="1360"/>
      <c r="AP548" s="1360"/>
      <c r="AQ548" s="1360">
        <v>0</v>
      </c>
      <c r="AR548" s="1360">
        <v>0</v>
      </c>
      <c r="AS548" s="1360">
        <v>5</v>
      </c>
      <c r="AT548" s="1360">
        <v>5</v>
      </c>
      <c r="AU548" s="1360">
        <v>1</v>
      </c>
      <c r="AV548" s="1361">
        <v>1</v>
      </c>
      <c r="AW548" s="1360"/>
      <c r="AX548" s="1360">
        <v>0</v>
      </c>
      <c r="AY548" s="1360">
        <v>4</v>
      </c>
      <c r="AZ548" s="1360">
        <v>6</v>
      </c>
      <c r="BA548" s="1360">
        <v>10</v>
      </c>
      <c r="BB548" s="1360">
        <v>1</v>
      </c>
      <c r="BC548" s="1360"/>
      <c r="BD548" s="1360"/>
      <c r="BE548" s="1360"/>
      <c r="BF548" s="1360"/>
      <c r="BG548" s="1360"/>
      <c r="BH548" s="1360"/>
      <c r="BI548" s="1360"/>
      <c r="BJ548" s="1360"/>
      <c r="BK548" s="1360"/>
      <c r="BL548" s="1360"/>
      <c r="BM548" s="1360">
        <v>0</v>
      </c>
      <c r="BN548" s="1360">
        <v>0</v>
      </c>
      <c r="BO548" s="1360">
        <v>1</v>
      </c>
      <c r="BP548" s="1360">
        <v>1</v>
      </c>
      <c r="BQ548" s="1360">
        <v>1</v>
      </c>
      <c r="BR548" s="1361"/>
      <c r="BS548" s="1360">
        <v>0</v>
      </c>
      <c r="BT548" s="1360">
        <v>0</v>
      </c>
      <c r="BU548" s="1360">
        <v>1</v>
      </c>
      <c r="BV548" s="1360">
        <v>1</v>
      </c>
      <c r="BW548" s="1360">
        <v>1</v>
      </c>
      <c r="BX548" s="1360"/>
      <c r="BY548" s="1360"/>
      <c r="BZ548" s="1360"/>
      <c r="CA548" s="1360">
        <v>2</v>
      </c>
      <c r="CB548" s="1360">
        <v>1</v>
      </c>
      <c r="CC548" s="1360">
        <v>3</v>
      </c>
      <c r="CD548" s="1360">
        <v>6</v>
      </c>
      <c r="CE548" s="1360">
        <v>1</v>
      </c>
      <c r="CF548" s="1163"/>
      <c r="CG548" s="595"/>
      <c r="CH548" s="595">
        <v>3</v>
      </c>
      <c r="CI548" s="595">
        <v>1</v>
      </c>
      <c r="CJ548" s="587">
        <v>5</v>
      </c>
      <c r="CK548" s="587">
        <v>9</v>
      </c>
      <c r="CL548" s="1127">
        <v>1</v>
      </c>
      <c r="CM548" s="1127"/>
      <c r="CN548" s="588"/>
      <c r="CO548" s="588"/>
      <c r="CP548" s="587">
        <v>3</v>
      </c>
      <c r="CQ548" s="587">
        <v>0</v>
      </c>
      <c r="CR548" s="587">
        <v>5</v>
      </c>
      <c r="CS548" s="587">
        <v>8</v>
      </c>
      <c r="CT548" s="1127">
        <v>1</v>
      </c>
      <c r="CU548" s="1127"/>
      <c r="CV548" s="588"/>
      <c r="CW548" s="587">
        <v>4</v>
      </c>
      <c r="CX548" s="587">
        <v>1</v>
      </c>
      <c r="CY548" s="587">
        <v>6</v>
      </c>
      <c r="CZ548" s="587">
        <v>11</v>
      </c>
      <c r="DA548" s="1127">
        <v>1</v>
      </c>
      <c r="DB548" s="1127"/>
      <c r="DC548" s="1127"/>
      <c r="DD548" s="1127"/>
      <c r="DE548" s="1127"/>
      <c r="DF548" s="1127"/>
      <c r="DG548" s="1127"/>
      <c r="DH548" s="1127"/>
      <c r="DI548" s="1127"/>
      <c r="DJ548" s="1127"/>
      <c r="DK548" s="1127"/>
      <c r="DL548" s="1127"/>
      <c r="DM548" s="1127"/>
      <c r="DN548" s="1127"/>
      <c r="DO548" s="588"/>
      <c r="DP548" s="588"/>
      <c r="DQ548" s="587"/>
      <c r="DR548" s="587"/>
      <c r="DS548" s="587"/>
      <c r="DT548" s="587"/>
      <c r="DU548" s="1127"/>
      <c r="DV548" s="1127"/>
      <c r="DW548" s="588"/>
      <c r="DX548" s="587"/>
      <c r="DY548" s="587"/>
      <c r="DZ548" s="587"/>
      <c r="EA548" s="587"/>
      <c r="EB548" s="1127"/>
      <c r="EC548" s="1127"/>
      <c r="ED548" s="588"/>
      <c r="EE548" s="588"/>
      <c r="EF548" s="587">
        <v>13</v>
      </c>
      <c r="EG548" s="587">
        <v>0</v>
      </c>
      <c r="EH548" s="587">
        <v>0</v>
      </c>
      <c r="EI548" s="587">
        <v>13</v>
      </c>
      <c r="EJ548" s="1127">
        <v>1</v>
      </c>
      <c r="EK548" s="1127"/>
      <c r="EL548" s="588"/>
      <c r="EM548" s="587">
        <v>17</v>
      </c>
      <c r="EN548" s="587">
        <v>3</v>
      </c>
      <c r="EO548" s="587">
        <v>1</v>
      </c>
      <c r="EP548" s="587">
        <v>21</v>
      </c>
      <c r="EQ548" s="1127">
        <v>1</v>
      </c>
      <c r="ER548" s="1127"/>
      <c r="ES548" s="588"/>
      <c r="ET548" s="587"/>
      <c r="EU548" s="587">
        <v>5</v>
      </c>
      <c r="EV548" s="587">
        <v>1</v>
      </c>
      <c r="EW548" s="587">
        <v>1</v>
      </c>
      <c r="EX548" s="587">
        <v>7</v>
      </c>
      <c r="EY548" s="1199">
        <v>1</v>
      </c>
      <c r="EZ548" s="1196"/>
      <c r="FA548" s="588"/>
      <c r="FB548" s="587">
        <v>6</v>
      </c>
      <c r="FC548" s="587">
        <v>5</v>
      </c>
      <c r="FD548" s="587">
        <v>3</v>
      </c>
      <c r="FE548" s="587">
        <v>14</v>
      </c>
      <c r="FF548" s="1127">
        <v>1</v>
      </c>
      <c r="FG548" s="1127"/>
      <c r="FH548" s="1197"/>
      <c r="FI548" s="1198"/>
      <c r="FJ548" s="1248">
        <v>6</v>
      </c>
      <c r="FK548" s="1248">
        <v>1</v>
      </c>
      <c r="FL548" s="1248">
        <v>0</v>
      </c>
      <c r="FM548" s="1248">
        <v>7</v>
      </c>
      <c r="FN548" s="1248">
        <v>1</v>
      </c>
      <c r="FO548" s="1248"/>
      <c r="FP548" s="1248"/>
      <c r="FQ548" s="1248">
        <v>6</v>
      </c>
      <c r="FR548" s="587">
        <v>1</v>
      </c>
      <c r="FS548" s="587">
        <v>3</v>
      </c>
      <c r="FT548" s="587">
        <v>10</v>
      </c>
      <c r="FU548" s="1126">
        <v>1</v>
      </c>
      <c r="FV548" s="1127"/>
      <c r="FW548" s="1203"/>
      <c r="FX548" s="1198"/>
      <c r="FY548" s="587">
        <v>0</v>
      </c>
      <c r="FZ548" s="587">
        <v>1</v>
      </c>
      <c r="GA548" s="587">
        <v>1</v>
      </c>
      <c r="GB548" s="588">
        <v>2</v>
      </c>
      <c r="GC548" s="1195">
        <v>1</v>
      </c>
      <c r="GD548" s="1199"/>
      <c r="GE548" s="697">
        <v>38</v>
      </c>
      <c r="GF548" s="697">
        <v>5</v>
      </c>
      <c r="GG548" s="697">
        <v>18</v>
      </c>
      <c r="GH548" s="586">
        <v>1</v>
      </c>
      <c r="GI548" s="586">
        <v>2</v>
      </c>
    </row>
    <row r="549" spans="1:200" hidden="1" x14ac:dyDescent="0.35">
      <c r="A549" s="1517">
        <v>43489</v>
      </c>
      <c r="B549" s="595"/>
      <c r="C549" s="595"/>
      <c r="D549" s="595"/>
      <c r="E549" s="595"/>
      <c r="F549" s="1187"/>
      <c r="G549" s="1187"/>
      <c r="H549" s="595"/>
      <c r="I549" s="1187"/>
      <c r="J549" s="595"/>
      <c r="K549" s="595"/>
      <c r="L549" s="595"/>
      <c r="M549" s="1012"/>
      <c r="N549" s="1012"/>
      <c r="O549" s="595"/>
      <c r="P549" s="595"/>
      <c r="Q549" s="595"/>
      <c r="R549" s="595"/>
      <c r="S549" s="595"/>
      <c r="T549" s="595"/>
      <c r="U549" s="1012"/>
      <c r="V549" s="1165"/>
      <c r="W549" s="595"/>
      <c r="X549" s="595"/>
      <c r="Y549" s="595"/>
      <c r="Z549" s="595"/>
      <c r="AA549" s="1012"/>
      <c r="AB549" s="1012"/>
      <c r="AC549" s="1360">
        <v>5</v>
      </c>
      <c r="AD549" s="1360">
        <v>2</v>
      </c>
      <c r="AE549" s="1360">
        <v>2</v>
      </c>
      <c r="AF549" s="1360">
        <v>9</v>
      </c>
      <c r="AG549" s="1360">
        <v>1</v>
      </c>
      <c r="AH549" s="1361"/>
      <c r="AI549" s="1360"/>
      <c r="AJ549" s="1360">
        <v>5</v>
      </c>
      <c r="AK549" s="1360">
        <v>2</v>
      </c>
      <c r="AL549" s="1360">
        <v>2</v>
      </c>
      <c r="AM549" s="1360">
        <v>9</v>
      </c>
      <c r="AN549" s="1360">
        <v>1</v>
      </c>
      <c r="AO549" s="1360"/>
      <c r="AP549" s="1360"/>
      <c r="AQ549" s="1360">
        <v>2</v>
      </c>
      <c r="AR549" s="1360">
        <v>1</v>
      </c>
      <c r="AS549" s="1360">
        <v>4</v>
      </c>
      <c r="AT549" s="1360">
        <v>7</v>
      </c>
      <c r="AU549" s="1360">
        <v>1</v>
      </c>
      <c r="AV549" s="1361">
        <v>1</v>
      </c>
      <c r="AW549" s="1360"/>
      <c r="AX549" s="1360">
        <v>2</v>
      </c>
      <c r="AY549" s="1360">
        <v>1</v>
      </c>
      <c r="AZ549" s="1360">
        <v>4</v>
      </c>
      <c r="BA549" s="1360">
        <v>7</v>
      </c>
      <c r="BB549" s="1360">
        <v>1</v>
      </c>
      <c r="BC549" s="1360"/>
      <c r="BD549" s="1360"/>
      <c r="BE549" s="1360"/>
      <c r="BF549" s="1360"/>
      <c r="BG549" s="1360"/>
      <c r="BH549" s="1360"/>
      <c r="BI549" s="1360"/>
      <c r="BJ549" s="1360"/>
      <c r="BK549" s="1360"/>
      <c r="BL549" s="1360"/>
      <c r="BM549" s="1360">
        <v>0</v>
      </c>
      <c r="BN549" s="1360">
        <v>0</v>
      </c>
      <c r="BO549" s="1360">
        <v>0</v>
      </c>
      <c r="BP549" s="1360">
        <v>0</v>
      </c>
      <c r="BQ549" s="1360">
        <v>1</v>
      </c>
      <c r="BR549" s="1361"/>
      <c r="BS549" s="1360">
        <v>0</v>
      </c>
      <c r="BT549" s="1360">
        <v>0</v>
      </c>
      <c r="BU549" s="1360">
        <v>1</v>
      </c>
      <c r="BV549" s="1360">
        <v>1</v>
      </c>
      <c r="BW549" s="1360">
        <v>1</v>
      </c>
      <c r="BX549" s="1360"/>
      <c r="BY549" s="1360"/>
      <c r="BZ549" s="1360"/>
      <c r="CA549" s="1360">
        <v>1</v>
      </c>
      <c r="CB549" s="1360">
        <v>0</v>
      </c>
      <c r="CC549" s="1360">
        <v>4</v>
      </c>
      <c r="CD549" s="1360">
        <v>5</v>
      </c>
      <c r="CE549" s="1360">
        <v>1</v>
      </c>
      <c r="CF549" s="1163"/>
      <c r="CG549" s="595"/>
      <c r="CH549" s="595">
        <v>2</v>
      </c>
      <c r="CI549" s="595">
        <v>0</v>
      </c>
      <c r="CJ549" s="587">
        <v>7</v>
      </c>
      <c r="CK549" s="587">
        <v>9</v>
      </c>
      <c r="CL549" s="1127">
        <v>1</v>
      </c>
      <c r="CM549" s="1127"/>
      <c r="CN549" s="588"/>
      <c r="CO549" s="588"/>
      <c r="CP549" s="587">
        <v>3</v>
      </c>
      <c r="CQ549" s="587">
        <v>1</v>
      </c>
      <c r="CR549" s="587">
        <v>3</v>
      </c>
      <c r="CS549" s="587">
        <v>7</v>
      </c>
      <c r="CT549" s="1127">
        <v>1</v>
      </c>
      <c r="CU549" s="1127"/>
      <c r="CV549" s="588"/>
      <c r="CW549" s="587">
        <v>4</v>
      </c>
      <c r="CX549" s="587">
        <v>1</v>
      </c>
      <c r="CY549" s="587">
        <v>4</v>
      </c>
      <c r="CZ549" s="587">
        <v>9</v>
      </c>
      <c r="DA549" s="1127">
        <v>1</v>
      </c>
      <c r="DB549" s="1127"/>
      <c r="DC549" s="1127"/>
      <c r="DD549" s="1127"/>
      <c r="DE549" s="1127"/>
      <c r="DF549" s="1127"/>
      <c r="DG549" s="1127"/>
      <c r="DH549" s="1127"/>
      <c r="DI549" s="1127"/>
      <c r="DJ549" s="1127"/>
      <c r="DK549" s="1127"/>
      <c r="DL549" s="1127"/>
      <c r="DM549" s="1127"/>
      <c r="DN549" s="1127"/>
      <c r="DO549" s="588"/>
      <c r="DP549" s="588"/>
      <c r="DQ549" s="587"/>
      <c r="DR549" s="587"/>
      <c r="DS549" s="587"/>
      <c r="DT549" s="587"/>
      <c r="DU549" s="1127"/>
      <c r="DV549" s="1127"/>
      <c r="DW549" s="588"/>
      <c r="DX549" s="587"/>
      <c r="DY549" s="587"/>
      <c r="DZ549" s="587"/>
      <c r="EA549" s="587"/>
      <c r="EB549" s="1127"/>
      <c r="EC549" s="1127"/>
      <c r="ED549" s="588"/>
      <c r="EE549" s="588"/>
      <c r="EF549" s="587">
        <v>4</v>
      </c>
      <c r="EG549" s="587">
        <v>0</v>
      </c>
      <c r="EH549" s="587">
        <v>2</v>
      </c>
      <c r="EI549" s="587">
        <v>6</v>
      </c>
      <c r="EJ549" s="1127">
        <v>1</v>
      </c>
      <c r="EK549" s="1127"/>
      <c r="EL549" s="588"/>
      <c r="EM549" s="587">
        <v>8</v>
      </c>
      <c r="EN549" s="587">
        <v>5</v>
      </c>
      <c r="EO549" s="587">
        <v>3</v>
      </c>
      <c r="EP549" s="587">
        <v>16</v>
      </c>
      <c r="EQ549" s="1127">
        <v>1</v>
      </c>
      <c r="ER549" s="1127"/>
      <c r="ES549" s="588"/>
      <c r="ET549" s="587"/>
      <c r="EU549" s="587">
        <v>8</v>
      </c>
      <c r="EV549" s="587">
        <v>2</v>
      </c>
      <c r="EW549" s="587">
        <v>4</v>
      </c>
      <c r="EX549" s="587">
        <v>14</v>
      </c>
      <c r="EY549" s="1199">
        <v>1</v>
      </c>
      <c r="EZ549" s="1196"/>
      <c r="FA549" s="588"/>
      <c r="FB549" s="587">
        <v>8</v>
      </c>
      <c r="FC549" s="587">
        <v>6</v>
      </c>
      <c r="FD549" s="587">
        <v>7</v>
      </c>
      <c r="FE549" s="587">
        <v>21</v>
      </c>
      <c r="FF549" s="1127">
        <v>1</v>
      </c>
      <c r="FG549" s="1127"/>
      <c r="FH549" s="1197"/>
      <c r="FI549" s="1198"/>
      <c r="FJ549" s="1248">
        <v>9</v>
      </c>
      <c r="FK549" s="1248">
        <v>1</v>
      </c>
      <c r="FL549" s="1248">
        <v>4</v>
      </c>
      <c r="FM549" s="1248">
        <v>14</v>
      </c>
      <c r="FN549" s="1248">
        <v>1</v>
      </c>
      <c r="FO549" s="1248"/>
      <c r="FP549" s="1248"/>
      <c r="FQ549" s="1248">
        <v>9</v>
      </c>
      <c r="FR549" s="587">
        <v>2</v>
      </c>
      <c r="FS549" s="587">
        <v>4</v>
      </c>
      <c r="FT549" s="587">
        <v>15</v>
      </c>
      <c r="FU549" s="1126">
        <v>1</v>
      </c>
      <c r="FV549" s="1127"/>
      <c r="FW549" s="1203"/>
      <c r="FX549" s="1198"/>
      <c r="FY549" s="587">
        <v>1</v>
      </c>
      <c r="FZ549" s="587">
        <v>1</v>
      </c>
      <c r="GA549" s="587">
        <v>1</v>
      </c>
      <c r="GB549" s="588">
        <v>3</v>
      </c>
      <c r="GC549" s="1195">
        <v>1</v>
      </c>
      <c r="GD549" s="1199"/>
      <c r="GE549" s="697">
        <v>33</v>
      </c>
      <c r="GF549" s="697">
        <v>8</v>
      </c>
      <c r="GG549" s="697">
        <v>24</v>
      </c>
      <c r="GH549" s="586">
        <v>1</v>
      </c>
      <c r="GI549" s="586">
        <v>1</v>
      </c>
    </row>
    <row r="550" spans="1:200" hidden="1" x14ac:dyDescent="0.35">
      <c r="A550" s="1518">
        <v>43490</v>
      </c>
      <c r="B550" s="1017"/>
      <c r="C550" s="1017"/>
      <c r="D550" s="1017"/>
      <c r="E550" s="1017"/>
      <c r="F550" s="1017"/>
      <c r="G550" s="1017"/>
      <c r="H550" s="595"/>
      <c r="I550" s="595"/>
      <c r="J550" s="595"/>
      <c r="K550" s="595"/>
      <c r="L550" s="595"/>
      <c r="M550" s="1012"/>
      <c r="N550" s="1012"/>
      <c r="O550" s="595"/>
      <c r="P550" s="595"/>
      <c r="Q550" s="595"/>
      <c r="R550" s="595"/>
      <c r="S550" s="595"/>
      <c r="T550" s="595"/>
      <c r="U550" s="1012"/>
      <c r="V550" s="1165"/>
      <c r="W550" s="595"/>
      <c r="X550" s="595"/>
      <c r="Y550" s="595"/>
      <c r="Z550" s="595"/>
      <c r="AA550" s="1012"/>
      <c r="AB550" s="1012"/>
      <c r="AC550" s="1360">
        <v>8</v>
      </c>
      <c r="AD550" s="1360">
        <v>2</v>
      </c>
      <c r="AE550" s="1360">
        <v>3</v>
      </c>
      <c r="AF550" s="1360">
        <v>13</v>
      </c>
      <c r="AG550" s="1360">
        <v>1</v>
      </c>
      <c r="AH550" s="1361"/>
      <c r="AI550" s="1360"/>
      <c r="AJ550" s="1360">
        <v>9</v>
      </c>
      <c r="AK550" s="1360">
        <v>2</v>
      </c>
      <c r="AL550" s="1360">
        <v>6</v>
      </c>
      <c r="AM550" s="1360">
        <v>17</v>
      </c>
      <c r="AN550" s="1360">
        <v>1</v>
      </c>
      <c r="AO550" s="1360"/>
      <c r="AP550" s="1360"/>
      <c r="AQ550" s="1360">
        <v>3</v>
      </c>
      <c r="AR550" s="1360">
        <v>1</v>
      </c>
      <c r="AS550" s="1360">
        <v>3</v>
      </c>
      <c r="AT550" s="1360">
        <v>7</v>
      </c>
      <c r="AU550" s="1360">
        <v>1</v>
      </c>
      <c r="AV550" s="1361">
        <v>1</v>
      </c>
      <c r="AW550" s="1360"/>
      <c r="AX550" s="1360">
        <v>3</v>
      </c>
      <c r="AY550" s="1360">
        <v>1</v>
      </c>
      <c r="AZ550" s="1360">
        <v>5</v>
      </c>
      <c r="BA550" s="1360">
        <v>9</v>
      </c>
      <c r="BB550" s="1360">
        <v>1</v>
      </c>
      <c r="BC550" s="1360"/>
      <c r="BD550" s="1360"/>
      <c r="BE550" s="1360"/>
      <c r="BF550" s="1360"/>
      <c r="BG550" s="1360"/>
      <c r="BH550" s="1360"/>
      <c r="BI550" s="1360"/>
      <c r="BJ550" s="1360"/>
      <c r="BK550" s="1360"/>
      <c r="BL550" s="1360"/>
      <c r="BM550" s="1360">
        <v>0</v>
      </c>
      <c r="BN550" s="1360">
        <v>0</v>
      </c>
      <c r="BO550" s="1360">
        <v>0</v>
      </c>
      <c r="BP550" s="1360">
        <v>0</v>
      </c>
      <c r="BQ550" s="1360">
        <v>1</v>
      </c>
      <c r="BR550" s="1361"/>
      <c r="BS550" s="1360">
        <v>0</v>
      </c>
      <c r="BT550" s="1360">
        <v>0</v>
      </c>
      <c r="BU550" s="1360">
        <v>0</v>
      </c>
      <c r="BV550" s="1360">
        <v>0</v>
      </c>
      <c r="BW550" s="1360">
        <v>1</v>
      </c>
      <c r="BX550" s="1360"/>
      <c r="BY550" s="1360"/>
      <c r="BZ550" s="1360"/>
      <c r="CA550" s="1360">
        <v>0</v>
      </c>
      <c r="CB550" s="1360">
        <v>1</v>
      </c>
      <c r="CC550" s="1360">
        <v>6</v>
      </c>
      <c r="CD550" s="1360">
        <v>7</v>
      </c>
      <c r="CE550" s="1360">
        <v>1</v>
      </c>
      <c r="CF550" s="1163"/>
      <c r="CG550" s="595"/>
      <c r="CH550" s="595">
        <v>1</v>
      </c>
      <c r="CI550" s="595">
        <v>1</v>
      </c>
      <c r="CJ550" s="587">
        <v>8</v>
      </c>
      <c r="CK550" s="587">
        <v>10</v>
      </c>
      <c r="CL550" s="1127">
        <v>1</v>
      </c>
      <c r="CM550" s="1127"/>
      <c r="CN550" s="588"/>
      <c r="CO550" s="588"/>
      <c r="CP550" s="587">
        <v>2</v>
      </c>
      <c r="CQ550" s="587">
        <v>0</v>
      </c>
      <c r="CR550" s="587">
        <v>5</v>
      </c>
      <c r="CS550" s="587">
        <v>7</v>
      </c>
      <c r="CT550" s="1127">
        <v>1</v>
      </c>
      <c r="CU550" s="1127"/>
      <c r="CV550" s="588"/>
      <c r="CW550" s="587">
        <v>3</v>
      </c>
      <c r="CX550" s="587">
        <v>1</v>
      </c>
      <c r="CY550" s="587">
        <v>7</v>
      </c>
      <c r="CZ550" s="587">
        <v>11</v>
      </c>
      <c r="DA550" s="1127">
        <v>1</v>
      </c>
      <c r="DB550" s="1127"/>
      <c r="DC550" s="1127"/>
      <c r="DD550" s="1127"/>
      <c r="DE550" s="1127"/>
      <c r="DF550" s="1127"/>
      <c r="DG550" s="1127"/>
      <c r="DH550" s="1127"/>
      <c r="DI550" s="1127"/>
      <c r="DJ550" s="1127"/>
      <c r="DK550" s="1127"/>
      <c r="DL550" s="1127"/>
      <c r="DM550" s="1127"/>
      <c r="DN550" s="1127"/>
      <c r="DO550" s="588"/>
      <c r="DP550" s="588"/>
      <c r="DQ550" s="587"/>
      <c r="DR550" s="587"/>
      <c r="DS550" s="587"/>
      <c r="DT550" s="587"/>
      <c r="DU550" s="1127"/>
      <c r="DV550" s="1127"/>
      <c r="DW550" s="588"/>
      <c r="DX550" s="587"/>
      <c r="DY550" s="587"/>
      <c r="DZ550" s="587"/>
      <c r="EA550" s="587"/>
      <c r="EB550" s="1127"/>
      <c r="EC550" s="1127"/>
      <c r="ED550" s="588"/>
      <c r="EE550" s="588"/>
      <c r="EF550" s="587">
        <v>10</v>
      </c>
      <c r="EG550" s="587">
        <v>0</v>
      </c>
      <c r="EH550" s="587">
        <v>2</v>
      </c>
      <c r="EI550" s="587">
        <v>12</v>
      </c>
      <c r="EJ550" s="1127">
        <v>1</v>
      </c>
      <c r="EK550" s="1127"/>
      <c r="EL550" s="588"/>
      <c r="EM550" s="587">
        <v>11</v>
      </c>
      <c r="EN550" s="587">
        <v>2</v>
      </c>
      <c r="EO550" s="587">
        <v>2</v>
      </c>
      <c r="EP550" s="587">
        <v>15</v>
      </c>
      <c r="EQ550" s="1127">
        <v>1</v>
      </c>
      <c r="ER550" s="1127"/>
      <c r="ES550" s="588"/>
      <c r="ET550" s="587"/>
      <c r="EU550" s="587">
        <v>10</v>
      </c>
      <c r="EV550" s="587">
        <v>2</v>
      </c>
      <c r="EW550" s="587">
        <v>1</v>
      </c>
      <c r="EX550" s="587">
        <v>13</v>
      </c>
      <c r="EY550" s="1199">
        <v>1</v>
      </c>
      <c r="EZ550" s="1196"/>
      <c r="FA550" s="588"/>
      <c r="FB550" s="587">
        <v>13</v>
      </c>
      <c r="FC550" s="587">
        <v>3</v>
      </c>
      <c r="FD550" s="587">
        <v>5</v>
      </c>
      <c r="FE550" s="587">
        <v>21</v>
      </c>
      <c r="FF550" s="1127">
        <v>1</v>
      </c>
      <c r="FG550" s="1127"/>
      <c r="FH550" s="1197"/>
      <c r="FI550" s="1198"/>
      <c r="FJ550" s="1248">
        <v>5</v>
      </c>
      <c r="FK550" s="1248">
        <v>0</v>
      </c>
      <c r="FL550" s="1248">
        <v>2</v>
      </c>
      <c r="FM550" s="1248">
        <v>7</v>
      </c>
      <c r="FN550" s="1248">
        <v>1</v>
      </c>
      <c r="FO550" s="1248"/>
      <c r="FP550" s="1248"/>
      <c r="FQ550" s="1248">
        <v>5</v>
      </c>
      <c r="FR550" s="587">
        <v>0</v>
      </c>
      <c r="FS550" s="587">
        <v>2</v>
      </c>
      <c r="FT550" s="587">
        <v>7</v>
      </c>
      <c r="FU550" s="1126">
        <v>1</v>
      </c>
      <c r="FV550" s="1127"/>
      <c r="FW550" s="1203"/>
      <c r="FX550" s="1198"/>
      <c r="FY550" s="587">
        <v>0</v>
      </c>
      <c r="FZ550" s="587">
        <v>0</v>
      </c>
      <c r="GA550" s="587">
        <v>0</v>
      </c>
      <c r="GB550" s="588">
        <v>0</v>
      </c>
      <c r="GC550" s="1195">
        <v>1</v>
      </c>
      <c r="GD550" s="1199"/>
      <c r="GE550" s="697">
        <v>38</v>
      </c>
      <c r="GF550" s="697">
        <v>6</v>
      </c>
      <c r="GG550" s="697">
        <v>22</v>
      </c>
      <c r="GH550" s="586">
        <v>2</v>
      </c>
      <c r="GI550" s="586">
        <v>1</v>
      </c>
    </row>
    <row r="551" spans="1:200" hidden="1" x14ac:dyDescent="0.35">
      <c r="A551" s="1469">
        <v>43493</v>
      </c>
      <c r="B551" s="1017"/>
      <c r="C551" s="1017"/>
      <c r="D551" s="1017"/>
      <c r="E551" s="1017"/>
      <c r="F551" s="1017"/>
      <c r="G551" s="1017"/>
      <c r="H551" s="595"/>
      <c r="I551" s="595"/>
      <c r="J551" s="595"/>
      <c r="K551" s="595"/>
      <c r="L551" s="595"/>
      <c r="M551" s="1012"/>
      <c r="N551" s="1012"/>
      <c r="O551" s="595"/>
      <c r="P551" s="595"/>
      <c r="Q551" s="595"/>
      <c r="R551" s="595"/>
      <c r="S551" s="595"/>
      <c r="T551" s="595"/>
      <c r="U551" s="1012"/>
      <c r="V551" s="1165"/>
      <c r="W551" s="595"/>
      <c r="X551" s="595"/>
      <c r="Y551" s="595"/>
      <c r="Z551" s="595"/>
      <c r="AA551" s="1012"/>
      <c r="AB551" s="1012"/>
      <c r="AC551" s="1360">
        <v>0</v>
      </c>
      <c r="AD551" s="1360">
        <v>0</v>
      </c>
      <c r="AE551" s="1360">
        <v>0</v>
      </c>
      <c r="AF551" s="1360">
        <v>0</v>
      </c>
      <c r="AG551" s="1360">
        <v>0</v>
      </c>
      <c r="AH551" s="1361"/>
      <c r="AI551" s="1360"/>
      <c r="AJ551" s="1360">
        <v>0</v>
      </c>
      <c r="AK551" s="1360">
        <v>0</v>
      </c>
      <c r="AL551" s="1360">
        <v>0</v>
      </c>
      <c r="AM551" s="1360">
        <v>0</v>
      </c>
      <c r="AN551" s="1360">
        <v>0</v>
      </c>
      <c r="AO551" s="1360"/>
      <c r="AP551" s="1360"/>
      <c r="AQ551" s="1360">
        <v>5</v>
      </c>
      <c r="AR551" s="1360">
        <v>11</v>
      </c>
      <c r="AS551" s="1360">
        <v>13</v>
      </c>
      <c r="AT551" s="1360">
        <v>29</v>
      </c>
      <c r="AU551" s="1360">
        <v>1</v>
      </c>
      <c r="AV551" s="1361">
        <v>1</v>
      </c>
      <c r="AW551" s="1360"/>
      <c r="AX551" s="1360">
        <v>5</v>
      </c>
      <c r="AY551" s="1360">
        <v>12</v>
      </c>
      <c r="AZ551" s="1360">
        <v>16</v>
      </c>
      <c r="BA551" s="1360">
        <v>33</v>
      </c>
      <c r="BB551" s="1360">
        <v>1</v>
      </c>
      <c r="BC551" s="1360"/>
      <c r="BD551" s="1360"/>
      <c r="BE551" s="1360"/>
      <c r="BF551" s="1360"/>
      <c r="BG551" s="1360"/>
      <c r="BH551" s="1360"/>
      <c r="BI551" s="1360"/>
      <c r="BJ551" s="1360"/>
      <c r="BK551" s="1360"/>
      <c r="BL551" s="1360"/>
      <c r="BM551" s="1360">
        <v>0</v>
      </c>
      <c r="BN551" s="1360">
        <v>0</v>
      </c>
      <c r="BO551" s="1360">
        <v>0</v>
      </c>
      <c r="BP551" s="1360">
        <v>0</v>
      </c>
      <c r="BQ551" s="1360">
        <v>1</v>
      </c>
      <c r="BR551" s="1361"/>
      <c r="BS551" s="1360">
        <v>0</v>
      </c>
      <c r="BT551" s="1360">
        <v>0</v>
      </c>
      <c r="BU551" s="1360">
        <v>0</v>
      </c>
      <c r="BV551" s="1360">
        <v>0</v>
      </c>
      <c r="BW551" s="1360">
        <v>1</v>
      </c>
      <c r="BX551" s="1360"/>
      <c r="BY551" s="1360"/>
      <c r="BZ551" s="1360"/>
      <c r="CA551" s="1360">
        <v>0</v>
      </c>
      <c r="CB551" s="1360">
        <v>0</v>
      </c>
      <c r="CC551" s="1360">
        <v>1</v>
      </c>
      <c r="CD551" s="1360">
        <v>1</v>
      </c>
      <c r="CE551" s="1360">
        <v>1</v>
      </c>
      <c r="CF551" s="1163"/>
      <c r="CG551" s="595"/>
      <c r="CH551" s="595">
        <v>0</v>
      </c>
      <c r="CI551" s="595">
        <v>1</v>
      </c>
      <c r="CJ551" s="587">
        <v>2</v>
      </c>
      <c r="CK551" s="587">
        <v>3</v>
      </c>
      <c r="CL551" s="1127">
        <v>1</v>
      </c>
      <c r="CM551" s="1127"/>
      <c r="CN551" s="588"/>
      <c r="CO551" s="588"/>
      <c r="CP551" s="587">
        <v>4</v>
      </c>
      <c r="CQ551" s="587">
        <v>0</v>
      </c>
      <c r="CR551" s="587">
        <v>4</v>
      </c>
      <c r="CS551" s="587">
        <v>8</v>
      </c>
      <c r="CT551" s="1127">
        <v>1</v>
      </c>
      <c r="CU551" s="1127"/>
      <c r="CV551" s="588"/>
      <c r="CW551" s="587">
        <v>4</v>
      </c>
      <c r="CX551" s="587">
        <v>0</v>
      </c>
      <c r="CY551" s="587">
        <v>6</v>
      </c>
      <c r="CZ551" s="587">
        <v>10</v>
      </c>
      <c r="DA551" s="1127">
        <v>1</v>
      </c>
      <c r="DB551" s="1127"/>
      <c r="DC551" s="1127"/>
      <c r="DD551" s="1127"/>
      <c r="DE551" s="1127"/>
      <c r="DF551" s="1127"/>
      <c r="DG551" s="1127"/>
      <c r="DH551" s="1127"/>
      <c r="DI551" s="1127"/>
      <c r="DJ551" s="1127"/>
      <c r="DK551" s="1127"/>
      <c r="DL551" s="1127"/>
      <c r="DM551" s="1127"/>
      <c r="DN551" s="1127"/>
      <c r="DO551" s="588"/>
      <c r="DP551" s="588"/>
      <c r="DQ551" s="587"/>
      <c r="DR551" s="587"/>
      <c r="DS551" s="587"/>
      <c r="DT551" s="587"/>
      <c r="DU551" s="1127"/>
      <c r="DV551" s="1127"/>
      <c r="DW551" s="588"/>
      <c r="DX551" s="587"/>
      <c r="DY551" s="587"/>
      <c r="DZ551" s="587"/>
      <c r="EA551" s="587"/>
      <c r="EB551" s="1127"/>
      <c r="EC551" s="1127"/>
      <c r="ED551" s="588"/>
      <c r="EE551" s="588"/>
      <c r="EF551" s="587">
        <v>8</v>
      </c>
      <c r="EG551" s="587">
        <v>1</v>
      </c>
      <c r="EH551" s="587">
        <v>0</v>
      </c>
      <c r="EI551" s="587">
        <v>9</v>
      </c>
      <c r="EJ551" s="1127">
        <v>1</v>
      </c>
      <c r="EK551" s="1127"/>
      <c r="EL551" s="588"/>
      <c r="EM551" s="587">
        <v>10</v>
      </c>
      <c r="EN551" s="587">
        <v>2</v>
      </c>
      <c r="EO551" s="587">
        <v>0</v>
      </c>
      <c r="EP551" s="587">
        <v>12</v>
      </c>
      <c r="EQ551" s="1127">
        <v>1</v>
      </c>
      <c r="ER551" s="1127"/>
      <c r="ES551" s="588"/>
      <c r="ET551" s="587"/>
      <c r="EU551" s="587">
        <v>5</v>
      </c>
      <c r="EV551" s="587">
        <v>0</v>
      </c>
      <c r="EW551" s="587">
        <v>3</v>
      </c>
      <c r="EX551" s="587">
        <v>8</v>
      </c>
      <c r="EY551" s="1199">
        <v>1</v>
      </c>
      <c r="EZ551" s="1196"/>
      <c r="FA551" s="588"/>
      <c r="FB551" s="587">
        <v>6</v>
      </c>
      <c r="FC551" s="587">
        <v>2</v>
      </c>
      <c r="FD551" s="587">
        <v>8</v>
      </c>
      <c r="FE551" s="587">
        <v>16</v>
      </c>
      <c r="FF551" s="1127">
        <v>1</v>
      </c>
      <c r="FG551" s="1127"/>
      <c r="FH551" s="1197"/>
      <c r="FI551" s="1198"/>
      <c r="FJ551" s="1248">
        <v>8</v>
      </c>
      <c r="FK551" s="1248">
        <v>2</v>
      </c>
      <c r="FL551" s="1248">
        <v>4</v>
      </c>
      <c r="FM551" s="1248">
        <v>14</v>
      </c>
      <c r="FN551" s="1248">
        <v>1</v>
      </c>
      <c r="FO551" s="1248"/>
      <c r="FP551" s="1248"/>
      <c r="FQ551" s="1248">
        <v>8</v>
      </c>
      <c r="FR551" s="587">
        <v>3</v>
      </c>
      <c r="FS551" s="587">
        <v>6</v>
      </c>
      <c r="FT551" s="587">
        <v>17</v>
      </c>
      <c r="FU551" s="1126">
        <v>1</v>
      </c>
      <c r="FV551" s="1127"/>
      <c r="FW551" s="1203"/>
      <c r="FX551" s="1198"/>
      <c r="FY551" s="587">
        <v>0</v>
      </c>
      <c r="FZ551" s="587">
        <v>2</v>
      </c>
      <c r="GA551" s="587">
        <v>4</v>
      </c>
      <c r="GB551" s="588">
        <v>6</v>
      </c>
      <c r="GC551" s="1195">
        <v>1</v>
      </c>
      <c r="GD551" s="1199"/>
      <c r="GE551" s="697">
        <v>30</v>
      </c>
      <c r="GF551" s="697">
        <v>16</v>
      </c>
      <c r="GG551" s="697">
        <v>29</v>
      </c>
      <c r="GH551" s="586">
        <v>0</v>
      </c>
      <c r="GI551" s="586">
        <v>1</v>
      </c>
    </row>
    <row r="552" spans="1:200" hidden="1" x14ac:dyDescent="0.35">
      <c r="A552" s="1469">
        <v>43494</v>
      </c>
      <c r="B552" s="1017"/>
      <c r="C552" s="1017"/>
      <c r="D552" s="1017"/>
      <c r="E552" s="1017"/>
      <c r="F552" s="1017"/>
      <c r="G552" s="1017"/>
      <c r="H552" s="595"/>
      <c r="I552" s="595"/>
      <c r="J552" s="595"/>
      <c r="K552" s="595"/>
      <c r="L552" s="595"/>
      <c r="M552" s="1012"/>
      <c r="N552" s="1012"/>
      <c r="O552" s="595"/>
      <c r="P552" s="595"/>
      <c r="Q552" s="595"/>
      <c r="R552" s="595"/>
      <c r="S552" s="595"/>
      <c r="T552" s="595"/>
      <c r="U552" s="1012"/>
      <c r="V552" s="1165"/>
      <c r="W552" s="595"/>
      <c r="X552" s="595"/>
      <c r="Y552" s="595"/>
      <c r="Z552" s="595"/>
      <c r="AA552" s="1012"/>
      <c r="AB552" s="1012"/>
      <c r="AC552" s="1360">
        <v>7</v>
      </c>
      <c r="AD552" s="1360">
        <v>5</v>
      </c>
      <c r="AE552" s="1360">
        <v>5</v>
      </c>
      <c r="AF552" s="1360">
        <v>17</v>
      </c>
      <c r="AG552" s="1360">
        <v>1</v>
      </c>
      <c r="AH552" s="1361"/>
      <c r="AI552" s="1360"/>
      <c r="AJ552" s="1360">
        <v>7</v>
      </c>
      <c r="AK552" s="1360">
        <v>5</v>
      </c>
      <c r="AL552" s="1360">
        <v>6</v>
      </c>
      <c r="AM552" s="1360">
        <v>18</v>
      </c>
      <c r="AN552" s="1360">
        <v>1</v>
      </c>
      <c r="AO552" s="1360"/>
      <c r="AP552" s="1360"/>
      <c r="AQ552" s="1360">
        <v>2</v>
      </c>
      <c r="AR552" s="1360">
        <v>8</v>
      </c>
      <c r="AS552" s="1360">
        <v>6</v>
      </c>
      <c r="AT552" s="1360">
        <v>16</v>
      </c>
      <c r="AU552" s="1360">
        <v>1</v>
      </c>
      <c r="AV552" s="1361"/>
      <c r="AW552" s="1360"/>
      <c r="AX552" s="1360">
        <v>2</v>
      </c>
      <c r="AY552" s="1360">
        <v>8</v>
      </c>
      <c r="AZ552" s="1360">
        <v>6</v>
      </c>
      <c r="BA552" s="1360">
        <v>16</v>
      </c>
      <c r="BB552" s="1360">
        <v>1</v>
      </c>
      <c r="BC552" s="1360"/>
      <c r="BD552" s="1360"/>
      <c r="BE552" s="1360"/>
      <c r="BF552" s="1360"/>
      <c r="BG552" s="1360"/>
      <c r="BH552" s="1360"/>
      <c r="BI552" s="1360"/>
      <c r="BJ552" s="1360"/>
      <c r="BK552" s="1360"/>
      <c r="BL552" s="1360"/>
      <c r="BM552" s="1360">
        <v>0</v>
      </c>
      <c r="BN552" s="1360">
        <v>0</v>
      </c>
      <c r="BO552" s="1360">
        <v>0</v>
      </c>
      <c r="BP552" s="1360">
        <v>0</v>
      </c>
      <c r="BQ552" s="1360">
        <v>1</v>
      </c>
      <c r="BR552" s="1361"/>
      <c r="BS552" s="1360">
        <v>0</v>
      </c>
      <c r="BT552" s="1360">
        <v>0</v>
      </c>
      <c r="BU552" s="1360">
        <v>0</v>
      </c>
      <c r="BV552" s="1360">
        <v>0</v>
      </c>
      <c r="BW552" s="1360">
        <v>1</v>
      </c>
      <c r="BX552" s="1360"/>
      <c r="BY552" s="1360"/>
      <c r="BZ552" s="1360"/>
      <c r="CA552" s="1360">
        <v>2</v>
      </c>
      <c r="CB552" s="1360">
        <v>0</v>
      </c>
      <c r="CC552" s="1360">
        <v>9</v>
      </c>
      <c r="CD552" s="1360">
        <v>11</v>
      </c>
      <c r="CE552" s="1360">
        <v>1</v>
      </c>
      <c r="CF552" s="1163"/>
      <c r="CG552" s="595"/>
      <c r="CH552" s="595">
        <v>8</v>
      </c>
      <c r="CI552" s="595">
        <v>0</v>
      </c>
      <c r="CJ552" s="587">
        <v>9</v>
      </c>
      <c r="CK552" s="587">
        <v>17</v>
      </c>
      <c r="CL552" s="1127">
        <v>1</v>
      </c>
      <c r="CM552" s="1127"/>
      <c r="CN552" s="588"/>
      <c r="CO552" s="588"/>
      <c r="CP552" s="587">
        <v>2</v>
      </c>
      <c r="CQ552" s="587">
        <v>2</v>
      </c>
      <c r="CR552" s="587">
        <v>5</v>
      </c>
      <c r="CS552" s="587">
        <v>9</v>
      </c>
      <c r="CT552" s="1127">
        <v>1</v>
      </c>
      <c r="CU552" s="1127"/>
      <c r="CV552" s="588"/>
      <c r="CW552" s="587">
        <v>4</v>
      </c>
      <c r="CX552" s="587">
        <v>2</v>
      </c>
      <c r="CY552" s="587">
        <v>7</v>
      </c>
      <c r="CZ552" s="587">
        <v>13</v>
      </c>
      <c r="DA552" s="1127">
        <v>1</v>
      </c>
      <c r="DB552" s="1127"/>
      <c r="DC552" s="1127"/>
      <c r="DD552" s="1127"/>
      <c r="DE552" s="1127"/>
      <c r="DF552" s="1127"/>
      <c r="DG552" s="1127"/>
      <c r="DH552" s="1127"/>
      <c r="DI552" s="1127"/>
      <c r="DJ552" s="1127"/>
      <c r="DK552" s="1127"/>
      <c r="DL552" s="1127"/>
      <c r="DM552" s="1127"/>
      <c r="DN552" s="1127"/>
      <c r="DO552" s="588"/>
      <c r="DP552" s="588"/>
      <c r="DQ552" s="587"/>
      <c r="DR552" s="587"/>
      <c r="DS552" s="587"/>
      <c r="DT552" s="587"/>
      <c r="DU552" s="1127"/>
      <c r="DV552" s="1127"/>
      <c r="DW552" s="588"/>
      <c r="DX552" s="587"/>
      <c r="DY552" s="587"/>
      <c r="DZ552" s="587"/>
      <c r="EA552" s="587"/>
      <c r="EB552" s="1127"/>
      <c r="EC552" s="1127"/>
      <c r="ED552" s="588"/>
      <c r="EE552" s="588"/>
      <c r="EF552" s="587">
        <v>12</v>
      </c>
      <c r="EG552" s="587">
        <v>0</v>
      </c>
      <c r="EH552" s="587">
        <v>3</v>
      </c>
      <c r="EI552" s="587">
        <v>15</v>
      </c>
      <c r="EJ552" s="1127">
        <v>1</v>
      </c>
      <c r="EK552" s="1127"/>
      <c r="EL552" s="588"/>
      <c r="EM552" s="587">
        <v>15</v>
      </c>
      <c r="EN552" s="587">
        <v>1</v>
      </c>
      <c r="EO552" s="587">
        <v>3</v>
      </c>
      <c r="EP552" s="587">
        <v>19</v>
      </c>
      <c r="EQ552" s="1127">
        <v>1</v>
      </c>
      <c r="ER552" s="1127"/>
      <c r="ES552" s="588"/>
      <c r="ET552" s="587"/>
      <c r="EU552" s="587">
        <v>7</v>
      </c>
      <c r="EV552" s="587">
        <v>1</v>
      </c>
      <c r="EW552" s="587">
        <v>1</v>
      </c>
      <c r="EX552" s="587">
        <v>9</v>
      </c>
      <c r="EY552" s="1199">
        <v>1</v>
      </c>
      <c r="EZ552" s="1196"/>
      <c r="FA552" s="588"/>
      <c r="FB552" s="587">
        <v>7</v>
      </c>
      <c r="FC552" s="587">
        <v>3</v>
      </c>
      <c r="FD552" s="587">
        <v>4</v>
      </c>
      <c r="FE552" s="587">
        <v>14</v>
      </c>
      <c r="FF552" s="1127">
        <v>1</v>
      </c>
      <c r="FG552" s="1127"/>
      <c r="FH552" s="1197"/>
      <c r="FI552" s="1198"/>
      <c r="FJ552" s="1248">
        <v>7</v>
      </c>
      <c r="FK552" s="1248">
        <v>1</v>
      </c>
      <c r="FL552" s="1248">
        <v>1</v>
      </c>
      <c r="FM552" s="1248">
        <v>9</v>
      </c>
      <c r="FN552" s="1248">
        <v>1</v>
      </c>
      <c r="FO552" s="1248"/>
      <c r="FP552" s="1248"/>
      <c r="FQ552" s="1248">
        <v>7</v>
      </c>
      <c r="FR552" s="587">
        <v>2</v>
      </c>
      <c r="FS552" s="587">
        <v>5</v>
      </c>
      <c r="FT552" s="587">
        <v>14</v>
      </c>
      <c r="FU552" s="1126">
        <v>1</v>
      </c>
      <c r="FV552" s="1127"/>
      <c r="FW552" s="1203"/>
      <c r="FX552" s="1198"/>
      <c r="FY552" s="587">
        <v>0</v>
      </c>
      <c r="FZ552" s="587">
        <v>0</v>
      </c>
      <c r="GA552" s="587">
        <v>0</v>
      </c>
      <c r="GB552" s="588">
        <v>0</v>
      </c>
      <c r="GC552" s="1195">
        <v>1</v>
      </c>
      <c r="GD552" s="1199"/>
      <c r="GE552" s="697">
        <v>39</v>
      </c>
      <c r="GF552" s="697">
        <v>17</v>
      </c>
      <c r="GG552" s="697">
        <v>30</v>
      </c>
      <c r="GH552" s="586">
        <v>1</v>
      </c>
      <c r="GI552" s="586">
        <v>0</v>
      </c>
    </row>
    <row r="553" spans="1:200" hidden="1" x14ac:dyDescent="0.35">
      <c r="A553" s="1469">
        <v>43495</v>
      </c>
      <c r="B553" s="1017"/>
      <c r="C553" s="1017"/>
      <c r="D553" s="1017"/>
      <c r="E553" s="1017"/>
      <c r="F553" s="1017"/>
      <c r="G553" s="1017"/>
      <c r="H553" s="595"/>
      <c r="I553" s="595"/>
      <c r="J553" s="595"/>
      <c r="K553" s="595"/>
      <c r="L553" s="595"/>
      <c r="M553" s="1012"/>
      <c r="N553" s="1012"/>
      <c r="O553" s="595"/>
      <c r="P553" s="595"/>
      <c r="Q553" s="595"/>
      <c r="R553" s="595"/>
      <c r="S553" s="595"/>
      <c r="T553" s="595"/>
      <c r="U553" s="1012"/>
      <c r="V553" s="1165"/>
      <c r="W553" s="595"/>
      <c r="X553" s="595"/>
      <c r="Y553" s="595"/>
      <c r="Z553" s="595"/>
      <c r="AA553" s="1012"/>
      <c r="AB553" s="1012"/>
      <c r="AC553" s="1360">
        <v>7</v>
      </c>
      <c r="AD553" s="1360">
        <v>1</v>
      </c>
      <c r="AE553" s="1360">
        <v>8</v>
      </c>
      <c r="AF553" s="1360">
        <v>16</v>
      </c>
      <c r="AG553" s="1360">
        <v>1</v>
      </c>
      <c r="AH553" s="1361"/>
      <c r="AI553" s="1360"/>
      <c r="AJ553" s="1360">
        <v>8</v>
      </c>
      <c r="AK553" s="1360">
        <v>3</v>
      </c>
      <c r="AL553" s="1360">
        <v>8</v>
      </c>
      <c r="AM553" s="1360">
        <v>19</v>
      </c>
      <c r="AN553" s="1360">
        <v>1</v>
      </c>
      <c r="AO553" s="1360"/>
      <c r="AP553" s="1360"/>
      <c r="AQ553" s="1360">
        <v>4</v>
      </c>
      <c r="AR553" s="1360">
        <v>0</v>
      </c>
      <c r="AS553" s="1360">
        <v>5</v>
      </c>
      <c r="AT553" s="1360">
        <v>9</v>
      </c>
      <c r="AU553" s="1360">
        <v>1</v>
      </c>
      <c r="AV553" s="1361"/>
      <c r="AW553" s="1360"/>
      <c r="AX553" s="1360">
        <v>5</v>
      </c>
      <c r="AY553" s="1360">
        <v>4</v>
      </c>
      <c r="AZ553" s="1360">
        <v>7</v>
      </c>
      <c r="BA553" s="1360">
        <v>16</v>
      </c>
      <c r="BB553" s="1360">
        <v>1</v>
      </c>
      <c r="BC553" s="1360"/>
      <c r="BD553" s="1360"/>
      <c r="BE553" s="1360"/>
      <c r="BF553" s="1360"/>
      <c r="BG553" s="1360"/>
      <c r="BH553" s="1360"/>
      <c r="BI553" s="1360"/>
      <c r="BJ553" s="1360"/>
      <c r="BK553" s="1360"/>
      <c r="BL553" s="1360"/>
      <c r="BM553" s="1360">
        <v>0</v>
      </c>
      <c r="BN553" s="1360">
        <v>0</v>
      </c>
      <c r="BO553" s="1360">
        <v>0</v>
      </c>
      <c r="BP553" s="1360">
        <v>0</v>
      </c>
      <c r="BQ553" s="1360">
        <v>1</v>
      </c>
      <c r="BR553" s="1361"/>
      <c r="BS553" s="1360">
        <v>0</v>
      </c>
      <c r="BT553" s="1360">
        <v>0</v>
      </c>
      <c r="BU553" s="1360">
        <v>1</v>
      </c>
      <c r="BV553" s="1360">
        <v>1</v>
      </c>
      <c r="BW553" s="1360">
        <v>1</v>
      </c>
      <c r="BX553" s="1360"/>
      <c r="BY553" s="1360"/>
      <c r="BZ553" s="1360"/>
      <c r="CA553" s="1360">
        <v>1</v>
      </c>
      <c r="CB553" s="1360">
        <v>0</v>
      </c>
      <c r="CC553" s="1360">
        <v>1</v>
      </c>
      <c r="CD553" s="1360">
        <v>2</v>
      </c>
      <c r="CE553" s="1360">
        <v>1</v>
      </c>
      <c r="CF553" s="1163"/>
      <c r="CG553" s="595"/>
      <c r="CH553" s="595">
        <v>4</v>
      </c>
      <c r="CI553" s="595">
        <v>0</v>
      </c>
      <c r="CJ553" s="587">
        <v>1</v>
      </c>
      <c r="CK553" s="587">
        <v>5</v>
      </c>
      <c r="CL553" s="1127">
        <v>1</v>
      </c>
      <c r="CM553" s="1127"/>
      <c r="CN553" s="588"/>
      <c r="CO553" s="588"/>
      <c r="CP553" s="587">
        <v>0</v>
      </c>
      <c r="CQ553" s="587">
        <v>1</v>
      </c>
      <c r="CR553" s="587">
        <v>4</v>
      </c>
      <c r="CS553" s="587">
        <v>5</v>
      </c>
      <c r="CT553" s="1127">
        <v>1</v>
      </c>
      <c r="CU553" s="1127"/>
      <c r="CV553" s="588"/>
      <c r="CW553" s="587">
        <v>1</v>
      </c>
      <c r="CX553" s="587">
        <v>1</v>
      </c>
      <c r="CY553" s="587">
        <v>5</v>
      </c>
      <c r="CZ553" s="587">
        <v>7</v>
      </c>
      <c r="DA553" s="1127">
        <v>1</v>
      </c>
      <c r="DB553" s="1127"/>
      <c r="DC553" s="1127"/>
      <c r="DD553" s="1127"/>
      <c r="DE553" s="1127"/>
      <c r="DF553" s="1127"/>
      <c r="DG553" s="1127"/>
      <c r="DH553" s="1127"/>
      <c r="DI553" s="1127"/>
      <c r="DJ553" s="1127"/>
      <c r="DK553" s="1127"/>
      <c r="DL553" s="1127"/>
      <c r="DM553" s="1127"/>
      <c r="DN553" s="1127"/>
      <c r="DO553" s="588"/>
      <c r="DP553" s="588"/>
      <c r="DQ553" s="587"/>
      <c r="DR553" s="587"/>
      <c r="DS553" s="587"/>
      <c r="DT553" s="587"/>
      <c r="DU553" s="1127"/>
      <c r="DV553" s="1127"/>
      <c r="DW553" s="588"/>
      <c r="DX553" s="587"/>
      <c r="DY553" s="587"/>
      <c r="DZ553" s="587"/>
      <c r="EA553" s="587"/>
      <c r="EB553" s="1127"/>
      <c r="EC553" s="1127"/>
      <c r="ED553" s="588"/>
      <c r="EE553" s="588"/>
      <c r="EF553" s="587">
        <v>3</v>
      </c>
      <c r="EG553" s="587">
        <v>0</v>
      </c>
      <c r="EH553" s="587">
        <v>1</v>
      </c>
      <c r="EI553" s="587">
        <v>4</v>
      </c>
      <c r="EJ553" s="1127">
        <v>1</v>
      </c>
      <c r="EK553" s="1127"/>
      <c r="EL553" s="588"/>
      <c r="EM553" s="587">
        <v>6</v>
      </c>
      <c r="EN553" s="587">
        <v>2</v>
      </c>
      <c r="EO553" s="587">
        <v>2</v>
      </c>
      <c r="EP553" s="587">
        <v>10</v>
      </c>
      <c r="EQ553" s="1127">
        <v>1</v>
      </c>
      <c r="ER553" s="1127"/>
      <c r="ES553" s="588"/>
      <c r="ET553" s="587"/>
      <c r="EU553" s="587">
        <v>6</v>
      </c>
      <c r="EV553" s="587">
        <v>1</v>
      </c>
      <c r="EW553" s="587">
        <v>4</v>
      </c>
      <c r="EX553" s="587">
        <v>11</v>
      </c>
      <c r="EY553" s="1199">
        <v>1</v>
      </c>
      <c r="EZ553" s="1196"/>
      <c r="FA553" s="588"/>
      <c r="FB553" s="587">
        <v>8</v>
      </c>
      <c r="FC553" s="587">
        <v>4</v>
      </c>
      <c r="FD553" s="587">
        <v>7</v>
      </c>
      <c r="FE553" s="587">
        <v>19</v>
      </c>
      <c r="FF553" s="1127">
        <v>1</v>
      </c>
      <c r="FG553" s="1127"/>
      <c r="FH553" s="1197"/>
      <c r="FI553" s="1198"/>
      <c r="FJ553" s="1248">
        <v>12</v>
      </c>
      <c r="FK553" s="1248">
        <v>1</v>
      </c>
      <c r="FL553" s="1248">
        <v>0</v>
      </c>
      <c r="FM553" s="1248">
        <v>13</v>
      </c>
      <c r="FN553" s="1248">
        <v>1</v>
      </c>
      <c r="FO553" s="1248"/>
      <c r="FP553" s="1248"/>
      <c r="FQ553" s="1248">
        <v>15</v>
      </c>
      <c r="FR553" s="587">
        <v>3</v>
      </c>
      <c r="FS553" s="587">
        <v>4</v>
      </c>
      <c r="FT553" s="587">
        <v>22</v>
      </c>
      <c r="FU553" s="1126">
        <v>1</v>
      </c>
      <c r="FV553" s="1127"/>
      <c r="FW553" s="1203"/>
      <c r="FX553" s="1198"/>
      <c r="FY553" s="587">
        <v>2</v>
      </c>
      <c r="FZ553" s="587">
        <v>0</v>
      </c>
      <c r="GA553" s="587">
        <v>3</v>
      </c>
      <c r="GB553" s="588">
        <v>5</v>
      </c>
      <c r="GC553" s="1195">
        <v>1</v>
      </c>
      <c r="GD553" s="1199"/>
      <c r="GE553" s="697">
        <v>35</v>
      </c>
      <c r="GF553" s="697">
        <v>4</v>
      </c>
      <c r="GG553" s="697">
        <v>26</v>
      </c>
      <c r="GH553" s="586">
        <v>0</v>
      </c>
      <c r="GI553" s="586">
        <v>1</v>
      </c>
    </row>
    <row r="554" spans="1:200" hidden="1" x14ac:dyDescent="0.35">
      <c r="A554" s="1469">
        <v>43496</v>
      </c>
      <c r="B554" s="1017"/>
      <c r="C554" s="1017"/>
      <c r="D554" s="1017"/>
      <c r="E554" s="1017"/>
      <c r="F554" s="1017"/>
      <c r="G554" s="1017"/>
      <c r="H554" s="595"/>
      <c r="I554" s="595"/>
      <c r="J554" s="595"/>
      <c r="K554" s="595"/>
      <c r="L554" s="595"/>
      <c r="M554" s="1012"/>
      <c r="N554" s="1012"/>
      <c r="O554" s="595"/>
      <c r="P554" s="595"/>
      <c r="Q554" s="595"/>
      <c r="R554" s="595"/>
      <c r="S554" s="595"/>
      <c r="T554" s="595"/>
      <c r="U554" s="1012"/>
      <c r="V554" s="1165"/>
      <c r="W554" s="595"/>
      <c r="X554" s="595"/>
      <c r="Y554" s="595"/>
      <c r="Z554" s="595"/>
      <c r="AA554" s="1012"/>
      <c r="AB554" s="1012"/>
      <c r="AC554" s="1360">
        <v>8</v>
      </c>
      <c r="AD554" s="1360">
        <v>4</v>
      </c>
      <c r="AE554" s="1360">
        <v>5</v>
      </c>
      <c r="AF554" s="1360">
        <v>17</v>
      </c>
      <c r="AG554" s="1360">
        <v>1</v>
      </c>
      <c r="AH554" s="1361"/>
      <c r="AI554" s="1360"/>
      <c r="AJ554" s="1360">
        <v>9</v>
      </c>
      <c r="AK554" s="1360">
        <v>4</v>
      </c>
      <c r="AL554" s="1360">
        <v>7</v>
      </c>
      <c r="AM554" s="1360">
        <v>20</v>
      </c>
      <c r="AN554" s="1360">
        <v>1</v>
      </c>
      <c r="AO554" s="1360"/>
      <c r="AP554" s="1360"/>
      <c r="AQ554" s="1360">
        <v>2</v>
      </c>
      <c r="AR554" s="1360">
        <v>4</v>
      </c>
      <c r="AS554" s="1360">
        <v>5</v>
      </c>
      <c r="AT554" s="1360">
        <v>11</v>
      </c>
      <c r="AU554" s="1360">
        <v>1</v>
      </c>
      <c r="AV554" s="1361"/>
      <c r="AW554" s="1360"/>
      <c r="AX554" s="1360">
        <v>2</v>
      </c>
      <c r="AY554" s="1360">
        <v>4</v>
      </c>
      <c r="AZ554" s="1360">
        <v>5</v>
      </c>
      <c r="BA554" s="1360">
        <v>11</v>
      </c>
      <c r="BB554" s="1360">
        <v>1</v>
      </c>
      <c r="BC554" s="1360"/>
      <c r="BD554" s="1360"/>
      <c r="BE554" s="1360"/>
      <c r="BF554" s="1360"/>
      <c r="BG554" s="1360"/>
      <c r="BH554" s="1360"/>
      <c r="BI554" s="1360"/>
      <c r="BJ554" s="1360"/>
      <c r="BK554" s="1360"/>
      <c r="BL554" s="1360"/>
      <c r="BM554" s="1360">
        <v>0</v>
      </c>
      <c r="BN554" s="1360">
        <v>0</v>
      </c>
      <c r="BO554" s="1360">
        <v>0</v>
      </c>
      <c r="BP554" s="1360">
        <v>0</v>
      </c>
      <c r="BQ554" s="1360">
        <v>1</v>
      </c>
      <c r="BR554" s="1361"/>
      <c r="BS554" s="1360">
        <v>0</v>
      </c>
      <c r="BT554" s="1360">
        <v>0</v>
      </c>
      <c r="BU554" s="1360">
        <v>0</v>
      </c>
      <c r="BV554" s="1360">
        <v>0</v>
      </c>
      <c r="BW554" s="1360">
        <v>1</v>
      </c>
      <c r="BX554" s="1360"/>
      <c r="BY554" s="1360"/>
      <c r="BZ554" s="1360"/>
      <c r="CA554" s="1360">
        <v>1</v>
      </c>
      <c r="CB554" s="1360">
        <v>1</v>
      </c>
      <c r="CC554" s="1360">
        <v>4</v>
      </c>
      <c r="CD554" s="1360">
        <v>6</v>
      </c>
      <c r="CE554" s="1360">
        <v>1</v>
      </c>
      <c r="CF554" s="1163"/>
      <c r="CG554" s="595"/>
      <c r="CH554" s="595">
        <v>1</v>
      </c>
      <c r="CI554" s="595">
        <v>1</v>
      </c>
      <c r="CJ554" s="587">
        <v>4</v>
      </c>
      <c r="CK554" s="587">
        <v>6</v>
      </c>
      <c r="CL554" s="1127">
        <v>1</v>
      </c>
      <c r="CM554" s="1127"/>
      <c r="CN554" s="588"/>
      <c r="CO554" s="588"/>
      <c r="CP554" s="587">
        <v>4</v>
      </c>
      <c r="CQ554" s="587">
        <v>0</v>
      </c>
      <c r="CR554" s="587">
        <v>6</v>
      </c>
      <c r="CS554" s="587">
        <v>10</v>
      </c>
      <c r="CT554" s="1127">
        <v>1</v>
      </c>
      <c r="CU554" s="1127"/>
      <c r="CV554" s="588"/>
      <c r="CW554" s="587">
        <v>5</v>
      </c>
      <c r="CX554" s="587">
        <v>0</v>
      </c>
      <c r="CY554" s="587">
        <v>6</v>
      </c>
      <c r="CZ554" s="587">
        <v>11</v>
      </c>
      <c r="DA554" s="1127">
        <v>1</v>
      </c>
      <c r="DB554" s="1127"/>
      <c r="DC554" s="1127"/>
      <c r="DD554" s="1127"/>
      <c r="DE554" s="1127"/>
      <c r="DF554" s="1127"/>
      <c r="DG554" s="1127"/>
      <c r="DH554" s="1127"/>
      <c r="DI554" s="1127"/>
      <c r="DJ554" s="1127"/>
      <c r="DK554" s="1127"/>
      <c r="DL554" s="1127"/>
      <c r="DM554" s="1127"/>
      <c r="DN554" s="1127"/>
      <c r="DO554" s="588"/>
      <c r="DP554" s="588"/>
      <c r="DQ554" s="587"/>
      <c r="DR554" s="587"/>
      <c r="DS554" s="587"/>
      <c r="DT554" s="587"/>
      <c r="DU554" s="1127"/>
      <c r="DV554" s="1127"/>
      <c r="DW554" s="588"/>
      <c r="DX554" s="587"/>
      <c r="DY554" s="587"/>
      <c r="DZ554" s="587"/>
      <c r="EA554" s="587"/>
      <c r="EB554" s="1127"/>
      <c r="EC554" s="1127"/>
      <c r="ED554" s="588"/>
      <c r="EE554" s="588"/>
      <c r="EF554" s="587">
        <v>11</v>
      </c>
      <c r="EG554" s="587">
        <v>2</v>
      </c>
      <c r="EH554" s="587">
        <v>3</v>
      </c>
      <c r="EI554" s="587">
        <v>16</v>
      </c>
      <c r="EJ554" s="1127">
        <v>1</v>
      </c>
      <c r="EK554" s="1127"/>
      <c r="EL554" s="588"/>
      <c r="EM554" s="587">
        <v>12</v>
      </c>
      <c r="EN554" s="587">
        <v>3</v>
      </c>
      <c r="EO554" s="587">
        <v>3</v>
      </c>
      <c r="EP554" s="587">
        <v>18</v>
      </c>
      <c r="EQ554" s="1127">
        <v>1</v>
      </c>
      <c r="ER554" s="1127"/>
      <c r="ES554" s="588"/>
      <c r="ET554" s="587"/>
      <c r="EU554" s="587">
        <v>15</v>
      </c>
      <c r="EV554" s="587">
        <v>1</v>
      </c>
      <c r="EW554" s="587">
        <v>3</v>
      </c>
      <c r="EX554" s="587">
        <v>19</v>
      </c>
      <c r="EY554" s="1199">
        <v>1</v>
      </c>
      <c r="EZ554" s="1196"/>
      <c r="FA554" s="588"/>
      <c r="FB554" s="587">
        <v>16</v>
      </c>
      <c r="FC554" s="587">
        <v>3</v>
      </c>
      <c r="FD554" s="587">
        <v>8</v>
      </c>
      <c r="FE554" s="587">
        <v>27</v>
      </c>
      <c r="FF554" s="1127">
        <v>1</v>
      </c>
      <c r="FG554" s="1127"/>
      <c r="FH554" s="1197"/>
      <c r="FI554" s="1198"/>
      <c r="FJ554" s="1248">
        <v>2</v>
      </c>
      <c r="FK554" s="1248">
        <v>1</v>
      </c>
      <c r="FL554" s="1248">
        <v>3</v>
      </c>
      <c r="FM554" s="1248">
        <v>6</v>
      </c>
      <c r="FN554" s="1248">
        <v>1</v>
      </c>
      <c r="FO554" s="1248"/>
      <c r="FP554" s="1248"/>
      <c r="FQ554" s="1248">
        <v>5</v>
      </c>
      <c r="FR554" s="587">
        <v>2</v>
      </c>
      <c r="FS554" s="587">
        <v>7</v>
      </c>
      <c r="FT554" s="587">
        <v>14</v>
      </c>
      <c r="FU554" s="1126">
        <v>1</v>
      </c>
      <c r="FV554" s="1127"/>
      <c r="FW554" s="1203"/>
      <c r="FX554" s="1198"/>
      <c r="FY554" s="587">
        <v>1</v>
      </c>
      <c r="FZ554" s="587">
        <v>0</v>
      </c>
      <c r="GA554" s="587">
        <v>0</v>
      </c>
      <c r="GB554" s="588">
        <v>1</v>
      </c>
      <c r="GC554" s="1195">
        <v>1</v>
      </c>
      <c r="GD554" s="1199"/>
      <c r="GE554" s="697">
        <v>44</v>
      </c>
      <c r="GF554" s="697">
        <v>13</v>
      </c>
      <c r="GG554" s="697">
        <v>29</v>
      </c>
      <c r="GH554" s="586">
        <v>1</v>
      </c>
      <c r="GI554" s="586">
        <v>0</v>
      </c>
    </row>
    <row r="555" spans="1:200" hidden="1" x14ac:dyDescent="0.35">
      <c r="A555" s="1470">
        <v>43497</v>
      </c>
      <c r="B555" s="1017"/>
      <c r="C555" s="1017"/>
      <c r="D555" s="1017"/>
      <c r="E555" s="1017"/>
      <c r="F555" s="1017"/>
      <c r="G555" s="1017"/>
      <c r="H555" s="595"/>
      <c r="I555" s="595"/>
      <c r="J555" s="595"/>
      <c r="K555" s="595"/>
      <c r="L555" s="595"/>
      <c r="M555" s="1012"/>
      <c r="N555" s="1012"/>
      <c r="O555" s="595"/>
      <c r="P555" s="595"/>
      <c r="Q555" s="595"/>
      <c r="R555" s="595"/>
      <c r="S555" s="595"/>
      <c r="T555" s="595"/>
      <c r="U555" s="1012"/>
      <c r="V555" s="1165"/>
      <c r="W555" s="595"/>
      <c r="X555" s="595"/>
      <c r="Y555" s="595"/>
      <c r="Z555" s="595"/>
      <c r="AA555" s="1012"/>
      <c r="AB555" s="1012"/>
      <c r="AC555" s="1360">
        <v>9</v>
      </c>
      <c r="AD555" s="1360">
        <v>2</v>
      </c>
      <c r="AE555" s="1360">
        <v>2</v>
      </c>
      <c r="AF555" s="1360">
        <v>13</v>
      </c>
      <c r="AG555" s="1360">
        <v>1</v>
      </c>
      <c r="AH555" s="1361"/>
      <c r="AI555" s="1360"/>
      <c r="AJ555" s="1360">
        <v>10</v>
      </c>
      <c r="AK555" s="1360">
        <v>4</v>
      </c>
      <c r="AL555" s="1360">
        <v>2</v>
      </c>
      <c r="AM555" s="1360">
        <v>16</v>
      </c>
      <c r="AN555" s="1360">
        <v>1</v>
      </c>
      <c r="AO555" s="1360"/>
      <c r="AP555" s="1360"/>
      <c r="AQ555" s="1360">
        <v>4</v>
      </c>
      <c r="AR555" s="1360">
        <v>0</v>
      </c>
      <c r="AS555" s="1360">
        <v>7</v>
      </c>
      <c r="AT555" s="1360">
        <v>11</v>
      </c>
      <c r="AU555" s="1360">
        <v>1</v>
      </c>
      <c r="AV555" s="1361"/>
      <c r="AW555" s="1360"/>
      <c r="AX555" s="1360">
        <v>4</v>
      </c>
      <c r="AY555" s="1360">
        <v>0</v>
      </c>
      <c r="AZ555" s="1360">
        <v>7</v>
      </c>
      <c r="BA555" s="1360">
        <v>11</v>
      </c>
      <c r="BB555" s="1360">
        <v>1</v>
      </c>
      <c r="BC555" s="1360"/>
      <c r="BD555" s="1360"/>
      <c r="BE555" s="1360"/>
      <c r="BF555" s="1360"/>
      <c r="BG555" s="1360"/>
      <c r="BH555" s="1360"/>
      <c r="BI555" s="1360"/>
      <c r="BJ555" s="1360"/>
      <c r="BK555" s="1360"/>
      <c r="BL555" s="1360"/>
      <c r="BM555" s="1360">
        <v>1</v>
      </c>
      <c r="BN555" s="1360">
        <v>0</v>
      </c>
      <c r="BO555" s="1360">
        <v>0</v>
      </c>
      <c r="BP555" s="1360">
        <v>1</v>
      </c>
      <c r="BQ555" s="1360">
        <v>1</v>
      </c>
      <c r="BR555" s="1361"/>
      <c r="BS555" s="1360">
        <v>1</v>
      </c>
      <c r="BT555" s="1360">
        <v>0</v>
      </c>
      <c r="BU555" s="1360">
        <v>0</v>
      </c>
      <c r="BV555" s="1360">
        <v>1</v>
      </c>
      <c r="BW555" s="1360">
        <v>1</v>
      </c>
      <c r="BX555" s="1360"/>
      <c r="BY555" s="1360"/>
      <c r="BZ555" s="1360"/>
      <c r="CA555" s="1360">
        <v>6</v>
      </c>
      <c r="CB555" s="1360">
        <v>2</v>
      </c>
      <c r="CC555" s="1360">
        <v>6</v>
      </c>
      <c r="CD555" s="1360">
        <v>14</v>
      </c>
      <c r="CE555" s="1360">
        <v>1</v>
      </c>
      <c r="CF555" s="1163"/>
      <c r="CG555" s="595"/>
      <c r="CH555" s="595">
        <v>7</v>
      </c>
      <c r="CI555" s="595">
        <v>3</v>
      </c>
      <c r="CJ555" s="1062">
        <v>8</v>
      </c>
      <c r="CK555" s="1062">
        <v>18</v>
      </c>
      <c r="CL555" s="1082">
        <v>1</v>
      </c>
      <c r="CP555" s="1062">
        <v>0</v>
      </c>
      <c r="CQ555" s="1062">
        <v>0</v>
      </c>
      <c r="CR555" s="1062">
        <v>0</v>
      </c>
      <c r="CS555" s="1062">
        <v>0</v>
      </c>
      <c r="CT555" s="1082">
        <v>0</v>
      </c>
      <c r="CW555" s="1062">
        <v>0</v>
      </c>
      <c r="CX555" s="1062">
        <v>0</v>
      </c>
      <c r="CY555" s="1062">
        <v>0</v>
      </c>
      <c r="CZ555" s="1062">
        <v>0</v>
      </c>
      <c r="DA555" s="1082">
        <v>0</v>
      </c>
      <c r="DB555" s="1082"/>
      <c r="DC555" s="1082"/>
      <c r="DD555" s="1082"/>
      <c r="DE555" s="1082"/>
      <c r="DF555" s="1082"/>
      <c r="DG555" s="1082"/>
      <c r="DH555" s="1082"/>
      <c r="DI555" s="1082"/>
      <c r="DJ555" s="1082"/>
      <c r="DK555" s="1082"/>
      <c r="DL555" s="1082"/>
      <c r="EF555" s="1062">
        <v>13</v>
      </c>
      <c r="EG555" s="1062">
        <v>3</v>
      </c>
      <c r="EH555" s="1062">
        <v>4</v>
      </c>
      <c r="EI555" s="1062">
        <v>20</v>
      </c>
      <c r="EJ555" s="1082">
        <v>1</v>
      </c>
      <c r="EM555" s="1062">
        <v>15</v>
      </c>
      <c r="EN555" s="1062">
        <v>5</v>
      </c>
      <c r="EO555" s="1062">
        <v>5</v>
      </c>
      <c r="EP555" s="1062">
        <v>25</v>
      </c>
      <c r="EQ555" s="1082">
        <v>1</v>
      </c>
      <c r="EU555" s="1062">
        <v>7</v>
      </c>
      <c r="EV555" s="1062">
        <v>2</v>
      </c>
      <c r="EW555" s="1062">
        <v>1</v>
      </c>
      <c r="EX555" s="1062">
        <v>10</v>
      </c>
      <c r="EY555" s="1081">
        <v>1</v>
      </c>
      <c r="FB555" s="1062">
        <v>8</v>
      </c>
      <c r="FC555" s="1062">
        <v>4</v>
      </c>
      <c r="FD555" s="1062">
        <v>3</v>
      </c>
      <c r="FE555" s="1062">
        <v>15</v>
      </c>
      <c r="FF555" s="1082">
        <v>1</v>
      </c>
      <c r="FJ555" s="1248">
        <v>9</v>
      </c>
      <c r="FK555" s="1248">
        <v>2</v>
      </c>
      <c r="FL555" s="1248">
        <v>1</v>
      </c>
      <c r="FM555" s="1248">
        <v>12</v>
      </c>
      <c r="FN555" s="1248">
        <v>1</v>
      </c>
      <c r="FO555" s="1248"/>
      <c r="FP555" s="1248"/>
      <c r="FQ555" s="1248">
        <v>11</v>
      </c>
      <c r="FR555" s="1062">
        <v>4</v>
      </c>
      <c r="FS555" s="1062">
        <v>1</v>
      </c>
      <c r="FT555" s="1062">
        <v>16</v>
      </c>
      <c r="FU555" s="1076">
        <v>1</v>
      </c>
      <c r="FY555" s="1062">
        <v>2</v>
      </c>
      <c r="FZ555" s="1062">
        <v>2</v>
      </c>
      <c r="GA555" s="1062">
        <v>3</v>
      </c>
      <c r="GB555" s="590">
        <v>7</v>
      </c>
      <c r="GC555" s="1139">
        <v>1</v>
      </c>
      <c r="GE555" s="589">
        <v>51</v>
      </c>
      <c r="GF555" s="589">
        <v>13</v>
      </c>
      <c r="GG555" s="589">
        <v>24</v>
      </c>
      <c r="GH555" s="586">
        <v>1</v>
      </c>
      <c r="GI555" s="586">
        <v>1</v>
      </c>
    </row>
    <row r="556" spans="1:200" hidden="1" x14ac:dyDescent="0.35">
      <c r="A556" s="1469">
        <v>43500</v>
      </c>
      <c r="B556" s="1017"/>
      <c r="C556" s="1017"/>
      <c r="D556" s="1017"/>
      <c r="E556" s="1017"/>
      <c r="F556" s="1017"/>
      <c r="G556" s="1017"/>
      <c r="H556" s="595"/>
      <c r="I556" s="595"/>
      <c r="J556" s="595"/>
      <c r="K556" s="595"/>
      <c r="L556" s="595"/>
      <c r="M556" s="1012"/>
      <c r="N556" s="1012"/>
      <c r="O556" s="595"/>
      <c r="P556" s="595"/>
      <c r="Q556" s="595"/>
      <c r="R556" s="595"/>
      <c r="S556" s="595"/>
      <c r="T556" s="595"/>
      <c r="U556" s="1012"/>
      <c r="V556" s="1165"/>
      <c r="W556" s="595"/>
      <c r="X556" s="595"/>
      <c r="Y556" s="595"/>
      <c r="Z556" s="595"/>
      <c r="AA556" s="1012"/>
      <c r="AB556" s="1012"/>
      <c r="AC556" s="1360">
        <v>8</v>
      </c>
      <c r="AD556" s="1360">
        <v>1</v>
      </c>
      <c r="AE556" s="1360">
        <v>8</v>
      </c>
      <c r="AF556" s="1360">
        <v>17</v>
      </c>
      <c r="AG556" s="1360">
        <v>1</v>
      </c>
      <c r="AH556" s="1361"/>
      <c r="AI556" s="1360"/>
      <c r="AJ556" s="1360">
        <v>8</v>
      </c>
      <c r="AK556" s="1360">
        <v>1</v>
      </c>
      <c r="AL556" s="1360">
        <v>9</v>
      </c>
      <c r="AM556" s="1360">
        <v>18</v>
      </c>
      <c r="AN556" s="1360">
        <v>1</v>
      </c>
      <c r="AO556" s="1360"/>
      <c r="AP556" s="1360"/>
      <c r="AQ556" s="1360">
        <v>5</v>
      </c>
      <c r="AR556" s="1360">
        <v>0</v>
      </c>
      <c r="AS556" s="1360">
        <v>4</v>
      </c>
      <c r="AT556" s="1360">
        <v>9</v>
      </c>
      <c r="AU556" s="1360">
        <v>1</v>
      </c>
      <c r="AV556" s="1361"/>
      <c r="AW556" s="1360"/>
      <c r="AX556" s="1360">
        <v>6</v>
      </c>
      <c r="AY556" s="1360">
        <v>0</v>
      </c>
      <c r="AZ556" s="1360">
        <v>4</v>
      </c>
      <c r="BA556" s="1360">
        <v>10</v>
      </c>
      <c r="BB556" s="1360">
        <v>1</v>
      </c>
      <c r="BC556" s="1360"/>
      <c r="BD556" s="1360"/>
      <c r="BE556" s="1360"/>
      <c r="BF556" s="1360"/>
      <c r="BG556" s="1360"/>
      <c r="BH556" s="1360"/>
      <c r="BI556" s="1360"/>
      <c r="BJ556" s="1360"/>
      <c r="BK556" s="1360"/>
      <c r="BL556" s="1360"/>
      <c r="BM556" s="1360">
        <v>0</v>
      </c>
      <c r="BN556" s="1360">
        <v>0</v>
      </c>
      <c r="BO556" s="1360">
        <v>0</v>
      </c>
      <c r="BP556" s="1360">
        <v>0</v>
      </c>
      <c r="BQ556" s="1360">
        <v>1</v>
      </c>
      <c r="BR556" s="1361"/>
      <c r="BS556" s="1360">
        <v>0</v>
      </c>
      <c r="BT556" s="1360">
        <v>0</v>
      </c>
      <c r="BU556" s="1360">
        <v>0</v>
      </c>
      <c r="BV556" s="1360">
        <v>0</v>
      </c>
      <c r="BW556" s="1360">
        <v>1</v>
      </c>
      <c r="BX556" s="1360"/>
      <c r="BY556" s="1360"/>
      <c r="BZ556" s="1360"/>
      <c r="CA556" s="1360">
        <v>1</v>
      </c>
      <c r="CB556" s="1360">
        <v>0</v>
      </c>
      <c r="CC556" s="1360">
        <v>3</v>
      </c>
      <c r="CD556" s="1360">
        <v>4</v>
      </c>
      <c r="CE556" s="1360">
        <v>1</v>
      </c>
      <c r="CF556" s="1163"/>
      <c r="CG556" s="595"/>
      <c r="CH556" s="595">
        <v>4</v>
      </c>
      <c r="CI556" s="595">
        <v>0</v>
      </c>
      <c r="CJ556" s="1062">
        <v>6</v>
      </c>
      <c r="CK556" s="1062">
        <v>10</v>
      </c>
      <c r="CL556" s="1082">
        <v>1</v>
      </c>
      <c r="CP556" s="1062">
        <v>6</v>
      </c>
      <c r="CQ556" s="1062">
        <v>0</v>
      </c>
      <c r="CR556" s="1062">
        <v>2</v>
      </c>
      <c r="CS556" s="1062">
        <v>8</v>
      </c>
      <c r="CT556" s="1082">
        <v>1</v>
      </c>
      <c r="CW556" s="1062">
        <v>6</v>
      </c>
      <c r="CX556" s="1062">
        <v>0</v>
      </c>
      <c r="CY556" s="1062">
        <v>3</v>
      </c>
      <c r="CZ556" s="1062">
        <v>9</v>
      </c>
      <c r="DA556" s="1082">
        <v>1</v>
      </c>
      <c r="DB556" s="1082"/>
      <c r="DC556" s="1082"/>
      <c r="DD556" s="1082"/>
      <c r="DE556" s="1082"/>
      <c r="DF556" s="1082"/>
      <c r="DG556" s="1082"/>
      <c r="DH556" s="1082"/>
      <c r="DI556" s="1082"/>
      <c r="DJ556" s="1082"/>
      <c r="DK556" s="1082"/>
      <c r="DL556" s="1082"/>
      <c r="EF556" s="1062">
        <v>10</v>
      </c>
      <c r="EG556" s="1062">
        <v>0</v>
      </c>
      <c r="EH556" s="1062">
        <v>1</v>
      </c>
      <c r="EI556" s="1062">
        <v>11</v>
      </c>
      <c r="EJ556" s="1082">
        <v>1</v>
      </c>
      <c r="EM556" s="1062">
        <v>14</v>
      </c>
      <c r="EN556" s="1062">
        <v>4</v>
      </c>
      <c r="EO556" s="1062">
        <v>4</v>
      </c>
      <c r="EP556" s="1062">
        <v>22</v>
      </c>
      <c r="EQ556" s="1082">
        <v>1</v>
      </c>
      <c r="EU556" s="1062">
        <v>8</v>
      </c>
      <c r="EV556" s="1062">
        <v>0</v>
      </c>
      <c r="EW556" s="1062">
        <v>3</v>
      </c>
      <c r="EX556" s="1062">
        <v>11</v>
      </c>
      <c r="EY556" s="1081">
        <v>1</v>
      </c>
      <c r="FB556" s="1062">
        <v>9</v>
      </c>
      <c r="FC556" s="1062">
        <v>0</v>
      </c>
      <c r="FD556" s="1062">
        <v>7</v>
      </c>
      <c r="FE556" s="1062">
        <v>16</v>
      </c>
      <c r="FF556" s="1082">
        <v>1</v>
      </c>
      <c r="FJ556" s="1248">
        <v>11</v>
      </c>
      <c r="FK556" s="1248">
        <v>0</v>
      </c>
      <c r="FL556" s="1248">
        <v>2</v>
      </c>
      <c r="FM556" s="1248">
        <v>13</v>
      </c>
      <c r="FN556" s="1248">
        <v>1</v>
      </c>
      <c r="FO556" s="1248"/>
      <c r="FP556" s="1248"/>
      <c r="FQ556" s="1248">
        <v>14</v>
      </c>
      <c r="FR556" s="1062">
        <v>5</v>
      </c>
      <c r="FS556" s="1062">
        <v>4</v>
      </c>
      <c r="FT556" s="1062">
        <v>23</v>
      </c>
      <c r="FU556" s="1076">
        <v>1</v>
      </c>
      <c r="FY556" s="1062">
        <v>0</v>
      </c>
      <c r="FZ556" s="1062">
        <v>3</v>
      </c>
      <c r="GA556" s="1062">
        <v>3</v>
      </c>
      <c r="GB556" s="590">
        <v>6</v>
      </c>
      <c r="GC556" s="1139">
        <v>1</v>
      </c>
      <c r="GE556" s="589">
        <v>49</v>
      </c>
      <c r="GF556" s="589">
        <v>4</v>
      </c>
      <c r="GG556" s="589">
        <v>26</v>
      </c>
      <c r="GH556" s="586">
        <v>0</v>
      </c>
      <c r="GI556" s="586">
        <v>0</v>
      </c>
    </row>
    <row r="557" spans="1:200" hidden="1" x14ac:dyDescent="0.35">
      <c r="A557" s="1469">
        <v>43501</v>
      </c>
      <c r="B557" s="1017"/>
      <c r="C557" s="1017"/>
      <c r="D557" s="1017"/>
      <c r="E557" s="1017"/>
      <c r="F557" s="1017"/>
      <c r="G557" s="1017"/>
      <c r="H557" s="595"/>
      <c r="I557" s="595"/>
      <c r="J557" s="595"/>
      <c r="K557" s="595"/>
      <c r="L557" s="595"/>
      <c r="M557" s="1012"/>
      <c r="N557" s="1012"/>
      <c r="O557" s="595"/>
      <c r="P557" s="595"/>
      <c r="Q557" s="595"/>
      <c r="R557" s="595"/>
      <c r="S557" s="595"/>
      <c r="T557" s="595"/>
      <c r="U557" s="1012"/>
      <c r="V557" s="1165"/>
      <c r="W557" s="595"/>
      <c r="X557" s="595"/>
      <c r="Y557" s="595"/>
      <c r="Z557" s="595"/>
      <c r="AA557" s="1012"/>
      <c r="AB557" s="1012"/>
      <c r="AC557" s="1360">
        <v>4</v>
      </c>
      <c r="AD557" s="1360">
        <v>4</v>
      </c>
      <c r="AE557" s="1360">
        <v>7</v>
      </c>
      <c r="AF557" s="1360">
        <v>15</v>
      </c>
      <c r="AG557" s="1360">
        <v>1</v>
      </c>
      <c r="AH557" s="1361"/>
      <c r="AI557" s="1360"/>
      <c r="AJ557" s="1360">
        <v>4</v>
      </c>
      <c r="AK557" s="1360">
        <v>5</v>
      </c>
      <c r="AL557" s="1360">
        <v>7</v>
      </c>
      <c r="AM557" s="1360">
        <v>16</v>
      </c>
      <c r="AN557" s="1360">
        <v>1</v>
      </c>
      <c r="AO557" s="1360"/>
      <c r="AP557" s="1360"/>
      <c r="AQ557" s="1360">
        <v>2</v>
      </c>
      <c r="AR557" s="1360">
        <v>1</v>
      </c>
      <c r="AS557" s="1360">
        <v>1</v>
      </c>
      <c r="AT557" s="1360">
        <v>4</v>
      </c>
      <c r="AU557" s="1360">
        <v>1</v>
      </c>
      <c r="AV557" s="1361"/>
      <c r="AW557" s="1360"/>
      <c r="AX557" s="1360">
        <v>3</v>
      </c>
      <c r="AY557" s="1360">
        <v>1</v>
      </c>
      <c r="AZ557" s="1360">
        <v>1</v>
      </c>
      <c r="BA557" s="1360">
        <v>5</v>
      </c>
      <c r="BB557" s="1360">
        <v>1</v>
      </c>
      <c r="BC557" s="1360"/>
      <c r="BD557" s="1360"/>
      <c r="BE557" s="1360"/>
      <c r="BF557" s="1360"/>
      <c r="BG557" s="1360"/>
      <c r="BH557" s="1360"/>
      <c r="BI557" s="1360"/>
      <c r="BJ557" s="1360"/>
      <c r="BK557" s="1360"/>
      <c r="BL557" s="1360"/>
      <c r="BM557" s="1360">
        <v>0</v>
      </c>
      <c r="BN557" s="1360">
        <v>0</v>
      </c>
      <c r="BO557" s="1360">
        <v>0</v>
      </c>
      <c r="BP557" s="1360">
        <v>0</v>
      </c>
      <c r="BQ557" s="1360">
        <v>1</v>
      </c>
      <c r="BR557" s="1361"/>
      <c r="BS557" s="1360">
        <v>0</v>
      </c>
      <c r="BT557" s="1360">
        <v>0</v>
      </c>
      <c r="BU557" s="1360">
        <v>1</v>
      </c>
      <c r="BV557" s="1360">
        <v>1</v>
      </c>
      <c r="BW557" s="1360">
        <v>1</v>
      </c>
      <c r="BX557" s="1360"/>
      <c r="BY557" s="1360"/>
      <c r="BZ557" s="1360"/>
      <c r="CA557" s="1360">
        <v>7</v>
      </c>
      <c r="CB557" s="1360">
        <v>2</v>
      </c>
      <c r="CC557" s="1360">
        <v>4</v>
      </c>
      <c r="CD557" s="1360">
        <v>13</v>
      </c>
      <c r="CE557" s="1360">
        <v>1</v>
      </c>
      <c r="CF557" s="1163"/>
      <c r="CG557" s="595"/>
      <c r="CH557" s="595">
        <v>7</v>
      </c>
      <c r="CI557" s="595">
        <v>2</v>
      </c>
      <c r="CJ557" s="1062">
        <v>5</v>
      </c>
      <c r="CK557" s="1062">
        <v>14</v>
      </c>
      <c r="CL557" s="1082">
        <v>1</v>
      </c>
      <c r="CP557" s="1062">
        <v>9</v>
      </c>
      <c r="CQ557" s="1062">
        <v>2</v>
      </c>
      <c r="CR557" s="1062">
        <v>1</v>
      </c>
      <c r="CS557" s="1062">
        <v>12</v>
      </c>
      <c r="CT557" s="1082">
        <v>1</v>
      </c>
      <c r="CW557" s="1062">
        <v>9</v>
      </c>
      <c r="CX557" s="1062">
        <v>2</v>
      </c>
      <c r="CY557" s="1062">
        <v>1</v>
      </c>
      <c r="CZ557" s="1062">
        <v>12</v>
      </c>
      <c r="DA557" s="1082">
        <v>1</v>
      </c>
      <c r="DB557" s="1082"/>
      <c r="DC557" s="1082"/>
      <c r="DD557" s="1082"/>
      <c r="DE557" s="1082"/>
      <c r="DF557" s="1082"/>
      <c r="DG557" s="1082"/>
      <c r="DH557" s="1082"/>
      <c r="DI557" s="1082"/>
      <c r="DJ557" s="1082"/>
      <c r="DK557" s="1082"/>
      <c r="DL557" s="1082"/>
      <c r="EF557" s="1062">
        <v>11</v>
      </c>
      <c r="EG557" s="1062">
        <v>0</v>
      </c>
      <c r="EH557" s="1062">
        <v>1</v>
      </c>
      <c r="EI557" s="1062">
        <v>12</v>
      </c>
      <c r="EJ557" s="1082">
        <v>1</v>
      </c>
      <c r="EM557" s="1062">
        <v>11</v>
      </c>
      <c r="EN557" s="1062">
        <v>1</v>
      </c>
      <c r="EO557" s="1062">
        <v>2</v>
      </c>
      <c r="EP557" s="1062">
        <v>14</v>
      </c>
      <c r="EQ557" s="1082">
        <v>1</v>
      </c>
      <c r="EU557" s="1062">
        <v>11</v>
      </c>
      <c r="EV557" s="1062">
        <v>1</v>
      </c>
      <c r="EW557" s="1062">
        <v>4</v>
      </c>
      <c r="EX557" s="1062">
        <v>16</v>
      </c>
      <c r="EY557" s="1081">
        <v>1</v>
      </c>
      <c r="FB557" s="1062">
        <v>11</v>
      </c>
      <c r="FC557" s="1062">
        <v>1</v>
      </c>
      <c r="FD557" s="1062">
        <v>5</v>
      </c>
      <c r="FE557" s="1062">
        <v>17</v>
      </c>
      <c r="FF557" s="1082">
        <v>1</v>
      </c>
      <c r="FJ557" s="1248">
        <v>13</v>
      </c>
      <c r="FK557" s="1248">
        <v>1</v>
      </c>
      <c r="FL557" s="1248">
        <v>5</v>
      </c>
      <c r="FM557" s="1248">
        <v>19</v>
      </c>
      <c r="FN557" s="1248">
        <v>1</v>
      </c>
      <c r="FO557" s="1248"/>
      <c r="FP557" s="1248"/>
      <c r="FQ557" s="1248">
        <v>15</v>
      </c>
      <c r="FR557" s="1062">
        <v>2</v>
      </c>
      <c r="FS557" s="1062">
        <v>6</v>
      </c>
      <c r="FT557" s="1062">
        <v>23</v>
      </c>
      <c r="FU557" s="1076">
        <v>1</v>
      </c>
      <c r="FY557" s="1062">
        <v>1</v>
      </c>
      <c r="FZ557" s="1062">
        <v>0</v>
      </c>
      <c r="GA557" s="1062">
        <v>0</v>
      </c>
      <c r="GB557" s="590">
        <v>1</v>
      </c>
      <c r="GC557" s="1139">
        <v>1</v>
      </c>
      <c r="GE557" s="589">
        <v>58</v>
      </c>
      <c r="GF557" s="589">
        <v>11</v>
      </c>
      <c r="GG557" s="589">
        <v>23</v>
      </c>
      <c r="GH557" s="586">
        <v>1</v>
      </c>
      <c r="GI557" s="586">
        <v>1</v>
      </c>
    </row>
    <row r="558" spans="1:200" hidden="1" x14ac:dyDescent="0.35">
      <c r="A558" s="1469">
        <v>43502</v>
      </c>
      <c r="B558" s="1017"/>
      <c r="C558" s="1017"/>
      <c r="D558" s="1017"/>
      <c r="E558" s="1017"/>
      <c r="F558" s="1017"/>
      <c r="G558" s="1017"/>
      <c r="H558" s="595"/>
      <c r="I558" s="595"/>
      <c r="J558" s="595"/>
      <c r="K558" s="595"/>
      <c r="L558" s="595"/>
      <c r="M558" s="1012"/>
      <c r="N558" s="1012"/>
      <c r="O558" s="595"/>
      <c r="P558" s="595"/>
      <c r="Q558" s="595"/>
      <c r="R558" s="595"/>
      <c r="S558" s="595"/>
      <c r="T558" s="595"/>
      <c r="U558" s="1012"/>
      <c r="V558" s="1165"/>
      <c r="W558" s="595"/>
      <c r="X558" s="595"/>
      <c r="Y558" s="595"/>
      <c r="Z558" s="595"/>
      <c r="AA558" s="1012"/>
      <c r="AB558" s="1012"/>
      <c r="AC558" s="1360">
        <v>8</v>
      </c>
      <c r="AD558" s="1360">
        <v>4</v>
      </c>
      <c r="AE558" s="1360">
        <v>6</v>
      </c>
      <c r="AF558" s="1360">
        <v>18</v>
      </c>
      <c r="AG558" s="1360">
        <v>1</v>
      </c>
      <c r="AH558" s="1361"/>
      <c r="AI558" s="1360"/>
      <c r="AJ558" s="1360">
        <v>8</v>
      </c>
      <c r="AK558" s="1360">
        <v>4</v>
      </c>
      <c r="AL558" s="1360">
        <v>7</v>
      </c>
      <c r="AM558" s="1360">
        <v>19</v>
      </c>
      <c r="AN558" s="1360">
        <v>1</v>
      </c>
      <c r="AO558" s="1360"/>
      <c r="AP558" s="1360"/>
      <c r="AQ558" s="1360">
        <v>1</v>
      </c>
      <c r="AR558" s="1360">
        <v>6</v>
      </c>
      <c r="AS558" s="1360">
        <v>3</v>
      </c>
      <c r="AT558" s="1360">
        <v>10</v>
      </c>
      <c r="AU558" s="1360">
        <v>1</v>
      </c>
      <c r="AV558" s="1361"/>
      <c r="AW558" s="1360"/>
      <c r="AX558" s="1360">
        <v>2</v>
      </c>
      <c r="AY558" s="1360">
        <v>7</v>
      </c>
      <c r="AZ558" s="1360">
        <v>4</v>
      </c>
      <c r="BA558" s="1360">
        <v>13</v>
      </c>
      <c r="BB558" s="1360">
        <v>1</v>
      </c>
      <c r="BC558" s="1360"/>
      <c r="BD558" s="1360"/>
      <c r="BE558" s="1360"/>
      <c r="BF558" s="1360"/>
      <c r="BG558" s="1360"/>
      <c r="BH558" s="1360"/>
      <c r="BI558" s="1360"/>
      <c r="BJ558" s="1360"/>
      <c r="BK558" s="1360"/>
      <c r="BL558" s="1360"/>
      <c r="BM558" s="1360">
        <v>0</v>
      </c>
      <c r="BN558" s="1360">
        <v>0</v>
      </c>
      <c r="BO558" s="1360">
        <v>0</v>
      </c>
      <c r="BP558" s="1360">
        <v>0</v>
      </c>
      <c r="BQ558" s="1360">
        <v>1</v>
      </c>
      <c r="BR558" s="1361"/>
      <c r="BS558" s="1360">
        <v>0</v>
      </c>
      <c r="BT558" s="1360">
        <v>0</v>
      </c>
      <c r="BU558" s="1360">
        <v>0</v>
      </c>
      <c r="BV558" s="1360">
        <v>0</v>
      </c>
      <c r="BW558" s="1360">
        <v>1</v>
      </c>
      <c r="BX558" s="1360"/>
      <c r="BY558" s="1360"/>
      <c r="BZ558" s="1360"/>
      <c r="CA558" s="1360">
        <v>7</v>
      </c>
      <c r="CB558" s="1360">
        <v>0</v>
      </c>
      <c r="CC558" s="1360">
        <v>2</v>
      </c>
      <c r="CD558" s="1360">
        <v>9</v>
      </c>
      <c r="CE558" s="1360">
        <v>1</v>
      </c>
      <c r="CF558" s="1163"/>
      <c r="CG558" s="595"/>
      <c r="CH558" s="595">
        <v>7</v>
      </c>
      <c r="CI558" s="595">
        <v>0</v>
      </c>
      <c r="CJ558" s="1062">
        <v>4</v>
      </c>
      <c r="CK558" s="1062">
        <v>11</v>
      </c>
      <c r="CL558" s="1082">
        <v>1</v>
      </c>
      <c r="CP558" s="1062">
        <v>8</v>
      </c>
      <c r="CQ558" s="1062">
        <v>2</v>
      </c>
      <c r="CR558" s="1062">
        <v>1</v>
      </c>
      <c r="CS558" s="1062">
        <v>11</v>
      </c>
      <c r="CT558" s="1082">
        <v>1</v>
      </c>
      <c r="CW558" s="1062">
        <v>9</v>
      </c>
      <c r="CX558" s="1062">
        <v>3</v>
      </c>
      <c r="CY558" s="1062">
        <v>1</v>
      </c>
      <c r="CZ558" s="1062">
        <v>13</v>
      </c>
      <c r="DA558" s="1082">
        <v>1</v>
      </c>
      <c r="DB558" s="1082"/>
      <c r="DC558" s="1082"/>
      <c r="DD558" s="1082"/>
      <c r="DE558" s="1082"/>
      <c r="DF558" s="1082"/>
      <c r="DG558" s="1082"/>
      <c r="DH558" s="1082"/>
      <c r="DI558" s="1082"/>
      <c r="DJ558" s="1082"/>
      <c r="DK558" s="1082"/>
      <c r="DL558" s="1082"/>
      <c r="EF558" s="1062">
        <v>6</v>
      </c>
      <c r="EG558" s="1062">
        <v>2</v>
      </c>
      <c r="EH558" s="1062">
        <v>2</v>
      </c>
      <c r="EI558" s="1062">
        <v>10</v>
      </c>
      <c r="EJ558" s="1082">
        <v>1</v>
      </c>
      <c r="EM558" s="1062">
        <v>8</v>
      </c>
      <c r="EN558" s="1062">
        <v>3</v>
      </c>
      <c r="EO558" s="1062">
        <v>3</v>
      </c>
      <c r="EP558" s="1062">
        <v>14</v>
      </c>
      <c r="EQ558" s="1082">
        <v>1</v>
      </c>
      <c r="EU558" s="1062">
        <v>9</v>
      </c>
      <c r="EV558" s="1062">
        <v>0</v>
      </c>
      <c r="EW558" s="1062">
        <v>1</v>
      </c>
      <c r="EX558" s="1062">
        <v>10</v>
      </c>
      <c r="EY558" s="1081">
        <v>1</v>
      </c>
      <c r="FB558" s="1062">
        <v>9</v>
      </c>
      <c r="FC558" s="1062">
        <v>3</v>
      </c>
      <c r="FD558" s="1062">
        <v>7</v>
      </c>
      <c r="FE558" s="1062">
        <v>19</v>
      </c>
      <c r="FF558" s="1082">
        <v>1</v>
      </c>
      <c r="FJ558" s="1248">
        <v>6</v>
      </c>
      <c r="FK558" s="1248">
        <v>0</v>
      </c>
      <c r="FL558" s="1248">
        <v>2</v>
      </c>
      <c r="FM558" s="1248">
        <v>8</v>
      </c>
      <c r="FN558" s="1248">
        <v>1</v>
      </c>
      <c r="FO558" s="1248"/>
      <c r="FP558" s="1248"/>
      <c r="FQ558" s="1248">
        <v>6</v>
      </c>
      <c r="FR558" s="1062">
        <v>0</v>
      </c>
      <c r="FS558" s="1062">
        <v>4</v>
      </c>
      <c r="FT558" s="1062">
        <v>10</v>
      </c>
      <c r="FU558" s="1076">
        <v>1</v>
      </c>
      <c r="FY558" s="1062">
        <v>0</v>
      </c>
      <c r="FZ558" s="1062">
        <v>0</v>
      </c>
      <c r="GA558" s="1062">
        <v>1</v>
      </c>
      <c r="GB558" s="590">
        <v>1</v>
      </c>
      <c r="GC558" s="1139">
        <v>1</v>
      </c>
      <c r="GE558" s="589">
        <v>45</v>
      </c>
      <c r="GF558" s="589">
        <v>14</v>
      </c>
      <c r="GG558" s="589">
        <v>18</v>
      </c>
      <c r="GH558" s="586">
        <v>1</v>
      </c>
      <c r="GI558" s="586">
        <v>5</v>
      </c>
    </row>
    <row r="559" spans="1:200" hidden="1" x14ac:dyDescent="0.35">
      <c r="A559" s="1469">
        <v>43503</v>
      </c>
      <c r="B559" s="1017"/>
      <c r="C559" s="1017"/>
      <c r="D559" s="1017"/>
      <c r="E559" s="1017"/>
      <c r="F559" s="1017"/>
      <c r="G559" s="1017"/>
      <c r="H559" s="595"/>
      <c r="I559" s="595"/>
      <c r="J559" s="595"/>
      <c r="K559" s="595"/>
      <c r="L559" s="595"/>
      <c r="M559" s="1012"/>
      <c r="N559" s="1012"/>
      <c r="O559" s="595"/>
      <c r="P559" s="595"/>
      <c r="Q559" s="595"/>
      <c r="R559" s="595"/>
      <c r="S559" s="595"/>
      <c r="T559" s="595"/>
      <c r="U559" s="1012"/>
      <c r="V559" s="1165"/>
      <c r="W559" s="595"/>
      <c r="X559" s="595"/>
      <c r="Y559" s="595"/>
      <c r="Z559" s="595"/>
      <c r="AA559" s="1012"/>
      <c r="AB559" s="1012"/>
      <c r="AC559" s="1360">
        <v>7</v>
      </c>
      <c r="AD559" s="1360">
        <v>2</v>
      </c>
      <c r="AE559" s="1360">
        <v>2</v>
      </c>
      <c r="AF559" s="1360">
        <v>11</v>
      </c>
      <c r="AG559" s="1360">
        <v>1</v>
      </c>
      <c r="AH559" s="1361"/>
      <c r="AI559" s="1360"/>
      <c r="AJ559" s="1360">
        <v>7</v>
      </c>
      <c r="AK559" s="1360">
        <v>2</v>
      </c>
      <c r="AL559" s="1360">
        <v>4</v>
      </c>
      <c r="AM559" s="1360">
        <v>13</v>
      </c>
      <c r="AN559" s="1360">
        <v>1</v>
      </c>
      <c r="AO559" s="1360"/>
      <c r="AP559" s="1360"/>
      <c r="AQ559" s="1360">
        <v>1</v>
      </c>
      <c r="AR559" s="1360">
        <v>0</v>
      </c>
      <c r="AS559" s="1360">
        <v>1</v>
      </c>
      <c r="AT559" s="1360">
        <v>2</v>
      </c>
      <c r="AU559" s="1360">
        <v>1</v>
      </c>
      <c r="AV559" s="1361"/>
      <c r="AW559" s="1360"/>
      <c r="AX559" s="1360">
        <v>3</v>
      </c>
      <c r="AY559" s="1360">
        <v>1</v>
      </c>
      <c r="AZ559" s="1360">
        <v>2</v>
      </c>
      <c r="BA559" s="1360">
        <v>6</v>
      </c>
      <c r="BB559" s="1360">
        <v>1</v>
      </c>
      <c r="BC559" s="1360"/>
      <c r="BD559" s="1360"/>
      <c r="BE559" s="1360"/>
      <c r="BF559" s="1360"/>
      <c r="BG559" s="1360"/>
      <c r="BH559" s="1360"/>
      <c r="BI559" s="1360"/>
      <c r="BJ559" s="1360"/>
      <c r="BK559" s="1360"/>
      <c r="BL559" s="1360"/>
      <c r="BM559" s="1360">
        <v>0</v>
      </c>
      <c r="BN559" s="1360">
        <v>0</v>
      </c>
      <c r="BO559" s="1360">
        <v>0</v>
      </c>
      <c r="BP559" s="1360">
        <v>0</v>
      </c>
      <c r="BQ559" s="1360">
        <v>1</v>
      </c>
      <c r="BR559" s="1361"/>
      <c r="BS559" s="1360">
        <v>0</v>
      </c>
      <c r="BT559" s="1360">
        <v>0</v>
      </c>
      <c r="BU559" s="1360">
        <v>0</v>
      </c>
      <c r="BV559" s="1360">
        <v>0</v>
      </c>
      <c r="BW559" s="1360">
        <v>1</v>
      </c>
      <c r="BX559" s="1360"/>
      <c r="BY559" s="1360"/>
      <c r="BZ559" s="1360"/>
      <c r="CA559" s="1360">
        <v>2</v>
      </c>
      <c r="CB559" s="1360">
        <v>0</v>
      </c>
      <c r="CC559" s="1360">
        <v>3</v>
      </c>
      <c r="CD559" s="1360">
        <v>5</v>
      </c>
      <c r="CE559" s="1360">
        <v>1</v>
      </c>
      <c r="CF559" s="1163"/>
      <c r="CG559" s="595"/>
      <c r="CH559" s="595">
        <v>2</v>
      </c>
      <c r="CI559" s="595">
        <v>0</v>
      </c>
      <c r="CJ559" s="1062">
        <v>9</v>
      </c>
      <c r="CK559" s="1062">
        <v>11</v>
      </c>
      <c r="CL559" s="1082">
        <v>1</v>
      </c>
      <c r="CP559" s="1062">
        <v>7</v>
      </c>
      <c r="CQ559" s="1062">
        <v>3</v>
      </c>
      <c r="CR559" s="1062">
        <v>5</v>
      </c>
      <c r="CS559" s="1062">
        <v>15</v>
      </c>
      <c r="CT559" s="1082">
        <v>1</v>
      </c>
      <c r="CW559" s="1062">
        <v>10</v>
      </c>
      <c r="CX559" s="1062">
        <v>4</v>
      </c>
      <c r="CY559" s="1062">
        <v>5</v>
      </c>
      <c r="CZ559" s="1062">
        <v>19</v>
      </c>
      <c r="DA559" s="1082">
        <v>1</v>
      </c>
      <c r="DB559" s="1082"/>
      <c r="DC559" s="1082"/>
      <c r="DD559" s="1082"/>
      <c r="DE559" s="1082"/>
      <c r="DF559" s="1082"/>
      <c r="DG559" s="1082"/>
      <c r="DH559" s="1082"/>
      <c r="DI559" s="1082"/>
      <c r="DJ559" s="1082"/>
      <c r="DK559" s="1082"/>
      <c r="DL559" s="1082"/>
      <c r="EF559" s="1062">
        <v>1</v>
      </c>
      <c r="EG559" s="1062">
        <v>0</v>
      </c>
      <c r="EH559" s="1062">
        <v>0</v>
      </c>
      <c r="EI559" s="1062">
        <v>1</v>
      </c>
      <c r="EJ559" s="1082">
        <v>1</v>
      </c>
      <c r="EM559" s="1062">
        <v>6</v>
      </c>
      <c r="EN559" s="1062">
        <v>2</v>
      </c>
      <c r="EO559" s="1062">
        <v>1</v>
      </c>
      <c r="EP559" s="1062">
        <v>9</v>
      </c>
      <c r="EQ559" s="1082">
        <v>1</v>
      </c>
      <c r="EU559" s="1062">
        <v>5</v>
      </c>
      <c r="EV559" s="1062">
        <v>1</v>
      </c>
      <c r="EW559" s="1062">
        <v>3</v>
      </c>
      <c r="EX559" s="1062">
        <v>9</v>
      </c>
      <c r="EY559" s="1081">
        <v>1</v>
      </c>
      <c r="FB559" s="1062">
        <v>8</v>
      </c>
      <c r="FC559" s="1062">
        <v>2</v>
      </c>
      <c r="FD559" s="1062">
        <v>7</v>
      </c>
      <c r="FE559" s="1062">
        <v>17</v>
      </c>
      <c r="FF559" s="1082">
        <v>1</v>
      </c>
      <c r="FJ559" s="1248">
        <v>6</v>
      </c>
      <c r="FK559" s="1248">
        <v>1</v>
      </c>
      <c r="FL559" s="1248">
        <v>4</v>
      </c>
      <c r="FM559" s="1248">
        <v>11</v>
      </c>
      <c r="FN559" s="1248">
        <v>1</v>
      </c>
      <c r="FO559" s="1248"/>
      <c r="FP559" s="1248"/>
      <c r="FQ559" s="1248">
        <v>7</v>
      </c>
      <c r="FR559" s="1062">
        <v>3</v>
      </c>
      <c r="FS559" s="1062">
        <v>7</v>
      </c>
      <c r="FT559" s="1062">
        <v>17</v>
      </c>
      <c r="FU559" s="1076">
        <v>1</v>
      </c>
      <c r="FY559" s="1062">
        <v>0</v>
      </c>
      <c r="FZ559" s="1062">
        <v>0</v>
      </c>
      <c r="GA559" s="1062">
        <v>0</v>
      </c>
      <c r="GB559" s="590">
        <v>0</v>
      </c>
      <c r="GC559" s="1139">
        <v>1</v>
      </c>
      <c r="GE559" s="589">
        <v>29</v>
      </c>
      <c r="GF559" s="589">
        <v>7</v>
      </c>
      <c r="GG559" s="589">
        <v>18</v>
      </c>
      <c r="GH559" s="586">
        <v>1</v>
      </c>
      <c r="GI559" s="586">
        <v>2</v>
      </c>
    </row>
    <row r="560" spans="1:200" hidden="1" x14ac:dyDescent="0.35">
      <c r="A560" s="1470">
        <v>43504</v>
      </c>
      <c r="B560" s="1017"/>
      <c r="C560" s="1017"/>
      <c r="D560" s="1017"/>
      <c r="E560" s="1017"/>
      <c r="F560" s="1017"/>
      <c r="G560" s="1017"/>
      <c r="H560" s="595"/>
      <c r="I560" s="595"/>
      <c r="J560" s="595"/>
      <c r="K560" s="595"/>
      <c r="L560" s="595"/>
      <c r="M560" s="1012"/>
      <c r="N560" s="1012"/>
      <c r="O560" s="595"/>
      <c r="P560" s="595"/>
      <c r="Q560" s="595"/>
      <c r="R560" s="595"/>
      <c r="S560" s="595"/>
      <c r="T560" s="595"/>
      <c r="U560" s="1012"/>
      <c r="V560" s="1165"/>
      <c r="W560" s="595"/>
      <c r="X560" s="595"/>
      <c r="Y560" s="595"/>
      <c r="Z560" s="595"/>
      <c r="AA560" s="1012"/>
      <c r="AB560" s="1012"/>
      <c r="AC560" s="1360">
        <v>4</v>
      </c>
      <c r="AD560" s="1360">
        <v>1</v>
      </c>
      <c r="AE560" s="1360">
        <v>2</v>
      </c>
      <c r="AF560" s="1360">
        <v>7</v>
      </c>
      <c r="AG560" s="1360">
        <v>1</v>
      </c>
      <c r="AH560" s="1361"/>
      <c r="AI560" s="1360"/>
      <c r="AJ560" s="1360">
        <v>5</v>
      </c>
      <c r="AK560" s="1360">
        <v>1</v>
      </c>
      <c r="AL560" s="1360">
        <v>4</v>
      </c>
      <c r="AM560" s="1360">
        <v>10</v>
      </c>
      <c r="AN560" s="1360">
        <v>1</v>
      </c>
      <c r="AO560" s="1360"/>
      <c r="AP560" s="1360"/>
      <c r="AQ560" s="1360">
        <v>0</v>
      </c>
      <c r="AR560" s="1360">
        <v>1</v>
      </c>
      <c r="AS560" s="1360">
        <v>6</v>
      </c>
      <c r="AT560" s="1360">
        <v>7</v>
      </c>
      <c r="AU560" s="1360">
        <v>1</v>
      </c>
      <c r="AV560" s="1361"/>
      <c r="AW560" s="1360"/>
      <c r="AX560" s="1360">
        <v>0</v>
      </c>
      <c r="AY560" s="1360">
        <v>2</v>
      </c>
      <c r="AZ560" s="1360">
        <v>7</v>
      </c>
      <c r="BA560" s="1360">
        <v>9</v>
      </c>
      <c r="BB560" s="1360">
        <v>1</v>
      </c>
      <c r="BC560" s="1360"/>
      <c r="BD560" s="1360"/>
      <c r="BE560" s="1360"/>
      <c r="BF560" s="1360"/>
      <c r="BG560" s="1360"/>
      <c r="BH560" s="1360"/>
      <c r="BI560" s="1360"/>
      <c r="BJ560" s="1360"/>
      <c r="BK560" s="1360"/>
      <c r="BL560" s="1360"/>
      <c r="BM560" s="1360">
        <v>0</v>
      </c>
      <c r="BN560" s="1360">
        <v>0</v>
      </c>
      <c r="BO560" s="1360">
        <v>0</v>
      </c>
      <c r="BP560" s="1360">
        <v>0</v>
      </c>
      <c r="BQ560" s="1360">
        <v>1</v>
      </c>
      <c r="BR560" s="1361"/>
      <c r="BS560" s="1360">
        <v>0</v>
      </c>
      <c r="BT560" s="1360">
        <v>0</v>
      </c>
      <c r="BU560" s="1360">
        <v>0</v>
      </c>
      <c r="BV560" s="1360">
        <v>0</v>
      </c>
      <c r="BW560" s="1360">
        <v>1</v>
      </c>
      <c r="BX560" s="1360"/>
      <c r="BY560" s="1360"/>
      <c r="BZ560" s="1360"/>
      <c r="CA560" s="1360">
        <v>7</v>
      </c>
      <c r="CB560" s="1360">
        <v>0</v>
      </c>
      <c r="CC560" s="1360">
        <v>5</v>
      </c>
      <c r="CD560" s="1360">
        <v>12</v>
      </c>
      <c r="CE560" s="1360">
        <v>1</v>
      </c>
      <c r="CF560" s="1163"/>
      <c r="CG560" s="595"/>
      <c r="CH560" s="595">
        <v>8</v>
      </c>
      <c r="CI560" s="595">
        <v>0</v>
      </c>
      <c r="CJ560" s="1062">
        <v>10</v>
      </c>
      <c r="CK560" s="1062">
        <v>18</v>
      </c>
      <c r="CL560" s="1082">
        <v>1</v>
      </c>
      <c r="CP560" s="1062">
        <v>3</v>
      </c>
      <c r="CQ560" s="1062">
        <v>0</v>
      </c>
      <c r="CR560" s="1062">
        <v>5</v>
      </c>
      <c r="CS560" s="1062">
        <v>8</v>
      </c>
      <c r="CT560" s="1082">
        <v>1</v>
      </c>
      <c r="CW560" s="1062">
        <v>4</v>
      </c>
      <c r="CX560" s="1062">
        <v>3</v>
      </c>
      <c r="CY560" s="1062">
        <v>5</v>
      </c>
      <c r="CZ560" s="1062">
        <v>12</v>
      </c>
      <c r="DA560" s="1082">
        <v>1</v>
      </c>
      <c r="DB560" s="1082"/>
      <c r="DC560" s="1082"/>
      <c r="DD560" s="1082"/>
      <c r="DE560" s="1082"/>
      <c r="DF560" s="1082"/>
      <c r="DG560" s="1082"/>
      <c r="DH560" s="1082"/>
      <c r="DI560" s="1082"/>
      <c r="DJ560" s="1082"/>
      <c r="DK560" s="1082"/>
      <c r="DL560" s="1082"/>
      <c r="EF560" s="1062">
        <v>4</v>
      </c>
      <c r="EG560" s="1062">
        <v>1</v>
      </c>
      <c r="EH560" s="1062">
        <v>0</v>
      </c>
      <c r="EI560" s="1062">
        <v>5</v>
      </c>
      <c r="EJ560" s="1082">
        <v>1</v>
      </c>
      <c r="EM560" s="1062">
        <v>16</v>
      </c>
      <c r="EN560" s="1062">
        <v>5</v>
      </c>
      <c r="EO560" s="1062">
        <v>4</v>
      </c>
      <c r="EP560" s="1062">
        <v>25</v>
      </c>
      <c r="EQ560" s="1082">
        <v>1</v>
      </c>
      <c r="EU560" s="1062">
        <v>5</v>
      </c>
      <c r="EV560" s="1062">
        <v>1</v>
      </c>
      <c r="EW560" s="1062">
        <v>1</v>
      </c>
      <c r="EX560" s="1062">
        <v>7</v>
      </c>
      <c r="EY560" s="1081">
        <v>1</v>
      </c>
      <c r="FB560" s="1062">
        <v>5</v>
      </c>
      <c r="FC560" s="1062">
        <v>3</v>
      </c>
      <c r="FD560" s="1062">
        <v>7</v>
      </c>
      <c r="FE560" s="1062">
        <v>15</v>
      </c>
      <c r="FF560" s="1082">
        <v>1</v>
      </c>
      <c r="FJ560" s="1248">
        <v>5</v>
      </c>
      <c r="FK560" s="1248">
        <v>0</v>
      </c>
      <c r="FL560" s="1248">
        <v>3</v>
      </c>
      <c r="FM560" s="1248">
        <v>8</v>
      </c>
      <c r="FN560" s="1248">
        <v>1</v>
      </c>
      <c r="FO560" s="1248"/>
      <c r="FP560" s="1248"/>
      <c r="FQ560" s="1248">
        <v>7</v>
      </c>
      <c r="FR560" s="1062">
        <v>1</v>
      </c>
      <c r="FS560" s="1062">
        <v>9</v>
      </c>
      <c r="FT560" s="1062">
        <v>17</v>
      </c>
      <c r="FU560" s="1076">
        <v>1</v>
      </c>
      <c r="FY560" s="1062">
        <v>1</v>
      </c>
      <c r="FZ560" s="1062">
        <v>2</v>
      </c>
      <c r="GA560" s="1062">
        <v>2</v>
      </c>
      <c r="GB560" s="590">
        <v>5</v>
      </c>
      <c r="GC560" s="1139">
        <v>1</v>
      </c>
      <c r="GE560" s="589">
        <v>29</v>
      </c>
      <c r="GF560" s="589">
        <v>6</v>
      </c>
      <c r="GG560" s="589">
        <v>24</v>
      </c>
      <c r="GH560" s="586">
        <v>0</v>
      </c>
      <c r="GI560" s="586">
        <v>1</v>
      </c>
    </row>
    <row r="561" spans="1:191" hidden="1" x14ac:dyDescent="0.35">
      <c r="A561" s="1469">
        <v>43507</v>
      </c>
      <c r="B561" s="1017"/>
      <c r="C561" s="1017"/>
      <c r="D561" s="1017"/>
      <c r="E561" s="1017"/>
      <c r="F561" s="1017"/>
      <c r="G561" s="1017"/>
      <c r="H561" s="595"/>
      <c r="I561" s="595"/>
      <c r="J561" s="595"/>
      <c r="K561" s="595"/>
      <c r="L561" s="595"/>
      <c r="M561" s="1012"/>
      <c r="N561" s="1012"/>
      <c r="O561" s="595"/>
      <c r="P561" s="595"/>
      <c r="Q561" s="595"/>
      <c r="R561" s="595"/>
      <c r="S561" s="595"/>
      <c r="T561" s="595"/>
      <c r="U561" s="1012"/>
      <c r="V561" s="1165"/>
      <c r="W561" s="595"/>
      <c r="X561" s="595"/>
      <c r="Y561" s="595"/>
      <c r="Z561" s="595"/>
      <c r="AA561" s="1012"/>
      <c r="AB561" s="1012"/>
      <c r="AC561" s="1360">
        <v>3</v>
      </c>
      <c r="AD561" s="1360">
        <v>0</v>
      </c>
      <c r="AE561" s="1360">
        <v>9</v>
      </c>
      <c r="AF561" s="1360">
        <v>12</v>
      </c>
      <c r="AG561" s="1360">
        <v>1</v>
      </c>
      <c r="AH561" s="1361"/>
      <c r="AI561" s="1360"/>
      <c r="AJ561" s="1360">
        <v>3</v>
      </c>
      <c r="AK561" s="1360">
        <v>0</v>
      </c>
      <c r="AL561" s="1360">
        <v>9</v>
      </c>
      <c r="AM561" s="1360">
        <v>12</v>
      </c>
      <c r="AN561" s="1360">
        <v>1</v>
      </c>
      <c r="AO561" s="1360"/>
      <c r="AP561" s="1360"/>
      <c r="AQ561" s="1360">
        <v>2</v>
      </c>
      <c r="AR561" s="1360">
        <v>0</v>
      </c>
      <c r="AS561" s="1360">
        <v>2</v>
      </c>
      <c r="AT561" s="1360">
        <v>4</v>
      </c>
      <c r="AU561" s="1360">
        <v>1</v>
      </c>
      <c r="AV561" s="1361"/>
      <c r="AW561" s="1360"/>
      <c r="AX561" s="1360">
        <v>2</v>
      </c>
      <c r="AY561" s="1360">
        <v>0</v>
      </c>
      <c r="AZ561" s="1360">
        <v>2</v>
      </c>
      <c r="BA561" s="1360">
        <v>4</v>
      </c>
      <c r="BB561" s="1360">
        <v>1</v>
      </c>
      <c r="BC561" s="1360"/>
      <c r="BD561" s="1360"/>
      <c r="BE561" s="1360"/>
      <c r="BF561" s="1360"/>
      <c r="BG561" s="1360"/>
      <c r="BH561" s="1360"/>
      <c r="BI561" s="1360"/>
      <c r="BJ561" s="1360"/>
      <c r="BK561" s="1360"/>
      <c r="BL561" s="1360"/>
      <c r="BM561" s="1360">
        <v>0</v>
      </c>
      <c r="BN561" s="1360">
        <v>0</v>
      </c>
      <c r="BO561" s="1360">
        <v>0</v>
      </c>
      <c r="BP561" s="1360">
        <v>0</v>
      </c>
      <c r="BQ561" s="1360">
        <v>1</v>
      </c>
      <c r="BR561" s="1361"/>
      <c r="BS561" s="1360">
        <v>0</v>
      </c>
      <c r="BT561" s="1360">
        <v>0</v>
      </c>
      <c r="BU561" s="1360">
        <v>0</v>
      </c>
      <c r="BV561" s="1360">
        <v>0</v>
      </c>
      <c r="BW561" s="1360">
        <v>1</v>
      </c>
      <c r="BX561" s="1360"/>
      <c r="BY561" s="1360"/>
      <c r="BZ561" s="1360"/>
      <c r="CA561" s="1360">
        <v>1</v>
      </c>
      <c r="CB561" s="1360">
        <v>0</v>
      </c>
      <c r="CC561" s="1360">
        <v>1</v>
      </c>
      <c r="CD561" s="1360">
        <v>2</v>
      </c>
      <c r="CE561" s="1360">
        <v>1</v>
      </c>
      <c r="CF561" s="1163"/>
      <c r="CG561" s="595"/>
      <c r="CH561" s="595">
        <v>2</v>
      </c>
      <c r="CI561" s="595">
        <v>0</v>
      </c>
      <c r="CJ561" s="1062">
        <v>7</v>
      </c>
      <c r="CK561" s="1062">
        <v>9</v>
      </c>
      <c r="CL561" s="1082">
        <v>1</v>
      </c>
      <c r="CP561" s="1062">
        <v>5</v>
      </c>
      <c r="CQ561" s="1062">
        <v>1</v>
      </c>
      <c r="CR561" s="1062">
        <v>10</v>
      </c>
      <c r="CS561" s="1062">
        <v>16</v>
      </c>
      <c r="CT561" s="1082">
        <v>1</v>
      </c>
      <c r="CW561" s="1062">
        <v>7</v>
      </c>
      <c r="CX561" s="1062">
        <v>1</v>
      </c>
      <c r="CY561" s="1062">
        <v>12</v>
      </c>
      <c r="CZ561" s="1062">
        <v>20</v>
      </c>
      <c r="DA561" s="1082">
        <v>1</v>
      </c>
      <c r="DB561" s="1082"/>
      <c r="DC561" s="1082"/>
      <c r="DD561" s="1082"/>
      <c r="DE561" s="1082"/>
      <c r="DF561" s="1082"/>
      <c r="DG561" s="1082"/>
      <c r="DH561" s="1082"/>
      <c r="DI561" s="1082"/>
      <c r="DJ561" s="1082"/>
      <c r="DK561" s="1082"/>
      <c r="DL561" s="1082"/>
      <c r="EF561" s="1062">
        <v>8</v>
      </c>
      <c r="EG561" s="1062">
        <v>0</v>
      </c>
      <c r="EH561" s="1062">
        <v>1</v>
      </c>
      <c r="EI561" s="1062">
        <v>9</v>
      </c>
      <c r="EJ561" s="1082">
        <v>1</v>
      </c>
      <c r="EM561" s="1062">
        <v>12</v>
      </c>
      <c r="EN561" s="1062">
        <v>2</v>
      </c>
      <c r="EO561" s="1062">
        <v>3</v>
      </c>
      <c r="EP561" s="1062">
        <v>17</v>
      </c>
      <c r="EQ561" s="1082">
        <v>1</v>
      </c>
      <c r="EU561" s="1062">
        <v>10</v>
      </c>
      <c r="EV561" s="1062">
        <v>0</v>
      </c>
      <c r="EW561" s="1062">
        <v>3</v>
      </c>
      <c r="EX561" s="1062">
        <v>13</v>
      </c>
      <c r="EY561" s="1081">
        <v>1</v>
      </c>
      <c r="FB561" s="1062">
        <v>11</v>
      </c>
      <c r="FC561" s="1062">
        <v>1</v>
      </c>
      <c r="FD561" s="1062">
        <v>7</v>
      </c>
      <c r="FE561" s="1062">
        <v>19</v>
      </c>
      <c r="FF561" s="1082">
        <v>1</v>
      </c>
      <c r="FJ561" s="1248">
        <v>8</v>
      </c>
      <c r="FK561" s="1248">
        <v>2</v>
      </c>
      <c r="FL561" s="1248">
        <v>5</v>
      </c>
      <c r="FM561" s="1248">
        <v>15</v>
      </c>
      <c r="FN561" s="1248">
        <v>1</v>
      </c>
      <c r="FO561" s="1248"/>
      <c r="FP561" s="1248"/>
      <c r="FQ561" s="1248">
        <v>8</v>
      </c>
      <c r="FR561" s="1062">
        <v>2</v>
      </c>
      <c r="FS561" s="1062">
        <v>7</v>
      </c>
      <c r="FT561" s="1062">
        <v>17</v>
      </c>
      <c r="FU561" s="1076">
        <v>1</v>
      </c>
      <c r="FY561" s="1062">
        <v>1</v>
      </c>
      <c r="FZ561" s="1062">
        <v>2</v>
      </c>
      <c r="GA561" s="1062">
        <v>6</v>
      </c>
      <c r="GB561" s="590">
        <v>9</v>
      </c>
      <c r="GC561" s="1139">
        <v>1</v>
      </c>
      <c r="GE561" s="589">
        <v>38</v>
      </c>
      <c r="GF561" s="589">
        <v>5</v>
      </c>
      <c r="GG561" s="589">
        <v>37</v>
      </c>
      <c r="GH561" s="586">
        <v>0</v>
      </c>
      <c r="GI561" s="586">
        <v>1</v>
      </c>
    </row>
    <row r="562" spans="1:191" hidden="1" x14ac:dyDescent="0.35">
      <c r="A562" s="1469">
        <v>43508</v>
      </c>
      <c r="B562" s="1017"/>
      <c r="C562" s="1017"/>
      <c r="D562" s="1017"/>
      <c r="E562" s="1017"/>
      <c r="F562" s="1017"/>
      <c r="G562" s="1017"/>
      <c r="H562" s="595"/>
      <c r="I562" s="595"/>
      <c r="J562" s="595"/>
      <c r="K562" s="595"/>
      <c r="L562" s="595"/>
      <c r="M562" s="1012"/>
      <c r="N562" s="1012"/>
      <c r="O562" s="595"/>
      <c r="P562" s="595"/>
      <c r="Q562" s="595"/>
      <c r="R562" s="595"/>
      <c r="S562" s="595"/>
      <c r="T562" s="595"/>
      <c r="U562" s="1012"/>
      <c r="V562" s="1165"/>
      <c r="W562" s="595"/>
      <c r="X562" s="595"/>
      <c r="Y562" s="595"/>
      <c r="Z562" s="595"/>
      <c r="AA562" s="1012"/>
      <c r="AB562" s="1012"/>
      <c r="AC562" s="1360">
        <v>6</v>
      </c>
      <c r="AD562" s="1360">
        <v>5</v>
      </c>
      <c r="AE562" s="1360">
        <v>7</v>
      </c>
      <c r="AF562" s="1360">
        <v>18</v>
      </c>
      <c r="AG562" s="1360">
        <v>1</v>
      </c>
      <c r="AH562" s="1361"/>
      <c r="AI562" s="1360"/>
      <c r="AJ562" s="1360">
        <v>6</v>
      </c>
      <c r="AK562" s="1360">
        <v>5</v>
      </c>
      <c r="AL562" s="1360">
        <v>9</v>
      </c>
      <c r="AM562" s="1360">
        <v>20</v>
      </c>
      <c r="AN562" s="1360">
        <v>1</v>
      </c>
      <c r="AO562" s="1360"/>
      <c r="AP562" s="1360"/>
      <c r="AQ562" s="1360">
        <v>2</v>
      </c>
      <c r="AR562" s="1360">
        <v>0</v>
      </c>
      <c r="AS562" s="1360">
        <v>4</v>
      </c>
      <c r="AT562" s="1360">
        <v>6</v>
      </c>
      <c r="AU562" s="1360">
        <v>1</v>
      </c>
      <c r="AV562" s="1361"/>
      <c r="AW562" s="1360"/>
      <c r="AX562" s="1360">
        <v>3</v>
      </c>
      <c r="AY562" s="1360">
        <v>1</v>
      </c>
      <c r="AZ562" s="1360">
        <v>5</v>
      </c>
      <c r="BA562" s="1360">
        <v>9</v>
      </c>
      <c r="BB562" s="1360">
        <v>1</v>
      </c>
      <c r="BC562" s="1360"/>
      <c r="BD562" s="1360"/>
      <c r="BE562" s="1360"/>
      <c r="BF562" s="1360"/>
      <c r="BG562" s="1360"/>
      <c r="BH562" s="1360"/>
      <c r="BI562" s="1360"/>
      <c r="BJ562" s="1360"/>
      <c r="BK562" s="1360"/>
      <c r="BL562" s="1360"/>
      <c r="BM562" s="1360">
        <v>0</v>
      </c>
      <c r="BN562" s="1360">
        <v>0</v>
      </c>
      <c r="BO562" s="1360">
        <v>0</v>
      </c>
      <c r="BP562" s="1360">
        <v>0</v>
      </c>
      <c r="BQ562" s="1360">
        <v>1</v>
      </c>
      <c r="BR562" s="1361"/>
      <c r="BS562" s="1360">
        <v>0</v>
      </c>
      <c r="BT562" s="1360">
        <v>0</v>
      </c>
      <c r="BU562" s="1360">
        <v>0</v>
      </c>
      <c r="BV562" s="1360">
        <v>0</v>
      </c>
      <c r="BW562" s="1360">
        <v>1</v>
      </c>
      <c r="BX562" s="1360"/>
      <c r="BY562" s="1360"/>
      <c r="BZ562" s="1360"/>
      <c r="CA562" s="1360">
        <v>5</v>
      </c>
      <c r="CB562" s="1360">
        <v>0</v>
      </c>
      <c r="CC562" s="1360">
        <v>3</v>
      </c>
      <c r="CD562" s="1360">
        <v>8</v>
      </c>
      <c r="CE562" s="1360">
        <v>1</v>
      </c>
      <c r="CF562" s="1163"/>
      <c r="CG562" s="595"/>
      <c r="CH562" s="595">
        <v>5</v>
      </c>
      <c r="CI562" s="595">
        <v>0</v>
      </c>
      <c r="CJ562" s="1062">
        <v>6</v>
      </c>
      <c r="CK562" s="1062">
        <v>11</v>
      </c>
      <c r="CL562" s="1082">
        <v>1</v>
      </c>
      <c r="CP562" s="1062">
        <v>6</v>
      </c>
      <c r="CQ562" s="1062">
        <v>2</v>
      </c>
      <c r="CR562" s="1062">
        <v>3</v>
      </c>
      <c r="CS562" s="1062">
        <v>11</v>
      </c>
      <c r="CT562" s="1082">
        <v>1</v>
      </c>
      <c r="CW562" s="1062">
        <v>7</v>
      </c>
      <c r="CX562" s="1062">
        <v>2</v>
      </c>
      <c r="CY562" s="1062">
        <v>4</v>
      </c>
      <c r="CZ562" s="1062">
        <v>13</v>
      </c>
      <c r="DA562" s="1082">
        <v>1</v>
      </c>
      <c r="DB562" s="1082"/>
      <c r="DC562" s="1082"/>
      <c r="DD562" s="1082"/>
      <c r="DE562" s="1082"/>
      <c r="DF562" s="1082"/>
      <c r="DG562" s="1082"/>
      <c r="DH562" s="1082"/>
      <c r="DI562" s="1082"/>
      <c r="DJ562" s="1082"/>
      <c r="DK562" s="1082"/>
      <c r="DL562" s="1082"/>
      <c r="EF562" s="1062">
        <v>6</v>
      </c>
      <c r="EG562" s="1062">
        <v>1</v>
      </c>
      <c r="EH562" s="1062">
        <v>2</v>
      </c>
      <c r="EI562" s="1062">
        <v>9</v>
      </c>
      <c r="EJ562" s="1082">
        <v>1</v>
      </c>
      <c r="EM562" s="1062">
        <v>10</v>
      </c>
      <c r="EN562" s="1062">
        <v>3</v>
      </c>
      <c r="EO562" s="1062">
        <v>5</v>
      </c>
      <c r="EP562" s="1062">
        <v>18</v>
      </c>
      <c r="EQ562" s="1082">
        <v>1</v>
      </c>
      <c r="EU562" s="1062">
        <v>10</v>
      </c>
      <c r="EV562" s="1062">
        <v>0</v>
      </c>
      <c r="EW562" s="1062">
        <v>3</v>
      </c>
      <c r="EX562" s="1062">
        <v>13</v>
      </c>
      <c r="EY562" s="1081">
        <v>1</v>
      </c>
      <c r="FB562" s="1062">
        <v>11</v>
      </c>
      <c r="FC562" s="1062">
        <v>0</v>
      </c>
      <c r="FD562" s="1062">
        <v>9</v>
      </c>
      <c r="FE562" s="1062">
        <v>20</v>
      </c>
      <c r="FF562" s="1082">
        <v>1</v>
      </c>
      <c r="FJ562" s="1248">
        <v>1</v>
      </c>
      <c r="FK562" s="1248">
        <v>0</v>
      </c>
      <c r="FL562" s="1248">
        <v>5</v>
      </c>
      <c r="FM562" s="1248">
        <v>6</v>
      </c>
      <c r="FN562" s="1248">
        <v>1</v>
      </c>
      <c r="FO562" s="1248"/>
      <c r="FP562" s="1248"/>
      <c r="FQ562" s="1248">
        <v>2</v>
      </c>
      <c r="FR562" s="1062">
        <v>0</v>
      </c>
      <c r="FS562" s="1062">
        <v>7</v>
      </c>
      <c r="FT562" s="1062">
        <v>9</v>
      </c>
      <c r="FU562" s="1076">
        <v>1</v>
      </c>
      <c r="FY562" s="1062">
        <v>1</v>
      </c>
      <c r="FZ562" s="1062">
        <v>1</v>
      </c>
      <c r="GA562" s="1062">
        <v>3</v>
      </c>
      <c r="GB562" s="590">
        <v>5</v>
      </c>
      <c r="GC562" s="1139">
        <v>1</v>
      </c>
      <c r="GE562" s="589">
        <v>37</v>
      </c>
      <c r="GF562" s="589">
        <v>9</v>
      </c>
      <c r="GG562" s="589">
        <v>30</v>
      </c>
      <c r="GH562" s="586">
        <v>0</v>
      </c>
      <c r="GI562" s="586">
        <v>2</v>
      </c>
    </row>
    <row r="563" spans="1:191" hidden="1" x14ac:dyDescent="0.35">
      <c r="A563" s="1469">
        <v>43509</v>
      </c>
      <c r="B563" s="1017"/>
      <c r="C563" s="1017"/>
      <c r="D563" s="1017"/>
      <c r="E563" s="1017"/>
      <c r="F563" s="1017"/>
      <c r="G563" s="1017"/>
      <c r="H563" s="595"/>
      <c r="I563" s="1017"/>
      <c r="J563" s="595"/>
      <c r="K563" s="595"/>
      <c r="L563" s="595"/>
      <c r="M563" s="1012"/>
      <c r="N563" s="1012"/>
      <c r="O563" s="595"/>
      <c r="P563" s="595"/>
      <c r="Q563" s="595"/>
      <c r="R563" s="595"/>
      <c r="S563" s="595"/>
      <c r="T563" s="595"/>
      <c r="U563" s="1012"/>
      <c r="V563" s="1165"/>
      <c r="W563" s="595"/>
      <c r="X563" s="595"/>
      <c r="Y563" s="595"/>
      <c r="Z563" s="595"/>
      <c r="AA563" s="1012"/>
      <c r="AB563" s="1012"/>
      <c r="AC563" s="1360">
        <v>7</v>
      </c>
      <c r="AD563" s="1360">
        <v>0</v>
      </c>
      <c r="AE563" s="1360">
        <v>6</v>
      </c>
      <c r="AF563" s="1360">
        <v>13</v>
      </c>
      <c r="AG563" s="1360">
        <v>1</v>
      </c>
      <c r="AH563" s="1361"/>
      <c r="AI563" s="1360"/>
      <c r="AJ563" s="1360">
        <v>7</v>
      </c>
      <c r="AK563" s="1360">
        <v>0</v>
      </c>
      <c r="AL563" s="1360">
        <v>8</v>
      </c>
      <c r="AM563" s="1360">
        <v>15</v>
      </c>
      <c r="AN563" s="1360">
        <v>1</v>
      </c>
      <c r="AO563" s="1360"/>
      <c r="AP563" s="1360"/>
      <c r="AQ563" s="1360">
        <v>2</v>
      </c>
      <c r="AR563" s="1360">
        <v>2</v>
      </c>
      <c r="AS563" s="1360">
        <v>5</v>
      </c>
      <c r="AT563" s="1360">
        <v>9</v>
      </c>
      <c r="AU563" s="1360">
        <v>1</v>
      </c>
      <c r="AV563" s="1361"/>
      <c r="AW563" s="1360"/>
      <c r="AX563" s="1360">
        <v>3</v>
      </c>
      <c r="AY563" s="1360">
        <v>3</v>
      </c>
      <c r="AZ563" s="1360">
        <v>5</v>
      </c>
      <c r="BA563" s="1360">
        <v>11</v>
      </c>
      <c r="BB563" s="1360">
        <v>1</v>
      </c>
      <c r="BC563" s="1360"/>
      <c r="BD563" s="1360"/>
      <c r="BE563" s="1360"/>
      <c r="BF563" s="1360"/>
      <c r="BG563" s="1360"/>
      <c r="BH563" s="1360"/>
      <c r="BI563" s="1360"/>
      <c r="BJ563" s="1360"/>
      <c r="BK563" s="1360"/>
      <c r="BL563" s="1360"/>
      <c r="BM563" s="1360">
        <v>0</v>
      </c>
      <c r="BN563" s="1360">
        <v>0</v>
      </c>
      <c r="BO563" s="1360">
        <v>0</v>
      </c>
      <c r="BP563" s="1360">
        <v>0</v>
      </c>
      <c r="BQ563" s="1360">
        <v>1</v>
      </c>
      <c r="BR563" s="1361"/>
      <c r="BS563" s="1360">
        <v>0</v>
      </c>
      <c r="BT563" s="1360">
        <v>0</v>
      </c>
      <c r="BU563" s="1360">
        <v>0</v>
      </c>
      <c r="BV563" s="1360">
        <v>0</v>
      </c>
      <c r="BW563" s="1360">
        <v>1</v>
      </c>
      <c r="BX563" s="1360"/>
      <c r="BY563" s="1360"/>
      <c r="BZ563" s="1360"/>
      <c r="CA563" s="1360">
        <v>4</v>
      </c>
      <c r="CB563" s="1360">
        <v>1</v>
      </c>
      <c r="CC563" s="1360">
        <v>5</v>
      </c>
      <c r="CD563" s="1360">
        <v>10</v>
      </c>
      <c r="CE563" s="1360">
        <v>1</v>
      </c>
      <c r="CF563" s="1163"/>
      <c r="CG563" s="595"/>
      <c r="CH563" s="595">
        <v>4</v>
      </c>
      <c r="CI563" s="595">
        <v>1</v>
      </c>
      <c r="CJ563" s="1062">
        <v>8</v>
      </c>
      <c r="CK563" s="1062">
        <v>13</v>
      </c>
      <c r="CL563" s="1082">
        <v>1</v>
      </c>
      <c r="CP563" s="1062">
        <v>10</v>
      </c>
      <c r="CQ563" s="1062">
        <v>0</v>
      </c>
      <c r="CR563" s="1062">
        <v>1</v>
      </c>
      <c r="CS563" s="1062">
        <v>11</v>
      </c>
      <c r="CT563" s="1082">
        <v>1</v>
      </c>
      <c r="CW563" s="1062">
        <v>11</v>
      </c>
      <c r="CX563" s="1062">
        <v>0</v>
      </c>
      <c r="CY563" s="1062">
        <v>1</v>
      </c>
      <c r="CZ563" s="1062">
        <v>12</v>
      </c>
      <c r="DA563" s="1082">
        <v>1</v>
      </c>
      <c r="DB563" s="1082"/>
      <c r="DC563" s="1082"/>
      <c r="DD563" s="1082"/>
      <c r="DE563" s="1082"/>
      <c r="DF563" s="1082"/>
      <c r="DG563" s="1082"/>
      <c r="DH563" s="1082"/>
      <c r="DI563" s="1082"/>
      <c r="DJ563" s="1082"/>
      <c r="DK563" s="1082"/>
      <c r="DL563" s="1082"/>
      <c r="EF563" s="1062">
        <v>7</v>
      </c>
      <c r="EG563" s="1062">
        <v>0</v>
      </c>
      <c r="EH563" s="1062">
        <v>2</v>
      </c>
      <c r="EI563" s="1062">
        <v>9</v>
      </c>
      <c r="EJ563" s="1082">
        <v>1</v>
      </c>
      <c r="EM563" s="1062">
        <v>7</v>
      </c>
      <c r="EN563" s="1062">
        <v>4</v>
      </c>
      <c r="EO563" s="1062">
        <v>3</v>
      </c>
      <c r="EP563" s="1062">
        <v>14</v>
      </c>
      <c r="EQ563" s="1082">
        <v>1</v>
      </c>
      <c r="EU563" s="1062">
        <v>6</v>
      </c>
      <c r="EV563" s="1062">
        <v>2</v>
      </c>
      <c r="EW563" s="1062">
        <v>3</v>
      </c>
      <c r="EX563" s="1062">
        <v>11</v>
      </c>
      <c r="EY563" s="1081">
        <v>1</v>
      </c>
      <c r="FB563" s="1062">
        <v>11</v>
      </c>
      <c r="FC563" s="1062">
        <v>7</v>
      </c>
      <c r="FD563" s="1062">
        <v>8</v>
      </c>
      <c r="FE563" s="1062">
        <v>26</v>
      </c>
      <c r="FF563" s="1082">
        <v>1</v>
      </c>
      <c r="FJ563" s="1248">
        <v>4</v>
      </c>
      <c r="FK563" s="1248">
        <v>1</v>
      </c>
      <c r="FL563" s="1248">
        <v>1</v>
      </c>
      <c r="FM563" s="1248">
        <v>6</v>
      </c>
      <c r="FN563" s="1248">
        <v>1</v>
      </c>
      <c r="FO563" s="1248"/>
      <c r="FP563" s="1248"/>
      <c r="FQ563" s="1248">
        <v>6</v>
      </c>
      <c r="FR563" s="1062">
        <v>1</v>
      </c>
      <c r="FS563" s="1062">
        <v>7</v>
      </c>
      <c r="FT563" s="1062">
        <v>14</v>
      </c>
      <c r="FU563" s="1076">
        <v>1</v>
      </c>
      <c r="FY563" s="1062">
        <v>1</v>
      </c>
      <c r="FZ563" s="1062">
        <v>1</v>
      </c>
      <c r="GA563" s="1062">
        <v>4</v>
      </c>
      <c r="GB563" s="590">
        <v>6</v>
      </c>
      <c r="GC563" s="1139">
        <v>1</v>
      </c>
      <c r="GE563" s="589">
        <v>41</v>
      </c>
      <c r="GF563" s="589">
        <v>7</v>
      </c>
      <c r="GG563" s="589">
        <v>27</v>
      </c>
      <c r="GH563" s="586">
        <v>0</v>
      </c>
      <c r="GI563" s="586">
        <v>0</v>
      </c>
    </row>
    <row r="564" spans="1:191" hidden="1" x14ac:dyDescent="0.35">
      <c r="A564" s="1469">
        <v>43510</v>
      </c>
      <c r="B564" s="1163"/>
      <c r="C564" s="1163"/>
      <c r="D564" s="1163"/>
      <c r="E564" s="595"/>
      <c r="F564" s="595"/>
      <c r="G564" s="1012"/>
      <c r="H564" s="595"/>
      <c r="I564" s="595"/>
      <c r="J564" s="595"/>
      <c r="K564" s="595"/>
      <c r="L564" s="595"/>
      <c r="M564" s="1012"/>
      <c r="N564" s="1012"/>
      <c r="O564" s="595"/>
      <c r="P564" s="595"/>
      <c r="Q564" s="595"/>
      <c r="R564" s="595"/>
      <c r="S564" s="595"/>
      <c r="T564" s="595"/>
      <c r="U564" s="1012"/>
      <c r="V564" s="1165"/>
      <c r="W564" s="595"/>
      <c r="X564" s="595"/>
      <c r="Y564" s="595"/>
      <c r="Z564" s="595"/>
      <c r="AA564" s="1012"/>
      <c r="AB564" s="1012"/>
      <c r="AC564" s="1360">
        <v>6</v>
      </c>
      <c r="AD564" s="1360">
        <v>0</v>
      </c>
      <c r="AE564" s="1360">
        <v>1</v>
      </c>
      <c r="AF564" s="1360">
        <v>7</v>
      </c>
      <c r="AG564" s="1360">
        <v>1</v>
      </c>
      <c r="AH564" s="1361"/>
      <c r="AI564" s="1360"/>
      <c r="AJ564" s="1360">
        <v>7</v>
      </c>
      <c r="AK564" s="1360">
        <v>0</v>
      </c>
      <c r="AL564" s="1360">
        <v>1</v>
      </c>
      <c r="AM564" s="1360">
        <v>8</v>
      </c>
      <c r="AN564" s="1360">
        <v>1</v>
      </c>
      <c r="AO564" s="1360"/>
      <c r="AP564" s="1360"/>
      <c r="AQ564" s="1360">
        <v>2</v>
      </c>
      <c r="AR564" s="1360">
        <v>1</v>
      </c>
      <c r="AS564" s="1360">
        <v>2</v>
      </c>
      <c r="AT564" s="1360">
        <v>5</v>
      </c>
      <c r="AU564" s="1360">
        <v>1</v>
      </c>
      <c r="AV564" s="1361"/>
      <c r="AW564" s="1360"/>
      <c r="AX564" s="1360">
        <v>2</v>
      </c>
      <c r="AY564" s="1360">
        <v>1</v>
      </c>
      <c r="AZ564" s="1360">
        <v>3</v>
      </c>
      <c r="BA564" s="1360">
        <v>6</v>
      </c>
      <c r="BB564" s="1360">
        <v>1</v>
      </c>
      <c r="BC564" s="1360"/>
      <c r="BD564" s="1360"/>
      <c r="BE564" s="1360"/>
      <c r="BF564" s="1360"/>
      <c r="BG564" s="1360"/>
      <c r="BH564" s="1360"/>
      <c r="BI564" s="1360"/>
      <c r="BJ564" s="1360"/>
      <c r="BK564" s="1360"/>
      <c r="BL564" s="1360"/>
      <c r="BM564" s="1360">
        <v>0</v>
      </c>
      <c r="BN564" s="1360">
        <v>0</v>
      </c>
      <c r="BO564" s="1360">
        <v>0</v>
      </c>
      <c r="BP564" s="1360">
        <v>0</v>
      </c>
      <c r="BQ564" s="1360">
        <v>1</v>
      </c>
      <c r="BR564" s="1361"/>
      <c r="BS564" s="1360">
        <v>0</v>
      </c>
      <c r="BT564" s="1360">
        <v>0</v>
      </c>
      <c r="BU564" s="1360">
        <v>0</v>
      </c>
      <c r="BV564" s="1360">
        <v>0</v>
      </c>
      <c r="BW564" s="1360">
        <v>1</v>
      </c>
      <c r="BX564" s="1360"/>
      <c r="BY564" s="1360"/>
      <c r="BZ564" s="1360"/>
      <c r="CA564" s="1360">
        <v>9</v>
      </c>
      <c r="CB564" s="1360">
        <v>0</v>
      </c>
      <c r="CC564" s="1360">
        <v>2</v>
      </c>
      <c r="CD564" s="1360">
        <v>11</v>
      </c>
      <c r="CE564" s="1360">
        <v>1</v>
      </c>
      <c r="CF564" s="1163"/>
      <c r="CG564" s="595"/>
      <c r="CH564" s="595">
        <v>10</v>
      </c>
      <c r="CI564" s="595">
        <v>0</v>
      </c>
      <c r="CJ564" s="1062">
        <v>6</v>
      </c>
      <c r="CK564" s="1062">
        <v>16</v>
      </c>
      <c r="CL564" s="1082">
        <v>1</v>
      </c>
      <c r="CP564" s="1062">
        <v>2</v>
      </c>
      <c r="CQ564" s="1062">
        <v>1</v>
      </c>
      <c r="CR564" s="1062">
        <v>5</v>
      </c>
      <c r="CS564" s="1062">
        <v>8</v>
      </c>
      <c r="CT564" s="1082">
        <v>1</v>
      </c>
      <c r="CW564" s="1062">
        <v>3</v>
      </c>
      <c r="CX564" s="1062">
        <v>1</v>
      </c>
      <c r="CY564" s="1062">
        <v>5</v>
      </c>
      <c r="CZ564" s="1062">
        <v>9</v>
      </c>
      <c r="DA564" s="1082">
        <v>1</v>
      </c>
      <c r="DB564" s="1082"/>
      <c r="DC564" s="1082"/>
      <c r="DD564" s="1082"/>
      <c r="DE564" s="1082"/>
      <c r="DF564" s="1082"/>
      <c r="DG564" s="1082"/>
      <c r="DH564" s="1082"/>
      <c r="DI564" s="1082"/>
      <c r="DJ564" s="1082"/>
      <c r="DK564" s="1082"/>
      <c r="DL564" s="1082"/>
      <c r="EF564" s="1062">
        <v>6</v>
      </c>
      <c r="EG564" s="1062">
        <v>0</v>
      </c>
      <c r="EH564" s="1062">
        <v>0</v>
      </c>
      <c r="EI564" s="1062">
        <v>6</v>
      </c>
      <c r="EJ564" s="1082">
        <v>1</v>
      </c>
      <c r="EM564" s="1062">
        <v>9</v>
      </c>
      <c r="EN564" s="1062">
        <v>3</v>
      </c>
      <c r="EO564" s="1062">
        <v>2</v>
      </c>
      <c r="EP564" s="1062">
        <v>14</v>
      </c>
      <c r="EQ564" s="1082">
        <v>1</v>
      </c>
      <c r="EU564" s="1062">
        <v>5</v>
      </c>
      <c r="EV564" s="1062">
        <v>0</v>
      </c>
      <c r="EW564" s="1062">
        <v>1</v>
      </c>
      <c r="EX564" s="1062">
        <v>6</v>
      </c>
      <c r="EY564" s="1081">
        <v>1</v>
      </c>
      <c r="FB564" s="1062">
        <v>9</v>
      </c>
      <c r="FC564" s="1062">
        <v>2</v>
      </c>
      <c r="FD564" s="1062">
        <v>5</v>
      </c>
      <c r="FE564" s="1062">
        <v>16</v>
      </c>
      <c r="FF564" s="1082">
        <v>1</v>
      </c>
      <c r="FJ564" s="1248">
        <v>4</v>
      </c>
      <c r="FK564" s="1248">
        <v>1</v>
      </c>
      <c r="FL564" s="1248">
        <v>4</v>
      </c>
      <c r="FM564" s="1248">
        <v>9</v>
      </c>
      <c r="FN564" s="1248">
        <v>1</v>
      </c>
      <c r="FO564" s="1248"/>
      <c r="FP564" s="1248"/>
      <c r="FQ564" s="1248">
        <v>4</v>
      </c>
      <c r="FR564" s="1062">
        <v>1</v>
      </c>
      <c r="FS564" s="1062">
        <v>5</v>
      </c>
      <c r="FT564" s="1062">
        <v>10</v>
      </c>
      <c r="FU564" s="1076">
        <v>1</v>
      </c>
      <c r="FY564" s="1062">
        <v>2</v>
      </c>
      <c r="FZ564" s="1062">
        <v>1</v>
      </c>
      <c r="GA564" s="1062">
        <v>3</v>
      </c>
      <c r="GB564" s="590">
        <v>6</v>
      </c>
      <c r="GC564" s="1139">
        <v>1</v>
      </c>
      <c r="GE564" s="589">
        <v>36</v>
      </c>
      <c r="GF564" s="589">
        <v>4</v>
      </c>
      <c r="GG564" s="589">
        <v>18</v>
      </c>
      <c r="GH564" s="586">
        <v>1</v>
      </c>
      <c r="GI564" s="586">
        <v>1</v>
      </c>
    </row>
    <row r="565" spans="1:191" hidden="1" x14ac:dyDescent="0.35">
      <c r="A565" s="1470">
        <v>43511</v>
      </c>
      <c r="B565" s="595"/>
      <c r="C565" s="595"/>
      <c r="D565" s="595"/>
      <c r="E565" s="595"/>
      <c r="F565" s="1012"/>
      <c r="G565" s="1165"/>
      <c r="H565" s="595"/>
      <c r="I565" s="595"/>
      <c r="J565" s="595"/>
      <c r="K565" s="595"/>
      <c r="L565" s="595"/>
      <c r="M565" s="1012"/>
      <c r="N565" s="1012"/>
      <c r="O565" s="595"/>
      <c r="P565" s="595"/>
      <c r="Q565" s="595"/>
      <c r="R565" s="595"/>
      <c r="S565" s="595"/>
      <c r="T565" s="595"/>
      <c r="U565" s="1012"/>
      <c r="V565" s="1165"/>
      <c r="W565" s="595"/>
      <c r="X565" s="595"/>
      <c r="Y565" s="595"/>
      <c r="Z565" s="595"/>
      <c r="AA565" s="1012"/>
      <c r="AB565" s="1012"/>
      <c r="AC565" s="1360">
        <v>5</v>
      </c>
      <c r="AD565" s="1360">
        <v>2</v>
      </c>
      <c r="AE565" s="1360">
        <v>12</v>
      </c>
      <c r="AF565" s="1360">
        <v>19</v>
      </c>
      <c r="AG565" s="1360">
        <v>1</v>
      </c>
      <c r="AH565" s="1361"/>
      <c r="AI565" s="1360"/>
      <c r="AJ565" s="1360">
        <v>5</v>
      </c>
      <c r="AK565" s="1360">
        <v>2</v>
      </c>
      <c r="AL565" s="1360">
        <v>13</v>
      </c>
      <c r="AM565" s="1360">
        <v>20</v>
      </c>
      <c r="AN565" s="1360">
        <v>1</v>
      </c>
      <c r="AO565" s="1360"/>
      <c r="AP565" s="1360"/>
      <c r="AQ565" s="1360">
        <v>1</v>
      </c>
      <c r="AR565" s="1360">
        <v>0</v>
      </c>
      <c r="AS565" s="1360">
        <v>1</v>
      </c>
      <c r="AT565" s="1360">
        <v>2</v>
      </c>
      <c r="AU565" s="1360">
        <v>1</v>
      </c>
      <c r="AV565" s="1361"/>
      <c r="AW565" s="1360"/>
      <c r="AX565" s="1360">
        <v>1</v>
      </c>
      <c r="AY565" s="1360">
        <v>2</v>
      </c>
      <c r="AZ565" s="1360">
        <v>1</v>
      </c>
      <c r="BA565" s="1360">
        <v>4</v>
      </c>
      <c r="BB565" s="1360">
        <v>1</v>
      </c>
      <c r="BC565" s="1360"/>
      <c r="BD565" s="1360"/>
      <c r="BE565" s="1360"/>
      <c r="BF565" s="1360"/>
      <c r="BG565" s="1360"/>
      <c r="BH565" s="1360"/>
      <c r="BI565" s="1360"/>
      <c r="BJ565" s="1360"/>
      <c r="BK565" s="1360"/>
      <c r="BL565" s="1360"/>
      <c r="BM565" s="1360">
        <v>0</v>
      </c>
      <c r="BN565" s="1360">
        <v>0</v>
      </c>
      <c r="BO565" s="1360">
        <v>0</v>
      </c>
      <c r="BP565" s="1360">
        <v>0</v>
      </c>
      <c r="BQ565" s="1360">
        <v>1</v>
      </c>
      <c r="BR565" s="1361"/>
      <c r="BS565" s="1360">
        <v>0</v>
      </c>
      <c r="BT565" s="1360">
        <v>0</v>
      </c>
      <c r="BU565" s="1360">
        <v>0</v>
      </c>
      <c r="BV565" s="1360">
        <v>0</v>
      </c>
      <c r="BW565" s="1360">
        <v>1</v>
      </c>
      <c r="BX565" s="1360"/>
      <c r="BY565" s="1360"/>
      <c r="BZ565" s="1360"/>
      <c r="CA565" s="1360">
        <v>3</v>
      </c>
      <c r="CB565" s="1360">
        <v>0</v>
      </c>
      <c r="CC565" s="1360">
        <v>3</v>
      </c>
      <c r="CD565" s="1360">
        <v>6</v>
      </c>
      <c r="CE565" s="1360">
        <v>1</v>
      </c>
      <c r="CF565" s="1163"/>
      <c r="CG565" s="595"/>
      <c r="CH565" s="595">
        <v>3</v>
      </c>
      <c r="CI565" s="595">
        <v>0</v>
      </c>
      <c r="CJ565" s="1062">
        <v>6</v>
      </c>
      <c r="CK565" s="1062">
        <v>9</v>
      </c>
      <c r="CL565" s="1082">
        <v>1</v>
      </c>
      <c r="CP565" s="1062">
        <v>1</v>
      </c>
      <c r="CQ565" s="1062">
        <v>0</v>
      </c>
      <c r="CR565" s="1062">
        <v>6</v>
      </c>
      <c r="CS565" s="1062">
        <v>7</v>
      </c>
      <c r="CT565" s="1082">
        <v>1</v>
      </c>
      <c r="CW565" s="1062">
        <v>3</v>
      </c>
      <c r="CX565" s="1062">
        <v>0</v>
      </c>
      <c r="CY565" s="1062">
        <v>6</v>
      </c>
      <c r="CZ565" s="1062">
        <v>9</v>
      </c>
      <c r="DA565" s="1082">
        <v>1</v>
      </c>
      <c r="DB565" s="1082"/>
      <c r="DC565" s="1082"/>
      <c r="DD565" s="1082"/>
      <c r="DE565" s="1082"/>
      <c r="DF565" s="1082"/>
      <c r="DG565" s="1082"/>
      <c r="DH565" s="1082"/>
      <c r="DI565" s="1082"/>
      <c r="DJ565" s="1082"/>
      <c r="DK565" s="1082"/>
      <c r="DL565" s="1082"/>
      <c r="EF565" s="1062">
        <v>5</v>
      </c>
      <c r="EG565" s="1062">
        <v>0</v>
      </c>
      <c r="EH565" s="1062">
        <v>0</v>
      </c>
      <c r="EI565" s="1062">
        <v>5</v>
      </c>
      <c r="EJ565" s="1082">
        <v>1</v>
      </c>
      <c r="EM565" s="1062">
        <v>11</v>
      </c>
      <c r="EN565" s="1062">
        <v>3</v>
      </c>
      <c r="EO565" s="1062">
        <v>1</v>
      </c>
      <c r="EP565" s="1062">
        <v>15</v>
      </c>
      <c r="EQ565" s="1082">
        <v>1</v>
      </c>
      <c r="EU565" s="1062">
        <v>5</v>
      </c>
      <c r="EV565" s="1062">
        <v>1</v>
      </c>
      <c r="EW565" s="1062">
        <v>0</v>
      </c>
      <c r="EX565" s="1062">
        <v>6</v>
      </c>
      <c r="EY565" s="1081">
        <v>1</v>
      </c>
      <c r="FB565" s="1062">
        <v>6</v>
      </c>
      <c r="FC565" s="1062">
        <v>2</v>
      </c>
      <c r="FD565" s="1062">
        <v>3</v>
      </c>
      <c r="FE565" s="1062">
        <v>11</v>
      </c>
      <c r="FF565" s="1082">
        <v>1</v>
      </c>
      <c r="FJ565" s="1248">
        <v>8</v>
      </c>
      <c r="FK565" s="1248">
        <v>0</v>
      </c>
      <c r="FL565" s="1248">
        <v>2</v>
      </c>
      <c r="FM565" s="1248">
        <v>10</v>
      </c>
      <c r="FN565" s="1248">
        <v>1</v>
      </c>
      <c r="FO565" s="1248"/>
      <c r="FP565" s="1248"/>
      <c r="FQ565" s="1248">
        <v>9</v>
      </c>
      <c r="FR565" s="1062">
        <v>0</v>
      </c>
      <c r="FS565" s="1062">
        <v>2</v>
      </c>
      <c r="FT565" s="1062">
        <v>11</v>
      </c>
      <c r="FU565" s="1076">
        <v>1</v>
      </c>
      <c r="FY565" s="1062">
        <v>2</v>
      </c>
      <c r="FZ565" s="1062">
        <v>0</v>
      </c>
      <c r="GA565" s="1062">
        <v>1</v>
      </c>
      <c r="GB565" s="590">
        <v>3</v>
      </c>
      <c r="GC565" s="1139">
        <v>1</v>
      </c>
      <c r="GE565" s="589">
        <v>30</v>
      </c>
      <c r="GF565" s="589">
        <v>3</v>
      </c>
      <c r="GG565" s="589">
        <v>25</v>
      </c>
      <c r="GH565" s="586">
        <v>1</v>
      </c>
      <c r="GI565" s="586">
        <v>1</v>
      </c>
    </row>
    <row r="566" spans="1:191" hidden="1" x14ac:dyDescent="0.35">
      <c r="A566" s="1521">
        <v>43514</v>
      </c>
      <c r="B566" s="1012"/>
      <c r="C566" s="1012"/>
      <c r="D566" s="1012"/>
      <c r="E566" s="1012"/>
      <c r="F566" s="1012"/>
      <c r="G566" s="1165"/>
      <c r="H566" s="595"/>
      <c r="I566" s="595"/>
      <c r="J566" s="595"/>
      <c r="K566" s="595"/>
      <c r="L566" s="595"/>
      <c r="M566" s="1012"/>
      <c r="N566" s="1012"/>
      <c r="O566" s="595"/>
      <c r="P566" s="595"/>
      <c r="Q566" s="595"/>
      <c r="R566" s="595"/>
      <c r="S566" s="595"/>
      <c r="T566" s="595"/>
      <c r="U566" s="1012"/>
      <c r="V566" s="1165"/>
      <c r="W566" s="595"/>
      <c r="X566" s="595"/>
      <c r="Y566" s="595"/>
      <c r="Z566" s="595"/>
      <c r="AA566" s="1012"/>
      <c r="AB566" s="1012"/>
      <c r="AC566" s="1360">
        <v>5</v>
      </c>
      <c r="AD566" s="1360">
        <v>4</v>
      </c>
      <c r="AE566" s="1360">
        <v>3</v>
      </c>
      <c r="AF566" s="1360">
        <v>12</v>
      </c>
      <c r="AG566" s="1360">
        <v>1</v>
      </c>
      <c r="AH566" s="1361"/>
      <c r="AI566" s="1360"/>
      <c r="AJ566" s="1360">
        <v>5</v>
      </c>
      <c r="AK566" s="1360">
        <v>4</v>
      </c>
      <c r="AL566" s="1360">
        <v>4</v>
      </c>
      <c r="AM566" s="1360">
        <v>13</v>
      </c>
      <c r="AN566" s="1360">
        <v>1</v>
      </c>
      <c r="AO566" s="1360"/>
      <c r="AP566" s="1360"/>
      <c r="AQ566" s="1360">
        <v>0</v>
      </c>
      <c r="AR566" s="1360">
        <v>4</v>
      </c>
      <c r="AS566" s="1360">
        <v>2</v>
      </c>
      <c r="AT566" s="1360">
        <v>6</v>
      </c>
      <c r="AU566" s="1360">
        <v>1</v>
      </c>
      <c r="AV566" s="1361"/>
      <c r="AW566" s="1360"/>
      <c r="AX566" s="1360">
        <v>0</v>
      </c>
      <c r="AY566" s="1360">
        <v>4</v>
      </c>
      <c r="AZ566" s="1360">
        <v>2</v>
      </c>
      <c r="BA566" s="1360">
        <v>6</v>
      </c>
      <c r="BB566" s="1360">
        <v>1</v>
      </c>
      <c r="BC566" s="1360"/>
      <c r="BD566" s="1360"/>
      <c r="BE566" s="1360"/>
      <c r="BF566" s="1360"/>
      <c r="BG566" s="1360"/>
      <c r="BH566" s="1360"/>
      <c r="BI566" s="1360"/>
      <c r="BJ566" s="1360"/>
      <c r="BK566" s="1360"/>
      <c r="BL566" s="1360"/>
      <c r="BM566" s="1360">
        <v>0</v>
      </c>
      <c r="BN566" s="1360">
        <v>0</v>
      </c>
      <c r="BO566" s="1360">
        <v>0</v>
      </c>
      <c r="BP566" s="1360">
        <v>0</v>
      </c>
      <c r="BQ566" s="1360">
        <v>1</v>
      </c>
      <c r="BR566" s="1361"/>
      <c r="BS566" s="1360">
        <v>0</v>
      </c>
      <c r="BT566" s="1360">
        <v>0</v>
      </c>
      <c r="BU566" s="1360">
        <v>0</v>
      </c>
      <c r="BV566" s="1360">
        <v>0</v>
      </c>
      <c r="BW566" s="1360">
        <v>1</v>
      </c>
      <c r="BX566" s="1360"/>
      <c r="BY566" s="1360"/>
      <c r="BZ566" s="1360"/>
      <c r="CA566" s="1360">
        <v>5</v>
      </c>
      <c r="CB566" s="1360">
        <v>0</v>
      </c>
      <c r="CC566" s="1360">
        <v>4</v>
      </c>
      <c r="CD566" s="1360">
        <v>9</v>
      </c>
      <c r="CE566" s="1360">
        <v>1</v>
      </c>
      <c r="CF566" s="1163"/>
      <c r="CG566" s="595"/>
      <c r="CH566" s="595">
        <v>5</v>
      </c>
      <c r="CI566" s="595">
        <v>0</v>
      </c>
      <c r="CJ566" s="1062">
        <v>6</v>
      </c>
      <c r="CK566" s="1062">
        <v>11</v>
      </c>
      <c r="CL566" s="1082">
        <v>1</v>
      </c>
      <c r="CP566" s="1062">
        <v>4</v>
      </c>
      <c r="CQ566" s="1062">
        <v>0</v>
      </c>
      <c r="CR566" s="1062">
        <v>7</v>
      </c>
      <c r="CS566" s="1062">
        <v>11</v>
      </c>
      <c r="CT566" s="1082">
        <v>1</v>
      </c>
      <c r="CW566" s="1062">
        <v>4</v>
      </c>
      <c r="CX566" s="1062">
        <v>0</v>
      </c>
      <c r="CY566" s="1062">
        <v>7</v>
      </c>
      <c r="CZ566" s="1062">
        <v>11</v>
      </c>
      <c r="DA566" s="1082">
        <v>1</v>
      </c>
      <c r="DB566" s="1082"/>
      <c r="DC566" s="1082"/>
      <c r="DD566" s="1082"/>
      <c r="DE566" s="1082"/>
      <c r="DF566" s="1082"/>
      <c r="DG566" s="1082"/>
      <c r="DH566" s="1082"/>
      <c r="DI566" s="1082"/>
      <c r="DJ566" s="1082"/>
      <c r="DK566" s="1082"/>
      <c r="DL566" s="1082"/>
      <c r="EF566" s="1062">
        <v>4</v>
      </c>
      <c r="EG566" s="1062">
        <v>0</v>
      </c>
      <c r="EH566" s="1062">
        <v>2</v>
      </c>
      <c r="EI566" s="1062">
        <v>6</v>
      </c>
      <c r="EJ566" s="1082">
        <v>1</v>
      </c>
      <c r="EM566" s="1062">
        <v>5</v>
      </c>
      <c r="EN566" s="1062">
        <v>1</v>
      </c>
      <c r="EO566" s="1062">
        <v>3</v>
      </c>
      <c r="EP566" s="1062">
        <v>9</v>
      </c>
      <c r="EQ566" s="1082">
        <v>1</v>
      </c>
      <c r="EU566" s="1062">
        <v>6</v>
      </c>
      <c r="EV566" s="1062">
        <v>2</v>
      </c>
      <c r="EW566" s="1062">
        <v>2</v>
      </c>
      <c r="EX566" s="1062">
        <v>10</v>
      </c>
      <c r="EY566" s="1081">
        <v>1</v>
      </c>
      <c r="FB566" s="1062">
        <v>6</v>
      </c>
      <c r="FC566" s="1062">
        <v>3</v>
      </c>
      <c r="FD566" s="1062">
        <v>3</v>
      </c>
      <c r="FE566" s="1062">
        <v>12</v>
      </c>
      <c r="FF566" s="1082">
        <v>1</v>
      </c>
      <c r="FJ566" s="1248">
        <v>2</v>
      </c>
      <c r="FK566" s="1248">
        <v>1</v>
      </c>
      <c r="FL566" s="1248">
        <v>2</v>
      </c>
      <c r="FM566" s="1248">
        <v>5</v>
      </c>
      <c r="FN566" s="1248">
        <v>1</v>
      </c>
      <c r="FO566" s="1248"/>
      <c r="FP566" s="1248"/>
      <c r="FQ566" s="1248">
        <v>2</v>
      </c>
      <c r="FR566" s="1062">
        <v>2</v>
      </c>
      <c r="FS566" s="1062">
        <v>3</v>
      </c>
      <c r="FT566" s="1062">
        <v>7</v>
      </c>
      <c r="FU566" s="1076">
        <v>1</v>
      </c>
      <c r="FY566" s="1062">
        <v>0</v>
      </c>
      <c r="FZ566" s="1062">
        <v>0</v>
      </c>
      <c r="GA566" s="1062">
        <v>0</v>
      </c>
      <c r="GB566" s="590">
        <v>0</v>
      </c>
      <c r="GC566" s="1139">
        <v>1</v>
      </c>
      <c r="GE566" s="589">
        <v>26</v>
      </c>
      <c r="GF566" s="589">
        <v>11</v>
      </c>
      <c r="GG566" s="589">
        <v>22</v>
      </c>
      <c r="GH566" s="586">
        <v>0</v>
      </c>
      <c r="GI566" s="586">
        <v>1</v>
      </c>
    </row>
    <row r="567" spans="1:191" hidden="1" x14ac:dyDescent="0.35">
      <c r="A567" s="1521">
        <v>43515</v>
      </c>
      <c r="B567" s="1012"/>
      <c r="C567" s="1012"/>
      <c r="D567" s="1012"/>
      <c r="E567" s="1012"/>
      <c r="F567" s="1012"/>
      <c r="G567" s="1165"/>
      <c r="H567" s="595"/>
      <c r="I567" s="595"/>
      <c r="J567" s="595"/>
      <c r="K567" s="595"/>
      <c r="L567" s="595"/>
      <c r="M567" s="1012"/>
      <c r="N567" s="1012"/>
      <c r="O567" s="595"/>
      <c r="P567" s="595"/>
      <c r="Q567" s="595"/>
      <c r="R567" s="595"/>
      <c r="S567" s="595"/>
      <c r="T567" s="595"/>
      <c r="U567" s="1012"/>
      <c r="V567" s="1165"/>
      <c r="W567" s="595"/>
      <c r="X567" s="595"/>
      <c r="Y567" s="595"/>
      <c r="Z567" s="595"/>
      <c r="AA567" s="1012"/>
      <c r="AB567" s="1012"/>
      <c r="AC567" s="1360">
        <v>2</v>
      </c>
      <c r="AD567" s="1360">
        <v>0</v>
      </c>
      <c r="AE567" s="1360">
        <v>2</v>
      </c>
      <c r="AF567" s="1360">
        <v>4</v>
      </c>
      <c r="AG567" s="1360">
        <v>1</v>
      </c>
      <c r="AH567" s="1361"/>
      <c r="AI567" s="1360"/>
      <c r="AJ567" s="1360">
        <v>3</v>
      </c>
      <c r="AK567" s="1360">
        <v>0</v>
      </c>
      <c r="AL567" s="1360">
        <v>3</v>
      </c>
      <c r="AM567" s="1360">
        <v>6</v>
      </c>
      <c r="AN567" s="1360">
        <v>1</v>
      </c>
      <c r="AO567" s="1360"/>
      <c r="AP567" s="1360"/>
      <c r="AQ567" s="1360">
        <v>2</v>
      </c>
      <c r="AR567" s="1360">
        <v>2</v>
      </c>
      <c r="AS567" s="1360">
        <v>7</v>
      </c>
      <c r="AT567" s="1360">
        <v>11</v>
      </c>
      <c r="AU567" s="1360">
        <v>1</v>
      </c>
      <c r="AV567" s="1361"/>
      <c r="AW567" s="1360"/>
      <c r="AX567" s="1360">
        <v>2</v>
      </c>
      <c r="AY567" s="1360">
        <v>2</v>
      </c>
      <c r="AZ567" s="1360">
        <v>7</v>
      </c>
      <c r="BA567" s="1360">
        <v>11</v>
      </c>
      <c r="BB567" s="1360">
        <v>1</v>
      </c>
      <c r="BC567" s="1360"/>
      <c r="BD567" s="1360"/>
      <c r="BE567" s="1360"/>
      <c r="BF567" s="1360"/>
      <c r="BG567" s="1360"/>
      <c r="BH567" s="1360"/>
      <c r="BI567" s="1360"/>
      <c r="BJ567" s="1360"/>
      <c r="BK567" s="1360"/>
      <c r="BL567" s="1360"/>
      <c r="BM567" s="1360">
        <v>0</v>
      </c>
      <c r="BN567" s="1360">
        <v>0</v>
      </c>
      <c r="BO567" s="1360">
        <v>0</v>
      </c>
      <c r="BP567" s="1360">
        <v>0</v>
      </c>
      <c r="BQ567" s="1360">
        <v>1</v>
      </c>
      <c r="BR567" s="1361"/>
      <c r="BS567" s="1360">
        <v>0</v>
      </c>
      <c r="BT567" s="1360">
        <v>0</v>
      </c>
      <c r="BU567" s="1360">
        <v>0</v>
      </c>
      <c r="BV567" s="1360">
        <v>0</v>
      </c>
      <c r="BW567" s="1360">
        <v>1</v>
      </c>
      <c r="BX567" s="1360"/>
      <c r="BY567" s="1360"/>
      <c r="BZ567" s="1360"/>
      <c r="CA567" s="1360">
        <v>1</v>
      </c>
      <c r="CB567" s="1360">
        <v>0</v>
      </c>
      <c r="CC567" s="1360">
        <v>3</v>
      </c>
      <c r="CD567" s="1360">
        <v>4</v>
      </c>
      <c r="CE567" s="1360">
        <v>1</v>
      </c>
      <c r="CF567" s="1163"/>
      <c r="CG567" s="595"/>
      <c r="CH567" s="595">
        <v>1</v>
      </c>
      <c r="CI567" s="595">
        <v>0</v>
      </c>
      <c r="CJ567" s="1062">
        <v>7</v>
      </c>
      <c r="CK567" s="1062">
        <v>8</v>
      </c>
      <c r="CL567" s="1082">
        <v>1</v>
      </c>
      <c r="CP567" s="1062">
        <v>4</v>
      </c>
      <c r="CQ567" s="1062">
        <v>0</v>
      </c>
      <c r="CR567" s="1062">
        <v>1</v>
      </c>
      <c r="CS567" s="1062">
        <v>5</v>
      </c>
      <c r="CT567" s="1082">
        <v>1</v>
      </c>
      <c r="CW567" s="1062">
        <v>4</v>
      </c>
      <c r="CX567" s="1062">
        <v>0</v>
      </c>
      <c r="CY567" s="1062">
        <v>1</v>
      </c>
      <c r="CZ567" s="1062">
        <v>5</v>
      </c>
      <c r="DA567" s="1082">
        <v>1</v>
      </c>
      <c r="DB567" s="1082"/>
      <c r="DC567" s="1082"/>
      <c r="DD567" s="1082"/>
      <c r="DE567" s="1082"/>
      <c r="DF567" s="1082"/>
      <c r="DG567" s="1082"/>
      <c r="DH567" s="1082"/>
      <c r="DI567" s="1082"/>
      <c r="DJ567" s="1082"/>
      <c r="DK567" s="1082"/>
      <c r="DL567" s="1082"/>
      <c r="EF567" s="1062">
        <v>3</v>
      </c>
      <c r="EG567" s="1062">
        <v>0</v>
      </c>
      <c r="EH567" s="1062">
        <v>1</v>
      </c>
      <c r="EI567" s="1062">
        <v>4</v>
      </c>
      <c r="EJ567" s="1082">
        <v>1</v>
      </c>
      <c r="EM567" s="1062">
        <v>7</v>
      </c>
      <c r="EN567" s="1062">
        <v>2</v>
      </c>
      <c r="EO567" s="1062">
        <v>3</v>
      </c>
      <c r="EP567" s="1062">
        <v>12</v>
      </c>
      <c r="EQ567" s="1082">
        <v>1</v>
      </c>
      <c r="EU567" s="1062">
        <v>8</v>
      </c>
      <c r="EV567" s="1062">
        <v>0</v>
      </c>
      <c r="EW567" s="1062">
        <v>4</v>
      </c>
      <c r="EX567" s="1062">
        <v>12</v>
      </c>
      <c r="EY567" s="1081">
        <v>1</v>
      </c>
      <c r="FB567" s="1062">
        <v>9</v>
      </c>
      <c r="FC567" s="1062">
        <v>1</v>
      </c>
      <c r="FD567" s="1062">
        <v>7</v>
      </c>
      <c r="FE567" s="1062">
        <v>17</v>
      </c>
      <c r="FF567" s="1082">
        <v>1</v>
      </c>
      <c r="FJ567" s="1248">
        <v>5</v>
      </c>
      <c r="FK567" s="1248">
        <v>0</v>
      </c>
      <c r="FL567" s="1248">
        <v>0</v>
      </c>
      <c r="FM567" s="1248">
        <v>5</v>
      </c>
      <c r="FN567" s="1248">
        <v>1</v>
      </c>
      <c r="FO567" s="1248"/>
      <c r="FP567" s="1248"/>
      <c r="FQ567" s="1248">
        <v>5</v>
      </c>
      <c r="FR567" s="1062">
        <v>0</v>
      </c>
      <c r="FS567" s="1062">
        <v>1</v>
      </c>
      <c r="FT567" s="1062">
        <v>6</v>
      </c>
      <c r="FU567" s="1076">
        <v>1</v>
      </c>
      <c r="FY567" s="1062">
        <v>0</v>
      </c>
      <c r="FZ567" s="1062">
        <v>0</v>
      </c>
      <c r="GA567" s="1062">
        <v>1</v>
      </c>
      <c r="GB567" s="590">
        <v>1</v>
      </c>
      <c r="GC567" s="1139">
        <v>1</v>
      </c>
      <c r="GE567" s="589">
        <v>25</v>
      </c>
      <c r="GF567" s="589">
        <v>2</v>
      </c>
      <c r="GG567" s="589">
        <v>19</v>
      </c>
      <c r="GH567" s="586">
        <v>0</v>
      </c>
      <c r="GI567" s="586">
        <v>0</v>
      </c>
    </row>
    <row r="568" spans="1:191" hidden="1" x14ac:dyDescent="0.35">
      <c r="A568" s="1521">
        <v>43516</v>
      </c>
      <c r="B568" s="1012"/>
      <c r="C568" s="1012"/>
      <c r="D568" s="1012"/>
      <c r="E568" s="1012"/>
      <c r="F568" s="1012"/>
      <c r="G568" s="1165"/>
      <c r="H568" s="595"/>
      <c r="I568" s="595"/>
      <c r="J568" s="595"/>
      <c r="K568" s="595"/>
      <c r="L568" s="595"/>
      <c r="M568" s="1012"/>
      <c r="N568" s="1012"/>
      <c r="O568" s="595"/>
      <c r="P568" s="595"/>
      <c r="Q568" s="595"/>
      <c r="R568" s="595"/>
      <c r="S568" s="595"/>
      <c r="T568" s="595"/>
      <c r="U568" s="1012"/>
      <c r="V568" s="1165"/>
      <c r="W568" s="595"/>
      <c r="X568" s="595"/>
      <c r="Y568" s="595"/>
      <c r="Z568" s="595"/>
      <c r="AA568" s="1012"/>
      <c r="AB568" s="1012"/>
      <c r="AC568" s="1360">
        <v>7</v>
      </c>
      <c r="AD568" s="1360">
        <v>2</v>
      </c>
      <c r="AE568" s="1360">
        <v>2</v>
      </c>
      <c r="AF568" s="1360">
        <v>11</v>
      </c>
      <c r="AG568" s="1360">
        <v>1</v>
      </c>
      <c r="AH568" s="1361"/>
      <c r="AI568" s="1360"/>
      <c r="AJ568" s="1360">
        <v>7</v>
      </c>
      <c r="AK568" s="1360">
        <v>2</v>
      </c>
      <c r="AL568" s="1360">
        <v>3</v>
      </c>
      <c r="AM568" s="1360">
        <v>12</v>
      </c>
      <c r="AN568" s="1360">
        <v>1</v>
      </c>
      <c r="AO568" s="1360"/>
      <c r="AP568" s="1360"/>
      <c r="AQ568" s="1360">
        <v>3</v>
      </c>
      <c r="AR568" s="1360">
        <v>3</v>
      </c>
      <c r="AS568" s="1360">
        <v>1</v>
      </c>
      <c r="AT568" s="1360">
        <v>7</v>
      </c>
      <c r="AU568" s="1360">
        <v>1</v>
      </c>
      <c r="AV568" s="1361"/>
      <c r="AW568" s="1360"/>
      <c r="AX568" s="1360">
        <v>4</v>
      </c>
      <c r="AY568" s="1360">
        <v>3</v>
      </c>
      <c r="AZ568" s="1360">
        <v>5</v>
      </c>
      <c r="BA568" s="1360">
        <v>12</v>
      </c>
      <c r="BB568" s="1360">
        <v>1</v>
      </c>
      <c r="BC568" s="1360"/>
      <c r="BD568" s="1360"/>
      <c r="BE568" s="1360"/>
      <c r="BF568" s="1360"/>
      <c r="BG568" s="1360"/>
      <c r="BH568" s="1360"/>
      <c r="BI568" s="1360"/>
      <c r="BJ568" s="1360"/>
      <c r="BK568" s="1360"/>
      <c r="BL568" s="1360"/>
      <c r="BM568" s="1360">
        <v>0</v>
      </c>
      <c r="BN568" s="1360">
        <v>0</v>
      </c>
      <c r="BO568" s="1360">
        <v>0</v>
      </c>
      <c r="BP568" s="1360">
        <v>0</v>
      </c>
      <c r="BQ568" s="1360">
        <v>1</v>
      </c>
      <c r="BR568" s="1361"/>
      <c r="BS568" s="1360">
        <v>0</v>
      </c>
      <c r="BT568" s="1360">
        <v>0</v>
      </c>
      <c r="BU568" s="1360">
        <v>0</v>
      </c>
      <c r="BV568" s="1360">
        <v>0</v>
      </c>
      <c r="BW568" s="1360">
        <v>1</v>
      </c>
      <c r="BX568" s="1360"/>
      <c r="BY568" s="1360"/>
      <c r="BZ568" s="1360"/>
      <c r="CA568" s="1360">
        <v>4</v>
      </c>
      <c r="CB568" s="1360">
        <v>1</v>
      </c>
      <c r="CC568" s="1360">
        <v>5</v>
      </c>
      <c r="CD568" s="1360">
        <v>10</v>
      </c>
      <c r="CE568" s="1360">
        <v>1</v>
      </c>
      <c r="CF568" s="1163"/>
      <c r="CG568" s="595"/>
      <c r="CH568" s="595">
        <v>5</v>
      </c>
      <c r="CI568" s="595">
        <v>1</v>
      </c>
      <c r="CJ568" s="1062">
        <v>10</v>
      </c>
      <c r="CK568" s="1062">
        <v>16</v>
      </c>
      <c r="CL568" s="1082">
        <v>1</v>
      </c>
      <c r="CP568" s="1062">
        <v>8</v>
      </c>
      <c r="CQ568" s="1062">
        <v>0</v>
      </c>
      <c r="CR568" s="1062">
        <v>7</v>
      </c>
      <c r="CS568" s="1062">
        <v>15</v>
      </c>
      <c r="CT568" s="1082">
        <v>1</v>
      </c>
      <c r="CW568" s="1062">
        <v>9</v>
      </c>
      <c r="CX568" s="1062">
        <v>0</v>
      </c>
      <c r="CY568" s="1062">
        <v>7</v>
      </c>
      <c r="CZ568" s="1062">
        <v>16</v>
      </c>
      <c r="DA568" s="1082">
        <v>1</v>
      </c>
      <c r="DB568" s="1082"/>
      <c r="DC568" s="1082"/>
      <c r="DD568" s="1082"/>
      <c r="DE568" s="1082"/>
      <c r="DF568" s="1082"/>
      <c r="DG568" s="1082"/>
      <c r="DH568" s="1082"/>
      <c r="DI568" s="1082"/>
      <c r="DJ568" s="1082"/>
      <c r="DK568" s="1082"/>
      <c r="DL568" s="1082"/>
      <c r="EF568" s="1062">
        <v>6</v>
      </c>
      <c r="EG568" s="1062">
        <v>0</v>
      </c>
      <c r="EH568" s="1062">
        <v>2</v>
      </c>
      <c r="EI568" s="1062">
        <v>8</v>
      </c>
      <c r="EJ568" s="1082">
        <v>1</v>
      </c>
      <c r="EM568" s="1062">
        <v>8</v>
      </c>
      <c r="EN568" s="1062">
        <v>3</v>
      </c>
      <c r="EO568" s="1062">
        <v>4</v>
      </c>
      <c r="EP568" s="1062">
        <v>15</v>
      </c>
      <c r="EQ568" s="1082">
        <v>1</v>
      </c>
      <c r="EU568" s="1062">
        <v>4</v>
      </c>
      <c r="EV568" s="1062">
        <v>0</v>
      </c>
      <c r="EW568" s="1062">
        <v>4</v>
      </c>
      <c r="EX568" s="1062">
        <v>8</v>
      </c>
      <c r="EY568" s="1081">
        <v>1</v>
      </c>
      <c r="FB568" s="1062">
        <v>6</v>
      </c>
      <c r="FC568" s="1062">
        <v>4</v>
      </c>
      <c r="FD568" s="1062">
        <v>6</v>
      </c>
      <c r="FE568" s="1062">
        <v>16</v>
      </c>
      <c r="FF568" s="1082">
        <v>1</v>
      </c>
      <c r="FJ568" s="1248">
        <v>5</v>
      </c>
      <c r="FK568" s="1248">
        <v>0</v>
      </c>
      <c r="FL568" s="1248">
        <v>2</v>
      </c>
      <c r="FM568" s="1248">
        <v>7</v>
      </c>
      <c r="FN568" s="1248">
        <v>1</v>
      </c>
      <c r="FO568" s="1248"/>
      <c r="FP568" s="1248"/>
      <c r="FQ568" s="1248">
        <v>5</v>
      </c>
      <c r="FR568" s="1062">
        <v>0</v>
      </c>
      <c r="FS568" s="1062">
        <v>2</v>
      </c>
      <c r="FT568" s="1062">
        <v>7</v>
      </c>
      <c r="FU568" s="1076">
        <v>1</v>
      </c>
      <c r="FY568" s="1062">
        <v>0</v>
      </c>
      <c r="FZ568" s="1062">
        <v>0</v>
      </c>
      <c r="GA568" s="1062">
        <v>5</v>
      </c>
      <c r="GB568" s="590">
        <v>4</v>
      </c>
      <c r="GC568" s="1139">
        <v>1</v>
      </c>
      <c r="GE568" s="589">
        <v>37</v>
      </c>
      <c r="GF568" s="589">
        <v>6</v>
      </c>
      <c r="GG568" s="589">
        <v>28</v>
      </c>
      <c r="GH568" s="586">
        <v>0</v>
      </c>
      <c r="GI568" s="586">
        <v>0</v>
      </c>
    </row>
    <row r="569" spans="1:191" hidden="1" x14ac:dyDescent="0.35">
      <c r="A569" s="1521">
        <v>43517</v>
      </c>
      <c r="B569" s="595"/>
      <c r="C569" s="595"/>
      <c r="D569" s="595"/>
      <c r="E569" s="595"/>
      <c r="F569" s="1012"/>
      <c r="G569" s="1165"/>
      <c r="H569" s="595"/>
      <c r="I569" s="595"/>
      <c r="J569" s="595"/>
      <c r="K569" s="595"/>
      <c r="L569" s="595"/>
      <c r="M569" s="1012"/>
      <c r="N569" s="1012"/>
      <c r="O569" s="595"/>
      <c r="P569" s="595"/>
      <c r="Q569" s="595"/>
      <c r="R569" s="595"/>
      <c r="S569" s="595"/>
      <c r="T569" s="595"/>
      <c r="U569" s="1012"/>
      <c r="V569" s="1165"/>
      <c r="W569" s="595"/>
      <c r="X569" s="595"/>
      <c r="Y569" s="595"/>
      <c r="Z569" s="595"/>
      <c r="AA569" s="1012"/>
      <c r="AB569" s="1012"/>
      <c r="AC569" s="1360">
        <v>11</v>
      </c>
      <c r="AD569" s="1360">
        <v>1</v>
      </c>
      <c r="AE569" s="1360">
        <v>8</v>
      </c>
      <c r="AF569" s="1360">
        <v>20</v>
      </c>
      <c r="AG569" s="1360">
        <v>1</v>
      </c>
      <c r="AH569" s="1361"/>
      <c r="AI569" s="1360"/>
      <c r="AJ569" s="1360">
        <v>11</v>
      </c>
      <c r="AK569" s="1360">
        <v>1</v>
      </c>
      <c r="AL569" s="1360">
        <v>8</v>
      </c>
      <c r="AM569" s="1360">
        <v>20</v>
      </c>
      <c r="AN569" s="1360">
        <v>1</v>
      </c>
      <c r="AO569" s="1360"/>
      <c r="AP569" s="1360"/>
      <c r="AQ569" s="1360">
        <v>4</v>
      </c>
      <c r="AR569" s="1360">
        <v>0</v>
      </c>
      <c r="AS569" s="1360">
        <v>5</v>
      </c>
      <c r="AT569" s="1360">
        <v>9</v>
      </c>
      <c r="AU569" s="1360">
        <v>1</v>
      </c>
      <c r="AV569" s="1361"/>
      <c r="AW569" s="1360"/>
      <c r="AX569" s="1360">
        <v>5</v>
      </c>
      <c r="AY569" s="1360">
        <v>0</v>
      </c>
      <c r="AZ569" s="1360">
        <v>6</v>
      </c>
      <c r="BA569" s="1360">
        <v>11</v>
      </c>
      <c r="BB569" s="1360">
        <v>1</v>
      </c>
      <c r="BC569" s="1360"/>
      <c r="BD569" s="1360"/>
      <c r="BE569" s="1360"/>
      <c r="BF569" s="1360"/>
      <c r="BG569" s="1360"/>
      <c r="BH569" s="1360"/>
      <c r="BI569" s="1360"/>
      <c r="BJ569" s="1360"/>
      <c r="BK569" s="1360"/>
      <c r="BL569" s="1360"/>
      <c r="BM569" s="1360">
        <v>0</v>
      </c>
      <c r="BN569" s="1360">
        <v>0</v>
      </c>
      <c r="BO569" s="1360">
        <v>0</v>
      </c>
      <c r="BP569" s="1360">
        <v>0</v>
      </c>
      <c r="BQ569" s="1360">
        <v>1</v>
      </c>
      <c r="BR569" s="1361"/>
      <c r="BS569" s="1360">
        <v>0</v>
      </c>
      <c r="BT569" s="1360">
        <v>0</v>
      </c>
      <c r="BU569" s="1360">
        <v>0</v>
      </c>
      <c r="BV569" s="1360">
        <v>0</v>
      </c>
      <c r="BW569" s="1360">
        <v>1</v>
      </c>
      <c r="BX569" s="1360"/>
      <c r="BY569" s="1360"/>
      <c r="BZ569" s="1360"/>
      <c r="CA569" s="1360">
        <v>11</v>
      </c>
      <c r="CB569" s="1360">
        <v>0</v>
      </c>
      <c r="CC569" s="1360">
        <v>0</v>
      </c>
      <c r="CD569" s="1360">
        <v>11</v>
      </c>
      <c r="CE569" s="1360">
        <v>1</v>
      </c>
      <c r="CF569" s="1163"/>
      <c r="CG569" s="595"/>
      <c r="CH569" s="595">
        <v>11</v>
      </c>
      <c r="CI569" s="595">
        <v>0</v>
      </c>
      <c r="CJ569" s="1062">
        <v>4</v>
      </c>
      <c r="CK569" s="1062">
        <v>15</v>
      </c>
      <c r="CL569" s="1082">
        <v>1</v>
      </c>
      <c r="CP569" s="1062">
        <v>11</v>
      </c>
      <c r="CQ569" s="1062">
        <v>1</v>
      </c>
      <c r="CR569" s="1062">
        <v>2</v>
      </c>
      <c r="CS569" s="1062">
        <v>14</v>
      </c>
      <c r="CT569" s="1082">
        <v>1</v>
      </c>
      <c r="CW569" s="1062">
        <v>11</v>
      </c>
      <c r="CX569" s="1062">
        <v>1</v>
      </c>
      <c r="CY569" s="1062">
        <v>2</v>
      </c>
      <c r="CZ569" s="1062">
        <v>14</v>
      </c>
      <c r="DA569" s="1082">
        <v>1</v>
      </c>
      <c r="DB569" s="1082"/>
      <c r="DC569" s="1082"/>
      <c r="DD569" s="1082"/>
      <c r="DE569" s="1082"/>
      <c r="DF569" s="1082"/>
      <c r="DG569" s="1082"/>
      <c r="DH569" s="1082"/>
      <c r="DI569" s="1082"/>
      <c r="DJ569" s="1082"/>
      <c r="DK569" s="1082"/>
      <c r="DL569" s="1082"/>
      <c r="EF569" s="1062">
        <v>6</v>
      </c>
      <c r="EG569" s="1062">
        <v>1</v>
      </c>
      <c r="EH569" s="1062">
        <v>6</v>
      </c>
      <c r="EI569" s="1062">
        <v>13</v>
      </c>
      <c r="EJ569" s="1082">
        <v>1</v>
      </c>
      <c r="EM569" s="1062">
        <v>7</v>
      </c>
      <c r="EN569" s="1062">
        <v>3</v>
      </c>
      <c r="EO569" s="1062">
        <v>6</v>
      </c>
      <c r="EP569" s="1062">
        <v>16</v>
      </c>
      <c r="EQ569" s="1082">
        <v>1</v>
      </c>
      <c r="EU569" s="1062">
        <v>2</v>
      </c>
      <c r="EV569" s="1062">
        <v>0</v>
      </c>
      <c r="EW569" s="1062">
        <v>5</v>
      </c>
      <c r="EX569" s="1062">
        <v>7</v>
      </c>
      <c r="EY569" s="1081">
        <v>1</v>
      </c>
      <c r="FB569" s="1062">
        <v>3</v>
      </c>
      <c r="FC569" s="1062">
        <v>1</v>
      </c>
      <c r="FD569" s="1062">
        <v>7</v>
      </c>
      <c r="FE569" s="1062">
        <v>11</v>
      </c>
      <c r="FF569" s="1082">
        <v>1</v>
      </c>
      <c r="FJ569" s="1248">
        <v>3</v>
      </c>
      <c r="FK569" s="1248">
        <v>0</v>
      </c>
      <c r="FL569" s="1248">
        <v>1</v>
      </c>
      <c r="FM569" s="1248">
        <v>4</v>
      </c>
      <c r="FN569" s="1248">
        <v>1</v>
      </c>
      <c r="FO569" s="1248"/>
      <c r="FP569" s="1248"/>
      <c r="FQ569" s="1248">
        <v>3</v>
      </c>
      <c r="FR569" s="1062">
        <v>1</v>
      </c>
      <c r="FS569" s="1062">
        <v>7</v>
      </c>
      <c r="FT569" s="1062">
        <v>11</v>
      </c>
      <c r="FU569" s="1076">
        <v>1</v>
      </c>
      <c r="FY569" s="1062">
        <v>0</v>
      </c>
      <c r="FZ569" s="1062">
        <v>0</v>
      </c>
      <c r="GA569" s="1062">
        <v>1</v>
      </c>
      <c r="GB569" s="590">
        <v>1</v>
      </c>
      <c r="GC569" s="1139">
        <v>1</v>
      </c>
      <c r="GE569" s="589">
        <v>48</v>
      </c>
      <c r="GF569" s="589">
        <v>3</v>
      </c>
      <c r="GG569" s="589">
        <v>28</v>
      </c>
      <c r="GH569" s="586">
        <v>0</v>
      </c>
      <c r="GI569" s="586">
        <v>0</v>
      </c>
    </row>
    <row r="570" spans="1:191" hidden="1" x14ac:dyDescent="0.35">
      <c r="A570" s="1522">
        <v>43518</v>
      </c>
      <c r="B570" s="595"/>
      <c r="C570" s="595"/>
      <c r="D570" s="595"/>
      <c r="E570" s="595"/>
      <c r="F570" s="1012"/>
      <c r="G570" s="1165"/>
      <c r="H570" s="595"/>
      <c r="I570" s="595"/>
      <c r="J570" s="595"/>
      <c r="K570" s="595"/>
      <c r="L570" s="595"/>
      <c r="M570" s="1012"/>
      <c r="N570" s="1012"/>
      <c r="O570" s="595"/>
      <c r="P570" s="595"/>
      <c r="Q570" s="595"/>
      <c r="R570" s="595"/>
      <c r="S570" s="595"/>
      <c r="T570" s="595"/>
      <c r="U570" s="1012"/>
      <c r="V570" s="1165"/>
      <c r="W570" s="595"/>
      <c r="X570" s="595"/>
      <c r="Y570" s="595"/>
      <c r="Z570" s="595"/>
      <c r="AA570" s="1012"/>
      <c r="AB570" s="1012"/>
      <c r="AC570" s="1360">
        <v>8</v>
      </c>
      <c r="AD570" s="1360">
        <v>2</v>
      </c>
      <c r="AE570" s="1360">
        <v>5</v>
      </c>
      <c r="AF570" s="1360">
        <v>15</v>
      </c>
      <c r="AG570" s="1360">
        <v>1</v>
      </c>
      <c r="AH570" s="1361"/>
      <c r="AI570" s="1360"/>
      <c r="AJ570" s="1360">
        <v>9</v>
      </c>
      <c r="AK570" s="1360">
        <v>2</v>
      </c>
      <c r="AL570" s="1360">
        <v>6</v>
      </c>
      <c r="AM570" s="1360">
        <v>17</v>
      </c>
      <c r="AN570" s="1360">
        <v>1</v>
      </c>
      <c r="AO570" s="1360"/>
      <c r="AP570" s="1360"/>
      <c r="AQ570" s="1360">
        <v>7</v>
      </c>
      <c r="AR570" s="1360">
        <v>0</v>
      </c>
      <c r="AS570" s="1360">
        <v>4</v>
      </c>
      <c r="AT570" s="1360">
        <v>11</v>
      </c>
      <c r="AU570" s="1360">
        <v>1</v>
      </c>
      <c r="AV570" s="1361"/>
      <c r="AW570" s="1360"/>
      <c r="AX570" s="1360">
        <v>8</v>
      </c>
      <c r="AY570" s="1360">
        <v>0</v>
      </c>
      <c r="AZ570" s="1360">
        <v>4</v>
      </c>
      <c r="BA570" s="1360">
        <v>12</v>
      </c>
      <c r="BB570" s="1360">
        <v>1</v>
      </c>
      <c r="BC570" s="1360"/>
      <c r="BD570" s="1360"/>
      <c r="BE570" s="1360"/>
      <c r="BF570" s="1360"/>
      <c r="BG570" s="1360"/>
      <c r="BH570" s="1360"/>
      <c r="BI570" s="1360"/>
      <c r="BJ570" s="1360"/>
      <c r="BK570" s="1360"/>
      <c r="BL570" s="1360"/>
      <c r="BM570" s="1360">
        <v>0</v>
      </c>
      <c r="BN570" s="1360">
        <v>0</v>
      </c>
      <c r="BO570" s="1360">
        <v>0</v>
      </c>
      <c r="BP570" s="1360">
        <v>0</v>
      </c>
      <c r="BQ570" s="1360">
        <v>1</v>
      </c>
      <c r="BR570" s="1361"/>
      <c r="BS570" s="1360">
        <v>0</v>
      </c>
      <c r="BT570" s="1360">
        <v>0</v>
      </c>
      <c r="BU570" s="1360">
        <v>0</v>
      </c>
      <c r="BV570" s="1360">
        <v>0</v>
      </c>
      <c r="BW570" s="1360">
        <v>1</v>
      </c>
      <c r="BX570" s="1360"/>
      <c r="BY570" s="1360"/>
      <c r="BZ570" s="1360"/>
      <c r="CA570" s="1360">
        <v>5</v>
      </c>
      <c r="CB570" s="1360">
        <v>1</v>
      </c>
      <c r="CC570" s="1360">
        <v>5</v>
      </c>
      <c r="CD570" s="1360">
        <v>11</v>
      </c>
      <c r="CE570" s="1360">
        <v>1</v>
      </c>
      <c r="CF570" s="1163"/>
      <c r="CG570" s="595"/>
      <c r="CH570" s="595">
        <v>6</v>
      </c>
      <c r="CI570" s="595">
        <v>1</v>
      </c>
      <c r="CJ570" s="1062">
        <v>6</v>
      </c>
      <c r="CK570" s="1062">
        <v>13</v>
      </c>
      <c r="CL570" s="1082">
        <v>1</v>
      </c>
      <c r="CP570" s="1062">
        <v>0</v>
      </c>
      <c r="CQ570" s="1062">
        <v>0</v>
      </c>
      <c r="CR570" s="1062">
        <v>0</v>
      </c>
      <c r="CS570" s="1062">
        <v>0</v>
      </c>
      <c r="CT570" s="1082">
        <v>1</v>
      </c>
      <c r="CW570" s="1062">
        <v>0</v>
      </c>
      <c r="CX570" s="1062">
        <v>0</v>
      </c>
      <c r="CY570" s="1062">
        <v>0</v>
      </c>
      <c r="CZ570" s="1062">
        <v>0</v>
      </c>
      <c r="DA570" s="1082">
        <v>1</v>
      </c>
      <c r="DB570" s="1082"/>
      <c r="DC570" s="1082"/>
      <c r="DD570" s="1082"/>
      <c r="DE570" s="1082"/>
      <c r="DF570" s="1082"/>
      <c r="DG570" s="1082"/>
      <c r="DH570" s="1082"/>
      <c r="DI570" s="1082"/>
      <c r="DJ570" s="1082"/>
      <c r="DK570" s="1082"/>
      <c r="DL570" s="1082"/>
      <c r="EF570" s="1062">
        <v>4</v>
      </c>
      <c r="EG570" s="1062">
        <v>2</v>
      </c>
      <c r="EH570" s="1062">
        <v>1</v>
      </c>
      <c r="EI570" s="1062">
        <v>7</v>
      </c>
      <c r="EJ570" s="1082">
        <v>1</v>
      </c>
      <c r="EM570" s="1062">
        <v>4</v>
      </c>
      <c r="EN570" s="1062">
        <v>2</v>
      </c>
      <c r="EO570" s="1062">
        <v>3</v>
      </c>
      <c r="EP570" s="1062">
        <v>9</v>
      </c>
      <c r="EQ570" s="1082">
        <v>1</v>
      </c>
      <c r="EU570" s="1062">
        <v>2</v>
      </c>
      <c r="EV570" s="1062">
        <v>0</v>
      </c>
      <c r="EW570" s="1062">
        <v>2</v>
      </c>
      <c r="EX570" s="1062">
        <v>4</v>
      </c>
      <c r="EY570" s="1081">
        <v>1</v>
      </c>
      <c r="FB570" s="1062">
        <v>2</v>
      </c>
      <c r="FC570" s="1062">
        <v>1</v>
      </c>
      <c r="FD570" s="1062">
        <v>7</v>
      </c>
      <c r="FE570" s="1062">
        <v>10</v>
      </c>
      <c r="FF570" s="1082">
        <v>1</v>
      </c>
      <c r="FJ570" s="1248">
        <v>4</v>
      </c>
      <c r="FK570" s="1248">
        <v>4</v>
      </c>
      <c r="FL570" s="1248">
        <v>2</v>
      </c>
      <c r="FM570" s="1248">
        <v>10</v>
      </c>
      <c r="FN570" s="1248">
        <v>1</v>
      </c>
      <c r="FO570" s="1248"/>
      <c r="FP570" s="1248"/>
      <c r="FQ570" s="1248">
        <v>5</v>
      </c>
      <c r="FR570" s="1062">
        <v>4</v>
      </c>
      <c r="FS570" s="1062">
        <v>3</v>
      </c>
      <c r="FT570" s="1062">
        <v>12</v>
      </c>
      <c r="FU570" s="1076">
        <v>1</v>
      </c>
      <c r="FY570" s="1062">
        <v>0</v>
      </c>
      <c r="FZ570" s="1062">
        <v>1</v>
      </c>
      <c r="GA570" s="1062">
        <v>0</v>
      </c>
      <c r="GB570" s="590">
        <v>1</v>
      </c>
      <c r="GC570" s="1139">
        <v>1</v>
      </c>
      <c r="GE570" s="589">
        <v>30</v>
      </c>
      <c r="GF570" s="589">
        <v>10</v>
      </c>
      <c r="GG570" s="589">
        <v>19</v>
      </c>
      <c r="GH570" s="586">
        <v>0</v>
      </c>
      <c r="GI570" s="586">
        <v>1</v>
      </c>
    </row>
    <row r="571" spans="1:191" hidden="1" x14ac:dyDescent="0.35">
      <c r="A571" s="1521">
        <v>43521</v>
      </c>
      <c r="B571" s="1706"/>
      <c r="C571" s="1706"/>
      <c r="D571" s="1706"/>
      <c r="E571" s="1706"/>
      <c r="F571" s="1706"/>
      <c r="G571" s="1165"/>
      <c r="H571" s="595"/>
      <c r="I571" s="595"/>
      <c r="J571" s="595"/>
      <c r="K571" s="595"/>
      <c r="L571" s="595"/>
      <c r="M571" s="1012"/>
      <c r="N571" s="1012"/>
      <c r="O571" s="595"/>
      <c r="P571" s="595"/>
      <c r="Q571" s="595"/>
      <c r="R571" s="595"/>
      <c r="S571" s="595"/>
      <c r="T571" s="595"/>
      <c r="U571" s="1012"/>
      <c r="V571" s="1165"/>
      <c r="W571" s="595"/>
      <c r="X571" s="595"/>
      <c r="Y571" s="595"/>
      <c r="Z571" s="595"/>
      <c r="AA571" s="1012"/>
      <c r="AB571" s="1012"/>
      <c r="AC571" s="1360">
        <v>11</v>
      </c>
      <c r="AD571" s="1360">
        <v>4</v>
      </c>
      <c r="AE571" s="1360">
        <v>4</v>
      </c>
      <c r="AF571" s="1360">
        <v>19</v>
      </c>
      <c r="AG571" s="1360">
        <v>1</v>
      </c>
      <c r="AH571" s="1361"/>
      <c r="AI571" s="1360"/>
      <c r="AJ571" s="1360">
        <v>11</v>
      </c>
      <c r="AK571" s="1360">
        <v>5</v>
      </c>
      <c r="AL571" s="1360">
        <v>4</v>
      </c>
      <c r="AM571" s="1360">
        <v>20</v>
      </c>
      <c r="AN571" s="1360">
        <v>1</v>
      </c>
      <c r="AO571" s="1360"/>
      <c r="AP571" s="1360"/>
      <c r="AQ571" s="1360">
        <v>2</v>
      </c>
      <c r="AR571" s="1360">
        <v>4</v>
      </c>
      <c r="AS571" s="1360">
        <v>2</v>
      </c>
      <c r="AT571" s="1360">
        <v>8</v>
      </c>
      <c r="AU571" s="1360">
        <v>1</v>
      </c>
      <c r="AV571" s="1361"/>
      <c r="AW571" s="1360"/>
      <c r="AX571" s="1360">
        <v>2</v>
      </c>
      <c r="AY571" s="1360">
        <v>4</v>
      </c>
      <c r="AZ571" s="1360">
        <v>3</v>
      </c>
      <c r="BA571" s="1360">
        <v>9</v>
      </c>
      <c r="BB571" s="1360">
        <v>1</v>
      </c>
      <c r="BC571" s="1360"/>
      <c r="BD571" s="1360"/>
      <c r="BE571" s="1360"/>
      <c r="BF571" s="1360"/>
      <c r="BG571" s="1360"/>
      <c r="BH571" s="1360"/>
      <c r="BI571" s="1360"/>
      <c r="BJ571" s="1360"/>
      <c r="BK571" s="1360"/>
      <c r="BL571" s="1360"/>
      <c r="BM571" s="1360">
        <v>0</v>
      </c>
      <c r="BN571" s="1360">
        <v>0</v>
      </c>
      <c r="BO571" s="1360">
        <v>0</v>
      </c>
      <c r="BP571" s="1360">
        <v>0</v>
      </c>
      <c r="BQ571" s="1360">
        <v>1</v>
      </c>
      <c r="BR571" s="1361"/>
      <c r="BS571" s="1360">
        <v>0</v>
      </c>
      <c r="BT571" s="1360">
        <v>0</v>
      </c>
      <c r="BU571" s="1360">
        <v>0</v>
      </c>
      <c r="BV571" s="1360">
        <v>0</v>
      </c>
      <c r="BW571" s="1360">
        <v>1</v>
      </c>
      <c r="BX571" s="1360"/>
      <c r="BY571" s="1360"/>
      <c r="BZ571" s="1360"/>
      <c r="CA571" s="1360">
        <v>5</v>
      </c>
      <c r="CB571" s="1360">
        <v>2</v>
      </c>
      <c r="CC571" s="1360">
        <v>0</v>
      </c>
      <c r="CD571" s="1360">
        <v>7</v>
      </c>
      <c r="CE571" s="1360">
        <v>1</v>
      </c>
      <c r="CF571" s="1163"/>
      <c r="CG571" s="595"/>
      <c r="CH571" s="595">
        <v>5</v>
      </c>
      <c r="CI571" s="595">
        <v>2</v>
      </c>
      <c r="CJ571" s="1062">
        <v>5</v>
      </c>
      <c r="CK571" s="1062">
        <v>12</v>
      </c>
      <c r="CL571" s="1082">
        <v>1</v>
      </c>
      <c r="CP571" s="1062">
        <v>4</v>
      </c>
      <c r="CQ571" s="1062">
        <v>5</v>
      </c>
      <c r="CR571" s="1062">
        <v>0</v>
      </c>
      <c r="CS571" s="1062">
        <v>9</v>
      </c>
      <c r="CT571" s="1082">
        <v>1</v>
      </c>
      <c r="CW571" s="1062">
        <v>4</v>
      </c>
      <c r="CX571" s="1062">
        <v>5</v>
      </c>
      <c r="CY571" s="1062">
        <v>2</v>
      </c>
      <c r="CZ571" s="1062">
        <v>11</v>
      </c>
      <c r="DA571" s="1082">
        <v>1</v>
      </c>
      <c r="DB571" s="1082"/>
      <c r="DC571" s="1082"/>
      <c r="DD571" s="1082"/>
      <c r="DE571" s="1082"/>
      <c r="DF571" s="1082"/>
      <c r="DG571" s="1082"/>
      <c r="DH571" s="1082"/>
      <c r="DI571" s="1082"/>
      <c r="DJ571" s="1082"/>
      <c r="DK571" s="1082"/>
      <c r="DL571" s="1082"/>
      <c r="EF571" s="1062">
        <v>14</v>
      </c>
      <c r="EG571" s="1062">
        <v>1</v>
      </c>
      <c r="EH571" s="1062">
        <v>4</v>
      </c>
      <c r="EI571" s="1062">
        <v>19</v>
      </c>
      <c r="EJ571" s="1082">
        <v>1</v>
      </c>
      <c r="EM571" s="1062">
        <v>14</v>
      </c>
      <c r="EN571" s="1062">
        <v>2</v>
      </c>
      <c r="EO571" s="1062">
        <v>4</v>
      </c>
      <c r="EP571" s="1062">
        <v>20</v>
      </c>
      <c r="EQ571" s="1082">
        <v>1</v>
      </c>
      <c r="EU571" s="1062">
        <v>0</v>
      </c>
      <c r="EV571" s="1062">
        <v>3</v>
      </c>
      <c r="EW571" s="1062">
        <v>0</v>
      </c>
      <c r="EX571" s="1062">
        <v>3</v>
      </c>
      <c r="EY571" s="1081">
        <v>1</v>
      </c>
      <c r="FB571" s="1062">
        <v>1</v>
      </c>
      <c r="FC571" s="1062">
        <v>6</v>
      </c>
      <c r="FD571" s="1062">
        <v>3</v>
      </c>
      <c r="FE571" s="1062">
        <v>10</v>
      </c>
      <c r="FF571" s="1082">
        <v>1</v>
      </c>
      <c r="FJ571" s="1248">
        <v>10</v>
      </c>
      <c r="FK571" s="1248">
        <v>1</v>
      </c>
      <c r="FL571" s="1248">
        <v>4</v>
      </c>
      <c r="FM571" s="1248">
        <v>15</v>
      </c>
      <c r="FN571" s="1248">
        <v>1</v>
      </c>
      <c r="FO571" s="1248"/>
      <c r="FP571" s="1248"/>
      <c r="FQ571" s="1248">
        <v>12</v>
      </c>
      <c r="FR571" s="1062">
        <v>1</v>
      </c>
      <c r="FS571" s="1062">
        <v>4</v>
      </c>
      <c r="FT571" s="1062">
        <v>17</v>
      </c>
      <c r="FU571" s="1076">
        <v>1</v>
      </c>
      <c r="FY571" s="1062">
        <v>0</v>
      </c>
      <c r="FZ571" s="1062">
        <v>0</v>
      </c>
      <c r="GA571" s="1062">
        <v>0</v>
      </c>
      <c r="GB571" s="590">
        <v>0</v>
      </c>
      <c r="GC571" s="1139">
        <v>1</v>
      </c>
      <c r="GE571" s="589">
        <v>46</v>
      </c>
      <c r="GF571" s="589">
        <v>20</v>
      </c>
      <c r="GG571" s="589">
        <v>14</v>
      </c>
      <c r="GH571" s="586">
        <v>0</v>
      </c>
      <c r="GI571" s="586">
        <v>0</v>
      </c>
    </row>
    <row r="572" spans="1:191" hidden="1" x14ac:dyDescent="0.35">
      <c r="A572" s="1521">
        <v>43522</v>
      </c>
      <c r="B572" s="595"/>
      <c r="C572" s="595"/>
      <c r="D572" s="595"/>
      <c r="E572" s="595"/>
      <c r="F572" s="595"/>
      <c r="G572" s="1165"/>
      <c r="H572" s="595"/>
      <c r="I572" s="595"/>
      <c r="J572" s="595"/>
      <c r="K572" s="595"/>
      <c r="L572" s="595"/>
      <c r="M572" s="1012"/>
      <c r="N572" s="1012"/>
      <c r="O572" s="595"/>
      <c r="P572" s="595"/>
      <c r="Q572" s="595"/>
      <c r="R572" s="595"/>
      <c r="S572" s="595"/>
      <c r="T572" s="595"/>
      <c r="U572" s="1012"/>
      <c r="V572" s="1165"/>
      <c r="W572" s="595"/>
      <c r="X572" s="595"/>
      <c r="Y572" s="595"/>
      <c r="Z572" s="595"/>
      <c r="AA572" s="1012"/>
      <c r="AB572" s="1012"/>
      <c r="AC572" s="1360">
        <v>11</v>
      </c>
      <c r="AD572" s="1360">
        <v>4</v>
      </c>
      <c r="AE572" s="1360">
        <v>4</v>
      </c>
      <c r="AF572" s="1360">
        <v>19</v>
      </c>
      <c r="AG572" s="1360">
        <v>1</v>
      </c>
      <c r="AH572" s="1361"/>
      <c r="AI572" s="1360"/>
      <c r="AJ572" s="1360">
        <v>11</v>
      </c>
      <c r="AK572" s="1360">
        <v>5</v>
      </c>
      <c r="AL572" s="1360">
        <v>4</v>
      </c>
      <c r="AM572" s="1360">
        <v>20</v>
      </c>
      <c r="AN572" s="1360">
        <v>1</v>
      </c>
      <c r="AO572" s="1360"/>
      <c r="AP572" s="1360"/>
      <c r="AQ572" s="1360">
        <v>2</v>
      </c>
      <c r="AR572" s="1360">
        <v>4</v>
      </c>
      <c r="AS572" s="1360">
        <v>2</v>
      </c>
      <c r="AT572" s="1360">
        <v>8</v>
      </c>
      <c r="AU572" s="1360">
        <v>1</v>
      </c>
      <c r="AV572" s="1361"/>
      <c r="AW572" s="1360"/>
      <c r="AX572" s="1360">
        <v>2</v>
      </c>
      <c r="AY572" s="1360">
        <v>4</v>
      </c>
      <c r="AZ572" s="1360">
        <v>3</v>
      </c>
      <c r="BA572" s="1360">
        <v>9</v>
      </c>
      <c r="BB572" s="1360">
        <v>1</v>
      </c>
      <c r="BC572" s="1360"/>
      <c r="BD572" s="1360"/>
      <c r="BE572" s="1360"/>
      <c r="BF572" s="1360"/>
      <c r="BG572" s="1360"/>
      <c r="BH572" s="1360"/>
      <c r="BI572" s="1360"/>
      <c r="BJ572" s="1360"/>
      <c r="BK572" s="1360"/>
      <c r="BL572" s="1360"/>
      <c r="BM572" s="1360">
        <v>0</v>
      </c>
      <c r="BN572" s="1360">
        <v>0</v>
      </c>
      <c r="BO572" s="1360">
        <v>0</v>
      </c>
      <c r="BP572" s="1360">
        <v>0</v>
      </c>
      <c r="BQ572" s="1360">
        <v>1</v>
      </c>
      <c r="BR572" s="1361"/>
      <c r="BS572" s="1360">
        <v>0</v>
      </c>
      <c r="BT572" s="1360">
        <v>0</v>
      </c>
      <c r="BU572" s="1360">
        <v>0</v>
      </c>
      <c r="BV572" s="1360">
        <v>0</v>
      </c>
      <c r="BW572" s="1360">
        <v>1</v>
      </c>
      <c r="BX572" s="1360"/>
      <c r="BY572" s="1360"/>
      <c r="BZ572" s="1360"/>
      <c r="CA572" s="1360">
        <v>5</v>
      </c>
      <c r="CB572" s="1360">
        <v>2</v>
      </c>
      <c r="CC572" s="1360">
        <v>0</v>
      </c>
      <c r="CD572" s="1360">
        <v>7</v>
      </c>
      <c r="CE572" s="1360">
        <v>1</v>
      </c>
      <c r="CF572" s="1163"/>
      <c r="CG572" s="595"/>
      <c r="CH572" s="595">
        <v>5</v>
      </c>
      <c r="CI572" s="595">
        <v>2</v>
      </c>
      <c r="CJ572" s="1062">
        <v>5</v>
      </c>
      <c r="CK572" s="1062">
        <v>12</v>
      </c>
      <c r="CL572" s="1082">
        <v>1</v>
      </c>
      <c r="CP572" s="1062">
        <v>4</v>
      </c>
      <c r="CQ572" s="1062">
        <v>5</v>
      </c>
      <c r="CR572" s="1062">
        <v>0</v>
      </c>
      <c r="CS572" s="1062">
        <v>9</v>
      </c>
      <c r="CT572" s="1082">
        <v>1</v>
      </c>
      <c r="CW572" s="1062">
        <v>4</v>
      </c>
      <c r="CX572" s="1062">
        <v>5</v>
      </c>
      <c r="CY572" s="1062">
        <v>2</v>
      </c>
      <c r="CZ572" s="1062">
        <v>11</v>
      </c>
      <c r="DA572" s="1082">
        <v>1</v>
      </c>
      <c r="DB572" s="1082"/>
      <c r="DC572" s="1082"/>
      <c r="DD572" s="1082"/>
      <c r="DE572" s="1082"/>
      <c r="DF572" s="1082"/>
      <c r="DG572" s="1082"/>
      <c r="DH572" s="1082"/>
      <c r="DI572" s="1082"/>
      <c r="DJ572" s="1082"/>
      <c r="DK572" s="1082"/>
      <c r="DL572" s="1082"/>
      <c r="EF572" s="1062">
        <v>14</v>
      </c>
      <c r="EG572" s="1062">
        <v>1</v>
      </c>
      <c r="EH572" s="1062">
        <v>4</v>
      </c>
      <c r="EI572" s="1062">
        <v>19</v>
      </c>
      <c r="EJ572" s="1082">
        <v>1</v>
      </c>
      <c r="EM572" s="1062">
        <v>14</v>
      </c>
      <c r="EN572" s="1062">
        <v>2</v>
      </c>
      <c r="EO572" s="1062">
        <v>4</v>
      </c>
      <c r="EP572" s="1062">
        <v>20</v>
      </c>
      <c r="EQ572" s="1082">
        <v>1</v>
      </c>
      <c r="EU572" s="1062">
        <v>0</v>
      </c>
      <c r="EV572" s="1062">
        <v>3</v>
      </c>
      <c r="EW572" s="1062">
        <v>0</v>
      </c>
      <c r="EX572" s="1062">
        <v>3</v>
      </c>
      <c r="EY572" s="1081">
        <v>1</v>
      </c>
      <c r="FB572" s="1062">
        <v>1</v>
      </c>
      <c r="FC572" s="1062">
        <v>6</v>
      </c>
      <c r="FD572" s="1062">
        <v>4</v>
      </c>
      <c r="FE572" s="1062">
        <v>11</v>
      </c>
      <c r="FF572" s="1082">
        <v>1</v>
      </c>
      <c r="FJ572" s="1248">
        <v>10</v>
      </c>
      <c r="FK572" s="1248">
        <v>1</v>
      </c>
      <c r="FL572" s="1248">
        <v>4</v>
      </c>
      <c r="FM572" s="1248">
        <v>15</v>
      </c>
      <c r="FN572" s="1248">
        <v>1</v>
      </c>
      <c r="FO572" s="1248"/>
      <c r="FP572" s="1248"/>
      <c r="FQ572" s="1248">
        <v>12</v>
      </c>
      <c r="FR572" s="1062">
        <v>1</v>
      </c>
      <c r="FS572" s="1062">
        <v>4</v>
      </c>
      <c r="FT572" s="1062">
        <v>17</v>
      </c>
      <c r="FU572" s="1076">
        <v>1</v>
      </c>
      <c r="FY572" s="1062">
        <v>1</v>
      </c>
      <c r="FZ572" s="1062">
        <v>0</v>
      </c>
      <c r="GA572" s="1062">
        <v>0</v>
      </c>
      <c r="GB572" s="590">
        <v>1</v>
      </c>
      <c r="GC572" s="1139">
        <v>1</v>
      </c>
      <c r="GE572" s="589">
        <v>47</v>
      </c>
      <c r="GF572" s="589">
        <v>20</v>
      </c>
      <c r="GG572" s="589">
        <v>14</v>
      </c>
      <c r="GH572" s="586">
        <v>0</v>
      </c>
      <c r="GI572" s="586">
        <v>0</v>
      </c>
    </row>
    <row r="573" spans="1:191" hidden="1" x14ac:dyDescent="0.35">
      <c r="A573" s="1521">
        <v>43523</v>
      </c>
      <c r="B573" s="1013"/>
      <c r="C573" s="1013"/>
      <c r="D573" s="1013"/>
      <c r="E573" s="1201"/>
      <c r="F573" s="1201"/>
      <c r="G573" s="1165"/>
      <c r="H573" s="595"/>
      <c r="I573" s="595"/>
      <c r="J573" s="595"/>
      <c r="K573" s="595"/>
      <c r="L573" s="595"/>
      <c r="M573" s="1012"/>
      <c r="N573" s="1012"/>
      <c r="O573" s="595"/>
      <c r="P573" s="595"/>
      <c r="Q573" s="595"/>
      <c r="R573" s="595"/>
      <c r="S573" s="595"/>
      <c r="T573" s="595"/>
      <c r="U573" s="1012"/>
      <c r="V573" s="1165"/>
      <c r="W573" s="595"/>
      <c r="X573" s="595"/>
      <c r="Y573" s="595"/>
      <c r="Z573" s="595"/>
      <c r="AA573" s="1012"/>
      <c r="AB573" s="1012"/>
      <c r="AC573" s="1360">
        <v>4</v>
      </c>
      <c r="AD573" s="1360">
        <v>1</v>
      </c>
      <c r="AE573" s="1360">
        <v>7</v>
      </c>
      <c r="AF573" s="1360">
        <v>12</v>
      </c>
      <c r="AG573" s="1360">
        <v>1</v>
      </c>
      <c r="AH573" s="1361"/>
      <c r="AI573" s="1360"/>
      <c r="AJ573" s="1360">
        <v>5</v>
      </c>
      <c r="AK573" s="1360">
        <v>1</v>
      </c>
      <c r="AL573" s="1360">
        <v>8</v>
      </c>
      <c r="AM573" s="1360">
        <v>14</v>
      </c>
      <c r="AN573" s="1360">
        <v>1</v>
      </c>
      <c r="AO573" s="1360"/>
      <c r="AP573" s="1360"/>
      <c r="AQ573" s="1360">
        <v>1</v>
      </c>
      <c r="AR573" s="1360">
        <v>1</v>
      </c>
      <c r="AS573" s="1360">
        <v>1</v>
      </c>
      <c r="AT573" s="1360">
        <v>3</v>
      </c>
      <c r="AU573" s="1360">
        <v>1</v>
      </c>
      <c r="AV573" s="1361"/>
      <c r="AW573" s="1360"/>
      <c r="AX573" s="1360">
        <v>1</v>
      </c>
      <c r="AY573" s="1360">
        <v>2</v>
      </c>
      <c r="AZ573" s="1360">
        <v>2</v>
      </c>
      <c r="BA573" s="1360">
        <v>5</v>
      </c>
      <c r="BB573" s="1360">
        <v>1</v>
      </c>
      <c r="BC573" s="1360"/>
      <c r="BD573" s="1360"/>
      <c r="BE573" s="1360"/>
      <c r="BF573" s="1360"/>
      <c r="BG573" s="1360"/>
      <c r="BH573" s="1360"/>
      <c r="BI573" s="1360"/>
      <c r="BJ573" s="1360"/>
      <c r="BK573" s="1360"/>
      <c r="BL573" s="1360"/>
      <c r="BM573" s="1360">
        <v>0</v>
      </c>
      <c r="BN573" s="1360">
        <v>0</v>
      </c>
      <c r="BO573" s="1360">
        <v>0</v>
      </c>
      <c r="BP573" s="1360">
        <v>0</v>
      </c>
      <c r="BQ573" s="1360">
        <v>1</v>
      </c>
      <c r="BR573" s="1361"/>
      <c r="BS573" s="1360">
        <v>0</v>
      </c>
      <c r="BT573" s="1360">
        <v>0</v>
      </c>
      <c r="BU573" s="1360">
        <v>0</v>
      </c>
      <c r="BV573" s="1360">
        <v>0</v>
      </c>
      <c r="BW573" s="1360">
        <v>1</v>
      </c>
      <c r="BX573" s="1360"/>
      <c r="BY573" s="1360"/>
      <c r="BZ573" s="1360"/>
      <c r="CA573" s="1360">
        <v>3</v>
      </c>
      <c r="CB573" s="1360">
        <v>0</v>
      </c>
      <c r="CC573" s="1360">
        <v>0</v>
      </c>
      <c r="CD573" s="1360">
        <v>3</v>
      </c>
      <c r="CE573" s="1360">
        <v>1</v>
      </c>
      <c r="CF573" s="1163"/>
      <c r="CG573" s="595"/>
      <c r="CH573" s="595">
        <v>3</v>
      </c>
      <c r="CI573" s="595">
        <v>0</v>
      </c>
      <c r="CJ573" s="1062">
        <v>3</v>
      </c>
      <c r="CK573" s="1062">
        <v>6</v>
      </c>
      <c r="CL573" s="1082">
        <v>1</v>
      </c>
      <c r="CP573" s="1062">
        <v>2</v>
      </c>
      <c r="CQ573" s="1062">
        <v>2</v>
      </c>
      <c r="CR573" s="1062">
        <v>8</v>
      </c>
      <c r="CS573" s="1062">
        <v>12</v>
      </c>
      <c r="CT573" s="1082">
        <v>1</v>
      </c>
      <c r="CW573" s="1062">
        <v>2</v>
      </c>
      <c r="CX573" s="1062">
        <v>2</v>
      </c>
      <c r="CY573" s="1062">
        <v>8</v>
      </c>
      <c r="CZ573" s="1062">
        <v>12</v>
      </c>
      <c r="DA573" s="1082">
        <v>1</v>
      </c>
      <c r="DB573" s="1082"/>
      <c r="DC573" s="1082"/>
      <c r="DD573" s="1082"/>
      <c r="DE573" s="1082"/>
      <c r="DF573" s="1082"/>
      <c r="DG573" s="1082"/>
      <c r="DH573" s="1082"/>
      <c r="DI573" s="1082"/>
      <c r="DJ573" s="1082"/>
      <c r="DK573" s="1082"/>
      <c r="DL573" s="1082"/>
      <c r="EF573" s="1062">
        <v>9</v>
      </c>
      <c r="EG573" s="1062">
        <v>0</v>
      </c>
      <c r="EH573" s="1062">
        <v>2</v>
      </c>
      <c r="EI573" s="1062">
        <v>11</v>
      </c>
      <c r="EJ573" s="1082">
        <v>1</v>
      </c>
      <c r="EM573" s="1062">
        <v>10</v>
      </c>
      <c r="EN573" s="1062">
        <v>2</v>
      </c>
      <c r="EO573" s="1062">
        <v>4</v>
      </c>
      <c r="EP573" s="1062">
        <v>16</v>
      </c>
      <c r="EQ573" s="1082">
        <v>1</v>
      </c>
      <c r="EU573" s="1062">
        <v>7</v>
      </c>
      <c r="EV573" s="1062">
        <v>1</v>
      </c>
      <c r="EW573" s="1062">
        <v>0</v>
      </c>
      <c r="EX573" s="1062">
        <v>8</v>
      </c>
      <c r="EY573" s="1081">
        <v>1</v>
      </c>
      <c r="FB573" s="1062">
        <v>7</v>
      </c>
      <c r="FC573" s="1062">
        <v>3</v>
      </c>
      <c r="FD573" s="1062">
        <v>5</v>
      </c>
      <c r="FE573" s="1062">
        <v>15</v>
      </c>
      <c r="FF573" s="1082">
        <v>1</v>
      </c>
      <c r="FJ573" s="1248">
        <v>6</v>
      </c>
      <c r="FK573" s="1248">
        <v>1</v>
      </c>
      <c r="FL573" s="1248">
        <v>2</v>
      </c>
      <c r="FM573" s="1248">
        <v>9</v>
      </c>
      <c r="FN573" s="1248">
        <v>1</v>
      </c>
      <c r="FO573" s="1248"/>
      <c r="FP573" s="1248"/>
      <c r="FQ573" s="1248">
        <v>6</v>
      </c>
      <c r="FR573" s="1062">
        <v>2</v>
      </c>
      <c r="FS573" s="1062">
        <v>5</v>
      </c>
      <c r="FT573" s="1062">
        <v>13</v>
      </c>
      <c r="FU573" s="1076">
        <v>1</v>
      </c>
      <c r="FY573" s="1062">
        <v>1</v>
      </c>
      <c r="GA573" s="1062">
        <v>0</v>
      </c>
      <c r="GB573" s="590">
        <v>1</v>
      </c>
      <c r="GC573" s="1139">
        <v>1</v>
      </c>
      <c r="GE573" s="589">
        <v>33</v>
      </c>
      <c r="GF573" s="589">
        <v>6</v>
      </c>
      <c r="GG573" s="589">
        <v>20</v>
      </c>
      <c r="GH573" s="586">
        <v>1</v>
      </c>
      <c r="GI573" s="586">
        <v>7</v>
      </c>
    </row>
    <row r="574" spans="1:191" hidden="1" x14ac:dyDescent="0.35">
      <c r="A574" s="1521">
        <v>43524</v>
      </c>
      <c r="B574" s="1013"/>
      <c r="C574" s="1013"/>
      <c r="D574" s="1013"/>
      <c r="E574" s="1201"/>
      <c r="F574" s="1201"/>
      <c r="G574" s="1165"/>
      <c r="H574" s="595"/>
      <c r="I574" s="595"/>
      <c r="J574" s="595"/>
      <c r="K574" s="595"/>
      <c r="L574" s="595"/>
      <c r="M574" s="1012"/>
      <c r="N574" s="1012"/>
      <c r="O574" s="595"/>
      <c r="P574" s="595"/>
      <c r="Q574" s="595"/>
      <c r="R574" s="595"/>
      <c r="S574" s="595"/>
      <c r="T574" s="595"/>
      <c r="U574" s="1012"/>
      <c r="V574" s="1165"/>
      <c r="W574" s="595"/>
      <c r="X574" s="595"/>
      <c r="Y574" s="595"/>
      <c r="Z574" s="595"/>
      <c r="AA574" s="1012"/>
      <c r="AB574" s="1012"/>
      <c r="AC574" s="1360">
        <v>4</v>
      </c>
      <c r="AD574" s="1360">
        <v>5</v>
      </c>
      <c r="AE574" s="1360">
        <v>8</v>
      </c>
      <c r="AF574" s="1360">
        <v>17</v>
      </c>
      <c r="AG574" s="1360">
        <v>1</v>
      </c>
      <c r="AH574" s="1361"/>
      <c r="AI574" s="1360"/>
      <c r="AJ574" s="1360">
        <v>4</v>
      </c>
      <c r="AK574" s="1360">
        <v>5</v>
      </c>
      <c r="AL574" s="1360">
        <v>11</v>
      </c>
      <c r="AM574" s="1360">
        <v>20</v>
      </c>
      <c r="AN574" s="1360">
        <v>1</v>
      </c>
      <c r="AO574" s="1360"/>
      <c r="AP574" s="1360"/>
      <c r="AQ574" s="1360">
        <v>3</v>
      </c>
      <c r="AR574" s="1360">
        <v>4</v>
      </c>
      <c r="AS574" s="1360">
        <v>7</v>
      </c>
      <c r="AT574" s="1360">
        <v>14</v>
      </c>
      <c r="AU574" s="1360">
        <v>1</v>
      </c>
      <c r="AV574" s="1361"/>
      <c r="AW574" s="1360"/>
      <c r="AX574" s="1360">
        <v>3</v>
      </c>
      <c r="AY574" s="1360">
        <v>4</v>
      </c>
      <c r="AZ574" s="1360">
        <v>7</v>
      </c>
      <c r="BA574" s="1360">
        <v>14</v>
      </c>
      <c r="BB574" s="1360">
        <v>1</v>
      </c>
      <c r="BC574" s="1360"/>
      <c r="BD574" s="1360"/>
      <c r="BE574" s="1360"/>
      <c r="BF574" s="1360"/>
      <c r="BG574" s="1360"/>
      <c r="BH574" s="1360"/>
      <c r="BI574" s="1360"/>
      <c r="BJ574" s="1360"/>
      <c r="BK574" s="1360"/>
      <c r="BL574" s="1360"/>
      <c r="BM574" s="1360">
        <v>0</v>
      </c>
      <c r="BN574" s="1360">
        <v>0</v>
      </c>
      <c r="BO574" s="1360">
        <v>0</v>
      </c>
      <c r="BP574" s="1360">
        <v>0</v>
      </c>
      <c r="BQ574" s="1360">
        <v>1</v>
      </c>
      <c r="BR574" s="1361"/>
      <c r="BS574" s="1360">
        <v>0</v>
      </c>
      <c r="BT574" s="1360">
        <v>0</v>
      </c>
      <c r="BU574" s="1360">
        <v>0</v>
      </c>
      <c r="BV574" s="1360">
        <v>0</v>
      </c>
      <c r="BW574" s="1360">
        <v>1</v>
      </c>
      <c r="BX574" s="1360"/>
      <c r="BY574" s="1360"/>
      <c r="BZ574" s="1360"/>
      <c r="CA574" s="1360">
        <v>2</v>
      </c>
      <c r="CB574" s="1360">
        <v>0</v>
      </c>
      <c r="CC574" s="1360">
        <v>1</v>
      </c>
      <c r="CD574" s="1360">
        <v>3</v>
      </c>
      <c r="CE574" s="1360">
        <v>1</v>
      </c>
      <c r="CF574" s="1163"/>
      <c r="CG574" s="595"/>
      <c r="CH574" s="595">
        <v>4</v>
      </c>
      <c r="CI574" s="595">
        <v>0</v>
      </c>
      <c r="CJ574" s="1062">
        <v>7</v>
      </c>
      <c r="CK574" s="1062">
        <v>11</v>
      </c>
      <c r="CL574" s="1082">
        <v>1</v>
      </c>
      <c r="CP574" s="1062">
        <v>4</v>
      </c>
      <c r="CQ574" s="1062">
        <v>2</v>
      </c>
      <c r="CR574" s="1062">
        <v>6</v>
      </c>
      <c r="CS574" s="1062">
        <v>12</v>
      </c>
      <c r="CT574" s="1082">
        <v>1</v>
      </c>
      <c r="CW574" s="1062">
        <v>5</v>
      </c>
      <c r="CX574" s="1062">
        <v>2</v>
      </c>
      <c r="CY574" s="1062">
        <v>7</v>
      </c>
      <c r="CZ574" s="1062">
        <v>14</v>
      </c>
      <c r="DA574" s="1082">
        <v>1</v>
      </c>
      <c r="DB574" s="1082"/>
      <c r="DC574" s="1082"/>
      <c r="DD574" s="1082"/>
      <c r="DE574" s="1082"/>
      <c r="DF574" s="1082"/>
      <c r="DG574" s="1082"/>
      <c r="DH574" s="1082"/>
      <c r="DI574" s="1082"/>
      <c r="DJ574" s="1082"/>
      <c r="DK574" s="1082"/>
      <c r="DL574" s="1082"/>
      <c r="EF574" s="1062">
        <v>3</v>
      </c>
      <c r="EG574" s="1062">
        <v>0</v>
      </c>
      <c r="EH574" s="1062">
        <v>1</v>
      </c>
      <c r="EI574" s="1062">
        <v>4</v>
      </c>
      <c r="EJ574" s="1082">
        <v>1</v>
      </c>
      <c r="EM574" s="1062">
        <v>6</v>
      </c>
      <c r="EN574" s="1062">
        <v>1</v>
      </c>
      <c r="EO574" s="1062">
        <v>2</v>
      </c>
      <c r="EP574" s="1062">
        <v>9</v>
      </c>
      <c r="EQ574" s="1082">
        <v>1</v>
      </c>
      <c r="EU574" s="1062">
        <v>7</v>
      </c>
      <c r="EV574" s="1062">
        <v>0</v>
      </c>
      <c r="EW574" s="1062">
        <v>2</v>
      </c>
      <c r="EX574" s="1062">
        <v>9</v>
      </c>
      <c r="EY574" s="1081">
        <v>1</v>
      </c>
      <c r="FB574" s="1062">
        <v>8</v>
      </c>
      <c r="FC574" s="1062">
        <v>0</v>
      </c>
      <c r="FD574" s="1062">
        <v>5</v>
      </c>
      <c r="FE574" s="1062">
        <v>13</v>
      </c>
      <c r="FF574" s="1082">
        <v>1</v>
      </c>
      <c r="FJ574" s="1248">
        <v>2</v>
      </c>
      <c r="FK574" s="1248">
        <v>0</v>
      </c>
      <c r="FL574" s="1248">
        <v>0</v>
      </c>
      <c r="FM574" s="1248">
        <v>2</v>
      </c>
      <c r="FN574" s="1248">
        <v>0.5</v>
      </c>
      <c r="FO574" s="1248"/>
      <c r="FP574" s="1248"/>
      <c r="FQ574" s="1248">
        <v>2</v>
      </c>
      <c r="FR574" s="1062">
        <v>1</v>
      </c>
      <c r="FS574" s="1062">
        <v>2</v>
      </c>
      <c r="FT574" s="1062">
        <v>5</v>
      </c>
      <c r="FU574" s="1076">
        <v>0.5</v>
      </c>
      <c r="FY574" s="1062">
        <v>0</v>
      </c>
      <c r="FZ574" s="1062">
        <v>0</v>
      </c>
      <c r="GA574" s="1062">
        <v>3</v>
      </c>
      <c r="GB574" s="590">
        <v>3</v>
      </c>
      <c r="GC574" s="1139">
        <v>1</v>
      </c>
      <c r="GE574" s="589">
        <v>25</v>
      </c>
      <c r="GF574" s="589">
        <v>11</v>
      </c>
      <c r="GG574" s="589">
        <v>28</v>
      </c>
      <c r="GH574" s="586">
        <v>0</v>
      </c>
      <c r="GI574" s="586">
        <v>1</v>
      </c>
    </row>
    <row r="575" spans="1:191" hidden="1" x14ac:dyDescent="0.35">
      <c r="A575" s="1522">
        <v>43525</v>
      </c>
      <c r="B575" s="1013"/>
      <c r="C575" s="1013"/>
      <c r="D575" s="1013"/>
      <c r="E575" s="1201"/>
      <c r="F575" s="1201"/>
      <c r="G575" s="1165"/>
      <c r="H575" s="595"/>
      <c r="I575" s="595"/>
      <c r="J575" s="595"/>
      <c r="K575" s="595"/>
      <c r="L575" s="595"/>
      <c r="M575" s="1012"/>
      <c r="N575" s="1012"/>
      <c r="O575" s="595"/>
      <c r="P575" s="595"/>
      <c r="Q575" s="595"/>
      <c r="R575" s="595"/>
      <c r="S575" s="595"/>
      <c r="T575" s="595"/>
      <c r="U575" s="1012"/>
      <c r="V575" s="1165"/>
      <c r="W575" s="595"/>
      <c r="X575" s="595"/>
      <c r="Y575" s="595"/>
      <c r="Z575" s="595"/>
      <c r="AA575" s="1012"/>
      <c r="AB575" s="1012"/>
      <c r="AC575" s="1360">
        <v>6</v>
      </c>
      <c r="AD575" s="1360">
        <v>6</v>
      </c>
      <c r="AE575" s="1360">
        <v>4</v>
      </c>
      <c r="AF575" s="1360">
        <v>16</v>
      </c>
      <c r="AG575" s="1360">
        <v>1</v>
      </c>
      <c r="AH575" s="1361"/>
      <c r="AI575" s="1360"/>
      <c r="AJ575" s="1360">
        <v>7</v>
      </c>
      <c r="AK575" s="1360">
        <v>6</v>
      </c>
      <c r="AL575" s="1360">
        <v>5</v>
      </c>
      <c r="AM575" s="1360">
        <v>18</v>
      </c>
      <c r="AN575" s="1360">
        <v>1</v>
      </c>
      <c r="AO575" s="1360"/>
      <c r="AP575" s="1360"/>
      <c r="AQ575" s="1360">
        <v>5</v>
      </c>
      <c r="AR575" s="1360">
        <v>2</v>
      </c>
      <c r="AS575" s="1360">
        <v>6</v>
      </c>
      <c r="AT575" s="1360">
        <v>13</v>
      </c>
      <c r="AU575" s="1360">
        <v>1</v>
      </c>
      <c r="AV575" s="1361"/>
      <c r="AW575" s="1360"/>
      <c r="AX575" s="1360">
        <v>6</v>
      </c>
      <c r="AY575" s="1360">
        <v>3</v>
      </c>
      <c r="AZ575" s="1360">
        <v>6</v>
      </c>
      <c r="BA575" s="1360">
        <v>15</v>
      </c>
      <c r="BB575" s="1360">
        <v>1</v>
      </c>
      <c r="BC575" s="1360"/>
      <c r="BD575" s="1360"/>
      <c r="BE575" s="1360"/>
      <c r="BF575" s="1360"/>
      <c r="BG575" s="1360"/>
      <c r="BH575" s="1360"/>
      <c r="BI575" s="1360"/>
      <c r="BJ575" s="1360"/>
      <c r="BK575" s="1360"/>
      <c r="BL575" s="1360"/>
      <c r="BM575" s="1360">
        <v>0</v>
      </c>
      <c r="BN575" s="1360">
        <v>0</v>
      </c>
      <c r="BO575" s="1360">
        <v>0</v>
      </c>
      <c r="BP575" s="1360">
        <v>0</v>
      </c>
      <c r="BQ575" s="1360">
        <v>1</v>
      </c>
      <c r="BR575" s="1361"/>
      <c r="BS575" s="1360">
        <v>0</v>
      </c>
      <c r="BT575" s="1360">
        <v>0</v>
      </c>
      <c r="BU575" s="1360">
        <v>0</v>
      </c>
      <c r="BV575" s="1360">
        <v>0</v>
      </c>
      <c r="BW575" s="1360">
        <v>1</v>
      </c>
      <c r="BX575" s="1360"/>
      <c r="BY575" s="1360"/>
      <c r="BZ575" s="1360"/>
      <c r="CA575" s="1360">
        <v>10</v>
      </c>
      <c r="CB575" s="1360">
        <v>7</v>
      </c>
      <c r="CC575" s="1360">
        <v>5</v>
      </c>
      <c r="CD575" s="1360">
        <v>22</v>
      </c>
      <c r="CE575" s="1360">
        <v>1</v>
      </c>
      <c r="CF575" s="1163"/>
      <c r="CG575" s="595"/>
      <c r="CH575" s="595">
        <v>10</v>
      </c>
      <c r="CI575" s="595">
        <v>7</v>
      </c>
      <c r="CJ575" s="1062">
        <v>6</v>
      </c>
      <c r="CK575" s="1062">
        <v>23</v>
      </c>
      <c r="CL575" s="1082">
        <v>1</v>
      </c>
      <c r="CP575" s="1062">
        <v>9</v>
      </c>
      <c r="CQ575" s="1062">
        <v>5</v>
      </c>
      <c r="CR575" s="1062">
        <v>2</v>
      </c>
      <c r="CS575" s="1062">
        <v>16</v>
      </c>
      <c r="CT575" s="1082">
        <v>1</v>
      </c>
      <c r="CW575" s="1062">
        <v>9</v>
      </c>
      <c r="CX575" s="1062">
        <v>6</v>
      </c>
      <c r="CY575" s="1062">
        <v>2</v>
      </c>
      <c r="CZ575" s="1062">
        <v>17</v>
      </c>
      <c r="DA575" s="1082">
        <v>1</v>
      </c>
      <c r="DB575" s="1082"/>
      <c r="DC575" s="1082"/>
      <c r="DD575" s="1082"/>
      <c r="DE575" s="1082"/>
      <c r="DF575" s="1082"/>
      <c r="DG575" s="1082"/>
      <c r="DH575" s="1082"/>
      <c r="DI575" s="1082"/>
      <c r="DJ575" s="1082"/>
      <c r="DK575" s="1082"/>
      <c r="DL575" s="1082"/>
      <c r="EF575" s="1062">
        <v>8</v>
      </c>
      <c r="EG575" s="1062">
        <v>8</v>
      </c>
      <c r="EH575" s="1062">
        <v>2</v>
      </c>
      <c r="EI575" s="1062">
        <v>18</v>
      </c>
      <c r="EJ575" s="1082">
        <v>1</v>
      </c>
      <c r="EM575" s="1062">
        <v>11</v>
      </c>
      <c r="EN575" s="1062">
        <v>9</v>
      </c>
      <c r="EO575" s="1062">
        <v>3</v>
      </c>
      <c r="EP575" s="1062">
        <v>23</v>
      </c>
      <c r="EQ575" s="1082">
        <v>1</v>
      </c>
      <c r="EU575" s="1062">
        <v>6</v>
      </c>
      <c r="EV575" s="1062">
        <v>3</v>
      </c>
      <c r="EW575" s="1062">
        <v>3</v>
      </c>
      <c r="EX575" s="1062">
        <v>12</v>
      </c>
      <c r="EY575" s="1081">
        <v>1</v>
      </c>
      <c r="FB575" s="1062">
        <v>7</v>
      </c>
      <c r="FC575" s="1062">
        <v>4</v>
      </c>
      <c r="FD575" s="1062">
        <v>8</v>
      </c>
      <c r="FE575" s="1062">
        <v>19</v>
      </c>
      <c r="FF575" s="1082">
        <v>1</v>
      </c>
      <c r="FJ575" s="1248">
        <v>0</v>
      </c>
      <c r="FK575" s="1248">
        <v>0</v>
      </c>
      <c r="FL575" s="1248">
        <v>0</v>
      </c>
      <c r="FM575" s="1248">
        <v>0</v>
      </c>
      <c r="FN575" s="1248">
        <v>0</v>
      </c>
      <c r="FO575" s="1248"/>
      <c r="FP575" s="1248"/>
      <c r="FQ575" s="1248">
        <v>0</v>
      </c>
      <c r="FR575" s="1062">
        <v>0</v>
      </c>
      <c r="FS575" s="1062">
        <v>0</v>
      </c>
      <c r="FT575" s="1062">
        <v>0</v>
      </c>
      <c r="FU575" s="1076">
        <v>0</v>
      </c>
      <c r="FY575" s="1062">
        <v>2</v>
      </c>
      <c r="FZ575" s="1062">
        <v>1</v>
      </c>
      <c r="GA575" s="1062">
        <v>0</v>
      </c>
      <c r="GB575" s="590">
        <v>3</v>
      </c>
      <c r="GC575" s="1139">
        <v>1</v>
      </c>
      <c r="GE575" s="589">
        <v>46</v>
      </c>
      <c r="GF575" s="589">
        <v>32</v>
      </c>
      <c r="GG575" s="589">
        <v>22</v>
      </c>
      <c r="GH575" s="586">
        <v>0</v>
      </c>
      <c r="GI575" s="586">
        <v>2</v>
      </c>
    </row>
    <row r="576" spans="1:191" hidden="1" x14ac:dyDescent="0.35">
      <c r="A576" s="1521">
        <v>43528</v>
      </c>
      <c r="B576" s="1013"/>
      <c r="C576" s="1013"/>
      <c r="D576" s="1013"/>
      <c r="E576" s="1201"/>
      <c r="F576" s="1201"/>
      <c r="G576" s="1165"/>
      <c r="H576" s="595"/>
      <c r="I576" s="595"/>
      <c r="J576" s="595"/>
      <c r="K576" s="595"/>
      <c r="L576" s="595"/>
      <c r="M576" s="1012"/>
      <c r="N576" s="1012"/>
      <c r="O576" s="595"/>
      <c r="P576" s="595"/>
      <c r="Q576" s="595"/>
      <c r="R576" s="595"/>
      <c r="S576" s="595"/>
      <c r="T576" s="595"/>
      <c r="U576" s="1012"/>
      <c r="V576" s="1165"/>
      <c r="W576" s="595"/>
      <c r="X576" s="595"/>
      <c r="Y576" s="595"/>
      <c r="Z576" s="595"/>
      <c r="AA576" s="1012"/>
      <c r="AB576" s="1012"/>
      <c r="AC576" s="1360">
        <v>2</v>
      </c>
      <c r="AD576" s="1360">
        <v>16</v>
      </c>
      <c r="AE576" s="1360">
        <v>7</v>
      </c>
      <c r="AF576" s="1360">
        <v>25</v>
      </c>
      <c r="AG576" s="1360">
        <v>1</v>
      </c>
      <c r="AH576" s="1361"/>
      <c r="AI576" s="1360"/>
      <c r="AJ576" s="1360">
        <v>2</v>
      </c>
      <c r="AK576" s="1360">
        <v>16</v>
      </c>
      <c r="AL576" s="1360">
        <v>9</v>
      </c>
      <c r="AM576" s="1360">
        <v>27</v>
      </c>
      <c r="AN576" s="1360">
        <v>1</v>
      </c>
      <c r="AO576" s="1360"/>
      <c r="AP576" s="1360"/>
      <c r="AQ576" s="1360">
        <v>0</v>
      </c>
      <c r="AR576" s="1360">
        <v>0</v>
      </c>
      <c r="AS576" s="1360">
        <v>0</v>
      </c>
      <c r="AT576" s="1360">
        <v>0</v>
      </c>
      <c r="AU576" s="1360">
        <v>0</v>
      </c>
      <c r="AV576" s="1361"/>
      <c r="AW576" s="1360"/>
      <c r="AX576" s="1360">
        <v>0</v>
      </c>
      <c r="AY576" s="1360">
        <v>0</v>
      </c>
      <c r="AZ576" s="1360">
        <v>0</v>
      </c>
      <c r="BA576" s="1360">
        <v>0</v>
      </c>
      <c r="BB576" s="1360">
        <v>0</v>
      </c>
      <c r="BC576" s="1360"/>
      <c r="BD576" s="1360"/>
      <c r="BE576" s="1360"/>
      <c r="BF576" s="1360"/>
      <c r="BG576" s="1360"/>
      <c r="BH576" s="1360"/>
      <c r="BI576" s="1360"/>
      <c r="BJ576" s="1360"/>
      <c r="BK576" s="1360"/>
      <c r="BL576" s="1360"/>
      <c r="BM576" s="1360">
        <v>0</v>
      </c>
      <c r="BN576" s="1360">
        <v>0</v>
      </c>
      <c r="BO576" s="1360">
        <v>0</v>
      </c>
      <c r="BP576" s="1360">
        <v>0</v>
      </c>
      <c r="BQ576" s="1360">
        <v>1</v>
      </c>
      <c r="BR576" s="1361"/>
      <c r="BS576" s="1360">
        <v>0</v>
      </c>
      <c r="BT576" s="1360">
        <v>0</v>
      </c>
      <c r="BU576" s="1360">
        <v>0</v>
      </c>
      <c r="BV576" s="1360">
        <v>0</v>
      </c>
      <c r="BW576" s="1360">
        <v>1</v>
      </c>
      <c r="BX576" s="1360"/>
      <c r="BY576" s="1360"/>
      <c r="BZ576" s="1360"/>
      <c r="CA576" s="1360">
        <v>10</v>
      </c>
      <c r="CB576" s="1360">
        <v>1</v>
      </c>
      <c r="CC576" s="1360">
        <v>2</v>
      </c>
      <c r="CD576" s="1360">
        <v>13</v>
      </c>
      <c r="CE576" s="1360">
        <v>1</v>
      </c>
      <c r="CF576" s="1163"/>
      <c r="CG576" s="595"/>
      <c r="CH576" s="595">
        <v>10</v>
      </c>
      <c r="CI576" s="595">
        <v>1</v>
      </c>
      <c r="CJ576" s="1062">
        <v>4</v>
      </c>
      <c r="CK576" s="1062">
        <v>15</v>
      </c>
      <c r="CL576" s="1082">
        <v>1</v>
      </c>
      <c r="CP576" s="1062">
        <v>6</v>
      </c>
      <c r="CQ576" s="1062">
        <v>0</v>
      </c>
      <c r="CR576" s="1062">
        <v>7</v>
      </c>
      <c r="CS576" s="1062">
        <v>13</v>
      </c>
      <c r="CT576" s="1082">
        <v>1</v>
      </c>
      <c r="CW576" s="1062">
        <v>6</v>
      </c>
      <c r="CX576" s="1062">
        <v>0</v>
      </c>
      <c r="CY576" s="1062">
        <v>7</v>
      </c>
      <c r="CZ576" s="1062">
        <v>13</v>
      </c>
      <c r="DA576" s="1082">
        <v>1</v>
      </c>
      <c r="DB576" s="1082"/>
      <c r="DC576" s="1082"/>
      <c r="DD576" s="1082"/>
      <c r="DE576" s="1082"/>
      <c r="DF576" s="1082"/>
      <c r="DG576" s="1082"/>
      <c r="DH576" s="1082"/>
      <c r="DI576" s="1082"/>
      <c r="DJ576" s="1082"/>
      <c r="DK576" s="1082"/>
      <c r="DL576" s="1082"/>
      <c r="EF576" s="1062">
        <v>9</v>
      </c>
      <c r="EG576" s="1062">
        <v>0</v>
      </c>
      <c r="EH576" s="1062">
        <v>0</v>
      </c>
      <c r="EI576" s="1062">
        <v>9</v>
      </c>
      <c r="EJ576" s="1082">
        <v>0</v>
      </c>
      <c r="EM576" s="1062">
        <v>0</v>
      </c>
      <c r="EN576" s="1062">
        <v>0</v>
      </c>
      <c r="EO576" s="1062">
        <v>0</v>
      </c>
      <c r="EP576" s="1062">
        <v>0</v>
      </c>
      <c r="EQ576" s="1082">
        <v>0</v>
      </c>
      <c r="EU576" s="1062">
        <v>9</v>
      </c>
      <c r="EV576" s="1062">
        <v>0</v>
      </c>
      <c r="EW576" s="1062">
        <v>0</v>
      </c>
      <c r="EX576" s="1062">
        <v>9</v>
      </c>
      <c r="EY576" s="1081">
        <v>1</v>
      </c>
      <c r="FB576" s="1062">
        <v>10</v>
      </c>
      <c r="FC576" s="1062">
        <v>0</v>
      </c>
      <c r="FD576" s="1062">
        <v>4</v>
      </c>
      <c r="FE576" s="1062">
        <v>14</v>
      </c>
      <c r="FF576" s="1082">
        <v>1</v>
      </c>
      <c r="FJ576" s="1248">
        <v>10</v>
      </c>
      <c r="FK576" s="1248">
        <v>1</v>
      </c>
      <c r="FL576" s="1248">
        <v>0</v>
      </c>
      <c r="FM576" s="1248">
        <v>11</v>
      </c>
      <c r="FN576" s="1248">
        <v>1</v>
      </c>
      <c r="FO576" s="1248"/>
      <c r="FP576" s="1248"/>
      <c r="FQ576" s="1248">
        <v>10</v>
      </c>
      <c r="FR576" s="1062">
        <v>1</v>
      </c>
      <c r="FS576" s="1062">
        <v>1</v>
      </c>
      <c r="FT576" s="1062">
        <v>12</v>
      </c>
      <c r="FU576" s="1076">
        <v>1</v>
      </c>
      <c r="FY576" s="1062">
        <v>1</v>
      </c>
      <c r="FZ576" s="1062">
        <v>0</v>
      </c>
      <c r="GA576" s="1062">
        <v>1</v>
      </c>
      <c r="GB576" s="590">
        <v>2</v>
      </c>
      <c r="GC576" s="1139">
        <v>1</v>
      </c>
      <c r="GE576" s="589">
        <v>47</v>
      </c>
      <c r="GF576" s="589">
        <v>18</v>
      </c>
      <c r="GG576" s="589">
        <v>17</v>
      </c>
      <c r="GH576" s="586">
        <v>1</v>
      </c>
      <c r="GI576" s="586">
        <v>3</v>
      </c>
    </row>
    <row r="577" spans="1:191" hidden="1" x14ac:dyDescent="0.35">
      <c r="A577" s="1521">
        <v>43529</v>
      </c>
      <c r="B577" s="1013"/>
      <c r="C577" s="1013"/>
      <c r="D577" s="1013"/>
      <c r="E577" s="1201"/>
      <c r="F577" s="1201"/>
      <c r="G577" s="1165"/>
      <c r="H577" s="595"/>
      <c r="I577" s="595"/>
      <c r="J577" s="595"/>
      <c r="K577" s="595"/>
      <c r="L577" s="595"/>
      <c r="M577" s="1012"/>
      <c r="N577" s="1012"/>
      <c r="O577" s="595"/>
      <c r="P577" s="595"/>
      <c r="Q577" s="595"/>
      <c r="R577" s="595"/>
      <c r="S577" s="595"/>
      <c r="T577" s="595"/>
      <c r="U577" s="1012"/>
      <c r="V577" s="1165"/>
      <c r="W577" s="595"/>
      <c r="X577" s="595"/>
      <c r="Y577" s="595"/>
      <c r="Z577" s="595"/>
      <c r="AA577" s="1012"/>
      <c r="AB577" s="1012"/>
      <c r="AC577" s="1360">
        <v>8</v>
      </c>
      <c r="AD577" s="1360">
        <v>6</v>
      </c>
      <c r="AE577" s="1360">
        <v>10</v>
      </c>
      <c r="AF577" s="1360">
        <v>24</v>
      </c>
      <c r="AG577" s="1360">
        <v>1</v>
      </c>
      <c r="AH577" s="1361"/>
      <c r="AI577" s="1360"/>
      <c r="AJ577" s="1360">
        <v>8</v>
      </c>
      <c r="AK577" s="1360">
        <v>7</v>
      </c>
      <c r="AL577" s="1360">
        <v>11</v>
      </c>
      <c r="AM577" s="1360">
        <v>26</v>
      </c>
      <c r="AN577" s="1360">
        <v>1</v>
      </c>
      <c r="AO577" s="1360"/>
      <c r="AP577" s="1360"/>
      <c r="AQ577" s="1360">
        <v>0</v>
      </c>
      <c r="AR577" s="1360">
        <v>0</v>
      </c>
      <c r="AS577" s="1360">
        <v>0</v>
      </c>
      <c r="AT577" s="1360">
        <v>0</v>
      </c>
      <c r="AU577" s="1360">
        <v>0</v>
      </c>
      <c r="AV577" s="1361"/>
      <c r="AW577" s="1360"/>
      <c r="AX577" s="1360">
        <v>3</v>
      </c>
      <c r="AY577" s="1360">
        <v>1</v>
      </c>
      <c r="AZ577" s="1360">
        <v>0</v>
      </c>
      <c r="BA577" s="1360">
        <v>4</v>
      </c>
      <c r="BB577" s="1360">
        <v>0</v>
      </c>
      <c r="BC577" s="1360"/>
      <c r="BD577" s="1360"/>
      <c r="BE577" s="1360"/>
      <c r="BF577" s="1360"/>
      <c r="BG577" s="1360"/>
      <c r="BH577" s="1360"/>
      <c r="BI577" s="1360"/>
      <c r="BJ577" s="1360"/>
      <c r="BK577" s="1360"/>
      <c r="BL577" s="1360"/>
      <c r="BM577" s="1360">
        <v>0</v>
      </c>
      <c r="BN577" s="1360">
        <v>0</v>
      </c>
      <c r="BO577" s="1360">
        <v>0</v>
      </c>
      <c r="BP577" s="1360">
        <v>0</v>
      </c>
      <c r="BQ577" s="1360">
        <v>1</v>
      </c>
      <c r="BR577" s="1361"/>
      <c r="BS577" s="1360">
        <v>0</v>
      </c>
      <c r="BT577" s="1360">
        <v>0</v>
      </c>
      <c r="BU577" s="1360">
        <v>0</v>
      </c>
      <c r="BV577" s="1360">
        <v>0</v>
      </c>
      <c r="BW577" s="1360">
        <v>1</v>
      </c>
      <c r="BX577" s="1360"/>
      <c r="BY577" s="1360"/>
      <c r="BZ577" s="1360"/>
      <c r="CA577" s="1360">
        <v>3</v>
      </c>
      <c r="CB577" s="1360">
        <v>0</v>
      </c>
      <c r="CC577" s="1360">
        <v>0</v>
      </c>
      <c r="CD577" s="1360">
        <v>3</v>
      </c>
      <c r="CE577" s="1360">
        <v>1</v>
      </c>
      <c r="CF577" s="1163"/>
      <c r="CG577" s="595"/>
      <c r="CH577" s="595">
        <v>5</v>
      </c>
      <c r="CI577" s="595">
        <v>0</v>
      </c>
      <c r="CJ577" s="1062">
        <v>5</v>
      </c>
      <c r="CK577" s="1062">
        <v>10</v>
      </c>
      <c r="CL577" s="1082">
        <v>1</v>
      </c>
      <c r="CP577" s="1062">
        <v>6</v>
      </c>
      <c r="CQ577" s="1062">
        <v>0</v>
      </c>
      <c r="CR577" s="1062">
        <v>1</v>
      </c>
      <c r="CS577" s="1062">
        <v>7</v>
      </c>
      <c r="CT577" s="1082">
        <v>1</v>
      </c>
      <c r="CW577" s="1062">
        <v>9</v>
      </c>
      <c r="CX577" s="1062">
        <v>2</v>
      </c>
      <c r="CY577" s="1062">
        <v>4</v>
      </c>
      <c r="CZ577" s="1062">
        <v>15</v>
      </c>
      <c r="DA577" s="1082">
        <v>1</v>
      </c>
      <c r="DB577" s="1082"/>
      <c r="DC577" s="1082"/>
      <c r="DD577" s="1082"/>
      <c r="DE577" s="1082"/>
      <c r="DF577" s="1082"/>
      <c r="DG577" s="1082"/>
      <c r="DH577" s="1082"/>
      <c r="DI577" s="1082"/>
      <c r="DJ577" s="1082"/>
      <c r="DK577" s="1082"/>
      <c r="DL577" s="1082"/>
      <c r="EF577" s="1062">
        <v>6</v>
      </c>
      <c r="EG577" s="1062">
        <v>0</v>
      </c>
      <c r="EH577" s="1062">
        <v>4</v>
      </c>
      <c r="EI577" s="1062">
        <v>10</v>
      </c>
      <c r="EJ577" s="1082">
        <v>1</v>
      </c>
      <c r="EM577" s="1062">
        <v>7</v>
      </c>
      <c r="EN577" s="1062">
        <v>2</v>
      </c>
      <c r="EO577" s="1062">
        <v>5</v>
      </c>
      <c r="EP577" s="1062">
        <v>14</v>
      </c>
      <c r="EQ577" s="1082">
        <v>1</v>
      </c>
      <c r="EU577" s="1062">
        <v>3</v>
      </c>
      <c r="EV577" s="1062">
        <v>5</v>
      </c>
      <c r="EW577" s="1062">
        <v>5</v>
      </c>
      <c r="EX577" s="1062">
        <v>13</v>
      </c>
      <c r="EY577" s="1081">
        <v>1</v>
      </c>
      <c r="FB577" s="1062">
        <v>4</v>
      </c>
      <c r="FC577" s="1062">
        <v>5</v>
      </c>
      <c r="FD577" s="1062">
        <v>8</v>
      </c>
      <c r="FE577" s="1062">
        <v>17</v>
      </c>
      <c r="FF577" s="1082">
        <v>1</v>
      </c>
      <c r="FJ577" s="1248">
        <v>9</v>
      </c>
      <c r="FK577" s="1248">
        <v>0</v>
      </c>
      <c r="FL577" s="1248">
        <v>0</v>
      </c>
      <c r="FM577" s="1248">
        <v>9</v>
      </c>
      <c r="FN577" s="1248">
        <v>1</v>
      </c>
      <c r="FO577" s="1248"/>
      <c r="FP577" s="1248"/>
      <c r="FQ577" s="1248">
        <v>9</v>
      </c>
      <c r="FR577" s="1062">
        <v>0</v>
      </c>
      <c r="FS577" s="1062">
        <v>1</v>
      </c>
      <c r="FT577" s="1062">
        <v>10</v>
      </c>
      <c r="FU577" s="1076">
        <v>1</v>
      </c>
      <c r="FY577" s="1062">
        <v>3</v>
      </c>
      <c r="FZ577" s="1062">
        <v>1</v>
      </c>
      <c r="GA577" s="1062">
        <v>0</v>
      </c>
      <c r="GB577" s="590">
        <v>4</v>
      </c>
      <c r="GC577" s="1139">
        <v>1</v>
      </c>
      <c r="GE577" s="589">
        <v>38</v>
      </c>
      <c r="GF577" s="589">
        <v>12</v>
      </c>
      <c r="GG577" s="589">
        <v>20</v>
      </c>
      <c r="GH577" s="586">
        <v>0</v>
      </c>
      <c r="GI577" s="586">
        <v>1</v>
      </c>
    </row>
    <row r="578" spans="1:191" hidden="1" x14ac:dyDescent="0.35">
      <c r="A578" s="1521">
        <v>43530</v>
      </c>
      <c r="B578" s="1013"/>
      <c r="C578" s="1013"/>
      <c r="D578" s="1013"/>
      <c r="E578" s="1201"/>
      <c r="F578" s="1201"/>
      <c r="G578" s="1165"/>
      <c r="H578" s="595"/>
      <c r="I578" s="595"/>
      <c r="J578" s="595"/>
      <c r="K578" s="595"/>
      <c r="L578" s="595"/>
      <c r="M578" s="1012"/>
      <c r="N578" s="1012"/>
      <c r="O578" s="595"/>
      <c r="P578" s="595"/>
      <c r="Q578" s="595"/>
      <c r="R578" s="595"/>
      <c r="S578" s="595"/>
      <c r="T578" s="595"/>
      <c r="U578" s="1012"/>
      <c r="V578" s="1165"/>
      <c r="W578" s="595"/>
      <c r="X578" s="595"/>
      <c r="Y578" s="595"/>
      <c r="Z578" s="595"/>
      <c r="AA578" s="1012"/>
      <c r="AB578" s="1012"/>
      <c r="AC578" s="1360">
        <v>7</v>
      </c>
      <c r="AD578" s="1360">
        <v>12</v>
      </c>
      <c r="AE578" s="1360">
        <v>8</v>
      </c>
      <c r="AF578" s="1360">
        <v>27</v>
      </c>
      <c r="AG578" s="1360">
        <v>1</v>
      </c>
      <c r="AH578" s="1361"/>
      <c r="AI578" s="1360"/>
      <c r="AJ578" s="1360">
        <v>7</v>
      </c>
      <c r="AK578" s="1360">
        <v>13</v>
      </c>
      <c r="AL578" s="1360">
        <v>9</v>
      </c>
      <c r="AM578" s="1360">
        <v>29</v>
      </c>
      <c r="AN578" s="1360">
        <v>1</v>
      </c>
      <c r="AO578" s="1360"/>
      <c r="AP578" s="1360"/>
      <c r="AQ578" s="1360">
        <v>0</v>
      </c>
      <c r="AR578" s="1360">
        <v>0</v>
      </c>
      <c r="AS578" s="1360">
        <v>0</v>
      </c>
      <c r="AT578" s="1360">
        <v>0</v>
      </c>
      <c r="AU578" s="1360">
        <v>0</v>
      </c>
      <c r="AV578" s="1361"/>
      <c r="AW578" s="1360"/>
      <c r="AX578" s="1360">
        <v>4</v>
      </c>
      <c r="AY578" s="1360">
        <v>1</v>
      </c>
      <c r="AZ578" s="1360">
        <v>5</v>
      </c>
      <c r="BA578" s="1360">
        <v>10</v>
      </c>
      <c r="BB578" s="1360">
        <v>0</v>
      </c>
      <c r="BC578" s="1360"/>
      <c r="BD578" s="1360"/>
      <c r="BE578" s="1360"/>
      <c r="BF578" s="1360"/>
      <c r="BG578" s="1360"/>
      <c r="BH578" s="1360"/>
      <c r="BI578" s="1360"/>
      <c r="BJ578" s="1360"/>
      <c r="BK578" s="1360"/>
      <c r="BL578" s="1360"/>
      <c r="BM578" s="1360">
        <v>0</v>
      </c>
      <c r="BN578" s="1360">
        <v>0</v>
      </c>
      <c r="BO578" s="1360">
        <v>0</v>
      </c>
      <c r="BP578" s="1360">
        <v>0</v>
      </c>
      <c r="BQ578" s="1360">
        <v>1</v>
      </c>
      <c r="BR578" s="1361"/>
      <c r="BS578" s="1360">
        <v>0</v>
      </c>
      <c r="BT578" s="1360">
        <v>0</v>
      </c>
      <c r="BU578" s="1360">
        <v>0</v>
      </c>
      <c r="BV578" s="1360">
        <v>0</v>
      </c>
      <c r="BW578" s="1360">
        <v>1</v>
      </c>
      <c r="BX578" s="1360"/>
      <c r="BY578" s="1360"/>
      <c r="BZ578" s="1360"/>
      <c r="CA578" s="1360">
        <v>3</v>
      </c>
      <c r="CB578" s="1360">
        <v>0</v>
      </c>
      <c r="CC578" s="1360">
        <v>2</v>
      </c>
      <c r="CD578" s="1360">
        <v>5</v>
      </c>
      <c r="CE578" s="1360">
        <v>1</v>
      </c>
      <c r="CF578" s="1163"/>
      <c r="CG578" s="595"/>
      <c r="CH578" s="595">
        <v>4</v>
      </c>
      <c r="CI578" s="595">
        <v>0</v>
      </c>
      <c r="CJ578" s="1062">
        <v>5</v>
      </c>
      <c r="CK578" s="1062">
        <v>9</v>
      </c>
      <c r="CL578" s="1082">
        <v>1</v>
      </c>
      <c r="CP578" s="1062">
        <v>10</v>
      </c>
      <c r="CQ578" s="1062">
        <v>0</v>
      </c>
      <c r="CR578" s="1062">
        <v>3</v>
      </c>
      <c r="CS578" s="1062">
        <v>13</v>
      </c>
      <c r="CT578" s="1082">
        <v>1</v>
      </c>
      <c r="CW578" s="1062">
        <v>10</v>
      </c>
      <c r="CX578" s="1062">
        <v>1</v>
      </c>
      <c r="CY578" s="1062">
        <v>3</v>
      </c>
      <c r="CZ578" s="1062">
        <v>14</v>
      </c>
      <c r="DA578" s="1082">
        <v>1</v>
      </c>
      <c r="DB578" s="1082"/>
      <c r="DC578" s="1082"/>
      <c r="DD578" s="1082"/>
      <c r="DE578" s="1082"/>
      <c r="DF578" s="1082"/>
      <c r="DG578" s="1082"/>
      <c r="DH578" s="1082"/>
      <c r="DI578" s="1082"/>
      <c r="DJ578" s="1082"/>
      <c r="DK578" s="1082"/>
      <c r="DL578" s="1082"/>
      <c r="EF578" s="1062">
        <v>6</v>
      </c>
      <c r="EG578" s="1062">
        <v>0</v>
      </c>
      <c r="EH578" s="1062">
        <v>4</v>
      </c>
      <c r="EI578" s="1062">
        <v>10</v>
      </c>
      <c r="EJ578" s="1082">
        <v>1</v>
      </c>
      <c r="EM578" s="1062">
        <v>9</v>
      </c>
      <c r="EN578" s="1062">
        <v>1</v>
      </c>
      <c r="EO578" s="1062">
        <v>4</v>
      </c>
      <c r="EP578" s="1062">
        <v>14</v>
      </c>
      <c r="EQ578" s="1082">
        <v>1</v>
      </c>
      <c r="EU578" s="1062">
        <v>6</v>
      </c>
      <c r="EV578" s="1062">
        <v>2</v>
      </c>
      <c r="EW578" s="1062">
        <v>4</v>
      </c>
      <c r="EX578" s="1062">
        <v>12</v>
      </c>
      <c r="EY578" s="1081">
        <v>1</v>
      </c>
      <c r="FB578" s="1062">
        <v>6</v>
      </c>
      <c r="FC578" s="1062">
        <v>5</v>
      </c>
      <c r="FD578" s="1062">
        <v>6</v>
      </c>
      <c r="FE578" s="1062">
        <v>17</v>
      </c>
      <c r="FF578" s="1082">
        <v>1</v>
      </c>
      <c r="FJ578" s="1248">
        <v>11</v>
      </c>
      <c r="FK578" s="1248">
        <v>1</v>
      </c>
      <c r="FL578" s="1248">
        <v>1</v>
      </c>
      <c r="FM578" s="1248">
        <v>13</v>
      </c>
      <c r="FN578" s="1248">
        <v>1</v>
      </c>
      <c r="FO578" s="1248"/>
      <c r="FP578" s="1248"/>
      <c r="FQ578" s="1248">
        <v>11</v>
      </c>
      <c r="FR578" s="1062">
        <v>2</v>
      </c>
      <c r="FS578" s="1062">
        <v>2</v>
      </c>
      <c r="FT578" s="1062">
        <v>15</v>
      </c>
      <c r="FU578" s="1076">
        <v>1</v>
      </c>
      <c r="FY578" s="1062">
        <v>1</v>
      </c>
      <c r="FZ578" s="1062">
        <v>0</v>
      </c>
      <c r="GA578" s="1062">
        <v>3</v>
      </c>
      <c r="GB578" s="590">
        <v>4</v>
      </c>
      <c r="GC578" s="1139">
        <v>1</v>
      </c>
      <c r="GE578" s="589">
        <v>44</v>
      </c>
      <c r="GF578" s="589">
        <v>15</v>
      </c>
      <c r="GG578" s="589">
        <v>25</v>
      </c>
      <c r="GH578" s="586">
        <v>0</v>
      </c>
      <c r="GI578" s="586">
        <v>0</v>
      </c>
    </row>
    <row r="579" spans="1:191" hidden="1" x14ac:dyDescent="0.35">
      <c r="A579" s="1521">
        <v>43531</v>
      </c>
      <c r="B579" s="1013"/>
      <c r="C579" s="1013"/>
      <c r="D579" s="1013"/>
      <c r="E579" s="1201"/>
      <c r="F579" s="1201"/>
      <c r="G579" s="1165"/>
      <c r="H579" s="595"/>
      <c r="I579" s="595"/>
      <c r="J579" s="595"/>
      <c r="K579" s="595"/>
      <c r="L579" s="595"/>
      <c r="M579" s="1012"/>
      <c r="N579" s="1012"/>
      <c r="O579" s="595"/>
      <c r="P579" s="595"/>
      <c r="Q579" s="595"/>
      <c r="R579" s="595"/>
      <c r="S579" s="595"/>
      <c r="T579" s="595"/>
      <c r="U579" s="1012"/>
      <c r="V579" s="1165"/>
      <c r="W579" s="595"/>
      <c r="X579" s="595"/>
      <c r="Y579" s="595"/>
      <c r="Z579" s="595"/>
      <c r="AA579" s="1012"/>
      <c r="AB579" s="1012"/>
      <c r="AC579" s="1360">
        <v>1</v>
      </c>
      <c r="AD579" s="1360">
        <v>3</v>
      </c>
      <c r="AE579" s="1360">
        <v>3</v>
      </c>
      <c r="AF579" s="1360">
        <v>7</v>
      </c>
      <c r="AG579" s="1360">
        <v>1</v>
      </c>
      <c r="AH579" s="1361"/>
      <c r="AI579" s="1360"/>
      <c r="AJ579" s="1360">
        <v>2</v>
      </c>
      <c r="AK579" s="1360">
        <v>4</v>
      </c>
      <c r="AL579" s="1360">
        <v>6</v>
      </c>
      <c r="AM579" s="1360">
        <v>12</v>
      </c>
      <c r="AN579" s="1360">
        <v>1</v>
      </c>
      <c r="AO579" s="1360"/>
      <c r="AP579" s="1360"/>
      <c r="AQ579" s="1360">
        <v>2</v>
      </c>
      <c r="AR579" s="1360">
        <v>8</v>
      </c>
      <c r="AS579" s="1360">
        <v>2</v>
      </c>
      <c r="AT579" s="1360">
        <v>12</v>
      </c>
      <c r="AU579" s="1360">
        <v>0</v>
      </c>
      <c r="AV579" s="1361"/>
      <c r="AW579" s="1360"/>
      <c r="AX579" s="1360">
        <v>3</v>
      </c>
      <c r="AY579" s="1360">
        <v>10</v>
      </c>
      <c r="AZ579" s="1360">
        <v>2</v>
      </c>
      <c r="BA579" s="1360">
        <v>15</v>
      </c>
      <c r="BB579" s="1360">
        <v>1</v>
      </c>
      <c r="BC579" s="1360"/>
      <c r="BD579" s="1360"/>
      <c r="BE579" s="1360"/>
      <c r="BF579" s="1360"/>
      <c r="BG579" s="1360"/>
      <c r="BH579" s="1360"/>
      <c r="BI579" s="1360"/>
      <c r="BJ579" s="1360"/>
      <c r="BK579" s="1360"/>
      <c r="BL579" s="1360"/>
      <c r="BM579" s="1360">
        <v>0</v>
      </c>
      <c r="BN579" s="1360">
        <v>0</v>
      </c>
      <c r="BO579" s="1360">
        <v>0</v>
      </c>
      <c r="BP579" s="1360">
        <v>0</v>
      </c>
      <c r="BQ579" s="1360">
        <v>1</v>
      </c>
      <c r="BR579" s="1361"/>
      <c r="BS579" s="1360">
        <v>0</v>
      </c>
      <c r="BT579" s="1360">
        <v>0</v>
      </c>
      <c r="BU579" s="1360">
        <v>0</v>
      </c>
      <c r="BV579" s="1360">
        <v>0</v>
      </c>
      <c r="BW579" s="1360">
        <v>1</v>
      </c>
      <c r="BX579" s="1360"/>
      <c r="BY579" s="1360"/>
      <c r="BZ579" s="1360"/>
      <c r="CA579" s="1360">
        <v>6</v>
      </c>
      <c r="CB579" s="1360">
        <v>1</v>
      </c>
      <c r="CC579" s="1360">
        <v>3</v>
      </c>
      <c r="CD579" s="1360">
        <v>10</v>
      </c>
      <c r="CE579" s="1360">
        <v>1</v>
      </c>
      <c r="CF579" s="1163"/>
      <c r="CG579" s="595"/>
      <c r="CH579" s="595">
        <v>8</v>
      </c>
      <c r="CI579" s="595">
        <v>1</v>
      </c>
      <c r="CJ579" s="1062">
        <v>4</v>
      </c>
      <c r="CK579" s="1062">
        <v>13</v>
      </c>
      <c r="CL579" s="1082">
        <v>1</v>
      </c>
      <c r="CP579" s="1062">
        <v>6</v>
      </c>
      <c r="CQ579" s="1062">
        <v>0</v>
      </c>
      <c r="CR579" s="1062">
        <v>3</v>
      </c>
      <c r="CS579" s="1062">
        <v>9</v>
      </c>
      <c r="CT579" s="1082">
        <v>1</v>
      </c>
      <c r="CW579" s="1062">
        <v>6</v>
      </c>
      <c r="CX579" s="1062">
        <v>0</v>
      </c>
      <c r="CY579" s="1062">
        <v>3</v>
      </c>
      <c r="CZ579" s="1062">
        <v>9</v>
      </c>
      <c r="DA579" s="1082">
        <v>1</v>
      </c>
      <c r="DB579" s="1082"/>
      <c r="DC579" s="1082"/>
      <c r="DD579" s="1082"/>
      <c r="DE579" s="1082"/>
      <c r="DF579" s="1082"/>
      <c r="DG579" s="1082"/>
      <c r="DH579" s="1082"/>
      <c r="DI579" s="1082"/>
      <c r="DJ579" s="1082"/>
      <c r="DK579" s="1082"/>
      <c r="DL579" s="1082"/>
      <c r="EF579" s="1062">
        <v>6</v>
      </c>
      <c r="EG579" s="1062">
        <v>0</v>
      </c>
      <c r="EH579" s="1062">
        <v>0</v>
      </c>
      <c r="EI579" s="1062">
        <v>6</v>
      </c>
      <c r="EJ579" s="1082">
        <v>1</v>
      </c>
      <c r="EM579" s="1062">
        <v>6</v>
      </c>
      <c r="EN579" s="1062">
        <v>0</v>
      </c>
      <c r="EO579" s="1062">
        <v>2</v>
      </c>
      <c r="EP579" s="1062">
        <v>8</v>
      </c>
      <c r="EQ579" s="1082">
        <v>1</v>
      </c>
      <c r="EU579" s="1062">
        <v>13</v>
      </c>
      <c r="EV579" s="1062">
        <v>1</v>
      </c>
      <c r="EW579" s="1062">
        <v>6</v>
      </c>
      <c r="EX579" s="1062">
        <v>20</v>
      </c>
      <c r="EY579" s="1081">
        <v>1</v>
      </c>
      <c r="FB579" s="1062">
        <v>13</v>
      </c>
      <c r="FC579" s="1062">
        <v>1</v>
      </c>
      <c r="FD579" s="1062">
        <v>6</v>
      </c>
      <c r="FE579" s="1062">
        <v>20</v>
      </c>
      <c r="FF579" s="1082">
        <v>1</v>
      </c>
      <c r="FJ579" s="1248">
        <v>5</v>
      </c>
      <c r="FK579" s="1248">
        <v>1</v>
      </c>
      <c r="FL579" s="1248">
        <v>4</v>
      </c>
      <c r="FM579" s="1248">
        <v>10</v>
      </c>
      <c r="FN579" s="1248">
        <v>1</v>
      </c>
      <c r="FO579" s="1248"/>
      <c r="FP579" s="1248"/>
      <c r="FQ579" s="1248">
        <v>5</v>
      </c>
      <c r="FR579" s="1062">
        <v>1</v>
      </c>
      <c r="FS579" s="1062">
        <v>4</v>
      </c>
      <c r="FT579" s="1062">
        <v>10</v>
      </c>
      <c r="FU579" s="1076">
        <v>1</v>
      </c>
      <c r="FY579" s="1062">
        <v>0</v>
      </c>
      <c r="FZ579" s="1062">
        <v>0</v>
      </c>
      <c r="GA579" s="1062">
        <v>0</v>
      </c>
      <c r="GB579" s="590">
        <v>0</v>
      </c>
      <c r="GC579" s="1139">
        <v>1</v>
      </c>
      <c r="GE579" s="589">
        <v>39</v>
      </c>
      <c r="GF579" s="589">
        <v>14</v>
      </c>
      <c r="GG579" s="589">
        <v>21</v>
      </c>
      <c r="GH579" s="586">
        <v>1</v>
      </c>
      <c r="GI579" s="586">
        <v>1</v>
      </c>
    </row>
    <row r="580" spans="1:191" hidden="1" x14ac:dyDescent="0.35">
      <c r="A580" s="1522">
        <v>43532</v>
      </c>
      <c r="B580" s="1013"/>
      <c r="C580" s="1013"/>
      <c r="D580" s="1013"/>
      <c r="E580" s="1201"/>
      <c r="F580" s="1201"/>
      <c r="G580" s="1165"/>
      <c r="H580" s="595"/>
      <c r="I580" s="595"/>
      <c r="J580" s="595"/>
      <c r="K580" s="595"/>
      <c r="L580" s="595"/>
      <c r="M580" s="1012"/>
      <c r="N580" s="1012"/>
      <c r="O580" s="595"/>
      <c r="P580" s="595"/>
      <c r="Q580" s="595"/>
      <c r="R580" s="595"/>
      <c r="S580" s="595"/>
      <c r="T580" s="595"/>
      <c r="U580" s="1012"/>
      <c r="V580" s="1165"/>
      <c r="W580" s="595"/>
      <c r="X580" s="595"/>
      <c r="Y580" s="595"/>
      <c r="Z580" s="595"/>
      <c r="AA580" s="1012"/>
      <c r="AB580" s="1012"/>
      <c r="AC580" s="1360">
        <v>4</v>
      </c>
      <c r="AD580" s="1360">
        <v>3</v>
      </c>
      <c r="AE580" s="1360">
        <v>8</v>
      </c>
      <c r="AF580" s="1360">
        <v>15</v>
      </c>
      <c r="AG580" s="1360">
        <v>1</v>
      </c>
      <c r="AH580" s="1361"/>
      <c r="AI580" s="1360"/>
      <c r="AJ580" s="1360">
        <v>5</v>
      </c>
      <c r="AK580" s="1360">
        <v>4</v>
      </c>
      <c r="AL580" s="1360">
        <v>8</v>
      </c>
      <c r="AM580" s="1360">
        <v>17</v>
      </c>
      <c r="AN580" s="1360">
        <v>1</v>
      </c>
      <c r="AO580" s="1360"/>
      <c r="AP580" s="1360"/>
      <c r="AQ580" s="1360">
        <v>1</v>
      </c>
      <c r="AR580" s="1360">
        <v>2</v>
      </c>
      <c r="AS580" s="1360">
        <v>2</v>
      </c>
      <c r="AT580" s="1360">
        <v>5</v>
      </c>
      <c r="AU580" s="1360">
        <v>1</v>
      </c>
      <c r="AV580" s="1361"/>
      <c r="AW580" s="1360"/>
      <c r="AX580" s="1360">
        <v>1</v>
      </c>
      <c r="AY580" s="1360">
        <v>2</v>
      </c>
      <c r="AZ580" s="1360">
        <v>5</v>
      </c>
      <c r="BA580" s="1360">
        <v>8</v>
      </c>
      <c r="BB580" s="1360">
        <v>1</v>
      </c>
      <c r="BC580" s="1360"/>
      <c r="BD580" s="1360"/>
      <c r="BE580" s="1360"/>
      <c r="BF580" s="1360"/>
      <c r="BG580" s="1360"/>
      <c r="BH580" s="1360"/>
      <c r="BI580" s="1360"/>
      <c r="BJ580" s="1360"/>
      <c r="BK580" s="1360"/>
      <c r="BL580" s="1360"/>
      <c r="BM580" s="1360">
        <v>0</v>
      </c>
      <c r="BN580" s="1360">
        <v>0</v>
      </c>
      <c r="BO580" s="1360">
        <v>1</v>
      </c>
      <c r="BP580" s="1360">
        <v>1</v>
      </c>
      <c r="BQ580" s="1360">
        <v>1</v>
      </c>
      <c r="BR580" s="1361"/>
      <c r="BS580" s="1360">
        <v>0</v>
      </c>
      <c r="BT580" s="1360">
        <v>0</v>
      </c>
      <c r="BU580" s="1360">
        <v>1</v>
      </c>
      <c r="BV580" s="1360">
        <v>1</v>
      </c>
      <c r="BW580" s="1360">
        <v>1</v>
      </c>
      <c r="BX580" s="1360"/>
      <c r="BY580" s="1360"/>
      <c r="BZ580" s="1360"/>
      <c r="CA580" s="1360">
        <v>1</v>
      </c>
      <c r="CB580" s="1360">
        <v>0</v>
      </c>
      <c r="CC580" s="1360">
        <v>1</v>
      </c>
      <c r="CD580" s="1360">
        <v>2</v>
      </c>
      <c r="CE580" s="1360">
        <v>1</v>
      </c>
      <c r="CF580" s="1163"/>
      <c r="CG580" s="595"/>
      <c r="CH580" s="595">
        <v>2</v>
      </c>
      <c r="CI580" s="595">
        <v>1</v>
      </c>
      <c r="CJ580" s="1062">
        <v>2</v>
      </c>
      <c r="CK580" s="1062">
        <v>5</v>
      </c>
      <c r="CL580" s="1082">
        <v>1</v>
      </c>
      <c r="CP580" s="1062">
        <v>9</v>
      </c>
      <c r="CQ580" s="1062">
        <v>0</v>
      </c>
      <c r="CR580" s="1062">
        <v>4</v>
      </c>
      <c r="CS580" s="1062">
        <v>13</v>
      </c>
      <c r="CT580" s="1082">
        <v>1</v>
      </c>
      <c r="CW580" s="1062">
        <v>9</v>
      </c>
      <c r="CX580" s="1062">
        <v>0</v>
      </c>
      <c r="CY580" s="1062">
        <v>4</v>
      </c>
      <c r="CZ580" s="1062">
        <v>13</v>
      </c>
      <c r="DA580" s="1082">
        <v>1</v>
      </c>
      <c r="DB580" s="1082"/>
      <c r="DC580" s="1082"/>
      <c r="DD580" s="1082"/>
      <c r="DE580" s="1082"/>
      <c r="DF580" s="1082"/>
      <c r="DG580" s="1082"/>
      <c r="DH580" s="1082"/>
      <c r="DI580" s="1082"/>
      <c r="DJ580" s="1082"/>
      <c r="DK580" s="1082"/>
      <c r="DL580" s="1082"/>
      <c r="EF580" s="1062">
        <v>6</v>
      </c>
      <c r="EG580" s="1062">
        <v>0</v>
      </c>
      <c r="EH580" s="1062">
        <v>1</v>
      </c>
      <c r="EI580" s="1062">
        <v>7</v>
      </c>
      <c r="EJ580" s="1082">
        <v>1</v>
      </c>
      <c r="EM580" s="1062">
        <v>6</v>
      </c>
      <c r="EN580" s="1062">
        <v>1</v>
      </c>
      <c r="EO580" s="1062">
        <v>3</v>
      </c>
      <c r="EP580" s="1062">
        <v>10</v>
      </c>
      <c r="EQ580" s="1082">
        <v>1</v>
      </c>
      <c r="EU580" s="1062">
        <v>4</v>
      </c>
      <c r="EV580" s="1062">
        <v>2</v>
      </c>
      <c r="EW580" s="1062">
        <v>2</v>
      </c>
      <c r="EX580" s="1062">
        <v>8</v>
      </c>
      <c r="EY580" s="1081">
        <v>1</v>
      </c>
      <c r="FB580" s="1062">
        <v>5</v>
      </c>
      <c r="FC580" s="1062">
        <v>2</v>
      </c>
      <c r="FD580" s="1062">
        <v>7</v>
      </c>
      <c r="FE580" s="1062">
        <v>14</v>
      </c>
      <c r="FF580" s="1082">
        <v>1</v>
      </c>
      <c r="FJ580" s="1248">
        <v>2</v>
      </c>
      <c r="FK580" s="1248">
        <v>0</v>
      </c>
      <c r="FL580" s="1248">
        <v>3</v>
      </c>
      <c r="FM580" s="1248">
        <v>5</v>
      </c>
      <c r="FN580" s="1248">
        <v>1</v>
      </c>
      <c r="FO580" s="1248"/>
      <c r="FP580" s="1248"/>
      <c r="FQ580" s="1248">
        <v>3</v>
      </c>
      <c r="FR580" s="1062">
        <v>0</v>
      </c>
      <c r="FS580" s="1062">
        <v>5</v>
      </c>
      <c r="FT580" s="1062">
        <v>8</v>
      </c>
      <c r="FU580" s="1076">
        <v>1</v>
      </c>
      <c r="FY580" s="1062">
        <v>0</v>
      </c>
      <c r="FZ580" s="1062">
        <v>0</v>
      </c>
      <c r="GA580" s="1062">
        <v>0</v>
      </c>
      <c r="GB580" s="590">
        <v>0</v>
      </c>
      <c r="GC580" s="1139">
        <v>1</v>
      </c>
      <c r="GE580" s="589">
        <v>27</v>
      </c>
      <c r="GF580" s="589">
        <v>7</v>
      </c>
      <c r="GG580" s="589">
        <v>22</v>
      </c>
      <c r="GH580" s="586">
        <v>0</v>
      </c>
      <c r="GI580" s="586">
        <v>3</v>
      </c>
    </row>
    <row r="581" spans="1:191" hidden="1" x14ac:dyDescent="0.35">
      <c r="A581" s="1521">
        <v>43535</v>
      </c>
      <c r="B581" s="1013"/>
      <c r="C581" s="1013"/>
      <c r="D581" s="1013"/>
      <c r="E581" s="1201"/>
      <c r="F581" s="1201"/>
      <c r="G581" s="1165"/>
      <c r="H581" s="595"/>
      <c r="I581" s="595"/>
      <c r="J581" s="1205"/>
      <c r="K581" s="595"/>
      <c r="L581" s="595"/>
      <c r="M581" s="1012"/>
      <c r="N581" s="1012"/>
      <c r="O581" s="595"/>
      <c r="P581" s="595"/>
      <c r="Q581" s="595"/>
      <c r="R581" s="595"/>
      <c r="S581" s="595"/>
      <c r="T581" s="595"/>
      <c r="U581" s="1012"/>
      <c r="V581" s="1165"/>
      <c r="W581" s="595"/>
      <c r="X581" s="595"/>
      <c r="Y581" s="595"/>
      <c r="Z581" s="595"/>
      <c r="AA581" s="1012"/>
      <c r="AB581" s="1012"/>
      <c r="AC581" s="1360">
        <v>10</v>
      </c>
      <c r="AD581" s="1360">
        <v>4</v>
      </c>
      <c r="AE581" s="1360">
        <v>6</v>
      </c>
      <c r="AF581" s="1360">
        <v>20</v>
      </c>
      <c r="AG581" s="1360">
        <v>1</v>
      </c>
      <c r="AH581" s="1361"/>
      <c r="AI581" s="1360"/>
      <c r="AJ581" s="1360">
        <v>11</v>
      </c>
      <c r="AK581" s="1360">
        <v>4</v>
      </c>
      <c r="AL581" s="1360">
        <v>7</v>
      </c>
      <c r="AM581" s="1360">
        <v>22</v>
      </c>
      <c r="AN581" s="1360">
        <v>1</v>
      </c>
      <c r="AO581" s="1360"/>
      <c r="AP581" s="1360"/>
      <c r="AQ581" s="1360">
        <v>4</v>
      </c>
      <c r="AR581" s="1360">
        <v>0</v>
      </c>
      <c r="AS581" s="1360">
        <v>3</v>
      </c>
      <c r="AT581" s="1360">
        <v>7</v>
      </c>
      <c r="AU581" s="1360">
        <v>1</v>
      </c>
      <c r="AV581" s="1361"/>
      <c r="AW581" s="1360"/>
      <c r="AX581" s="1360">
        <v>5</v>
      </c>
      <c r="AY581" s="1360">
        <v>1</v>
      </c>
      <c r="AZ581" s="1360">
        <v>4</v>
      </c>
      <c r="BA581" s="1360">
        <v>10</v>
      </c>
      <c r="BB581" s="1360">
        <v>1</v>
      </c>
      <c r="BC581" s="1360"/>
      <c r="BD581" s="1360"/>
      <c r="BE581" s="1360"/>
      <c r="BF581" s="1360"/>
      <c r="BG581" s="1360"/>
      <c r="BH581" s="1360"/>
      <c r="BI581" s="1360"/>
      <c r="BJ581" s="1360"/>
      <c r="BK581" s="1360"/>
      <c r="BL581" s="1360"/>
      <c r="BM581" s="1360">
        <v>0</v>
      </c>
      <c r="BN581" s="1360">
        <v>0</v>
      </c>
      <c r="BO581" s="1360">
        <v>0</v>
      </c>
      <c r="BP581" s="1360">
        <v>0</v>
      </c>
      <c r="BQ581" s="1360">
        <v>1</v>
      </c>
      <c r="BR581" s="1361"/>
      <c r="BS581" s="1360">
        <v>0</v>
      </c>
      <c r="BT581" s="1360">
        <v>0</v>
      </c>
      <c r="BU581" s="1360">
        <v>0</v>
      </c>
      <c r="BV581" s="1360">
        <v>0</v>
      </c>
      <c r="BW581" s="1360">
        <v>1</v>
      </c>
      <c r="BX581" s="1360"/>
      <c r="BY581" s="1360"/>
      <c r="BZ581" s="1360"/>
      <c r="CA581" s="1360">
        <v>0</v>
      </c>
      <c r="CB581" s="1360">
        <v>0</v>
      </c>
      <c r="CC581" s="1360">
        <v>1</v>
      </c>
      <c r="CD581" s="1360">
        <v>1</v>
      </c>
      <c r="CE581" s="1360">
        <v>1</v>
      </c>
      <c r="CF581" s="1163"/>
      <c r="CG581" s="595"/>
      <c r="CH581" s="595">
        <v>5</v>
      </c>
      <c r="CI581" s="595">
        <v>0</v>
      </c>
      <c r="CJ581" s="1062">
        <v>8</v>
      </c>
      <c r="CK581" s="1062">
        <v>13</v>
      </c>
      <c r="CL581" s="1082">
        <v>1</v>
      </c>
      <c r="CP581" s="1062">
        <v>4</v>
      </c>
      <c r="CQ581" s="1062">
        <v>1</v>
      </c>
      <c r="CR581" s="1062">
        <v>2</v>
      </c>
      <c r="CS581" s="1062">
        <v>7</v>
      </c>
      <c r="CT581" s="1082">
        <v>1</v>
      </c>
      <c r="CW581" s="1062">
        <v>7</v>
      </c>
      <c r="CX581" s="1062">
        <v>2</v>
      </c>
      <c r="CY581" s="1062">
        <v>2</v>
      </c>
      <c r="CZ581" s="1062">
        <v>11</v>
      </c>
      <c r="DA581" s="1082">
        <v>1</v>
      </c>
      <c r="DB581" s="1082"/>
      <c r="DC581" s="1082"/>
      <c r="DD581" s="1082"/>
      <c r="DE581" s="1082"/>
      <c r="DF581" s="1082"/>
      <c r="DG581" s="1082"/>
      <c r="DH581" s="1082"/>
      <c r="DI581" s="1082"/>
      <c r="DJ581" s="1082"/>
      <c r="DK581" s="1082"/>
      <c r="DL581" s="1082"/>
      <c r="EF581" s="1062">
        <v>15</v>
      </c>
      <c r="EG581" s="1062">
        <v>1</v>
      </c>
      <c r="EH581" s="1062">
        <v>0</v>
      </c>
      <c r="EI581" s="1062">
        <v>16</v>
      </c>
      <c r="EJ581" s="1082">
        <v>1</v>
      </c>
      <c r="EM581" s="1062">
        <v>20</v>
      </c>
      <c r="EN581" s="1062">
        <v>2</v>
      </c>
      <c r="EO581" s="1062">
        <v>3</v>
      </c>
      <c r="EP581" s="1062">
        <v>25</v>
      </c>
      <c r="EQ581" s="1082">
        <v>1</v>
      </c>
      <c r="EU581" s="1062">
        <v>5</v>
      </c>
      <c r="EV581" s="1062">
        <v>1</v>
      </c>
      <c r="EW581" s="1062">
        <v>2</v>
      </c>
      <c r="EX581" s="1062">
        <v>8</v>
      </c>
      <c r="EY581" s="1081">
        <v>1</v>
      </c>
      <c r="FB581" s="1062">
        <v>7</v>
      </c>
      <c r="FC581" s="1062">
        <v>1</v>
      </c>
      <c r="FD581" s="1062">
        <v>14</v>
      </c>
      <c r="FE581" s="1062">
        <v>22</v>
      </c>
      <c r="FF581" s="1082">
        <v>1</v>
      </c>
      <c r="FJ581" s="1248">
        <v>2</v>
      </c>
      <c r="FK581" s="1248">
        <v>1</v>
      </c>
      <c r="FL581" s="1248">
        <v>0</v>
      </c>
      <c r="FM581" s="1248">
        <v>3</v>
      </c>
      <c r="FN581" s="1248">
        <v>1</v>
      </c>
      <c r="FO581" s="1248"/>
      <c r="FP581" s="1248"/>
      <c r="FQ581" s="1248">
        <v>4</v>
      </c>
      <c r="FR581" s="1062">
        <v>3</v>
      </c>
      <c r="FS581" s="1062">
        <v>7</v>
      </c>
      <c r="FT581" s="1062">
        <v>14</v>
      </c>
      <c r="FU581" s="1076">
        <v>1</v>
      </c>
      <c r="FY581" s="1062">
        <v>2</v>
      </c>
      <c r="FZ581" s="1062">
        <v>0</v>
      </c>
      <c r="GA581" s="1062">
        <v>0</v>
      </c>
      <c r="GB581" s="590">
        <v>2</v>
      </c>
      <c r="GC581" s="1139">
        <v>1</v>
      </c>
      <c r="GE581" s="589">
        <v>42</v>
      </c>
      <c r="GF581" s="589">
        <v>8</v>
      </c>
      <c r="GG581" s="589">
        <v>14</v>
      </c>
      <c r="GH581" s="586">
        <v>0</v>
      </c>
      <c r="GI581" s="586">
        <v>3</v>
      </c>
    </row>
    <row r="582" spans="1:191" hidden="1" x14ac:dyDescent="0.35">
      <c r="A582" s="1521">
        <v>43536</v>
      </c>
      <c r="B582" s="1013"/>
      <c r="C582" s="1013"/>
      <c r="D582" s="1013"/>
      <c r="E582" s="1201"/>
      <c r="F582" s="1201"/>
      <c r="G582" s="1165"/>
      <c r="H582" s="595"/>
      <c r="I582" s="595"/>
      <c r="J582" s="595"/>
      <c r="K582" s="595"/>
      <c r="L582" s="595"/>
      <c r="M582" s="1012"/>
      <c r="N582" s="1012"/>
      <c r="O582" s="595"/>
      <c r="P582" s="595"/>
      <c r="Q582" s="595"/>
      <c r="R582" s="595"/>
      <c r="S582" s="595"/>
      <c r="T582" s="595"/>
      <c r="U582" s="1012"/>
      <c r="V582" s="1165"/>
      <c r="W582" s="595"/>
      <c r="X582" s="595"/>
      <c r="Y582" s="595"/>
      <c r="Z582" s="595"/>
      <c r="AA582" s="1012"/>
      <c r="AB582" s="1012"/>
      <c r="AC582" s="1360">
        <v>9</v>
      </c>
      <c r="AD582" s="1360">
        <v>1</v>
      </c>
      <c r="AE582" s="1360">
        <v>9</v>
      </c>
      <c r="AF582" s="1360">
        <v>19</v>
      </c>
      <c r="AG582" s="1360">
        <v>1</v>
      </c>
      <c r="AH582" s="1361"/>
      <c r="AI582" s="1360"/>
      <c r="AJ582" s="1360">
        <v>9</v>
      </c>
      <c r="AK582" s="1360">
        <v>1</v>
      </c>
      <c r="AL582" s="1360">
        <v>9</v>
      </c>
      <c r="AM582" s="1360">
        <v>19</v>
      </c>
      <c r="AN582" s="1360">
        <v>1</v>
      </c>
      <c r="AO582" s="1360"/>
      <c r="AP582" s="1360"/>
      <c r="AQ582" s="1360">
        <v>3</v>
      </c>
      <c r="AR582" s="1360">
        <v>2</v>
      </c>
      <c r="AS582" s="1360">
        <v>4</v>
      </c>
      <c r="AT582" s="1360">
        <v>9</v>
      </c>
      <c r="AU582" s="1360">
        <v>1</v>
      </c>
      <c r="AV582" s="1361"/>
      <c r="AW582" s="1360"/>
      <c r="AX582" s="1360">
        <v>3</v>
      </c>
      <c r="AY582" s="1360">
        <v>3</v>
      </c>
      <c r="AZ582" s="1360">
        <v>4</v>
      </c>
      <c r="BA582" s="1360">
        <v>10</v>
      </c>
      <c r="BB582" s="1360">
        <v>1</v>
      </c>
      <c r="BC582" s="1360"/>
      <c r="BD582" s="1360"/>
      <c r="BE582" s="1360"/>
      <c r="BF582" s="1360"/>
      <c r="BG582" s="1360"/>
      <c r="BH582" s="1360"/>
      <c r="BI582" s="1360"/>
      <c r="BJ582" s="1360"/>
      <c r="BK582" s="1360"/>
      <c r="BL582" s="1360"/>
      <c r="BM582" s="1360">
        <v>0</v>
      </c>
      <c r="BN582" s="1360">
        <v>0</v>
      </c>
      <c r="BO582" s="1360">
        <v>0</v>
      </c>
      <c r="BP582" s="1360">
        <v>0</v>
      </c>
      <c r="BQ582" s="1360">
        <v>1</v>
      </c>
      <c r="BR582" s="1361"/>
      <c r="BS582" s="1360">
        <v>0</v>
      </c>
      <c r="BT582" s="1360">
        <v>0</v>
      </c>
      <c r="BU582" s="1360">
        <v>0</v>
      </c>
      <c r="BV582" s="1360">
        <v>0</v>
      </c>
      <c r="BW582" s="1360">
        <v>1</v>
      </c>
      <c r="BX582" s="1360"/>
      <c r="BY582" s="1360"/>
      <c r="BZ582" s="1360"/>
      <c r="CA582" s="1360">
        <v>2</v>
      </c>
      <c r="CB582" s="1360">
        <v>1</v>
      </c>
      <c r="CC582" s="1360">
        <v>4</v>
      </c>
      <c r="CD582" s="1360">
        <v>7</v>
      </c>
      <c r="CE582" s="1360">
        <v>1</v>
      </c>
      <c r="CF582" s="1163"/>
      <c r="CG582" s="595"/>
      <c r="CH582" s="595">
        <v>6</v>
      </c>
      <c r="CI582" s="595">
        <v>1</v>
      </c>
      <c r="CJ582" s="1062">
        <v>4</v>
      </c>
      <c r="CK582" s="1062">
        <v>11</v>
      </c>
      <c r="CL582" s="1082">
        <v>1</v>
      </c>
      <c r="CP582" s="1062">
        <v>4</v>
      </c>
      <c r="CQ582" s="1062">
        <v>1</v>
      </c>
      <c r="CR582" s="1062">
        <v>6</v>
      </c>
      <c r="CS582" s="1062">
        <v>11</v>
      </c>
      <c r="CT582" s="1082">
        <v>1</v>
      </c>
      <c r="CW582" s="1062">
        <v>4</v>
      </c>
      <c r="CX582" s="1062">
        <v>1</v>
      </c>
      <c r="CY582" s="1062">
        <v>6</v>
      </c>
      <c r="CZ582" s="1062">
        <v>11</v>
      </c>
      <c r="DA582" s="1082">
        <v>1</v>
      </c>
      <c r="DB582" s="1082"/>
      <c r="DC582" s="1082"/>
      <c r="DD582" s="1082"/>
      <c r="DE582" s="1082"/>
      <c r="DF582" s="1082"/>
      <c r="DG582" s="1082"/>
      <c r="DH582" s="1082"/>
      <c r="DI582" s="1082"/>
      <c r="DJ582" s="1082"/>
      <c r="DK582" s="1082"/>
      <c r="DL582" s="1082"/>
      <c r="EF582" s="1062">
        <v>5</v>
      </c>
      <c r="EG582" s="1062">
        <v>1</v>
      </c>
      <c r="EH582" s="1062">
        <v>2</v>
      </c>
      <c r="EI582" s="1062">
        <v>8</v>
      </c>
      <c r="EJ582" s="1082">
        <v>1</v>
      </c>
      <c r="EM582" s="1062">
        <v>9</v>
      </c>
      <c r="EN582" s="1062">
        <v>4</v>
      </c>
      <c r="EO582" s="1062">
        <v>4</v>
      </c>
      <c r="EP582" s="1062">
        <v>17</v>
      </c>
      <c r="EQ582" s="1082">
        <v>1</v>
      </c>
      <c r="EU582" s="1062">
        <v>3</v>
      </c>
      <c r="EV582" s="1062">
        <v>1</v>
      </c>
      <c r="EW582" s="1062">
        <v>3</v>
      </c>
      <c r="EX582" s="1062">
        <v>7</v>
      </c>
      <c r="EY582" s="1081">
        <v>1</v>
      </c>
      <c r="FB582" s="1062">
        <v>3</v>
      </c>
      <c r="FC582" s="1062">
        <v>1</v>
      </c>
      <c r="FD582" s="1062">
        <v>10</v>
      </c>
      <c r="FE582" s="1062">
        <v>14</v>
      </c>
      <c r="FF582" s="1082">
        <v>1</v>
      </c>
      <c r="FJ582" s="1248">
        <v>7</v>
      </c>
      <c r="FK582" s="1248">
        <v>0</v>
      </c>
      <c r="FL582" s="1248">
        <v>4</v>
      </c>
      <c r="FM582" s="1248">
        <v>11</v>
      </c>
      <c r="FN582" s="1248">
        <v>1</v>
      </c>
      <c r="FO582" s="1248"/>
      <c r="FP582" s="1248"/>
      <c r="FQ582" s="1248">
        <v>8</v>
      </c>
      <c r="FR582" s="1062">
        <v>1</v>
      </c>
      <c r="FS582" s="1062">
        <v>9</v>
      </c>
      <c r="FT582" s="1062">
        <v>18</v>
      </c>
      <c r="FU582" s="1076">
        <v>1</v>
      </c>
      <c r="FY582" s="1062">
        <v>0</v>
      </c>
      <c r="FZ582" s="1062">
        <v>0</v>
      </c>
      <c r="GA582" s="1062">
        <v>3</v>
      </c>
      <c r="GB582" s="590">
        <v>3</v>
      </c>
      <c r="GC582" s="1139">
        <v>1</v>
      </c>
      <c r="GE582" s="589">
        <v>33</v>
      </c>
      <c r="GF582" s="589">
        <v>7</v>
      </c>
      <c r="GG582" s="589">
        <v>35</v>
      </c>
      <c r="GH582" s="586">
        <v>0</v>
      </c>
      <c r="GI582" s="586">
        <v>1</v>
      </c>
    </row>
    <row r="583" spans="1:191" hidden="1" x14ac:dyDescent="0.35">
      <c r="A583" s="1521">
        <v>43537</v>
      </c>
      <c r="B583" s="1013"/>
      <c r="C583" s="1013"/>
      <c r="D583" s="1013"/>
      <c r="E583" s="1201"/>
      <c r="F583" s="1201"/>
      <c r="G583" s="1165"/>
      <c r="H583" s="595"/>
      <c r="I583" s="595"/>
      <c r="J583" s="595"/>
      <c r="K583" s="595"/>
      <c r="L583" s="595"/>
      <c r="M583" s="1012"/>
      <c r="N583" s="1012"/>
      <c r="O583" s="595"/>
      <c r="P583" s="595"/>
      <c r="Q583" s="595"/>
      <c r="R583" s="595"/>
      <c r="S583" s="595"/>
      <c r="T583" s="595"/>
      <c r="U583" s="1012"/>
      <c r="V583" s="1165"/>
      <c r="W583" s="595"/>
      <c r="X583" s="595"/>
      <c r="Y583" s="595"/>
      <c r="Z583" s="595"/>
      <c r="AA583" s="1012"/>
      <c r="AB583" s="1012"/>
      <c r="AC583" s="1360">
        <v>6</v>
      </c>
      <c r="AD583" s="1360">
        <v>0</v>
      </c>
      <c r="AE583" s="1360">
        <v>3</v>
      </c>
      <c r="AF583" s="1360">
        <v>9</v>
      </c>
      <c r="AG583" s="1360">
        <v>1</v>
      </c>
      <c r="AH583" s="1361"/>
      <c r="AI583" s="1360"/>
      <c r="AJ583" s="1360">
        <v>6</v>
      </c>
      <c r="AK583" s="1360">
        <v>0</v>
      </c>
      <c r="AL583" s="1360">
        <v>3</v>
      </c>
      <c r="AM583" s="1360">
        <v>9</v>
      </c>
      <c r="AN583" s="1360">
        <v>1</v>
      </c>
      <c r="AO583" s="1360"/>
      <c r="AP583" s="1360"/>
      <c r="AQ583" s="1360">
        <v>3</v>
      </c>
      <c r="AR583" s="1360">
        <v>2</v>
      </c>
      <c r="AS583" s="1360">
        <v>2</v>
      </c>
      <c r="AT583" s="1360">
        <v>7</v>
      </c>
      <c r="AU583" s="1360">
        <v>1</v>
      </c>
      <c r="AV583" s="1361"/>
      <c r="AW583" s="1360"/>
      <c r="AX583" s="1360">
        <v>3</v>
      </c>
      <c r="AY583" s="1360">
        <v>5</v>
      </c>
      <c r="AZ583" s="1360">
        <v>2</v>
      </c>
      <c r="BA583" s="1360">
        <v>10</v>
      </c>
      <c r="BB583" s="1360">
        <v>1</v>
      </c>
      <c r="BC583" s="1360"/>
      <c r="BD583" s="1360"/>
      <c r="BE583" s="1360"/>
      <c r="BF583" s="1360"/>
      <c r="BG583" s="1360"/>
      <c r="BH583" s="1360"/>
      <c r="BI583" s="1360"/>
      <c r="BJ583" s="1360"/>
      <c r="BK583" s="1360"/>
      <c r="BL583" s="1360"/>
      <c r="BM583" s="1360">
        <v>0</v>
      </c>
      <c r="BN583" s="1360">
        <v>0</v>
      </c>
      <c r="BO583" s="1360">
        <v>0</v>
      </c>
      <c r="BP583" s="1360">
        <v>0</v>
      </c>
      <c r="BQ583" s="1360">
        <v>1</v>
      </c>
      <c r="BR583" s="1361"/>
      <c r="BS583" s="1360">
        <v>0</v>
      </c>
      <c r="BT583" s="1360">
        <v>0</v>
      </c>
      <c r="BU583" s="1360">
        <v>0</v>
      </c>
      <c r="BV583" s="1360">
        <v>0</v>
      </c>
      <c r="BW583" s="1360">
        <v>1</v>
      </c>
      <c r="BX583" s="1360"/>
      <c r="BY583" s="1360"/>
      <c r="BZ583" s="1360"/>
      <c r="CA583" s="1360">
        <v>3</v>
      </c>
      <c r="CB583" s="1360">
        <v>1</v>
      </c>
      <c r="CC583" s="1360">
        <v>0</v>
      </c>
      <c r="CD583" s="1360">
        <v>4</v>
      </c>
      <c r="CE583" s="1360">
        <v>1</v>
      </c>
      <c r="CF583" s="1163"/>
      <c r="CG583" s="595"/>
      <c r="CH583" s="595">
        <v>8</v>
      </c>
      <c r="CI583" s="595">
        <v>1</v>
      </c>
      <c r="CJ583" s="1062">
        <v>7</v>
      </c>
      <c r="CK583" s="1062">
        <v>16</v>
      </c>
      <c r="CL583" s="1082">
        <v>1</v>
      </c>
      <c r="CP583" s="1062">
        <v>6</v>
      </c>
      <c r="CQ583" s="1062">
        <v>0</v>
      </c>
      <c r="CR583" s="1062">
        <v>4</v>
      </c>
      <c r="CS583" s="1062">
        <v>10</v>
      </c>
      <c r="CT583" s="1082">
        <v>1</v>
      </c>
      <c r="CW583" s="1062">
        <v>6</v>
      </c>
      <c r="CX583" s="1062">
        <v>0</v>
      </c>
      <c r="CY583" s="1062">
        <v>4</v>
      </c>
      <c r="CZ583" s="1062">
        <v>10</v>
      </c>
      <c r="DA583" s="1082">
        <v>1</v>
      </c>
      <c r="DB583" s="1082"/>
      <c r="DC583" s="1082"/>
      <c r="DD583" s="1082"/>
      <c r="DE583" s="1082"/>
      <c r="DF583" s="1082"/>
      <c r="DG583" s="1082"/>
      <c r="DH583" s="1082"/>
      <c r="DI583" s="1082"/>
      <c r="DJ583" s="1082"/>
      <c r="DK583" s="1082"/>
      <c r="DL583" s="1082"/>
      <c r="EF583" s="1062">
        <v>3</v>
      </c>
      <c r="EG583" s="1062">
        <v>0</v>
      </c>
      <c r="EH583" s="1062">
        <v>3</v>
      </c>
      <c r="EI583" s="1062">
        <v>6</v>
      </c>
      <c r="EJ583" s="1082">
        <v>1</v>
      </c>
      <c r="EM583" s="1062">
        <v>5</v>
      </c>
      <c r="EN583" s="1062">
        <v>0</v>
      </c>
      <c r="EO583" s="1062">
        <v>6</v>
      </c>
      <c r="EP583" s="1062">
        <v>11</v>
      </c>
      <c r="EQ583" s="1082">
        <v>1</v>
      </c>
      <c r="EU583" s="1062">
        <v>8</v>
      </c>
      <c r="EV583" s="1062">
        <v>1</v>
      </c>
      <c r="EW583" s="1062">
        <v>1</v>
      </c>
      <c r="EX583" s="1062">
        <v>10</v>
      </c>
      <c r="EY583" s="1081">
        <v>1</v>
      </c>
      <c r="FB583" s="1062">
        <v>9</v>
      </c>
      <c r="FC583" s="1062">
        <v>5</v>
      </c>
      <c r="FD583" s="1062">
        <v>6</v>
      </c>
      <c r="FE583" s="1062">
        <v>20</v>
      </c>
      <c r="FF583" s="1082">
        <v>1</v>
      </c>
      <c r="FJ583" s="1248">
        <v>3</v>
      </c>
      <c r="FK583" s="1248">
        <v>1</v>
      </c>
      <c r="FL583" s="1248">
        <v>0</v>
      </c>
      <c r="FM583" s="1248">
        <v>4</v>
      </c>
      <c r="FN583" s="1248">
        <v>1</v>
      </c>
      <c r="FO583" s="1248"/>
      <c r="FP583" s="1248"/>
      <c r="FQ583" s="1248">
        <v>3</v>
      </c>
      <c r="FR583" s="1062">
        <v>1</v>
      </c>
      <c r="FS583" s="1062">
        <v>4</v>
      </c>
      <c r="FT583" s="1062">
        <v>8</v>
      </c>
      <c r="FU583" s="1076">
        <v>1</v>
      </c>
      <c r="FY583" s="1062">
        <v>1</v>
      </c>
      <c r="FZ583" s="1062">
        <v>1</v>
      </c>
      <c r="GA583" s="1062">
        <v>1</v>
      </c>
      <c r="GB583" s="590">
        <v>3</v>
      </c>
      <c r="GC583" s="1139">
        <v>1</v>
      </c>
      <c r="GE583" s="589">
        <v>33</v>
      </c>
      <c r="GF583" s="589">
        <v>6</v>
      </c>
      <c r="GG583" s="589">
        <v>14</v>
      </c>
      <c r="GH583" s="586">
        <v>0</v>
      </c>
      <c r="GI583" s="586">
        <v>2</v>
      </c>
    </row>
    <row r="584" spans="1:191" hidden="1" x14ac:dyDescent="0.35">
      <c r="A584" s="1521">
        <v>43538</v>
      </c>
      <c r="B584" s="1013"/>
      <c r="C584" s="1013"/>
      <c r="D584" s="1013"/>
      <c r="E584" s="1201"/>
      <c r="F584" s="1201"/>
      <c r="G584" s="1165"/>
      <c r="H584" s="595"/>
      <c r="I584" s="595"/>
      <c r="J584" s="595"/>
      <c r="K584" s="595"/>
      <c r="L584" s="595"/>
      <c r="M584" s="1012"/>
      <c r="N584" s="1012"/>
      <c r="O584" s="595"/>
      <c r="P584" s="595"/>
      <c r="Q584" s="595"/>
      <c r="R584" s="595"/>
      <c r="S584" s="595"/>
      <c r="T584" s="595"/>
      <c r="U584" s="1012"/>
      <c r="V584" s="1165"/>
      <c r="W584" s="595"/>
      <c r="X584" s="595"/>
      <c r="Y584" s="595"/>
      <c r="Z584" s="595"/>
      <c r="AA584" s="1012"/>
      <c r="AB584" s="1012"/>
      <c r="AC584" s="1360">
        <v>7</v>
      </c>
      <c r="AD584" s="1360">
        <v>4</v>
      </c>
      <c r="AE584" s="1360">
        <v>4</v>
      </c>
      <c r="AF584" s="1360">
        <v>15</v>
      </c>
      <c r="AG584" s="1360">
        <v>1</v>
      </c>
      <c r="AH584" s="1361"/>
      <c r="AI584" s="1360"/>
      <c r="AJ584" s="1360">
        <v>7</v>
      </c>
      <c r="AK584" s="1360">
        <v>4</v>
      </c>
      <c r="AL584" s="1360">
        <v>5</v>
      </c>
      <c r="AM584" s="1360">
        <v>16</v>
      </c>
      <c r="AN584" s="1360">
        <v>1</v>
      </c>
      <c r="AO584" s="1360"/>
      <c r="AP584" s="1360"/>
      <c r="AQ584" s="1360">
        <v>2</v>
      </c>
      <c r="AR584" s="1360">
        <v>2</v>
      </c>
      <c r="AS584" s="1360">
        <v>2</v>
      </c>
      <c r="AT584" s="1360">
        <v>6</v>
      </c>
      <c r="AU584" s="1360">
        <v>1</v>
      </c>
      <c r="AV584" s="1361"/>
      <c r="AW584" s="1360"/>
      <c r="AX584" s="1360">
        <v>2</v>
      </c>
      <c r="AY584" s="1360">
        <v>3</v>
      </c>
      <c r="AZ584" s="1360">
        <v>2</v>
      </c>
      <c r="BA584" s="1360">
        <v>7</v>
      </c>
      <c r="BB584" s="1360">
        <v>1</v>
      </c>
      <c r="BC584" s="1360"/>
      <c r="BD584" s="1360"/>
      <c r="BE584" s="1360"/>
      <c r="BF584" s="1360"/>
      <c r="BG584" s="1360"/>
      <c r="BH584" s="1360"/>
      <c r="BI584" s="1360"/>
      <c r="BJ584" s="1360"/>
      <c r="BK584" s="1360"/>
      <c r="BL584" s="1360"/>
      <c r="BM584" s="1360">
        <v>0</v>
      </c>
      <c r="BN584" s="1360">
        <v>0</v>
      </c>
      <c r="BO584" s="1360">
        <v>0</v>
      </c>
      <c r="BP584" s="1360">
        <v>0</v>
      </c>
      <c r="BQ584" s="1360">
        <v>1</v>
      </c>
      <c r="BR584" s="1361"/>
      <c r="BS584" s="1360">
        <v>0</v>
      </c>
      <c r="BT584" s="1360">
        <v>0</v>
      </c>
      <c r="BU584" s="1360">
        <v>0</v>
      </c>
      <c r="BV584" s="1360">
        <v>0</v>
      </c>
      <c r="BW584" s="1360">
        <v>1</v>
      </c>
      <c r="BX584" s="1360"/>
      <c r="BY584" s="1360"/>
      <c r="BZ584" s="1360"/>
      <c r="CA584" s="1360">
        <v>4</v>
      </c>
      <c r="CB584" s="1360">
        <v>0</v>
      </c>
      <c r="CC584" s="1360">
        <v>2</v>
      </c>
      <c r="CD584" s="1360">
        <v>6</v>
      </c>
      <c r="CE584" s="1360">
        <v>1</v>
      </c>
      <c r="CF584" s="1163"/>
      <c r="CG584" s="595"/>
      <c r="CH584" s="595">
        <v>7</v>
      </c>
      <c r="CI584" s="595">
        <v>0</v>
      </c>
      <c r="CJ584" s="1062">
        <v>7</v>
      </c>
      <c r="CK584" s="1062">
        <v>14</v>
      </c>
      <c r="CL584" s="1082">
        <v>1</v>
      </c>
      <c r="CP584" s="1062">
        <v>12</v>
      </c>
      <c r="CQ584" s="1062">
        <v>0</v>
      </c>
      <c r="CR584" s="1062">
        <v>1</v>
      </c>
      <c r="CS584" s="1062">
        <v>13</v>
      </c>
      <c r="CT584" s="1082">
        <v>1</v>
      </c>
      <c r="CW584" s="1062">
        <v>12</v>
      </c>
      <c r="CX584" s="1062">
        <v>1</v>
      </c>
      <c r="CY584" s="1062">
        <v>1</v>
      </c>
      <c r="CZ584" s="1062">
        <v>14</v>
      </c>
      <c r="DA584" s="1082">
        <v>1</v>
      </c>
      <c r="DB584" s="1082"/>
      <c r="DC584" s="1082"/>
      <c r="DD584" s="1082"/>
      <c r="DE584" s="1082"/>
      <c r="DF584" s="1082"/>
      <c r="DG584" s="1082"/>
      <c r="DH584" s="1082"/>
      <c r="DI584" s="1082"/>
      <c r="DJ584" s="1082"/>
      <c r="DK584" s="1082"/>
      <c r="DL584" s="1082"/>
      <c r="EF584" s="1062">
        <v>3</v>
      </c>
      <c r="EG584" s="1062">
        <v>0</v>
      </c>
      <c r="EH584" s="1062">
        <v>4</v>
      </c>
      <c r="EI584" s="1062">
        <v>7</v>
      </c>
      <c r="EJ584" s="1082">
        <v>1</v>
      </c>
      <c r="EM584" s="1062">
        <v>5</v>
      </c>
      <c r="EN584" s="1062">
        <v>0</v>
      </c>
      <c r="EO584" s="1062">
        <v>4</v>
      </c>
      <c r="EP584" s="1062">
        <v>9</v>
      </c>
      <c r="EQ584" s="1082">
        <v>1</v>
      </c>
      <c r="EU584" s="1062">
        <v>4</v>
      </c>
      <c r="EV584" s="1062">
        <v>2</v>
      </c>
      <c r="EW584" s="1062">
        <v>1</v>
      </c>
      <c r="EX584" s="1062">
        <v>7</v>
      </c>
      <c r="EY584" s="1081">
        <v>1</v>
      </c>
      <c r="FB584" s="1062">
        <v>4</v>
      </c>
      <c r="FC584" s="1062">
        <v>2</v>
      </c>
      <c r="FD584" s="1062">
        <v>4</v>
      </c>
      <c r="FE584" s="1062">
        <v>10</v>
      </c>
      <c r="FF584" s="1082">
        <v>1</v>
      </c>
      <c r="FJ584" s="1248">
        <v>1</v>
      </c>
      <c r="FK584" s="1248">
        <v>0</v>
      </c>
      <c r="FL584" s="1248">
        <v>0</v>
      </c>
      <c r="FM584" s="1248">
        <v>1</v>
      </c>
      <c r="FN584" s="1248">
        <v>1</v>
      </c>
      <c r="FO584" s="1248"/>
      <c r="FP584" s="1248"/>
      <c r="FQ584" s="1248">
        <v>3</v>
      </c>
      <c r="FR584" s="1062">
        <v>0</v>
      </c>
      <c r="FS584" s="1062">
        <v>4</v>
      </c>
      <c r="FT584" s="1062">
        <v>7</v>
      </c>
      <c r="FU584" s="1076">
        <v>1</v>
      </c>
      <c r="FY584" s="1062">
        <v>0</v>
      </c>
      <c r="FZ584" s="1062">
        <v>0</v>
      </c>
      <c r="GA584" s="1062">
        <v>2</v>
      </c>
      <c r="GB584" s="590">
        <v>2</v>
      </c>
      <c r="GC584" s="1139">
        <v>1</v>
      </c>
      <c r="GE584" s="589">
        <v>33</v>
      </c>
      <c r="GF584" s="589">
        <v>8</v>
      </c>
      <c r="GG584" s="589">
        <v>16</v>
      </c>
      <c r="GH584" s="586">
        <v>0</v>
      </c>
      <c r="GI584" s="586">
        <v>3</v>
      </c>
    </row>
    <row r="585" spans="1:191" hidden="1" x14ac:dyDescent="0.35">
      <c r="A585" s="1522">
        <v>43539</v>
      </c>
      <c r="B585" s="1013"/>
      <c r="C585" s="1013"/>
      <c r="D585" s="1013"/>
      <c r="E585" s="1201"/>
      <c r="F585" s="1201"/>
      <c r="G585" s="1165"/>
      <c r="H585" s="595"/>
      <c r="I585" s="595"/>
      <c r="J585" s="595"/>
      <c r="K585" s="595"/>
      <c r="L585" s="595"/>
      <c r="M585" s="1012"/>
      <c r="N585" s="1012"/>
      <c r="O585" s="595"/>
      <c r="P585" s="595"/>
      <c r="Q585" s="595"/>
      <c r="R585" s="595"/>
      <c r="S585" s="595"/>
      <c r="T585" s="595"/>
      <c r="U585" s="1012"/>
      <c r="V585" s="1165"/>
      <c r="W585" s="595"/>
      <c r="X585" s="595"/>
      <c r="Y585" s="595"/>
      <c r="Z585" s="595"/>
      <c r="AA585" s="1012"/>
      <c r="AB585" s="1012"/>
      <c r="AC585" s="1360">
        <v>6</v>
      </c>
      <c r="AD585" s="1360">
        <v>0</v>
      </c>
      <c r="AE585" s="1360">
        <v>1</v>
      </c>
      <c r="AF585" s="1360">
        <v>7</v>
      </c>
      <c r="AG585" s="1360">
        <v>1</v>
      </c>
      <c r="AH585" s="1361"/>
      <c r="AI585" s="1360"/>
      <c r="AJ585" s="1360">
        <v>6</v>
      </c>
      <c r="AK585" s="1360">
        <v>0</v>
      </c>
      <c r="AL585" s="1360">
        <v>1</v>
      </c>
      <c r="AM585" s="1360">
        <v>7</v>
      </c>
      <c r="AN585" s="1360">
        <v>1</v>
      </c>
      <c r="AO585" s="1360"/>
      <c r="AP585" s="1360"/>
      <c r="AQ585" s="1360">
        <v>2</v>
      </c>
      <c r="AR585" s="1360">
        <v>2</v>
      </c>
      <c r="AS585" s="1360">
        <v>2</v>
      </c>
      <c r="AT585" s="1360">
        <v>6</v>
      </c>
      <c r="AU585" s="1360">
        <v>1</v>
      </c>
      <c r="AV585" s="1361"/>
      <c r="AW585" s="1360"/>
      <c r="AX585" s="1360">
        <v>3</v>
      </c>
      <c r="AY585" s="1360">
        <v>2</v>
      </c>
      <c r="AZ585" s="1360">
        <v>2</v>
      </c>
      <c r="BA585" s="1360">
        <v>7</v>
      </c>
      <c r="BB585" s="1360">
        <v>1</v>
      </c>
      <c r="BC585" s="1360"/>
      <c r="BD585" s="1360"/>
      <c r="BE585" s="1360"/>
      <c r="BF585" s="1360"/>
      <c r="BG585" s="1360"/>
      <c r="BH585" s="1360"/>
      <c r="BI585" s="1360"/>
      <c r="BJ585" s="1360"/>
      <c r="BK585" s="1360"/>
      <c r="BL585" s="1360"/>
      <c r="BM585" s="1360">
        <v>0</v>
      </c>
      <c r="BN585" s="1360">
        <v>0</v>
      </c>
      <c r="BO585" s="1360">
        <v>1</v>
      </c>
      <c r="BP585" s="1360">
        <v>1</v>
      </c>
      <c r="BQ585" s="1360">
        <v>1</v>
      </c>
      <c r="BR585" s="1361"/>
      <c r="BS585" s="1360">
        <v>0</v>
      </c>
      <c r="BT585" s="1360">
        <v>0</v>
      </c>
      <c r="BU585" s="1360">
        <v>1</v>
      </c>
      <c r="BV585" s="1360">
        <v>1</v>
      </c>
      <c r="BW585" s="1360">
        <v>1</v>
      </c>
      <c r="BX585" s="1360"/>
      <c r="BY585" s="1360"/>
      <c r="BZ585" s="1360"/>
      <c r="CA585" s="1360">
        <v>6</v>
      </c>
      <c r="CB585" s="1360">
        <v>0</v>
      </c>
      <c r="CC585" s="1360">
        <v>3</v>
      </c>
      <c r="CD585" s="1360">
        <v>9</v>
      </c>
      <c r="CE585" s="1360">
        <v>1</v>
      </c>
      <c r="CF585" s="1163"/>
      <c r="CG585" s="595"/>
      <c r="CH585" s="595">
        <v>9</v>
      </c>
      <c r="CI585" s="595">
        <v>0</v>
      </c>
      <c r="CJ585" s="1062">
        <v>3</v>
      </c>
      <c r="CK585" s="1062">
        <v>12</v>
      </c>
      <c r="CL585" s="1082">
        <v>1</v>
      </c>
      <c r="CP585" s="1062">
        <v>3</v>
      </c>
      <c r="CQ585" s="1062">
        <v>1</v>
      </c>
      <c r="CR585" s="1062">
        <v>4</v>
      </c>
      <c r="CS585" s="1062">
        <v>8</v>
      </c>
      <c r="CT585" s="1082">
        <v>1</v>
      </c>
      <c r="CW585" s="1062">
        <v>3</v>
      </c>
      <c r="CX585" s="1062">
        <v>2</v>
      </c>
      <c r="CY585" s="1062">
        <v>5</v>
      </c>
      <c r="CZ585" s="1062">
        <v>10</v>
      </c>
      <c r="DA585" s="1082">
        <v>1</v>
      </c>
      <c r="DB585" s="1082"/>
      <c r="DC585" s="1082"/>
      <c r="DD585" s="1082"/>
      <c r="DE585" s="1082"/>
      <c r="DF585" s="1082"/>
      <c r="DG585" s="1082"/>
      <c r="DH585" s="1082"/>
      <c r="DI585" s="1082"/>
      <c r="DJ585" s="1082"/>
      <c r="DK585" s="1082"/>
      <c r="DL585" s="1082"/>
      <c r="EF585" s="1062">
        <v>5</v>
      </c>
      <c r="EG585" s="1062">
        <v>1</v>
      </c>
      <c r="EH585" s="1062">
        <v>5</v>
      </c>
      <c r="EI585" s="1062">
        <v>11</v>
      </c>
      <c r="EJ585" s="1082">
        <v>1</v>
      </c>
      <c r="EM585" s="1062">
        <v>6</v>
      </c>
      <c r="EN585" s="1062">
        <v>1</v>
      </c>
      <c r="EO585" s="1062">
        <v>5</v>
      </c>
      <c r="EP585" s="1062">
        <v>12</v>
      </c>
      <c r="EQ585" s="1082">
        <v>1</v>
      </c>
      <c r="EU585" s="1062">
        <v>7</v>
      </c>
      <c r="EV585" s="1062">
        <v>1</v>
      </c>
      <c r="EW585" s="1062">
        <v>3</v>
      </c>
      <c r="EX585" s="1062">
        <v>11</v>
      </c>
      <c r="EY585" s="1081">
        <v>1</v>
      </c>
      <c r="FB585" s="1062">
        <v>7</v>
      </c>
      <c r="FC585" s="1062">
        <v>1</v>
      </c>
      <c r="FD585" s="1062">
        <v>6</v>
      </c>
      <c r="FE585" s="1062">
        <v>14</v>
      </c>
      <c r="FF585" s="1082">
        <v>1</v>
      </c>
      <c r="FJ585" s="1248">
        <v>0</v>
      </c>
      <c r="FK585" s="1248">
        <v>0</v>
      </c>
      <c r="FL585" s="1248">
        <v>0</v>
      </c>
      <c r="FM585" s="1248">
        <v>0</v>
      </c>
      <c r="FN585" s="1248">
        <v>0</v>
      </c>
      <c r="FO585" s="1248"/>
      <c r="FP585" s="1248"/>
      <c r="FQ585" s="1248">
        <v>0</v>
      </c>
      <c r="FR585" s="1062">
        <v>0</v>
      </c>
      <c r="FS585" s="1062">
        <v>0</v>
      </c>
      <c r="FT585" s="1062">
        <v>0</v>
      </c>
      <c r="FU585" s="1076">
        <v>0</v>
      </c>
      <c r="FY585" s="1062">
        <v>0</v>
      </c>
      <c r="FZ585" s="1062">
        <v>0</v>
      </c>
      <c r="GA585" s="1062">
        <v>0</v>
      </c>
      <c r="GB585" s="590">
        <v>0</v>
      </c>
      <c r="GC585" s="1139">
        <v>1</v>
      </c>
      <c r="GE585" s="589">
        <v>29</v>
      </c>
      <c r="GF585" s="589">
        <v>5</v>
      </c>
      <c r="GG585" s="589">
        <v>19</v>
      </c>
      <c r="GH585" s="586">
        <v>1</v>
      </c>
      <c r="GI585" s="586">
        <v>1</v>
      </c>
    </row>
    <row r="586" spans="1:191" hidden="1" x14ac:dyDescent="0.35">
      <c r="A586" s="1521">
        <v>43542</v>
      </c>
      <c r="B586" s="1013"/>
      <c r="C586" s="1013"/>
      <c r="D586" s="1013"/>
      <c r="E586" s="1201"/>
      <c r="F586" s="1201"/>
      <c r="G586" s="1165"/>
      <c r="H586" s="595"/>
      <c r="I586" s="595"/>
      <c r="J586" s="595"/>
      <c r="K586" s="595"/>
      <c r="L586" s="595"/>
      <c r="M586" s="1012"/>
      <c r="N586" s="1012"/>
      <c r="O586" s="595"/>
      <c r="P586" s="595"/>
      <c r="Q586" s="595"/>
      <c r="R586" s="595"/>
      <c r="S586" s="595"/>
      <c r="T586" s="595"/>
      <c r="U586" s="1012"/>
      <c r="V586" s="1165"/>
      <c r="W586" s="595"/>
      <c r="X586" s="595"/>
      <c r="Y586" s="595"/>
      <c r="Z586" s="595"/>
      <c r="AA586" s="1012"/>
      <c r="AB586" s="1012"/>
      <c r="AC586" s="1360">
        <v>5</v>
      </c>
      <c r="AD586" s="1360">
        <v>5</v>
      </c>
      <c r="AE586" s="1360">
        <v>2</v>
      </c>
      <c r="AF586" s="1360">
        <v>12</v>
      </c>
      <c r="AG586" s="1360">
        <v>1</v>
      </c>
      <c r="AH586" s="1361"/>
      <c r="AI586" s="1360"/>
      <c r="AJ586" s="1360">
        <v>6</v>
      </c>
      <c r="AK586" s="1360">
        <v>5</v>
      </c>
      <c r="AL586" s="1360">
        <v>2</v>
      </c>
      <c r="AM586" s="1360">
        <v>13</v>
      </c>
      <c r="AN586" s="1360">
        <v>1</v>
      </c>
      <c r="AO586" s="1360"/>
      <c r="AP586" s="1360"/>
      <c r="AQ586" s="1360">
        <v>3</v>
      </c>
      <c r="AR586" s="1360">
        <v>2</v>
      </c>
      <c r="AS586" s="1360">
        <v>4</v>
      </c>
      <c r="AT586" s="1360">
        <v>9</v>
      </c>
      <c r="AU586" s="1360">
        <v>1</v>
      </c>
      <c r="AV586" s="1361"/>
      <c r="AW586" s="1360"/>
      <c r="AX586" s="1360">
        <v>3</v>
      </c>
      <c r="AY586" s="1360">
        <v>3</v>
      </c>
      <c r="AZ586" s="1360">
        <v>4</v>
      </c>
      <c r="BA586" s="1360">
        <v>10</v>
      </c>
      <c r="BB586" s="1360">
        <v>1</v>
      </c>
      <c r="BC586" s="1360"/>
      <c r="BD586" s="1360"/>
      <c r="BE586" s="1360"/>
      <c r="BF586" s="1360"/>
      <c r="BG586" s="1360"/>
      <c r="BH586" s="1360"/>
      <c r="BI586" s="1360"/>
      <c r="BJ586" s="1360"/>
      <c r="BK586" s="1360"/>
      <c r="BL586" s="1360"/>
      <c r="BM586" s="1360">
        <v>0</v>
      </c>
      <c r="BN586" s="1360">
        <v>0</v>
      </c>
      <c r="BO586" s="1360">
        <v>0</v>
      </c>
      <c r="BP586" s="1360">
        <v>0</v>
      </c>
      <c r="BQ586" s="1360">
        <v>1</v>
      </c>
      <c r="BR586" s="1361"/>
      <c r="BS586" s="1360">
        <v>0</v>
      </c>
      <c r="BT586" s="1360">
        <v>0</v>
      </c>
      <c r="BU586" s="1360">
        <v>1</v>
      </c>
      <c r="BV586" s="1360">
        <v>1</v>
      </c>
      <c r="BW586" s="1360">
        <v>1</v>
      </c>
      <c r="BX586" s="1360"/>
      <c r="BY586" s="1360"/>
      <c r="BZ586" s="1360"/>
      <c r="CA586" s="1360">
        <v>4</v>
      </c>
      <c r="CB586" s="1360">
        <v>1</v>
      </c>
      <c r="CC586" s="1360">
        <v>3</v>
      </c>
      <c r="CD586" s="1360">
        <v>8</v>
      </c>
      <c r="CE586" s="1360">
        <v>1</v>
      </c>
      <c r="CF586" s="1163"/>
      <c r="CG586" s="595"/>
      <c r="CH586" s="595">
        <v>6</v>
      </c>
      <c r="CI586" s="595">
        <v>1</v>
      </c>
      <c r="CJ586" s="1062">
        <v>6</v>
      </c>
      <c r="CK586" s="1062">
        <v>13</v>
      </c>
      <c r="CL586" s="1082">
        <v>1</v>
      </c>
      <c r="CP586" s="1062">
        <v>2</v>
      </c>
      <c r="CQ586" s="1062">
        <v>0</v>
      </c>
      <c r="CR586" s="1062">
        <v>3</v>
      </c>
      <c r="CS586" s="1062">
        <v>5</v>
      </c>
      <c r="CT586" s="1082">
        <v>1</v>
      </c>
      <c r="CW586" s="1062">
        <v>4</v>
      </c>
      <c r="CX586" s="1062">
        <v>0</v>
      </c>
      <c r="CY586" s="1062">
        <v>5</v>
      </c>
      <c r="CZ586" s="1062">
        <v>9</v>
      </c>
      <c r="DA586" s="1082">
        <v>1</v>
      </c>
      <c r="DB586" s="1082"/>
      <c r="DC586" s="1082"/>
      <c r="DD586" s="1082"/>
      <c r="DE586" s="1082"/>
      <c r="DF586" s="1082"/>
      <c r="DG586" s="1082"/>
      <c r="DH586" s="1082"/>
      <c r="DI586" s="1082"/>
      <c r="DJ586" s="1082"/>
      <c r="DK586" s="1082"/>
      <c r="DL586" s="1082"/>
      <c r="EF586" s="1062">
        <v>2</v>
      </c>
      <c r="EG586" s="1062">
        <v>2</v>
      </c>
      <c r="EH586" s="1062">
        <v>0</v>
      </c>
      <c r="EI586" s="1062">
        <v>4</v>
      </c>
      <c r="EJ586" s="1082">
        <v>1</v>
      </c>
      <c r="EM586" s="1062">
        <v>3</v>
      </c>
      <c r="EN586" s="1062">
        <v>2</v>
      </c>
      <c r="EO586" s="1062">
        <v>0</v>
      </c>
      <c r="EP586" s="1062">
        <v>5</v>
      </c>
      <c r="EQ586" s="1082">
        <v>1</v>
      </c>
      <c r="EU586" s="1062">
        <v>6</v>
      </c>
      <c r="EV586" s="1062">
        <v>0</v>
      </c>
      <c r="EW586" s="1062">
        <v>2</v>
      </c>
      <c r="EX586" s="1062">
        <v>8</v>
      </c>
      <c r="EY586" s="1081">
        <v>1</v>
      </c>
      <c r="FB586" s="1062">
        <v>6</v>
      </c>
      <c r="FC586" s="1062">
        <v>1</v>
      </c>
      <c r="FD586" s="1062">
        <v>9</v>
      </c>
      <c r="FE586" s="1062">
        <v>16</v>
      </c>
      <c r="FF586" s="1082">
        <v>1</v>
      </c>
      <c r="FJ586" s="1248">
        <v>0</v>
      </c>
      <c r="FK586" s="1248">
        <v>0</v>
      </c>
      <c r="FL586" s="1248">
        <v>0</v>
      </c>
      <c r="FM586" s="1248">
        <v>0</v>
      </c>
      <c r="FN586" s="1248">
        <v>0</v>
      </c>
      <c r="FO586" s="1248"/>
      <c r="FP586" s="1248"/>
      <c r="FQ586" s="1248">
        <v>0</v>
      </c>
      <c r="FR586" s="1062">
        <v>0</v>
      </c>
      <c r="FS586" s="1062">
        <v>0</v>
      </c>
      <c r="FT586" s="1062">
        <v>0</v>
      </c>
      <c r="FU586" s="1076">
        <v>0</v>
      </c>
      <c r="FY586" s="1062">
        <v>4</v>
      </c>
      <c r="FZ586" s="1062">
        <v>0</v>
      </c>
      <c r="GA586" s="1062">
        <v>0</v>
      </c>
      <c r="GB586" s="590">
        <v>4</v>
      </c>
      <c r="GC586" s="1139">
        <v>1</v>
      </c>
      <c r="GE586" s="589">
        <v>26</v>
      </c>
      <c r="GF586" s="589">
        <v>10</v>
      </c>
      <c r="GG586" s="589">
        <v>14</v>
      </c>
      <c r="GH586" s="586">
        <v>0</v>
      </c>
      <c r="GI586" s="586">
        <v>2</v>
      </c>
    </row>
    <row r="587" spans="1:191" hidden="1" x14ac:dyDescent="0.35">
      <c r="A587" s="1521">
        <v>43543</v>
      </c>
      <c r="B587" s="1013"/>
      <c r="C587" s="1013"/>
      <c r="D587" s="1013"/>
      <c r="E587" s="1201"/>
      <c r="F587" s="1201"/>
      <c r="G587" s="1165"/>
      <c r="H587" s="595"/>
      <c r="I587" s="595"/>
      <c r="J587" s="595"/>
      <c r="K587" s="595"/>
      <c r="L587" s="595"/>
      <c r="M587" s="1012"/>
      <c r="N587" s="1012"/>
      <c r="O587" s="595"/>
      <c r="P587" s="595"/>
      <c r="Q587" s="595"/>
      <c r="R587" s="595"/>
      <c r="S587" s="595"/>
      <c r="T587" s="595"/>
      <c r="U587" s="1012"/>
      <c r="V587" s="1165"/>
      <c r="W587" s="595"/>
      <c r="X587" s="595"/>
      <c r="Y587" s="595"/>
      <c r="Z587" s="595"/>
      <c r="AA587" s="1012"/>
      <c r="AB587" s="1012"/>
      <c r="AC587" s="1360">
        <v>3</v>
      </c>
      <c r="AD587" s="1360">
        <v>1</v>
      </c>
      <c r="AE587" s="1360">
        <v>6</v>
      </c>
      <c r="AF587" s="1360">
        <v>10</v>
      </c>
      <c r="AG587" s="1360">
        <v>1</v>
      </c>
      <c r="AH587" s="1361"/>
      <c r="AI587" s="1360"/>
      <c r="AJ587" s="1360">
        <v>3</v>
      </c>
      <c r="AK587" s="1360">
        <v>2</v>
      </c>
      <c r="AL587" s="1360">
        <v>7</v>
      </c>
      <c r="AM587" s="1360">
        <v>12</v>
      </c>
      <c r="AN587" s="1360">
        <v>1</v>
      </c>
      <c r="AO587" s="1360"/>
      <c r="AP587" s="1360"/>
      <c r="AQ587" s="1360">
        <v>2</v>
      </c>
      <c r="AR587" s="1360">
        <v>3</v>
      </c>
      <c r="AS587" s="1360">
        <v>3</v>
      </c>
      <c r="AT587" s="1360">
        <v>8</v>
      </c>
      <c r="AU587" s="1360">
        <v>1</v>
      </c>
      <c r="AV587" s="1361"/>
      <c r="AW587" s="1360"/>
      <c r="AX587" s="1360">
        <v>3</v>
      </c>
      <c r="AY587" s="1360">
        <v>3</v>
      </c>
      <c r="AZ587" s="1360">
        <v>4</v>
      </c>
      <c r="BA587" s="1360">
        <v>10</v>
      </c>
      <c r="BB587" s="1360">
        <v>1</v>
      </c>
      <c r="BC587" s="1360"/>
      <c r="BD587" s="1360"/>
      <c r="BE587" s="1360"/>
      <c r="BF587" s="1360"/>
      <c r="BG587" s="1360"/>
      <c r="BH587" s="1360"/>
      <c r="BI587" s="1360"/>
      <c r="BJ587" s="1360"/>
      <c r="BK587" s="1360"/>
      <c r="BL587" s="1360"/>
      <c r="BM587" s="1360">
        <v>0</v>
      </c>
      <c r="BN587" s="1360">
        <v>0</v>
      </c>
      <c r="BO587" s="1360">
        <v>1</v>
      </c>
      <c r="BP587" s="1360">
        <v>1</v>
      </c>
      <c r="BQ587" s="1360">
        <v>1</v>
      </c>
      <c r="BR587" s="1361"/>
      <c r="BS587" s="1360">
        <v>0</v>
      </c>
      <c r="BT587" s="1360">
        <v>0</v>
      </c>
      <c r="BU587" s="1360">
        <v>1</v>
      </c>
      <c r="BV587" s="1360">
        <v>1</v>
      </c>
      <c r="BW587" s="1360">
        <v>1</v>
      </c>
      <c r="BX587" s="1360"/>
      <c r="BY587" s="1360"/>
      <c r="BZ587" s="1360"/>
      <c r="CA587" s="1360">
        <v>4</v>
      </c>
      <c r="CB587" s="1360">
        <v>0</v>
      </c>
      <c r="CC587" s="1360">
        <v>2</v>
      </c>
      <c r="CD587" s="1360">
        <v>6</v>
      </c>
      <c r="CE587" s="1360">
        <v>1</v>
      </c>
      <c r="CF587" s="1163"/>
      <c r="CG587" s="595"/>
      <c r="CH587" s="595">
        <v>7</v>
      </c>
      <c r="CI587" s="595">
        <v>1</v>
      </c>
      <c r="CJ587" s="1062">
        <v>2</v>
      </c>
      <c r="CK587" s="1062">
        <v>10</v>
      </c>
      <c r="CL587" s="1082">
        <v>1</v>
      </c>
      <c r="CP587" s="1062">
        <v>10</v>
      </c>
      <c r="CQ587" s="1062">
        <v>0</v>
      </c>
      <c r="CR587" s="1062">
        <v>5</v>
      </c>
      <c r="CS587" s="1062">
        <v>15</v>
      </c>
      <c r="CT587" s="1082">
        <v>1</v>
      </c>
      <c r="CW587" s="1062">
        <v>12</v>
      </c>
      <c r="CX587" s="1062">
        <v>0</v>
      </c>
      <c r="CY587" s="1062">
        <v>5</v>
      </c>
      <c r="CZ587" s="1062">
        <v>17</v>
      </c>
      <c r="DA587" s="1082">
        <v>1</v>
      </c>
      <c r="DB587" s="1082"/>
      <c r="DC587" s="1082"/>
      <c r="DD587" s="1082"/>
      <c r="DE587" s="1082"/>
      <c r="DF587" s="1082"/>
      <c r="DG587" s="1082"/>
      <c r="DH587" s="1082"/>
      <c r="DI587" s="1082"/>
      <c r="DJ587" s="1082"/>
      <c r="DK587" s="1082"/>
      <c r="DL587" s="1082"/>
      <c r="EF587" s="1062">
        <v>8</v>
      </c>
      <c r="EG587" s="1062">
        <v>0</v>
      </c>
      <c r="EH587" s="1062">
        <v>0</v>
      </c>
      <c r="EI587" s="1062">
        <v>8</v>
      </c>
      <c r="EJ587" s="1082">
        <v>1</v>
      </c>
      <c r="EM587" s="1062">
        <v>9</v>
      </c>
      <c r="EN587" s="1062">
        <v>2</v>
      </c>
      <c r="EO587" s="1062">
        <v>2</v>
      </c>
      <c r="EP587" s="1062">
        <v>13</v>
      </c>
      <c r="EQ587" s="1082">
        <v>1</v>
      </c>
      <c r="EU587" s="1062">
        <v>1</v>
      </c>
      <c r="EV587" s="1062">
        <v>0</v>
      </c>
      <c r="EW587" s="1062">
        <v>0</v>
      </c>
      <c r="EX587" s="1062">
        <v>1</v>
      </c>
      <c r="EY587" s="1081">
        <v>0.25</v>
      </c>
      <c r="FB587" s="1062">
        <v>2</v>
      </c>
      <c r="FC587" s="1062">
        <v>0</v>
      </c>
      <c r="FD587" s="1062">
        <v>1</v>
      </c>
      <c r="FE587" s="1062">
        <v>3</v>
      </c>
      <c r="FF587" s="1082">
        <v>0.25</v>
      </c>
      <c r="FJ587" s="1248">
        <v>3</v>
      </c>
      <c r="FK587" s="1248">
        <v>1</v>
      </c>
      <c r="FL587" s="1248">
        <v>3</v>
      </c>
      <c r="FM587" s="1248">
        <v>7</v>
      </c>
      <c r="FN587" s="1248">
        <v>1</v>
      </c>
      <c r="FO587" s="1248"/>
      <c r="FP587" s="1248"/>
      <c r="FQ587" s="1248">
        <v>3</v>
      </c>
      <c r="FR587" s="1062">
        <v>2</v>
      </c>
      <c r="FS587" s="1062">
        <v>5</v>
      </c>
      <c r="FT587" s="1062">
        <v>10</v>
      </c>
      <c r="FU587" s="1076">
        <v>1</v>
      </c>
      <c r="FY587" s="1062">
        <v>2</v>
      </c>
      <c r="FZ587" s="1062">
        <v>1</v>
      </c>
      <c r="GA587" s="1062">
        <v>7</v>
      </c>
      <c r="GB587" s="590">
        <v>10</v>
      </c>
      <c r="GC587" s="1139">
        <v>1</v>
      </c>
      <c r="GE587" s="589">
        <v>33</v>
      </c>
      <c r="GF587" s="589">
        <v>6</v>
      </c>
      <c r="GG587" s="589">
        <v>27</v>
      </c>
      <c r="GH587" s="586">
        <v>0</v>
      </c>
      <c r="GI587" s="586">
        <v>3</v>
      </c>
    </row>
    <row r="588" spans="1:191" hidden="1" x14ac:dyDescent="0.35">
      <c r="A588" s="1521">
        <v>43544</v>
      </c>
      <c r="B588" s="1013"/>
      <c r="C588" s="1013"/>
      <c r="D588" s="1013"/>
      <c r="E588" s="1201"/>
      <c r="F588" s="1201"/>
      <c r="G588" s="1165"/>
      <c r="H588" s="595"/>
      <c r="I588" s="595"/>
      <c r="J588" s="595"/>
      <c r="K588" s="595"/>
      <c r="L588" s="595"/>
      <c r="M588" s="1012"/>
      <c r="N588" s="1012"/>
      <c r="O588" s="595"/>
      <c r="P588" s="595"/>
      <c r="Q588" s="595"/>
      <c r="R588" s="595"/>
      <c r="S588" s="595"/>
      <c r="T588" s="595"/>
      <c r="U588" s="1012"/>
      <c r="V588" s="1165"/>
      <c r="W588" s="595"/>
      <c r="X588" s="595"/>
      <c r="Y588" s="595"/>
      <c r="Z588" s="595"/>
      <c r="AA588" s="1012"/>
      <c r="AB588" s="1012"/>
      <c r="AC588" s="1360">
        <v>9</v>
      </c>
      <c r="AD588" s="1360">
        <v>0</v>
      </c>
      <c r="AE588" s="1360">
        <v>5</v>
      </c>
      <c r="AF588" s="1360">
        <v>14</v>
      </c>
      <c r="AG588" s="1360">
        <v>1</v>
      </c>
      <c r="AH588" s="1361"/>
      <c r="AI588" s="1360"/>
      <c r="AJ588" s="1360">
        <v>10</v>
      </c>
      <c r="AK588" s="1360">
        <v>0</v>
      </c>
      <c r="AL588" s="1360">
        <v>6</v>
      </c>
      <c r="AM588" s="1360">
        <v>16</v>
      </c>
      <c r="AN588" s="1360">
        <v>1</v>
      </c>
      <c r="AO588" s="1360"/>
      <c r="AP588" s="1360"/>
      <c r="AQ588" s="1360">
        <v>2</v>
      </c>
      <c r="AR588" s="1360">
        <v>3</v>
      </c>
      <c r="AS588" s="1360">
        <v>1</v>
      </c>
      <c r="AT588" s="1360">
        <v>6</v>
      </c>
      <c r="AU588" s="1360">
        <v>1</v>
      </c>
      <c r="AV588" s="1361"/>
      <c r="AW588" s="1360"/>
      <c r="AX588" s="1360">
        <v>2</v>
      </c>
      <c r="AY588" s="1360">
        <v>3</v>
      </c>
      <c r="AZ588" s="1360">
        <v>2</v>
      </c>
      <c r="BA588" s="1360">
        <v>7</v>
      </c>
      <c r="BB588" s="1360">
        <v>1</v>
      </c>
      <c r="BC588" s="1360"/>
      <c r="BD588" s="1360"/>
      <c r="BE588" s="1360"/>
      <c r="BF588" s="1360"/>
      <c r="BG588" s="1360"/>
      <c r="BH588" s="1360"/>
      <c r="BI588" s="1360"/>
      <c r="BJ588" s="1360"/>
      <c r="BK588" s="1360"/>
      <c r="BL588" s="1360"/>
      <c r="BM588" s="1360">
        <v>0</v>
      </c>
      <c r="BN588" s="1360">
        <v>0</v>
      </c>
      <c r="BO588" s="1360">
        <v>1</v>
      </c>
      <c r="BP588" s="1360">
        <v>1</v>
      </c>
      <c r="BQ588" s="1360">
        <v>1</v>
      </c>
      <c r="BR588" s="1361"/>
      <c r="BS588" s="1360">
        <v>0</v>
      </c>
      <c r="BT588" s="1360">
        <v>0</v>
      </c>
      <c r="BU588" s="1360">
        <v>2</v>
      </c>
      <c r="BV588" s="1360">
        <v>2</v>
      </c>
      <c r="BW588" s="1360">
        <v>1</v>
      </c>
      <c r="BX588" s="1360"/>
      <c r="BY588" s="1360"/>
      <c r="BZ588" s="1360"/>
      <c r="CA588" s="1360">
        <v>6</v>
      </c>
      <c r="CB588" s="1360">
        <v>0</v>
      </c>
      <c r="CC588" s="1360">
        <v>3</v>
      </c>
      <c r="CD588" s="1360">
        <v>9</v>
      </c>
      <c r="CE588" s="1360">
        <v>1</v>
      </c>
      <c r="CF588" s="1163"/>
      <c r="CG588" s="595"/>
      <c r="CH588" s="595">
        <v>10</v>
      </c>
      <c r="CI588" s="595">
        <v>0</v>
      </c>
      <c r="CJ588" s="1062">
        <v>3</v>
      </c>
      <c r="CK588" s="1062">
        <v>13</v>
      </c>
      <c r="CL588" s="1082">
        <v>1</v>
      </c>
      <c r="CP588" s="1062">
        <v>2</v>
      </c>
      <c r="CQ588" s="1062">
        <v>0</v>
      </c>
      <c r="CR588" s="1062">
        <v>4</v>
      </c>
      <c r="CS588" s="1062">
        <v>6</v>
      </c>
      <c r="CT588" s="1082">
        <v>1</v>
      </c>
      <c r="CW588" s="1062">
        <v>3</v>
      </c>
      <c r="CX588" s="1062">
        <v>0</v>
      </c>
      <c r="CY588" s="1062">
        <v>5</v>
      </c>
      <c r="CZ588" s="1062">
        <v>8</v>
      </c>
      <c r="DA588" s="1082">
        <v>1</v>
      </c>
      <c r="DB588" s="1082"/>
      <c r="DC588" s="1082"/>
      <c r="DD588" s="1082"/>
      <c r="DE588" s="1082"/>
      <c r="DF588" s="1082"/>
      <c r="DG588" s="1082"/>
      <c r="DH588" s="1082"/>
      <c r="DI588" s="1082"/>
      <c r="DJ588" s="1082"/>
      <c r="DK588" s="1082"/>
      <c r="DL588" s="1082"/>
      <c r="EF588" s="1062">
        <v>6</v>
      </c>
      <c r="EG588" s="1062">
        <v>0</v>
      </c>
      <c r="EH588" s="1062">
        <v>1</v>
      </c>
      <c r="EI588" s="1062">
        <v>7</v>
      </c>
      <c r="EJ588" s="1082">
        <v>1</v>
      </c>
      <c r="EM588" s="1062">
        <v>7</v>
      </c>
      <c r="EN588" s="1062">
        <v>2</v>
      </c>
      <c r="EO588" s="1062">
        <v>2</v>
      </c>
      <c r="EP588" s="1062">
        <v>11</v>
      </c>
      <c r="EQ588" s="1082">
        <v>1</v>
      </c>
      <c r="EU588" s="1062">
        <v>1</v>
      </c>
      <c r="EV588" s="1062">
        <v>1</v>
      </c>
      <c r="EW588" s="1062">
        <v>0</v>
      </c>
      <c r="EX588" s="1062">
        <v>2</v>
      </c>
      <c r="EY588" s="1081">
        <v>1</v>
      </c>
      <c r="FB588" s="1062">
        <v>2</v>
      </c>
      <c r="FC588" s="1062">
        <v>6</v>
      </c>
      <c r="FD588" s="1062">
        <v>6</v>
      </c>
      <c r="FE588" s="1062">
        <v>14</v>
      </c>
      <c r="FF588" s="1082">
        <v>1</v>
      </c>
      <c r="FJ588" s="1062">
        <v>4</v>
      </c>
      <c r="FK588" s="1062">
        <v>0</v>
      </c>
      <c r="FL588" s="1062">
        <v>0</v>
      </c>
      <c r="FM588" s="1062">
        <v>4</v>
      </c>
      <c r="FN588" s="1124">
        <v>1</v>
      </c>
      <c r="FQ588" s="1062">
        <v>5</v>
      </c>
      <c r="FR588" s="1062">
        <v>0</v>
      </c>
      <c r="FS588" s="1062">
        <v>3</v>
      </c>
      <c r="FT588" s="1062">
        <v>8</v>
      </c>
      <c r="FU588" s="1076">
        <v>1</v>
      </c>
      <c r="FY588" s="1062">
        <v>0</v>
      </c>
      <c r="FZ588" s="1062">
        <v>0</v>
      </c>
      <c r="GA588" s="1062">
        <v>0</v>
      </c>
      <c r="GB588" s="590">
        <v>0</v>
      </c>
      <c r="GC588" s="1139">
        <v>1</v>
      </c>
      <c r="GE588" s="589">
        <v>30</v>
      </c>
      <c r="GF588" s="589">
        <v>4</v>
      </c>
      <c r="GG588" s="589">
        <v>15</v>
      </c>
      <c r="GH588" s="586">
        <v>1</v>
      </c>
      <c r="GI588" s="586">
        <v>0</v>
      </c>
    </row>
    <row r="589" spans="1:191" hidden="1" x14ac:dyDescent="0.35">
      <c r="A589" s="1521">
        <v>43545</v>
      </c>
      <c r="B589" s="1013"/>
      <c r="C589" s="1013"/>
      <c r="D589" s="1013"/>
      <c r="E589" s="1201"/>
      <c r="F589" s="1201"/>
      <c r="G589" s="1165"/>
      <c r="H589" s="595"/>
      <c r="I589" s="595"/>
      <c r="J589" s="595"/>
      <c r="K589" s="595"/>
      <c r="L589" s="595"/>
      <c r="M589" s="1012"/>
      <c r="N589" s="1012"/>
      <c r="O589" s="595"/>
      <c r="P589" s="595"/>
      <c r="Q589" s="595"/>
      <c r="R589" s="595"/>
      <c r="S589" s="595"/>
      <c r="T589" s="595"/>
      <c r="U589" s="1012"/>
      <c r="V589" s="1165"/>
      <c r="W589" s="595"/>
      <c r="X589" s="595"/>
      <c r="Y589" s="595"/>
      <c r="Z589" s="595"/>
      <c r="AA589" s="1012"/>
      <c r="AB589" s="1012"/>
      <c r="AC589" s="1360">
        <v>4</v>
      </c>
      <c r="AD589" s="1360">
        <v>4</v>
      </c>
      <c r="AE589" s="1360">
        <v>3</v>
      </c>
      <c r="AF589" s="1360">
        <v>11</v>
      </c>
      <c r="AG589" s="1360">
        <v>1</v>
      </c>
      <c r="AH589" s="1361"/>
      <c r="AI589" s="1360"/>
      <c r="AJ589" s="1360">
        <v>6</v>
      </c>
      <c r="AK589" s="1360">
        <v>4</v>
      </c>
      <c r="AL589" s="1360">
        <v>3</v>
      </c>
      <c r="AM589" s="1360">
        <v>13</v>
      </c>
      <c r="AN589" s="1360">
        <v>1</v>
      </c>
      <c r="AO589" s="1360"/>
      <c r="AP589" s="1360"/>
      <c r="AQ589" s="1360">
        <v>2</v>
      </c>
      <c r="AR589" s="1360">
        <v>2</v>
      </c>
      <c r="AS589" s="1360">
        <v>3</v>
      </c>
      <c r="AT589" s="1360">
        <v>7</v>
      </c>
      <c r="AU589" s="1360">
        <v>1</v>
      </c>
      <c r="AV589" s="1361"/>
      <c r="AW589" s="1360"/>
      <c r="AX589" s="1360">
        <v>2</v>
      </c>
      <c r="AY589" s="1360">
        <v>2</v>
      </c>
      <c r="AZ589" s="1360">
        <v>3</v>
      </c>
      <c r="BA589" s="1360">
        <v>7</v>
      </c>
      <c r="BB589" s="1360">
        <v>1</v>
      </c>
      <c r="BC589" s="1360"/>
      <c r="BD589" s="1360"/>
      <c r="BE589" s="1360"/>
      <c r="BF589" s="1360"/>
      <c r="BG589" s="1360"/>
      <c r="BH589" s="1360"/>
      <c r="BI589" s="1360"/>
      <c r="BJ589" s="1360"/>
      <c r="BK589" s="1360"/>
      <c r="BL589" s="1360"/>
      <c r="BM589" s="1360">
        <v>0</v>
      </c>
      <c r="BN589" s="1360">
        <v>0</v>
      </c>
      <c r="BO589" s="1360">
        <v>0</v>
      </c>
      <c r="BP589" s="1360">
        <v>0</v>
      </c>
      <c r="BQ589" s="1360">
        <v>1</v>
      </c>
      <c r="BR589" s="1361"/>
      <c r="BS589" s="1360">
        <v>0</v>
      </c>
      <c r="BT589" s="1360">
        <v>0</v>
      </c>
      <c r="BU589" s="1360">
        <v>0</v>
      </c>
      <c r="BV589" s="1360">
        <v>0</v>
      </c>
      <c r="BW589" s="1360">
        <v>1</v>
      </c>
      <c r="BX589" s="1360"/>
      <c r="BY589" s="1360"/>
      <c r="BZ589" s="1360"/>
      <c r="CA589" s="1360">
        <v>2</v>
      </c>
      <c r="CB589" s="1360">
        <v>0</v>
      </c>
      <c r="CC589" s="1360">
        <v>1</v>
      </c>
      <c r="CD589" s="1360">
        <v>3</v>
      </c>
      <c r="CE589" s="1360">
        <v>1</v>
      </c>
      <c r="CF589" s="1163"/>
      <c r="CG589" s="595"/>
      <c r="CH589" s="595">
        <v>4</v>
      </c>
      <c r="CI589" s="595">
        <v>1</v>
      </c>
      <c r="CJ589" s="1062">
        <v>2</v>
      </c>
      <c r="CK589" s="1062">
        <v>7</v>
      </c>
      <c r="CL589" s="1082">
        <v>1</v>
      </c>
      <c r="CP589" s="1062">
        <v>3</v>
      </c>
      <c r="CQ589" s="1062">
        <v>1</v>
      </c>
      <c r="CR589" s="1062">
        <v>5</v>
      </c>
      <c r="CS589" s="1062">
        <v>9</v>
      </c>
      <c r="CT589" s="1082">
        <v>1</v>
      </c>
      <c r="CW589" s="1062">
        <v>4</v>
      </c>
      <c r="CX589" s="1062">
        <v>1</v>
      </c>
      <c r="CY589" s="1062">
        <v>5</v>
      </c>
      <c r="CZ589" s="1062">
        <v>10</v>
      </c>
      <c r="DA589" s="1082">
        <v>1</v>
      </c>
      <c r="DB589" s="1082"/>
      <c r="DC589" s="1082"/>
      <c r="DD589" s="1082"/>
      <c r="DE589" s="1082"/>
      <c r="DF589" s="1082"/>
      <c r="DG589" s="1082"/>
      <c r="DH589" s="1082"/>
      <c r="DI589" s="1082"/>
      <c r="DJ589" s="1082"/>
      <c r="DK589" s="1082"/>
      <c r="DL589" s="1082"/>
      <c r="EF589" s="1062">
        <v>10</v>
      </c>
      <c r="EG589" s="1062">
        <v>0</v>
      </c>
      <c r="EH589" s="1062">
        <v>0</v>
      </c>
      <c r="EI589" s="1062">
        <v>10</v>
      </c>
      <c r="EJ589" s="1082">
        <v>1</v>
      </c>
      <c r="EM589" s="1062">
        <v>11</v>
      </c>
      <c r="EN589" s="1062">
        <v>0</v>
      </c>
      <c r="EO589" s="1062">
        <v>1</v>
      </c>
      <c r="EP589" s="1062">
        <v>12</v>
      </c>
      <c r="EQ589" s="1082">
        <v>1</v>
      </c>
      <c r="EU589" s="1062">
        <v>3</v>
      </c>
      <c r="EV589" s="1062">
        <v>1</v>
      </c>
      <c r="EW589" s="1062">
        <v>4</v>
      </c>
      <c r="EX589" s="1062">
        <v>8</v>
      </c>
      <c r="EY589" s="1081">
        <v>1</v>
      </c>
      <c r="FB589" s="1062">
        <v>4</v>
      </c>
      <c r="FC589" s="1062">
        <v>2</v>
      </c>
      <c r="FD589" s="1062">
        <v>8</v>
      </c>
      <c r="FE589" s="1062">
        <v>14</v>
      </c>
      <c r="FF589" s="1082">
        <v>1</v>
      </c>
      <c r="FJ589" s="1062">
        <v>2</v>
      </c>
      <c r="FK589" s="1062">
        <v>0</v>
      </c>
      <c r="FL589" s="1062">
        <v>0</v>
      </c>
      <c r="FM589" s="1062">
        <v>2</v>
      </c>
      <c r="FN589" s="1124">
        <v>1</v>
      </c>
      <c r="FQ589" s="1062">
        <v>2</v>
      </c>
      <c r="FR589" s="1062">
        <v>1</v>
      </c>
      <c r="FS589" s="1062">
        <v>1</v>
      </c>
      <c r="FT589" s="1062">
        <v>4</v>
      </c>
      <c r="FU589" s="1076">
        <v>1</v>
      </c>
      <c r="FY589" s="1062">
        <v>0</v>
      </c>
      <c r="FZ589" s="1062">
        <v>1</v>
      </c>
      <c r="GA589" s="1062">
        <v>1</v>
      </c>
      <c r="GB589" s="590">
        <v>2</v>
      </c>
      <c r="GC589" s="1139">
        <v>1</v>
      </c>
      <c r="GE589" s="589">
        <v>26</v>
      </c>
      <c r="GF589" s="589">
        <v>9</v>
      </c>
      <c r="GG589" s="589">
        <v>17</v>
      </c>
      <c r="GH589" s="586">
        <v>1</v>
      </c>
      <c r="GI589" s="586">
        <v>2</v>
      </c>
    </row>
    <row r="590" spans="1:191" hidden="1" x14ac:dyDescent="0.35">
      <c r="A590" s="1522">
        <v>43546</v>
      </c>
      <c r="B590" s="1013"/>
      <c r="C590" s="1013"/>
      <c r="D590" s="1013"/>
      <c r="E590" s="1201"/>
      <c r="F590" s="1201"/>
      <c r="G590" s="1165"/>
      <c r="H590" s="595"/>
      <c r="I590" s="595"/>
      <c r="J590" s="595"/>
      <c r="K590" s="595"/>
      <c r="L590" s="595"/>
      <c r="M590" s="1012"/>
      <c r="N590" s="1012"/>
      <c r="O590" s="595"/>
      <c r="P590" s="595"/>
      <c r="Q590" s="595"/>
      <c r="R590" s="595"/>
      <c r="S590" s="595"/>
      <c r="T590" s="595"/>
      <c r="U590" s="1012"/>
      <c r="V590" s="1165"/>
      <c r="W590" s="595"/>
      <c r="X590" s="595"/>
      <c r="Y590" s="595"/>
      <c r="Z590" s="595"/>
      <c r="AA590" s="1012"/>
      <c r="AB590" s="1012"/>
      <c r="AC590" s="1360">
        <v>7</v>
      </c>
      <c r="AD590" s="1360">
        <v>0</v>
      </c>
      <c r="AE590" s="1360">
        <v>6</v>
      </c>
      <c r="AF590" s="1360">
        <v>13</v>
      </c>
      <c r="AG590" s="1360">
        <v>1</v>
      </c>
      <c r="AH590" s="1361"/>
      <c r="AI590" s="1360"/>
      <c r="AJ590" s="1360">
        <v>7</v>
      </c>
      <c r="AK590" s="1360">
        <v>0</v>
      </c>
      <c r="AL590" s="1360">
        <v>6</v>
      </c>
      <c r="AM590" s="1360">
        <v>13</v>
      </c>
      <c r="AN590" s="1360">
        <v>1</v>
      </c>
      <c r="AO590" s="1360"/>
      <c r="AP590" s="1360"/>
      <c r="AQ590" s="1360">
        <v>3</v>
      </c>
      <c r="AR590" s="1360">
        <v>0</v>
      </c>
      <c r="AS590" s="1360">
        <v>1</v>
      </c>
      <c r="AT590" s="1360">
        <v>4</v>
      </c>
      <c r="AU590" s="1360">
        <v>1</v>
      </c>
      <c r="AV590" s="1361"/>
      <c r="AW590" s="1360"/>
      <c r="AX590" s="1360">
        <v>3</v>
      </c>
      <c r="AY590" s="1360">
        <v>1</v>
      </c>
      <c r="AZ590" s="1360">
        <v>3</v>
      </c>
      <c r="BA590" s="1360">
        <v>7</v>
      </c>
      <c r="BB590" s="1360">
        <v>1</v>
      </c>
      <c r="BC590" s="1360"/>
      <c r="BD590" s="1360"/>
      <c r="BE590" s="1360"/>
      <c r="BF590" s="1360"/>
      <c r="BG590" s="1360"/>
      <c r="BH590" s="1360"/>
      <c r="BI590" s="1360"/>
      <c r="BJ590" s="1360"/>
      <c r="BK590" s="1360"/>
      <c r="BL590" s="1360"/>
      <c r="BM590" s="1360">
        <v>0</v>
      </c>
      <c r="BN590" s="1360">
        <v>0</v>
      </c>
      <c r="BO590" s="1360">
        <v>0</v>
      </c>
      <c r="BP590" s="1360">
        <v>0</v>
      </c>
      <c r="BQ590" s="1360">
        <v>1</v>
      </c>
      <c r="BR590" s="1361"/>
      <c r="BS590" s="1360">
        <v>0</v>
      </c>
      <c r="BT590" s="1360">
        <v>0</v>
      </c>
      <c r="BU590" s="1360">
        <v>1</v>
      </c>
      <c r="BV590" s="1360">
        <v>1</v>
      </c>
      <c r="BW590" s="1360">
        <v>1</v>
      </c>
      <c r="BX590" s="1360"/>
      <c r="BY590" s="1360"/>
      <c r="BZ590" s="1360"/>
      <c r="CA590" s="1360">
        <v>0</v>
      </c>
      <c r="CB590" s="1360">
        <v>0</v>
      </c>
      <c r="CC590" s="1360">
        <v>2</v>
      </c>
      <c r="CD590" s="1360">
        <v>2</v>
      </c>
      <c r="CE590" s="1360">
        <v>1</v>
      </c>
      <c r="CF590" s="1163"/>
      <c r="CG590" s="595"/>
      <c r="CH590" s="595">
        <v>3</v>
      </c>
      <c r="CI590" s="595">
        <v>2</v>
      </c>
      <c r="CJ590" s="1062">
        <v>3</v>
      </c>
      <c r="CK590" s="1062">
        <v>8</v>
      </c>
      <c r="CL590" s="1082">
        <v>1</v>
      </c>
      <c r="CP590" s="1062">
        <v>7</v>
      </c>
      <c r="CQ590" s="1062">
        <v>0</v>
      </c>
      <c r="CR590" s="1062">
        <v>3</v>
      </c>
      <c r="CS590" s="1062">
        <v>10</v>
      </c>
      <c r="CT590" s="1082">
        <v>1</v>
      </c>
      <c r="CW590" s="1062">
        <v>7</v>
      </c>
      <c r="CX590" s="1062">
        <v>0</v>
      </c>
      <c r="CY590" s="1062">
        <v>3</v>
      </c>
      <c r="CZ590" s="1062">
        <v>10</v>
      </c>
      <c r="DA590" s="1082">
        <v>1</v>
      </c>
      <c r="DB590" s="1082"/>
      <c r="DC590" s="1082"/>
      <c r="DD590" s="1082"/>
      <c r="DE590" s="1082"/>
      <c r="DF590" s="1082"/>
      <c r="DG590" s="1082"/>
      <c r="DH590" s="1082"/>
      <c r="DI590" s="1082"/>
      <c r="DJ590" s="1082"/>
      <c r="DK590" s="1082"/>
      <c r="DL590" s="1082"/>
      <c r="EF590" s="1062">
        <v>2</v>
      </c>
      <c r="EG590" s="1062">
        <v>0</v>
      </c>
      <c r="EH590" s="1062">
        <v>3</v>
      </c>
      <c r="EI590" s="1062">
        <v>5</v>
      </c>
      <c r="EJ590" s="1082">
        <v>1</v>
      </c>
      <c r="EM590" s="1062">
        <v>4</v>
      </c>
      <c r="EN590" s="1062">
        <v>0</v>
      </c>
      <c r="EO590" s="1062">
        <v>3</v>
      </c>
      <c r="EP590" s="1062">
        <v>7</v>
      </c>
      <c r="EQ590" s="1082">
        <v>1</v>
      </c>
      <c r="EU590" s="1062">
        <v>5</v>
      </c>
      <c r="EV590" s="1062">
        <v>0</v>
      </c>
      <c r="EW590" s="1062">
        <v>0</v>
      </c>
      <c r="EX590" s="1062">
        <v>5</v>
      </c>
      <c r="EY590" s="1081">
        <v>1</v>
      </c>
      <c r="FB590" s="1062">
        <v>6</v>
      </c>
      <c r="FC590" s="1062">
        <v>0</v>
      </c>
      <c r="FD590" s="1062">
        <v>8</v>
      </c>
      <c r="FE590" s="1062">
        <v>14</v>
      </c>
      <c r="FF590" s="1082">
        <v>1</v>
      </c>
      <c r="FJ590" s="1062">
        <v>9</v>
      </c>
      <c r="FK590" s="1062">
        <v>0</v>
      </c>
      <c r="FL590" s="1062">
        <v>1</v>
      </c>
      <c r="FM590" s="1062">
        <v>10</v>
      </c>
      <c r="FN590" s="1124">
        <v>1</v>
      </c>
      <c r="FQ590" s="1062">
        <v>9</v>
      </c>
      <c r="FR590" s="1062">
        <v>1</v>
      </c>
      <c r="FS590" s="1062">
        <v>1</v>
      </c>
      <c r="FT590" s="1062">
        <v>11</v>
      </c>
      <c r="FU590" s="1076">
        <v>1</v>
      </c>
      <c r="FY590" s="1062">
        <v>0</v>
      </c>
      <c r="FZ590" s="1062">
        <v>0</v>
      </c>
      <c r="GA590" s="1062">
        <v>0</v>
      </c>
      <c r="GB590" s="590">
        <v>0</v>
      </c>
      <c r="GC590" s="1139">
        <v>1</v>
      </c>
      <c r="GE590" s="589">
        <v>33</v>
      </c>
      <c r="GF590" s="589">
        <v>0</v>
      </c>
      <c r="GG590" s="589">
        <v>16</v>
      </c>
      <c r="GH590" s="586">
        <v>0</v>
      </c>
      <c r="GI590" s="586">
        <v>0</v>
      </c>
    </row>
    <row r="591" spans="1:191" hidden="1" x14ac:dyDescent="0.35">
      <c r="A591" s="1521">
        <v>43549</v>
      </c>
      <c r="B591" s="1013"/>
      <c r="C591" s="595"/>
      <c r="D591" s="595"/>
      <c r="E591" s="595"/>
      <c r="F591" s="1012"/>
      <c r="G591" s="1165"/>
      <c r="H591" s="595"/>
      <c r="I591" s="595"/>
      <c r="J591" s="595"/>
      <c r="K591" s="595"/>
      <c r="L591" s="595"/>
      <c r="M591" s="1012"/>
      <c r="N591" s="1012"/>
      <c r="O591" s="595"/>
      <c r="P591" s="595"/>
      <c r="Q591" s="595"/>
      <c r="R591" s="595"/>
      <c r="S591" s="595"/>
      <c r="T591" s="595"/>
      <c r="U591" s="1012"/>
      <c r="V591" s="1165"/>
      <c r="W591" s="595"/>
      <c r="X591" s="595"/>
      <c r="Y591" s="595"/>
      <c r="Z591" s="595"/>
      <c r="AA591" s="1012"/>
      <c r="AB591" s="1012"/>
      <c r="AC591" s="1360">
        <v>7</v>
      </c>
      <c r="AD591" s="1360">
        <v>1</v>
      </c>
      <c r="AE591" s="1360">
        <v>7</v>
      </c>
      <c r="AF591" s="1360">
        <v>15</v>
      </c>
      <c r="AG591" s="1360">
        <v>1</v>
      </c>
      <c r="AH591" s="1361"/>
      <c r="AI591" s="1360"/>
      <c r="AJ591" s="1360">
        <v>7</v>
      </c>
      <c r="AK591" s="1360">
        <v>1</v>
      </c>
      <c r="AL591" s="1360">
        <v>8</v>
      </c>
      <c r="AM591" s="1360">
        <v>16</v>
      </c>
      <c r="AN591" s="1360">
        <v>1</v>
      </c>
      <c r="AO591" s="1360"/>
      <c r="AP591" s="1360"/>
      <c r="AQ591" s="1360">
        <v>3</v>
      </c>
      <c r="AR591" s="1360">
        <v>3</v>
      </c>
      <c r="AS591" s="1360">
        <v>2</v>
      </c>
      <c r="AT591" s="1360">
        <v>8</v>
      </c>
      <c r="AU591" s="1360">
        <v>1</v>
      </c>
      <c r="AV591" s="1361"/>
      <c r="AW591" s="1360"/>
      <c r="AX591" s="1360">
        <v>4</v>
      </c>
      <c r="AY591" s="1360">
        <v>3</v>
      </c>
      <c r="AZ591" s="1360">
        <v>2</v>
      </c>
      <c r="BA591" s="1360">
        <v>9</v>
      </c>
      <c r="BB591" s="1360">
        <v>1</v>
      </c>
      <c r="BC591" s="1360"/>
      <c r="BD591" s="1360"/>
      <c r="BE591" s="1360"/>
      <c r="BF591" s="1360"/>
      <c r="BG591" s="1360"/>
      <c r="BH591" s="1360"/>
      <c r="BI591" s="1360"/>
      <c r="BJ591" s="1360"/>
      <c r="BK591" s="1360"/>
      <c r="BL591" s="1360"/>
      <c r="BM591" s="1360">
        <v>0</v>
      </c>
      <c r="BN591" s="1360">
        <v>0</v>
      </c>
      <c r="BO591" s="1360">
        <v>0</v>
      </c>
      <c r="BP591" s="1360">
        <v>0</v>
      </c>
      <c r="BQ591" s="1360">
        <v>1</v>
      </c>
      <c r="BR591" s="1361"/>
      <c r="BS591" s="1360">
        <v>0</v>
      </c>
      <c r="BT591" s="1360">
        <v>0</v>
      </c>
      <c r="BU591" s="1360">
        <v>0</v>
      </c>
      <c r="BV591" s="1360">
        <v>0</v>
      </c>
      <c r="BW591" s="1360">
        <v>1</v>
      </c>
      <c r="BX591" s="1360"/>
      <c r="BY591" s="1360"/>
      <c r="BZ591" s="1360"/>
      <c r="CA591" s="1360">
        <v>2</v>
      </c>
      <c r="CB591" s="1360">
        <v>0</v>
      </c>
      <c r="CC591" s="1360">
        <v>3</v>
      </c>
      <c r="CD591" s="1360">
        <v>5</v>
      </c>
      <c r="CE591" s="1360">
        <v>1</v>
      </c>
      <c r="CF591" s="1163"/>
      <c r="CG591" s="595"/>
      <c r="CH591" s="595">
        <v>4</v>
      </c>
      <c r="CI591" s="595">
        <v>1</v>
      </c>
      <c r="CJ591" s="1062">
        <v>7</v>
      </c>
      <c r="CK591" s="1062">
        <v>12</v>
      </c>
      <c r="CL591" s="1082">
        <v>1</v>
      </c>
      <c r="CP591" s="1062">
        <v>3</v>
      </c>
      <c r="CQ591" s="1062">
        <v>0</v>
      </c>
      <c r="CR591" s="1062">
        <v>7</v>
      </c>
      <c r="CS591" s="1062">
        <v>10</v>
      </c>
      <c r="CT591" s="1082">
        <v>1</v>
      </c>
      <c r="CW591" s="1062">
        <v>5</v>
      </c>
      <c r="CX591" s="1062">
        <v>0</v>
      </c>
      <c r="CY591" s="1062">
        <v>8</v>
      </c>
      <c r="CZ591" s="1062">
        <v>13</v>
      </c>
      <c r="DA591" s="1082">
        <v>1</v>
      </c>
      <c r="DB591" s="1082"/>
      <c r="DC591" s="1082"/>
      <c r="DD591" s="1082"/>
      <c r="DE591" s="1082"/>
      <c r="DF591" s="1082"/>
      <c r="DG591" s="1082"/>
      <c r="DH591" s="1082"/>
      <c r="DI591" s="1082"/>
      <c r="DJ591" s="1082"/>
      <c r="DK591" s="1082"/>
      <c r="DL591" s="1082"/>
      <c r="EF591" s="1062">
        <v>7</v>
      </c>
      <c r="EG591" s="1062">
        <v>1</v>
      </c>
      <c r="EH591" s="1062">
        <v>2</v>
      </c>
      <c r="EI591" s="1062">
        <v>10</v>
      </c>
      <c r="EJ591" s="1082">
        <v>1</v>
      </c>
      <c r="EM591" s="1062">
        <v>8</v>
      </c>
      <c r="EN591" s="1062">
        <v>1</v>
      </c>
      <c r="EO591" s="1062">
        <v>3</v>
      </c>
      <c r="EP591" s="1062">
        <v>12</v>
      </c>
      <c r="EQ591" s="1082">
        <v>1</v>
      </c>
      <c r="EU591" s="1062">
        <v>3</v>
      </c>
      <c r="EV591" s="1062">
        <v>0</v>
      </c>
      <c r="EW591" s="1062">
        <v>5</v>
      </c>
      <c r="EX591" s="1062">
        <v>8</v>
      </c>
      <c r="EY591" s="1081">
        <v>1</v>
      </c>
      <c r="FB591" s="1062">
        <v>5</v>
      </c>
      <c r="FC591" s="1062">
        <v>0</v>
      </c>
      <c r="FD591" s="1062">
        <v>8</v>
      </c>
      <c r="FE591" s="1062">
        <v>13</v>
      </c>
      <c r="FF591" s="1082">
        <v>1</v>
      </c>
      <c r="FJ591" s="1062">
        <v>7</v>
      </c>
      <c r="FK591" s="1062">
        <v>0</v>
      </c>
      <c r="FL591" s="1062">
        <v>2</v>
      </c>
      <c r="FM591" s="1062">
        <v>9</v>
      </c>
      <c r="FN591" s="1124">
        <v>1</v>
      </c>
      <c r="FQ591" s="1062">
        <v>8</v>
      </c>
      <c r="FR591" s="1062">
        <v>0</v>
      </c>
      <c r="FS591" s="1062">
        <v>3</v>
      </c>
      <c r="FT591" s="1062">
        <v>11</v>
      </c>
      <c r="FU591" s="1076">
        <v>1</v>
      </c>
      <c r="FY591" s="1062">
        <v>0</v>
      </c>
      <c r="FZ591" s="1062">
        <v>0</v>
      </c>
      <c r="GA591" s="1062">
        <v>2</v>
      </c>
      <c r="GB591" s="590">
        <v>2</v>
      </c>
      <c r="GC591" s="1139">
        <v>1</v>
      </c>
      <c r="GE591" s="589">
        <v>32</v>
      </c>
      <c r="GF591" s="589">
        <v>5</v>
      </c>
      <c r="GG591" s="589">
        <v>30</v>
      </c>
      <c r="GH591" s="586">
        <v>1</v>
      </c>
      <c r="GI591" s="586">
        <v>0</v>
      </c>
    </row>
    <row r="592" spans="1:191" hidden="1" x14ac:dyDescent="0.35">
      <c r="A592" s="1521">
        <v>43550</v>
      </c>
      <c r="B592" s="595"/>
      <c r="C592" s="595"/>
      <c r="D592" s="595"/>
      <c r="E592" s="595"/>
      <c r="F592" s="1012"/>
      <c r="G592" s="1165"/>
      <c r="H592" s="595"/>
      <c r="I592" s="595"/>
      <c r="J592" s="595"/>
      <c r="K592" s="595"/>
      <c r="L592" s="595"/>
      <c r="M592" s="1012"/>
      <c r="N592" s="1012"/>
      <c r="O592" s="595"/>
      <c r="P592" s="595"/>
      <c r="Q592" s="595"/>
      <c r="R592" s="595"/>
      <c r="S592" s="595"/>
      <c r="T592" s="595"/>
      <c r="U592" s="1012"/>
      <c r="V592" s="1165"/>
      <c r="W592" s="595"/>
      <c r="X592" s="595"/>
      <c r="Y592" s="595"/>
      <c r="Z592" s="595"/>
      <c r="AA592" s="1012"/>
      <c r="AB592" s="1012"/>
      <c r="AC592" s="1360">
        <v>3</v>
      </c>
      <c r="AD592" s="1360">
        <v>3</v>
      </c>
      <c r="AE592" s="1360">
        <v>5</v>
      </c>
      <c r="AF592" s="1360">
        <v>11</v>
      </c>
      <c r="AG592" s="1360">
        <v>1</v>
      </c>
      <c r="AH592" s="1361"/>
      <c r="AI592" s="1360"/>
      <c r="AJ592" s="1360">
        <v>3</v>
      </c>
      <c r="AK592" s="1360">
        <v>4</v>
      </c>
      <c r="AL592" s="1360">
        <v>6</v>
      </c>
      <c r="AM592" s="1360">
        <v>13</v>
      </c>
      <c r="AN592" s="1360">
        <v>1</v>
      </c>
      <c r="AO592" s="1360"/>
      <c r="AP592" s="1360"/>
      <c r="AQ592" s="1360">
        <v>1</v>
      </c>
      <c r="AR592" s="1360">
        <v>0</v>
      </c>
      <c r="AS592" s="1360">
        <v>2</v>
      </c>
      <c r="AT592" s="1360">
        <v>3</v>
      </c>
      <c r="AU592" s="1360">
        <v>1</v>
      </c>
      <c r="AV592" s="1361"/>
      <c r="AW592" s="1360"/>
      <c r="AX592" s="1360">
        <v>2</v>
      </c>
      <c r="AY592" s="1360">
        <v>0</v>
      </c>
      <c r="AZ592" s="1360">
        <v>3</v>
      </c>
      <c r="BA592" s="1360">
        <v>5</v>
      </c>
      <c r="BB592" s="1360">
        <v>1</v>
      </c>
      <c r="BC592" s="1360"/>
      <c r="BD592" s="1360"/>
      <c r="BE592" s="1360"/>
      <c r="BF592" s="1360"/>
      <c r="BG592" s="1360"/>
      <c r="BH592" s="1360"/>
      <c r="BI592" s="1360"/>
      <c r="BJ592" s="1360"/>
      <c r="BK592" s="1360"/>
      <c r="BL592" s="1360"/>
      <c r="BM592" s="1360">
        <v>0</v>
      </c>
      <c r="BN592" s="1360">
        <v>0</v>
      </c>
      <c r="BO592" s="1360">
        <v>3</v>
      </c>
      <c r="BP592" s="1360">
        <v>3</v>
      </c>
      <c r="BQ592" s="1360">
        <v>1</v>
      </c>
      <c r="BR592" s="1361"/>
      <c r="BS592" s="1360">
        <v>0</v>
      </c>
      <c r="BT592" s="1360">
        <v>0</v>
      </c>
      <c r="BU592" s="1360">
        <v>3</v>
      </c>
      <c r="BV592" s="1360">
        <v>3</v>
      </c>
      <c r="BW592" s="1360">
        <v>1</v>
      </c>
      <c r="BX592" s="1360"/>
      <c r="BY592" s="1360"/>
      <c r="BZ592" s="1360"/>
      <c r="CA592" s="1360">
        <v>5</v>
      </c>
      <c r="CB592" s="1360">
        <v>0</v>
      </c>
      <c r="CC592" s="1360">
        <v>1</v>
      </c>
      <c r="CD592" s="1360">
        <v>6</v>
      </c>
      <c r="CE592" s="1360">
        <v>1</v>
      </c>
      <c r="CF592" s="1163"/>
      <c r="CG592" s="595"/>
      <c r="CH592" s="595">
        <v>5</v>
      </c>
      <c r="CI592" s="595">
        <v>0</v>
      </c>
      <c r="CJ592" s="1062">
        <v>4</v>
      </c>
      <c r="CK592" s="1062">
        <v>9</v>
      </c>
      <c r="CL592" s="1082">
        <v>1</v>
      </c>
      <c r="CP592" s="1062">
        <v>8</v>
      </c>
      <c r="CQ592" s="1062">
        <v>2</v>
      </c>
      <c r="CR592" s="1062">
        <v>1</v>
      </c>
      <c r="CS592" s="1062">
        <v>11</v>
      </c>
      <c r="CT592" s="1082">
        <v>1</v>
      </c>
      <c r="CW592" s="1062">
        <v>8</v>
      </c>
      <c r="CX592" s="1062">
        <v>2</v>
      </c>
      <c r="CY592" s="1062">
        <v>1</v>
      </c>
      <c r="CZ592" s="1062">
        <v>11</v>
      </c>
      <c r="DA592" s="1082">
        <v>1</v>
      </c>
      <c r="DB592" s="1082"/>
      <c r="DC592" s="1082"/>
      <c r="DD592" s="1082"/>
      <c r="DE592" s="1082"/>
      <c r="DF592" s="1082"/>
      <c r="DG592" s="1082"/>
      <c r="DH592" s="1082"/>
      <c r="DI592" s="1082"/>
      <c r="DJ592" s="1082"/>
      <c r="DK592" s="1082"/>
      <c r="DL592" s="1082"/>
      <c r="EF592" s="1062">
        <v>2</v>
      </c>
      <c r="EG592" s="1062">
        <v>1</v>
      </c>
      <c r="EH592" s="1062">
        <v>0</v>
      </c>
      <c r="EI592" s="1062">
        <v>3</v>
      </c>
      <c r="EJ592" s="1082">
        <v>1</v>
      </c>
      <c r="EM592" s="1062">
        <v>4</v>
      </c>
      <c r="EN592" s="1062">
        <v>1</v>
      </c>
      <c r="EO592" s="1062">
        <v>3</v>
      </c>
      <c r="EP592" s="1062">
        <v>8</v>
      </c>
      <c r="EQ592" s="1082">
        <v>1</v>
      </c>
      <c r="EU592" s="1062">
        <v>12</v>
      </c>
      <c r="EV592" s="1062">
        <v>0</v>
      </c>
      <c r="EW592" s="1062">
        <v>1</v>
      </c>
      <c r="EX592" s="1062">
        <v>13</v>
      </c>
      <c r="EY592" s="1081">
        <v>1</v>
      </c>
      <c r="FB592" s="1062">
        <v>14</v>
      </c>
      <c r="FC592" s="1062">
        <v>0</v>
      </c>
      <c r="FD592" s="1062">
        <v>2</v>
      </c>
      <c r="FE592" s="1062">
        <v>16</v>
      </c>
      <c r="FF592" s="1082">
        <v>1</v>
      </c>
      <c r="FJ592" s="1062">
        <v>2</v>
      </c>
      <c r="FK592" s="1062">
        <v>0</v>
      </c>
      <c r="FL592" s="1062">
        <v>0</v>
      </c>
      <c r="FM592" s="1062">
        <v>2</v>
      </c>
      <c r="FN592" s="1124">
        <v>1</v>
      </c>
      <c r="FQ592" s="1062">
        <v>3</v>
      </c>
      <c r="FR592" s="1062">
        <v>0</v>
      </c>
      <c r="FS592" s="1062">
        <v>2</v>
      </c>
      <c r="FT592" s="1062">
        <v>5</v>
      </c>
      <c r="FU592" s="1076">
        <v>1</v>
      </c>
      <c r="FY592" s="1062">
        <v>0</v>
      </c>
      <c r="FZ592" s="1062">
        <v>3</v>
      </c>
      <c r="GA592" s="1062">
        <v>2</v>
      </c>
      <c r="GB592" s="590">
        <v>5</v>
      </c>
      <c r="GC592" s="1139">
        <v>1</v>
      </c>
      <c r="GE592" s="589">
        <v>33</v>
      </c>
      <c r="GF592" s="589">
        <v>9</v>
      </c>
      <c r="GG592" s="589">
        <v>15</v>
      </c>
      <c r="GH592" s="586">
        <v>0</v>
      </c>
      <c r="GI592" s="586">
        <v>2</v>
      </c>
    </row>
    <row r="593" spans="1:191" hidden="1" x14ac:dyDescent="0.35">
      <c r="A593" s="1521">
        <v>43551</v>
      </c>
      <c r="B593" s="595"/>
      <c r="C593" s="595"/>
      <c r="D593" s="595"/>
      <c r="E593" s="595"/>
      <c r="F593" s="1012"/>
      <c r="G593" s="1165"/>
      <c r="H593" s="595"/>
      <c r="I593" s="595"/>
      <c r="J593" s="595"/>
      <c r="K593" s="595"/>
      <c r="L593" s="595"/>
      <c r="M593" s="1012"/>
      <c r="N593" s="1012"/>
      <c r="O593" s="595"/>
      <c r="P593" s="595"/>
      <c r="Q593" s="595"/>
      <c r="R593" s="595"/>
      <c r="S593" s="595"/>
      <c r="T593" s="595"/>
      <c r="U593" s="1012"/>
      <c r="V593" s="1165"/>
      <c r="W593" s="595"/>
      <c r="X593" s="595"/>
      <c r="Y593" s="595"/>
      <c r="Z593" s="595"/>
      <c r="AA593" s="1012"/>
      <c r="AB593" s="1012"/>
      <c r="AC593" s="1360">
        <v>6</v>
      </c>
      <c r="AD593" s="1360">
        <v>1</v>
      </c>
      <c r="AE593" s="1360">
        <v>1</v>
      </c>
      <c r="AF593" s="1360">
        <v>8</v>
      </c>
      <c r="AG593" s="1360">
        <v>1</v>
      </c>
      <c r="AH593" s="1361"/>
      <c r="AI593" s="1360"/>
      <c r="AJ593" s="1360">
        <v>7</v>
      </c>
      <c r="AK593" s="1360">
        <v>1</v>
      </c>
      <c r="AL593" s="1360">
        <v>1</v>
      </c>
      <c r="AM593" s="1360">
        <v>9</v>
      </c>
      <c r="AN593" s="1360">
        <v>1</v>
      </c>
      <c r="AO593" s="1360"/>
      <c r="AP593" s="1360"/>
      <c r="AQ593" s="1360">
        <v>2</v>
      </c>
      <c r="AR593" s="1360">
        <v>1</v>
      </c>
      <c r="AS593" s="1360">
        <v>1</v>
      </c>
      <c r="AT593" s="1360">
        <v>4</v>
      </c>
      <c r="AU593" s="1360">
        <v>1</v>
      </c>
      <c r="AV593" s="1361"/>
      <c r="AW593" s="1360"/>
      <c r="AX593" s="1360">
        <v>2</v>
      </c>
      <c r="AY593" s="1360">
        <v>1</v>
      </c>
      <c r="AZ593" s="1360">
        <v>1</v>
      </c>
      <c r="BA593" s="1360">
        <v>4</v>
      </c>
      <c r="BB593" s="1360">
        <v>1</v>
      </c>
      <c r="BC593" s="1360"/>
      <c r="BD593" s="1360"/>
      <c r="BE593" s="1360"/>
      <c r="BF593" s="1360"/>
      <c r="BG593" s="1360"/>
      <c r="BH593" s="1360"/>
      <c r="BI593" s="1360"/>
      <c r="BJ593" s="1360"/>
      <c r="BK593" s="1360"/>
      <c r="BL593" s="1360"/>
      <c r="BM593" s="1360">
        <v>0</v>
      </c>
      <c r="BN593" s="1360">
        <v>0</v>
      </c>
      <c r="BO593" s="1360">
        <v>2</v>
      </c>
      <c r="BP593" s="1360">
        <v>2</v>
      </c>
      <c r="BQ593" s="1360">
        <v>1</v>
      </c>
      <c r="BR593" s="1361"/>
      <c r="BS593" s="1360">
        <v>0</v>
      </c>
      <c r="BT593" s="1360">
        <v>0</v>
      </c>
      <c r="BU593" s="1360">
        <v>2</v>
      </c>
      <c r="BV593" s="1360">
        <v>2</v>
      </c>
      <c r="BW593" s="1360">
        <v>1</v>
      </c>
      <c r="BX593" s="1360"/>
      <c r="BY593" s="1360"/>
      <c r="BZ593" s="1360"/>
      <c r="CA593" s="1360">
        <v>5</v>
      </c>
      <c r="CB593" s="1360">
        <v>0</v>
      </c>
      <c r="CC593" s="1360">
        <v>4</v>
      </c>
      <c r="CD593" s="1360">
        <v>9</v>
      </c>
      <c r="CE593" s="1360">
        <v>1</v>
      </c>
      <c r="CF593" s="1163"/>
      <c r="CG593" s="595"/>
      <c r="CH593" s="595">
        <v>6</v>
      </c>
      <c r="CI593" s="595">
        <v>0</v>
      </c>
      <c r="CJ593" s="1062">
        <v>8</v>
      </c>
      <c r="CK593" s="1062">
        <v>14</v>
      </c>
      <c r="CL593" s="1082">
        <v>1</v>
      </c>
      <c r="CP593" s="1062">
        <v>8</v>
      </c>
      <c r="CQ593" s="1062">
        <v>0</v>
      </c>
      <c r="CR593" s="1062">
        <v>1</v>
      </c>
      <c r="CS593" s="1062">
        <v>9</v>
      </c>
      <c r="CT593" s="1082">
        <v>1</v>
      </c>
      <c r="CW593" s="1062">
        <v>10</v>
      </c>
      <c r="CX593" s="1062">
        <v>1</v>
      </c>
      <c r="CY593" s="1062">
        <v>1</v>
      </c>
      <c r="CZ593" s="1062">
        <v>12</v>
      </c>
      <c r="DA593" s="1082">
        <v>1</v>
      </c>
      <c r="DB593" s="1082"/>
      <c r="DC593" s="1082"/>
      <c r="DD593" s="1082"/>
      <c r="DE593" s="1082"/>
      <c r="DF593" s="1082"/>
      <c r="DG593" s="1082"/>
      <c r="DH593" s="1082"/>
      <c r="DI593" s="1082"/>
      <c r="DJ593" s="1082"/>
      <c r="DK593" s="1082"/>
      <c r="DL593" s="1082"/>
      <c r="EF593" s="1062">
        <v>7</v>
      </c>
      <c r="EG593" s="1062">
        <v>0</v>
      </c>
      <c r="EH593" s="1062">
        <v>0</v>
      </c>
      <c r="EI593" s="1062">
        <v>7</v>
      </c>
      <c r="EJ593" s="1082">
        <v>1</v>
      </c>
      <c r="EM593" s="1062">
        <v>9</v>
      </c>
      <c r="EN593" s="1062">
        <v>0</v>
      </c>
      <c r="EO593" s="1062">
        <v>2</v>
      </c>
      <c r="EP593" s="1062">
        <v>11</v>
      </c>
      <c r="EQ593" s="1082">
        <v>1</v>
      </c>
      <c r="EU593" s="1062">
        <v>3</v>
      </c>
      <c r="EV593" s="1062">
        <v>0</v>
      </c>
      <c r="EW593" s="1062">
        <v>1</v>
      </c>
      <c r="EX593" s="1062">
        <v>4</v>
      </c>
      <c r="EY593" s="1081">
        <v>1</v>
      </c>
      <c r="FB593" s="1062">
        <v>5</v>
      </c>
      <c r="FC593" s="1062">
        <v>3</v>
      </c>
      <c r="FD593" s="1062">
        <v>8</v>
      </c>
      <c r="FE593" s="1062">
        <v>16</v>
      </c>
      <c r="FF593" s="1082">
        <v>1</v>
      </c>
      <c r="FJ593" s="1062">
        <v>3</v>
      </c>
      <c r="FK593" s="1062">
        <v>0</v>
      </c>
      <c r="FL593" s="1062">
        <v>3</v>
      </c>
      <c r="FM593" s="1062">
        <v>6</v>
      </c>
      <c r="FN593" s="1124">
        <v>1</v>
      </c>
      <c r="FQ593" s="1062">
        <v>3</v>
      </c>
      <c r="FR593" s="1062">
        <v>0</v>
      </c>
      <c r="FS593" s="1062">
        <v>4</v>
      </c>
      <c r="FT593" s="1062">
        <v>7</v>
      </c>
      <c r="FU593" s="1076">
        <v>1</v>
      </c>
      <c r="FY593" s="1062">
        <v>0</v>
      </c>
      <c r="FZ593" s="1062">
        <v>0</v>
      </c>
      <c r="GA593" s="1062">
        <v>4</v>
      </c>
      <c r="GB593" s="590">
        <v>4</v>
      </c>
      <c r="GC593" s="1139">
        <v>1</v>
      </c>
      <c r="GE593" s="589">
        <v>34</v>
      </c>
      <c r="GF593" s="589">
        <v>2</v>
      </c>
      <c r="GG593" s="589">
        <v>17</v>
      </c>
      <c r="GH593" s="586">
        <v>1</v>
      </c>
      <c r="GI593" s="586">
        <v>3</v>
      </c>
    </row>
    <row r="594" spans="1:191" hidden="1" x14ac:dyDescent="0.35">
      <c r="A594" s="1521">
        <v>43552</v>
      </c>
      <c r="B594" s="595"/>
      <c r="C594" s="595"/>
      <c r="D594" s="595"/>
      <c r="E594" s="595"/>
      <c r="F594" s="1012"/>
      <c r="G594" s="1165"/>
      <c r="H594" s="595"/>
      <c r="I594" s="595"/>
      <c r="J594" s="595"/>
      <c r="K594" s="595"/>
      <c r="L594" s="595"/>
      <c r="M594" s="1012"/>
      <c r="N594" s="1012"/>
      <c r="O594" s="595"/>
      <c r="P594" s="595"/>
      <c r="Q594" s="595"/>
      <c r="R594" s="595"/>
      <c r="S594" s="595"/>
      <c r="T594" s="595"/>
      <c r="U594" s="1012"/>
      <c r="V594" s="1165"/>
      <c r="W594" s="595"/>
      <c r="X594" s="595"/>
      <c r="Y594" s="595"/>
      <c r="Z594" s="595"/>
      <c r="AA594" s="1012"/>
      <c r="AB594" s="1012"/>
      <c r="AC594" s="1360">
        <v>7</v>
      </c>
      <c r="AD594" s="1360">
        <v>4</v>
      </c>
      <c r="AE594" s="1360">
        <v>3</v>
      </c>
      <c r="AF594" s="1360">
        <v>14</v>
      </c>
      <c r="AG594" s="1360">
        <v>1</v>
      </c>
      <c r="AH594" s="1361"/>
      <c r="AI594" s="1360"/>
      <c r="AJ594" s="1360">
        <v>7</v>
      </c>
      <c r="AK594" s="1360">
        <v>4</v>
      </c>
      <c r="AL594" s="1360">
        <v>4</v>
      </c>
      <c r="AM594" s="1360">
        <v>15</v>
      </c>
      <c r="AN594" s="1360">
        <v>1</v>
      </c>
      <c r="AO594" s="1360"/>
      <c r="AP594" s="1360"/>
      <c r="AQ594" s="1360">
        <v>4</v>
      </c>
      <c r="AR594" s="1360">
        <v>4</v>
      </c>
      <c r="AS594" s="1360">
        <v>2</v>
      </c>
      <c r="AT594" s="1360">
        <v>10</v>
      </c>
      <c r="AU594" s="1360">
        <v>1</v>
      </c>
      <c r="AV594" s="1361"/>
      <c r="AW594" s="1360"/>
      <c r="AX594" s="1360">
        <v>6</v>
      </c>
      <c r="AY594" s="1360">
        <v>4</v>
      </c>
      <c r="AZ594" s="1360">
        <v>2</v>
      </c>
      <c r="BA594" s="1360">
        <v>12</v>
      </c>
      <c r="BB594" s="1360">
        <v>1</v>
      </c>
      <c r="BC594" s="1360"/>
      <c r="BD594" s="1360"/>
      <c r="BE594" s="1360"/>
      <c r="BF594" s="1360"/>
      <c r="BG594" s="1360"/>
      <c r="BH594" s="1360"/>
      <c r="BI594" s="1360"/>
      <c r="BJ594" s="1360"/>
      <c r="BK594" s="1360"/>
      <c r="BL594" s="1360"/>
      <c r="BM594" s="1360">
        <v>0</v>
      </c>
      <c r="BN594" s="1360">
        <v>0</v>
      </c>
      <c r="BO594" s="1360">
        <v>0</v>
      </c>
      <c r="BP594" s="1360">
        <v>0</v>
      </c>
      <c r="BQ594" s="1360">
        <v>1</v>
      </c>
      <c r="BR594" s="1361"/>
      <c r="BS594" s="1360">
        <v>0</v>
      </c>
      <c r="BT594" s="1360">
        <v>0</v>
      </c>
      <c r="BU594" s="1360">
        <v>2</v>
      </c>
      <c r="BV594" s="1360">
        <v>2</v>
      </c>
      <c r="BW594" s="1360">
        <v>1</v>
      </c>
      <c r="BX594" s="1360"/>
      <c r="BY594" s="1360"/>
      <c r="BZ594" s="1360"/>
      <c r="CA594" s="1360">
        <v>10</v>
      </c>
      <c r="CB594" s="1360">
        <v>0</v>
      </c>
      <c r="CC594" s="1360">
        <v>2</v>
      </c>
      <c r="CD594" s="1360">
        <v>12</v>
      </c>
      <c r="CE594" s="1360">
        <v>1</v>
      </c>
      <c r="CF594" s="1163"/>
      <c r="CG594" s="595"/>
      <c r="CH594" s="595">
        <v>15</v>
      </c>
      <c r="CI594" s="595">
        <v>0</v>
      </c>
      <c r="CJ594" s="1062">
        <v>5</v>
      </c>
      <c r="CK594" s="1062">
        <v>20</v>
      </c>
      <c r="CL594" s="1082">
        <v>1</v>
      </c>
      <c r="CP594" s="1062">
        <v>3</v>
      </c>
      <c r="CQ594" s="1062">
        <v>0</v>
      </c>
      <c r="CR594" s="1062">
        <v>4</v>
      </c>
      <c r="CS594" s="1062">
        <v>7</v>
      </c>
      <c r="CT594" s="1082">
        <v>1</v>
      </c>
      <c r="CW594" s="1062">
        <v>4</v>
      </c>
      <c r="CX594" s="1062">
        <v>0</v>
      </c>
      <c r="CY594" s="1062">
        <v>4</v>
      </c>
      <c r="CZ594" s="1062">
        <v>8</v>
      </c>
      <c r="DA594" s="1082">
        <v>1</v>
      </c>
      <c r="DB594" s="1082"/>
      <c r="DC594" s="1082"/>
      <c r="DD594" s="1082"/>
      <c r="DE594" s="1082"/>
      <c r="DF594" s="1082"/>
      <c r="DG594" s="1082"/>
      <c r="DH594" s="1082"/>
      <c r="DI594" s="1082"/>
      <c r="DJ594" s="1082"/>
      <c r="DK594" s="1082"/>
      <c r="DL594" s="1082"/>
      <c r="EF594" s="1062">
        <v>4</v>
      </c>
      <c r="EG594" s="1062">
        <v>0</v>
      </c>
      <c r="EH594" s="1062">
        <v>1</v>
      </c>
      <c r="EI594" s="1062">
        <v>5</v>
      </c>
      <c r="EJ594" s="1082">
        <v>1</v>
      </c>
      <c r="EM594" s="1062">
        <v>5</v>
      </c>
      <c r="EN594" s="1062">
        <v>0</v>
      </c>
      <c r="EO594" s="1062">
        <v>4</v>
      </c>
      <c r="EP594" s="1062">
        <v>9</v>
      </c>
      <c r="EQ594" s="1082">
        <v>1</v>
      </c>
      <c r="EU594" s="1062">
        <v>2</v>
      </c>
      <c r="EV594" s="1062">
        <v>2</v>
      </c>
      <c r="EW594" s="1062">
        <v>6</v>
      </c>
      <c r="EX594" s="1062">
        <v>10</v>
      </c>
      <c r="EY594" s="1081">
        <v>1</v>
      </c>
      <c r="FB594" s="1062">
        <v>3</v>
      </c>
      <c r="FC594" s="1062">
        <v>5</v>
      </c>
      <c r="FD594" s="1062">
        <v>9</v>
      </c>
      <c r="FE594" s="1062">
        <v>17</v>
      </c>
      <c r="FF594" s="1082">
        <v>1</v>
      </c>
      <c r="FJ594" s="1062">
        <v>2</v>
      </c>
      <c r="FK594" s="1062">
        <v>0</v>
      </c>
      <c r="FL594" s="1062">
        <v>0</v>
      </c>
      <c r="FM594" s="1062">
        <v>2</v>
      </c>
      <c r="FN594" s="1124">
        <v>0.5</v>
      </c>
      <c r="FQ594" s="1062">
        <v>3</v>
      </c>
      <c r="FR594" s="1062">
        <v>0</v>
      </c>
      <c r="FS594" s="1062">
        <v>5</v>
      </c>
      <c r="FT594" s="1062">
        <v>8</v>
      </c>
      <c r="FU594" s="1076">
        <v>0.5</v>
      </c>
      <c r="FY594" s="1062">
        <v>1</v>
      </c>
      <c r="FZ594" s="1062">
        <v>0</v>
      </c>
      <c r="GA594" s="1062">
        <v>0</v>
      </c>
      <c r="GB594" s="590">
        <v>1</v>
      </c>
      <c r="GC594" s="1139">
        <v>1</v>
      </c>
      <c r="GE594" s="589">
        <v>33</v>
      </c>
      <c r="GF594" s="589">
        <v>10</v>
      </c>
      <c r="GG594" s="589">
        <v>18</v>
      </c>
      <c r="GH594" s="586">
        <v>0</v>
      </c>
      <c r="GI594" s="586">
        <v>0</v>
      </c>
    </row>
    <row r="595" spans="1:191" hidden="1" x14ac:dyDescent="0.35">
      <c r="A595" s="1522">
        <v>43553</v>
      </c>
      <c r="B595" s="595"/>
      <c r="C595" s="595"/>
      <c r="D595" s="595"/>
      <c r="E595" s="595"/>
      <c r="F595" s="1012"/>
      <c r="G595" s="1165"/>
      <c r="H595" s="595"/>
      <c r="I595" s="595"/>
      <c r="J595" s="595"/>
      <c r="K595" s="595"/>
      <c r="L595" s="595"/>
      <c r="M595" s="1012"/>
      <c r="N595" s="1012"/>
      <c r="O595" s="595"/>
      <c r="P595" s="595"/>
      <c r="Q595" s="595"/>
      <c r="R595" s="595"/>
      <c r="S595" s="595"/>
      <c r="T595" s="595"/>
      <c r="U595" s="1012"/>
      <c r="V595" s="1165"/>
      <c r="W595" s="595"/>
      <c r="X595" s="595"/>
      <c r="Y595" s="595"/>
      <c r="Z595" s="595"/>
      <c r="AA595" s="1012"/>
      <c r="AB595" s="1012"/>
      <c r="AC595" s="1360">
        <v>7</v>
      </c>
      <c r="AD595" s="1360">
        <v>1</v>
      </c>
      <c r="AE595" s="1360">
        <v>2</v>
      </c>
      <c r="AF595" s="1360">
        <f>SUM(AC595:AE595)</f>
        <v>10</v>
      </c>
      <c r="AG595" s="1360">
        <v>1</v>
      </c>
      <c r="AH595" s="1361"/>
      <c r="AI595" s="1360"/>
      <c r="AJ595" s="1360">
        <v>7</v>
      </c>
      <c r="AK595" s="1360">
        <v>1</v>
      </c>
      <c r="AL595" s="1360">
        <v>2</v>
      </c>
      <c r="AM595" s="1360">
        <f>SUM(AJ595:AL595)</f>
        <v>10</v>
      </c>
      <c r="AN595" s="1360">
        <v>1</v>
      </c>
      <c r="AO595" s="1360"/>
      <c r="AP595" s="1360"/>
      <c r="AQ595" s="1360">
        <v>4</v>
      </c>
      <c r="AR595" s="1360">
        <v>3</v>
      </c>
      <c r="AS595" s="1360">
        <v>10</v>
      </c>
      <c r="AT595" s="1360">
        <f>SUM(AQ595:AS595)</f>
        <v>17</v>
      </c>
      <c r="AU595" s="1360">
        <v>1</v>
      </c>
      <c r="AV595" s="1361"/>
      <c r="AW595" s="1360"/>
      <c r="AX595" s="1360">
        <v>4</v>
      </c>
      <c r="AY595" s="1360">
        <v>3</v>
      </c>
      <c r="AZ595" s="1360">
        <v>10</v>
      </c>
      <c r="BA595" s="1360">
        <f>SUM(AX595:AZ595)</f>
        <v>17</v>
      </c>
      <c r="BB595" s="1360">
        <v>1</v>
      </c>
      <c r="BC595" s="1360"/>
      <c r="BD595" s="1360"/>
      <c r="BE595" s="1360"/>
      <c r="BF595" s="1360"/>
      <c r="BG595" s="1360"/>
      <c r="BH595" s="1360"/>
      <c r="BI595" s="1360"/>
      <c r="BJ595" s="1360"/>
      <c r="BK595" s="1360"/>
      <c r="BL595" s="1360"/>
      <c r="BM595" s="1360">
        <v>0</v>
      </c>
      <c r="BN595" s="1360">
        <v>0</v>
      </c>
      <c r="BO595" s="1360">
        <v>1</v>
      </c>
      <c r="BP595" s="1360">
        <f>SUM(BM595:BO595)</f>
        <v>1</v>
      </c>
      <c r="BQ595" s="1360">
        <v>1</v>
      </c>
      <c r="BR595" s="1361"/>
      <c r="BS595" s="1360">
        <v>0</v>
      </c>
      <c r="BT595" s="1360">
        <v>0</v>
      </c>
      <c r="BU595" s="1360">
        <v>1</v>
      </c>
      <c r="BV595" s="1360">
        <f>SUM(BS595:BU595)</f>
        <v>1</v>
      </c>
      <c r="BW595" s="1360">
        <v>1</v>
      </c>
      <c r="BX595" s="1360"/>
      <c r="BY595" s="1360"/>
      <c r="BZ595" s="1360"/>
      <c r="CA595" s="1360">
        <v>5</v>
      </c>
      <c r="CB595" s="1360">
        <v>2</v>
      </c>
      <c r="CC595" s="1360">
        <v>5</v>
      </c>
      <c r="CD595" s="1360">
        <f>SUM(CA595:CC595)</f>
        <v>12</v>
      </c>
      <c r="CE595" s="1360">
        <v>1</v>
      </c>
      <c r="CF595" s="1163"/>
      <c r="CG595" s="595"/>
      <c r="CH595" s="595">
        <v>5</v>
      </c>
      <c r="CI595" s="595">
        <v>2</v>
      </c>
      <c r="CJ595" s="1062">
        <v>5</v>
      </c>
      <c r="CK595" s="1062">
        <f>SUM(CH595:CJ595)</f>
        <v>12</v>
      </c>
      <c r="CL595" s="1082">
        <v>1</v>
      </c>
      <c r="CP595" s="1062">
        <v>4</v>
      </c>
      <c r="CQ595" s="1062">
        <v>0</v>
      </c>
      <c r="CR595" s="1062">
        <v>4</v>
      </c>
      <c r="CS595" s="1062">
        <f>SUM(CP595:CR595)</f>
        <v>8</v>
      </c>
      <c r="CT595" s="1082">
        <v>1</v>
      </c>
      <c r="CW595" s="1062">
        <v>4</v>
      </c>
      <c r="CX595" s="1062">
        <v>0</v>
      </c>
      <c r="CY595" s="1062">
        <v>4</v>
      </c>
      <c r="CZ595" s="1062">
        <f>SUM(CW595:CY595)</f>
        <v>8</v>
      </c>
      <c r="DA595" s="1082">
        <v>1</v>
      </c>
      <c r="DB595" s="1082"/>
      <c r="DC595" s="1082"/>
      <c r="DD595" s="1082"/>
      <c r="DE595" s="1082"/>
      <c r="DF595" s="1082"/>
      <c r="DG595" s="1082"/>
      <c r="DH595" s="1082"/>
      <c r="DI595" s="1082"/>
      <c r="DJ595" s="1082"/>
      <c r="DK595" s="1082"/>
      <c r="DL595" s="1082"/>
      <c r="EF595" s="1062">
        <v>6</v>
      </c>
      <c r="EG595" s="1062">
        <v>0</v>
      </c>
      <c r="EH595" s="1062">
        <v>4</v>
      </c>
      <c r="EI595" s="1062">
        <f>SUM(EF595:EH595)</f>
        <v>10</v>
      </c>
      <c r="EJ595" s="1082">
        <v>1</v>
      </c>
      <c r="EM595" s="1062">
        <v>6</v>
      </c>
      <c r="EN595" s="1062">
        <v>0</v>
      </c>
      <c r="EO595" s="1062">
        <v>4</v>
      </c>
      <c r="EP595" s="1062">
        <f>SUM(EM595:EO595)</f>
        <v>10</v>
      </c>
      <c r="EQ595" s="1082">
        <v>1</v>
      </c>
      <c r="EU595" s="1062">
        <v>3</v>
      </c>
      <c r="EV595" s="1062">
        <v>1</v>
      </c>
      <c r="EW595" s="1062">
        <v>10</v>
      </c>
      <c r="EX595" s="1062">
        <f>SUM(EU595:EW595)</f>
        <v>14</v>
      </c>
      <c r="EY595" s="1081">
        <v>1</v>
      </c>
      <c r="FB595" s="1062">
        <v>3</v>
      </c>
      <c r="FC595" s="1062">
        <v>1</v>
      </c>
      <c r="FD595" s="1062">
        <v>10</v>
      </c>
      <c r="FE595" s="1062">
        <f>SUM(FB595:FD595)</f>
        <v>14</v>
      </c>
      <c r="FF595" s="1082">
        <v>1</v>
      </c>
      <c r="FJ595" s="1062">
        <v>3</v>
      </c>
      <c r="FK595" s="1062">
        <v>2</v>
      </c>
      <c r="FL595" s="1062">
        <v>2</v>
      </c>
      <c r="FM595" s="1062">
        <f>SUM(FJ595:FL595)</f>
        <v>7</v>
      </c>
      <c r="FN595" s="1124">
        <v>1</v>
      </c>
      <c r="FQ595" s="1062">
        <v>3</v>
      </c>
      <c r="FR595" s="1062">
        <v>2</v>
      </c>
      <c r="FS595" s="1062">
        <v>2</v>
      </c>
      <c r="FT595" s="1062">
        <f>SUM(FQ595:FS595)</f>
        <v>7</v>
      </c>
      <c r="FU595" s="1076">
        <v>1</v>
      </c>
      <c r="FY595" s="1062">
        <v>0</v>
      </c>
      <c r="FZ595" s="1062">
        <v>2</v>
      </c>
      <c r="GA595" s="1062">
        <v>4</v>
      </c>
      <c r="GB595" s="590">
        <f>SUM(FY595:GA595)</f>
        <v>6</v>
      </c>
      <c r="GC595" s="1139">
        <v>1</v>
      </c>
      <c r="GE595" s="589">
        <f>AQ595+BM595+CA595+EF595+EU595+FY595+FJ595+AC595+CP595</f>
        <v>32</v>
      </c>
      <c r="GF595" s="589">
        <f>AR595+BN595+CB595+EG595+EV595+FZ595+CQ595+FK595+AD595</f>
        <v>11</v>
      </c>
      <c r="GG595" s="589">
        <f>AS595+BO595+CC595+EH595+EW595+GA595+FL595+AE595+CR595</f>
        <v>42</v>
      </c>
      <c r="GH595" s="586">
        <v>0</v>
      </c>
      <c r="GI595" s="586">
        <v>0</v>
      </c>
    </row>
    <row r="596" spans="1:191" hidden="1" x14ac:dyDescent="0.35">
      <c r="A596" s="1521">
        <v>43556</v>
      </c>
      <c r="B596" s="595"/>
      <c r="C596" s="595"/>
      <c r="D596" s="595"/>
      <c r="E596" s="595"/>
      <c r="F596" s="1012"/>
      <c r="G596" s="1165"/>
      <c r="H596" s="595"/>
      <c r="I596" s="595"/>
      <c r="J596" s="595"/>
      <c r="K596" s="595"/>
      <c r="L596" s="595"/>
      <c r="M596" s="1012"/>
      <c r="N596" s="1012"/>
      <c r="O596" s="595"/>
      <c r="P596" s="595"/>
      <c r="Q596" s="595"/>
      <c r="R596" s="595"/>
      <c r="S596" s="595"/>
      <c r="T596" s="595"/>
      <c r="U596" s="1012"/>
      <c r="V596" s="1165"/>
      <c r="W596" s="595"/>
      <c r="X596" s="595"/>
      <c r="Y596" s="595"/>
      <c r="Z596" s="595"/>
      <c r="AA596" s="1012"/>
      <c r="AB596" s="1012"/>
      <c r="AC596" s="1360">
        <v>6</v>
      </c>
      <c r="AD596" s="1360">
        <v>5</v>
      </c>
      <c r="AE596" s="1360">
        <v>4</v>
      </c>
      <c r="AF596" s="1360">
        <v>15</v>
      </c>
      <c r="AG596" s="1360">
        <v>1</v>
      </c>
      <c r="AH596" s="1361"/>
      <c r="AI596" s="1360"/>
      <c r="AJ596" s="1360">
        <v>6</v>
      </c>
      <c r="AK596" s="1360">
        <v>5</v>
      </c>
      <c r="AL596" s="1360">
        <v>6</v>
      </c>
      <c r="AM596" s="1360">
        <v>17</v>
      </c>
      <c r="AN596" s="1360">
        <v>1</v>
      </c>
      <c r="AO596" s="1360"/>
      <c r="AP596" s="1360"/>
      <c r="AQ596" s="1360">
        <v>3</v>
      </c>
      <c r="AR596" s="1360">
        <v>4</v>
      </c>
      <c r="AS596" s="1360">
        <v>4</v>
      </c>
      <c r="AT596" s="1360">
        <v>11</v>
      </c>
      <c r="AU596" s="1360">
        <v>1</v>
      </c>
      <c r="AV596" s="1361"/>
      <c r="AW596" s="1360"/>
      <c r="AX596" s="1360">
        <v>3</v>
      </c>
      <c r="AY596" s="1360">
        <v>6</v>
      </c>
      <c r="AZ596" s="1360">
        <v>4</v>
      </c>
      <c r="BA596" s="1360">
        <v>13</v>
      </c>
      <c r="BB596" s="1360">
        <v>1</v>
      </c>
      <c r="BC596" s="1360"/>
      <c r="BD596" s="1360"/>
      <c r="BE596" s="1360"/>
      <c r="BF596" s="1360"/>
      <c r="BG596" s="1360"/>
      <c r="BH596" s="1360"/>
      <c r="BI596" s="1360"/>
      <c r="BJ596" s="1360"/>
      <c r="BK596" s="1360"/>
      <c r="BL596" s="1360"/>
      <c r="BM596" s="1360">
        <v>0</v>
      </c>
      <c r="BN596" s="1360">
        <v>0</v>
      </c>
      <c r="BO596" s="1360">
        <v>0</v>
      </c>
      <c r="BP596" s="1360">
        <v>0</v>
      </c>
      <c r="BQ596" s="1360">
        <v>0</v>
      </c>
      <c r="BR596" s="1361"/>
      <c r="BS596" s="1360">
        <v>0</v>
      </c>
      <c r="BT596" s="1360">
        <v>0</v>
      </c>
      <c r="BU596" s="1360">
        <v>0</v>
      </c>
      <c r="BV596" s="1360">
        <v>0</v>
      </c>
      <c r="BW596" s="1360">
        <v>0</v>
      </c>
      <c r="BX596" s="1360"/>
      <c r="BY596" s="1360"/>
      <c r="BZ596" s="1360"/>
      <c r="CA596" s="1360">
        <v>11</v>
      </c>
      <c r="CB596" s="1360">
        <v>1</v>
      </c>
      <c r="CC596" s="1360">
        <v>2</v>
      </c>
      <c r="CD596" s="1360">
        <v>14</v>
      </c>
      <c r="CE596" s="1360">
        <v>1</v>
      </c>
      <c r="CF596" s="1163"/>
      <c r="CG596" s="595"/>
      <c r="CH596" s="595">
        <v>12</v>
      </c>
      <c r="CI596" s="595">
        <v>2</v>
      </c>
      <c r="CJ596" s="1062">
        <v>2</v>
      </c>
      <c r="CK596" s="1062">
        <v>16</v>
      </c>
      <c r="CL596" s="1082">
        <v>1</v>
      </c>
      <c r="CP596" s="1062">
        <v>0</v>
      </c>
      <c r="CQ596" s="1062">
        <v>0</v>
      </c>
      <c r="CR596" s="1062">
        <v>0</v>
      </c>
      <c r="CS596" s="1062">
        <v>0</v>
      </c>
      <c r="CT596" s="1082">
        <v>0</v>
      </c>
      <c r="CW596" s="1062">
        <v>0</v>
      </c>
      <c r="CX596" s="1062">
        <v>0</v>
      </c>
      <c r="CY596" s="1062">
        <v>0</v>
      </c>
      <c r="CZ596" s="1062">
        <v>0</v>
      </c>
      <c r="DA596" s="1082">
        <v>0</v>
      </c>
      <c r="DB596" s="1082"/>
      <c r="DC596" s="1082"/>
      <c r="DD596" s="1082"/>
      <c r="DE596" s="1082"/>
      <c r="DF596" s="1082"/>
      <c r="DG596" s="1082"/>
      <c r="DH596" s="1082"/>
      <c r="DI596" s="1082"/>
      <c r="DJ596" s="1082"/>
      <c r="DK596" s="1082"/>
      <c r="DL596" s="1082"/>
      <c r="EF596" s="1062">
        <v>0</v>
      </c>
      <c r="EG596" s="1062">
        <v>0</v>
      </c>
      <c r="EH596" s="1062">
        <v>0</v>
      </c>
      <c r="EI596" s="1062">
        <v>0</v>
      </c>
      <c r="EJ596" s="1082">
        <v>0</v>
      </c>
      <c r="EM596" s="1062">
        <v>0</v>
      </c>
      <c r="EN596" s="1062">
        <v>0</v>
      </c>
      <c r="EO596" s="1062">
        <v>0</v>
      </c>
      <c r="EP596" s="1062">
        <v>0</v>
      </c>
      <c r="EQ596" s="1082">
        <v>0</v>
      </c>
      <c r="EU596" s="1062">
        <v>8</v>
      </c>
      <c r="EV596" s="1062">
        <v>1</v>
      </c>
      <c r="EW596" s="1062">
        <v>2</v>
      </c>
      <c r="EX596" s="1062">
        <v>11</v>
      </c>
      <c r="EY596" s="1081">
        <v>1</v>
      </c>
      <c r="FB596" s="1062">
        <v>9</v>
      </c>
      <c r="FC596" s="1062">
        <v>1</v>
      </c>
      <c r="FD596" s="1062">
        <v>6</v>
      </c>
      <c r="FE596" s="1062">
        <v>16</v>
      </c>
      <c r="FF596" s="1082">
        <v>1</v>
      </c>
      <c r="FJ596" s="1062">
        <v>13</v>
      </c>
      <c r="FK596" s="1062">
        <v>0</v>
      </c>
      <c r="FL596" s="1062">
        <v>2</v>
      </c>
      <c r="FM596" s="1062">
        <v>15</v>
      </c>
      <c r="FN596" s="1124">
        <v>1</v>
      </c>
      <c r="FQ596" s="1062">
        <v>14</v>
      </c>
      <c r="FR596" s="1062">
        <v>0</v>
      </c>
      <c r="FS596" s="1062">
        <v>2</v>
      </c>
      <c r="FT596" s="1062">
        <v>16</v>
      </c>
      <c r="FU596" s="1076">
        <v>1</v>
      </c>
      <c r="FY596" s="1062">
        <v>1</v>
      </c>
      <c r="FZ596" s="1062">
        <v>0</v>
      </c>
      <c r="GA596" s="1062">
        <v>3</v>
      </c>
      <c r="GB596" s="590">
        <v>4</v>
      </c>
      <c r="GC596" s="1139">
        <v>1</v>
      </c>
      <c r="GE596" s="589">
        <v>42</v>
      </c>
      <c r="GF596" s="589">
        <v>11</v>
      </c>
      <c r="GG596" s="589">
        <v>17</v>
      </c>
      <c r="GH596" s="586">
        <v>0</v>
      </c>
      <c r="GI596" s="586">
        <v>1</v>
      </c>
    </row>
    <row r="597" spans="1:191" hidden="1" x14ac:dyDescent="0.35">
      <c r="A597" s="1521">
        <v>43557</v>
      </c>
      <c r="B597" s="595"/>
      <c r="C597" s="595"/>
      <c r="D597" s="595"/>
      <c r="E597" s="595"/>
      <c r="F597" s="1012"/>
      <c r="G597" s="1165"/>
      <c r="H597" s="595"/>
      <c r="I597" s="595"/>
      <c r="J597" s="595"/>
      <c r="K597" s="595"/>
      <c r="L597" s="595"/>
      <c r="M597" s="1012"/>
      <c r="N597" s="1012"/>
      <c r="O597" s="595"/>
      <c r="P597" s="595"/>
      <c r="Q597" s="595"/>
      <c r="R597" s="595"/>
      <c r="S597" s="595"/>
      <c r="T597" s="595"/>
      <c r="U597" s="1012"/>
      <c r="V597" s="1165"/>
      <c r="W597" s="595"/>
      <c r="X597" s="595"/>
      <c r="Y597" s="595"/>
      <c r="Z597" s="595"/>
      <c r="AA597" s="1012"/>
      <c r="AB597" s="1012"/>
      <c r="AC597" s="595">
        <v>3</v>
      </c>
      <c r="AD597" s="595">
        <v>1</v>
      </c>
      <c r="AE597" s="595">
        <v>4</v>
      </c>
      <c r="AF597" s="595">
        <v>8</v>
      </c>
      <c r="AG597" s="1012">
        <v>1</v>
      </c>
      <c r="AH597" s="1166"/>
      <c r="AI597" s="595"/>
      <c r="AJ597" s="595">
        <v>3</v>
      </c>
      <c r="AK597" s="595">
        <v>1</v>
      </c>
      <c r="AL597" s="595">
        <v>4</v>
      </c>
      <c r="AM597" s="595">
        <v>8</v>
      </c>
      <c r="AN597" s="1012">
        <v>1</v>
      </c>
      <c r="AO597" s="1163"/>
      <c r="AP597" s="595"/>
      <c r="AQ597" s="595">
        <v>2</v>
      </c>
      <c r="AR597" s="595">
        <v>2</v>
      </c>
      <c r="AS597" s="595">
        <v>1</v>
      </c>
      <c r="AT597" s="595">
        <v>5</v>
      </c>
      <c r="AU597" s="1163">
        <v>1</v>
      </c>
      <c r="AV597" s="1165"/>
      <c r="AW597" s="595"/>
      <c r="AX597" s="595">
        <v>2</v>
      </c>
      <c r="AY597" s="595">
        <v>2</v>
      </c>
      <c r="AZ597" s="595">
        <v>2</v>
      </c>
      <c r="BA597" s="595">
        <v>6</v>
      </c>
      <c r="BB597" s="1163">
        <v>1</v>
      </c>
      <c r="BC597" s="1163"/>
      <c r="BD597" s="595"/>
      <c r="BE597" s="595"/>
      <c r="BF597" s="595"/>
      <c r="BG597" s="595"/>
      <c r="BH597" s="595"/>
      <c r="BI597" s="595"/>
      <c r="BJ597" s="1012"/>
      <c r="BK597" s="1163"/>
      <c r="BL597" s="595"/>
      <c r="BM597" s="595">
        <v>0</v>
      </c>
      <c r="BN597" s="595">
        <v>0</v>
      </c>
      <c r="BO597" s="595">
        <v>0</v>
      </c>
      <c r="BP597" s="595">
        <v>0</v>
      </c>
      <c r="BQ597" s="1167">
        <v>0</v>
      </c>
      <c r="BR597" s="1166"/>
      <c r="BS597" s="595"/>
      <c r="BT597" s="595"/>
      <c r="BU597" s="595"/>
      <c r="BV597" s="595">
        <v>0</v>
      </c>
      <c r="BW597" s="1012">
        <v>0</v>
      </c>
      <c r="BX597" s="1163"/>
      <c r="BY597" s="595"/>
      <c r="BZ597" s="595"/>
      <c r="CA597" s="595">
        <v>6</v>
      </c>
      <c r="CB597" s="595">
        <v>1</v>
      </c>
      <c r="CC597" s="595">
        <v>2</v>
      </c>
      <c r="CD597" s="595">
        <v>9</v>
      </c>
      <c r="CE597" s="1163">
        <v>1</v>
      </c>
      <c r="CF597" s="1163"/>
      <c r="CG597" s="595"/>
      <c r="CH597" s="595">
        <v>11</v>
      </c>
      <c r="CI597" s="595">
        <v>1</v>
      </c>
      <c r="CJ597" s="1062">
        <v>3</v>
      </c>
      <c r="CK597" s="1062">
        <v>15</v>
      </c>
      <c r="CL597" s="1082">
        <v>1</v>
      </c>
      <c r="CP597" s="1062">
        <v>5</v>
      </c>
      <c r="CQ597" s="1062">
        <v>1</v>
      </c>
      <c r="CR597" s="1062">
        <v>1</v>
      </c>
      <c r="CS597" s="1062">
        <v>7</v>
      </c>
      <c r="CT597" s="1082">
        <v>1</v>
      </c>
      <c r="CW597" s="1062">
        <v>7</v>
      </c>
      <c r="CX597" s="1062">
        <v>1</v>
      </c>
      <c r="CY597" s="1062">
        <v>1</v>
      </c>
      <c r="CZ597" s="1062">
        <v>9</v>
      </c>
      <c r="DA597" s="1082">
        <v>1</v>
      </c>
      <c r="DB597" s="1082"/>
      <c r="DC597" s="1082"/>
      <c r="DD597" s="1082"/>
      <c r="DE597" s="1082"/>
      <c r="DF597" s="1082"/>
      <c r="DG597" s="1082"/>
      <c r="DH597" s="1082"/>
      <c r="DI597" s="1082"/>
      <c r="DJ597" s="1082"/>
      <c r="DK597" s="1082"/>
      <c r="DL597" s="1082"/>
      <c r="EF597" s="1062">
        <v>6</v>
      </c>
      <c r="EG597" s="1062">
        <v>1</v>
      </c>
      <c r="EH597" s="1062">
        <v>0</v>
      </c>
      <c r="EI597" s="1062">
        <v>7</v>
      </c>
      <c r="EJ597" s="1082">
        <v>1</v>
      </c>
      <c r="EM597" s="1062">
        <v>7</v>
      </c>
      <c r="EN597" s="1062">
        <v>2</v>
      </c>
      <c r="EO597" s="1062">
        <v>2</v>
      </c>
      <c r="EP597" s="1062">
        <v>11</v>
      </c>
      <c r="EQ597" s="1082">
        <v>1</v>
      </c>
      <c r="EU597" s="1062">
        <v>6</v>
      </c>
      <c r="EV597" s="1062">
        <v>0</v>
      </c>
      <c r="EW597" s="1062">
        <v>2</v>
      </c>
      <c r="EX597" s="1062">
        <v>8</v>
      </c>
      <c r="EY597" s="1081">
        <v>1</v>
      </c>
      <c r="FB597" s="1062">
        <v>6</v>
      </c>
      <c r="FC597" s="1062">
        <v>0</v>
      </c>
      <c r="FD597" s="1062">
        <v>7</v>
      </c>
      <c r="FE597" s="1062">
        <v>13</v>
      </c>
      <c r="FF597" s="1082">
        <v>1</v>
      </c>
      <c r="FJ597" s="1062">
        <v>9</v>
      </c>
      <c r="FK597" s="1062">
        <v>0</v>
      </c>
      <c r="FL597" s="1062">
        <v>1</v>
      </c>
      <c r="FM597" s="1062">
        <v>10</v>
      </c>
      <c r="FN597" s="1124">
        <v>1</v>
      </c>
      <c r="FQ597" s="1062">
        <v>9</v>
      </c>
      <c r="FR597" s="1062">
        <v>0</v>
      </c>
      <c r="FS597" s="1062">
        <v>1</v>
      </c>
      <c r="FT597" s="1062">
        <v>10</v>
      </c>
      <c r="FU597" s="1076">
        <v>1</v>
      </c>
      <c r="FY597" s="1062">
        <v>0</v>
      </c>
      <c r="FZ597" s="1062">
        <v>0</v>
      </c>
      <c r="GA597" s="1062">
        <v>1</v>
      </c>
      <c r="GB597" s="590">
        <v>1</v>
      </c>
      <c r="GC597" s="1139">
        <v>1</v>
      </c>
      <c r="GE597" s="589">
        <v>37</v>
      </c>
      <c r="GF597" s="589">
        <v>6</v>
      </c>
      <c r="GG597" s="589">
        <v>12</v>
      </c>
      <c r="GH597" s="586">
        <v>0</v>
      </c>
      <c r="GI597" s="586">
        <v>1</v>
      </c>
    </row>
    <row r="598" spans="1:191" hidden="1" x14ac:dyDescent="0.35">
      <c r="A598" s="1521">
        <v>43558</v>
      </c>
      <c r="B598" s="595"/>
      <c r="C598" s="595"/>
      <c r="D598" s="595"/>
      <c r="E598" s="595"/>
      <c r="F598" s="1012"/>
      <c r="G598" s="1165"/>
      <c r="H598" s="595"/>
      <c r="I598" s="595"/>
      <c r="J598" s="595"/>
      <c r="K598" s="595"/>
      <c r="L598" s="595"/>
      <c r="M598" s="1012"/>
      <c r="N598" s="1012"/>
      <c r="O598" s="595"/>
      <c r="P598" s="595"/>
      <c r="Q598" s="595"/>
      <c r="R598" s="595"/>
      <c r="S598" s="595"/>
      <c r="T598" s="595"/>
      <c r="U598" s="1012"/>
      <c r="V598" s="1165"/>
      <c r="W598" s="595"/>
      <c r="X598" s="595"/>
      <c r="Y598" s="595"/>
      <c r="Z598" s="595"/>
      <c r="AA598" s="1012"/>
      <c r="AB598" s="1012"/>
      <c r="AC598" s="595">
        <v>8</v>
      </c>
      <c r="AD598" s="595">
        <v>1</v>
      </c>
      <c r="AE598" s="595">
        <v>8</v>
      </c>
      <c r="AF598" s="595">
        <v>17</v>
      </c>
      <c r="AG598" s="1012">
        <v>1</v>
      </c>
      <c r="AH598" s="1166"/>
      <c r="AI598" s="595"/>
      <c r="AJ598" s="595">
        <v>9</v>
      </c>
      <c r="AK598" s="595">
        <v>1</v>
      </c>
      <c r="AL598" s="595">
        <v>8</v>
      </c>
      <c r="AM598" s="595">
        <v>18</v>
      </c>
      <c r="AN598" s="1012">
        <v>1</v>
      </c>
      <c r="AO598" s="1163"/>
      <c r="AP598" s="595"/>
      <c r="AQ598" s="595">
        <v>2</v>
      </c>
      <c r="AR598" s="595">
        <v>1</v>
      </c>
      <c r="AS598" s="595">
        <v>1</v>
      </c>
      <c r="AT598" s="595">
        <v>4</v>
      </c>
      <c r="AU598" s="1163">
        <v>1</v>
      </c>
      <c r="AV598" s="1165"/>
      <c r="AW598" s="595"/>
      <c r="AX598" s="595">
        <v>2</v>
      </c>
      <c r="AY598" s="595">
        <v>2</v>
      </c>
      <c r="AZ598" s="595">
        <v>1</v>
      </c>
      <c r="BA598" s="595">
        <v>5</v>
      </c>
      <c r="BB598" s="1163">
        <v>1</v>
      </c>
      <c r="BC598" s="1163"/>
      <c r="BD598" s="595"/>
      <c r="BE598" s="595"/>
      <c r="BF598" s="595"/>
      <c r="BG598" s="595"/>
      <c r="BH598" s="595"/>
      <c r="BI598" s="595"/>
      <c r="BJ598" s="1012"/>
      <c r="BK598" s="1163"/>
      <c r="BL598" s="595"/>
      <c r="BM598" s="595">
        <v>0</v>
      </c>
      <c r="BN598" s="595">
        <v>0</v>
      </c>
      <c r="BO598" s="595">
        <v>0</v>
      </c>
      <c r="BP598" s="595">
        <v>0</v>
      </c>
      <c r="BQ598" s="1167">
        <v>0</v>
      </c>
      <c r="BR598" s="1166"/>
      <c r="BS598" s="595">
        <v>0</v>
      </c>
      <c r="BT598" s="595">
        <v>0</v>
      </c>
      <c r="BU598" s="595">
        <v>0</v>
      </c>
      <c r="BV598" s="595">
        <v>0</v>
      </c>
      <c r="BW598" s="1012">
        <v>0</v>
      </c>
      <c r="BX598" s="1163"/>
      <c r="BY598" s="595"/>
      <c r="BZ598" s="595"/>
      <c r="CA598" s="595">
        <v>3</v>
      </c>
      <c r="CB598" s="595">
        <v>0</v>
      </c>
      <c r="CC598" s="595">
        <v>3</v>
      </c>
      <c r="CD598" s="595">
        <v>6</v>
      </c>
      <c r="CE598" s="1163">
        <v>1</v>
      </c>
      <c r="CF598" s="1163"/>
      <c r="CG598" s="595"/>
      <c r="CH598" s="595">
        <v>6</v>
      </c>
      <c r="CI598" s="595">
        <v>0</v>
      </c>
      <c r="CJ598" s="1062">
        <v>5</v>
      </c>
      <c r="CK598" s="1062">
        <v>11</v>
      </c>
      <c r="CL598" s="1082">
        <v>1</v>
      </c>
      <c r="CP598" s="1062">
        <v>3</v>
      </c>
      <c r="CQ598" s="1062">
        <v>0</v>
      </c>
      <c r="CR598" s="1062">
        <v>3</v>
      </c>
      <c r="CS598" s="1062">
        <v>6</v>
      </c>
      <c r="CT598" s="1082">
        <v>1</v>
      </c>
      <c r="CW598" s="1062">
        <v>4</v>
      </c>
      <c r="CX598" s="1062">
        <v>0</v>
      </c>
      <c r="CY598" s="1062">
        <v>4</v>
      </c>
      <c r="CZ598" s="1062">
        <v>8</v>
      </c>
      <c r="DA598" s="1082">
        <v>1</v>
      </c>
      <c r="DB598" s="1082"/>
      <c r="DC598" s="1082"/>
      <c r="DD598" s="1082"/>
      <c r="DE598" s="1082"/>
      <c r="DF598" s="1082"/>
      <c r="DG598" s="1082"/>
      <c r="DH598" s="1082"/>
      <c r="DI598" s="1082"/>
      <c r="DJ598" s="1082"/>
      <c r="DK598" s="1082"/>
      <c r="DL598" s="1082"/>
      <c r="EF598" s="1062">
        <v>3</v>
      </c>
      <c r="EG598" s="1062">
        <v>0</v>
      </c>
      <c r="EH598" s="1062">
        <v>6</v>
      </c>
      <c r="EI598" s="1062">
        <v>9</v>
      </c>
      <c r="EJ598" s="1082">
        <v>1</v>
      </c>
      <c r="EM598" s="1062">
        <v>5</v>
      </c>
      <c r="EN598" s="1062">
        <v>1</v>
      </c>
      <c r="EO598" s="1062">
        <v>6</v>
      </c>
      <c r="EP598" s="1062">
        <v>12</v>
      </c>
      <c r="EQ598" s="1082">
        <v>1</v>
      </c>
      <c r="EU598" s="1062">
        <v>6</v>
      </c>
      <c r="EV598" s="1062">
        <v>3</v>
      </c>
      <c r="EW598" s="1062">
        <v>1</v>
      </c>
      <c r="EX598" s="1062">
        <v>10</v>
      </c>
      <c r="EY598" s="1081">
        <v>1</v>
      </c>
      <c r="FB598" s="1062">
        <v>6</v>
      </c>
      <c r="FC598" s="1062">
        <v>6</v>
      </c>
      <c r="FD598" s="1062">
        <v>2</v>
      </c>
      <c r="FE598" s="1062">
        <v>14</v>
      </c>
      <c r="FF598" s="1082">
        <v>1</v>
      </c>
      <c r="FJ598" s="1062">
        <v>7</v>
      </c>
      <c r="FK598" s="1062">
        <v>0</v>
      </c>
      <c r="FL598" s="1062">
        <v>0</v>
      </c>
      <c r="FM598" s="1062">
        <v>7</v>
      </c>
      <c r="FN598" s="1124">
        <v>1</v>
      </c>
      <c r="FQ598" s="1062">
        <v>8</v>
      </c>
      <c r="FR598" s="1062">
        <v>0</v>
      </c>
      <c r="FS598" s="1062">
        <v>2</v>
      </c>
      <c r="FT598" s="1062">
        <v>10</v>
      </c>
      <c r="FU598" s="1076">
        <v>1</v>
      </c>
      <c r="FY598" s="1062">
        <v>0</v>
      </c>
      <c r="FZ598" s="1062">
        <v>1</v>
      </c>
      <c r="GA598" s="1062">
        <v>0</v>
      </c>
      <c r="GB598" s="590">
        <v>1</v>
      </c>
      <c r="GC598" s="1139">
        <v>1</v>
      </c>
      <c r="GE598" s="589">
        <v>32</v>
      </c>
      <c r="GF598" s="589">
        <v>6</v>
      </c>
      <c r="GG598" s="589">
        <v>22</v>
      </c>
      <c r="GH598" s="586">
        <v>0</v>
      </c>
      <c r="GI598" s="586">
        <v>0</v>
      </c>
    </row>
    <row r="599" spans="1:191" hidden="1" x14ac:dyDescent="0.35">
      <c r="A599" s="1521">
        <v>43559</v>
      </c>
      <c r="B599" s="595"/>
      <c r="C599" s="595"/>
      <c r="D599" s="595"/>
      <c r="E599" s="595"/>
      <c r="F599" s="1012"/>
      <c r="G599" s="1165"/>
      <c r="H599" s="595"/>
      <c r="I599" s="595"/>
      <c r="J599" s="595"/>
      <c r="K599" s="595"/>
      <c r="L599" s="595"/>
      <c r="M599" s="1012"/>
      <c r="N599" s="1012"/>
      <c r="O599" s="595"/>
      <c r="P599" s="595"/>
      <c r="Q599" s="595"/>
      <c r="R599" s="595"/>
      <c r="S599" s="595"/>
      <c r="T599" s="595"/>
      <c r="U599" s="1012"/>
      <c r="V599" s="1165"/>
      <c r="W599" s="595"/>
      <c r="X599" s="595"/>
      <c r="Y599" s="595"/>
      <c r="Z599" s="595"/>
      <c r="AA599" s="1012"/>
      <c r="AB599" s="1012"/>
      <c r="AC599" s="595">
        <v>3</v>
      </c>
      <c r="AD599" s="595">
        <v>1</v>
      </c>
      <c r="AE599" s="595">
        <v>3</v>
      </c>
      <c r="AF599" s="595">
        <v>7</v>
      </c>
      <c r="AG599" s="1012">
        <v>1</v>
      </c>
      <c r="AH599" s="1166"/>
      <c r="AI599" s="595"/>
      <c r="AJ599" s="595">
        <v>3</v>
      </c>
      <c r="AK599" s="595">
        <v>2</v>
      </c>
      <c r="AL599" s="595">
        <v>3</v>
      </c>
      <c r="AM599" s="595">
        <v>8</v>
      </c>
      <c r="AN599" s="1012">
        <v>1</v>
      </c>
      <c r="AO599" s="1163"/>
      <c r="AP599" s="595"/>
      <c r="AQ599" s="595">
        <v>2</v>
      </c>
      <c r="AR599" s="595">
        <v>0</v>
      </c>
      <c r="AS599" s="595">
        <v>0</v>
      </c>
      <c r="AT599" s="595">
        <v>2</v>
      </c>
      <c r="AU599" s="1163">
        <v>1</v>
      </c>
      <c r="AV599" s="1165"/>
      <c r="AW599" s="595"/>
      <c r="AX599" s="595">
        <v>2</v>
      </c>
      <c r="AY599" s="595">
        <v>1</v>
      </c>
      <c r="AZ599" s="595">
        <v>1</v>
      </c>
      <c r="BA599" s="595">
        <v>4</v>
      </c>
      <c r="BB599" s="1163">
        <v>1</v>
      </c>
      <c r="BC599" s="1163"/>
      <c r="BD599" s="595"/>
      <c r="BE599" s="595"/>
      <c r="BF599" s="595"/>
      <c r="BG599" s="595"/>
      <c r="BH599" s="595"/>
      <c r="BI599" s="595"/>
      <c r="BJ599" s="1012"/>
      <c r="BK599" s="1163"/>
      <c r="BL599" s="595"/>
      <c r="BM599" s="595">
        <v>0</v>
      </c>
      <c r="BN599" s="595">
        <v>0</v>
      </c>
      <c r="BO599" s="595">
        <v>0</v>
      </c>
      <c r="BP599" s="595">
        <v>0</v>
      </c>
      <c r="BQ599" s="1167">
        <v>0</v>
      </c>
      <c r="BR599" s="1166"/>
      <c r="BS599" s="595">
        <v>0</v>
      </c>
      <c r="BT599" s="595">
        <v>0</v>
      </c>
      <c r="BU599" s="595">
        <v>0</v>
      </c>
      <c r="BV599" s="595">
        <v>0</v>
      </c>
      <c r="BW599" s="1012">
        <v>0</v>
      </c>
      <c r="BX599" s="1163"/>
      <c r="BY599" s="595"/>
      <c r="BZ599" s="595"/>
      <c r="CA599" s="595">
        <v>3</v>
      </c>
      <c r="CB599" s="595">
        <v>1</v>
      </c>
      <c r="CC599" s="595">
        <v>2</v>
      </c>
      <c r="CD599" s="595">
        <v>6</v>
      </c>
      <c r="CE599" s="1163">
        <v>1</v>
      </c>
      <c r="CF599" s="1163"/>
      <c r="CG599" s="595"/>
      <c r="CH599" s="595">
        <v>5</v>
      </c>
      <c r="CI599" s="595">
        <v>1</v>
      </c>
      <c r="CJ599" s="1062">
        <v>2</v>
      </c>
      <c r="CK599" s="1062">
        <v>8</v>
      </c>
      <c r="CL599" s="1082">
        <v>1</v>
      </c>
      <c r="CP599" s="1062">
        <v>8</v>
      </c>
      <c r="CQ599" s="1062">
        <v>0</v>
      </c>
      <c r="CR599" s="1062">
        <v>4</v>
      </c>
      <c r="CS599" s="1062">
        <v>12</v>
      </c>
      <c r="CT599" s="1082">
        <v>1</v>
      </c>
      <c r="CW599" s="1062">
        <v>8</v>
      </c>
      <c r="CX599" s="1062">
        <v>0</v>
      </c>
      <c r="CY599" s="1062">
        <v>5</v>
      </c>
      <c r="CZ599" s="1062">
        <v>13</v>
      </c>
      <c r="DA599" s="1082">
        <v>1</v>
      </c>
      <c r="DB599" s="1082"/>
      <c r="DC599" s="1082"/>
      <c r="DD599" s="1082"/>
      <c r="DE599" s="1082"/>
      <c r="DF599" s="1082"/>
      <c r="DG599" s="1082"/>
      <c r="DH599" s="1082"/>
      <c r="DI599" s="1082"/>
      <c r="DJ599" s="1082"/>
      <c r="DK599" s="1082"/>
      <c r="DL599" s="1082"/>
      <c r="EF599" s="1062">
        <v>5</v>
      </c>
      <c r="EG599" s="1062">
        <v>0</v>
      </c>
      <c r="EH599" s="1062">
        <v>4</v>
      </c>
      <c r="EI599" s="1062">
        <v>9</v>
      </c>
      <c r="EJ599" s="1082">
        <v>1</v>
      </c>
      <c r="EM599" s="1062">
        <v>5</v>
      </c>
      <c r="EN599" s="1062">
        <v>0</v>
      </c>
      <c r="EO599" s="1062">
        <v>6</v>
      </c>
      <c r="EP599" s="1062">
        <v>11</v>
      </c>
      <c r="EQ599" s="1082">
        <v>1</v>
      </c>
      <c r="EU599" s="1062">
        <v>13</v>
      </c>
      <c r="EV599" s="1062">
        <v>0</v>
      </c>
      <c r="EW599" s="1062">
        <v>5</v>
      </c>
      <c r="EX599" s="1062">
        <v>18</v>
      </c>
      <c r="EY599" s="1081">
        <v>1</v>
      </c>
      <c r="FB599" s="1062">
        <v>13</v>
      </c>
      <c r="FC599" s="1062">
        <v>0</v>
      </c>
      <c r="FD599" s="1062">
        <v>6</v>
      </c>
      <c r="FE599" s="1062">
        <v>19</v>
      </c>
      <c r="FF599" s="1082">
        <v>1</v>
      </c>
      <c r="FJ599" s="1062">
        <v>3</v>
      </c>
      <c r="FK599" s="1062">
        <v>0</v>
      </c>
      <c r="FL599" s="1062">
        <v>0</v>
      </c>
      <c r="FM599" s="1062">
        <v>3</v>
      </c>
      <c r="FN599" s="1124">
        <v>1</v>
      </c>
      <c r="FQ599" s="1062">
        <v>4</v>
      </c>
      <c r="FR599" s="1062">
        <v>0</v>
      </c>
      <c r="FS599" s="1062">
        <v>1</v>
      </c>
      <c r="FT599" s="1062">
        <v>5</v>
      </c>
      <c r="FU599" s="1076">
        <v>1</v>
      </c>
      <c r="FY599" s="1062">
        <v>0</v>
      </c>
      <c r="FZ599" s="1062">
        <v>1</v>
      </c>
      <c r="GA599" s="1062">
        <v>0</v>
      </c>
      <c r="GB599" s="590">
        <v>1</v>
      </c>
      <c r="GC599" s="1139">
        <v>1</v>
      </c>
      <c r="GE599" s="589">
        <v>37</v>
      </c>
      <c r="GF599" s="589">
        <v>3</v>
      </c>
      <c r="GG599" s="589">
        <v>18</v>
      </c>
      <c r="GH599" s="586">
        <v>1</v>
      </c>
      <c r="GI599" s="586">
        <v>1</v>
      </c>
    </row>
    <row r="600" spans="1:191" hidden="1" x14ac:dyDescent="0.35">
      <c r="A600" s="1522">
        <v>43560</v>
      </c>
      <c r="B600" s="595"/>
      <c r="C600" s="595"/>
      <c r="D600" s="595"/>
      <c r="E600" s="595"/>
      <c r="F600" s="1012"/>
      <c r="G600" s="1165"/>
      <c r="H600" s="595"/>
      <c r="I600" s="595"/>
      <c r="J600" s="595"/>
      <c r="K600" s="595"/>
      <c r="L600" s="595"/>
      <c r="M600" s="1012"/>
      <c r="N600" s="1012"/>
      <c r="O600" s="595"/>
      <c r="P600" s="595"/>
      <c r="Q600" s="595"/>
      <c r="R600" s="595"/>
      <c r="S600" s="595"/>
      <c r="T600" s="595"/>
      <c r="U600" s="1012"/>
      <c r="V600" s="1165"/>
      <c r="W600" s="595"/>
      <c r="X600" s="595"/>
      <c r="Y600" s="595"/>
      <c r="Z600" s="595"/>
      <c r="AA600" s="1012"/>
      <c r="AB600" s="1012"/>
      <c r="AC600" s="595">
        <v>3</v>
      </c>
      <c r="AD600" s="595">
        <v>0</v>
      </c>
      <c r="AE600" s="595">
        <v>4</v>
      </c>
      <c r="AF600" s="595">
        <v>7</v>
      </c>
      <c r="AG600" s="1012">
        <v>1</v>
      </c>
      <c r="AH600" s="1166"/>
      <c r="AI600" s="595"/>
      <c r="AJ600" s="595">
        <v>4</v>
      </c>
      <c r="AK600" s="595">
        <v>0</v>
      </c>
      <c r="AL600" s="595">
        <v>4</v>
      </c>
      <c r="AM600" s="595">
        <v>8</v>
      </c>
      <c r="AN600" s="1012">
        <v>1</v>
      </c>
      <c r="AO600" s="1163"/>
      <c r="AP600" s="595"/>
      <c r="AQ600" s="595">
        <v>2</v>
      </c>
      <c r="AR600" s="595">
        <v>1</v>
      </c>
      <c r="AS600" s="595">
        <v>1</v>
      </c>
      <c r="AT600" s="595">
        <v>4</v>
      </c>
      <c r="AU600" s="1163">
        <v>1</v>
      </c>
      <c r="AV600" s="1165"/>
      <c r="AW600" s="595"/>
      <c r="AX600" s="595">
        <v>2</v>
      </c>
      <c r="AY600" s="595">
        <v>1</v>
      </c>
      <c r="AZ600" s="595">
        <v>1</v>
      </c>
      <c r="BA600" s="595">
        <v>4</v>
      </c>
      <c r="BB600" s="1163">
        <v>1</v>
      </c>
      <c r="BC600" s="1163"/>
      <c r="BD600" s="595"/>
      <c r="BE600" s="595"/>
      <c r="BF600" s="595"/>
      <c r="BG600" s="595"/>
      <c r="BH600" s="595"/>
      <c r="BI600" s="595"/>
      <c r="BJ600" s="1012"/>
      <c r="BK600" s="1163"/>
      <c r="BL600" s="595"/>
      <c r="BM600" s="595">
        <v>0</v>
      </c>
      <c r="BN600" s="595">
        <v>0</v>
      </c>
      <c r="BO600" s="595">
        <v>0</v>
      </c>
      <c r="BP600" s="595">
        <v>0</v>
      </c>
      <c r="BQ600" s="1167">
        <v>0</v>
      </c>
      <c r="BR600" s="1166"/>
      <c r="BS600" s="595">
        <v>0</v>
      </c>
      <c r="BT600" s="595">
        <v>0</v>
      </c>
      <c r="BU600" s="595">
        <v>0</v>
      </c>
      <c r="BV600" s="595">
        <v>0</v>
      </c>
      <c r="BW600" s="1012">
        <v>0</v>
      </c>
      <c r="BX600" s="1163"/>
      <c r="BY600" s="595"/>
      <c r="BZ600" s="595"/>
      <c r="CA600" s="595">
        <v>4</v>
      </c>
      <c r="CB600" s="595">
        <v>0</v>
      </c>
      <c r="CC600" s="595">
        <v>1</v>
      </c>
      <c r="CD600" s="595">
        <v>5</v>
      </c>
      <c r="CE600" s="1163">
        <v>1</v>
      </c>
      <c r="CF600" s="1163"/>
      <c r="CG600" s="595"/>
      <c r="CH600" s="595">
        <v>7</v>
      </c>
      <c r="CI600" s="595">
        <v>3</v>
      </c>
      <c r="CJ600" s="1062">
        <v>2</v>
      </c>
      <c r="CK600" s="1062">
        <v>12</v>
      </c>
      <c r="CL600" s="1082">
        <v>1</v>
      </c>
      <c r="CP600" s="1062">
        <v>8</v>
      </c>
      <c r="CQ600" s="1062">
        <v>0</v>
      </c>
      <c r="CR600" s="1062">
        <v>3</v>
      </c>
      <c r="CS600" s="1062">
        <v>11</v>
      </c>
      <c r="CT600" s="1082">
        <v>1</v>
      </c>
      <c r="CW600" s="1062">
        <v>8</v>
      </c>
      <c r="CX600" s="1062">
        <v>0</v>
      </c>
      <c r="CY600" s="1062">
        <v>5</v>
      </c>
      <c r="CZ600" s="1062">
        <v>13</v>
      </c>
      <c r="DA600" s="1082">
        <v>1</v>
      </c>
      <c r="DB600" s="1082"/>
      <c r="DC600" s="1082"/>
      <c r="DD600" s="1082"/>
      <c r="DE600" s="1082"/>
      <c r="DF600" s="1082"/>
      <c r="DG600" s="1082"/>
      <c r="DH600" s="1082"/>
      <c r="DI600" s="1082"/>
      <c r="DJ600" s="1082"/>
      <c r="DK600" s="1082"/>
      <c r="DL600" s="1082"/>
      <c r="EF600" s="1062">
        <v>5</v>
      </c>
      <c r="EG600" s="1062">
        <v>0</v>
      </c>
      <c r="EH600" s="1062">
        <v>1</v>
      </c>
      <c r="EI600" s="1062">
        <v>6</v>
      </c>
      <c r="EJ600" s="1082">
        <v>1</v>
      </c>
      <c r="EM600" s="1062">
        <v>5</v>
      </c>
      <c r="EN600" s="1062">
        <v>1</v>
      </c>
      <c r="EO600" s="1062">
        <v>1</v>
      </c>
      <c r="EP600" s="1062">
        <v>7</v>
      </c>
      <c r="EQ600" s="1082">
        <v>1</v>
      </c>
      <c r="EU600" s="1062">
        <v>4</v>
      </c>
      <c r="EV600" s="1062">
        <v>2</v>
      </c>
      <c r="EW600" s="1062">
        <v>3</v>
      </c>
      <c r="EX600" s="1062">
        <v>9</v>
      </c>
      <c r="EY600" s="1081">
        <v>1</v>
      </c>
      <c r="FB600" s="1062">
        <v>5</v>
      </c>
      <c r="FC600" s="1062">
        <v>2</v>
      </c>
      <c r="FD600" s="1062">
        <v>6</v>
      </c>
      <c r="FE600" s="1062">
        <v>13</v>
      </c>
      <c r="FF600" s="1082">
        <v>1</v>
      </c>
      <c r="FJ600" s="1062">
        <v>5</v>
      </c>
      <c r="FK600" s="1062">
        <v>0</v>
      </c>
      <c r="FL600" s="1062">
        <v>0</v>
      </c>
      <c r="FM600" s="1062">
        <v>5</v>
      </c>
      <c r="FN600" s="1124">
        <v>1</v>
      </c>
      <c r="FQ600" s="1062">
        <v>6</v>
      </c>
      <c r="FR600" s="1062">
        <v>0</v>
      </c>
      <c r="FS600" s="1062">
        <v>0</v>
      </c>
      <c r="FT600" s="1062">
        <v>6</v>
      </c>
      <c r="FU600" s="1076">
        <v>1</v>
      </c>
      <c r="FY600" s="1062">
        <v>0</v>
      </c>
      <c r="FZ600" s="1062">
        <v>1</v>
      </c>
      <c r="GA600" s="1062">
        <v>1</v>
      </c>
      <c r="GB600" s="590">
        <v>2</v>
      </c>
      <c r="GC600" s="1139">
        <v>1</v>
      </c>
      <c r="GE600" s="589">
        <v>31</v>
      </c>
      <c r="GF600" s="589">
        <v>4</v>
      </c>
      <c r="GG600" s="589">
        <v>14</v>
      </c>
      <c r="GH600" s="586">
        <v>0</v>
      </c>
      <c r="GI600" s="586">
        <v>1</v>
      </c>
    </row>
    <row r="601" spans="1:191" hidden="1" x14ac:dyDescent="0.35">
      <c r="A601" s="1524">
        <v>43563</v>
      </c>
      <c r="AC601" s="1062">
        <v>6</v>
      </c>
      <c r="AD601" s="1062">
        <v>12</v>
      </c>
      <c r="AE601" s="1062">
        <v>5</v>
      </c>
      <c r="AF601" s="1062">
        <v>23</v>
      </c>
      <c r="AG601" s="1076">
        <v>1</v>
      </c>
      <c r="AJ601" s="1062">
        <v>6</v>
      </c>
      <c r="AK601" s="1062">
        <v>12</v>
      </c>
      <c r="AL601" s="1062">
        <v>5</v>
      </c>
      <c r="AM601" s="1062">
        <v>23</v>
      </c>
      <c r="AN601" s="1076">
        <v>1</v>
      </c>
      <c r="AQ601" s="1062">
        <v>0</v>
      </c>
      <c r="AR601" s="1062">
        <v>0</v>
      </c>
      <c r="AS601" s="1062">
        <v>0</v>
      </c>
      <c r="AT601" s="1062">
        <v>0</v>
      </c>
      <c r="AU601" s="1082">
        <v>0</v>
      </c>
      <c r="AX601" s="1062">
        <v>0</v>
      </c>
      <c r="AY601" s="1062">
        <v>0</v>
      </c>
      <c r="AZ601" s="1062">
        <v>0</v>
      </c>
      <c r="BA601" s="1062">
        <v>0</v>
      </c>
      <c r="BB601" s="1082">
        <v>0</v>
      </c>
      <c r="BM601" s="1062">
        <v>0</v>
      </c>
      <c r="BN601" s="1062">
        <v>0</v>
      </c>
      <c r="BO601" s="1062">
        <v>0</v>
      </c>
      <c r="BP601" s="1062">
        <v>0</v>
      </c>
      <c r="BQ601" s="1128">
        <v>1</v>
      </c>
      <c r="BS601" s="1062">
        <v>0</v>
      </c>
      <c r="BT601" s="1062">
        <v>0</v>
      </c>
      <c r="BU601" s="1062">
        <v>0</v>
      </c>
      <c r="BV601" s="1062">
        <v>0</v>
      </c>
      <c r="BW601" s="1076">
        <v>1</v>
      </c>
      <c r="CA601" s="1062">
        <v>3</v>
      </c>
      <c r="CB601" s="1062">
        <v>1</v>
      </c>
      <c r="CC601" s="1062">
        <v>0</v>
      </c>
      <c r="CD601" s="1062">
        <v>4</v>
      </c>
      <c r="CE601" s="1082">
        <v>1</v>
      </c>
      <c r="CH601" s="1062">
        <v>4</v>
      </c>
      <c r="CI601" s="1062">
        <v>2</v>
      </c>
      <c r="CJ601" s="1062">
        <v>2</v>
      </c>
      <c r="CK601" s="1062">
        <v>8</v>
      </c>
      <c r="CL601" s="1082">
        <v>1</v>
      </c>
      <c r="CP601" s="1062">
        <v>6</v>
      </c>
      <c r="CQ601" s="1062">
        <v>0</v>
      </c>
      <c r="CR601" s="1062">
        <v>4</v>
      </c>
      <c r="CS601" s="1062">
        <v>10</v>
      </c>
      <c r="CT601" s="1082">
        <v>1</v>
      </c>
      <c r="CW601" s="1062">
        <v>8</v>
      </c>
      <c r="CX601" s="1062">
        <v>0</v>
      </c>
      <c r="CY601" s="1062">
        <v>5</v>
      </c>
      <c r="CZ601" s="1062">
        <v>13</v>
      </c>
      <c r="DA601" s="1082">
        <v>1</v>
      </c>
      <c r="DB601" s="1082"/>
      <c r="DC601" s="1082"/>
      <c r="DD601" s="1082"/>
      <c r="DE601" s="1082"/>
      <c r="DF601" s="1082"/>
      <c r="DG601" s="1082"/>
      <c r="DH601" s="1082"/>
      <c r="DI601" s="1082"/>
      <c r="DJ601" s="1082"/>
      <c r="DK601" s="1082"/>
      <c r="DL601" s="1082"/>
      <c r="EF601" s="1062">
        <v>0</v>
      </c>
      <c r="EG601" s="1062">
        <v>0</v>
      </c>
      <c r="EH601" s="1062">
        <v>0</v>
      </c>
      <c r="EI601" s="1062">
        <v>0</v>
      </c>
      <c r="EJ601" s="1082">
        <v>0.25</v>
      </c>
      <c r="EM601" s="1062">
        <v>0</v>
      </c>
      <c r="EN601" s="1062">
        <v>0</v>
      </c>
      <c r="EO601" s="1062">
        <v>2</v>
      </c>
      <c r="EP601" s="1062">
        <v>2</v>
      </c>
      <c r="EQ601" s="1082">
        <v>0.25</v>
      </c>
      <c r="EU601" s="1062">
        <v>3</v>
      </c>
      <c r="EV601" s="1062">
        <v>2</v>
      </c>
      <c r="EW601" s="1062">
        <v>4</v>
      </c>
      <c r="EX601" s="1062">
        <v>9</v>
      </c>
      <c r="EY601" s="1081">
        <v>1</v>
      </c>
      <c r="FB601" s="1062">
        <v>5</v>
      </c>
      <c r="FC601" s="1062">
        <v>2</v>
      </c>
      <c r="FD601" s="1062">
        <v>8</v>
      </c>
      <c r="FE601" s="1062">
        <v>15</v>
      </c>
      <c r="FF601" s="1082">
        <v>1</v>
      </c>
      <c r="FJ601" s="1062">
        <v>4</v>
      </c>
      <c r="FK601" s="1062">
        <v>0</v>
      </c>
      <c r="FL601" s="1062">
        <v>4</v>
      </c>
      <c r="FM601" s="1062">
        <v>8</v>
      </c>
      <c r="FN601" s="1124">
        <v>1</v>
      </c>
      <c r="FQ601" s="1062">
        <v>5</v>
      </c>
      <c r="FR601" s="1062">
        <v>0</v>
      </c>
      <c r="FS601" s="1062">
        <v>5</v>
      </c>
      <c r="FT601" s="1062">
        <v>10</v>
      </c>
      <c r="FU601" s="1076">
        <v>1</v>
      </c>
      <c r="FY601" s="1062">
        <v>0</v>
      </c>
      <c r="FZ601" s="1062">
        <v>0</v>
      </c>
      <c r="GA601" s="1062">
        <v>2</v>
      </c>
      <c r="GB601" s="590">
        <v>2</v>
      </c>
      <c r="GC601" s="1139">
        <v>1</v>
      </c>
      <c r="GE601" s="589">
        <v>22</v>
      </c>
      <c r="GF601" s="589">
        <v>15</v>
      </c>
      <c r="GG601" s="589">
        <v>19</v>
      </c>
      <c r="GH601" s="586">
        <v>0</v>
      </c>
      <c r="GI601" s="586">
        <v>0</v>
      </c>
    </row>
    <row r="602" spans="1:191" hidden="1" x14ac:dyDescent="0.35">
      <c r="A602" s="1524">
        <v>43564</v>
      </c>
      <c r="AC602" s="1062">
        <v>5</v>
      </c>
      <c r="AD602" s="1062">
        <v>1</v>
      </c>
      <c r="AE602" s="1062">
        <v>8</v>
      </c>
      <c r="AF602" s="1062">
        <v>14</v>
      </c>
      <c r="AG602" s="1076">
        <v>1</v>
      </c>
      <c r="AJ602" s="1062">
        <v>5</v>
      </c>
      <c r="AK602" s="1062">
        <v>1</v>
      </c>
      <c r="AL602" s="1062">
        <v>8</v>
      </c>
      <c r="AM602" s="1062">
        <v>14</v>
      </c>
      <c r="AN602" s="1076">
        <v>1</v>
      </c>
      <c r="AQ602" s="1062">
        <v>1</v>
      </c>
      <c r="AR602" s="1062">
        <v>1</v>
      </c>
      <c r="AS602" s="1062">
        <v>2</v>
      </c>
      <c r="AT602" s="1062">
        <v>4</v>
      </c>
      <c r="AU602" s="1082">
        <v>1</v>
      </c>
      <c r="AX602" s="1062">
        <v>1</v>
      </c>
      <c r="AY602" s="1062">
        <v>1</v>
      </c>
      <c r="AZ602" s="1062">
        <v>2</v>
      </c>
      <c r="BA602" s="1062">
        <v>4</v>
      </c>
      <c r="BB602" s="1082">
        <v>1</v>
      </c>
      <c r="BM602" s="1062">
        <v>0</v>
      </c>
      <c r="BN602" s="1062">
        <v>0</v>
      </c>
      <c r="BO602" s="1062">
        <v>0</v>
      </c>
      <c r="BP602" s="1062">
        <v>0</v>
      </c>
      <c r="BQ602" s="1128">
        <v>1</v>
      </c>
      <c r="BS602" s="1062">
        <v>0</v>
      </c>
      <c r="BT602" s="1062">
        <v>0</v>
      </c>
      <c r="BU602" s="1062">
        <v>0</v>
      </c>
      <c r="BV602" s="1062">
        <v>0</v>
      </c>
      <c r="BW602" s="1076">
        <v>1</v>
      </c>
      <c r="CA602" s="1062">
        <v>7</v>
      </c>
      <c r="CB602" s="1062">
        <v>0</v>
      </c>
      <c r="CC602" s="1062">
        <v>2</v>
      </c>
      <c r="CD602" s="1062">
        <v>9</v>
      </c>
      <c r="CE602" s="1082">
        <v>1</v>
      </c>
      <c r="CH602" s="1062">
        <v>9</v>
      </c>
      <c r="CI602" s="1062">
        <v>1</v>
      </c>
      <c r="CJ602" s="1062">
        <v>3</v>
      </c>
      <c r="CK602" s="1062">
        <v>13</v>
      </c>
      <c r="CL602" s="1082">
        <v>1</v>
      </c>
      <c r="CP602" s="1062">
        <v>4</v>
      </c>
      <c r="CQ602" s="1062">
        <v>1</v>
      </c>
      <c r="CR602" s="1062">
        <v>4</v>
      </c>
      <c r="CS602" s="1062">
        <v>9</v>
      </c>
      <c r="CT602" s="1082">
        <v>1</v>
      </c>
      <c r="CW602" s="1062">
        <v>4</v>
      </c>
      <c r="CX602" s="1062">
        <v>1</v>
      </c>
      <c r="CY602" s="1062">
        <v>5</v>
      </c>
      <c r="CZ602" s="1062">
        <v>10</v>
      </c>
      <c r="DA602" s="1082">
        <v>1</v>
      </c>
      <c r="DB602" s="1082"/>
      <c r="DC602" s="1082"/>
      <c r="DD602" s="1082"/>
      <c r="DE602" s="1082"/>
      <c r="DF602" s="1082"/>
      <c r="DG602" s="1082"/>
      <c r="DH602" s="1082"/>
      <c r="DI602" s="1082"/>
      <c r="DJ602" s="1082"/>
      <c r="DK602" s="1082"/>
      <c r="DL602" s="1082"/>
      <c r="EF602" s="1062">
        <v>3</v>
      </c>
      <c r="EG602" s="1062">
        <v>0</v>
      </c>
      <c r="EH602" s="1062">
        <v>0</v>
      </c>
      <c r="EI602" s="1062">
        <v>3</v>
      </c>
      <c r="EJ602" s="1082">
        <v>0.25</v>
      </c>
      <c r="EM602" s="1062">
        <v>3</v>
      </c>
      <c r="EN602" s="1062">
        <v>0</v>
      </c>
      <c r="EO602" s="1062">
        <v>2</v>
      </c>
      <c r="EP602" s="1062">
        <v>5</v>
      </c>
      <c r="EQ602" s="1082">
        <v>0.25</v>
      </c>
      <c r="EU602" s="1062">
        <v>2</v>
      </c>
      <c r="EV602" s="1062">
        <v>1</v>
      </c>
      <c r="EW602" s="1062">
        <v>4</v>
      </c>
      <c r="EX602" s="1062">
        <v>7</v>
      </c>
      <c r="EY602" s="1081">
        <v>1</v>
      </c>
      <c r="FB602" s="1062">
        <v>3</v>
      </c>
      <c r="FC602" s="1062">
        <v>2</v>
      </c>
      <c r="FD602" s="1062">
        <v>5</v>
      </c>
      <c r="FE602" s="1062">
        <v>10</v>
      </c>
      <c r="FF602" s="1082">
        <v>1</v>
      </c>
      <c r="FJ602" s="1062">
        <v>5</v>
      </c>
      <c r="FK602" s="1062">
        <v>1</v>
      </c>
      <c r="FL602" s="1062">
        <v>2</v>
      </c>
      <c r="FM602" s="1062">
        <v>8</v>
      </c>
      <c r="FN602" s="1124">
        <v>1</v>
      </c>
      <c r="FQ602" s="1062">
        <v>5</v>
      </c>
      <c r="FR602" s="1062">
        <v>1</v>
      </c>
      <c r="FS602" s="1062">
        <v>2</v>
      </c>
      <c r="FT602" s="1062">
        <v>8</v>
      </c>
      <c r="FU602" s="1076">
        <v>1</v>
      </c>
      <c r="FY602" s="1062">
        <v>1</v>
      </c>
      <c r="FZ602" s="1062">
        <v>2</v>
      </c>
      <c r="GA602" s="1062">
        <v>0</v>
      </c>
      <c r="GB602" s="590">
        <v>3</v>
      </c>
      <c r="GC602" s="1139">
        <v>1</v>
      </c>
      <c r="GE602" s="589">
        <v>28</v>
      </c>
      <c r="GF602" s="589">
        <v>7</v>
      </c>
      <c r="GG602" s="589">
        <v>22</v>
      </c>
      <c r="GH602" s="586">
        <v>2</v>
      </c>
      <c r="GI602" s="586">
        <v>1</v>
      </c>
    </row>
    <row r="603" spans="1:191" hidden="1" x14ac:dyDescent="0.35">
      <c r="A603" s="1524">
        <v>43565</v>
      </c>
      <c r="AC603" s="1062">
        <v>10</v>
      </c>
      <c r="AD603" s="1062">
        <v>2</v>
      </c>
      <c r="AE603" s="1062">
        <v>4</v>
      </c>
      <c r="AF603" s="1062">
        <v>16</v>
      </c>
      <c r="AG603" s="1076">
        <v>1</v>
      </c>
      <c r="AJ603" s="1062">
        <v>10</v>
      </c>
      <c r="AK603" s="1062">
        <v>2</v>
      </c>
      <c r="AL603" s="1062">
        <v>5</v>
      </c>
      <c r="AM603" s="1062">
        <v>17</v>
      </c>
      <c r="AN603" s="1076">
        <v>1</v>
      </c>
      <c r="AQ603" s="1062">
        <v>2</v>
      </c>
      <c r="AR603" s="1062">
        <v>2</v>
      </c>
      <c r="AS603" s="1062">
        <v>3</v>
      </c>
      <c r="AT603" s="1062">
        <v>7</v>
      </c>
      <c r="AU603" s="1082">
        <v>1</v>
      </c>
      <c r="AX603" s="1062">
        <v>2</v>
      </c>
      <c r="AY603" s="1062">
        <v>3</v>
      </c>
      <c r="AZ603" s="1062">
        <v>3</v>
      </c>
      <c r="BA603" s="1062">
        <v>8</v>
      </c>
      <c r="BB603" s="1082">
        <v>1</v>
      </c>
      <c r="BM603" s="1062">
        <v>0</v>
      </c>
      <c r="BN603" s="1062">
        <v>0</v>
      </c>
      <c r="BO603" s="1062">
        <v>0</v>
      </c>
      <c r="BP603" s="1062">
        <v>0</v>
      </c>
      <c r="BQ603" s="1128">
        <v>1</v>
      </c>
      <c r="BS603" s="1062">
        <v>0</v>
      </c>
      <c r="BT603" s="1062">
        <v>0</v>
      </c>
      <c r="BU603" s="1062">
        <v>0</v>
      </c>
      <c r="BV603" s="1062">
        <v>0</v>
      </c>
      <c r="BW603" s="1076">
        <v>1</v>
      </c>
      <c r="CA603" s="1062">
        <v>2</v>
      </c>
      <c r="CB603" s="1062">
        <v>0</v>
      </c>
      <c r="CC603" s="1062">
        <v>3</v>
      </c>
      <c r="CD603" s="1062">
        <v>5</v>
      </c>
      <c r="CE603" s="1082">
        <v>1</v>
      </c>
      <c r="CH603" s="1062">
        <v>8</v>
      </c>
      <c r="CI603" s="1062">
        <v>1</v>
      </c>
      <c r="CJ603" s="1062">
        <v>5</v>
      </c>
      <c r="CK603" s="1062">
        <v>14</v>
      </c>
      <c r="CL603" s="1082">
        <v>1</v>
      </c>
      <c r="CP603" s="1062">
        <v>4</v>
      </c>
      <c r="CQ603" s="1062">
        <v>1</v>
      </c>
      <c r="CR603" s="1062">
        <v>9</v>
      </c>
      <c r="CS603" s="1062">
        <v>14</v>
      </c>
      <c r="CT603" s="1082">
        <v>1</v>
      </c>
      <c r="CW603" s="1062">
        <v>4</v>
      </c>
      <c r="CX603" s="1062">
        <v>1</v>
      </c>
      <c r="CY603" s="1062">
        <v>10</v>
      </c>
      <c r="CZ603" s="1062">
        <v>15</v>
      </c>
      <c r="DA603" s="1082">
        <v>1</v>
      </c>
      <c r="DB603" s="1082"/>
      <c r="DC603" s="1082"/>
      <c r="DD603" s="1082"/>
      <c r="DE603" s="1082"/>
      <c r="DF603" s="1082"/>
      <c r="DG603" s="1082"/>
      <c r="DH603" s="1082"/>
      <c r="DI603" s="1082"/>
      <c r="DJ603" s="1082"/>
      <c r="DK603" s="1082"/>
      <c r="DL603" s="1082"/>
      <c r="EF603" s="1062">
        <v>4</v>
      </c>
      <c r="EG603" s="1062">
        <v>1</v>
      </c>
      <c r="EH603" s="1062">
        <v>1</v>
      </c>
      <c r="EI603" s="1062">
        <v>6</v>
      </c>
      <c r="EJ603" s="1082">
        <v>0.25</v>
      </c>
      <c r="EM603" s="1062">
        <v>5</v>
      </c>
      <c r="EN603" s="1062">
        <v>1</v>
      </c>
      <c r="EO603" s="1062">
        <v>5</v>
      </c>
      <c r="EP603" s="1062">
        <v>11</v>
      </c>
      <c r="EQ603" s="1082">
        <v>0.25</v>
      </c>
      <c r="EU603" s="1062">
        <v>2</v>
      </c>
      <c r="EV603" s="1062">
        <v>0</v>
      </c>
      <c r="EW603" s="1062">
        <v>1</v>
      </c>
      <c r="EX603" s="1062">
        <v>3</v>
      </c>
      <c r="EY603" s="1081">
        <v>1</v>
      </c>
      <c r="FB603" s="1062">
        <v>3</v>
      </c>
      <c r="FC603" s="1062">
        <v>6</v>
      </c>
      <c r="FD603" s="1062">
        <v>7</v>
      </c>
      <c r="FE603" s="1062">
        <v>16</v>
      </c>
      <c r="FF603" s="1082">
        <v>1</v>
      </c>
      <c r="FJ603" s="1062">
        <v>7</v>
      </c>
      <c r="FK603" s="1062">
        <v>1</v>
      </c>
      <c r="FL603" s="1062">
        <v>0</v>
      </c>
      <c r="FM603" s="1062">
        <v>8</v>
      </c>
      <c r="FN603" s="1124">
        <v>1</v>
      </c>
      <c r="FQ603" s="1062">
        <v>7</v>
      </c>
      <c r="FR603" s="1062">
        <v>2</v>
      </c>
      <c r="FS603" s="1062">
        <v>4</v>
      </c>
      <c r="FT603" s="1062">
        <v>13</v>
      </c>
      <c r="FU603" s="1076">
        <v>1</v>
      </c>
      <c r="FY603" s="1062">
        <v>1</v>
      </c>
      <c r="FZ603" s="1062">
        <v>0</v>
      </c>
      <c r="GA603" s="1062">
        <v>1</v>
      </c>
      <c r="GB603" s="590">
        <v>2</v>
      </c>
      <c r="GC603" s="1139">
        <v>1</v>
      </c>
      <c r="GE603" s="589">
        <v>32</v>
      </c>
      <c r="GF603" s="589">
        <v>7</v>
      </c>
      <c r="GG603" s="589">
        <v>22</v>
      </c>
      <c r="GH603" s="586">
        <v>0</v>
      </c>
      <c r="GI603" s="586">
        <v>3</v>
      </c>
    </row>
    <row r="604" spans="1:191" hidden="1" x14ac:dyDescent="0.35">
      <c r="A604" s="1524">
        <v>43566</v>
      </c>
      <c r="AC604" s="1062">
        <v>8</v>
      </c>
      <c r="AD604" s="1062">
        <v>4</v>
      </c>
      <c r="AE604" s="1062">
        <v>9</v>
      </c>
      <c r="AF604" s="1062">
        <v>21</v>
      </c>
      <c r="AG604" s="1076">
        <v>1</v>
      </c>
      <c r="AJ604" s="1062">
        <v>9</v>
      </c>
      <c r="AK604" s="1062">
        <v>5</v>
      </c>
      <c r="AL604" s="1062">
        <v>9</v>
      </c>
      <c r="AM604" s="1062">
        <v>23</v>
      </c>
      <c r="AN604" s="1076">
        <v>1</v>
      </c>
      <c r="AQ604" s="1062">
        <v>0</v>
      </c>
      <c r="AR604" s="1062">
        <v>6</v>
      </c>
      <c r="AS604" s="1062">
        <v>6</v>
      </c>
      <c r="AT604" s="1062">
        <v>12</v>
      </c>
      <c r="AU604" s="1082">
        <v>1</v>
      </c>
      <c r="AX604" s="1062">
        <v>0</v>
      </c>
      <c r="AY604" s="1062">
        <v>6</v>
      </c>
      <c r="AZ604" s="1062">
        <v>7</v>
      </c>
      <c r="BA604" s="1062">
        <v>13</v>
      </c>
      <c r="BB604" s="1082">
        <v>1</v>
      </c>
      <c r="BM604" s="1062">
        <v>0</v>
      </c>
      <c r="BN604" s="1062">
        <v>0</v>
      </c>
      <c r="BO604" s="1062">
        <v>0</v>
      </c>
      <c r="BP604" s="1062">
        <v>0</v>
      </c>
      <c r="BQ604" s="1128">
        <v>1</v>
      </c>
      <c r="BS604" s="1062">
        <v>0</v>
      </c>
      <c r="BT604" s="1062">
        <v>0</v>
      </c>
      <c r="BU604" s="1062">
        <v>0</v>
      </c>
      <c r="BV604" s="1062">
        <v>0</v>
      </c>
      <c r="BW604" s="1076">
        <v>1</v>
      </c>
      <c r="CA604" s="1062">
        <v>4</v>
      </c>
      <c r="CB604" s="1062">
        <v>1</v>
      </c>
      <c r="CC604" s="1062">
        <v>2</v>
      </c>
      <c r="CD604" s="1062">
        <v>7</v>
      </c>
      <c r="CE604" s="1082">
        <v>1</v>
      </c>
      <c r="CH604" s="1062">
        <v>4</v>
      </c>
      <c r="CI604" s="1062">
        <v>1</v>
      </c>
      <c r="CJ604" s="1062">
        <v>3</v>
      </c>
      <c r="CK604" s="1062">
        <v>8</v>
      </c>
      <c r="CL604" s="1082">
        <v>1</v>
      </c>
      <c r="CP604" s="1062">
        <v>7</v>
      </c>
      <c r="CQ604" s="1062">
        <v>2</v>
      </c>
      <c r="CR604" s="1062">
        <v>4</v>
      </c>
      <c r="CS604" s="1062">
        <v>13</v>
      </c>
      <c r="CT604" s="1082">
        <v>1</v>
      </c>
      <c r="CW604" s="1062">
        <v>7</v>
      </c>
      <c r="CX604" s="1062">
        <v>2</v>
      </c>
      <c r="CY604" s="1062">
        <v>7</v>
      </c>
      <c r="CZ604" s="1062">
        <v>16</v>
      </c>
      <c r="DA604" s="1082">
        <v>1</v>
      </c>
      <c r="DB604" s="1082"/>
      <c r="DC604" s="1082"/>
      <c r="DD604" s="1082"/>
      <c r="DE604" s="1082"/>
      <c r="DF604" s="1082"/>
      <c r="DG604" s="1082"/>
      <c r="DH604" s="1082"/>
      <c r="DI604" s="1082"/>
      <c r="DJ604" s="1082"/>
      <c r="DK604" s="1082"/>
      <c r="DL604" s="1082"/>
      <c r="EF604" s="1062">
        <v>1</v>
      </c>
      <c r="EG604" s="1062">
        <v>0</v>
      </c>
      <c r="EH604" s="1062">
        <v>0</v>
      </c>
      <c r="EI604" s="1062">
        <v>1</v>
      </c>
      <c r="EJ604" s="1082">
        <v>0.25</v>
      </c>
      <c r="EM604" s="1062">
        <v>3</v>
      </c>
      <c r="EN604" s="1062">
        <v>0</v>
      </c>
      <c r="EO604" s="1062">
        <v>4</v>
      </c>
      <c r="EP604" s="1062">
        <v>7</v>
      </c>
      <c r="EQ604" s="1082">
        <v>0.25</v>
      </c>
      <c r="EU604" s="1062">
        <v>7</v>
      </c>
      <c r="EV604" s="1062">
        <v>1</v>
      </c>
      <c r="EW604" s="1062">
        <v>1</v>
      </c>
      <c r="EX604" s="1062">
        <v>9</v>
      </c>
      <c r="EY604" s="1081">
        <v>1</v>
      </c>
      <c r="FB604" s="1062">
        <v>7</v>
      </c>
      <c r="FC604" s="1062">
        <v>2</v>
      </c>
      <c r="FD604" s="1062">
        <v>6</v>
      </c>
      <c r="FE604" s="1062">
        <v>15</v>
      </c>
      <c r="FF604" s="1082">
        <v>1</v>
      </c>
      <c r="FJ604" s="1062">
        <v>11</v>
      </c>
      <c r="FK604" s="1062">
        <v>0</v>
      </c>
      <c r="FL604" s="1062">
        <v>1</v>
      </c>
      <c r="FM604" s="1062">
        <v>12</v>
      </c>
      <c r="FN604" s="1124">
        <v>1</v>
      </c>
      <c r="FQ604" s="1062">
        <v>11</v>
      </c>
      <c r="FR604" s="1062">
        <v>0</v>
      </c>
      <c r="FS604" s="1062">
        <v>2</v>
      </c>
      <c r="FT604" s="1062">
        <v>13</v>
      </c>
      <c r="FU604" s="1076">
        <v>1</v>
      </c>
      <c r="FY604" s="1062">
        <v>0</v>
      </c>
      <c r="FZ604" s="1062">
        <v>1</v>
      </c>
      <c r="GA604" s="1062">
        <v>2</v>
      </c>
      <c r="GB604" s="590">
        <v>3</v>
      </c>
      <c r="GC604" s="1139">
        <v>1</v>
      </c>
      <c r="GE604" s="589">
        <v>38</v>
      </c>
      <c r="GF604" s="589">
        <v>15</v>
      </c>
      <c r="GG604" s="589">
        <v>25</v>
      </c>
      <c r="GH604" s="586">
        <v>1</v>
      </c>
      <c r="GI604" s="586">
        <v>1</v>
      </c>
    </row>
    <row r="605" spans="1:191" hidden="1" x14ac:dyDescent="0.35">
      <c r="A605" s="1525">
        <v>43567</v>
      </c>
      <c r="AC605" s="1062">
        <v>3</v>
      </c>
      <c r="AD605" s="1062">
        <v>2</v>
      </c>
      <c r="AE605" s="1062">
        <v>3</v>
      </c>
      <c r="AF605" s="1062">
        <v>8</v>
      </c>
      <c r="AG605" s="1076">
        <v>1</v>
      </c>
      <c r="AJ605" s="1062">
        <v>3</v>
      </c>
      <c r="AK605" s="1062">
        <v>2</v>
      </c>
      <c r="AL605" s="1062">
        <v>3</v>
      </c>
      <c r="AM605" s="1062">
        <v>8</v>
      </c>
      <c r="AN605" s="1076">
        <v>1</v>
      </c>
      <c r="AQ605" s="1062">
        <v>3</v>
      </c>
      <c r="AR605" s="1062">
        <v>2</v>
      </c>
      <c r="AS605" s="1062">
        <v>0</v>
      </c>
      <c r="AT605" s="1062">
        <v>5</v>
      </c>
      <c r="AU605" s="1082">
        <v>1</v>
      </c>
      <c r="AX605" s="1062">
        <v>3</v>
      </c>
      <c r="AY605" s="1062">
        <v>5</v>
      </c>
      <c r="AZ605" s="1062">
        <v>1</v>
      </c>
      <c r="BA605" s="1062">
        <v>9</v>
      </c>
      <c r="BB605" s="1082">
        <v>1</v>
      </c>
      <c r="BM605" s="1062">
        <v>0</v>
      </c>
      <c r="BN605" s="1062">
        <v>0</v>
      </c>
      <c r="BO605" s="1062">
        <v>0</v>
      </c>
      <c r="BP605" s="1062">
        <v>0</v>
      </c>
      <c r="BQ605" s="1128">
        <v>1</v>
      </c>
      <c r="BS605" s="1062">
        <v>0</v>
      </c>
      <c r="BT605" s="1062">
        <v>0</v>
      </c>
      <c r="BU605" s="1062">
        <v>0</v>
      </c>
      <c r="BV605" s="1062">
        <v>0</v>
      </c>
      <c r="BW605" s="1076">
        <v>1</v>
      </c>
      <c r="CA605" s="1062">
        <v>3</v>
      </c>
      <c r="CB605" s="1062">
        <v>3</v>
      </c>
      <c r="CC605" s="1062">
        <v>2</v>
      </c>
      <c r="CD605" s="1062">
        <v>8</v>
      </c>
      <c r="CE605" s="1082">
        <v>1</v>
      </c>
      <c r="CH605" s="1062">
        <v>5</v>
      </c>
      <c r="CI605" s="1062">
        <v>6</v>
      </c>
      <c r="CJ605" s="1062">
        <v>2</v>
      </c>
      <c r="CK605" s="1062">
        <v>13</v>
      </c>
      <c r="CL605" s="1082">
        <v>1</v>
      </c>
      <c r="CP605" s="1062">
        <v>6</v>
      </c>
      <c r="CQ605" s="1062">
        <v>4</v>
      </c>
      <c r="CR605" s="1062">
        <v>4</v>
      </c>
      <c r="CS605" s="1062">
        <v>14</v>
      </c>
      <c r="CT605" s="1082">
        <v>1</v>
      </c>
      <c r="CW605" s="1062">
        <v>6</v>
      </c>
      <c r="CX605" s="1062">
        <v>5</v>
      </c>
      <c r="CY605" s="1062">
        <v>6</v>
      </c>
      <c r="CZ605" s="1062">
        <v>17</v>
      </c>
      <c r="DA605" s="1082">
        <v>1</v>
      </c>
      <c r="DB605" s="1082"/>
      <c r="DC605" s="1082"/>
      <c r="DD605" s="1082"/>
      <c r="DE605" s="1082"/>
      <c r="DF605" s="1082"/>
      <c r="DG605" s="1082"/>
      <c r="DH605" s="1082"/>
      <c r="DI605" s="1082"/>
      <c r="DJ605" s="1082"/>
      <c r="DK605" s="1082"/>
      <c r="DL605" s="1082"/>
      <c r="EF605" s="1062">
        <v>1</v>
      </c>
      <c r="EG605" s="1062">
        <v>0</v>
      </c>
      <c r="EH605" s="1062">
        <v>0</v>
      </c>
      <c r="EI605" s="1062">
        <v>1</v>
      </c>
      <c r="EJ605" s="1082">
        <v>0.25</v>
      </c>
      <c r="EM605" s="1062">
        <v>2</v>
      </c>
      <c r="EN605" s="1062">
        <v>1</v>
      </c>
      <c r="EO605" s="1062">
        <v>1</v>
      </c>
      <c r="EP605" s="1062">
        <v>4</v>
      </c>
      <c r="EQ605" s="1082">
        <v>0.25</v>
      </c>
      <c r="EU605" s="1062">
        <v>11</v>
      </c>
      <c r="EV605" s="1062">
        <v>0</v>
      </c>
      <c r="EW605" s="1062">
        <v>0</v>
      </c>
      <c r="EX605" s="1062">
        <v>11</v>
      </c>
      <c r="EY605" s="1081">
        <v>1</v>
      </c>
      <c r="FB605" s="1062">
        <v>11</v>
      </c>
      <c r="FC605" s="1062">
        <v>3</v>
      </c>
      <c r="FD605" s="1062">
        <v>6</v>
      </c>
      <c r="FE605" s="1062">
        <v>20</v>
      </c>
      <c r="FF605" s="1082">
        <v>1</v>
      </c>
      <c r="FJ605" s="1062">
        <v>3</v>
      </c>
      <c r="FK605" s="1062">
        <v>0</v>
      </c>
      <c r="FL605" s="1062">
        <v>2</v>
      </c>
      <c r="FM605" s="1062">
        <v>5</v>
      </c>
      <c r="FN605" s="1124">
        <v>1</v>
      </c>
      <c r="FQ605" s="1062">
        <v>4</v>
      </c>
      <c r="FR605" s="1062">
        <v>0</v>
      </c>
      <c r="FS605" s="1062">
        <v>2</v>
      </c>
      <c r="FT605" s="1062">
        <v>6</v>
      </c>
      <c r="FU605" s="1076">
        <v>1</v>
      </c>
      <c r="FY605" s="1062">
        <v>0</v>
      </c>
      <c r="FZ605" s="1062">
        <v>0</v>
      </c>
      <c r="GA605" s="1062">
        <v>0</v>
      </c>
      <c r="GB605" s="590">
        <v>0</v>
      </c>
      <c r="GC605" s="1139">
        <v>1</v>
      </c>
      <c r="GE605" s="589">
        <v>30</v>
      </c>
      <c r="GF605" s="589">
        <v>11</v>
      </c>
      <c r="GG605" s="589">
        <v>11</v>
      </c>
      <c r="GH605" s="586">
        <v>0</v>
      </c>
      <c r="GI605" s="586">
        <v>0</v>
      </c>
    </row>
    <row r="606" spans="1:191" hidden="1" x14ac:dyDescent="0.35">
      <c r="A606" s="1225">
        <v>43570</v>
      </c>
      <c r="AC606" s="1062">
        <v>6</v>
      </c>
      <c r="AD606" s="1062">
        <v>2</v>
      </c>
      <c r="AE606" s="1062">
        <v>5</v>
      </c>
      <c r="AF606" s="1062">
        <v>13</v>
      </c>
      <c r="AG606" s="1076">
        <v>1</v>
      </c>
      <c r="AJ606" s="1062">
        <v>6</v>
      </c>
      <c r="AK606" s="1062">
        <v>3</v>
      </c>
      <c r="AL606" s="1062">
        <v>5</v>
      </c>
      <c r="AM606" s="1062">
        <v>14</v>
      </c>
      <c r="AN606" s="1076">
        <v>1</v>
      </c>
      <c r="AQ606" s="1062">
        <v>1</v>
      </c>
      <c r="AR606" s="1062">
        <v>0</v>
      </c>
      <c r="AS606" s="1062">
        <v>0</v>
      </c>
      <c r="AT606" s="1062">
        <v>1</v>
      </c>
      <c r="AU606" s="1082">
        <v>1</v>
      </c>
      <c r="AX606" s="1062">
        <v>1</v>
      </c>
      <c r="AY606" s="1062">
        <v>0</v>
      </c>
      <c r="AZ606" s="1062">
        <v>0</v>
      </c>
      <c r="BA606" s="1062">
        <v>1</v>
      </c>
      <c r="BB606" s="1082">
        <v>1</v>
      </c>
      <c r="BM606" s="1062">
        <v>0</v>
      </c>
      <c r="BN606" s="1062">
        <v>0</v>
      </c>
      <c r="BO606" s="1062">
        <v>0</v>
      </c>
      <c r="BP606" s="1062">
        <v>0</v>
      </c>
      <c r="BQ606" s="1128">
        <v>1</v>
      </c>
      <c r="BS606" s="1062">
        <v>0</v>
      </c>
      <c r="BT606" s="1062">
        <v>0</v>
      </c>
      <c r="BU606" s="1062">
        <v>0</v>
      </c>
      <c r="BV606" s="1062">
        <v>0</v>
      </c>
      <c r="BW606" s="1076">
        <v>1</v>
      </c>
      <c r="CA606" s="1062">
        <v>4</v>
      </c>
      <c r="CB606" s="1062">
        <v>0</v>
      </c>
      <c r="CC606" s="1062">
        <v>1</v>
      </c>
      <c r="CD606" s="1062">
        <v>5</v>
      </c>
      <c r="CE606" s="1082">
        <v>1</v>
      </c>
      <c r="CH606" s="1062">
        <v>4</v>
      </c>
      <c r="CI606" s="1062">
        <v>0</v>
      </c>
      <c r="CJ606" s="1062">
        <v>2</v>
      </c>
      <c r="CK606" s="1062">
        <v>6</v>
      </c>
      <c r="CL606" s="1082">
        <v>1</v>
      </c>
      <c r="CP606" s="1062">
        <v>3</v>
      </c>
      <c r="CQ606" s="1062">
        <v>1</v>
      </c>
      <c r="CR606" s="1062">
        <v>6</v>
      </c>
      <c r="CS606" s="1062">
        <v>10</v>
      </c>
      <c r="CT606" s="1082">
        <v>1</v>
      </c>
      <c r="CW606" s="1062">
        <v>4</v>
      </c>
      <c r="CX606" s="1062">
        <v>1</v>
      </c>
      <c r="CY606" s="1062">
        <v>7</v>
      </c>
      <c r="CZ606" s="1062">
        <v>12</v>
      </c>
      <c r="DA606" s="1082">
        <v>1</v>
      </c>
      <c r="DB606" s="1082"/>
      <c r="DC606" s="1082"/>
      <c r="DD606" s="1082"/>
      <c r="DE606" s="1082"/>
      <c r="DF606" s="1082"/>
      <c r="DG606" s="1082"/>
      <c r="DH606" s="1082"/>
      <c r="DI606" s="1082"/>
      <c r="DJ606" s="1082"/>
      <c r="DK606" s="1082"/>
      <c r="DL606" s="1082"/>
      <c r="EF606" s="1062">
        <v>10</v>
      </c>
      <c r="EG606" s="1062">
        <v>0</v>
      </c>
      <c r="EH606" s="1062">
        <v>0</v>
      </c>
      <c r="EI606" s="1062">
        <v>10</v>
      </c>
      <c r="EJ606" s="1082">
        <v>1</v>
      </c>
      <c r="EM606" s="1062">
        <v>11</v>
      </c>
      <c r="EN606" s="1062">
        <v>1</v>
      </c>
      <c r="EO606" s="1062">
        <v>0</v>
      </c>
      <c r="EP606" s="1062">
        <v>12</v>
      </c>
      <c r="EQ606" s="1082">
        <v>1</v>
      </c>
      <c r="EU606" s="1062">
        <v>5</v>
      </c>
      <c r="EV606" s="1062">
        <v>1</v>
      </c>
      <c r="EW606" s="1062">
        <v>5</v>
      </c>
      <c r="EX606" s="1062">
        <v>11</v>
      </c>
      <c r="EY606" s="1081">
        <v>1</v>
      </c>
      <c r="FB606" s="1062">
        <v>5</v>
      </c>
      <c r="FC606" s="1062">
        <v>2</v>
      </c>
      <c r="FD606" s="1062">
        <v>6</v>
      </c>
      <c r="FE606" s="1062">
        <v>13</v>
      </c>
      <c r="FF606" s="1082">
        <v>1</v>
      </c>
      <c r="FJ606" s="1062">
        <v>9</v>
      </c>
      <c r="FK606" s="1062">
        <v>0</v>
      </c>
      <c r="FL606" s="1062">
        <v>1</v>
      </c>
      <c r="FM606" s="1062">
        <v>10</v>
      </c>
      <c r="FN606" s="1124">
        <v>1</v>
      </c>
      <c r="FQ606" s="1062">
        <v>9</v>
      </c>
      <c r="FR606" s="1062">
        <v>0</v>
      </c>
      <c r="FS606" s="1062">
        <v>1</v>
      </c>
      <c r="FT606" s="1062">
        <v>10</v>
      </c>
      <c r="FU606" s="1076">
        <v>1</v>
      </c>
      <c r="FY606" s="1062">
        <v>0</v>
      </c>
      <c r="FZ606" s="1062">
        <v>0</v>
      </c>
      <c r="GA606" s="1062">
        <v>0</v>
      </c>
      <c r="GB606" s="590">
        <v>0</v>
      </c>
      <c r="GC606" s="1139">
        <v>1</v>
      </c>
      <c r="GE606" s="589">
        <v>38</v>
      </c>
      <c r="GF606" s="589">
        <v>4</v>
      </c>
      <c r="GG606" s="589">
        <v>18</v>
      </c>
      <c r="GH606" s="586">
        <v>0</v>
      </c>
      <c r="GI606" s="586">
        <v>4</v>
      </c>
    </row>
    <row r="607" spans="1:191" hidden="1" x14ac:dyDescent="0.35">
      <c r="A607" s="1225">
        <v>43571</v>
      </c>
      <c r="AC607" s="1062">
        <v>5</v>
      </c>
      <c r="AD607" s="1062">
        <v>1</v>
      </c>
      <c r="AE607" s="1062">
        <v>4</v>
      </c>
      <c r="AF607" s="1062">
        <v>10</v>
      </c>
      <c r="AG607" s="1076">
        <v>1</v>
      </c>
      <c r="AJ607" s="1062">
        <v>5</v>
      </c>
      <c r="AK607" s="1062">
        <v>1</v>
      </c>
      <c r="AL607" s="1062">
        <v>5</v>
      </c>
      <c r="AM607" s="1062">
        <v>11</v>
      </c>
      <c r="AN607" s="1076">
        <v>1</v>
      </c>
      <c r="AQ607" s="1062">
        <v>1</v>
      </c>
      <c r="AR607" s="1062">
        <v>1</v>
      </c>
      <c r="AS607" s="1062">
        <v>1</v>
      </c>
      <c r="AT607" s="1062">
        <v>3</v>
      </c>
      <c r="AU607" s="1082">
        <v>1</v>
      </c>
      <c r="AX607" s="1062">
        <v>1</v>
      </c>
      <c r="AY607" s="1062">
        <v>1</v>
      </c>
      <c r="AZ607" s="1062">
        <v>1</v>
      </c>
      <c r="BA607" s="1062">
        <v>3</v>
      </c>
      <c r="BB607" s="1082">
        <v>1</v>
      </c>
      <c r="BM607" s="1062">
        <v>0</v>
      </c>
      <c r="BN607" s="1062">
        <v>0</v>
      </c>
      <c r="BO607" s="1062">
        <v>0</v>
      </c>
      <c r="BP607" s="1062">
        <v>0</v>
      </c>
      <c r="BQ607" s="1128">
        <v>1</v>
      </c>
      <c r="BS607" s="1062">
        <v>0</v>
      </c>
      <c r="BT607" s="1062">
        <v>0</v>
      </c>
      <c r="BU607" s="1062">
        <v>0</v>
      </c>
      <c r="BV607" s="1062">
        <v>0</v>
      </c>
      <c r="BW607" s="1076">
        <v>1</v>
      </c>
      <c r="CA607" s="1062">
        <v>4</v>
      </c>
      <c r="CB607" s="1062">
        <v>1</v>
      </c>
      <c r="CC607" s="1062">
        <v>1</v>
      </c>
      <c r="CD607" s="1062">
        <v>6</v>
      </c>
      <c r="CE607" s="1082">
        <v>1</v>
      </c>
      <c r="CH607" s="1062">
        <v>14</v>
      </c>
      <c r="CI607" s="1062">
        <v>2</v>
      </c>
      <c r="CJ607" s="1062">
        <v>3</v>
      </c>
      <c r="CK607" s="1062">
        <v>19</v>
      </c>
      <c r="CL607" s="1082">
        <v>1</v>
      </c>
      <c r="CP607" s="1062">
        <v>8</v>
      </c>
      <c r="CQ607" s="1062">
        <v>0</v>
      </c>
      <c r="CR607" s="1062">
        <v>1</v>
      </c>
      <c r="CS607" s="1062">
        <v>9</v>
      </c>
      <c r="CT607" s="1082">
        <v>1</v>
      </c>
      <c r="CW607" s="1062">
        <v>10</v>
      </c>
      <c r="CX607" s="1062">
        <v>0</v>
      </c>
      <c r="CY607" s="1062">
        <v>1</v>
      </c>
      <c r="CZ607" s="1062">
        <v>11</v>
      </c>
      <c r="DA607" s="1082">
        <v>1</v>
      </c>
      <c r="DB607" s="1082"/>
      <c r="DC607" s="1082"/>
      <c r="DD607" s="1082"/>
      <c r="DE607" s="1082"/>
      <c r="DF607" s="1082"/>
      <c r="DG607" s="1082"/>
      <c r="DH607" s="1082"/>
      <c r="DI607" s="1082"/>
      <c r="DJ607" s="1082"/>
      <c r="DK607" s="1082"/>
      <c r="DL607" s="1082"/>
      <c r="EF607" s="1062">
        <v>6</v>
      </c>
      <c r="EG607" s="1062">
        <v>1</v>
      </c>
      <c r="EH607" s="1062">
        <v>1</v>
      </c>
      <c r="EI607" s="1062">
        <v>8</v>
      </c>
      <c r="EJ607" s="1082">
        <v>1</v>
      </c>
      <c r="EM607" s="1062">
        <v>11</v>
      </c>
      <c r="EN607" s="1062">
        <v>3</v>
      </c>
      <c r="EO607" s="1062">
        <v>3</v>
      </c>
      <c r="EP607" s="1062">
        <v>17</v>
      </c>
      <c r="EQ607" s="1082">
        <v>1</v>
      </c>
      <c r="EU607" s="1062">
        <v>9</v>
      </c>
      <c r="EV607" s="1062">
        <v>2</v>
      </c>
      <c r="EW607" s="1062">
        <v>2</v>
      </c>
      <c r="EX607" s="1062">
        <v>13</v>
      </c>
      <c r="EY607" s="1081">
        <v>1</v>
      </c>
      <c r="FB607" s="1062">
        <v>14</v>
      </c>
      <c r="FC607" s="1062">
        <v>2</v>
      </c>
      <c r="FD607" s="1062">
        <v>7</v>
      </c>
      <c r="FE607" s="1062">
        <v>23</v>
      </c>
      <c r="FF607" s="1082">
        <v>1</v>
      </c>
      <c r="FJ607" s="1062">
        <v>10</v>
      </c>
      <c r="FK607" s="1062">
        <v>0</v>
      </c>
      <c r="FL607" s="1062">
        <v>3</v>
      </c>
      <c r="FM607" s="1062">
        <v>13</v>
      </c>
      <c r="FN607" s="1124">
        <v>1</v>
      </c>
      <c r="FQ607" s="1062">
        <v>11</v>
      </c>
      <c r="FR607" s="1062">
        <v>1</v>
      </c>
      <c r="FS607" s="1062">
        <v>3</v>
      </c>
      <c r="FT607" s="1062">
        <v>15</v>
      </c>
      <c r="FU607" s="1076">
        <v>1</v>
      </c>
      <c r="FY607" s="1062">
        <v>1</v>
      </c>
      <c r="FZ607" s="1062">
        <v>0</v>
      </c>
      <c r="GA607" s="1062">
        <v>1</v>
      </c>
      <c r="GB607" s="590">
        <v>2</v>
      </c>
      <c r="GC607" s="1139">
        <v>1</v>
      </c>
      <c r="GE607" s="589">
        <v>44</v>
      </c>
      <c r="GF607" s="589">
        <v>6</v>
      </c>
      <c r="GG607" s="589">
        <v>14</v>
      </c>
      <c r="GH607" s="586">
        <v>0</v>
      </c>
      <c r="GI607" s="586">
        <v>0</v>
      </c>
    </row>
    <row r="608" spans="1:191" hidden="1" x14ac:dyDescent="0.35">
      <c r="A608" s="1225">
        <v>43572</v>
      </c>
      <c r="AC608" s="1062">
        <v>3</v>
      </c>
      <c r="AD608" s="1062">
        <v>1</v>
      </c>
      <c r="AE608" s="1062">
        <v>3</v>
      </c>
      <c r="AF608" s="1062">
        <v>7</v>
      </c>
      <c r="AG608" s="1076">
        <v>1</v>
      </c>
      <c r="AJ608" s="1062">
        <v>3</v>
      </c>
      <c r="AK608" s="1062">
        <v>1</v>
      </c>
      <c r="AL608" s="1062">
        <v>3</v>
      </c>
      <c r="AM608" s="1062">
        <v>7</v>
      </c>
      <c r="AN608" s="1076">
        <v>1</v>
      </c>
      <c r="AQ608" s="1062">
        <v>0</v>
      </c>
      <c r="AR608" s="1062">
        <v>1</v>
      </c>
      <c r="AS608" s="1062">
        <v>3</v>
      </c>
      <c r="AT608" s="1062">
        <v>4</v>
      </c>
      <c r="AU608" s="1082">
        <v>1</v>
      </c>
      <c r="AX608" s="1062">
        <v>0</v>
      </c>
      <c r="AY608" s="1062">
        <v>2</v>
      </c>
      <c r="AZ608" s="1062">
        <v>3</v>
      </c>
      <c r="BA608" s="1062">
        <v>5</v>
      </c>
      <c r="BB608" s="1082">
        <v>1</v>
      </c>
      <c r="BM608" s="1062">
        <v>0</v>
      </c>
      <c r="BN608" s="1062">
        <v>0</v>
      </c>
      <c r="BO608" s="1062">
        <v>0</v>
      </c>
      <c r="BP608" s="1062">
        <v>0</v>
      </c>
      <c r="BQ608" s="1128">
        <v>1</v>
      </c>
      <c r="BS608" s="1062">
        <v>0</v>
      </c>
      <c r="BT608" s="1062">
        <v>0</v>
      </c>
      <c r="BU608" s="1062">
        <v>1</v>
      </c>
      <c r="BV608" s="1062">
        <v>1</v>
      </c>
      <c r="BW608" s="1076">
        <v>1</v>
      </c>
      <c r="CA608" s="1062">
        <v>0</v>
      </c>
      <c r="CB608" s="1062">
        <v>0</v>
      </c>
      <c r="CC608" s="1062">
        <v>2</v>
      </c>
      <c r="CD608" s="1062">
        <v>2</v>
      </c>
      <c r="CE608" s="1082">
        <v>1</v>
      </c>
      <c r="CH608" s="1062">
        <v>4</v>
      </c>
      <c r="CI608" s="1062">
        <v>1</v>
      </c>
      <c r="CJ608" s="1062">
        <v>4</v>
      </c>
      <c r="CK608" s="1062">
        <v>9</v>
      </c>
      <c r="CL608" s="1082">
        <v>1</v>
      </c>
      <c r="CP608" s="1062">
        <v>5</v>
      </c>
      <c r="CQ608" s="1062">
        <v>0</v>
      </c>
      <c r="CR608" s="1062">
        <v>4</v>
      </c>
      <c r="CS608" s="1062">
        <v>9</v>
      </c>
      <c r="CT608" s="1082">
        <v>1</v>
      </c>
      <c r="CW608" s="1062">
        <v>5</v>
      </c>
      <c r="CX608" s="1062">
        <v>0</v>
      </c>
      <c r="CY608" s="1062">
        <v>5</v>
      </c>
      <c r="CZ608" s="1062">
        <v>10</v>
      </c>
      <c r="DA608" s="1082">
        <v>1</v>
      </c>
      <c r="DB608" s="1082"/>
      <c r="DC608" s="1082"/>
      <c r="DD608" s="1082"/>
      <c r="DE608" s="1082"/>
      <c r="DF608" s="1082"/>
      <c r="DG608" s="1082"/>
      <c r="DH608" s="1082"/>
      <c r="DI608" s="1082"/>
      <c r="DJ608" s="1082"/>
      <c r="DK608" s="1082"/>
      <c r="DL608" s="1082"/>
      <c r="EF608" s="1062">
        <v>4</v>
      </c>
      <c r="EG608" s="1062">
        <v>0</v>
      </c>
      <c r="EH608" s="1062">
        <v>0</v>
      </c>
      <c r="EI608" s="1062">
        <v>4</v>
      </c>
      <c r="EJ608" s="1082">
        <v>1</v>
      </c>
      <c r="EM608" s="1062">
        <v>6</v>
      </c>
      <c r="EN608" s="1062">
        <v>2</v>
      </c>
      <c r="EO608" s="1062">
        <v>1</v>
      </c>
      <c r="EP608" s="1062">
        <v>9</v>
      </c>
      <c r="EQ608" s="1082">
        <v>1</v>
      </c>
      <c r="EU608" s="1062">
        <v>9</v>
      </c>
      <c r="EV608" s="1062">
        <v>1</v>
      </c>
      <c r="EW608" s="1062">
        <v>1</v>
      </c>
      <c r="EX608" s="1062">
        <v>11</v>
      </c>
      <c r="EY608" s="1081">
        <v>1</v>
      </c>
      <c r="FB608" s="1062">
        <v>12</v>
      </c>
      <c r="FC608" s="1062">
        <v>4</v>
      </c>
      <c r="FD608" s="1062">
        <v>4</v>
      </c>
      <c r="FE608" s="1062">
        <v>20</v>
      </c>
      <c r="FF608" s="1082">
        <v>1</v>
      </c>
      <c r="FJ608" s="1062">
        <v>4</v>
      </c>
      <c r="FK608" s="1062">
        <v>1</v>
      </c>
      <c r="FL608" s="1062">
        <v>1</v>
      </c>
      <c r="FM608" s="1062">
        <v>6</v>
      </c>
      <c r="FN608" s="1124">
        <v>1</v>
      </c>
      <c r="FQ608" s="1062">
        <v>4</v>
      </c>
      <c r="FR608" s="1062">
        <v>1</v>
      </c>
      <c r="FS608" s="1062">
        <v>4</v>
      </c>
      <c r="FT608" s="1062">
        <v>9</v>
      </c>
      <c r="FU608" s="1076">
        <v>1</v>
      </c>
      <c r="FY608" s="1062">
        <v>2</v>
      </c>
      <c r="FZ608" s="1062">
        <v>0</v>
      </c>
      <c r="GA608" s="1062">
        <v>2</v>
      </c>
      <c r="GB608" s="590">
        <v>4</v>
      </c>
      <c r="GC608" s="1139">
        <v>1</v>
      </c>
      <c r="GE608" s="589">
        <v>27</v>
      </c>
      <c r="GF608" s="589">
        <v>4</v>
      </c>
      <c r="GG608" s="589">
        <v>16</v>
      </c>
      <c r="GH608" s="586">
        <v>0</v>
      </c>
      <c r="GI608" s="586">
        <v>3</v>
      </c>
    </row>
    <row r="609" spans="1:191" hidden="1" x14ac:dyDescent="0.35">
      <c r="A609" s="1225">
        <v>43573</v>
      </c>
      <c r="AC609" s="1062">
        <v>5</v>
      </c>
      <c r="AD609" s="1062">
        <v>0</v>
      </c>
      <c r="AE609" s="1062">
        <v>4</v>
      </c>
      <c r="AF609" s="1062">
        <v>9</v>
      </c>
      <c r="AG609" s="1076">
        <v>1</v>
      </c>
      <c r="AJ609" s="1062">
        <v>5</v>
      </c>
      <c r="AK609" s="1062">
        <v>0</v>
      </c>
      <c r="AL609" s="1062">
        <v>4</v>
      </c>
      <c r="AM609" s="1062">
        <v>9</v>
      </c>
      <c r="AN609" s="1076">
        <v>1</v>
      </c>
      <c r="AQ609" s="1062">
        <v>1</v>
      </c>
      <c r="AR609" s="1062">
        <v>1</v>
      </c>
      <c r="AS609" s="1062">
        <v>3</v>
      </c>
      <c r="AT609" s="1062">
        <v>5</v>
      </c>
      <c r="AU609" s="1082">
        <v>1</v>
      </c>
      <c r="AX609" s="1062">
        <v>2</v>
      </c>
      <c r="AY609" s="1062">
        <v>2</v>
      </c>
      <c r="AZ609" s="1062">
        <v>3</v>
      </c>
      <c r="BA609" s="1062">
        <v>7</v>
      </c>
      <c r="BB609" s="1082">
        <v>1</v>
      </c>
      <c r="BM609" s="1062">
        <v>0</v>
      </c>
      <c r="BN609" s="1062">
        <v>0</v>
      </c>
      <c r="BO609" s="1062">
        <v>0</v>
      </c>
      <c r="BP609" s="1062">
        <v>0</v>
      </c>
      <c r="BQ609" s="1128">
        <v>1</v>
      </c>
      <c r="BS609" s="1062">
        <v>0</v>
      </c>
      <c r="BT609" s="1062">
        <v>0</v>
      </c>
      <c r="BU609" s="1062">
        <v>0</v>
      </c>
      <c r="BV609" s="1062">
        <v>0</v>
      </c>
      <c r="BW609" s="1076">
        <v>1</v>
      </c>
      <c r="CA609" s="1062">
        <v>7</v>
      </c>
      <c r="CB609" s="1062">
        <v>1</v>
      </c>
      <c r="CC609" s="1062">
        <v>3</v>
      </c>
      <c r="CD609" s="1062">
        <v>11</v>
      </c>
      <c r="CE609" s="1082">
        <v>1</v>
      </c>
      <c r="CH609" s="1062">
        <v>11</v>
      </c>
      <c r="CI609" s="1062">
        <v>2</v>
      </c>
      <c r="CJ609" s="1062">
        <v>4</v>
      </c>
      <c r="CK609" s="1062">
        <v>17</v>
      </c>
      <c r="CL609" s="1082">
        <v>1</v>
      </c>
      <c r="CP609" s="1062">
        <v>9</v>
      </c>
      <c r="CQ609" s="1062">
        <v>0</v>
      </c>
      <c r="CR609" s="1062">
        <v>4</v>
      </c>
      <c r="CS609" s="1062">
        <v>13</v>
      </c>
      <c r="CT609" s="1082">
        <v>1</v>
      </c>
      <c r="CW609" s="1062">
        <v>10</v>
      </c>
      <c r="CX609" s="1062">
        <v>0</v>
      </c>
      <c r="CY609" s="1062">
        <v>6</v>
      </c>
      <c r="CZ609" s="1062">
        <v>16</v>
      </c>
      <c r="DA609" s="1082">
        <v>1</v>
      </c>
      <c r="DB609" s="1082"/>
      <c r="DC609" s="1082"/>
      <c r="DD609" s="1082"/>
      <c r="DE609" s="1082"/>
      <c r="DF609" s="1082"/>
      <c r="DG609" s="1082"/>
      <c r="DH609" s="1082"/>
      <c r="DI609" s="1082"/>
      <c r="DJ609" s="1082"/>
      <c r="DK609" s="1082"/>
      <c r="DL609" s="1082"/>
      <c r="EF609" s="1062">
        <v>1</v>
      </c>
      <c r="EG609" s="1062">
        <v>0</v>
      </c>
      <c r="EH609" s="1062">
        <v>0</v>
      </c>
      <c r="EI609" s="1062">
        <v>1</v>
      </c>
      <c r="EJ609" s="1082">
        <v>1</v>
      </c>
      <c r="EM609" s="1062">
        <v>2</v>
      </c>
      <c r="EN609" s="1062">
        <v>2</v>
      </c>
      <c r="EO609" s="1062">
        <v>1</v>
      </c>
      <c r="EP609" s="1062">
        <v>5</v>
      </c>
      <c r="EQ609" s="1082">
        <v>1</v>
      </c>
      <c r="EU609" s="1062">
        <v>4</v>
      </c>
      <c r="EV609" s="1062">
        <v>0</v>
      </c>
      <c r="EW609" s="1062">
        <v>1</v>
      </c>
      <c r="EX609" s="1062">
        <v>5</v>
      </c>
      <c r="EY609" s="1081">
        <v>1</v>
      </c>
      <c r="FB609" s="1062">
        <v>5</v>
      </c>
      <c r="FC609" s="1062">
        <v>2</v>
      </c>
      <c r="FD609" s="1062">
        <v>4</v>
      </c>
      <c r="FE609" s="1062">
        <v>11</v>
      </c>
      <c r="FF609" s="1082">
        <v>1</v>
      </c>
      <c r="FJ609" s="1062">
        <v>5</v>
      </c>
      <c r="FK609" s="1062">
        <v>0</v>
      </c>
      <c r="FL609" s="1062">
        <v>2</v>
      </c>
      <c r="FM609" s="1062">
        <v>7</v>
      </c>
      <c r="FN609" s="1124">
        <v>1</v>
      </c>
      <c r="FQ609" s="1062">
        <v>5</v>
      </c>
      <c r="FR609" s="1062">
        <v>0</v>
      </c>
      <c r="FS609" s="1062">
        <v>3</v>
      </c>
      <c r="FT609" s="1062">
        <v>8</v>
      </c>
      <c r="FU609" s="1076">
        <v>1</v>
      </c>
      <c r="FY609" s="1062">
        <v>0</v>
      </c>
      <c r="FZ609" s="1062">
        <v>0</v>
      </c>
      <c r="GA609" s="1062">
        <v>0</v>
      </c>
      <c r="GB609" s="590">
        <v>0</v>
      </c>
      <c r="GC609" s="1139">
        <v>1</v>
      </c>
      <c r="GE609" s="589">
        <v>32</v>
      </c>
      <c r="GF609" s="589">
        <v>2</v>
      </c>
      <c r="GG609" s="589">
        <v>17</v>
      </c>
      <c r="GH609" s="586">
        <v>0</v>
      </c>
      <c r="GI609" s="586">
        <v>1</v>
      </c>
    </row>
    <row r="610" spans="1:191" hidden="1" x14ac:dyDescent="0.35">
      <c r="A610" s="1227">
        <v>43574</v>
      </c>
      <c r="AC610" s="1062">
        <v>2</v>
      </c>
      <c r="AD610" s="1062">
        <v>0</v>
      </c>
      <c r="AE610" s="1062">
        <v>5</v>
      </c>
      <c r="AF610" s="1062">
        <v>7</v>
      </c>
      <c r="AG610" s="1076">
        <v>1</v>
      </c>
      <c r="AJ610" s="1062">
        <v>2</v>
      </c>
      <c r="AK610" s="1062">
        <v>1</v>
      </c>
      <c r="AL610" s="1062">
        <v>6</v>
      </c>
      <c r="AM610" s="1062">
        <v>9</v>
      </c>
      <c r="AN610" s="1076">
        <v>1</v>
      </c>
      <c r="AQ610" s="1062">
        <v>0</v>
      </c>
      <c r="AR610" s="1062">
        <v>1</v>
      </c>
      <c r="AS610" s="1062">
        <v>2</v>
      </c>
      <c r="AT610" s="1062">
        <v>3</v>
      </c>
      <c r="AU610" s="1082">
        <v>1</v>
      </c>
      <c r="AX610" s="1062">
        <v>0</v>
      </c>
      <c r="AY610" s="1062">
        <v>1</v>
      </c>
      <c r="AZ610" s="1062">
        <v>2</v>
      </c>
      <c r="BA610" s="1062">
        <v>3</v>
      </c>
      <c r="BB610" s="1082">
        <v>1</v>
      </c>
      <c r="BM610" s="1062">
        <v>0</v>
      </c>
      <c r="BN610" s="1062">
        <v>0</v>
      </c>
      <c r="BO610" s="1062">
        <v>1</v>
      </c>
      <c r="BP610" s="1062">
        <v>1</v>
      </c>
      <c r="BQ610" s="1128">
        <v>1</v>
      </c>
      <c r="BS610" s="1062">
        <v>0</v>
      </c>
      <c r="BT610" s="1062">
        <v>0</v>
      </c>
      <c r="BU610" s="1062">
        <v>1</v>
      </c>
      <c r="BV610" s="1062">
        <v>1</v>
      </c>
      <c r="BW610" s="1076">
        <v>1</v>
      </c>
      <c r="CA610" s="1062">
        <v>7</v>
      </c>
      <c r="CB610" s="1062">
        <v>0</v>
      </c>
      <c r="CC610" s="1062">
        <v>1</v>
      </c>
      <c r="CD610" s="1062">
        <v>8</v>
      </c>
      <c r="CE610" s="1082">
        <v>1</v>
      </c>
      <c r="CH610" s="1062">
        <v>9</v>
      </c>
      <c r="CI610" s="1062">
        <v>3</v>
      </c>
      <c r="CJ610" s="1062">
        <v>1</v>
      </c>
      <c r="CK610" s="1062">
        <v>13</v>
      </c>
      <c r="CL610" s="1082">
        <v>1</v>
      </c>
      <c r="CP610" s="1062">
        <v>1</v>
      </c>
      <c r="CQ610" s="1062">
        <v>0</v>
      </c>
      <c r="CR610" s="1062">
        <v>3</v>
      </c>
      <c r="CS610" s="1062">
        <v>4</v>
      </c>
      <c r="CT610" s="1082">
        <v>1</v>
      </c>
      <c r="CW610" s="1062">
        <v>1</v>
      </c>
      <c r="CX610" s="1062">
        <v>0</v>
      </c>
      <c r="CY610" s="1062">
        <v>5</v>
      </c>
      <c r="CZ610" s="1062">
        <v>6</v>
      </c>
      <c r="DA610" s="1082">
        <v>1</v>
      </c>
      <c r="DB610" s="1082"/>
      <c r="DC610" s="1082"/>
      <c r="DD610" s="1082"/>
      <c r="DE610" s="1082"/>
      <c r="DF610" s="1082"/>
      <c r="DG610" s="1082"/>
      <c r="DH610" s="1082"/>
      <c r="DI610" s="1082"/>
      <c r="DJ610" s="1082"/>
      <c r="DK610" s="1082"/>
      <c r="DL610" s="1082"/>
      <c r="EF610" s="1062">
        <v>5</v>
      </c>
      <c r="EG610" s="1062">
        <v>0</v>
      </c>
      <c r="EH610" s="1062">
        <v>0</v>
      </c>
      <c r="EI610" s="1062">
        <v>5</v>
      </c>
      <c r="EJ610" s="1082">
        <v>1</v>
      </c>
      <c r="EM610" s="1062">
        <v>7</v>
      </c>
      <c r="EN610" s="1062">
        <v>1</v>
      </c>
      <c r="EO610" s="1062">
        <v>0</v>
      </c>
      <c r="EP610" s="1062">
        <v>8</v>
      </c>
      <c r="EQ610" s="1082">
        <v>1</v>
      </c>
      <c r="EU610" s="1062">
        <v>1</v>
      </c>
      <c r="EV610" s="1062">
        <v>1</v>
      </c>
      <c r="EW610" s="1062">
        <v>3</v>
      </c>
      <c r="EX610" s="1062">
        <v>5</v>
      </c>
      <c r="EY610" s="1081">
        <v>1</v>
      </c>
      <c r="FB610" s="1062">
        <v>3</v>
      </c>
      <c r="FC610" s="1062">
        <v>1</v>
      </c>
      <c r="FD610" s="1062">
        <v>7</v>
      </c>
      <c r="FE610" s="1062">
        <v>11</v>
      </c>
      <c r="FF610" s="1082">
        <v>1</v>
      </c>
      <c r="FJ610" s="1062">
        <v>4</v>
      </c>
      <c r="FK610" s="1062">
        <v>0</v>
      </c>
      <c r="FL610" s="1062">
        <v>0</v>
      </c>
      <c r="FM610" s="1062">
        <v>4</v>
      </c>
      <c r="FN610" s="1124">
        <v>1</v>
      </c>
      <c r="FQ610" s="1062">
        <v>4</v>
      </c>
      <c r="FR610" s="1062">
        <v>0</v>
      </c>
      <c r="FS610" s="1062">
        <v>1</v>
      </c>
      <c r="FT610" s="1062">
        <v>5</v>
      </c>
      <c r="FU610" s="1076">
        <v>1</v>
      </c>
      <c r="FY610" s="1062">
        <v>0</v>
      </c>
      <c r="FZ610" s="1062">
        <v>0</v>
      </c>
      <c r="GA610" s="1062">
        <v>1</v>
      </c>
      <c r="GB610" s="590">
        <v>1</v>
      </c>
      <c r="GC610" s="1139">
        <v>1</v>
      </c>
      <c r="GE610" s="589">
        <v>20</v>
      </c>
      <c r="GF610" s="589">
        <v>2</v>
      </c>
      <c r="GG610" s="589">
        <v>16</v>
      </c>
      <c r="GH610" s="586">
        <v>0</v>
      </c>
      <c r="GI610" s="586">
        <v>0</v>
      </c>
    </row>
    <row r="611" spans="1:191" hidden="1" x14ac:dyDescent="0.35">
      <c r="A611" s="1225">
        <v>43577</v>
      </c>
      <c r="AC611" s="1062">
        <v>6</v>
      </c>
      <c r="AD611" s="1062">
        <v>3</v>
      </c>
      <c r="AE611" s="1062">
        <v>6</v>
      </c>
      <c r="AF611" s="1062">
        <v>15</v>
      </c>
      <c r="AG611" s="1076">
        <v>1</v>
      </c>
      <c r="AJ611" s="1062">
        <v>5</v>
      </c>
      <c r="AK611" s="1062">
        <v>3</v>
      </c>
      <c r="AL611" s="1062">
        <v>8</v>
      </c>
      <c r="AM611" s="1062">
        <v>16</v>
      </c>
      <c r="AN611" s="1076">
        <v>1</v>
      </c>
      <c r="AQ611" s="1062">
        <v>4</v>
      </c>
      <c r="AR611" s="1062">
        <v>2</v>
      </c>
      <c r="AS611" s="1062">
        <v>4</v>
      </c>
      <c r="AT611" s="1062">
        <v>10</v>
      </c>
      <c r="AU611" s="1082">
        <v>1</v>
      </c>
      <c r="AX611" s="1062">
        <v>5</v>
      </c>
      <c r="AY611" s="1062">
        <v>3</v>
      </c>
      <c r="AZ611" s="1062">
        <v>4</v>
      </c>
      <c r="BA611" s="1062">
        <v>12</v>
      </c>
      <c r="BB611" s="1082">
        <v>1</v>
      </c>
      <c r="BM611" s="1062">
        <v>0</v>
      </c>
      <c r="BN611" s="1062">
        <v>0</v>
      </c>
      <c r="BO611" s="1062">
        <v>0</v>
      </c>
      <c r="BP611" s="1062">
        <v>0</v>
      </c>
      <c r="BQ611" s="1128">
        <v>1</v>
      </c>
      <c r="BS611" s="1062">
        <v>0</v>
      </c>
      <c r="BT611" s="1062">
        <v>0</v>
      </c>
      <c r="BU611" s="1062">
        <v>0</v>
      </c>
      <c r="BV611" s="1062">
        <v>0</v>
      </c>
      <c r="BW611" s="1076">
        <v>1</v>
      </c>
      <c r="CA611" s="1062">
        <v>2</v>
      </c>
      <c r="CB611" s="1062">
        <v>0</v>
      </c>
      <c r="CC611" s="1062">
        <v>4</v>
      </c>
      <c r="CD611" s="1062">
        <v>6</v>
      </c>
      <c r="CE611" s="1082">
        <v>1</v>
      </c>
      <c r="CH611" s="1062">
        <v>3</v>
      </c>
      <c r="CI611" s="1062">
        <v>2</v>
      </c>
      <c r="CJ611" s="1062">
        <v>5</v>
      </c>
      <c r="CK611" s="1062">
        <v>10</v>
      </c>
      <c r="CL611" s="1082">
        <v>1</v>
      </c>
      <c r="CP611" s="1062">
        <v>7</v>
      </c>
      <c r="CQ611" s="1062">
        <v>0</v>
      </c>
      <c r="CR611" s="1062">
        <v>3</v>
      </c>
      <c r="CS611" s="1062">
        <v>10</v>
      </c>
      <c r="CT611" s="1082">
        <v>1</v>
      </c>
      <c r="CW611" s="1062">
        <v>7</v>
      </c>
      <c r="CX611" s="1062">
        <v>1</v>
      </c>
      <c r="CY611" s="1062">
        <v>3</v>
      </c>
      <c r="CZ611" s="1062">
        <v>11</v>
      </c>
      <c r="DA611" s="1082">
        <v>1</v>
      </c>
      <c r="DB611" s="1082"/>
      <c r="DC611" s="1082"/>
      <c r="DD611" s="1082"/>
      <c r="DE611" s="1082"/>
      <c r="DF611" s="1082"/>
      <c r="DG611" s="1082"/>
      <c r="DH611" s="1082"/>
      <c r="DI611" s="1082"/>
      <c r="DJ611" s="1082"/>
      <c r="DK611" s="1082"/>
      <c r="DL611" s="1082"/>
      <c r="EF611" s="1062">
        <v>1</v>
      </c>
      <c r="EG611" s="1062">
        <v>0</v>
      </c>
      <c r="EH611" s="1062">
        <v>1</v>
      </c>
      <c r="EI611" s="1062">
        <v>2</v>
      </c>
      <c r="EJ611" s="1082">
        <v>0.25</v>
      </c>
      <c r="EM611" s="1062">
        <v>2</v>
      </c>
      <c r="EN611" s="1062">
        <v>1</v>
      </c>
      <c r="EO611" s="1062">
        <v>2</v>
      </c>
      <c r="EP611" s="1062">
        <v>5</v>
      </c>
      <c r="EQ611" s="1082">
        <v>0.25</v>
      </c>
      <c r="EU611" s="1062">
        <v>5</v>
      </c>
      <c r="EV611" s="1062">
        <v>1</v>
      </c>
      <c r="EW611" s="1062">
        <v>0</v>
      </c>
      <c r="EX611" s="1062">
        <v>6</v>
      </c>
      <c r="EY611" s="1081">
        <v>1</v>
      </c>
      <c r="FB611" s="1062">
        <v>5</v>
      </c>
      <c r="FC611" s="1062">
        <v>1</v>
      </c>
      <c r="FD611" s="1062">
        <v>3</v>
      </c>
      <c r="FE611" s="1062">
        <v>9</v>
      </c>
      <c r="FF611" s="1082">
        <v>1</v>
      </c>
      <c r="FJ611" s="1062">
        <v>4</v>
      </c>
      <c r="FK611" s="1062">
        <v>0</v>
      </c>
      <c r="FL611" s="1062">
        <v>1</v>
      </c>
      <c r="FM611" s="1062">
        <v>5</v>
      </c>
      <c r="FN611" s="1124">
        <v>1</v>
      </c>
      <c r="FQ611" s="1062">
        <v>5</v>
      </c>
      <c r="FR611" s="1062">
        <v>0</v>
      </c>
      <c r="FS611" s="1062">
        <v>1</v>
      </c>
      <c r="FT611" s="1062">
        <v>6</v>
      </c>
      <c r="FU611" s="1076">
        <v>1</v>
      </c>
      <c r="FY611" s="1062">
        <v>0</v>
      </c>
      <c r="FZ611" s="1062">
        <v>0</v>
      </c>
      <c r="GA611" s="1062">
        <v>0</v>
      </c>
      <c r="GB611" s="590">
        <v>0</v>
      </c>
      <c r="GC611" s="1139">
        <v>1</v>
      </c>
      <c r="GE611" s="589">
        <v>29</v>
      </c>
      <c r="GF611" s="589">
        <v>6</v>
      </c>
      <c r="GG611" s="589">
        <v>19</v>
      </c>
      <c r="GH611" s="586">
        <v>0</v>
      </c>
      <c r="GI611" s="586">
        <v>1</v>
      </c>
    </row>
    <row r="612" spans="1:191" hidden="1" x14ac:dyDescent="0.35">
      <c r="A612" s="1225">
        <v>43578</v>
      </c>
      <c r="AC612" s="1062">
        <v>9</v>
      </c>
      <c r="AD612" s="1062">
        <v>1</v>
      </c>
      <c r="AE612" s="1062">
        <v>10</v>
      </c>
      <c r="AF612" s="1062">
        <v>20</v>
      </c>
      <c r="AG612" s="1076">
        <v>1</v>
      </c>
      <c r="AJ612" s="1062">
        <v>11</v>
      </c>
      <c r="AK612" s="1062">
        <v>1</v>
      </c>
      <c r="AL612" s="1062">
        <v>11</v>
      </c>
      <c r="AM612" s="1062">
        <v>23</v>
      </c>
      <c r="AN612" s="1076">
        <v>1</v>
      </c>
      <c r="AQ612" s="1062">
        <v>2</v>
      </c>
      <c r="AR612" s="1062">
        <v>2</v>
      </c>
      <c r="AS612" s="1062">
        <v>4</v>
      </c>
      <c r="AT612" s="1062">
        <v>8</v>
      </c>
      <c r="AU612" s="1082">
        <v>1</v>
      </c>
      <c r="AX612" s="1062">
        <v>4</v>
      </c>
      <c r="AY612" s="1062">
        <v>3</v>
      </c>
      <c r="AZ612" s="1062">
        <v>4</v>
      </c>
      <c r="BA612" s="1062">
        <v>11</v>
      </c>
      <c r="BB612" s="1082">
        <v>1</v>
      </c>
      <c r="BM612" s="1062">
        <v>0</v>
      </c>
      <c r="BN612" s="1062">
        <v>0</v>
      </c>
      <c r="BO612" s="1062">
        <v>0</v>
      </c>
      <c r="BP612" s="1062">
        <v>0</v>
      </c>
      <c r="BQ612" s="1128">
        <v>1</v>
      </c>
      <c r="BS612" s="1062">
        <v>0</v>
      </c>
      <c r="BT612" s="1062">
        <v>0</v>
      </c>
      <c r="BU612" s="1062">
        <v>1</v>
      </c>
      <c r="BV612" s="1062">
        <v>1</v>
      </c>
      <c r="BW612" s="1076">
        <v>1</v>
      </c>
      <c r="CA612" s="1062">
        <v>2</v>
      </c>
      <c r="CB612" s="1062">
        <v>0</v>
      </c>
      <c r="CC612" s="1062">
        <v>7</v>
      </c>
      <c r="CD612" s="1062">
        <v>9</v>
      </c>
      <c r="CE612" s="1082">
        <v>1</v>
      </c>
      <c r="CH612" s="1062">
        <v>3</v>
      </c>
      <c r="CI612" s="1062">
        <v>1</v>
      </c>
      <c r="CJ612" s="1062">
        <v>7</v>
      </c>
      <c r="CK612" s="1062">
        <v>11</v>
      </c>
      <c r="CL612" s="1082">
        <v>1</v>
      </c>
      <c r="CP612" s="1062">
        <v>9</v>
      </c>
      <c r="CQ612" s="1062">
        <v>0</v>
      </c>
      <c r="CR612" s="1062">
        <v>2</v>
      </c>
      <c r="CS612" s="1062">
        <v>11</v>
      </c>
      <c r="CT612" s="1082">
        <v>1</v>
      </c>
      <c r="CW612" s="1062">
        <v>9</v>
      </c>
      <c r="CX612" s="1062">
        <v>0</v>
      </c>
      <c r="CY612" s="1062">
        <v>4</v>
      </c>
      <c r="CZ612" s="1062">
        <v>13</v>
      </c>
      <c r="DA612" s="1082">
        <v>1</v>
      </c>
      <c r="DB612" s="1082"/>
      <c r="DC612" s="1082"/>
      <c r="DD612" s="1082"/>
      <c r="DE612" s="1082"/>
      <c r="DF612" s="1082"/>
      <c r="DG612" s="1082"/>
      <c r="DH612" s="1082"/>
      <c r="DI612" s="1082"/>
      <c r="DJ612" s="1082"/>
      <c r="DK612" s="1082"/>
      <c r="DL612" s="1082"/>
      <c r="EF612" s="1062">
        <v>9</v>
      </c>
      <c r="EG612" s="1062">
        <v>0</v>
      </c>
      <c r="EH612" s="1062">
        <v>1</v>
      </c>
      <c r="EI612" s="1062">
        <v>10</v>
      </c>
      <c r="EJ612" s="1082">
        <v>1</v>
      </c>
      <c r="EM612" s="1062">
        <v>9</v>
      </c>
      <c r="EN612" s="1062">
        <v>1</v>
      </c>
      <c r="EO612" s="1062">
        <v>3</v>
      </c>
      <c r="EP612" s="1062">
        <v>13</v>
      </c>
      <c r="EQ612" s="1082">
        <v>1</v>
      </c>
      <c r="EU612" s="1062">
        <v>0</v>
      </c>
      <c r="EV612" s="1062">
        <v>0</v>
      </c>
      <c r="EW612" s="1062">
        <v>1</v>
      </c>
      <c r="EX612" s="1062">
        <v>1</v>
      </c>
      <c r="EY612" s="1081">
        <v>1</v>
      </c>
      <c r="FB612" s="1062">
        <v>1</v>
      </c>
      <c r="FC612" s="1062">
        <v>1</v>
      </c>
      <c r="FD612" s="1062">
        <v>4</v>
      </c>
      <c r="FE612" s="1062">
        <v>6</v>
      </c>
      <c r="FF612" s="1082">
        <v>1</v>
      </c>
      <c r="FJ612" s="1062">
        <v>4</v>
      </c>
      <c r="FK612" s="1062">
        <v>0</v>
      </c>
      <c r="FL612" s="1062">
        <v>1</v>
      </c>
      <c r="FM612" s="1062">
        <v>5</v>
      </c>
      <c r="FN612" s="1124">
        <v>1</v>
      </c>
      <c r="FQ612" s="1062">
        <v>4</v>
      </c>
      <c r="FR612" s="1062">
        <v>0</v>
      </c>
      <c r="FS612" s="1062">
        <v>3</v>
      </c>
      <c r="FT612" s="1062">
        <v>7</v>
      </c>
      <c r="FU612" s="1076">
        <v>1</v>
      </c>
      <c r="FY612" s="1062">
        <v>0</v>
      </c>
      <c r="FZ612" s="1062">
        <v>0</v>
      </c>
      <c r="GA612" s="1062">
        <v>0</v>
      </c>
      <c r="GB612" s="590">
        <v>0</v>
      </c>
      <c r="GC612" s="1139">
        <v>1</v>
      </c>
      <c r="GE612" s="589">
        <v>35</v>
      </c>
      <c r="GF612" s="589">
        <v>3</v>
      </c>
      <c r="GG612" s="589">
        <v>26</v>
      </c>
      <c r="GH612" s="586">
        <v>1</v>
      </c>
      <c r="GI612" s="586">
        <v>1</v>
      </c>
    </row>
    <row r="613" spans="1:191" hidden="1" x14ac:dyDescent="0.35">
      <c r="A613" s="1225">
        <v>43579</v>
      </c>
      <c r="AC613" s="1062">
        <v>3</v>
      </c>
      <c r="AD613" s="1062">
        <v>2</v>
      </c>
      <c r="AE613" s="1062">
        <v>8</v>
      </c>
      <c r="AF613" s="1062">
        <v>13</v>
      </c>
      <c r="AG613" s="1076">
        <v>1</v>
      </c>
      <c r="AJ613" s="1062">
        <v>4</v>
      </c>
      <c r="AK613" s="1062">
        <v>2</v>
      </c>
      <c r="AL613" s="1062">
        <v>8</v>
      </c>
      <c r="AM613" s="1062">
        <v>14</v>
      </c>
      <c r="AN613" s="1076">
        <v>1</v>
      </c>
      <c r="AQ613" s="1062">
        <v>1</v>
      </c>
      <c r="AR613" s="1062">
        <v>2</v>
      </c>
      <c r="AS613" s="1062">
        <v>5</v>
      </c>
      <c r="AT613" s="1062">
        <v>8</v>
      </c>
      <c r="AU613" s="1082">
        <v>1</v>
      </c>
      <c r="AX613" s="1062">
        <v>1</v>
      </c>
      <c r="AY613" s="1062">
        <v>2</v>
      </c>
      <c r="AZ613" s="1062">
        <v>5</v>
      </c>
      <c r="BA613" s="1062">
        <v>8</v>
      </c>
      <c r="BB613" s="1082">
        <v>1</v>
      </c>
      <c r="BM613" s="1062">
        <v>0</v>
      </c>
      <c r="BN613" s="1062">
        <v>0</v>
      </c>
      <c r="BO613" s="1062">
        <v>0</v>
      </c>
      <c r="BP613" s="1062">
        <v>0</v>
      </c>
      <c r="BQ613" s="1128">
        <v>1</v>
      </c>
      <c r="BS613" s="1062">
        <v>0</v>
      </c>
      <c r="BT613" s="1062">
        <v>0</v>
      </c>
      <c r="BU613" s="1062">
        <v>0</v>
      </c>
      <c r="BV613" s="1062">
        <v>0</v>
      </c>
      <c r="BW613" s="1076">
        <v>1</v>
      </c>
      <c r="CA613" s="1062">
        <v>0</v>
      </c>
      <c r="CB613" s="1062">
        <v>0</v>
      </c>
      <c r="CC613" s="1062">
        <v>0</v>
      </c>
      <c r="CD613" s="1062">
        <v>0</v>
      </c>
      <c r="CE613" s="1082">
        <v>0</v>
      </c>
      <c r="CH613" s="1062">
        <v>0</v>
      </c>
      <c r="CI613" s="1062">
        <v>0</v>
      </c>
      <c r="CJ613" s="1062">
        <v>0</v>
      </c>
      <c r="CK613" s="1062">
        <v>0</v>
      </c>
      <c r="CL613" s="1082">
        <v>0</v>
      </c>
      <c r="CP613" s="1062">
        <v>3</v>
      </c>
      <c r="CQ613" s="1062">
        <v>3</v>
      </c>
      <c r="CR613" s="1062">
        <v>6</v>
      </c>
      <c r="CS613" s="1062">
        <v>12</v>
      </c>
      <c r="CT613" s="1082">
        <v>1</v>
      </c>
      <c r="CW613" s="1062">
        <v>3</v>
      </c>
      <c r="CX613" s="1062">
        <v>4</v>
      </c>
      <c r="CY613" s="1062">
        <v>7</v>
      </c>
      <c r="CZ613" s="1062">
        <v>14</v>
      </c>
      <c r="DA613" s="1082">
        <v>1</v>
      </c>
      <c r="DB613" s="1082"/>
      <c r="DC613" s="1082"/>
      <c r="DD613" s="1082"/>
      <c r="DE613" s="1082"/>
      <c r="DF613" s="1082"/>
      <c r="DG613" s="1082"/>
      <c r="DH613" s="1082"/>
      <c r="DI613" s="1082"/>
      <c r="DJ613" s="1082"/>
      <c r="DK613" s="1082"/>
      <c r="DL613" s="1082"/>
      <c r="EF613" s="1062">
        <v>10</v>
      </c>
      <c r="EG613" s="1062">
        <v>2</v>
      </c>
      <c r="EH613" s="1062">
        <v>1</v>
      </c>
      <c r="EI613" s="1062">
        <v>13</v>
      </c>
      <c r="EJ613" s="1082">
        <v>1</v>
      </c>
      <c r="EM613" s="1062">
        <v>10</v>
      </c>
      <c r="EN613" s="1062">
        <v>2</v>
      </c>
      <c r="EO613" s="1062">
        <v>1</v>
      </c>
      <c r="EP613" s="1062">
        <v>13</v>
      </c>
      <c r="EQ613" s="1082">
        <v>1</v>
      </c>
      <c r="EU613" s="1062">
        <v>0</v>
      </c>
      <c r="EV613" s="1062">
        <v>0</v>
      </c>
      <c r="EW613" s="1062">
        <v>0</v>
      </c>
      <c r="EX613" s="1062">
        <v>0</v>
      </c>
      <c r="EY613" s="1081">
        <v>0</v>
      </c>
      <c r="FB613" s="1062">
        <v>0</v>
      </c>
      <c r="FC613" s="1062">
        <v>0</v>
      </c>
      <c r="FD613" s="1062">
        <v>0</v>
      </c>
      <c r="FE613" s="1062">
        <v>0</v>
      </c>
      <c r="FF613" s="1082">
        <v>0</v>
      </c>
      <c r="FJ613" s="1062">
        <v>8</v>
      </c>
      <c r="FK613" s="1062">
        <v>4</v>
      </c>
      <c r="FL613" s="1062">
        <v>1</v>
      </c>
      <c r="FM613" s="1062">
        <v>13</v>
      </c>
      <c r="FN613" s="1124">
        <v>1</v>
      </c>
      <c r="FQ613" s="1062">
        <v>9</v>
      </c>
      <c r="FR613" s="1062">
        <v>1</v>
      </c>
      <c r="FS613" s="1062">
        <v>6</v>
      </c>
      <c r="FT613" s="1062">
        <v>16</v>
      </c>
      <c r="FU613" s="1076">
        <v>1</v>
      </c>
      <c r="FY613" s="1062">
        <v>0</v>
      </c>
      <c r="FZ613" s="1062">
        <v>1</v>
      </c>
      <c r="GA613" s="1062">
        <v>0</v>
      </c>
      <c r="GB613" s="590">
        <v>1</v>
      </c>
      <c r="GC613" s="1139">
        <v>1</v>
      </c>
      <c r="GE613" s="589">
        <v>25</v>
      </c>
      <c r="GF613" s="589">
        <v>14</v>
      </c>
      <c r="GG613" s="589">
        <v>21</v>
      </c>
      <c r="GH613" s="586">
        <v>0</v>
      </c>
      <c r="GI613" s="586">
        <v>3</v>
      </c>
    </row>
    <row r="614" spans="1:191" hidden="1" x14ac:dyDescent="0.35">
      <c r="A614" s="1225">
        <v>43580</v>
      </c>
      <c r="AC614" s="1062">
        <v>7</v>
      </c>
      <c r="AD614" s="1062">
        <v>4</v>
      </c>
      <c r="AE614" s="1062">
        <v>11</v>
      </c>
      <c r="AF614" s="1062">
        <v>22</v>
      </c>
      <c r="AG614" s="1076">
        <v>1</v>
      </c>
      <c r="AJ614" s="1062">
        <v>7</v>
      </c>
      <c r="AK614" s="1062">
        <v>4</v>
      </c>
      <c r="AL614" s="1062">
        <v>12</v>
      </c>
      <c r="AM614" s="1062">
        <v>23</v>
      </c>
      <c r="AN614" s="1076">
        <v>1</v>
      </c>
      <c r="AQ614" s="1062">
        <v>0</v>
      </c>
      <c r="AR614" s="1062">
        <v>0</v>
      </c>
      <c r="AS614" s="1062">
        <v>0</v>
      </c>
      <c r="AT614" s="1062">
        <v>0</v>
      </c>
      <c r="AU614" s="1082">
        <v>0</v>
      </c>
      <c r="AX614" s="1062">
        <v>0</v>
      </c>
      <c r="AY614" s="1062">
        <v>0</v>
      </c>
      <c r="AZ614" s="1062">
        <v>0</v>
      </c>
      <c r="BA614" s="1062">
        <v>0</v>
      </c>
      <c r="BB614" s="1082">
        <v>0</v>
      </c>
      <c r="BM614" s="1062">
        <v>0</v>
      </c>
      <c r="BN614" s="1062">
        <v>0</v>
      </c>
      <c r="BO614" s="1062">
        <v>0</v>
      </c>
      <c r="BP614" s="1062">
        <v>0</v>
      </c>
      <c r="BQ614" s="1128">
        <v>1</v>
      </c>
      <c r="BS614" s="1062">
        <v>0</v>
      </c>
      <c r="BT614" s="1062">
        <v>0</v>
      </c>
      <c r="BU614" s="1062">
        <v>0</v>
      </c>
      <c r="BV614" s="1062">
        <v>0</v>
      </c>
      <c r="BW614" s="1076">
        <v>1</v>
      </c>
      <c r="CA614" s="1062">
        <v>0</v>
      </c>
      <c r="CB614" s="1062">
        <v>0</v>
      </c>
      <c r="CC614" s="1062">
        <v>2</v>
      </c>
      <c r="CD614" s="1062">
        <v>2</v>
      </c>
      <c r="CE614" s="1082">
        <v>1</v>
      </c>
      <c r="CH614" s="1062">
        <v>1</v>
      </c>
      <c r="CI614" s="1062">
        <v>0</v>
      </c>
      <c r="CJ614" s="1062">
        <v>3</v>
      </c>
      <c r="CK614" s="1062">
        <v>4</v>
      </c>
      <c r="CL614" s="1082">
        <v>1</v>
      </c>
      <c r="CP614" s="1062">
        <v>6</v>
      </c>
      <c r="CQ614" s="1062">
        <v>0</v>
      </c>
      <c r="CR614" s="1062">
        <v>7</v>
      </c>
      <c r="CS614" s="1062">
        <v>13</v>
      </c>
      <c r="CT614" s="1082">
        <v>1</v>
      </c>
      <c r="CW614" s="1062">
        <v>6</v>
      </c>
      <c r="CX614" s="1062">
        <v>0</v>
      </c>
      <c r="CY614" s="1062">
        <v>11</v>
      </c>
      <c r="CZ614" s="1062">
        <v>17</v>
      </c>
      <c r="DA614" s="1082">
        <v>1</v>
      </c>
      <c r="DB614" s="1082"/>
      <c r="DC614" s="1082"/>
      <c r="DD614" s="1082"/>
      <c r="DE614" s="1082"/>
      <c r="DF614" s="1082"/>
      <c r="DG614" s="1082"/>
      <c r="DH614" s="1082"/>
      <c r="DI614" s="1082"/>
      <c r="DJ614" s="1082"/>
      <c r="DK614" s="1082"/>
      <c r="DL614" s="1082"/>
      <c r="EF614" s="1062">
        <v>10</v>
      </c>
      <c r="EG614" s="1062">
        <v>1</v>
      </c>
      <c r="EH614" s="1062">
        <v>0</v>
      </c>
      <c r="EI614" s="1062">
        <v>11</v>
      </c>
      <c r="EJ614" s="1082">
        <v>1</v>
      </c>
      <c r="EM614" s="1062">
        <v>11</v>
      </c>
      <c r="EN614" s="1062">
        <v>1</v>
      </c>
      <c r="EO614" s="1062">
        <v>2</v>
      </c>
      <c r="EP614" s="1062">
        <v>14</v>
      </c>
      <c r="EQ614" s="1082">
        <v>1</v>
      </c>
      <c r="EU614" s="1062">
        <v>0</v>
      </c>
      <c r="EV614" s="1062">
        <v>0</v>
      </c>
      <c r="EW614" s="1062">
        <v>0</v>
      </c>
      <c r="EX614" s="1062">
        <v>0</v>
      </c>
      <c r="EY614" s="1081">
        <v>0</v>
      </c>
      <c r="FB614" s="1062">
        <v>0</v>
      </c>
      <c r="FC614" s="1062">
        <v>0</v>
      </c>
      <c r="FD614" s="1062">
        <v>0</v>
      </c>
      <c r="FE614" s="1062">
        <v>0</v>
      </c>
      <c r="FF614" s="1082">
        <v>0</v>
      </c>
      <c r="FJ614" s="1062">
        <v>6</v>
      </c>
      <c r="FK614" s="1062">
        <v>3</v>
      </c>
      <c r="FL614" s="1062">
        <v>3</v>
      </c>
      <c r="FM614" s="1062">
        <v>12</v>
      </c>
      <c r="FN614" s="1124">
        <v>1</v>
      </c>
      <c r="FQ614" s="1062">
        <v>7</v>
      </c>
      <c r="FR614" s="1062">
        <v>4</v>
      </c>
      <c r="FS614" s="1062">
        <v>5</v>
      </c>
      <c r="FT614" s="1062">
        <v>16</v>
      </c>
      <c r="FU614" s="1076">
        <v>1</v>
      </c>
      <c r="FY614" s="1062">
        <v>1</v>
      </c>
      <c r="FZ614" s="1062">
        <v>0</v>
      </c>
      <c r="GA614" s="1062">
        <v>0</v>
      </c>
      <c r="GB614" s="590">
        <v>1</v>
      </c>
      <c r="GC614" s="1139">
        <v>1</v>
      </c>
      <c r="GE614" s="589">
        <v>30</v>
      </c>
      <c r="GF614" s="589">
        <v>8</v>
      </c>
      <c r="GG614" s="589">
        <v>23</v>
      </c>
      <c r="GH614" s="586">
        <v>1</v>
      </c>
      <c r="GI614" s="586">
        <v>2</v>
      </c>
    </row>
    <row r="615" spans="1:191" hidden="1" x14ac:dyDescent="0.35">
      <c r="A615" s="1227">
        <v>43581</v>
      </c>
      <c r="AC615" s="1062">
        <v>8</v>
      </c>
      <c r="AD615" s="1062">
        <v>7</v>
      </c>
      <c r="AE615" s="1062">
        <v>7</v>
      </c>
      <c r="AF615" s="1062">
        <v>22</v>
      </c>
      <c r="AG615" s="1076">
        <v>1</v>
      </c>
      <c r="AJ615" s="1062">
        <v>8</v>
      </c>
      <c r="AK615" s="1062">
        <v>7</v>
      </c>
      <c r="AL615" s="1062">
        <v>8</v>
      </c>
      <c r="AM615" s="1062">
        <v>23</v>
      </c>
      <c r="AN615" s="1076">
        <v>1</v>
      </c>
      <c r="AQ615" s="1062">
        <v>0</v>
      </c>
      <c r="AR615" s="1062">
        <v>0</v>
      </c>
      <c r="AS615" s="1062">
        <v>0</v>
      </c>
      <c r="AT615" s="1062">
        <v>0</v>
      </c>
      <c r="AU615" s="1082">
        <v>0</v>
      </c>
      <c r="AX615" s="1062">
        <v>0</v>
      </c>
      <c r="AY615" s="1062">
        <v>0</v>
      </c>
      <c r="AZ615" s="1062">
        <v>0</v>
      </c>
      <c r="BA615" s="1062">
        <v>0</v>
      </c>
      <c r="BB615" s="1082">
        <v>0</v>
      </c>
      <c r="BM615" s="1062">
        <v>0</v>
      </c>
      <c r="BN615" s="1062">
        <v>0</v>
      </c>
      <c r="BO615" s="1062">
        <v>0</v>
      </c>
      <c r="BP615" s="1062">
        <v>0</v>
      </c>
      <c r="BQ615" s="1128">
        <v>1</v>
      </c>
      <c r="BS615" s="1062">
        <v>0</v>
      </c>
      <c r="BT615" s="1062">
        <v>0</v>
      </c>
      <c r="BU615" s="1062">
        <v>0</v>
      </c>
      <c r="BV615" s="1062">
        <v>0</v>
      </c>
      <c r="BW615" s="1076">
        <v>1</v>
      </c>
      <c r="CA615" s="1062">
        <v>0</v>
      </c>
      <c r="CB615" s="1062">
        <v>0</v>
      </c>
      <c r="CC615" s="1062">
        <v>1</v>
      </c>
      <c r="CD615" s="1062">
        <v>1</v>
      </c>
      <c r="CE615" s="1082">
        <v>1</v>
      </c>
      <c r="CH615" s="1062">
        <v>1</v>
      </c>
      <c r="CI615" s="1062">
        <v>2</v>
      </c>
      <c r="CJ615" s="1062">
        <v>1</v>
      </c>
      <c r="CK615" s="1062">
        <v>4</v>
      </c>
      <c r="CL615" s="1082">
        <v>1</v>
      </c>
      <c r="CP615" s="1062">
        <v>2</v>
      </c>
      <c r="CQ615" s="1062">
        <v>3</v>
      </c>
      <c r="CR615" s="1062">
        <v>3</v>
      </c>
      <c r="CS615" s="1062">
        <v>8</v>
      </c>
      <c r="CT615" s="1082">
        <v>1</v>
      </c>
      <c r="CW615" s="1062">
        <v>3</v>
      </c>
      <c r="CX615" s="1062">
        <v>4</v>
      </c>
      <c r="CY615" s="1062">
        <v>4</v>
      </c>
      <c r="CZ615" s="1062">
        <v>11</v>
      </c>
      <c r="DA615" s="1082">
        <v>1</v>
      </c>
      <c r="DB615" s="1082"/>
      <c r="DC615" s="1082"/>
      <c r="DD615" s="1082"/>
      <c r="DE615" s="1082"/>
      <c r="DF615" s="1082"/>
      <c r="DG615" s="1082"/>
      <c r="DH615" s="1082"/>
      <c r="DI615" s="1082"/>
      <c r="DJ615" s="1082"/>
      <c r="DK615" s="1082"/>
      <c r="DL615" s="1082"/>
      <c r="EF615" s="1062">
        <v>4</v>
      </c>
      <c r="EG615" s="1062">
        <v>0</v>
      </c>
      <c r="EH615" s="1062">
        <v>2</v>
      </c>
      <c r="EI615" s="1062">
        <v>6</v>
      </c>
      <c r="EJ615" s="1082">
        <v>1</v>
      </c>
      <c r="EM615" s="1062">
        <v>6</v>
      </c>
      <c r="EN615" s="1062">
        <v>2</v>
      </c>
      <c r="EO615" s="1062">
        <v>3</v>
      </c>
      <c r="EP615" s="1062">
        <v>11</v>
      </c>
      <c r="EQ615" s="1082">
        <v>1</v>
      </c>
      <c r="EU615" s="1062">
        <v>0</v>
      </c>
      <c r="EV615" s="1062">
        <v>0</v>
      </c>
      <c r="EW615" s="1062">
        <v>0</v>
      </c>
      <c r="EX615" s="1062">
        <v>0</v>
      </c>
      <c r="EY615" s="1081">
        <v>0</v>
      </c>
      <c r="FB615" s="1062">
        <v>0</v>
      </c>
      <c r="FC615" s="1062">
        <v>0</v>
      </c>
      <c r="FD615" s="1062">
        <v>0</v>
      </c>
      <c r="FE615" s="1062">
        <v>0</v>
      </c>
      <c r="FF615" s="1082">
        <v>0</v>
      </c>
      <c r="FJ615" s="1062">
        <v>5</v>
      </c>
      <c r="FK615" s="1062">
        <v>1</v>
      </c>
      <c r="FL615" s="1062">
        <v>2</v>
      </c>
      <c r="FM615" s="1062">
        <v>8</v>
      </c>
      <c r="FN615" s="1124">
        <v>1</v>
      </c>
      <c r="FQ615" s="1062">
        <v>7</v>
      </c>
      <c r="FR615" s="1062">
        <v>4</v>
      </c>
      <c r="FS615" s="1062">
        <v>2</v>
      </c>
      <c r="FT615" s="1062">
        <v>13</v>
      </c>
      <c r="FU615" s="1076">
        <v>1</v>
      </c>
      <c r="FY615" s="1062">
        <v>0</v>
      </c>
      <c r="FZ615" s="1062">
        <v>0</v>
      </c>
      <c r="GA615" s="1062">
        <v>2</v>
      </c>
      <c r="GB615" s="590">
        <v>2</v>
      </c>
      <c r="GC615" s="1139">
        <v>1</v>
      </c>
      <c r="GE615" s="589">
        <v>19</v>
      </c>
      <c r="GF615" s="589">
        <v>11</v>
      </c>
      <c r="GG615" s="589">
        <v>17</v>
      </c>
      <c r="GH615" s="586">
        <v>0</v>
      </c>
      <c r="GI615" s="586">
        <v>2</v>
      </c>
    </row>
    <row r="616" spans="1:191" hidden="1" x14ac:dyDescent="0.35">
      <c r="A616" s="1225">
        <v>43584</v>
      </c>
      <c r="AC616" s="1062">
        <v>9</v>
      </c>
      <c r="AD616" s="1062">
        <v>2</v>
      </c>
      <c r="AE616" s="1062">
        <v>8</v>
      </c>
      <c r="AF616" s="1062">
        <v>19</v>
      </c>
      <c r="AG616" s="1076">
        <v>1</v>
      </c>
      <c r="AJ616" s="1062">
        <v>9</v>
      </c>
      <c r="AK616" s="1062">
        <v>3</v>
      </c>
      <c r="AL616" s="1062">
        <v>8</v>
      </c>
      <c r="AM616" s="1062">
        <v>20</v>
      </c>
      <c r="AN616" s="1076">
        <v>1</v>
      </c>
      <c r="AQ616" s="1062">
        <v>1</v>
      </c>
      <c r="AR616" s="1062">
        <v>2</v>
      </c>
      <c r="AS616" s="1062">
        <v>5</v>
      </c>
      <c r="AT616" s="1062">
        <v>8</v>
      </c>
      <c r="AU616" s="1082">
        <v>1</v>
      </c>
      <c r="AX616" s="1062">
        <v>1</v>
      </c>
      <c r="AY616" s="1062">
        <v>3</v>
      </c>
      <c r="AZ616" s="1062">
        <v>5</v>
      </c>
      <c r="BA616" s="1062">
        <v>9</v>
      </c>
      <c r="BB616" s="1082">
        <v>1</v>
      </c>
      <c r="BM616" s="1062">
        <v>0</v>
      </c>
      <c r="BN616" s="1062">
        <v>0</v>
      </c>
      <c r="BO616" s="1062">
        <v>0</v>
      </c>
      <c r="BP616" s="1062">
        <v>0</v>
      </c>
      <c r="BQ616" s="1128">
        <v>1</v>
      </c>
      <c r="BS616" s="1062">
        <v>0</v>
      </c>
      <c r="BT616" s="1062">
        <v>0</v>
      </c>
      <c r="BU616" s="1062">
        <v>0</v>
      </c>
      <c r="BV616" s="1062">
        <v>0</v>
      </c>
      <c r="BW616" s="1076">
        <v>1</v>
      </c>
      <c r="CA616" s="1062">
        <v>5</v>
      </c>
      <c r="CB616" s="1062">
        <v>2</v>
      </c>
      <c r="CC616" s="1062">
        <v>2</v>
      </c>
      <c r="CD616" s="1062">
        <v>9</v>
      </c>
      <c r="CE616" s="1082">
        <v>1</v>
      </c>
      <c r="CH616" s="1062">
        <v>6</v>
      </c>
      <c r="CI616" s="1062">
        <v>3</v>
      </c>
      <c r="CJ616" s="1062">
        <v>4</v>
      </c>
      <c r="CK616" s="1062">
        <v>13</v>
      </c>
      <c r="CL616" s="1082">
        <v>1</v>
      </c>
      <c r="CP616" s="1062">
        <v>4</v>
      </c>
      <c r="CQ616" s="1062">
        <v>1</v>
      </c>
      <c r="CR616" s="1062">
        <v>5</v>
      </c>
      <c r="CS616" s="1062">
        <v>10</v>
      </c>
      <c r="CT616" s="1082">
        <v>1</v>
      </c>
      <c r="CW616" s="1062">
        <v>4</v>
      </c>
      <c r="CX616" s="1062">
        <v>1</v>
      </c>
      <c r="CY616" s="1062">
        <v>6</v>
      </c>
      <c r="CZ616" s="1062">
        <v>11</v>
      </c>
      <c r="DA616" s="1082">
        <v>1</v>
      </c>
      <c r="DB616" s="1082"/>
      <c r="DC616" s="1082"/>
      <c r="DD616" s="1082"/>
      <c r="DE616" s="1082"/>
      <c r="DF616" s="1082"/>
      <c r="DG616" s="1082"/>
      <c r="DH616" s="1082"/>
      <c r="DI616" s="1082"/>
      <c r="DJ616" s="1082"/>
      <c r="DK616" s="1082"/>
      <c r="DL616" s="1082"/>
      <c r="EF616" s="1062">
        <v>2</v>
      </c>
      <c r="EG616" s="1062">
        <v>0</v>
      </c>
      <c r="EH616" s="1062">
        <v>0</v>
      </c>
      <c r="EI616" s="1062">
        <v>2</v>
      </c>
      <c r="EJ616" s="1082">
        <v>1</v>
      </c>
      <c r="EM616" s="1062">
        <v>4</v>
      </c>
      <c r="EN616" s="1062">
        <v>1</v>
      </c>
      <c r="EO616" s="1062">
        <v>1</v>
      </c>
      <c r="EP616" s="1062">
        <v>6</v>
      </c>
      <c r="EQ616" s="1082">
        <v>1</v>
      </c>
      <c r="EU616" s="1062">
        <v>7</v>
      </c>
      <c r="EV616" s="1062">
        <v>0</v>
      </c>
      <c r="EW616" s="1062">
        <v>1</v>
      </c>
      <c r="EX616" s="1062">
        <v>8</v>
      </c>
      <c r="EY616" s="1081">
        <v>1</v>
      </c>
      <c r="FB616" s="1062">
        <v>8</v>
      </c>
      <c r="FC616" s="1062">
        <v>2</v>
      </c>
      <c r="FD616" s="1062">
        <v>3</v>
      </c>
      <c r="FE616" s="1062">
        <v>13</v>
      </c>
      <c r="FF616" s="1082">
        <v>1</v>
      </c>
      <c r="FJ616" s="1062">
        <v>5</v>
      </c>
      <c r="FK616" s="1062">
        <v>0</v>
      </c>
      <c r="FL616" s="1062">
        <v>2</v>
      </c>
      <c r="FM616" s="1062">
        <v>7</v>
      </c>
      <c r="FN616" s="1124">
        <v>1</v>
      </c>
      <c r="FQ616" s="1062">
        <v>5</v>
      </c>
      <c r="FR616" s="1062">
        <v>1</v>
      </c>
      <c r="FS616" s="1062">
        <v>3</v>
      </c>
      <c r="FT616" s="1062">
        <v>9</v>
      </c>
      <c r="FU616" s="1076">
        <v>1</v>
      </c>
      <c r="FY616" s="1062">
        <v>2</v>
      </c>
      <c r="FZ616" s="1062">
        <v>1</v>
      </c>
      <c r="GA616" s="1062">
        <v>2</v>
      </c>
      <c r="GB616" s="590">
        <v>5</v>
      </c>
      <c r="GC616" s="1139">
        <v>1</v>
      </c>
      <c r="GE616" s="589">
        <v>35</v>
      </c>
      <c r="GF616" s="589">
        <v>8</v>
      </c>
      <c r="GG616" s="589">
        <v>25</v>
      </c>
      <c r="GH616" s="586">
        <v>1</v>
      </c>
      <c r="GI616" s="586">
        <v>3</v>
      </c>
    </row>
    <row r="617" spans="1:191" hidden="1" x14ac:dyDescent="0.35">
      <c r="A617" s="1225">
        <v>43585</v>
      </c>
      <c r="AC617" s="1062">
        <v>8</v>
      </c>
      <c r="AD617" s="1062">
        <v>6</v>
      </c>
      <c r="AE617" s="1062">
        <v>4</v>
      </c>
      <c r="AF617" s="1062">
        <v>18</v>
      </c>
      <c r="AG617" s="1076">
        <v>1</v>
      </c>
      <c r="AJ617" s="1062">
        <v>9</v>
      </c>
      <c r="AK617" s="1062">
        <v>6</v>
      </c>
      <c r="AL617" s="1062">
        <v>4</v>
      </c>
      <c r="AM617" s="1062">
        <v>19</v>
      </c>
      <c r="AN617" s="1076">
        <v>1</v>
      </c>
      <c r="AQ617" s="1062">
        <v>0</v>
      </c>
      <c r="AR617" s="1062">
        <v>0</v>
      </c>
      <c r="AS617" s="1062">
        <v>2</v>
      </c>
      <c r="AT617" s="1062">
        <v>2</v>
      </c>
      <c r="AU617" s="1082">
        <v>1</v>
      </c>
      <c r="AX617" s="1062">
        <v>0</v>
      </c>
      <c r="AY617" s="1062">
        <v>0</v>
      </c>
      <c r="AZ617" s="1062">
        <v>4</v>
      </c>
      <c r="BA617" s="1062">
        <v>4</v>
      </c>
      <c r="BB617" s="1082">
        <v>1</v>
      </c>
      <c r="BM617" s="1062">
        <v>0</v>
      </c>
      <c r="BN617" s="1062">
        <v>0</v>
      </c>
      <c r="BO617" s="1062">
        <v>0</v>
      </c>
      <c r="BP617" s="1062">
        <v>0</v>
      </c>
      <c r="BQ617" s="1128">
        <v>1</v>
      </c>
      <c r="BS617" s="1062">
        <v>0</v>
      </c>
      <c r="BT617" s="1062">
        <v>0</v>
      </c>
      <c r="BU617" s="1062">
        <v>0</v>
      </c>
      <c r="BV617" s="1062">
        <v>0</v>
      </c>
      <c r="BW617" s="1076">
        <v>1</v>
      </c>
      <c r="CA617" s="1062">
        <v>2</v>
      </c>
      <c r="CB617" s="1062">
        <v>2</v>
      </c>
      <c r="CC617" s="1062">
        <v>5</v>
      </c>
      <c r="CD617" s="1062">
        <v>9</v>
      </c>
      <c r="CE617" s="1082">
        <v>1</v>
      </c>
      <c r="CH617" s="1062">
        <v>4</v>
      </c>
      <c r="CI617" s="1062">
        <v>3</v>
      </c>
      <c r="CJ617" s="1062">
        <v>6</v>
      </c>
      <c r="CK617" s="1062">
        <v>13</v>
      </c>
      <c r="CL617" s="1082">
        <v>1</v>
      </c>
      <c r="CP617" s="1062">
        <v>8</v>
      </c>
      <c r="CQ617" s="1062">
        <v>0</v>
      </c>
      <c r="CR617" s="1062">
        <v>11</v>
      </c>
      <c r="CS617" s="1062">
        <v>19</v>
      </c>
      <c r="CT617" s="1082">
        <v>1</v>
      </c>
      <c r="CW617" s="1062">
        <v>8</v>
      </c>
      <c r="CX617" s="1062">
        <v>1</v>
      </c>
      <c r="CY617" s="1062">
        <v>12</v>
      </c>
      <c r="CZ617" s="1062">
        <v>21</v>
      </c>
      <c r="DA617" s="1082">
        <v>1</v>
      </c>
      <c r="DB617" s="1082"/>
      <c r="DC617" s="1082"/>
      <c r="DD617" s="1082"/>
      <c r="DE617" s="1082"/>
      <c r="DF617" s="1082"/>
      <c r="DG617" s="1082"/>
      <c r="DH617" s="1082"/>
      <c r="DI617" s="1082"/>
      <c r="DJ617" s="1082"/>
      <c r="DK617" s="1082"/>
      <c r="DL617" s="1082"/>
      <c r="EF617" s="1062">
        <v>0</v>
      </c>
      <c r="EG617" s="1062">
        <v>0</v>
      </c>
      <c r="EH617" s="1062">
        <v>1</v>
      </c>
      <c r="EI617" s="1062">
        <v>1</v>
      </c>
      <c r="EJ617" s="1082">
        <v>0.25</v>
      </c>
      <c r="EM617" s="1062">
        <v>0</v>
      </c>
      <c r="EN617" s="1062">
        <v>1</v>
      </c>
      <c r="EO617" s="1062">
        <v>1</v>
      </c>
      <c r="EP617" s="1062">
        <v>2</v>
      </c>
      <c r="EQ617" s="1082">
        <v>0.25</v>
      </c>
      <c r="EU617" s="1062">
        <v>7</v>
      </c>
      <c r="EV617" s="1062">
        <v>1</v>
      </c>
      <c r="EW617" s="1062">
        <v>2</v>
      </c>
      <c r="EX617" s="1062">
        <v>10</v>
      </c>
      <c r="EY617" s="1081">
        <v>1</v>
      </c>
      <c r="FB617" s="1062">
        <v>8</v>
      </c>
      <c r="FC617" s="1062">
        <v>3</v>
      </c>
      <c r="FD617" s="1062">
        <v>7</v>
      </c>
      <c r="FE617" s="1062">
        <v>18</v>
      </c>
      <c r="FF617" s="1082">
        <v>1</v>
      </c>
      <c r="FJ617" s="1062">
        <v>5</v>
      </c>
      <c r="FK617" s="1062">
        <v>1</v>
      </c>
      <c r="FL617" s="1062">
        <v>0</v>
      </c>
      <c r="FM617" s="1062">
        <v>6</v>
      </c>
      <c r="FN617" s="1124">
        <v>1</v>
      </c>
      <c r="FQ617" s="1062">
        <v>5</v>
      </c>
      <c r="FR617" s="1062">
        <v>3</v>
      </c>
      <c r="FS617" s="1062">
        <v>2</v>
      </c>
      <c r="FT617" s="1062">
        <v>10</v>
      </c>
      <c r="FU617" s="1076">
        <v>1</v>
      </c>
      <c r="FY617" s="1062">
        <v>0</v>
      </c>
      <c r="FZ617" s="1062">
        <v>1</v>
      </c>
      <c r="GA617" s="1062">
        <v>0</v>
      </c>
      <c r="GB617" s="590">
        <v>1</v>
      </c>
      <c r="GC617" s="1139">
        <v>1</v>
      </c>
      <c r="GE617" s="589">
        <v>30</v>
      </c>
      <c r="GF617" s="589">
        <v>11</v>
      </c>
      <c r="GG617" s="589">
        <v>25</v>
      </c>
      <c r="GH617" s="586">
        <v>1</v>
      </c>
      <c r="GI617" s="586">
        <v>1</v>
      </c>
    </row>
    <row r="618" spans="1:191" hidden="1" x14ac:dyDescent="0.35">
      <c r="A618" s="1225">
        <v>43586</v>
      </c>
      <c r="AC618" s="1062">
        <v>7</v>
      </c>
      <c r="AD618" s="1062">
        <v>2</v>
      </c>
      <c r="AE618" s="1062">
        <v>2</v>
      </c>
      <c r="AF618" s="1062">
        <v>11</v>
      </c>
      <c r="AG618" s="1076">
        <v>1</v>
      </c>
      <c r="AJ618" s="1062">
        <v>7</v>
      </c>
      <c r="AK618" s="1062">
        <v>3</v>
      </c>
      <c r="AL618" s="1062">
        <v>4</v>
      </c>
      <c r="AM618" s="1062">
        <v>14</v>
      </c>
      <c r="AN618" s="1076">
        <v>1</v>
      </c>
      <c r="AQ618" s="1062">
        <v>1</v>
      </c>
      <c r="AR618" s="1062">
        <v>4</v>
      </c>
      <c r="AS618" s="1062">
        <v>3</v>
      </c>
      <c r="AT618" s="1062">
        <v>8</v>
      </c>
      <c r="AU618" s="1082">
        <v>1</v>
      </c>
      <c r="AX618" s="1062">
        <v>1</v>
      </c>
      <c r="AY618" s="1062">
        <v>5</v>
      </c>
      <c r="AZ618" s="1062">
        <v>4</v>
      </c>
      <c r="BA618" s="1062">
        <v>10</v>
      </c>
      <c r="BB618" s="1082">
        <v>1</v>
      </c>
      <c r="BM618" s="1062">
        <v>0</v>
      </c>
      <c r="BN618" s="1062">
        <v>0</v>
      </c>
      <c r="BO618" s="1062">
        <v>0</v>
      </c>
      <c r="BP618" s="1062">
        <v>0</v>
      </c>
      <c r="BQ618" s="1128">
        <v>1</v>
      </c>
      <c r="BS618" s="1062">
        <v>0</v>
      </c>
      <c r="BT618" s="1062">
        <v>0</v>
      </c>
      <c r="BU618" s="1062">
        <v>0</v>
      </c>
      <c r="BV618" s="1062">
        <v>0</v>
      </c>
      <c r="BW618" s="1076">
        <v>1</v>
      </c>
      <c r="CA618" s="1062">
        <v>7</v>
      </c>
      <c r="CB618" s="1062">
        <v>0</v>
      </c>
      <c r="CC618" s="1062">
        <v>1</v>
      </c>
      <c r="CD618" s="1062">
        <v>8</v>
      </c>
      <c r="CE618" s="1082">
        <v>1</v>
      </c>
      <c r="CH618" s="1062">
        <v>8</v>
      </c>
      <c r="CI618" s="1062">
        <v>0</v>
      </c>
      <c r="CJ618" s="1062">
        <v>3</v>
      </c>
      <c r="CK618" s="1062">
        <v>11</v>
      </c>
      <c r="CL618" s="1082">
        <v>1</v>
      </c>
      <c r="CP618" s="1062">
        <v>12</v>
      </c>
      <c r="CQ618" s="1062">
        <v>1</v>
      </c>
      <c r="CR618" s="1062">
        <v>3</v>
      </c>
      <c r="CS618" s="1062">
        <v>16</v>
      </c>
      <c r="CT618" s="1082">
        <v>1</v>
      </c>
      <c r="CW618" s="1062">
        <v>12</v>
      </c>
      <c r="CX618" s="1062">
        <v>1</v>
      </c>
      <c r="CY618" s="1062">
        <v>5</v>
      </c>
      <c r="CZ618" s="1062">
        <v>18</v>
      </c>
      <c r="DA618" s="1082">
        <v>1</v>
      </c>
      <c r="DB618" s="1082"/>
      <c r="DC618" s="1082"/>
      <c r="DD618" s="1082"/>
      <c r="DE618" s="1082"/>
      <c r="DF618" s="1082"/>
      <c r="DG618" s="1082"/>
      <c r="DH618" s="1082"/>
      <c r="DI618" s="1082"/>
      <c r="DJ618" s="1082"/>
      <c r="DK618" s="1082"/>
      <c r="DL618" s="1082"/>
      <c r="EF618" s="1062">
        <v>3</v>
      </c>
      <c r="EG618" s="1062">
        <v>2</v>
      </c>
      <c r="EH618" s="1062">
        <v>3</v>
      </c>
      <c r="EI618" s="1062">
        <v>8</v>
      </c>
      <c r="EJ618" s="1082">
        <v>1</v>
      </c>
      <c r="EM618" s="1062">
        <v>4</v>
      </c>
      <c r="EN618" s="1062">
        <v>5</v>
      </c>
      <c r="EO618" s="1062">
        <v>5</v>
      </c>
      <c r="EP618" s="1062">
        <v>14</v>
      </c>
      <c r="EQ618" s="1082">
        <v>1</v>
      </c>
      <c r="EU618" s="1062">
        <v>3</v>
      </c>
      <c r="EV618" s="1062">
        <v>1</v>
      </c>
      <c r="EW618" s="1062">
        <v>0</v>
      </c>
      <c r="EX618" s="1062">
        <v>4</v>
      </c>
      <c r="EY618" s="1081">
        <v>1</v>
      </c>
      <c r="FB618" s="1062">
        <v>4</v>
      </c>
      <c r="FC618" s="1062">
        <v>2</v>
      </c>
      <c r="FD618" s="1062">
        <v>4</v>
      </c>
      <c r="FE618" s="1062">
        <v>10</v>
      </c>
      <c r="FF618" s="1082">
        <v>1</v>
      </c>
      <c r="FJ618" s="1062">
        <v>5</v>
      </c>
      <c r="FK618" s="1062">
        <v>0</v>
      </c>
      <c r="FL618" s="1062">
        <v>0</v>
      </c>
      <c r="FM618" s="1062">
        <v>5</v>
      </c>
      <c r="FN618" s="1124">
        <v>1</v>
      </c>
      <c r="FQ618" s="1062">
        <v>5</v>
      </c>
      <c r="FR618" s="1062">
        <v>0</v>
      </c>
      <c r="FS618" s="1062">
        <v>3</v>
      </c>
      <c r="FT618" s="1062">
        <v>8</v>
      </c>
      <c r="FU618" s="1076">
        <v>1</v>
      </c>
      <c r="FY618" s="1062">
        <v>2</v>
      </c>
      <c r="FZ618" s="1062">
        <v>6</v>
      </c>
      <c r="GA618" s="1062">
        <v>1</v>
      </c>
      <c r="GB618" s="590">
        <v>9</v>
      </c>
      <c r="GC618" s="1139">
        <v>1</v>
      </c>
      <c r="GE618" s="589">
        <v>40</v>
      </c>
      <c r="GF618" s="589">
        <v>16</v>
      </c>
      <c r="GG618" s="589">
        <v>13</v>
      </c>
      <c r="GH618" s="586">
        <v>0</v>
      </c>
      <c r="GI618" s="586">
        <v>1</v>
      </c>
    </row>
    <row r="619" spans="1:191" hidden="1" x14ac:dyDescent="0.35">
      <c r="A619" s="1225">
        <v>43587</v>
      </c>
      <c r="AC619" s="1062">
        <v>10</v>
      </c>
      <c r="AD619" s="1062">
        <v>2</v>
      </c>
      <c r="AE619" s="1062">
        <v>7</v>
      </c>
      <c r="AF619" s="1062">
        <v>19</v>
      </c>
      <c r="AG619" s="1076">
        <v>1</v>
      </c>
      <c r="AJ619" s="1062">
        <v>10</v>
      </c>
      <c r="AK619" s="1062">
        <v>2</v>
      </c>
      <c r="AL619" s="1062">
        <v>7</v>
      </c>
      <c r="AM619" s="1062">
        <v>19</v>
      </c>
      <c r="AN619" s="1076">
        <v>1</v>
      </c>
      <c r="AQ619" s="1062">
        <v>3</v>
      </c>
      <c r="AR619" s="1062">
        <v>2</v>
      </c>
      <c r="AS619" s="1062">
        <v>2</v>
      </c>
      <c r="AT619" s="1062">
        <v>7</v>
      </c>
      <c r="AU619" s="1082">
        <v>1</v>
      </c>
      <c r="AX619" s="1062">
        <v>3</v>
      </c>
      <c r="AY619" s="1062">
        <v>2</v>
      </c>
      <c r="AZ619" s="1062">
        <v>2</v>
      </c>
      <c r="BA619" s="1062">
        <v>7</v>
      </c>
      <c r="BB619" s="1082">
        <v>1</v>
      </c>
      <c r="BM619" s="1062">
        <v>0</v>
      </c>
      <c r="BN619" s="1062">
        <v>0</v>
      </c>
      <c r="BO619" s="1062">
        <v>0</v>
      </c>
      <c r="BP619" s="1062">
        <v>0</v>
      </c>
      <c r="BQ619" s="1128">
        <v>1</v>
      </c>
      <c r="BS619" s="1062">
        <v>0</v>
      </c>
      <c r="BT619" s="1062">
        <v>0</v>
      </c>
      <c r="BU619" s="1062">
        <v>0</v>
      </c>
      <c r="BV619" s="1062">
        <v>0</v>
      </c>
      <c r="BW619" s="1076">
        <v>1</v>
      </c>
      <c r="CA619" s="1062">
        <v>4</v>
      </c>
      <c r="CB619" s="1062">
        <v>0</v>
      </c>
      <c r="CC619" s="1062">
        <v>5</v>
      </c>
      <c r="CD619" s="1062">
        <v>9</v>
      </c>
      <c r="CE619" s="1082">
        <v>1</v>
      </c>
      <c r="CH619" s="1062">
        <v>5</v>
      </c>
      <c r="CI619" s="1062">
        <v>1</v>
      </c>
      <c r="CJ619" s="1062">
        <v>7</v>
      </c>
      <c r="CK619" s="1062">
        <v>13</v>
      </c>
      <c r="CL619" s="1082">
        <v>1</v>
      </c>
      <c r="CP619" s="1062">
        <v>5</v>
      </c>
      <c r="CQ619" s="1062">
        <v>0</v>
      </c>
      <c r="CR619" s="1062">
        <v>2</v>
      </c>
      <c r="CS619" s="1062">
        <v>7</v>
      </c>
      <c r="CT619" s="1082">
        <v>1</v>
      </c>
      <c r="CW619" s="1062">
        <v>6</v>
      </c>
      <c r="CX619" s="1062">
        <v>0</v>
      </c>
      <c r="CY619" s="1062">
        <v>4</v>
      </c>
      <c r="CZ619" s="1062">
        <v>10</v>
      </c>
      <c r="DA619" s="1082">
        <v>1</v>
      </c>
      <c r="DB619" s="1082"/>
      <c r="DC619" s="1082"/>
      <c r="DD619" s="1082"/>
      <c r="DE619" s="1082"/>
      <c r="DF619" s="1082"/>
      <c r="DG619" s="1082"/>
      <c r="DH619" s="1082"/>
      <c r="DI619" s="1082"/>
      <c r="DJ619" s="1082"/>
      <c r="DK619" s="1082"/>
      <c r="DL619" s="1082"/>
      <c r="EF619" s="1062">
        <v>7</v>
      </c>
      <c r="EG619" s="1062">
        <v>0</v>
      </c>
      <c r="EH619" s="1062">
        <v>1</v>
      </c>
      <c r="EI619" s="1062">
        <v>8</v>
      </c>
      <c r="EJ619" s="1082">
        <v>1</v>
      </c>
      <c r="EM619" s="1062">
        <v>7</v>
      </c>
      <c r="EN619" s="1062">
        <v>1</v>
      </c>
      <c r="EO619" s="1062">
        <v>3</v>
      </c>
      <c r="EP619" s="1062">
        <v>11</v>
      </c>
      <c r="EQ619" s="1082">
        <v>1</v>
      </c>
      <c r="EU619" s="1062">
        <v>3</v>
      </c>
      <c r="EV619" s="1062">
        <v>0</v>
      </c>
      <c r="EW619" s="1062">
        <v>3</v>
      </c>
      <c r="EX619" s="1062">
        <v>6</v>
      </c>
      <c r="EY619" s="1081">
        <v>1</v>
      </c>
      <c r="FB619" s="1062">
        <v>3</v>
      </c>
      <c r="FC619" s="1062">
        <v>2</v>
      </c>
      <c r="FD619" s="1062">
        <v>4</v>
      </c>
      <c r="FE619" s="1062">
        <v>9</v>
      </c>
      <c r="FF619" s="1082">
        <v>1</v>
      </c>
      <c r="FJ619" s="1062">
        <v>3</v>
      </c>
      <c r="FK619" s="1062">
        <v>0</v>
      </c>
      <c r="FL619" s="1062">
        <v>0</v>
      </c>
      <c r="FM619" s="1062">
        <v>3</v>
      </c>
      <c r="FN619" s="1124">
        <v>1</v>
      </c>
      <c r="FQ619" s="1062">
        <v>4</v>
      </c>
      <c r="FR619" s="1062">
        <v>0</v>
      </c>
      <c r="FS619" s="1062">
        <v>2</v>
      </c>
      <c r="FT619" s="1062">
        <v>6</v>
      </c>
      <c r="FU619" s="1076">
        <v>1</v>
      </c>
      <c r="FY619" s="1062">
        <v>0</v>
      </c>
      <c r="FZ619" s="1062">
        <v>0</v>
      </c>
      <c r="GA619" s="1062">
        <v>1</v>
      </c>
      <c r="GB619" s="590">
        <v>1</v>
      </c>
      <c r="GC619" s="1139">
        <v>1</v>
      </c>
      <c r="GE619" s="589">
        <v>35</v>
      </c>
      <c r="GF619" s="589">
        <v>4</v>
      </c>
      <c r="GG619" s="589">
        <v>21</v>
      </c>
      <c r="GH619" s="586">
        <v>1</v>
      </c>
      <c r="GI619" s="586">
        <v>0</v>
      </c>
    </row>
    <row r="620" spans="1:191" hidden="1" x14ac:dyDescent="0.35">
      <c r="A620" s="1227">
        <v>43588</v>
      </c>
      <c r="AC620" s="1062">
        <v>5</v>
      </c>
      <c r="AD620" s="1062">
        <v>0</v>
      </c>
      <c r="AE620" s="1062">
        <v>2</v>
      </c>
      <c r="AF620" s="1062">
        <v>7</v>
      </c>
      <c r="AG620" s="1076">
        <v>1</v>
      </c>
      <c r="AJ620" s="1062">
        <v>5</v>
      </c>
      <c r="AK620" s="1062">
        <v>1</v>
      </c>
      <c r="AL620" s="1062">
        <v>2</v>
      </c>
      <c r="AM620" s="1062">
        <v>8</v>
      </c>
      <c r="AN620" s="1076">
        <v>1</v>
      </c>
      <c r="AQ620" s="1062">
        <v>1</v>
      </c>
      <c r="AR620" s="1062">
        <v>1</v>
      </c>
      <c r="AS620" s="1062">
        <v>3</v>
      </c>
      <c r="AT620" s="1062">
        <v>5</v>
      </c>
      <c r="AU620" s="1082">
        <v>1</v>
      </c>
      <c r="AX620" s="1062">
        <v>1</v>
      </c>
      <c r="AY620" s="1062">
        <v>2</v>
      </c>
      <c r="AZ620" s="1062">
        <v>3</v>
      </c>
      <c r="BA620" s="1062">
        <v>6</v>
      </c>
      <c r="BB620" s="1082">
        <v>1</v>
      </c>
      <c r="BM620" s="1062">
        <v>0</v>
      </c>
      <c r="BN620" s="1062">
        <v>0</v>
      </c>
      <c r="BO620" s="1062">
        <v>0</v>
      </c>
      <c r="BP620" s="1062">
        <v>0</v>
      </c>
      <c r="BQ620" s="1128">
        <v>1</v>
      </c>
      <c r="BS620" s="1062">
        <v>0</v>
      </c>
      <c r="BT620" s="1062">
        <v>0</v>
      </c>
      <c r="BU620" s="1062">
        <v>0</v>
      </c>
      <c r="BV620" s="1062">
        <v>0</v>
      </c>
      <c r="BW620" s="1076">
        <v>1</v>
      </c>
      <c r="CA620" s="1062">
        <v>0</v>
      </c>
      <c r="CB620" s="1062">
        <v>0</v>
      </c>
      <c r="CC620" s="1062">
        <v>2</v>
      </c>
      <c r="CD620" s="1062">
        <v>2</v>
      </c>
      <c r="CE620" s="1082">
        <v>1</v>
      </c>
      <c r="CH620" s="1062">
        <v>3</v>
      </c>
      <c r="CI620" s="1062">
        <v>0</v>
      </c>
      <c r="CJ620" s="1062">
        <v>4</v>
      </c>
      <c r="CK620" s="1062">
        <v>7</v>
      </c>
      <c r="CL620" s="1082">
        <v>1</v>
      </c>
      <c r="CP620" s="1062">
        <v>2</v>
      </c>
      <c r="CQ620" s="1062">
        <v>0</v>
      </c>
      <c r="CR620" s="1062">
        <v>2</v>
      </c>
      <c r="CS620" s="1062">
        <v>4</v>
      </c>
      <c r="CT620" s="1082">
        <v>1</v>
      </c>
      <c r="CW620" s="1062">
        <v>2</v>
      </c>
      <c r="CX620" s="1062">
        <v>1</v>
      </c>
      <c r="CY620" s="1062">
        <v>3</v>
      </c>
      <c r="CZ620" s="1062">
        <v>6</v>
      </c>
      <c r="DA620" s="1082">
        <v>1</v>
      </c>
      <c r="DB620" s="1082"/>
      <c r="DC620" s="1082"/>
      <c r="DD620" s="1082"/>
      <c r="DE620" s="1082"/>
      <c r="DF620" s="1082"/>
      <c r="DG620" s="1082"/>
      <c r="DH620" s="1082"/>
      <c r="DI620" s="1082"/>
      <c r="DJ620" s="1082"/>
      <c r="DK620" s="1082"/>
      <c r="DL620" s="1082"/>
      <c r="EF620" s="1062">
        <v>5</v>
      </c>
      <c r="EG620" s="1062">
        <v>0</v>
      </c>
      <c r="EH620" s="1062">
        <v>3</v>
      </c>
      <c r="EI620" s="1062">
        <v>8</v>
      </c>
      <c r="EJ620" s="1082">
        <v>1</v>
      </c>
      <c r="EM620" s="1062">
        <v>10</v>
      </c>
      <c r="EN620" s="1062">
        <v>1</v>
      </c>
      <c r="EO620" s="1062">
        <v>4</v>
      </c>
      <c r="EP620" s="1062">
        <v>15</v>
      </c>
      <c r="EQ620" s="1082">
        <v>1</v>
      </c>
      <c r="EU620" s="1062">
        <v>2</v>
      </c>
      <c r="EV620" s="1062">
        <v>0</v>
      </c>
      <c r="EW620" s="1062">
        <v>0</v>
      </c>
      <c r="EX620" s="1062">
        <v>2</v>
      </c>
      <c r="EY620" s="1081">
        <v>1</v>
      </c>
      <c r="FB620" s="1062">
        <v>3</v>
      </c>
      <c r="FC620" s="1062">
        <v>2</v>
      </c>
      <c r="FD620" s="1062">
        <v>1</v>
      </c>
      <c r="FE620" s="1062">
        <v>6</v>
      </c>
      <c r="FF620" s="1082">
        <v>1</v>
      </c>
      <c r="FJ620" s="1062">
        <v>6</v>
      </c>
      <c r="FK620" s="1062">
        <v>0</v>
      </c>
      <c r="FL620" s="1062">
        <v>0</v>
      </c>
      <c r="FM620" s="1062">
        <v>6</v>
      </c>
      <c r="FN620" s="1124">
        <v>1</v>
      </c>
      <c r="FQ620" s="1062">
        <v>7</v>
      </c>
      <c r="FR620" s="1062">
        <v>0</v>
      </c>
      <c r="FS620" s="1062">
        <v>1</v>
      </c>
      <c r="FT620" s="1062">
        <v>8</v>
      </c>
      <c r="FU620" s="1076">
        <v>1</v>
      </c>
      <c r="FY620" s="1062">
        <v>0</v>
      </c>
      <c r="FZ620" s="1062">
        <v>1</v>
      </c>
      <c r="GA620" s="1062">
        <v>1</v>
      </c>
      <c r="GB620" s="590">
        <v>2</v>
      </c>
      <c r="GC620" s="1139">
        <v>1</v>
      </c>
      <c r="GE620" s="589">
        <v>21</v>
      </c>
      <c r="GF620" s="589">
        <v>2</v>
      </c>
      <c r="GG620" s="589">
        <v>13</v>
      </c>
      <c r="GH620" s="586">
        <v>0</v>
      </c>
      <c r="GI620" s="586">
        <v>0</v>
      </c>
    </row>
    <row r="621" spans="1:191" hidden="1" x14ac:dyDescent="0.35">
      <c r="A621" s="1225">
        <v>43591</v>
      </c>
      <c r="AC621" s="1062">
        <v>3</v>
      </c>
      <c r="AD621" s="1062">
        <v>4</v>
      </c>
      <c r="AE621" s="1062">
        <v>3</v>
      </c>
      <c r="AF621" s="1062">
        <v>10</v>
      </c>
      <c r="AG621" s="1076">
        <v>1</v>
      </c>
      <c r="AJ621" s="1062">
        <v>3</v>
      </c>
      <c r="AK621" s="1062">
        <v>7</v>
      </c>
      <c r="AL621" s="1062">
        <v>3</v>
      </c>
      <c r="AM621" s="1062">
        <v>13</v>
      </c>
      <c r="AN621" s="1076">
        <v>1</v>
      </c>
      <c r="AQ621" s="1062">
        <v>7</v>
      </c>
      <c r="AR621" s="1062">
        <v>8</v>
      </c>
      <c r="AS621" s="1062">
        <v>10</v>
      </c>
      <c r="AT621" s="1062">
        <v>25</v>
      </c>
      <c r="AU621" s="1082">
        <v>1</v>
      </c>
      <c r="AX621" s="1062">
        <v>7</v>
      </c>
      <c r="AY621" s="1062">
        <v>9</v>
      </c>
      <c r="AZ621" s="1062">
        <v>11</v>
      </c>
      <c r="BA621" s="1062">
        <v>27</v>
      </c>
      <c r="BB621" s="1082">
        <v>1</v>
      </c>
      <c r="BM621" s="1062">
        <v>0</v>
      </c>
      <c r="BN621" s="1062">
        <v>0</v>
      </c>
      <c r="BO621" s="1062">
        <v>0</v>
      </c>
      <c r="BP621" s="1062">
        <v>0</v>
      </c>
      <c r="BQ621" s="1128">
        <v>1</v>
      </c>
      <c r="BS621" s="1062">
        <v>0</v>
      </c>
      <c r="BT621" s="1062">
        <v>0</v>
      </c>
      <c r="BU621" s="1062">
        <v>0</v>
      </c>
      <c r="BV621" s="1062">
        <v>0</v>
      </c>
      <c r="BW621" s="1076">
        <v>1</v>
      </c>
      <c r="CA621" s="1062">
        <v>5</v>
      </c>
      <c r="CB621" s="1062">
        <v>0</v>
      </c>
      <c r="CC621" s="1062">
        <v>3</v>
      </c>
      <c r="CD621" s="1062">
        <v>8</v>
      </c>
      <c r="CE621" s="1082">
        <v>1</v>
      </c>
      <c r="CH621" s="1062">
        <v>5</v>
      </c>
      <c r="CI621" s="1062">
        <v>0</v>
      </c>
      <c r="CJ621" s="1062">
        <v>5</v>
      </c>
      <c r="CK621" s="1062">
        <v>10</v>
      </c>
      <c r="CL621" s="1082">
        <v>1</v>
      </c>
      <c r="CP621" s="1062">
        <v>12</v>
      </c>
      <c r="CQ621" s="1062">
        <v>0</v>
      </c>
      <c r="CR621" s="1062">
        <v>7</v>
      </c>
      <c r="CS621" s="1062">
        <v>19</v>
      </c>
      <c r="CT621" s="1082">
        <v>1</v>
      </c>
      <c r="CW621" s="1062">
        <v>12</v>
      </c>
      <c r="CX621" s="1062">
        <v>0</v>
      </c>
      <c r="CY621" s="1062">
        <v>7</v>
      </c>
      <c r="CZ621" s="1062">
        <v>19</v>
      </c>
      <c r="DA621" s="1082">
        <v>1</v>
      </c>
      <c r="DB621" s="1082"/>
      <c r="DC621" s="1082"/>
      <c r="DD621" s="1082"/>
      <c r="DE621" s="1082"/>
      <c r="DF621" s="1082"/>
      <c r="DG621" s="1082"/>
      <c r="DH621" s="1082"/>
      <c r="DI621" s="1082"/>
      <c r="DJ621" s="1082"/>
      <c r="DK621" s="1082"/>
      <c r="DL621" s="1082"/>
      <c r="EF621" s="1062">
        <v>4</v>
      </c>
      <c r="EG621" s="1062">
        <v>1</v>
      </c>
      <c r="EH621" s="1062">
        <v>1</v>
      </c>
      <c r="EI621" s="1062">
        <v>6</v>
      </c>
      <c r="EJ621" s="1082">
        <v>1</v>
      </c>
      <c r="EM621" s="1062">
        <v>6</v>
      </c>
      <c r="EN621" s="1062">
        <v>1</v>
      </c>
      <c r="EO621" s="1062">
        <v>2</v>
      </c>
      <c r="EP621" s="1062">
        <v>9</v>
      </c>
      <c r="EQ621" s="1082">
        <v>1</v>
      </c>
      <c r="EU621" s="1062">
        <v>5</v>
      </c>
      <c r="EV621" s="1062">
        <v>1</v>
      </c>
      <c r="EW621" s="1062">
        <v>2</v>
      </c>
      <c r="EX621" s="1062">
        <v>8</v>
      </c>
      <c r="EY621" s="1081">
        <v>1</v>
      </c>
      <c r="FB621" s="1062">
        <v>5</v>
      </c>
      <c r="FC621" s="1062">
        <v>1</v>
      </c>
      <c r="FD621" s="1062">
        <v>2</v>
      </c>
      <c r="FE621" s="1062">
        <v>8</v>
      </c>
      <c r="FF621" s="1082">
        <v>1</v>
      </c>
      <c r="FJ621" s="1062">
        <v>4</v>
      </c>
      <c r="FK621" s="1062">
        <v>0</v>
      </c>
      <c r="FL621" s="1062">
        <v>0</v>
      </c>
      <c r="FM621" s="1062">
        <v>4</v>
      </c>
      <c r="FN621" s="1124">
        <v>1</v>
      </c>
      <c r="FQ621" s="1062">
        <v>7</v>
      </c>
      <c r="FR621" s="1062">
        <v>0</v>
      </c>
      <c r="FS621" s="1062">
        <v>0</v>
      </c>
      <c r="FT621" s="1062">
        <v>7</v>
      </c>
      <c r="FU621" s="1076">
        <v>1</v>
      </c>
      <c r="FY621" s="1062">
        <v>1</v>
      </c>
      <c r="FZ621" s="1062">
        <v>1</v>
      </c>
      <c r="GA621" s="1062">
        <v>0</v>
      </c>
      <c r="GB621" s="590">
        <v>2</v>
      </c>
      <c r="GC621" s="1139">
        <v>1</v>
      </c>
      <c r="GE621" s="589">
        <v>41</v>
      </c>
      <c r="GF621" s="589">
        <v>15</v>
      </c>
      <c r="GG621" s="589">
        <v>26</v>
      </c>
      <c r="GH621" s="586">
        <v>0</v>
      </c>
      <c r="GI621" s="586">
        <v>2</v>
      </c>
    </row>
    <row r="622" spans="1:191" hidden="1" x14ac:dyDescent="0.35">
      <c r="A622" s="1225">
        <v>43592</v>
      </c>
      <c r="AC622" s="1062">
        <v>6</v>
      </c>
      <c r="AD622" s="1062">
        <v>2</v>
      </c>
      <c r="AE622" s="1062">
        <v>3</v>
      </c>
      <c r="AF622" s="1062">
        <v>11</v>
      </c>
      <c r="AG622" s="1076">
        <v>1</v>
      </c>
      <c r="AJ622" s="1062">
        <v>6</v>
      </c>
      <c r="AK622" s="1062">
        <v>3</v>
      </c>
      <c r="AL622" s="1062">
        <v>4</v>
      </c>
      <c r="AM622" s="1062">
        <v>13</v>
      </c>
      <c r="AN622" s="1076">
        <v>1</v>
      </c>
      <c r="AQ622" s="1062">
        <v>8</v>
      </c>
      <c r="AR622" s="1062">
        <v>3</v>
      </c>
      <c r="AS622" s="1062">
        <v>5</v>
      </c>
      <c r="AT622" s="1062">
        <v>16</v>
      </c>
      <c r="AU622" s="1082">
        <v>1</v>
      </c>
      <c r="AX622" s="1062">
        <v>8</v>
      </c>
      <c r="AY622" s="1062">
        <v>3</v>
      </c>
      <c r="AZ622" s="1062">
        <v>6</v>
      </c>
      <c r="BA622" s="1062">
        <v>17</v>
      </c>
      <c r="BB622" s="1082">
        <v>1</v>
      </c>
      <c r="BM622" s="1062">
        <v>0</v>
      </c>
      <c r="BN622" s="1062">
        <v>0</v>
      </c>
      <c r="BO622" s="1062">
        <v>0</v>
      </c>
      <c r="BP622" s="1062">
        <v>0</v>
      </c>
      <c r="BQ622" s="1128">
        <v>1</v>
      </c>
      <c r="BS622" s="1062">
        <v>0</v>
      </c>
      <c r="BT622" s="1062">
        <v>0</v>
      </c>
      <c r="BU622" s="1062">
        <v>0</v>
      </c>
      <c r="BV622" s="1062">
        <v>0</v>
      </c>
      <c r="BW622" s="1076">
        <v>1</v>
      </c>
      <c r="CA622" s="1062">
        <v>3</v>
      </c>
      <c r="CB622" s="1062">
        <v>0</v>
      </c>
      <c r="CC622" s="1062">
        <v>1</v>
      </c>
      <c r="CD622" s="1062">
        <v>4</v>
      </c>
      <c r="CE622" s="1082">
        <v>1</v>
      </c>
      <c r="CH622" s="1062">
        <v>4</v>
      </c>
      <c r="CI622" s="1062">
        <v>0</v>
      </c>
      <c r="CJ622" s="1062">
        <v>3</v>
      </c>
      <c r="CK622" s="1062">
        <v>7</v>
      </c>
      <c r="CL622" s="1082">
        <v>1</v>
      </c>
      <c r="CP622" s="1062">
        <v>7</v>
      </c>
      <c r="CQ622" s="1062">
        <v>2</v>
      </c>
      <c r="CR622" s="1062">
        <v>4</v>
      </c>
      <c r="CS622" s="1062">
        <v>13</v>
      </c>
      <c r="CT622" s="1082">
        <v>1</v>
      </c>
      <c r="CW622" s="1062">
        <v>8</v>
      </c>
      <c r="CX622" s="1062">
        <v>2</v>
      </c>
      <c r="CY622" s="1062">
        <v>4</v>
      </c>
      <c r="CZ622" s="1062">
        <v>14</v>
      </c>
      <c r="DA622" s="1082">
        <v>1</v>
      </c>
      <c r="DB622" s="1082"/>
      <c r="DC622" s="1082"/>
      <c r="DD622" s="1082"/>
      <c r="DE622" s="1082"/>
      <c r="DF622" s="1082"/>
      <c r="DG622" s="1082"/>
      <c r="DH622" s="1082"/>
      <c r="DI622" s="1082"/>
      <c r="DJ622" s="1082"/>
      <c r="DK622" s="1082"/>
      <c r="DL622" s="1082"/>
      <c r="EF622" s="1062">
        <v>6</v>
      </c>
      <c r="EG622" s="1062">
        <v>2</v>
      </c>
      <c r="EH622" s="1062">
        <v>1</v>
      </c>
      <c r="EI622" s="1062">
        <v>9</v>
      </c>
      <c r="EJ622" s="1082">
        <v>1</v>
      </c>
      <c r="EM622" s="1062">
        <v>8</v>
      </c>
      <c r="EN622" s="1062">
        <v>2</v>
      </c>
      <c r="EO622" s="1062">
        <v>1</v>
      </c>
      <c r="EP622" s="1062">
        <v>11</v>
      </c>
      <c r="EQ622" s="1082">
        <v>1</v>
      </c>
      <c r="EU622" s="1062">
        <v>6</v>
      </c>
      <c r="EV622" s="1062">
        <v>1</v>
      </c>
      <c r="EW622" s="1062">
        <v>1</v>
      </c>
      <c r="EX622" s="1062">
        <v>8</v>
      </c>
      <c r="EY622" s="1081">
        <v>1</v>
      </c>
      <c r="FB622" s="1062">
        <v>7</v>
      </c>
      <c r="FC622" s="1062">
        <v>3</v>
      </c>
      <c r="FD622" s="1062">
        <v>2</v>
      </c>
      <c r="FE622" s="1062">
        <v>12</v>
      </c>
      <c r="FF622" s="1082">
        <v>1</v>
      </c>
      <c r="FJ622" s="1062">
        <v>10</v>
      </c>
      <c r="FK622" s="1062">
        <v>0</v>
      </c>
      <c r="FL622" s="1062">
        <v>1</v>
      </c>
      <c r="FM622" s="1062">
        <v>11</v>
      </c>
      <c r="FN622" s="1124">
        <v>1</v>
      </c>
      <c r="FQ622" s="1062">
        <v>13</v>
      </c>
      <c r="FR622" s="1062">
        <v>0</v>
      </c>
      <c r="FS622" s="1062">
        <v>3</v>
      </c>
      <c r="FT622" s="1062">
        <v>16</v>
      </c>
      <c r="FU622" s="1076">
        <v>1</v>
      </c>
      <c r="FY622" s="1062">
        <v>0</v>
      </c>
      <c r="FZ622" s="1062">
        <v>0</v>
      </c>
      <c r="GA622" s="1062">
        <v>1</v>
      </c>
      <c r="GB622" s="590">
        <v>0</v>
      </c>
      <c r="GC622" s="1139">
        <v>1</v>
      </c>
      <c r="GE622" s="589">
        <v>46</v>
      </c>
      <c r="GF622" s="589">
        <v>10</v>
      </c>
      <c r="GG622" s="589">
        <v>17</v>
      </c>
      <c r="GH622" s="586">
        <v>0</v>
      </c>
      <c r="GI622" s="586">
        <v>4</v>
      </c>
    </row>
    <row r="623" spans="1:191" hidden="1" x14ac:dyDescent="0.35">
      <c r="A623" s="1225">
        <v>43593</v>
      </c>
      <c r="AC623" s="1062">
        <v>8</v>
      </c>
      <c r="AD623" s="1062">
        <v>3</v>
      </c>
      <c r="AE623" s="1062">
        <v>1</v>
      </c>
      <c r="AF623" s="1062">
        <v>12</v>
      </c>
      <c r="AG623" s="1076">
        <v>1</v>
      </c>
      <c r="AJ623" s="1062">
        <v>9</v>
      </c>
      <c r="AK623" s="1062">
        <v>3</v>
      </c>
      <c r="AL623" s="1062">
        <v>1</v>
      </c>
      <c r="AM623" s="1062">
        <v>13</v>
      </c>
      <c r="AN623" s="1076">
        <v>1</v>
      </c>
      <c r="AQ623" s="1062">
        <v>4</v>
      </c>
      <c r="AR623" s="1062">
        <v>3</v>
      </c>
      <c r="AS623" s="1062">
        <v>2</v>
      </c>
      <c r="AT623" s="1062">
        <v>9</v>
      </c>
      <c r="AU623" s="1082">
        <v>1</v>
      </c>
      <c r="AX623" s="1062">
        <v>5</v>
      </c>
      <c r="AY623" s="1062">
        <v>3</v>
      </c>
      <c r="AZ623" s="1062">
        <v>2</v>
      </c>
      <c r="BA623" s="1062">
        <v>10</v>
      </c>
      <c r="BB623" s="1082">
        <v>1</v>
      </c>
      <c r="BM623" s="1062">
        <v>0</v>
      </c>
      <c r="BN623" s="1062">
        <v>0</v>
      </c>
      <c r="BO623" s="1062">
        <v>2</v>
      </c>
      <c r="BP623" s="1062">
        <v>2</v>
      </c>
      <c r="BQ623" s="1128">
        <v>1</v>
      </c>
      <c r="BS623" s="1062">
        <v>0</v>
      </c>
      <c r="BT623" s="1062">
        <v>0</v>
      </c>
      <c r="BU623" s="1062">
        <v>2</v>
      </c>
      <c r="BV623" s="1062">
        <v>2</v>
      </c>
      <c r="BW623" s="1076">
        <v>1</v>
      </c>
      <c r="CA623" s="1062">
        <v>4</v>
      </c>
      <c r="CB623" s="1062">
        <v>2</v>
      </c>
      <c r="CC623" s="1062">
        <v>3</v>
      </c>
      <c r="CD623" s="1062">
        <v>9</v>
      </c>
      <c r="CE623" s="1082">
        <v>1</v>
      </c>
      <c r="CH623" s="1062">
        <v>7</v>
      </c>
      <c r="CI623" s="1062">
        <v>2</v>
      </c>
      <c r="CJ623" s="1062">
        <v>5</v>
      </c>
      <c r="CK623" s="1062">
        <v>14</v>
      </c>
      <c r="CL623" s="1082">
        <v>1</v>
      </c>
      <c r="CP623" s="1062">
        <v>7</v>
      </c>
      <c r="CQ623" s="1062">
        <v>0</v>
      </c>
      <c r="CR623" s="1062">
        <v>1</v>
      </c>
      <c r="CS623" s="1062">
        <v>8</v>
      </c>
      <c r="CT623" s="1082">
        <v>1</v>
      </c>
      <c r="CW623" s="1062">
        <v>8</v>
      </c>
      <c r="CX623" s="1062">
        <v>2</v>
      </c>
      <c r="CY623" s="1062">
        <v>2</v>
      </c>
      <c r="CZ623" s="1062">
        <v>12</v>
      </c>
      <c r="DA623" s="1082">
        <v>1</v>
      </c>
      <c r="DB623" s="1082"/>
      <c r="DC623" s="1082"/>
      <c r="DD623" s="1082"/>
      <c r="DE623" s="1082"/>
      <c r="DF623" s="1082"/>
      <c r="DG623" s="1082"/>
      <c r="DH623" s="1082"/>
      <c r="DI623" s="1082"/>
      <c r="DJ623" s="1082"/>
      <c r="DK623" s="1082"/>
      <c r="DL623" s="1082"/>
      <c r="EF623" s="1062">
        <v>6</v>
      </c>
      <c r="EG623" s="1062">
        <v>3</v>
      </c>
      <c r="EH623" s="1062">
        <v>3</v>
      </c>
      <c r="EI623" s="1062">
        <v>12</v>
      </c>
      <c r="EJ623" s="1082">
        <v>1</v>
      </c>
      <c r="EM623" s="1062">
        <v>9</v>
      </c>
      <c r="EN623" s="1062">
        <v>4</v>
      </c>
      <c r="EO623" s="1062">
        <v>5</v>
      </c>
      <c r="EP623" s="1062">
        <v>18</v>
      </c>
      <c r="EQ623" s="1082">
        <v>1</v>
      </c>
      <c r="EU623" s="1062">
        <v>6</v>
      </c>
      <c r="EV623" s="1062">
        <v>0</v>
      </c>
      <c r="EW623" s="1062">
        <v>2</v>
      </c>
      <c r="EX623" s="1062">
        <v>8</v>
      </c>
      <c r="EY623" s="1081">
        <v>1</v>
      </c>
      <c r="FB623" s="1062">
        <v>7</v>
      </c>
      <c r="FC623" s="1062">
        <v>1</v>
      </c>
      <c r="FD623" s="1062">
        <v>5</v>
      </c>
      <c r="FE623" s="1062">
        <v>13</v>
      </c>
      <c r="FF623" s="1082">
        <v>1</v>
      </c>
      <c r="FJ623" s="1062">
        <v>7</v>
      </c>
      <c r="FK623" s="1062">
        <v>0</v>
      </c>
      <c r="FL623" s="1062">
        <v>1</v>
      </c>
      <c r="FM623" s="1062">
        <v>8</v>
      </c>
      <c r="FN623" s="1124">
        <v>1</v>
      </c>
      <c r="FQ623" s="1062">
        <v>8</v>
      </c>
      <c r="FR623" s="1062">
        <v>0</v>
      </c>
      <c r="FS623" s="1062">
        <v>3</v>
      </c>
      <c r="FT623" s="1062">
        <v>11</v>
      </c>
      <c r="FU623" s="1076">
        <v>1</v>
      </c>
      <c r="FY623" s="1062">
        <v>2</v>
      </c>
      <c r="FZ623" s="1062">
        <v>1</v>
      </c>
      <c r="GA623" s="1062">
        <v>1</v>
      </c>
      <c r="GB623" s="590">
        <v>4</v>
      </c>
      <c r="GC623" s="1139">
        <v>1</v>
      </c>
      <c r="GE623" s="589">
        <v>44</v>
      </c>
      <c r="GF623" s="589">
        <v>12</v>
      </c>
      <c r="GG623" s="589">
        <v>16</v>
      </c>
      <c r="GH623" s="586">
        <v>1</v>
      </c>
      <c r="GI623" s="586">
        <v>3</v>
      </c>
    </row>
    <row r="624" spans="1:191" hidden="1" x14ac:dyDescent="0.35">
      <c r="A624" s="1225">
        <v>43594</v>
      </c>
      <c r="AC624" s="1062">
        <v>0</v>
      </c>
      <c r="AD624" s="1062">
        <v>0</v>
      </c>
      <c r="AE624" s="1062">
        <v>0</v>
      </c>
      <c r="AF624" s="1062">
        <v>0</v>
      </c>
      <c r="AG624" s="1076">
        <v>0</v>
      </c>
      <c r="AJ624" s="1062">
        <v>1</v>
      </c>
      <c r="AK624" s="1062">
        <v>0</v>
      </c>
      <c r="AL624" s="1062">
        <v>0</v>
      </c>
      <c r="AM624" s="1062">
        <v>1</v>
      </c>
      <c r="AN624" s="1076">
        <v>0</v>
      </c>
      <c r="AQ624" s="1062">
        <v>3</v>
      </c>
      <c r="AR624" s="1062">
        <v>9</v>
      </c>
      <c r="AS624" s="1062">
        <v>13</v>
      </c>
      <c r="AT624" s="1062">
        <v>25</v>
      </c>
      <c r="AU624" s="1082">
        <v>1</v>
      </c>
      <c r="AX624" s="1062">
        <v>3</v>
      </c>
      <c r="AY624" s="1062">
        <v>10</v>
      </c>
      <c r="AZ624" s="1062">
        <v>15</v>
      </c>
      <c r="BA624" s="1062">
        <v>28</v>
      </c>
      <c r="BB624" s="1082">
        <v>1</v>
      </c>
      <c r="BM624" s="1062">
        <v>0</v>
      </c>
      <c r="BN624" s="1062">
        <v>0</v>
      </c>
      <c r="BO624" s="1062">
        <v>1</v>
      </c>
      <c r="BP624" s="1062">
        <v>1</v>
      </c>
      <c r="BQ624" s="1128">
        <v>1</v>
      </c>
      <c r="BS624" s="1062">
        <v>0</v>
      </c>
      <c r="BT624" s="1062">
        <v>0</v>
      </c>
      <c r="BU624" s="1062">
        <v>2</v>
      </c>
      <c r="BV624" s="1062">
        <v>2</v>
      </c>
      <c r="BW624" s="1076">
        <v>1</v>
      </c>
      <c r="CA624" s="1062">
        <v>1</v>
      </c>
      <c r="CB624" s="1062">
        <v>0</v>
      </c>
      <c r="CC624" s="1062">
        <v>4</v>
      </c>
      <c r="CD624" s="1062">
        <v>5</v>
      </c>
      <c r="CE624" s="1082">
        <v>1</v>
      </c>
      <c r="CH624" s="1062">
        <v>2</v>
      </c>
      <c r="CI624" s="1062">
        <v>0</v>
      </c>
      <c r="CJ624" s="1062">
        <v>6</v>
      </c>
      <c r="CK624" s="1062">
        <v>8</v>
      </c>
      <c r="CL624" s="1082">
        <v>1</v>
      </c>
      <c r="CP624" s="1062">
        <v>8</v>
      </c>
      <c r="CQ624" s="1062">
        <v>0</v>
      </c>
      <c r="CR624" s="1062">
        <v>3</v>
      </c>
      <c r="CS624" s="1062">
        <v>11</v>
      </c>
      <c r="CT624" s="1082">
        <v>1</v>
      </c>
      <c r="CW624" s="1062">
        <v>10</v>
      </c>
      <c r="CX624" s="1062">
        <v>0</v>
      </c>
      <c r="CY624" s="1062">
        <v>3</v>
      </c>
      <c r="CZ624" s="1062">
        <v>13</v>
      </c>
      <c r="DA624" s="1082">
        <v>1</v>
      </c>
      <c r="DB624" s="1082"/>
      <c r="DC624" s="1082"/>
      <c r="DD624" s="1082"/>
      <c r="DE624" s="1082"/>
      <c r="DF624" s="1082"/>
      <c r="DG624" s="1082"/>
      <c r="DH624" s="1082"/>
      <c r="DI624" s="1082"/>
      <c r="DJ624" s="1082"/>
      <c r="DK624" s="1082"/>
      <c r="DL624" s="1082"/>
      <c r="EF624" s="1062">
        <v>4</v>
      </c>
      <c r="EG624" s="1062">
        <v>0</v>
      </c>
      <c r="EH624" s="1062">
        <v>2</v>
      </c>
      <c r="EI624" s="1062">
        <v>6</v>
      </c>
      <c r="EJ624" s="1082">
        <v>1</v>
      </c>
      <c r="EM624" s="1062">
        <v>4</v>
      </c>
      <c r="EN624" s="1062">
        <v>2</v>
      </c>
      <c r="EO624" s="1062">
        <v>3</v>
      </c>
      <c r="EP624" s="1062">
        <v>9</v>
      </c>
      <c r="EQ624" s="1082">
        <v>1</v>
      </c>
      <c r="EU624" s="1062">
        <v>4</v>
      </c>
      <c r="EV624" s="1062">
        <v>0</v>
      </c>
      <c r="EW624" s="1062">
        <v>2</v>
      </c>
      <c r="EX624" s="1062">
        <v>6</v>
      </c>
      <c r="EY624" s="1081">
        <v>1</v>
      </c>
      <c r="FB624" s="1062">
        <v>5</v>
      </c>
      <c r="FC624" s="1062">
        <v>1</v>
      </c>
      <c r="FD624" s="1062">
        <v>5</v>
      </c>
      <c r="FE624" s="1062">
        <v>11</v>
      </c>
      <c r="FF624" s="1082">
        <v>1</v>
      </c>
      <c r="FJ624" s="1062">
        <v>11</v>
      </c>
      <c r="FK624" s="1062">
        <v>0</v>
      </c>
      <c r="FL624" s="1062">
        <v>2</v>
      </c>
      <c r="FM624" s="1062">
        <v>13</v>
      </c>
      <c r="FN624" s="1124">
        <v>1</v>
      </c>
      <c r="FQ624" s="1062">
        <v>12</v>
      </c>
      <c r="FR624" s="1062">
        <v>0</v>
      </c>
      <c r="FS624" s="1062">
        <v>4</v>
      </c>
      <c r="FT624" s="1062">
        <v>16</v>
      </c>
      <c r="FU624" s="1076">
        <v>1</v>
      </c>
      <c r="FY624" s="1062">
        <v>2</v>
      </c>
      <c r="FZ624" s="1062">
        <v>1</v>
      </c>
      <c r="GA624" s="1062">
        <v>0</v>
      </c>
      <c r="GB624" s="590">
        <v>3</v>
      </c>
      <c r="GC624" s="1139">
        <v>1</v>
      </c>
      <c r="GE624" s="589">
        <v>33</v>
      </c>
      <c r="GF624" s="589">
        <v>10</v>
      </c>
      <c r="GG624" s="589">
        <v>27</v>
      </c>
      <c r="GH624" s="586">
        <v>1</v>
      </c>
      <c r="GI624" s="586">
        <v>4</v>
      </c>
    </row>
    <row r="625" spans="1:191" hidden="1" x14ac:dyDescent="0.35">
      <c r="A625" s="1227">
        <v>43595</v>
      </c>
      <c r="AC625" s="1062">
        <v>0</v>
      </c>
      <c r="AD625" s="1062">
        <v>0</v>
      </c>
      <c r="AE625" s="1062">
        <v>0</v>
      </c>
      <c r="AF625" s="1062">
        <v>0</v>
      </c>
      <c r="AG625" s="1076">
        <v>0</v>
      </c>
      <c r="AJ625" s="1062">
        <v>0</v>
      </c>
      <c r="AK625" s="1062">
        <v>0</v>
      </c>
      <c r="AL625" s="1062">
        <v>0</v>
      </c>
      <c r="AM625" s="1062">
        <v>0</v>
      </c>
      <c r="AN625" s="1076">
        <v>0</v>
      </c>
      <c r="AQ625" s="1062">
        <v>8</v>
      </c>
      <c r="AR625" s="1062">
        <v>6</v>
      </c>
      <c r="AS625" s="1062">
        <v>3</v>
      </c>
      <c r="AT625" s="1062">
        <v>17</v>
      </c>
      <c r="AU625" s="1082">
        <v>1</v>
      </c>
      <c r="AX625" s="1062">
        <v>8</v>
      </c>
      <c r="AY625" s="1062">
        <v>7</v>
      </c>
      <c r="AZ625" s="1062">
        <v>3</v>
      </c>
      <c r="BA625" s="1062">
        <v>18</v>
      </c>
      <c r="BB625" s="1082">
        <v>1</v>
      </c>
      <c r="BM625" s="1062">
        <v>0</v>
      </c>
      <c r="BN625" s="1062">
        <v>0</v>
      </c>
      <c r="BO625" s="1062">
        <v>0</v>
      </c>
      <c r="BP625" s="1062">
        <v>0</v>
      </c>
      <c r="BQ625" s="1128">
        <v>1</v>
      </c>
      <c r="BS625" s="1062">
        <v>0</v>
      </c>
      <c r="BT625" s="1062">
        <v>0</v>
      </c>
      <c r="BU625" s="1062">
        <v>0</v>
      </c>
      <c r="BV625" s="1062">
        <v>0</v>
      </c>
      <c r="BW625" s="1076">
        <v>1</v>
      </c>
      <c r="CA625" s="1062">
        <v>2</v>
      </c>
      <c r="CB625" s="1062">
        <v>1</v>
      </c>
      <c r="CC625" s="1062">
        <v>2</v>
      </c>
      <c r="CD625" s="1062">
        <v>5</v>
      </c>
      <c r="CE625" s="1082">
        <v>1</v>
      </c>
      <c r="CH625" s="1062">
        <v>4</v>
      </c>
      <c r="CI625" s="1062">
        <v>2</v>
      </c>
      <c r="CJ625" s="1062">
        <v>3</v>
      </c>
      <c r="CK625" s="1062">
        <v>9</v>
      </c>
      <c r="CL625" s="1082">
        <v>1</v>
      </c>
      <c r="CP625" s="1062">
        <v>5</v>
      </c>
      <c r="CQ625" s="1062">
        <v>0</v>
      </c>
      <c r="CR625" s="1062">
        <v>3</v>
      </c>
      <c r="CS625" s="1062">
        <v>8</v>
      </c>
      <c r="CT625" s="1082">
        <v>1</v>
      </c>
      <c r="CW625" s="1062">
        <v>6</v>
      </c>
      <c r="CX625" s="1062">
        <v>0</v>
      </c>
      <c r="CY625" s="1062">
        <v>4</v>
      </c>
      <c r="CZ625" s="1062">
        <v>10</v>
      </c>
      <c r="DA625" s="1082">
        <v>1</v>
      </c>
      <c r="DB625" s="1082"/>
      <c r="DC625" s="1082"/>
      <c r="DD625" s="1082"/>
      <c r="DE625" s="1082"/>
      <c r="DF625" s="1082"/>
      <c r="DG625" s="1082"/>
      <c r="DH625" s="1082"/>
      <c r="DI625" s="1082"/>
      <c r="DJ625" s="1082"/>
      <c r="DK625" s="1082"/>
      <c r="DL625" s="1082"/>
      <c r="EF625" s="1062">
        <v>3</v>
      </c>
      <c r="EG625" s="1062">
        <v>0</v>
      </c>
      <c r="EH625" s="1062">
        <v>5</v>
      </c>
      <c r="EI625" s="1062">
        <v>8</v>
      </c>
      <c r="EJ625" s="1082">
        <v>1</v>
      </c>
      <c r="EM625" s="1062">
        <v>5</v>
      </c>
      <c r="EN625" s="1062">
        <v>0</v>
      </c>
      <c r="EO625" s="1062">
        <v>6</v>
      </c>
      <c r="EP625" s="1062">
        <v>11</v>
      </c>
      <c r="EQ625" s="1082">
        <v>1</v>
      </c>
      <c r="EU625" s="1062">
        <v>5</v>
      </c>
      <c r="EV625" s="1062">
        <v>1</v>
      </c>
      <c r="EW625" s="1062">
        <v>1</v>
      </c>
      <c r="EX625" s="1062">
        <v>7</v>
      </c>
      <c r="EY625" s="1081">
        <v>1</v>
      </c>
      <c r="FB625" s="1062">
        <v>6</v>
      </c>
      <c r="FC625" s="1062">
        <v>2</v>
      </c>
      <c r="FD625" s="1062">
        <v>7</v>
      </c>
      <c r="FE625" s="1062">
        <v>15</v>
      </c>
      <c r="FF625" s="1082">
        <v>1</v>
      </c>
      <c r="FJ625" s="1062">
        <v>0</v>
      </c>
      <c r="FK625" s="1062">
        <v>0</v>
      </c>
      <c r="FL625" s="1062">
        <v>0</v>
      </c>
      <c r="FM625" s="1062">
        <v>0</v>
      </c>
      <c r="FN625" s="1124">
        <v>0</v>
      </c>
      <c r="FQ625" s="1062">
        <v>0</v>
      </c>
      <c r="FR625" s="1062">
        <v>0</v>
      </c>
      <c r="FS625" s="1062">
        <v>0</v>
      </c>
      <c r="FT625" s="1062">
        <v>0</v>
      </c>
      <c r="FU625" s="1076">
        <v>0</v>
      </c>
      <c r="FY625" s="1062">
        <v>0</v>
      </c>
      <c r="FZ625" s="1062">
        <v>0</v>
      </c>
      <c r="GA625" s="1062">
        <v>0</v>
      </c>
      <c r="GB625" s="590">
        <v>0</v>
      </c>
      <c r="GC625" s="1139">
        <v>1</v>
      </c>
      <c r="GE625" s="589">
        <v>23</v>
      </c>
      <c r="GF625" s="589">
        <v>8</v>
      </c>
      <c r="GG625" s="589">
        <v>14</v>
      </c>
      <c r="GH625" s="586">
        <v>0</v>
      </c>
      <c r="GI625" s="586">
        <v>0</v>
      </c>
    </row>
    <row r="626" spans="1:191" hidden="1" x14ac:dyDescent="0.35">
      <c r="A626" s="1225">
        <v>43598</v>
      </c>
      <c r="AC626" s="1062">
        <v>7</v>
      </c>
      <c r="AD626" s="1062">
        <v>1</v>
      </c>
      <c r="AE626" s="1062">
        <v>10</v>
      </c>
      <c r="AF626" s="1062">
        <v>18</v>
      </c>
      <c r="AG626" s="1076">
        <v>1</v>
      </c>
      <c r="AJ626" s="1062">
        <v>8</v>
      </c>
      <c r="AK626" s="1062">
        <v>2</v>
      </c>
      <c r="AL626" s="1062">
        <v>10</v>
      </c>
      <c r="AM626" s="1062">
        <v>20</v>
      </c>
      <c r="AN626" s="1076">
        <v>1</v>
      </c>
      <c r="AQ626" s="1062">
        <v>3</v>
      </c>
      <c r="AR626" s="1062">
        <v>1</v>
      </c>
      <c r="AS626" s="1062">
        <v>7</v>
      </c>
      <c r="AT626" s="1062">
        <v>11</v>
      </c>
      <c r="AU626" s="1082">
        <v>1</v>
      </c>
      <c r="AX626" s="1062">
        <v>3</v>
      </c>
      <c r="AY626" s="1062">
        <v>2</v>
      </c>
      <c r="AZ626" s="1062">
        <v>7</v>
      </c>
      <c r="BA626" s="1062">
        <v>12</v>
      </c>
      <c r="BB626" s="1082">
        <v>1</v>
      </c>
      <c r="BM626" s="1062">
        <v>0</v>
      </c>
      <c r="BN626" s="1062">
        <v>0</v>
      </c>
      <c r="BO626" s="1062">
        <v>0</v>
      </c>
      <c r="BP626" s="1062">
        <v>0</v>
      </c>
      <c r="BQ626" s="1128">
        <v>1</v>
      </c>
      <c r="BS626" s="1062">
        <v>0</v>
      </c>
      <c r="BT626" s="1062">
        <v>0</v>
      </c>
      <c r="BU626" s="1062">
        <v>0</v>
      </c>
      <c r="BV626" s="1062">
        <v>0</v>
      </c>
      <c r="BW626" s="1076">
        <v>1</v>
      </c>
      <c r="CA626" s="1062">
        <v>9</v>
      </c>
      <c r="CB626" s="1062">
        <v>0</v>
      </c>
      <c r="CC626" s="1062">
        <v>1</v>
      </c>
      <c r="CD626" s="1062">
        <v>10</v>
      </c>
      <c r="CE626" s="1082">
        <v>1</v>
      </c>
      <c r="CH626" s="1062">
        <v>13</v>
      </c>
      <c r="CI626" s="1062">
        <v>1</v>
      </c>
      <c r="CJ626" s="1062">
        <v>1</v>
      </c>
      <c r="CK626" s="1062">
        <v>15</v>
      </c>
      <c r="CL626" s="1082">
        <v>1</v>
      </c>
      <c r="CP626" s="1062">
        <v>8</v>
      </c>
      <c r="CQ626" s="1062">
        <v>1</v>
      </c>
      <c r="CR626" s="1062">
        <v>3</v>
      </c>
      <c r="CS626" s="1062">
        <v>12</v>
      </c>
      <c r="CT626" s="1082">
        <v>1</v>
      </c>
      <c r="CW626" s="1062">
        <v>8</v>
      </c>
      <c r="CX626" s="1062">
        <v>1</v>
      </c>
      <c r="CY626" s="1062">
        <v>4</v>
      </c>
      <c r="CZ626" s="1062">
        <v>13</v>
      </c>
      <c r="DA626" s="1082">
        <v>1</v>
      </c>
      <c r="DB626" s="1082"/>
      <c r="DC626" s="1082"/>
      <c r="DD626" s="1082"/>
      <c r="DE626" s="1082"/>
      <c r="DF626" s="1082"/>
      <c r="DG626" s="1082"/>
      <c r="DH626" s="1082"/>
      <c r="DI626" s="1082"/>
      <c r="DJ626" s="1082"/>
      <c r="DK626" s="1082"/>
      <c r="DL626" s="1082"/>
      <c r="EF626" s="1062">
        <v>5</v>
      </c>
      <c r="EG626" s="1062">
        <v>0</v>
      </c>
      <c r="EH626" s="1062">
        <v>1</v>
      </c>
      <c r="EI626" s="1062">
        <v>6</v>
      </c>
      <c r="EJ626" s="1082">
        <v>1</v>
      </c>
      <c r="EM626" s="1062">
        <v>7</v>
      </c>
      <c r="EN626" s="1062">
        <v>2</v>
      </c>
      <c r="EO626" s="1062">
        <v>4</v>
      </c>
      <c r="EP626" s="1062">
        <v>13</v>
      </c>
      <c r="EQ626" s="1082">
        <v>1</v>
      </c>
      <c r="EU626" s="1062">
        <v>2</v>
      </c>
      <c r="EV626" s="1062">
        <v>0</v>
      </c>
      <c r="EW626" s="1062">
        <v>0</v>
      </c>
      <c r="EX626" s="1062">
        <v>2</v>
      </c>
      <c r="EY626" s="1081">
        <v>1</v>
      </c>
      <c r="FB626" s="1062">
        <v>2</v>
      </c>
      <c r="FC626" s="1062">
        <v>2</v>
      </c>
      <c r="FD626" s="1062">
        <v>2</v>
      </c>
      <c r="FE626" s="1062">
        <v>6</v>
      </c>
      <c r="FF626" s="1082">
        <v>1</v>
      </c>
      <c r="FJ626" s="1062">
        <v>4</v>
      </c>
      <c r="FK626" s="1062">
        <v>0</v>
      </c>
      <c r="FL626" s="1062">
        <v>2</v>
      </c>
      <c r="FM626" s="1062">
        <v>6</v>
      </c>
      <c r="FN626" s="1124">
        <v>1</v>
      </c>
      <c r="FQ626" s="1062">
        <v>6</v>
      </c>
      <c r="FR626" s="1062">
        <v>0</v>
      </c>
      <c r="FS626" s="1062">
        <v>4</v>
      </c>
      <c r="FT626" s="1062">
        <v>10</v>
      </c>
      <c r="FU626" s="1076">
        <v>1</v>
      </c>
      <c r="FY626" s="1062">
        <v>0</v>
      </c>
      <c r="FZ626" s="1062">
        <v>2</v>
      </c>
      <c r="GA626" s="1062">
        <v>1</v>
      </c>
      <c r="GB626" s="590">
        <v>3</v>
      </c>
      <c r="GC626" s="1139">
        <v>1</v>
      </c>
      <c r="GE626" s="589">
        <v>38</v>
      </c>
      <c r="GF626" s="589">
        <v>5</v>
      </c>
      <c r="GG626" s="589">
        <v>25</v>
      </c>
      <c r="GH626" s="586">
        <v>1</v>
      </c>
      <c r="GI626" s="586">
        <v>3</v>
      </c>
    </row>
    <row r="627" spans="1:191" hidden="1" x14ac:dyDescent="0.35">
      <c r="A627" s="1225">
        <v>43599</v>
      </c>
      <c r="AC627" s="1062">
        <v>10</v>
      </c>
      <c r="AD627" s="1062">
        <v>4</v>
      </c>
      <c r="AE627" s="1062">
        <v>5</v>
      </c>
      <c r="AF627" s="1062">
        <v>19</v>
      </c>
      <c r="AG627" s="1076">
        <v>1</v>
      </c>
      <c r="AJ627" s="1062">
        <v>10</v>
      </c>
      <c r="AK627" s="1062">
        <v>4</v>
      </c>
      <c r="AL627" s="1062">
        <v>5</v>
      </c>
      <c r="AM627" s="1062">
        <v>19</v>
      </c>
      <c r="AN627" s="1076">
        <v>1</v>
      </c>
      <c r="AQ627" s="1062">
        <v>3</v>
      </c>
      <c r="AR627" s="1062">
        <v>2</v>
      </c>
      <c r="AS627" s="1062">
        <v>9</v>
      </c>
      <c r="AT627" s="1062">
        <v>14</v>
      </c>
      <c r="AU627" s="1082">
        <v>1</v>
      </c>
      <c r="AX627" s="1062">
        <v>3</v>
      </c>
      <c r="AY627" s="1062">
        <v>5</v>
      </c>
      <c r="AZ627" s="1062">
        <v>11</v>
      </c>
      <c r="BA627" s="1062">
        <v>19</v>
      </c>
      <c r="BB627" s="1082">
        <v>1</v>
      </c>
      <c r="BM627" s="1062">
        <v>0</v>
      </c>
      <c r="BN627" s="1062">
        <v>0</v>
      </c>
      <c r="BO627" s="1062">
        <v>0</v>
      </c>
      <c r="BP627" s="1062">
        <v>0</v>
      </c>
      <c r="BQ627" s="1128">
        <v>1</v>
      </c>
      <c r="BS627" s="1062">
        <v>0</v>
      </c>
      <c r="BT627" s="1062">
        <v>0</v>
      </c>
      <c r="BU627" s="1062">
        <v>0</v>
      </c>
      <c r="BV627" s="1062">
        <v>0</v>
      </c>
      <c r="BW627" s="1076">
        <v>1</v>
      </c>
      <c r="CA627" s="1062">
        <v>1</v>
      </c>
      <c r="CB627" s="1062">
        <v>0</v>
      </c>
      <c r="CC627" s="1062">
        <v>2</v>
      </c>
      <c r="CD627" s="1062">
        <v>3</v>
      </c>
      <c r="CE627" s="1082">
        <v>1</v>
      </c>
      <c r="CH627" s="1062">
        <v>2</v>
      </c>
      <c r="CI627" s="1062">
        <v>0</v>
      </c>
      <c r="CJ627" s="1062">
        <v>4</v>
      </c>
      <c r="CK627" s="1062">
        <v>6</v>
      </c>
      <c r="CL627" s="1082">
        <v>1</v>
      </c>
      <c r="CP627" s="1062">
        <v>3</v>
      </c>
      <c r="CQ627" s="1062">
        <v>0</v>
      </c>
      <c r="CR627" s="1062">
        <v>3</v>
      </c>
      <c r="CS627" s="1062">
        <v>6</v>
      </c>
      <c r="CT627" s="1082">
        <v>1</v>
      </c>
      <c r="CW627" s="1062">
        <v>4</v>
      </c>
      <c r="CX627" s="1062">
        <v>0</v>
      </c>
      <c r="CY627" s="1062">
        <v>3</v>
      </c>
      <c r="CZ627" s="1062">
        <v>7</v>
      </c>
      <c r="DA627" s="1082">
        <v>1</v>
      </c>
      <c r="DB627" s="1082"/>
      <c r="DC627" s="1082"/>
      <c r="DD627" s="1082"/>
      <c r="DE627" s="1082"/>
      <c r="DF627" s="1082"/>
      <c r="DG627" s="1082"/>
      <c r="DH627" s="1082"/>
      <c r="DI627" s="1082"/>
      <c r="DJ627" s="1082"/>
      <c r="DK627" s="1082"/>
      <c r="DL627" s="1082"/>
      <c r="EF627" s="1062">
        <v>13</v>
      </c>
      <c r="EG627" s="1062">
        <v>1</v>
      </c>
      <c r="EH627" s="1062">
        <v>1</v>
      </c>
      <c r="EI627" s="1062">
        <v>15</v>
      </c>
      <c r="EJ627" s="1082">
        <v>1</v>
      </c>
      <c r="EM627" s="1062">
        <v>14</v>
      </c>
      <c r="EN627" s="1062">
        <v>2</v>
      </c>
      <c r="EO627" s="1062">
        <v>2</v>
      </c>
      <c r="EP627" s="1062">
        <v>18</v>
      </c>
      <c r="EQ627" s="1082">
        <v>1</v>
      </c>
      <c r="EU627" s="1062">
        <v>2</v>
      </c>
      <c r="EV627" s="1062">
        <v>1</v>
      </c>
      <c r="EW627" s="1062">
        <v>3</v>
      </c>
      <c r="EX627" s="1062">
        <v>6</v>
      </c>
      <c r="EY627" s="1081">
        <v>1</v>
      </c>
      <c r="FB627" s="1062">
        <v>2</v>
      </c>
      <c r="FC627" s="1062">
        <v>4</v>
      </c>
      <c r="FD627" s="1062">
        <v>7</v>
      </c>
      <c r="FE627" s="1062">
        <v>13</v>
      </c>
      <c r="FF627" s="1082">
        <v>1</v>
      </c>
      <c r="FJ627" s="1062">
        <v>9</v>
      </c>
      <c r="FK627" s="1062">
        <v>0</v>
      </c>
      <c r="FL627" s="1062">
        <v>0</v>
      </c>
      <c r="FM627" s="1062">
        <v>9</v>
      </c>
      <c r="FN627" s="1124">
        <v>1</v>
      </c>
      <c r="FQ627" s="1062">
        <v>9</v>
      </c>
      <c r="FR627" s="1062">
        <v>0</v>
      </c>
      <c r="FS627" s="1062">
        <v>2</v>
      </c>
      <c r="FT627" s="1062">
        <v>11</v>
      </c>
      <c r="FU627" s="1076">
        <v>1</v>
      </c>
      <c r="FY627" s="1062">
        <v>0</v>
      </c>
      <c r="FZ627" s="1062">
        <v>0</v>
      </c>
      <c r="GA627" s="1062">
        <v>2</v>
      </c>
      <c r="GB627" s="590">
        <v>2</v>
      </c>
      <c r="GC627" s="1139">
        <v>1</v>
      </c>
      <c r="GE627" s="589">
        <v>41</v>
      </c>
      <c r="GF627" s="589">
        <v>8</v>
      </c>
      <c r="GG627" s="589">
        <v>25</v>
      </c>
      <c r="GH627" s="586">
        <v>0</v>
      </c>
      <c r="GI627" s="586">
        <v>2</v>
      </c>
    </row>
    <row r="628" spans="1:191" hidden="1" x14ac:dyDescent="0.35">
      <c r="A628" s="1225">
        <v>43600</v>
      </c>
      <c r="AC628" s="1062">
        <v>7</v>
      </c>
      <c r="AD628" s="1062">
        <v>2</v>
      </c>
      <c r="AE628" s="1062">
        <v>7</v>
      </c>
      <c r="AF628" s="1062">
        <v>16</v>
      </c>
      <c r="AG628" s="1076">
        <v>1</v>
      </c>
      <c r="AJ628" s="1062">
        <v>10</v>
      </c>
      <c r="AK628" s="1062">
        <v>3</v>
      </c>
      <c r="AL628" s="1062">
        <v>9</v>
      </c>
      <c r="AM628" s="1062">
        <v>22</v>
      </c>
      <c r="AN628" s="1076">
        <v>1</v>
      </c>
      <c r="AQ628" s="1062">
        <v>0</v>
      </c>
      <c r="AR628" s="1062">
        <v>0</v>
      </c>
      <c r="AS628" s="1062">
        <v>5</v>
      </c>
      <c r="AT628" s="1062">
        <v>5</v>
      </c>
      <c r="AU628" s="1082">
        <v>1</v>
      </c>
      <c r="AX628" s="1062">
        <v>0</v>
      </c>
      <c r="AY628" s="1062">
        <v>1</v>
      </c>
      <c r="AZ628" s="1062">
        <v>5</v>
      </c>
      <c r="BA628" s="1062">
        <v>6</v>
      </c>
      <c r="BB628" s="1082">
        <v>1</v>
      </c>
      <c r="BM628" s="1062">
        <v>0</v>
      </c>
      <c r="BN628" s="1062">
        <v>0</v>
      </c>
      <c r="BO628" s="1062">
        <v>0</v>
      </c>
      <c r="BP628" s="1062">
        <v>0</v>
      </c>
      <c r="BQ628" s="1128">
        <v>1</v>
      </c>
      <c r="BS628" s="1062">
        <v>0</v>
      </c>
      <c r="BT628" s="1062">
        <v>0</v>
      </c>
      <c r="BU628" s="1062">
        <v>0</v>
      </c>
      <c r="BV628" s="1062">
        <v>0</v>
      </c>
      <c r="BW628" s="1076">
        <v>1</v>
      </c>
      <c r="CA628" s="1062">
        <v>4</v>
      </c>
      <c r="CB628" s="1062">
        <v>0</v>
      </c>
      <c r="CC628" s="1062">
        <v>2</v>
      </c>
      <c r="CD628" s="1062">
        <v>6</v>
      </c>
      <c r="CE628" s="1082">
        <v>1</v>
      </c>
      <c r="CH628" s="1062">
        <v>6</v>
      </c>
      <c r="CI628" s="1062">
        <v>0</v>
      </c>
      <c r="CJ628" s="1062">
        <v>4</v>
      </c>
      <c r="CK628" s="1062">
        <v>10</v>
      </c>
      <c r="CL628" s="1082">
        <v>1</v>
      </c>
      <c r="CP628" s="1062">
        <v>8</v>
      </c>
      <c r="CQ628" s="1062">
        <v>0</v>
      </c>
      <c r="CR628" s="1062">
        <v>1</v>
      </c>
      <c r="CS628" s="1062">
        <v>9</v>
      </c>
      <c r="CT628" s="1082">
        <v>1</v>
      </c>
      <c r="CW628" s="1062">
        <v>9</v>
      </c>
      <c r="CX628" s="1062">
        <v>1</v>
      </c>
      <c r="CY628" s="1062">
        <v>3</v>
      </c>
      <c r="CZ628" s="1062">
        <v>13</v>
      </c>
      <c r="DA628" s="1082">
        <v>1</v>
      </c>
      <c r="DB628" s="1082"/>
      <c r="DC628" s="1082"/>
      <c r="DD628" s="1082"/>
      <c r="DE628" s="1082"/>
      <c r="DF628" s="1082"/>
      <c r="DG628" s="1082"/>
      <c r="DH628" s="1082"/>
      <c r="DI628" s="1082"/>
      <c r="DJ628" s="1082"/>
      <c r="DK628" s="1082"/>
      <c r="DL628" s="1082"/>
      <c r="EF628" s="1062">
        <v>4</v>
      </c>
      <c r="EG628" s="1062">
        <v>0</v>
      </c>
      <c r="EH628" s="1062">
        <v>2</v>
      </c>
      <c r="EI628" s="1062">
        <v>6</v>
      </c>
      <c r="EJ628" s="1082">
        <v>1</v>
      </c>
      <c r="EM628" s="1062">
        <v>5</v>
      </c>
      <c r="EN628" s="1062">
        <v>2</v>
      </c>
      <c r="EO628" s="1062">
        <v>2</v>
      </c>
      <c r="EP628" s="1062">
        <v>9</v>
      </c>
      <c r="EQ628" s="1082">
        <v>1</v>
      </c>
      <c r="EU628" s="1062">
        <v>4</v>
      </c>
      <c r="EV628" s="1062">
        <v>1</v>
      </c>
      <c r="EW628" s="1062">
        <v>6</v>
      </c>
      <c r="EX628" s="1062">
        <v>11</v>
      </c>
      <c r="EY628" s="1081">
        <v>1</v>
      </c>
      <c r="FB628" s="1062">
        <v>4</v>
      </c>
      <c r="FC628" s="1062">
        <v>2</v>
      </c>
      <c r="FD628" s="1062">
        <v>10</v>
      </c>
      <c r="FE628" s="1062">
        <v>16</v>
      </c>
      <c r="FF628" s="1082">
        <v>1</v>
      </c>
      <c r="FJ628" s="1062">
        <v>6</v>
      </c>
      <c r="FK628" s="1062">
        <v>1</v>
      </c>
      <c r="FL628" s="1062">
        <v>0</v>
      </c>
      <c r="FM628" s="1062">
        <v>7</v>
      </c>
      <c r="FN628" s="1124">
        <v>1</v>
      </c>
      <c r="FQ628" s="1062">
        <v>8</v>
      </c>
      <c r="FR628" s="1062">
        <v>1</v>
      </c>
      <c r="FS628" s="1062">
        <v>1</v>
      </c>
      <c r="FT628" s="1062">
        <v>10</v>
      </c>
      <c r="FU628" s="1076">
        <v>1</v>
      </c>
      <c r="FY628" s="1062">
        <v>1</v>
      </c>
      <c r="FZ628" s="1062">
        <v>0</v>
      </c>
      <c r="GA628" s="1062">
        <v>1</v>
      </c>
      <c r="GB628" s="590">
        <v>2</v>
      </c>
      <c r="GC628" s="1139">
        <v>1</v>
      </c>
      <c r="GE628" s="589">
        <v>34</v>
      </c>
      <c r="GF628" s="589">
        <v>4</v>
      </c>
      <c r="GG628" s="589">
        <v>24</v>
      </c>
      <c r="GH628" s="586">
        <v>0</v>
      </c>
      <c r="GI628" s="586">
        <v>0</v>
      </c>
    </row>
    <row r="629" spans="1:191" hidden="1" x14ac:dyDescent="0.35">
      <c r="A629" s="1225">
        <v>43601</v>
      </c>
      <c r="AC629" s="1062">
        <v>4</v>
      </c>
      <c r="AD629" s="1062">
        <v>1</v>
      </c>
      <c r="AE629" s="1062">
        <v>4</v>
      </c>
      <c r="AF629" s="1062">
        <v>9</v>
      </c>
      <c r="AG629" s="1076">
        <v>1</v>
      </c>
      <c r="AJ629" s="1062">
        <v>5</v>
      </c>
      <c r="AK629" s="1062">
        <v>1</v>
      </c>
      <c r="AL629" s="1062">
        <v>4</v>
      </c>
      <c r="AM629" s="1062">
        <v>10</v>
      </c>
      <c r="AN629" s="1076">
        <v>1</v>
      </c>
      <c r="AQ629" s="1062">
        <v>3</v>
      </c>
      <c r="AR629" s="1062">
        <v>0</v>
      </c>
      <c r="AS629" s="1062">
        <v>4</v>
      </c>
      <c r="AT629" s="1062">
        <v>7</v>
      </c>
      <c r="AU629" s="1082">
        <v>1</v>
      </c>
      <c r="AX629" s="1062">
        <v>3</v>
      </c>
      <c r="AY629" s="1062">
        <v>1</v>
      </c>
      <c r="AZ629" s="1062">
        <v>6</v>
      </c>
      <c r="BA629" s="1062">
        <v>10</v>
      </c>
      <c r="BB629" s="1082">
        <v>1</v>
      </c>
      <c r="BM629" s="1062">
        <v>0</v>
      </c>
      <c r="BN629" s="1062">
        <v>0</v>
      </c>
      <c r="BO629" s="1062">
        <v>0</v>
      </c>
      <c r="BP629" s="1062">
        <v>0</v>
      </c>
      <c r="BQ629" s="1128">
        <v>1</v>
      </c>
      <c r="BS629" s="1062">
        <v>0</v>
      </c>
      <c r="BT629" s="1062">
        <v>0</v>
      </c>
      <c r="BU629" s="1062">
        <v>0</v>
      </c>
      <c r="BV629" s="1062">
        <v>0</v>
      </c>
      <c r="BW629" s="1076">
        <v>1</v>
      </c>
      <c r="CA629" s="1062">
        <v>3</v>
      </c>
      <c r="CB629" s="1062">
        <v>0</v>
      </c>
      <c r="CC629" s="1062">
        <v>0</v>
      </c>
      <c r="CD629" s="1062">
        <v>3</v>
      </c>
      <c r="CE629" s="1082">
        <v>1</v>
      </c>
      <c r="CH629" s="1062">
        <v>5</v>
      </c>
      <c r="CI629" s="1062">
        <v>0</v>
      </c>
      <c r="CJ629" s="1062">
        <v>3</v>
      </c>
      <c r="CK629" s="1062">
        <v>8</v>
      </c>
      <c r="CL629" s="1082">
        <v>1</v>
      </c>
      <c r="CP629" s="1062">
        <v>4</v>
      </c>
      <c r="CQ629" s="1062">
        <v>0</v>
      </c>
      <c r="CR629" s="1062">
        <v>1</v>
      </c>
      <c r="CS629" s="1062">
        <v>5</v>
      </c>
      <c r="CT629" s="1082">
        <v>1</v>
      </c>
      <c r="CW629" s="1062">
        <v>5</v>
      </c>
      <c r="CX629" s="1062">
        <v>0</v>
      </c>
      <c r="CY629" s="1062">
        <v>1</v>
      </c>
      <c r="CZ629" s="1062">
        <v>6</v>
      </c>
      <c r="DA629" s="1082">
        <v>1</v>
      </c>
      <c r="DB629" s="1082"/>
      <c r="DC629" s="1082"/>
      <c r="DD629" s="1082"/>
      <c r="DE629" s="1082"/>
      <c r="DF629" s="1082"/>
      <c r="DG629" s="1082"/>
      <c r="DH629" s="1082"/>
      <c r="DI629" s="1082"/>
      <c r="DJ629" s="1082"/>
      <c r="DK629" s="1082"/>
      <c r="DL629" s="1082"/>
      <c r="EF629" s="1062">
        <v>0</v>
      </c>
      <c r="EG629" s="1062">
        <v>0</v>
      </c>
      <c r="EH629" s="1062">
        <v>1</v>
      </c>
      <c r="EI629" s="1062">
        <v>1</v>
      </c>
      <c r="EJ629" s="1082">
        <v>1</v>
      </c>
      <c r="EM629" s="1062">
        <v>1</v>
      </c>
      <c r="EN629" s="1062">
        <v>1</v>
      </c>
      <c r="EO629" s="1062">
        <v>2</v>
      </c>
      <c r="EP629" s="1062">
        <v>4</v>
      </c>
      <c r="EQ629" s="1082">
        <v>1</v>
      </c>
      <c r="EU629" s="1062">
        <v>5</v>
      </c>
      <c r="EV629" s="1062">
        <v>0</v>
      </c>
      <c r="EW629" s="1062">
        <v>0</v>
      </c>
      <c r="EX629" s="1062">
        <v>5</v>
      </c>
      <c r="EY629" s="1081">
        <v>1</v>
      </c>
      <c r="FB629" s="1062">
        <v>6</v>
      </c>
      <c r="FC629" s="1062">
        <v>0</v>
      </c>
      <c r="FD629" s="1062">
        <v>2</v>
      </c>
      <c r="FE629" s="1062">
        <v>8</v>
      </c>
      <c r="FF629" s="1082">
        <v>1</v>
      </c>
      <c r="FJ629" s="1062">
        <v>5</v>
      </c>
      <c r="FK629" s="1062">
        <v>1</v>
      </c>
      <c r="FL629" s="1062">
        <v>0</v>
      </c>
      <c r="FM629" s="1062">
        <v>6</v>
      </c>
      <c r="FN629" s="1124">
        <v>1</v>
      </c>
      <c r="FQ629" s="1062">
        <v>6</v>
      </c>
      <c r="FR629" s="1062">
        <v>1</v>
      </c>
      <c r="FS629" s="1062">
        <v>1</v>
      </c>
      <c r="FT629" s="1062">
        <v>8</v>
      </c>
      <c r="FU629" s="1076">
        <v>1</v>
      </c>
      <c r="FY629" s="1062">
        <v>2</v>
      </c>
      <c r="FZ629" s="1062">
        <v>1</v>
      </c>
      <c r="GA629" s="1062">
        <v>1</v>
      </c>
      <c r="GB629" s="590">
        <v>4</v>
      </c>
      <c r="GC629" s="1139">
        <v>1</v>
      </c>
      <c r="GE629" s="589">
        <v>26</v>
      </c>
      <c r="GF629" s="589">
        <v>3</v>
      </c>
      <c r="GG629" s="589">
        <v>11</v>
      </c>
      <c r="GH629" s="586">
        <v>0</v>
      </c>
      <c r="GI629" s="586">
        <v>2</v>
      </c>
    </row>
    <row r="630" spans="1:191" hidden="1" x14ac:dyDescent="0.35">
      <c r="A630" s="1227">
        <v>43602</v>
      </c>
      <c r="AC630" s="1062">
        <v>4</v>
      </c>
      <c r="AD630" s="1062">
        <v>0</v>
      </c>
      <c r="AE630" s="1062">
        <v>1</v>
      </c>
      <c r="AF630" s="1062">
        <v>5</v>
      </c>
      <c r="AG630" s="1076">
        <v>1</v>
      </c>
      <c r="AJ630" s="1062">
        <v>5</v>
      </c>
      <c r="AK630" s="1062">
        <v>2</v>
      </c>
      <c r="AL630" s="1062">
        <v>2</v>
      </c>
      <c r="AM630" s="1062">
        <v>9</v>
      </c>
      <c r="AN630" s="1076">
        <v>1</v>
      </c>
      <c r="AQ630" s="1062">
        <v>5</v>
      </c>
      <c r="AR630" s="1062">
        <v>1</v>
      </c>
      <c r="AS630" s="1062">
        <v>1</v>
      </c>
      <c r="AT630" s="1062">
        <v>7</v>
      </c>
      <c r="AU630" s="1082">
        <v>1</v>
      </c>
      <c r="AX630" s="1062">
        <v>5</v>
      </c>
      <c r="AY630" s="1062">
        <v>1</v>
      </c>
      <c r="AZ630" s="1062">
        <v>1</v>
      </c>
      <c r="BA630" s="1062">
        <v>7</v>
      </c>
      <c r="BB630" s="1082">
        <v>1</v>
      </c>
      <c r="BM630" s="1062">
        <v>1</v>
      </c>
      <c r="BN630" s="1062">
        <v>0</v>
      </c>
      <c r="BO630" s="1062">
        <v>1</v>
      </c>
      <c r="BP630" s="1062">
        <v>2</v>
      </c>
      <c r="BQ630" s="1128">
        <v>1</v>
      </c>
      <c r="BS630" s="1062">
        <v>1</v>
      </c>
      <c r="BT630" s="1062">
        <v>0</v>
      </c>
      <c r="BU630" s="1062">
        <v>1</v>
      </c>
      <c r="BV630" s="1062">
        <v>2</v>
      </c>
      <c r="BW630" s="1076">
        <v>1</v>
      </c>
      <c r="CA630" s="1062">
        <v>6</v>
      </c>
      <c r="CB630" s="1062">
        <v>1</v>
      </c>
      <c r="CC630" s="1062">
        <v>4</v>
      </c>
      <c r="CD630" s="1062">
        <v>11</v>
      </c>
      <c r="CE630" s="1082">
        <v>1</v>
      </c>
      <c r="CH630" s="1062">
        <v>8</v>
      </c>
      <c r="CI630" s="1062">
        <v>1</v>
      </c>
      <c r="CJ630" s="1062">
        <v>7</v>
      </c>
      <c r="CK630" s="1062">
        <v>16</v>
      </c>
      <c r="CL630" s="1082">
        <v>1</v>
      </c>
      <c r="CP630" s="1062">
        <v>11</v>
      </c>
      <c r="CQ630" s="1062">
        <v>0</v>
      </c>
      <c r="CR630" s="1062">
        <v>0</v>
      </c>
      <c r="CS630" s="1062">
        <v>11</v>
      </c>
      <c r="CT630" s="1082">
        <v>1</v>
      </c>
      <c r="CW630" s="1062">
        <v>12</v>
      </c>
      <c r="CX630" s="1062">
        <v>0</v>
      </c>
      <c r="CY630" s="1062">
        <v>0</v>
      </c>
      <c r="CZ630" s="1062">
        <v>12</v>
      </c>
      <c r="DA630" s="1082">
        <v>1</v>
      </c>
      <c r="DB630" s="1082"/>
      <c r="DC630" s="1082"/>
      <c r="DD630" s="1082"/>
      <c r="DE630" s="1082"/>
      <c r="DF630" s="1082"/>
      <c r="DG630" s="1082"/>
      <c r="DH630" s="1082"/>
      <c r="DI630" s="1082"/>
      <c r="DJ630" s="1082"/>
      <c r="DK630" s="1082"/>
      <c r="DL630" s="1082"/>
      <c r="EF630" s="1062">
        <v>0</v>
      </c>
      <c r="EG630" s="1062">
        <v>0</v>
      </c>
      <c r="EH630" s="1062">
        <v>0</v>
      </c>
      <c r="EI630" s="1062">
        <v>0</v>
      </c>
      <c r="EJ630" s="1082">
        <v>0</v>
      </c>
      <c r="EM630" s="1062">
        <v>0</v>
      </c>
      <c r="EN630" s="1062">
        <v>0</v>
      </c>
      <c r="EO630" s="1062">
        <v>0</v>
      </c>
      <c r="EP630" s="1062">
        <v>0</v>
      </c>
      <c r="EQ630" s="1082">
        <v>0</v>
      </c>
      <c r="EU630" s="1062">
        <v>3</v>
      </c>
      <c r="EV630" s="1062">
        <v>0</v>
      </c>
      <c r="EW630" s="1062">
        <v>3</v>
      </c>
      <c r="EX630" s="1062">
        <v>6</v>
      </c>
      <c r="EY630" s="1081">
        <v>1</v>
      </c>
      <c r="FB630" s="1062">
        <v>4</v>
      </c>
      <c r="FC630" s="1062">
        <v>0</v>
      </c>
      <c r="FD630" s="1062">
        <v>7</v>
      </c>
      <c r="FE630" s="1062">
        <v>11</v>
      </c>
      <c r="FF630" s="1082">
        <v>1</v>
      </c>
      <c r="FJ630" s="1062">
        <v>1</v>
      </c>
      <c r="FK630" s="1062">
        <v>1</v>
      </c>
      <c r="FL630" s="1062">
        <v>0</v>
      </c>
      <c r="FM630" s="1062">
        <v>2</v>
      </c>
      <c r="FN630" s="1124">
        <v>1</v>
      </c>
      <c r="FQ630" s="1062">
        <v>1</v>
      </c>
      <c r="FR630" s="1062">
        <v>1</v>
      </c>
      <c r="FS630" s="1062">
        <v>0</v>
      </c>
      <c r="FT630" s="1062">
        <v>2</v>
      </c>
      <c r="FU630" s="1076">
        <v>1</v>
      </c>
      <c r="FY630" s="1062">
        <v>0</v>
      </c>
      <c r="FZ630" s="1062">
        <v>0</v>
      </c>
      <c r="GA630" s="1062">
        <v>0</v>
      </c>
      <c r="GB630" s="590">
        <v>0</v>
      </c>
      <c r="GC630" s="1139">
        <v>1</v>
      </c>
      <c r="GE630" s="589">
        <v>31</v>
      </c>
      <c r="GF630" s="589">
        <v>3</v>
      </c>
      <c r="GG630" s="589">
        <v>10</v>
      </c>
      <c r="GH630" s="586">
        <v>0</v>
      </c>
      <c r="GI630" s="586">
        <v>1</v>
      </c>
    </row>
    <row r="631" spans="1:191" hidden="1" x14ac:dyDescent="0.35">
      <c r="A631" s="1225">
        <v>43605</v>
      </c>
      <c r="AC631" s="1062">
        <v>9</v>
      </c>
      <c r="AD631" s="1062">
        <v>4</v>
      </c>
      <c r="AE631" s="1062">
        <v>10</v>
      </c>
      <c r="AF631" s="1062">
        <v>23</v>
      </c>
      <c r="AG631" s="1076">
        <v>1</v>
      </c>
      <c r="AJ631" s="1062">
        <v>10</v>
      </c>
      <c r="AK631" s="1062">
        <v>5</v>
      </c>
      <c r="AL631" s="1062">
        <v>10</v>
      </c>
      <c r="AM631" s="1062">
        <v>25</v>
      </c>
      <c r="AN631" s="1076">
        <v>1</v>
      </c>
      <c r="AQ631" s="1062">
        <v>4</v>
      </c>
      <c r="AR631" s="1062">
        <v>1</v>
      </c>
      <c r="AS631" s="1062">
        <v>6</v>
      </c>
      <c r="AT631" s="1062">
        <v>11</v>
      </c>
      <c r="AU631" s="1082">
        <v>1</v>
      </c>
      <c r="AX631" s="1062">
        <v>5</v>
      </c>
      <c r="AY631" s="1062">
        <v>2</v>
      </c>
      <c r="AZ631" s="1062">
        <v>6</v>
      </c>
      <c r="BA631" s="1062">
        <v>13</v>
      </c>
      <c r="BB631" s="1082">
        <v>1</v>
      </c>
      <c r="BM631" s="1062">
        <v>0</v>
      </c>
      <c r="BN631" s="1062">
        <v>0</v>
      </c>
      <c r="BO631" s="1062">
        <v>0</v>
      </c>
      <c r="BP631" s="1062">
        <v>0</v>
      </c>
      <c r="BQ631" s="1128">
        <v>1</v>
      </c>
      <c r="BS631" s="1062">
        <v>1</v>
      </c>
      <c r="BT631" s="1062">
        <v>0</v>
      </c>
      <c r="BU631" s="1062">
        <v>0</v>
      </c>
      <c r="BV631" s="1062">
        <v>1</v>
      </c>
      <c r="BW631" s="1076">
        <v>1</v>
      </c>
      <c r="CA631" s="1062">
        <v>6</v>
      </c>
      <c r="CB631" s="1062">
        <v>0</v>
      </c>
      <c r="CC631" s="1062">
        <v>3</v>
      </c>
      <c r="CD631" s="1062">
        <v>9</v>
      </c>
      <c r="CE631" s="1082">
        <v>1</v>
      </c>
      <c r="CH631" s="1062">
        <v>6</v>
      </c>
      <c r="CI631" s="1062">
        <v>0</v>
      </c>
      <c r="CJ631" s="1062">
        <v>3</v>
      </c>
      <c r="CK631" s="1062">
        <v>9</v>
      </c>
      <c r="CL631" s="1082">
        <v>1</v>
      </c>
      <c r="CP631" s="1062">
        <v>5</v>
      </c>
      <c r="CQ631" s="1062">
        <v>0</v>
      </c>
      <c r="CR631" s="1062">
        <v>3</v>
      </c>
      <c r="CS631" s="1062">
        <v>8</v>
      </c>
      <c r="CT631" s="1082">
        <v>1</v>
      </c>
      <c r="CW631" s="1062">
        <v>7</v>
      </c>
      <c r="CX631" s="1062">
        <v>0</v>
      </c>
      <c r="CY631" s="1062">
        <v>3</v>
      </c>
      <c r="CZ631" s="1062">
        <v>10</v>
      </c>
      <c r="DA631" s="1082">
        <v>1</v>
      </c>
      <c r="DB631" s="1082"/>
      <c r="DC631" s="1082"/>
      <c r="DD631" s="1082"/>
      <c r="DE631" s="1082"/>
      <c r="DF631" s="1082"/>
      <c r="DG631" s="1082"/>
      <c r="DH631" s="1082"/>
      <c r="DI631" s="1082"/>
      <c r="DJ631" s="1082"/>
      <c r="DK631" s="1082"/>
      <c r="DL631" s="1082"/>
      <c r="EF631" s="1062">
        <v>11</v>
      </c>
      <c r="EG631" s="1062">
        <v>1</v>
      </c>
      <c r="EH631" s="1062">
        <v>1</v>
      </c>
      <c r="EI631" s="1062">
        <v>13</v>
      </c>
      <c r="EJ631" s="1082">
        <v>1</v>
      </c>
      <c r="EM631" s="1062">
        <v>14</v>
      </c>
      <c r="EN631" s="1062">
        <v>1</v>
      </c>
      <c r="EO631" s="1062">
        <v>3</v>
      </c>
      <c r="EP631" s="1062">
        <v>18</v>
      </c>
      <c r="EQ631" s="1082">
        <v>1</v>
      </c>
      <c r="EU631" s="1062">
        <v>0</v>
      </c>
      <c r="EV631" s="1062">
        <v>0</v>
      </c>
      <c r="EW631" s="1062">
        <v>0</v>
      </c>
      <c r="EX631" s="1062">
        <v>0</v>
      </c>
      <c r="EY631" s="1081">
        <v>0</v>
      </c>
      <c r="FB631" s="1062">
        <v>0</v>
      </c>
      <c r="FC631" s="1062">
        <v>0</v>
      </c>
      <c r="FD631" s="1062">
        <v>0</v>
      </c>
      <c r="FE631" s="1062">
        <v>0</v>
      </c>
      <c r="FF631" s="1082">
        <v>0</v>
      </c>
      <c r="FJ631" s="1062">
        <v>7</v>
      </c>
      <c r="FK631" s="1062">
        <v>0</v>
      </c>
      <c r="FL631" s="1062">
        <v>1</v>
      </c>
      <c r="FM631" s="1062">
        <v>8</v>
      </c>
      <c r="FN631" s="1124">
        <v>1</v>
      </c>
      <c r="FQ631" s="1062">
        <v>8</v>
      </c>
      <c r="FR631" s="1062">
        <v>0</v>
      </c>
      <c r="FS631" s="1062">
        <v>4</v>
      </c>
      <c r="FT631" s="1062">
        <v>12</v>
      </c>
      <c r="FU631" s="1076">
        <v>1</v>
      </c>
      <c r="FY631" s="1062">
        <v>1</v>
      </c>
      <c r="FZ631" s="1062">
        <v>0</v>
      </c>
      <c r="GA631" s="1062">
        <v>0</v>
      </c>
      <c r="GB631" s="590">
        <v>1</v>
      </c>
      <c r="GC631" s="1139">
        <v>1</v>
      </c>
      <c r="GE631" s="589">
        <v>43</v>
      </c>
      <c r="GF631" s="589">
        <v>6</v>
      </c>
      <c r="GG631" s="589">
        <v>24</v>
      </c>
      <c r="GH631" s="586">
        <v>0</v>
      </c>
      <c r="GI631" s="586">
        <v>6</v>
      </c>
    </row>
    <row r="632" spans="1:191" hidden="1" x14ac:dyDescent="0.35">
      <c r="A632" s="1225">
        <v>43606</v>
      </c>
      <c r="AC632" s="1062">
        <v>8</v>
      </c>
      <c r="AD632" s="1062">
        <v>2</v>
      </c>
      <c r="AE632" s="1062">
        <v>4</v>
      </c>
      <c r="AF632" s="1062">
        <v>14</v>
      </c>
      <c r="AG632" s="1076">
        <v>1</v>
      </c>
      <c r="AJ632" s="1062">
        <v>8</v>
      </c>
      <c r="AK632" s="1062">
        <v>2</v>
      </c>
      <c r="AL632" s="1062">
        <v>4</v>
      </c>
      <c r="AM632" s="1062">
        <v>14</v>
      </c>
      <c r="AN632" s="1076">
        <v>1</v>
      </c>
      <c r="AQ632" s="1062">
        <v>2</v>
      </c>
      <c r="AR632" s="1062">
        <v>3</v>
      </c>
      <c r="AS632" s="1062">
        <v>3</v>
      </c>
      <c r="AT632" s="1062">
        <v>8</v>
      </c>
      <c r="AU632" s="1082">
        <v>1</v>
      </c>
      <c r="AX632" s="1062">
        <v>2</v>
      </c>
      <c r="AY632" s="1062">
        <v>4</v>
      </c>
      <c r="AZ632" s="1062">
        <v>4</v>
      </c>
      <c r="BA632" s="1062">
        <v>10</v>
      </c>
      <c r="BB632" s="1082">
        <v>1</v>
      </c>
      <c r="BM632" s="1062">
        <v>0</v>
      </c>
      <c r="BN632" s="1062">
        <v>0</v>
      </c>
      <c r="BO632" s="1062">
        <v>0</v>
      </c>
      <c r="BP632" s="1062">
        <v>0</v>
      </c>
      <c r="BQ632" s="1128">
        <v>1</v>
      </c>
      <c r="BS632" s="1062">
        <v>0</v>
      </c>
      <c r="BT632" s="1062">
        <v>0</v>
      </c>
      <c r="BU632" s="1062">
        <v>0</v>
      </c>
      <c r="BV632" s="1062">
        <v>0</v>
      </c>
      <c r="BW632" s="1076">
        <v>1</v>
      </c>
      <c r="CA632" s="1062">
        <v>1</v>
      </c>
      <c r="CB632" s="1062">
        <v>0</v>
      </c>
      <c r="CC632" s="1062">
        <v>1</v>
      </c>
      <c r="CD632" s="1062">
        <v>2</v>
      </c>
      <c r="CE632" s="1082">
        <v>0.25</v>
      </c>
      <c r="CH632" s="1062">
        <v>1</v>
      </c>
      <c r="CI632" s="1062">
        <v>0</v>
      </c>
      <c r="CJ632" s="1062">
        <v>4</v>
      </c>
      <c r="CK632" s="1062">
        <v>5</v>
      </c>
      <c r="CL632" s="1082">
        <v>0.25</v>
      </c>
      <c r="CP632" s="1062">
        <v>7</v>
      </c>
      <c r="CQ632" s="1062">
        <v>0</v>
      </c>
      <c r="CR632" s="1062">
        <v>0</v>
      </c>
      <c r="CS632" s="1062">
        <v>7</v>
      </c>
      <c r="CT632" s="1082">
        <v>1</v>
      </c>
      <c r="CW632" s="1062">
        <v>11</v>
      </c>
      <c r="CX632" s="1062">
        <v>0</v>
      </c>
      <c r="CY632" s="1062">
        <v>2</v>
      </c>
      <c r="CZ632" s="1062">
        <v>13</v>
      </c>
      <c r="DA632" s="1082">
        <v>1</v>
      </c>
      <c r="DB632" s="1082"/>
      <c r="DC632" s="1082"/>
      <c r="DD632" s="1082"/>
      <c r="DE632" s="1082"/>
      <c r="DF632" s="1082"/>
      <c r="DG632" s="1082"/>
      <c r="DH632" s="1082"/>
      <c r="DI632" s="1082"/>
      <c r="DJ632" s="1082"/>
      <c r="DK632" s="1082"/>
      <c r="DL632" s="1082"/>
      <c r="EF632" s="1062">
        <v>3</v>
      </c>
      <c r="EG632" s="1062">
        <v>2</v>
      </c>
      <c r="EH632" s="1062">
        <v>1</v>
      </c>
      <c r="EI632" s="1062">
        <v>6</v>
      </c>
      <c r="EJ632" s="1082">
        <v>1</v>
      </c>
      <c r="EM632" s="1062">
        <v>5</v>
      </c>
      <c r="EN632" s="1062">
        <v>2</v>
      </c>
      <c r="EO632" s="1062">
        <v>4</v>
      </c>
      <c r="EP632" s="1062">
        <v>11</v>
      </c>
      <c r="EQ632" s="1082">
        <v>1</v>
      </c>
      <c r="EU632" s="1062">
        <v>7</v>
      </c>
      <c r="EV632" s="1062">
        <v>0</v>
      </c>
      <c r="EW632" s="1062">
        <v>0</v>
      </c>
      <c r="EX632" s="1062">
        <v>7</v>
      </c>
      <c r="EY632" s="1081">
        <v>1</v>
      </c>
      <c r="FB632" s="1062">
        <v>7</v>
      </c>
      <c r="FC632" s="1062">
        <v>0</v>
      </c>
      <c r="FD632" s="1062">
        <v>7</v>
      </c>
      <c r="FE632" s="1062">
        <v>14</v>
      </c>
      <c r="FF632" s="1082">
        <v>1</v>
      </c>
      <c r="FJ632" s="1062">
        <v>7</v>
      </c>
      <c r="FK632" s="1062">
        <v>0</v>
      </c>
      <c r="FL632" s="1062">
        <v>0</v>
      </c>
      <c r="FM632" s="1062">
        <v>7</v>
      </c>
      <c r="FN632" s="1124">
        <v>1</v>
      </c>
      <c r="FQ632" s="1062">
        <v>7</v>
      </c>
      <c r="FR632" s="1062">
        <v>0</v>
      </c>
      <c r="FS632" s="1062">
        <v>1</v>
      </c>
      <c r="FT632" s="1062">
        <v>8</v>
      </c>
      <c r="FU632" s="1076">
        <v>1</v>
      </c>
      <c r="FY632" s="1062">
        <v>3</v>
      </c>
      <c r="FZ632" s="1062">
        <v>0</v>
      </c>
      <c r="GA632" s="1062">
        <v>0</v>
      </c>
      <c r="GB632" s="590">
        <v>3</v>
      </c>
      <c r="GC632" s="1139">
        <v>1</v>
      </c>
      <c r="GE632" s="589">
        <v>38</v>
      </c>
      <c r="GF632" s="589">
        <v>7</v>
      </c>
      <c r="GG632" s="589">
        <v>9</v>
      </c>
      <c r="GH632" s="586">
        <v>0</v>
      </c>
      <c r="GI632" s="586">
        <v>0</v>
      </c>
    </row>
    <row r="633" spans="1:191" hidden="1" x14ac:dyDescent="0.35">
      <c r="A633" s="1225">
        <v>43607</v>
      </c>
      <c r="AC633" s="1062">
        <v>6</v>
      </c>
      <c r="AD633" s="1062">
        <v>2</v>
      </c>
      <c r="AE633" s="1062">
        <v>2</v>
      </c>
      <c r="AF633" s="1062">
        <v>10</v>
      </c>
      <c r="AG633" s="1076">
        <v>1</v>
      </c>
      <c r="AJ633" s="1062">
        <v>6</v>
      </c>
      <c r="AK633" s="1062">
        <v>2</v>
      </c>
      <c r="AL633" s="1062">
        <v>2</v>
      </c>
      <c r="AM633" s="1062">
        <v>10</v>
      </c>
      <c r="AN633" s="1076">
        <v>1</v>
      </c>
      <c r="AQ633" s="1062">
        <v>5</v>
      </c>
      <c r="AR633" s="1062">
        <v>1</v>
      </c>
      <c r="AS633" s="1062">
        <v>5</v>
      </c>
      <c r="AT633" s="1062">
        <v>11</v>
      </c>
      <c r="AU633" s="1082">
        <v>1</v>
      </c>
      <c r="AX633" s="1062">
        <v>5</v>
      </c>
      <c r="AY633" s="1062">
        <v>1</v>
      </c>
      <c r="AZ633" s="1062">
        <v>5</v>
      </c>
      <c r="BA633" s="1062">
        <v>11</v>
      </c>
      <c r="BB633" s="1082">
        <v>1</v>
      </c>
      <c r="BM633" s="1062">
        <v>0</v>
      </c>
      <c r="BN633" s="1062">
        <v>0</v>
      </c>
      <c r="BO633" s="1062">
        <v>1</v>
      </c>
      <c r="BP633" s="1062">
        <v>1</v>
      </c>
      <c r="BQ633" s="1128">
        <v>1</v>
      </c>
      <c r="BS633" s="1062">
        <v>0</v>
      </c>
      <c r="BT633" s="1062">
        <v>0</v>
      </c>
      <c r="BU633" s="1062">
        <v>1</v>
      </c>
      <c r="BV633" s="1062">
        <v>1</v>
      </c>
      <c r="BW633" s="1076">
        <v>1</v>
      </c>
      <c r="CA633" s="1062">
        <v>4</v>
      </c>
      <c r="CB633" s="1062">
        <v>0</v>
      </c>
      <c r="CC633" s="1062">
        <v>3</v>
      </c>
      <c r="CD633" s="1062">
        <v>7</v>
      </c>
      <c r="CE633" s="1082">
        <v>1</v>
      </c>
      <c r="CH633" s="1062">
        <v>6</v>
      </c>
      <c r="CI633" s="1062">
        <v>0</v>
      </c>
      <c r="CJ633" s="1062">
        <v>5</v>
      </c>
      <c r="CK633" s="1062">
        <v>11</v>
      </c>
      <c r="CL633" s="1082">
        <v>1</v>
      </c>
      <c r="CP633" s="1062">
        <v>6</v>
      </c>
      <c r="CQ633" s="1062">
        <v>2</v>
      </c>
      <c r="CR633" s="1062">
        <v>2</v>
      </c>
      <c r="CS633" s="1062">
        <v>10</v>
      </c>
      <c r="CT633" s="1082">
        <v>1</v>
      </c>
      <c r="CW633" s="1062">
        <v>8</v>
      </c>
      <c r="CX633" s="1062">
        <v>3</v>
      </c>
      <c r="CY633" s="1062">
        <v>2</v>
      </c>
      <c r="CZ633" s="1062">
        <v>13</v>
      </c>
      <c r="DA633" s="1082">
        <v>1</v>
      </c>
      <c r="DB633" s="1082"/>
      <c r="DC633" s="1082"/>
      <c r="DD633" s="1082"/>
      <c r="DE633" s="1082"/>
      <c r="DF633" s="1082"/>
      <c r="DG633" s="1082"/>
      <c r="DH633" s="1082"/>
      <c r="DI633" s="1082"/>
      <c r="DJ633" s="1082"/>
      <c r="DK633" s="1082"/>
      <c r="DL633" s="1082"/>
      <c r="EF633" s="1062">
        <v>1</v>
      </c>
      <c r="EG633" s="1062">
        <v>0</v>
      </c>
      <c r="EH633" s="1062">
        <v>5</v>
      </c>
      <c r="EI633" s="1062">
        <v>6</v>
      </c>
      <c r="EJ633" s="1082">
        <v>1</v>
      </c>
      <c r="EM633" s="1062">
        <v>2</v>
      </c>
      <c r="EN633" s="1062">
        <v>0</v>
      </c>
      <c r="EO633" s="1062">
        <v>6</v>
      </c>
      <c r="EP633" s="1062">
        <v>8</v>
      </c>
      <c r="EQ633" s="1082">
        <v>1</v>
      </c>
      <c r="EU633" s="1062">
        <v>9</v>
      </c>
      <c r="EV633" s="1062">
        <v>1</v>
      </c>
      <c r="EW633" s="1062">
        <v>3</v>
      </c>
      <c r="EX633" s="1062">
        <v>13</v>
      </c>
      <c r="EY633" s="1081">
        <v>1</v>
      </c>
      <c r="FB633" s="1062">
        <v>9</v>
      </c>
      <c r="FC633" s="1062">
        <v>2</v>
      </c>
      <c r="FD633" s="1062">
        <v>3</v>
      </c>
      <c r="FE633" s="1062">
        <v>14</v>
      </c>
      <c r="FF633" s="1082">
        <v>1</v>
      </c>
      <c r="FJ633" s="1062">
        <v>3</v>
      </c>
      <c r="FK633" s="1062">
        <v>0</v>
      </c>
      <c r="FL633" s="1062">
        <v>0</v>
      </c>
      <c r="FM633" s="1062">
        <v>3</v>
      </c>
      <c r="FN633" s="1124">
        <v>1</v>
      </c>
      <c r="FQ633" s="1062">
        <v>3</v>
      </c>
      <c r="FR633" s="1062">
        <v>0</v>
      </c>
      <c r="FS633" s="1062">
        <v>2</v>
      </c>
      <c r="FT633" s="1062">
        <v>5</v>
      </c>
      <c r="FU633" s="1076">
        <v>1</v>
      </c>
      <c r="FY633" s="1062">
        <v>0</v>
      </c>
      <c r="FZ633" s="1062">
        <v>0</v>
      </c>
      <c r="GA633" s="1062">
        <v>0</v>
      </c>
      <c r="GB633" s="590">
        <v>0</v>
      </c>
      <c r="GC633" s="1139">
        <v>1</v>
      </c>
      <c r="GE633" s="589">
        <v>34</v>
      </c>
      <c r="GF633" s="589">
        <v>6</v>
      </c>
      <c r="GG633" s="589">
        <v>21</v>
      </c>
      <c r="GH633" s="586">
        <v>0</v>
      </c>
      <c r="GI633" s="586">
        <v>2</v>
      </c>
    </row>
    <row r="634" spans="1:191" hidden="1" x14ac:dyDescent="0.35">
      <c r="A634" s="1225">
        <v>43608</v>
      </c>
      <c r="AC634" s="1062">
        <v>2</v>
      </c>
      <c r="AD634" s="1062">
        <v>4</v>
      </c>
      <c r="AE634" s="1062">
        <v>4</v>
      </c>
      <c r="AF634" s="1062">
        <v>10</v>
      </c>
      <c r="AG634" s="1076">
        <v>1</v>
      </c>
      <c r="AJ634" s="1062">
        <v>2</v>
      </c>
      <c r="AK634" s="1062">
        <v>5</v>
      </c>
      <c r="AL634" s="1062">
        <v>4</v>
      </c>
      <c r="AM634" s="1062">
        <v>11</v>
      </c>
      <c r="AN634" s="1076">
        <v>1</v>
      </c>
      <c r="AQ634" s="1062">
        <v>4</v>
      </c>
      <c r="AR634" s="1062">
        <v>0</v>
      </c>
      <c r="AS634" s="1062">
        <v>0</v>
      </c>
      <c r="AT634" s="1062">
        <v>4</v>
      </c>
      <c r="AU634" s="1082">
        <v>1</v>
      </c>
      <c r="AX634" s="1062">
        <v>4</v>
      </c>
      <c r="AY634" s="1062">
        <v>1</v>
      </c>
      <c r="AZ634" s="1062">
        <v>1</v>
      </c>
      <c r="BA634" s="1062">
        <v>6</v>
      </c>
      <c r="BB634" s="1082">
        <v>1</v>
      </c>
      <c r="BM634" s="1062">
        <v>0</v>
      </c>
      <c r="BN634" s="1062">
        <v>0</v>
      </c>
      <c r="BO634" s="1062">
        <v>0</v>
      </c>
      <c r="BP634" s="1062">
        <v>0</v>
      </c>
      <c r="BQ634" s="1128">
        <v>1</v>
      </c>
      <c r="BS634" s="1062">
        <v>0</v>
      </c>
      <c r="BT634" s="1062">
        <v>0</v>
      </c>
      <c r="BU634" s="1062">
        <v>0</v>
      </c>
      <c r="BV634" s="1062">
        <v>0</v>
      </c>
      <c r="BW634" s="1076">
        <v>1</v>
      </c>
      <c r="CA634" s="1062">
        <v>2</v>
      </c>
      <c r="CB634" s="1062">
        <v>2</v>
      </c>
      <c r="CC634" s="1062">
        <v>4</v>
      </c>
      <c r="CD634" s="1062">
        <v>8</v>
      </c>
      <c r="CE634" s="1082">
        <v>1</v>
      </c>
      <c r="CH634" s="1062">
        <v>4</v>
      </c>
      <c r="CI634" s="1062">
        <v>2</v>
      </c>
      <c r="CJ634" s="1062">
        <v>5</v>
      </c>
      <c r="CK634" s="1062">
        <v>11</v>
      </c>
      <c r="CL634" s="1082">
        <v>1</v>
      </c>
      <c r="CP634" s="1062">
        <v>7</v>
      </c>
      <c r="CQ634" s="1062">
        <v>0</v>
      </c>
      <c r="CR634" s="1062">
        <v>1</v>
      </c>
      <c r="CS634" s="1062">
        <v>8</v>
      </c>
      <c r="CT634" s="1082">
        <v>1</v>
      </c>
      <c r="CW634" s="1062">
        <v>7</v>
      </c>
      <c r="CX634" s="1062">
        <v>0</v>
      </c>
      <c r="CY634" s="1062">
        <v>1</v>
      </c>
      <c r="CZ634" s="1062">
        <v>8</v>
      </c>
      <c r="DA634" s="1082">
        <v>1</v>
      </c>
      <c r="DB634" s="1082"/>
      <c r="DC634" s="1082"/>
      <c r="DD634" s="1082"/>
      <c r="DE634" s="1082"/>
      <c r="DF634" s="1082"/>
      <c r="DG634" s="1082"/>
      <c r="DH634" s="1082"/>
      <c r="DI634" s="1082"/>
      <c r="DJ634" s="1082"/>
      <c r="DK634" s="1082"/>
      <c r="DL634" s="1082"/>
      <c r="EF634" s="1062">
        <v>1</v>
      </c>
      <c r="EG634" s="1062">
        <v>1</v>
      </c>
      <c r="EH634" s="1062">
        <v>5</v>
      </c>
      <c r="EI634" s="1062">
        <v>7</v>
      </c>
      <c r="EJ634" s="1082">
        <v>1</v>
      </c>
      <c r="EM634" s="1062">
        <v>2</v>
      </c>
      <c r="EN634" s="1062">
        <v>2</v>
      </c>
      <c r="EO634" s="1062">
        <v>8</v>
      </c>
      <c r="EP634" s="1062">
        <v>12</v>
      </c>
      <c r="EQ634" s="1082">
        <v>1</v>
      </c>
      <c r="EU634" s="1062">
        <v>1</v>
      </c>
      <c r="EV634" s="1062">
        <v>0</v>
      </c>
      <c r="EW634" s="1062">
        <v>3</v>
      </c>
      <c r="EX634" s="1062">
        <v>4</v>
      </c>
      <c r="EY634" s="1081">
        <v>1</v>
      </c>
      <c r="FB634" s="1062">
        <v>2</v>
      </c>
      <c r="FC634" s="1062">
        <v>0</v>
      </c>
      <c r="FD634" s="1062">
        <v>6</v>
      </c>
      <c r="FE634" s="1062">
        <v>8</v>
      </c>
      <c r="FF634" s="1082">
        <v>1</v>
      </c>
      <c r="FJ634" s="1062">
        <v>6</v>
      </c>
      <c r="FK634" s="1062">
        <v>0</v>
      </c>
      <c r="FL634" s="1062">
        <v>0</v>
      </c>
      <c r="FM634" s="1062">
        <v>6</v>
      </c>
      <c r="FN634" s="1124">
        <v>1</v>
      </c>
      <c r="FQ634" s="1062">
        <v>6</v>
      </c>
      <c r="FR634" s="1062">
        <v>0</v>
      </c>
      <c r="FS634" s="1062">
        <v>1</v>
      </c>
      <c r="FT634" s="1062">
        <v>7</v>
      </c>
      <c r="FU634" s="1076">
        <v>1</v>
      </c>
      <c r="FY634" s="1062">
        <v>0</v>
      </c>
      <c r="FZ634" s="1062">
        <v>0</v>
      </c>
      <c r="GA634" s="1062">
        <v>0</v>
      </c>
      <c r="GB634" s="590">
        <v>0</v>
      </c>
      <c r="GC634" s="1139">
        <v>1</v>
      </c>
      <c r="GE634" s="589">
        <v>23</v>
      </c>
      <c r="GF634" s="589">
        <v>7</v>
      </c>
      <c r="GG634" s="589">
        <v>17</v>
      </c>
      <c r="GH634" s="586">
        <v>0</v>
      </c>
      <c r="GI634" s="586">
        <v>1</v>
      </c>
    </row>
    <row r="635" spans="1:191" hidden="1" x14ac:dyDescent="0.35">
      <c r="A635" s="1227">
        <v>43609</v>
      </c>
      <c r="AC635" s="1062">
        <v>5</v>
      </c>
      <c r="AD635" s="1062">
        <v>1</v>
      </c>
      <c r="AE635" s="1062">
        <v>2</v>
      </c>
      <c r="AF635" s="1062">
        <v>8</v>
      </c>
      <c r="AG635" s="1076">
        <v>1</v>
      </c>
      <c r="AJ635" s="1062">
        <v>5</v>
      </c>
      <c r="AK635" s="1062">
        <v>2</v>
      </c>
      <c r="AL635" s="1062">
        <v>3</v>
      </c>
      <c r="AM635" s="1062">
        <v>10</v>
      </c>
      <c r="AN635" s="1076">
        <v>1</v>
      </c>
      <c r="AQ635" s="1062">
        <v>4</v>
      </c>
      <c r="AR635" s="1062">
        <v>0</v>
      </c>
      <c r="AS635" s="1062">
        <v>0</v>
      </c>
      <c r="AT635" s="1062">
        <v>4</v>
      </c>
      <c r="AU635" s="1082">
        <v>1</v>
      </c>
      <c r="AX635" s="1062">
        <v>5</v>
      </c>
      <c r="AY635" s="1062">
        <v>1</v>
      </c>
      <c r="AZ635" s="1062">
        <v>0</v>
      </c>
      <c r="BA635" s="1062">
        <v>6</v>
      </c>
      <c r="BB635" s="1082">
        <v>1</v>
      </c>
      <c r="BM635" s="1062">
        <v>1</v>
      </c>
      <c r="BN635" s="1062">
        <v>0</v>
      </c>
      <c r="BO635" s="1062">
        <v>0</v>
      </c>
      <c r="BP635" s="1062">
        <v>1</v>
      </c>
      <c r="BQ635" s="1128">
        <v>1</v>
      </c>
      <c r="BS635" s="1062">
        <v>1</v>
      </c>
      <c r="BT635" s="1062">
        <v>0</v>
      </c>
      <c r="BU635" s="1062">
        <v>0</v>
      </c>
      <c r="BV635" s="1062">
        <v>1</v>
      </c>
      <c r="BW635" s="1076">
        <v>1</v>
      </c>
      <c r="CA635" s="1062">
        <v>7</v>
      </c>
      <c r="CB635" s="1062">
        <v>0</v>
      </c>
      <c r="CC635" s="1062">
        <v>2</v>
      </c>
      <c r="CD635" s="1062">
        <v>9</v>
      </c>
      <c r="CE635" s="1082">
        <v>1</v>
      </c>
      <c r="CH635" s="1062">
        <v>9</v>
      </c>
      <c r="CI635" s="1062">
        <v>1</v>
      </c>
      <c r="CJ635" s="1062">
        <v>2</v>
      </c>
      <c r="CK635" s="1062">
        <v>12</v>
      </c>
      <c r="CL635" s="1082">
        <v>1</v>
      </c>
      <c r="CP635" s="1062">
        <v>0</v>
      </c>
      <c r="CQ635" s="1062">
        <v>0</v>
      </c>
      <c r="CR635" s="1062">
        <v>0</v>
      </c>
      <c r="CS635" s="1062">
        <v>0</v>
      </c>
      <c r="CT635" s="1082">
        <v>0</v>
      </c>
      <c r="CW635" s="1062">
        <v>0</v>
      </c>
      <c r="CX635" s="1062">
        <v>0</v>
      </c>
      <c r="CY635" s="1062">
        <v>0</v>
      </c>
      <c r="CZ635" s="1062">
        <v>0</v>
      </c>
      <c r="DA635" s="1082">
        <v>0</v>
      </c>
      <c r="DB635" s="1082"/>
      <c r="DC635" s="1082"/>
      <c r="DD635" s="1082"/>
      <c r="DE635" s="1082"/>
      <c r="DF635" s="1082"/>
      <c r="DG635" s="1082"/>
      <c r="DH635" s="1082"/>
      <c r="DI635" s="1082"/>
      <c r="DJ635" s="1082"/>
      <c r="DK635" s="1082"/>
      <c r="DL635" s="1082"/>
      <c r="EF635" s="1062">
        <v>3</v>
      </c>
      <c r="EG635" s="1062">
        <v>0</v>
      </c>
      <c r="EH635" s="1062">
        <v>1</v>
      </c>
      <c r="EI635" s="1062">
        <v>4</v>
      </c>
      <c r="EJ635" s="1082">
        <v>1</v>
      </c>
      <c r="EM635" s="1062">
        <v>3</v>
      </c>
      <c r="EN635" s="1062">
        <v>0</v>
      </c>
      <c r="EO635" s="1062">
        <v>3</v>
      </c>
      <c r="EP635" s="1062">
        <v>6</v>
      </c>
      <c r="EQ635" s="1082">
        <v>1</v>
      </c>
      <c r="EU635" s="1062">
        <v>3</v>
      </c>
      <c r="EV635" s="1062">
        <v>1</v>
      </c>
      <c r="EW635" s="1062">
        <v>5</v>
      </c>
      <c r="EX635" s="1062">
        <v>9</v>
      </c>
      <c r="EY635" s="1081">
        <v>1</v>
      </c>
      <c r="FB635" s="1062">
        <v>4</v>
      </c>
      <c r="FC635" s="1062">
        <v>2</v>
      </c>
      <c r="FD635" s="1062">
        <v>8</v>
      </c>
      <c r="FE635" s="1062">
        <v>14</v>
      </c>
      <c r="FF635" s="1082">
        <v>1</v>
      </c>
      <c r="FJ635" s="1062">
        <v>5</v>
      </c>
      <c r="FK635" s="1062">
        <v>0</v>
      </c>
      <c r="FL635" s="1062">
        <v>2</v>
      </c>
      <c r="FM635" s="1062">
        <v>7</v>
      </c>
      <c r="FN635" s="1124">
        <v>1</v>
      </c>
      <c r="FQ635" s="1062">
        <v>5</v>
      </c>
      <c r="FR635" s="1062">
        <v>0</v>
      </c>
      <c r="FS635" s="1062">
        <v>2</v>
      </c>
      <c r="FT635" s="1062">
        <v>7</v>
      </c>
      <c r="FU635" s="1076">
        <v>1</v>
      </c>
      <c r="FY635" s="1062">
        <v>0</v>
      </c>
      <c r="FZ635" s="1062">
        <v>0</v>
      </c>
      <c r="GA635" s="1062">
        <v>0</v>
      </c>
      <c r="GB635" s="590">
        <v>0</v>
      </c>
      <c r="GC635" s="1139">
        <v>1</v>
      </c>
      <c r="GE635" s="589">
        <v>28</v>
      </c>
      <c r="GF635" s="589">
        <v>2</v>
      </c>
      <c r="GG635" s="589">
        <v>12</v>
      </c>
      <c r="GH635" s="586">
        <v>0</v>
      </c>
      <c r="GI635" s="586">
        <v>0</v>
      </c>
    </row>
    <row r="636" spans="1:191" hidden="1" x14ac:dyDescent="0.35">
      <c r="A636" s="1225" t="s">
        <v>239</v>
      </c>
      <c r="DA636" s="1082"/>
      <c r="DB636" s="1082"/>
      <c r="DC636" s="1082"/>
      <c r="DD636" s="1082"/>
      <c r="DE636" s="1082"/>
      <c r="DF636" s="1082"/>
      <c r="DG636" s="1082"/>
      <c r="DH636" s="1082"/>
      <c r="DI636" s="1082"/>
      <c r="DJ636" s="1082"/>
      <c r="DK636" s="1082"/>
      <c r="DL636" s="1082"/>
    </row>
    <row r="637" spans="1:191" hidden="1" x14ac:dyDescent="0.35">
      <c r="A637" s="1225">
        <v>43613</v>
      </c>
      <c r="AC637" s="1062">
        <v>5</v>
      </c>
      <c r="AD637" s="1062">
        <v>5</v>
      </c>
      <c r="AE637" s="1062">
        <v>7</v>
      </c>
      <c r="AF637" s="1062">
        <v>17</v>
      </c>
      <c r="AG637" s="1076">
        <v>1</v>
      </c>
      <c r="AJ637" s="1062">
        <v>6</v>
      </c>
      <c r="AK637" s="1062">
        <v>6</v>
      </c>
      <c r="AL637" s="1062">
        <v>7</v>
      </c>
      <c r="AM637" s="1062">
        <v>19</v>
      </c>
      <c r="AN637" s="1076">
        <v>1</v>
      </c>
      <c r="AQ637" s="1062">
        <v>3</v>
      </c>
      <c r="AR637" s="1062">
        <v>2</v>
      </c>
      <c r="AS637" s="1062">
        <v>3</v>
      </c>
      <c r="AT637" s="1062">
        <v>8</v>
      </c>
      <c r="AU637" s="1082">
        <v>1</v>
      </c>
      <c r="AX637" s="1062">
        <v>4</v>
      </c>
      <c r="AY637" s="1062">
        <v>3</v>
      </c>
      <c r="AZ637" s="1062">
        <v>3</v>
      </c>
      <c r="BA637" s="1062">
        <v>10</v>
      </c>
      <c r="BB637" s="1082">
        <v>1</v>
      </c>
      <c r="BM637" s="1062">
        <v>0</v>
      </c>
      <c r="BN637" s="1062">
        <v>0</v>
      </c>
      <c r="BO637" s="1062">
        <v>0</v>
      </c>
      <c r="BP637" s="1062">
        <v>0</v>
      </c>
      <c r="BQ637" s="1128">
        <v>1</v>
      </c>
      <c r="BS637" s="1062">
        <v>0</v>
      </c>
      <c r="BT637" s="1062">
        <v>0</v>
      </c>
      <c r="BU637" s="1062">
        <v>0</v>
      </c>
      <c r="BV637" s="1062">
        <v>0</v>
      </c>
      <c r="BW637" s="1076">
        <v>1</v>
      </c>
      <c r="CA637" s="1062">
        <v>1</v>
      </c>
      <c r="CB637" s="1062">
        <v>0</v>
      </c>
      <c r="CC637" s="1062">
        <v>4</v>
      </c>
      <c r="CD637" s="1062">
        <v>5</v>
      </c>
      <c r="CE637" s="1082">
        <v>1</v>
      </c>
      <c r="CH637" s="1062">
        <v>4</v>
      </c>
      <c r="CI637" s="1062">
        <v>2</v>
      </c>
      <c r="CJ637" s="1062">
        <v>8</v>
      </c>
      <c r="CK637" s="1062">
        <v>14</v>
      </c>
      <c r="CL637" s="1082">
        <v>1</v>
      </c>
      <c r="CP637" s="1062">
        <v>4</v>
      </c>
      <c r="CQ637" s="1062">
        <v>0</v>
      </c>
      <c r="CR637" s="1062">
        <v>3</v>
      </c>
      <c r="CS637" s="1062">
        <v>7</v>
      </c>
      <c r="CT637" s="1082">
        <v>1</v>
      </c>
      <c r="CW637" s="1062">
        <v>6</v>
      </c>
      <c r="CX637" s="1062">
        <v>0</v>
      </c>
      <c r="CY637" s="1062">
        <v>4</v>
      </c>
      <c r="CZ637" s="1062">
        <v>10</v>
      </c>
      <c r="DA637" s="1082">
        <v>1</v>
      </c>
      <c r="DB637" s="1082"/>
      <c r="DC637" s="1082"/>
      <c r="DD637" s="1082"/>
      <c r="DE637" s="1082"/>
      <c r="DF637" s="1082"/>
      <c r="DG637" s="1082"/>
      <c r="DH637" s="1082"/>
      <c r="DI637" s="1082"/>
      <c r="DJ637" s="1082"/>
      <c r="DK637" s="1082"/>
      <c r="DL637" s="1082"/>
      <c r="EF637" s="1062">
        <v>2</v>
      </c>
      <c r="EG637" s="1062">
        <v>0</v>
      </c>
      <c r="EH637" s="1062">
        <v>3</v>
      </c>
      <c r="EI637" s="1062">
        <v>5</v>
      </c>
      <c r="EJ637" s="1082">
        <v>1</v>
      </c>
      <c r="EM637" s="1062">
        <v>11</v>
      </c>
      <c r="EN637" s="1062">
        <v>0</v>
      </c>
      <c r="EO637" s="1062">
        <v>6</v>
      </c>
      <c r="EP637" s="1062">
        <v>17</v>
      </c>
      <c r="EQ637" s="1082">
        <v>1</v>
      </c>
      <c r="EU637" s="1062">
        <v>7</v>
      </c>
      <c r="EV637" s="1062">
        <v>0</v>
      </c>
      <c r="EW637" s="1062">
        <v>2</v>
      </c>
      <c r="EX637" s="1062">
        <v>9</v>
      </c>
      <c r="EY637" s="1081">
        <v>1</v>
      </c>
      <c r="FB637" s="1062">
        <v>8</v>
      </c>
      <c r="FC637" s="1062">
        <v>0</v>
      </c>
      <c r="FD637" s="1062">
        <v>5</v>
      </c>
      <c r="FE637" s="1062">
        <v>13</v>
      </c>
      <c r="FF637" s="1082">
        <v>1</v>
      </c>
      <c r="FJ637" s="1062">
        <v>4</v>
      </c>
      <c r="FK637" s="1062">
        <v>1</v>
      </c>
      <c r="FL637" s="1062">
        <v>0</v>
      </c>
      <c r="FM637" s="1062">
        <v>5</v>
      </c>
      <c r="FN637" s="1124">
        <v>1</v>
      </c>
      <c r="FQ637" s="1062">
        <v>5</v>
      </c>
      <c r="FR637" s="1062">
        <v>1</v>
      </c>
      <c r="FS637" s="1062">
        <v>3</v>
      </c>
      <c r="FT637" s="1062">
        <v>9</v>
      </c>
      <c r="FU637" s="1076">
        <v>1</v>
      </c>
      <c r="FY637" s="1062">
        <v>0</v>
      </c>
      <c r="FZ637" s="1062">
        <v>1</v>
      </c>
      <c r="GA637" s="1062">
        <v>0</v>
      </c>
      <c r="GB637" s="590">
        <v>1</v>
      </c>
      <c r="GC637" s="1139">
        <v>1</v>
      </c>
      <c r="GE637" s="589">
        <v>26</v>
      </c>
      <c r="GF637" s="589">
        <v>9</v>
      </c>
      <c r="GG637" s="589">
        <v>22</v>
      </c>
      <c r="GH637" s="586">
        <v>0</v>
      </c>
      <c r="GI637" s="586">
        <v>4</v>
      </c>
    </row>
    <row r="638" spans="1:191" hidden="1" x14ac:dyDescent="0.35">
      <c r="A638" s="1225">
        <v>43614</v>
      </c>
      <c r="AC638" s="1062">
        <v>8</v>
      </c>
      <c r="AD638" s="1062">
        <v>1</v>
      </c>
      <c r="AE638" s="1062">
        <v>2</v>
      </c>
      <c r="AF638" s="1062">
        <v>11</v>
      </c>
      <c r="AG638" s="1076">
        <v>1</v>
      </c>
      <c r="AJ638" s="1062">
        <v>9</v>
      </c>
      <c r="AK638" s="1062">
        <v>1</v>
      </c>
      <c r="AL638" s="1062">
        <v>3</v>
      </c>
      <c r="AM638" s="1062">
        <v>13</v>
      </c>
      <c r="AN638" s="1076">
        <v>1</v>
      </c>
      <c r="AQ638" s="1062">
        <v>3</v>
      </c>
      <c r="AR638" s="1062">
        <v>1</v>
      </c>
      <c r="AS638" s="1062">
        <v>4</v>
      </c>
      <c r="AT638" s="1062">
        <v>8</v>
      </c>
      <c r="AU638" s="1082">
        <v>1</v>
      </c>
      <c r="AX638" s="1062">
        <v>3</v>
      </c>
      <c r="AY638" s="1062">
        <v>1</v>
      </c>
      <c r="AZ638" s="1062">
        <v>4</v>
      </c>
      <c r="BA638" s="1062">
        <v>8</v>
      </c>
      <c r="BB638" s="1082">
        <v>1</v>
      </c>
      <c r="BM638" s="1062">
        <v>0</v>
      </c>
      <c r="BN638" s="1062">
        <v>0</v>
      </c>
      <c r="BO638" s="1062">
        <v>0</v>
      </c>
      <c r="BP638" s="1062">
        <v>0</v>
      </c>
      <c r="BQ638" s="1128">
        <v>1</v>
      </c>
      <c r="BS638" s="1062">
        <v>0</v>
      </c>
      <c r="BT638" s="1062">
        <v>0</v>
      </c>
      <c r="BU638" s="1062">
        <v>0</v>
      </c>
      <c r="BV638" s="1062">
        <v>0</v>
      </c>
      <c r="BW638" s="1076">
        <v>1</v>
      </c>
      <c r="CA638" s="1062">
        <v>2</v>
      </c>
      <c r="CB638" s="1062">
        <v>1</v>
      </c>
      <c r="CC638" s="1062">
        <v>4</v>
      </c>
      <c r="CD638" s="1062">
        <v>7</v>
      </c>
      <c r="CE638" s="1082">
        <v>1</v>
      </c>
      <c r="CH638" s="1062">
        <v>5</v>
      </c>
      <c r="CI638" s="1062">
        <v>1</v>
      </c>
      <c r="CJ638" s="1062">
        <v>5</v>
      </c>
      <c r="CK638" s="1062">
        <v>11</v>
      </c>
      <c r="CL638" s="1082">
        <v>1</v>
      </c>
      <c r="CP638" s="1062">
        <v>8</v>
      </c>
      <c r="CQ638" s="1062">
        <v>0</v>
      </c>
      <c r="CR638" s="1062">
        <v>1</v>
      </c>
      <c r="CS638" s="1062">
        <v>9</v>
      </c>
      <c r="CT638" s="1082">
        <v>1</v>
      </c>
      <c r="CW638" s="1062">
        <v>8</v>
      </c>
      <c r="CX638" s="1062">
        <v>2</v>
      </c>
      <c r="CY638" s="1062">
        <v>1</v>
      </c>
      <c r="CZ638" s="1062">
        <v>11</v>
      </c>
      <c r="DA638" s="1082">
        <v>1</v>
      </c>
      <c r="DB638" s="1082"/>
      <c r="DC638" s="1082"/>
      <c r="DD638" s="1082"/>
      <c r="DE638" s="1082"/>
      <c r="DF638" s="1082"/>
      <c r="DG638" s="1082"/>
      <c r="DH638" s="1082"/>
      <c r="DI638" s="1082"/>
      <c r="DJ638" s="1082"/>
      <c r="DK638" s="1082"/>
      <c r="DL638" s="1082"/>
      <c r="EF638" s="1062">
        <v>6</v>
      </c>
      <c r="EG638" s="1062">
        <v>0</v>
      </c>
      <c r="EH638" s="1062">
        <v>0</v>
      </c>
      <c r="EI638" s="1062">
        <v>6</v>
      </c>
      <c r="EJ638" s="1082">
        <v>1</v>
      </c>
      <c r="EM638" s="1062">
        <v>7</v>
      </c>
      <c r="EN638" s="1062">
        <v>2</v>
      </c>
      <c r="EO638" s="1062">
        <v>2</v>
      </c>
      <c r="EP638" s="1062">
        <v>11</v>
      </c>
      <c r="EQ638" s="1082">
        <v>1</v>
      </c>
      <c r="EU638" s="1062">
        <v>0</v>
      </c>
      <c r="EV638" s="1062">
        <v>0</v>
      </c>
      <c r="EW638" s="1062">
        <v>4</v>
      </c>
      <c r="EX638" s="1062">
        <v>4</v>
      </c>
      <c r="EY638" s="1081">
        <v>1</v>
      </c>
      <c r="FB638" s="1062">
        <v>0</v>
      </c>
      <c r="FC638" s="1062">
        <v>2</v>
      </c>
      <c r="FD638" s="1062">
        <v>8</v>
      </c>
      <c r="FE638" s="1062">
        <v>10</v>
      </c>
      <c r="FF638" s="1082">
        <v>1</v>
      </c>
      <c r="FJ638" s="1062">
        <v>5</v>
      </c>
      <c r="FK638" s="1062">
        <v>0</v>
      </c>
      <c r="FL638" s="1062">
        <v>1</v>
      </c>
      <c r="FM638" s="1062">
        <v>6</v>
      </c>
      <c r="FN638" s="1124">
        <v>1</v>
      </c>
      <c r="FQ638" s="1062">
        <v>7</v>
      </c>
      <c r="FR638" s="1062">
        <v>0</v>
      </c>
      <c r="FS638" s="1062">
        <v>1</v>
      </c>
      <c r="FT638" s="1062">
        <v>8</v>
      </c>
      <c r="FU638" s="1076">
        <v>1</v>
      </c>
      <c r="FY638" s="1062">
        <v>0</v>
      </c>
      <c r="FZ638" s="1062">
        <v>0</v>
      </c>
      <c r="GA638" s="1062">
        <v>0</v>
      </c>
      <c r="GB638" s="590">
        <v>0</v>
      </c>
      <c r="GC638" s="1139">
        <v>1</v>
      </c>
      <c r="GE638" s="589">
        <v>32</v>
      </c>
      <c r="GF638" s="589">
        <v>3</v>
      </c>
      <c r="GG638" s="589">
        <v>16</v>
      </c>
      <c r="GH638" s="586">
        <v>0</v>
      </c>
      <c r="GI638" s="586">
        <v>1</v>
      </c>
    </row>
    <row r="639" spans="1:191" hidden="1" x14ac:dyDescent="0.35">
      <c r="A639" s="1225">
        <v>43615</v>
      </c>
      <c r="AC639" s="1062">
        <v>5</v>
      </c>
      <c r="AD639" s="1062">
        <v>0</v>
      </c>
      <c r="AE639" s="1062">
        <v>4</v>
      </c>
      <c r="AF639" s="1062">
        <v>9</v>
      </c>
      <c r="AG639" s="1076">
        <v>1</v>
      </c>
      <c r="AJ639" s="1062">
        <v>5</v>
      </c>
      <c r="AK639" s="1062">
        <v>0</v>
      </c>
      <c r="AL639" s="1062">
        <v>4</v>
      </c>
      <c r="AM639" s="1062">
        <v>9</v>
      </c>
      <c r="AN639" s="1076">
        <v>1</v>
      </c>
      <c r="AQ639" s="1062">
        <v>1</v>
      </c>
      <c r="AR639" s="1062">
        <v>2</v>
      </c>
      <c r="AS639" s="1062">
        <v>4</v>
      </c>
      <c r="AT639" s="1062">
        <v>7</v>
      </c>
      <c r="AU639" s="1082">
        <v>1</v>
      </c>
      <c r="AX639" s="1062">
        <v>1</v>
      </c>
      <c r="AY639" s="1062">
        <v>2</v>
      </c>
      <c r="AZ639" s="1062">
        <v>4</v>
      </c>
      <c r="BA639" s="1062">
        <v>7</v>
      </c>
      <c r="BB639" s="1082">
        <v>1</v>
      </c>
      <c r="BM639" s="1062">
        <v>0</v>
      </c>
      <c r="BN639" s="1062">
        <v>0</v>
      </c>
      <c r="BO639" s="1062">
        <v>1</v>
      </c>
      <c r="BP639" s="1062">
        <v>1</v>
      </c>
      <c r="BQ639" s="1128">
        <v>1</v>
      </c>
      <c r="BS639" s="1062">
        <v>0</v>
      </c>
      <c r="BT639" s="1062">
        <v>0</v>
      </c>
      <c r="BU639" s="1062">
        <v>1</v>
      </c>
      <c r="BV639" s="1062">
        <v>1</v>
      </c>
      <c r="BW639" s="1076">
        <v>1</v>
      </c>
      <c r="CA639" s="1062">
        <v>8</v>
      </c>
      <c r="CB639" s="1062">
        <v>0</v>
      </c>
      <c r="CC639" s="1062">
        <v>3</v>
      </c>
      <c r="CD639" s="1062">
        <v>11</v>
      </c>
      <c r="CE639" s="1082">
        <v>1</v>
      </c>
      <c r="CH639" s="1062">
        <v>9</v>
      </c>
      <c r="CI639" s="1062">
        <v>1</v>
      </c>
      <c r="CJ639" s="1062">
        <v>3</v>
      </c>
      <c r="CK639" s="1062">
        <v>13</v>
      </c>
      <c r="CL639" s="1082">
        <v>1</v>
      </c>
      <c r="CP639" s="1062">
        <v>6</v>
      </c>
      <c r="CQ639" s="1062">
        <v>0</v>
      </c>
      <c r="CR639" s="1062">
        <v>1</v>
      </c>
      <c r="CS639" s="1062">
        <v>7</v>
      </c>
      <c r="CT639" s="1082">
        <v>1</v>
      </c>
      <c r="CW639" s="1062">
        <v>8</v>
      </c>
      <c r="CX639" s="1062">
        <v>1</v>
      </c>
      <c r="CY639" s="1062">
        <v>2</v>
      </c>
      <c r="CZ639" s="1062">
        <v>11</v>
      </c>
      <c r="DA639" s="1082">
        <v>1</v>
      </c>
      <c r="DB639" s="1082"/>
      <c r="DC639" s="1082"/>
      <c r="DD639" s="1082"/>
      <c r="DE639" s="1082"/>
      <c r="DF639" s="1082"/>
      <c r="DG639" s="1082"/>
      <c r="DH639" s="1082"/>
      <c r="DI639" s="1082"/>
      <c r="DJ639" s="1082"/>
      <c r="DK639" s="1082"/>
      <c r="DL639" s="1082"/>
      <c r="EF639" s="1062">
        <v>5</v>
      </c>
      <c r="EG639" s="1062">
        <v>1</v>
      </c>
      <c r="EH639" s="1062">
        <v>3</v>
      </c>
      <c r="EI639" s="1062">
        <v>9</v>
      </c>
      <c r="EJ639" s="1082">
        <v>1</v>
      </c>
      <c r="EM639" s="1062">
        <v>8</v>
      </c>
      <c r="EN639" s="1062">
        <v>2</v>
      </c>
      <c r="EO639" s="1062">
        <v>4</v>
      </c>
      <c r="EP639" s="1062">
        <v>14</v>
      </c>
      <c r="EQ639" s="1082">
        <v>1</v>
      </c>
      <c r="EU639" s="1062">
        <v>3</v>
      </c>
      <c r="EV639" s="1062">
        <v>1</v>
      </c>
      <c r="EW639" s="1062">
        <v>0</v>
      </c>
      <c r="EX639" s="1062">
        <v>4</v>
      </c>
      <c r="EY639" s="1081">
        <v>1</v>
      </c>
      <c r="FB639" s="1062">
        <v>3</v>
      </c>
      <c r="FC639" s="1062">
        <v>1</v>
      </c>
      <c r="FD639" s="1062">
        <v>4</v>
      </c>
      <c r="FE639" s="1062">
        <v>8</v>
      </c>
      <c r="FF639" s="1082">
        <v>1</v>
      </c>
      <c r="FJ639" s="1062">
        <v>6</v>
      </c>
      <c r="FK639" s="1062">
        <v>1</v>
      </c>
      <c r="FL639" s="1062">
        <v>1</v>
      </c>
      <c r="FM639" s="1062">
        <v>8</v>
      </c>
      <c r="FN639" s="1124">
        <v>1</v>
      </c>
      <c r="FQ639" s="1062">
        <v>6</v>
      </c>
      <c r="FR639" s="1062">
        <v>1</v>
      </c>
      <c r="FS639" s="1062">
        <v>2</v>
      </c>
      <c r="FT639" s="1062">
        <v>9</v>
      </c>
      <c r="FU639" s="1076">
        <v>1</v>
      </c>
      <c r="FY639" s="1062">
        <v>0</v>
      </c>
      <c r="FZ639" s="1062">
        <v>0</v>
      </c>
      <c r="GA639" s="1062">
        <v>0</v>
      </c>
      <c r="GB639" s="590">
        <v>0</v>
      </c>
      <c r="GC639" s="1139">
        <v>1</v>
      </c>
      <c r="GE639" s="589">
        <v>34</v>
      </c>
      <c r="GF639" s="589">
        <v>5</v>
      </c>
      <c r="GG639" s="589">
        <v>17</v>
      </c>
      <c r="GH639" s="586">
        <v>0</v>
      </c>
      <c r="GI639" s="586">
        <v>0</v>
      </c>
    </row>
    <row r="640" spans="1:191" hidden="1" x14ac:dyDescent="0.35">
      <c r="A640" s="1227">
        <v>43616</v>
      </c>
      <c r="AC640" s="1062">
        <v>4</v>
      </c>
      <c r="AD640" s="1062">
        <v>2</v>
      </c>
      <c r="AE640" s="1062">
        <v>2</v>
      </c>
      <c r="AF640" s="1062">
        <v>8</v>
      </c>
      <c r="AG640" s="1076">
        <v>1</v>
      </c>
      <c r="AJ640" s="1062">
        <v>4</v>
      </c>
      <c r="AK640" s="1062">
        <v>2</v>
      </c>
      <c r="AL640" s="1062">
        <v>2</v>
      </c>
      <c r="AM640" s="1062">
        <v>8</v>
      </c>
      <c r="AN640" s="1076">
        <v>1</v>
      </c>
      <c r="AQ640" s="1062">
        <v>3</v>
      </c>
      <c r="AR640" s="1062">
        <v>3</v>
      </c>
      <c r="AS640" s="1062">
        <v>4</v>
      </c>
      <c r="AT640" s="1062">
        <v>10</v>
      </c>
      <c r="AU640" s="1082">
        <v>1</v>
      </c>
      <c r="AX640" s="1062">
        <v>3</v>
      </c>
      <c r="AY640" s="1062">
        <v>3</v>
      </c>
      <c r="AZ640" s="1062">
        <v>4</v>
      </c>
      <c r="BA640" s="1062">
        <v>10</v>
      </c>
      <c r="BB640" s="1082">
        <v>1</v>
      </c>
      <c r="BM640" s="1062">
        <v>0</v>
      </c>
      <c r="BN640" s="1062">
        <v>0</v>
      </c>
      <c r="BO640" s="1062">
        <v>0</v>
      </c>
      <c r="BP640" s="1062">
        <v>0</v>
      </c>
      <c r="BQ640" s="1128">
        <v>1</v>
      </c>
      <c r="BS640" s="1062">
        <v>0</v>
      </c>
      <c r="BT640" s="1062">
        <v>0</v>
      </c>
      <c r="BU640" s="1062">
        <v>0</v>
      </c>
      <c r="BV640" s="1062">
        <v>0</v>
      </c>
      <c r="BW640" s="1076">
        <v>1</v>
      </c>
      <c r="CA640" s="1062">
        <v>2</v>
      </c>
      <c r="CB640" s="1062">
        <v>0</v>
      </c>
      <c r="CC640" s="1062">
        <v>3</v>
      </c>
      <c r="CD640" s="1062">
        <v>5</v>
      </c>
      <c r="CE640" s="1082">
        <v>1</v>
      </c>
      <c r="CH640" s="1062">
        <v>7</v>
      </c>
      <c r="CI640" s="1062">
        <v>0</v>
      </c>
      <c r="CJ640" s="1062">
        <v>7</v>
      </c>
      <c r="CK640" s="1062">
        <v>14</v>
      </c>
      <c r="CL640" s="1082">
        <v>1</v>
      </c>
      <c r="CP640" s="1062">
        <v>6</v>
      </c>
      <c r="CQ640" s="1062">
        <v>0</v>
      </c>
      <c r="CR640" s="1062">
        <v>3</v>
      </c>
      <c r="CS640" s="1062">
        <v>9</v>
      </c>
      <c r="CT640" s="1082">
        <v>1</v>
      </c>
      <c r="CW640" s="1062">
        <v>7</v>
      </c>
      <c r="CX640" s="1062">
        <v>0</v>
      </c>
      <c r="CY640" s="1062">
        <v>3</v>
      </c>
      <c r="CZ640" s="1062">
        <v>10</v>
      </c>
      <c r="DA640" s="1082">
        <v>1</v>
      </c>
      <c r="DB640" s="1082"/>
      <c r="DC640" s="1082"/>
      <c r="DD640" s="1082"/>
      <c r="DE640" s="1082"/>
      <c r="DF640" s="1082"/>
      <c r="DG640" s="1082"/>
      <c r="DH640" s="1082"/>
      <c r="DI640" s="1082"/>
      <c r="DJ640" s="1082"/>
      <c r="DK640" s="1082"/>
      <c r="DL640" s="1082"/>
      <c r="EF640" s="1062">
        <v>5</v>
      </c>
      <c r="EG640" s="1062">
        <v>0</v>
      </c>
      <c r="EH640" s="1062">
        <v>0</v>
      </c>
      <c r="EI640" s="1062">
        <v>5</v>
      </c>
      <c r="EJ640" s="1082">
        <v>1</v>
      </c>
      <c r="EM640" s="1062">
        <v>13</v>
      </c>
      <c r="EN640" s="1062">
        <v>0</v>
      </c>
      <c r="EO640" s="1062">
        <v>3</v>
      </c>
      <c r="EP640" s="1062">
        <v>16</v>
      </c>
      <c r="EQ640" s="1082">
        <v>1</v>
      </c>
      <c r="EU640" s="1062">
        <v>4</v>
      </c>
      <c r="EV640" s="1062">
        <v>5</v>
      </c>
      <c r="EW640" s="1062">
        <v>3</v>
      </c>
      <c r="EX640" s="1062">
        <v>12</v>
      </c>
      <c r="EY640" s="1081">
        <v>1</v>
      </c>
      <c r="FB640" s="1062">
        <v>7</v>
      </c>
      <c r="FC640" s="1062">
        <v>5</v>
      </c>
      <c r="FD640" s="1062">
        <v>5</v>
      </c>
      <c r="FE640" s="1062">
        <v>17</v>
      </c>
      <c r="FF640" s="1082">
        <v>1</v>
      </c>
      <c r="FJ640" s="1062">
        <v>7</v>
      </c>
      <c r="FK640" s="1062">
        <v>0</v>
      </c>
      <c r="FL640" s="1062">
        <v>0</v>
      </c>
      <c r="FM640" s="1062">
        <v>7</v>
      </c>
      <c r="FN640" s="1124">
        <v>1</v>
      </c>
      <c r="FQ640" s="1062">
        <v>13</v>
      </c>
      <c r="FR640" s="1062">
        <v>0</v>
      </c>
      <c r="FS640" s="1062">
        <v>2</v>
      </c>
      <c r="FT640" s="1062">
        <v>15</v>
      </c>
      <c r="FU640" s="1076">
        <v>1</v>
      </c>
      <c r="FY640" s="1062">
        <v>0</v>
      </c>
      <c r="FZ640" s="1062">
        <v>1</v>
      </c>
      <c r="GA640" s="1062">
        <v>0</v>
      </c>
      <c r="GB640" s="590">
        <v>1</v>
      </c>
      <c r="GC640" s="1139">
        <v>1</v>
      </c>
      <c r="GE640" s="589">
        <v>31</v>
      </c>
      <c r="GF640" s="589">
        <v>11</v>
      </c>
      <c r="GG640" s="589">
        <v>15</v>
      </c>
      <c r="GH640" s="586">
        <v>0</v>
      </c>
      <c r="GI640" s="586">
        <v>0</v>
      </c>
    </row>
    <row r="641" spans="1:191" hidden="1" x14ac:dyDescent="0.35">
      <c r="A641" s="1225">
        <v>43619</v>
      </c>
      <c r="AC641" s="1062">
        <v>9</v>
      </c>
      <c r="AD641" s="1062">
        <v>4</v>
      </c>
      <c r="AE641" s="1062">
        <v>3</v>
      </c>
      <c r="AF641" s="1062">
        <v>16</v>
      </c>
      <c r="AG641" s="1076">
        <v>1</v>
      </c>
      <c r="AJ641" s="1062">
        <v>10</v>
      </c>
      <c r="AK641" s="1062">
        <v>5</v>
      </c>
      <c r="AL641" s="1062">
        <v>3</v>
      </c>
      <c r="AM641" s="1062">
        <v>18</v>
      </c>
      <c r="AN641" s="1076">
        <v>1</v>
      </c>
      <c r="AQ641" s="1062">
        <v>4</v>
      </c>
      <c r="AR641" s="1062">
        <v>6</v>
      </c>
      <c r="AS641" s="1062">
        <v>4</v>
      </c>
      <c r="AT641" s="1062">
        <v>14</v>
      </c>
      <c r="AU641" s="1082">
        <v>1</v>
      </c>
      <c r="AX641" s="1062">
        <v>5</v>
      </c>
      <c r="AY641" s="1062">
        <v>7</v>
      </c>
      <c r="AZ641" s="1062">
        <v>4</v>
      </c>
      <c r="BA641" s="1062">
        <v>16</v>
      </c>
      <c r="BB641" s="1082">
        <v>1</v>
      </c>
      <c r="BM641" s="1062">
        <v>0</v>
      </c>
      <c r="BN641" s="1062">
        <v>0</v>
      </c>
      <c r="BO641" s="1062">
        <v>0</v>
      </c>
      <c r="BP641" s="1062">
        <v>0</v>
      </c>
      <c r="BQ641" s="1128">
        <v>1</v>
      </c>
      <c r="BS641" s="1062">
        <v>0</v>
      </c>
      <c r="BT641" s="1062">
        <v>0</v>
      </c>
      <c r="BU641" s="1062">
        <v>0</v>
      </c>
      <c r="BV641" s="1062">
        <v>0</v>
      </c>
      <c r="BW641" s="1076">
        <v>1</v>
      </c>
      <c r="CA641" s="1062">
        <v>2</v>
      </c>
      <c r="CB641" s="1062">
        <v>0</v>
      </c>
      <c r="CC641" s="1062">
        <v>4</v>
      </c>
      <c r="CD641" s="1062">
        <v>6</v>
      </c>
      <c r="CE641" s="1082">
        <v>1</v>
      </c>
      <c r="CH641" s="1062">
        <v>6</v>
      </c>
      <c r="CI641" s="1062">
        <v>0</v>
      </c>
      <c r="CJ641" s="1062">
        <v>6</v>
      </c>
      <c r="CK641" s="1062">
        <v>12</v>
      </c>
      <c r="CL641" s="1082">
        <v>1</v>
      </c>
      <c r="CP641" s="1062">
        <v>5</v>
      </c>
      <c r="CQ641" s="1062">
        <v>0</v>
      </c>
      <c r="CR641" s="1062">
        <v>5</v>
      </c>
      <c r="CS641" s="1062">
        <v>10</v>
      </c>
      <c r="CT641" s="1082">
        <v>1</v>
      </c>
      <c r="CW641" s="1062">
        <v>5</v>
      </c>
      <c r="CX641" s="1062">
        <v>0</v>
      </c>
      <c r="CY641" s="1062">
        <v>5</v>
      </c>
      <c r="CZ641" s="1062">
        <v>10</v>
      </c>
      <c r="DA641" s="1082">
        <v>1</v>
      </c>
      <c r="DB641" s="1082"/>
      <c r="DC641" s="1082"/>
      <c r="DD641" s="1082"/>
      <c r="DE641" s="1082"/>
      <c r="DF641" s="1082"/>
      <c r="DG641" s="1082"/>
      <c r="DH641" s="1082"/>
      <c r="DI641" s="1082"/>
      <c r="DJ641" s="1082"/>
      <c r="DK641" s="1082"/>
      <c r="DL641" s="1082"/>
      <c r="EF641" s="1062">
        <v>3</v>
      </c>
      <c r="EG641" s="1062">
        <v>0</v>
      </c>
      <c r="EH641" s="1062">
        <v>0</v>
      </c>
      <c r="EI641" s="1062">
        <v>3</v>
      </c>
      <c r="EJ641" s="1082">
        <v>1</v>
      </c>
      <c r="EM641" s="1062">
        <v>8</v>
      </c>
      <c r="EN641" s="1062">
        <v>0</v>
      </c>
      <c r="EO641" s="1062">
        <v>2</v>
      </c>
      <c r="EP641" s="1062">
        <v>10</v>
      </c>
      <c r="EQ641" s="1082">
        <v>1</v>
      </c>
      <c r="EU641" s="1062">
        <v>7</v>
      </c>
      <c r="EV641" s="1062">
        <v>1</v>
      </c>
      <c r="EW641" s="1062">
        <v>0</v>
      </c>
      <c r="EX641" s="1062">
        <v>8</v>
      </c>
      <c r="EY641" s="1081">
        <v>1</v>
      </c>
      <c r="FB641" s="1062">
        <v>8</v>
      </c>
      <c r="FC641" s="1062">
        <v>1</v>
      </c>
      <c r="FD641" s="1062">
        <v>1</v>
      </c>
      <c r="FE641" s="1062">
        <v>10</v>
      </c>
      <c r="FF641" s="1082">
        <v>1</v>
      </c>
      <c r="FJ641" s="1062">
        <v>9</v>
      </c>
      <c r="FK641" s="1062">
        <v>0</v>
      </c>
      <c r="FL641" s="1062">
        <v>0</v>
      </c>
      <c r="FM641" s="1062">
        <v>9</v>
      </c>
      <c r="FN641" s="1124">
        <v>1</v>
      </c>
      <c r="FQ641" s="1062">
        <v>9</v>
      </c>
      <c r="FR641" s="1062">
        <v>0</v>
      </c>
      <c r="FS641" s="1062">
        <v>1</v>
      </c>
      <c r="FT641" s="1062">
        <v>10</v>
      </c>
      <c r="FU641" s="1076">
        <v>1</v>
      </c>
      <c r="FY641" s="1062">
        <v>0</v>
      </c>
      <c r="FZ641" s="1062">
        <v>0</v>
      </c>
      <c r="GA641" s="1062">
        <v>2</v>
      </c>
      <c r="GB641" s="590">
        <v>2</v>
      </c>
      <c r="GC641" s="1139">
        <v>1</v>
      </c>
      <c r="GE641" s="589">
        <v>39</v>
      </c>
      <c r="GF641" s="589">
        <v>11</v>
      </c>
      <c r="GG641" s="589">
        <v>18</v>
      </c>
      <c r="GH641" s="586">
        <v>0</v>
      </c>
      <c r="GI641" s="586">
        <v>2</v>
      </c>
    </row>
    <row r="642" spans="1:191" hidden="1" x14ac:dyDescent="0.35">
      <c r="A642" s="1225">
        <v>43620</v>
      </c>
      <c r="AC642" s="1062">
        <v>4</v>
      </c>
      <c r="AD642" s="1062">
        <v>0</v>
      </c>
      <c r="AE642" s="1062">
        <v>2</v>
      </c>
      <c r="AF642" s="1062">
        <v>6</v>
      </c>
      <c r="AG642" s="1076">
        <v>1</v>
      </c>
      <c r="AJ642" s="1062">
        <v>4</v>
      </c>
      <c r="AK642" s="1062">
        <v>1</v>
      </c>
      <c r="AL642" s="1062">
        <v>2</v>
      </c>
      <c r="AM642" s="1062">
        <v>7</v>
      </c>
      <c r="AN642" s="1076">
        <v>1</v>
      </c>
      <c r="AQ642" s="1062">
        <v>2</v>
      </c>
      <c r="AR642" s="1062">
        <v>2</v>
      </c>
      <c r="AS642" s="1062">
        <v>3</v>
      </c>
      <c r="AT642" s="1062">
        <v>7</v>
      </c>
      <c r="AU642" s="1082">
        <v>1</v>
      </c>
      <c r="AX642" s="1062">
        <v>3</v>
      </c>
      <c r="AY642" s="1062">
        <v>2</v>
      </c>
      <c r="AZ642" s="1062">
        <v>3</v>
      </c>
      <c r="BA642" s="1062">
        <v>8</v>
      </c>
      <c r="BB642" s="1082">
        <v>1</v>
      </c>
      <c r="BM642" s="1062">
        <v>0</v>
      </c>
      <c r="BN642" s="1062">
        <v>0</v>
      </c>
      <c r="BO642" s="1062">
        <v>2</v>
      </c>
      <c r="BP642" s="1062">
        <v>2</v>
      </c>
      <c r="BQ642" s="1128">
        <v>1</v>
      </c>
      <c r="BS642" s="1062">
        <v>0</v>
      </c>
      <c r="BT642" s="1062">
        <v>0</v>
      </c>
      <c r="BU642" s="1062">
        <v>2</v>
      </c>
      <c r="BV642" s="1062">
        <v>2</v>
      </c>
      <c r="BW642" s="1076">
        <v>1</v>
      </c>
      <c r="CA642" s="1062">
        <v>6</v>
      </c>
      <c r="CB642" s="1062">
        <v>0</v>
      </c>
      <c r="CC642" s="1062">
        <v>0</v>
      </c>
      <c r="CD642" s="1062">
        <v>6</v>
      </c>
      <c r="CE642" s="1082">
        <v>1</v>
      </c>
      <c r="CH642" s="1062">
        <v>7</v>
      </c>
      <c r="CI642" s="1062">
        <v>0</v>
      </c>
      <c r="CJ642" s="1062">
        <v>1</v>
      </c>
      <c r="CK642" s="1062">
        <v>8</v>
      </c>
      <c r="CL642" s="1082">
        <v>1</v>
      </c>
      <c r="CP642" s="1062">
        <v>8</v>
      </c>
      <c r="CQ642" s="1062">
        <v>0</v>
      </c>
      <c r="CR642" s="1062">
        <v>5</v>
      </c>
      <c r="CS642" s="1062">
        <v>13</v>
      </c>
      <c r="CT642" s="1082">
        <v>1</v>
      </c>
      <c r="CW642" s="1062">
        <v>9</v>
      </c>
      <c r="CX642" s="1062">
        <v>0</v>
      </c>
      <c r="CY642" s="1062">
        <v>5</v>
      </c>
      <c r="CZ642" s="1062">
        <v>14</v>
      </c>
      <c r="DA642" s="1082">
        <v>1</v>
      </c>
      <c r="DB642" s="1082"/>
      <c r="DC642" s="1082"/>
      <c r="DD642" s="1082"/>
      <c r="DE642" s="1082"/>
      <c r="DF642" s="1082"/>
      <c r="DG642" s="1082"/>
      <c r="DH642" s="1082"/>
      <c r="DI642" s="1082"/>
      <c r="DJ642" s="1082"/>
      <c r="DK642" s="1082"/>
      <c r="DL642" s="1082"/>
      <c r="EF642" s="1062">
        <v>7</v>
      </c>
      <c r="EG642" s="1062">
        <v>1</v>
      </c>
      <c r="EH642" s="1062">
        <v>0</v>
      </c>
      <c r="EI642" s="1062">
        <v>8</v>
      </c>
      <c r="EJ642" s="1082">
        <v>1</v>
      </c>
      <c r="EM642" s="1062">
        <v>8</v>
      </c>
      <c r="EN642" s="1062">
        <v>1</v>
      </c>
      <c r="EO642" s="1062">
        <v>1</v>
      </c>
      <c r="EP642" s="1062">
        <v>10</v>
      </c>
      <c r="EQ642" s="1082">
        <v>1</v>
      </c>
      <c r="EU642" s="1062">
        <v>8</v>
      </c>
      <c r="EV642" s="1062">
        <v>0</v>
      </c>
      <c r="EW642" s="1062">
        <v>1</v>
      </c>
      <c r="EX642" s="1062">
        <v>9</v>
      </c>
      <c r="EY642" s="1081">
        <v>1</v>
      </c>
      <c r="FB642" s="1062">
        <v>8</v>
      </c>
      <c r="FC642" s="1062">
        <v>1</v>
      </c>
      <c r="FD642" s="1062">
        <v>3</v>
      </c>
      <c r="FE642" s="1062">
        <v>12</v>
      </c>
      <c r="FF642" s="1082">
        <v>1</v>
      </c>
      <c r="FJ642" s="1062">
        <v>3</v>
      </c>
      <c r="FK642" s="1062">
        <v>0</v>
      </c>
      <c r="FL642" s="1062">
        <v>0</v>
      </c>
      <c r="FM642" s="1062">
        <v>3</v>
      </c>
      <c r="FN642" s="1124">
        <v>1</v>
      </c>
      <c r="FQ642" s="1062">
        <v>4</v>
      </c>
      <c r="FR642" s="1062">
        <v>1</v>
      </c>
      <c r="FS642" s="1062">
        <v>2</v>
      </c>
      <c r="FT642" s="1062">
        <v>7</v>
      </c>
      <c r="FU642" s="1076">
        <v>1</v>
      </c>
      <c r="FY642" s="1062">
        <v>0</v>
      </c>
      <c r="FZ642" s="1062">
        <v>1</v>
      </c>
      <c r="GA642" s="1062">
        <v>1</v>
      </c>
      <c r="GB642" s="590">
        <v>2</v>
      </c>
      <c r="GC642" s="1139">
        <v>1</v>
      </c>
      <c r="GE642" s="589">
        <v>38</v>
      </c>
      <c r="GF642" s="589">
        <v>4</v>
      </c>
      <c r="GG642" s="589">
        <v>14</v>
      </c>
      <c r="GH642" s="586">
        <v>0</v>
      </c>
      <c r="GI642" s="586">
        <v>4</v>
      </c>
    </row>
    <row r="643" spans="1:191" hidden="1" x14ac:dyDescent="0.35">
      <c r="A643" s="1225">
        <v>43621</v>
      </c>
      <c r="AC643" s="1062">
        <v>9</v>
      </c>
      <c r="AD643" s="1062">
        <v>2</v>
      </c>
      <c r="AE643" s="1062">
        <v>1</v>
      </c>
      <c r="AF643" s="1062">
        <v>12</v>
      </c>
      <c r="AG643" s="1076">
        <v>1</v>
      </c>
      <c r="AJ643" s="1062">
        <v>9</v>
      </c>
      <c r="AK643" s="1062">
        <v>2</v>
      </c>
      <c r="AL643" s="1062">
        <v>1</v>
      </c>
      <c r="AM643" s="1062">
        <v>12</v>
      </c>
      <c r="AN643" s="1076">
        <v>1</v>
      </c>
      <c r="AQ643" s="1062">
        <v>2</v>
      </c>
      <c r="AR643" s="1062">
        <v>2</v>
      </c>
      <c r="AS643" s="1062">
        <v>5</v>
      </c>
      <c r="AT643" s="1062">
        <v>9</v>
      </c>
      <c r="AU643" s="1082">
        <v>1</v>
      </c>
      <c r="AX643" s="1062">
        <v>3</v>
      </c>
      <c r="AY643" s="1062">
        <v>2</v>
      </c>
      <c r="AZ643" s="1062">
        <v>5</v>
      </c>
      <c r="BA643" s="1062">
        <v>10</v>
      </c>
      <c r="BB643" s="1082">
        <v>1</v>
      </c>
      <c r="BM643" s="1062">
        <v>0</v>
      </c>
      <c r="BN643" s="1062">
        <v>0</v>
      </c>
      <c r="BO643" s="1062">
        <v>0</v>
      </c>
      <c r="BP643" s="1062">
        <v>0</v>
      </c>
      <c r="BQ643" s="1128">
        <v>1</v>
      </c>
      <c r="BS643" s="1062">
        <v>0</v>
      </c>
      <c r="BT643" s="1062">
        <v>0</v>
      </c>
      <c r="BU643" s="1062">
        <v>0</v>
      </c>
      <c r="BV643" s="1062">
        <v>0</v>
      </c>
      <c r="BW643" s="1076">
        <v>1</v>
      </c>
      <c r="CA643" s="1062">
        <v>4</v>
      </c>
      <c r="CB643" s="1062">
        <v>1</v>
      </c>
      <c r="CC643" s="1062">
        <v>2</v>
      </c>
      <c r="CD643" s="1062">
        <v>7</v>
      </c>
      <c r="CE643" s="1082">
        <v>1</v>
      </c>
      <c r="CH643" s="1062">
        <v>6</v>
      </c>
      <c r="CI643" s="1062">
        <v>1</v>
      </c>
      <c r="CJ643" s="1062">
        <v>5</v>
      </c>
      <c r="CK643" s="1062">
        <v>12</v>
      </c>
      <c r="CL643" s="1082">
        <v>1</v>
      </c>
      <c r="CP643" s="1062">
        <v>7</v>
      </c>
      <c r="CQ643" s="1062">
        <v>0</v>
      </c>
      <c r="CR643" s="1062">
        <v>2</v>
      </c>
      <c r="CS643" s="1062">
        <v>9</v>
      </c>
      <c r="CT643" s="1082">
        <v>1</v>
      </c>
      <c r="CW643" s="1062">
        <v>8</v>
      </c>
      <c r="CX643" s="1062">
        <v>1</v>
      </c>
      <c r="CY643" s="1062">
        <v>4</v>
      </c>
      <c r="CZ643" s="1062">
        <v>13</v>
      </c>
      <c r="DA643" s="1082">
        <v>1</v>
      </c>
      <c r="DB643" s="1082"/>
      <c r="DC643" s="1082"/>
      <c r="DD643" s="1082"/>
      <c r="DE643" s="1082"/>
      <c r="DF643" s="1082"/>
      <c r="DG643" s="1082"/>
      <c r="DH643" s="1082"/>
      <c r="DI643" s="1082"/>
      <c r="DJ643" s="1082"/>
      <c r="DK643" s="1082"/>
      <c r="DL643" s="1082"/>
      <c r="EF643" s="1062">
        <v>3</v>
      </c>
      <c r="EG643" s="1062">
        <v>0</v>
      </c>
      <c r="EH643" s="1062">
        <v>1</v>
      </c>
      <c r="EI643" s="1062">
        <v>4</v>
      </c>
      <c r="EJ643" s="1082">
        <v>1</v>
      </c>
      <c r="EM643" s="1062">
        <v>4</v>
      </c>
      <c r="EN643" s="1062">
        <v>0</v>
      </c>
      <c r="EO643" s="1062">
        <v>3</v>
      </c>
      <c r="EP643" s="1062">
        <v>7</v>
      </c>
      <c r="EQ643" s="1082">
        <v>1</v>
      </c>
      <c r="EU643" s="1062">
        <v>8</v>
      </c>
      <c r="EV643" s="1062">
        <v>1</v>
      </c>
      <c r="EW643" s="1062">
        <v>1</v>
      </c>
      <c r="EX643" s="1062">
        <v>10</v>
      </c>
      <c r="EY643" s="1081">
        <v>1</v>
      </c>
      <c r="FB643" s="1062">
        <v>9</v>
      </c>
      <c r="FC643" s="1062">
        <v>2</v>
      </c>
      <c r="FD643" s="1062">
        <v>2</v>
      </c>
      <c r="FE643" s="1062">
        <v>13</v>
      </c>
      <c r="FF643" s="1082">
        <v>1</v>
      </c>
      <c r="FJ643" s="1062">
        <v>4</v>
      </c>
      <c r="FK643" s="1062">
        <v>1</v>
      </c>
      <c r="FL643" s="1062">
        <v>4</v>
      </c>
      <c r="FM643" s="1062">
        <v>9</v>
      </c>
      <c r="FN643" s="1124">
        <v>1</v>
      </c>
      <c r="FQ643" s="1062">
        <v>5</v>
      </c>
      <c r="FR643" s="1062">
        <v>1</v>
      </c>
      <c r="FS643" s="1062">
        <v>4</v>
      </c>
      <c r="FT643" s="1062">
        <v>10</v>
      </c>
      <c r="FU643" s="1076">
        <v>1</v>
      </c>
      <c r="FY643" s="1062">
        <v>0</v>
      </c>
      <c r="FZ643" s="1062">
        <v>0</v>
      </c>
      <c r="GA643" s="1062">
        <v>3</v>
      </c>
      <c r="GB643" s="590">
        <v>3</v>
      </c>
      <c r="GC643" s="1139">
        <v>1</v>
      </c>
      <c r="GE643" s="589">
        <v>37</v>
      </c>
      <c r="GF643" s="589">
        <v>7</v>
      </c>
      <c r="GG643" s="589">
        <v>19</v>
      </c>
      <c r="GH643" s="586">
        <v>0</v>
      </c>
      <c r="GI643" s="586">
        <v>1</v>
      </c>
    </row>
    <row r="644" spans="1:191" hidden="1" x14ac:dyDescent="0.35">
      <c r="A644" s="1225">
        <v>43622</v>
      </c>
      <c r="AC644" s="1062">
        <v>6</v>
      </c>
      <c r="AD644" s="1062">
        <v>2</v>
      </c>
      <c r="AE644" s="1062">
        <v>3</v>
      </c>
      <c r="AF644" s="1062">
        <v>11</v>
      </c>
      <c r="AG644" s="1076">
        <v>1</v>
      </c>
      <c r="AJ644" s="1062">
        <v>7</v>
      </c>
      <c r="AK644" s="1062">
        <v>2</v>
      </c>
      <c r="AL644" s="1062">
        <v>3</v>
      </c>
      <c r="AM644" s="1062">
        <v>12</v>
      </c>
      <c r="AN644" s="1076">
        <v>1</v>
      </c>
      <c r="AQ644" s="1062">
        <v>2</v>
      </c>
      <c r="AR644" s="1062">
        <v>2</v>
      </c>
      <c r="AS644" s="1062">
        <v>5</v>
      </c>
      <c r="AT644" s="1062">
        <v>9</v>
      </c>
      <c r="AU644" s="1082">
        <v>1</v>
      </c>
      <c r="AX644" s="1062">
        <v>4</v>
      </c>
      <c r="AY644" s="1062">
        <v>3</v>
      </c>
      <c r="AZ644" s="1062">
        <v>5</v>
      </c>
      <c r="BA644" s="1062">
        <v>12</v>
      </c>
      <c r="BB644" s="1082">
        <v>1</v>
      </c>
      <c r="BM644" s="1062">
        <v>0</v>
      </c>
      <c r="BN644" s="1062">
        <v>0</v>
      </c>
      <c r="BO644" s="1062">
        <v>0</v>
      </c>
      <c r="BP644" s="1062">
        <v>0</v>
      </c>
      <c r="BQ644" s="1128">
        <v>1</v>
      </c>
      <c r="BS644" s="1062">
        <v>0</v>
      </c>
      <c r="BT644" s="1062">
        <v>0</v>
      </c>
      <c r="BU644" s="1062">
        <v>1</v>
      </c>
      <c r="BV644" s="1062">
        <v>1</v>
      </c>
      <c r="BW644" s="1076">
        <v>1</v>
      </c>
      <c r="CA644" s="1062">
        <v>7</v>
      </c>
      <c r="CB644" s="1062">
        <v>0</v>
      </c>
      <c r="CC644" s="1062">
        <v>1</v>
      </c>
      <c r="CD644" s="1062">
        <v>8</v>
      </c>
      <c r="CE644" s="1082">
        <v>1</v>
      </c>
      <c r="CH644" s="1062">
        <v>9</v>
      </c>
      <c r="CI644" s="1062">
        <v>1</v>
      </c>
      <c r="CJ644" s="1062">
        <v>2</v>
      </c>
      <c r="CK644" s="1062">
        <v>12</v>
      </c>
      <c r="CL644" s="1082">
        <v>1</v>
      </c>
      <c r="CP644" s="1062">
        <v>1</v>
      </c>
      <c r="CQ644" s="1062">
        <v>1</v>
      </c>
      <c r="CR644" s="1062">
        <v>5</v>
      </c>
      <c r="CS644" s="1062">
        <v>7</v>
      </c>
      <c r="CT644" s="1082">
        <v>1</v>
      </c>
      <c r="CW644" s="1062">
        <v>4</v>
      </c>
      <c r="CX644" s="1062">
        <v>1</v>
      </c>
      <c r="CY644" s="1062">
        <v>6</v>
      </c>
      <c r="CZ644" s="1062">
        <v>11</v>
      </c>
      <c r="DA644" s="1082">
        <v>1</v>
      </c>
      <c r="DB644" s="1082"/>
      <c r="DC644" s="1082"/>
      <c r="DD644" s="1082"/>
      <c r="DE644" s="1082"/>
      <c r="DF644" s="1082"/>
      <c r="DG644" s="1082"/>
      <c r="DH644" s="1082"/>
      <c r="DI644" s="1082"/>
      <c r="DJ644" s="1082"/>
      <c r="DK644" s="1082"/>
      <c r="DL644" s="1082"/>
      <c r="EF644" s="1062">
        <v>10</v>
      </c>
      <c r="EG644" s="1062">
        <v>1</v>
      </c>
      <c r="EH644" s="1062">
        <v>1</v>
      </c>
      <c r="EI644" s="1062">
        <v>12</v>
      </c>
      <c r="EJ644" s="1082">
        <v>1</v>
      </c>
      <c r="EM644" s="1062">
        <v>11</v>
      </c>
      <c r="EN644" s="1062">
        <v>1</v>
      </c>
      <c r="EO644" s="1062">
        <v>1</v>
      </c>
      <c r="EP644" s="1062">
        <v>13</v>
      </c>
      <c r="EQ644" s="1082">
        <v>1</v>
      </c>
      <c r="EU644" s="1062">
        <v>4</v>
      </c>
      <c r="EV644" s="1062">
        <v>0</v>
      </c>
      <c r="EW644" s="1062">
        <v>2</v>
      </c>
      <c r="EX644" s="1062">
        <v>6</v>
      </c>
      <c r="EY644" s="1081">
        <v>1</v>
      </c>
      <c r="FB644" s="1062">
        <v>6</v>
      </c>
      <c r="FC644" s="1062">
        <v>2</v>
      </c>
      <c r="FD644" s="1062">
        <v>3</v>
      </c>
      <c r="FE644" s="1062">
        <v>11</v>
      </c>
      <c r="FF644" s="1082">
        <v>1</v>
      </c>
      <c r="FJ644" s="1062">
        <v>2</v>
      </c>
      <c r="FK644" s="1062">
        <v>1</v>
      </c>
      <c r="FL644" s="1062">
        <v>1</v>
      </c>
      <c r="FM644" s="1062">
        <v>4</v>
      </c>
      <c r="FN644" s="1124">
        <v>1</v>
      </c>
      <c r="FQ644" s="1062">
        <v>4</v>
      </c>
      <c r="FR644" s="1062">
        <v>1</v>
      </c>
      <c r="FS644" s="1062">
        <v>3</v>
      </c>
      <c r="FT644" s="1062">
        <v>8</v>
      </c>
      <c r="FU644" s="1076">
        <v>1</v>
      </c>
      <c r="FY644" s="1062">
        <v>1</v>
      </c>
      <c r="FZ644" s="1062">
        <v>1</v>
      </c>
      <c r="GA644" s="1062">
        <v>2</v>
      </c>
      <c r="GB644" s="590">
        <v>4</v>
      </c>
      <c r="GC644" s="1139">
        <v>1</v>
      </c>
      <c r="GE644" s="589">
        <v>33</v>
      </c>
      <c r="GF644" s="589">
        <v>8</v>
      </c>
      <c r="GG644" s="589">
        <v>20</v>
      </c>
      <c r="GH644" s="586">
        <v>2</v>
      </c>
      <c r="GI644" s="586">
        <v>2</v>
      </c>
    </row>
    <row r="645" spans="1:191" hidden="1" x14ac:dyDescent="0.35">
      <c r="A645" s="1227">
        <v>43623</v>
      </c>
      <c r="AC645" s="1062">
        <v>8</v>
      </c>
      <c r="AD645" s="1062">
        <v>0</v>
      </c>
      <c r="AE645" s="1062">
        <v>3</v>
      </c>
      <c r="AF645" s="1062">
        <v>11</v>
      </c>
      <c r="AG645" s="1076">
        <v>1</v>
      </c>
      <c r="AJ645" s="1062">
        <v>9</v>
      </c>
      <c r="AK645" s="1062">
        <v>1</v>
      </c>
      <c r="AL645" s="1062">
        <v>3</v>
      </c>
      <c r="AM645" s="1062">
        <v>13</v>
      </c>
      <c r="AN645" s="1076">
        <v>1</v>
      </c>
      <c r="AQ645" s="1062">
        <v>4</v>
      </c>
      <c r="AR645" s="1062">
        <v>4</v>
      </c>
      <c r="AS645" s="1062">
        <v>5</v>
      </c>
      <c r="AT645" s="1062">
        <v>13</v>
      </c>
      <c r="AU645" s="1082">
        <v>1</v>
      </c>
      <c r="AX645" s="1062">
        <v>4</v>
      </c>
      <c r="AY645" s="1062">
        <v>6</v>
      </c>
      <c r="AZ645" s="1062">
        <v>6</v>
      </c>
      <c r="BA645" s="1062">
        <v>16</v>
      </c>
      <c r="BB645" s="1082">
        <v>1</v>
      </c>
      <c r="BM645" s="1062">
        <v>1</v>
      </c>
      <c r="BN645" s="1062">
        <v>0</v>
      </c>
      <c r="BO645" s="1062">
        <v>1</v>
      </c>
      <c r="BP645" s="1062">
        <v>2</v>
      </c>
      <c r="BQ645" s="1128">
        <v>1</v>
      </c>
      <c r="BS645" s="1062">
        <v>1</v>
      </c>
      <c r="BT645" s="1062">
        <v>0</v>
      </c>
      <c r="BU645" s="1062">
        <v>1</v>
      </c>
      <c r="BV645" s="1062">
        <v>2</v>
      </c>
      <c r="BW645" s="1076">
        <v>1</v>
      </c>
      <c r="CA645" s="1062">
        <v>8</v>
      </c>
      <c r="CB645" s="1062">
        <v>1</v>
      </c>
      <c r="CC645" s="1062">
        <v>0</v>
      </c>
      <c r="CD645" s="1062">
        <v>9</v>
      </c>
      <c r="CE645" s="1082">
        <v>1</v>
      </c>
      <c r="CH645" s="1062">
        <v>10</v>
      </c>
      <c r="CI645" s="1062">
        <v>3</v>
      </c>
      <c r="CJ645" s="1062">
        <v>2</v>
      </c>
      <c r="CK645" s="1062">
        <v>15</v>
      </c>
      <c r="CL645" s="1082">
        <v>1</v>
      </c>
      <c r="CP645" s="1062">
        <v>10</v>
      </c>
      <c r="CQ645" s="1062">
        <v>1</v>
      </c>
      <c r="CR645" s="1062">
        <v>4</v>
      </c>
      <c r="CS645" s="1062">
        <v>15</v>
      </c>
      <c r="CT645" s="1082">
        <v>1</v>
      </c>
      <c r="CW645" s="1062">
        <v>10</v>
      </c>
      <c r="CX645" s="1062">
        <v>2</v>
      </c>
      <c r="CY645" s="1062">
        <v>4</v>
      </c>
      <c r="CZ645" s="1062">
        <v>16</v>
      </c>
      <c r="DA645" s="1082">
        <v>1</v>
      </c>
      <c r="DB645" s="1082"/>
      <c r="DC645" s="1082"/>
      <c r="DD645" s="1082"/>
      <c r="DE645" s="1082"/>
      <c r="DF645" s="1082"/>
      <c r="DG645" s="1082"/>
      <c r="DH645" s="1082"/>
      <c r="DI645" s="1082"/>
      <c r="DJ645" s="1082"/>
      <c r="DK645" s="1082"/>
      <c r="DL645" s="1082"/>
      <c r="EF645" s="1062">
        <v>3</v>
      </c>
      <c r="EG645" s="1062">
        <v>1</v>
      </c>
      <c r="EH645" s="1062">
        <v>0</v>
      </c>
      <c r="EI645" s="1062">
        <v>4</v>
      </c>
      <c r="EJ645" s="1082">
        <v>1</v>
      </c>
      <c r="EM645" s="1062">
        <v>5</v>
      </c>
      <c r="EN645" s="1062">
        <v>1</v>
      </c>
      <c r="EO645" s="1062">
        <v>1</v>
      </c>
      <c r="EP645" s="1062">
        <v>7</v>
      </c>
      <c r="EQ645" s="1082">
        <v>1</v>
      </c>
      <c r="EU645" s="1062">
        <v>3</v>
      </c>
      <c r="EV645" s="1062">
        <v>2</v>
      </c>
      <c r="EW645" s="1062">
        <v>1</v>
      </c>
      <c r="EX645" s="1062">
        <v>6</v>
      </c>
      <c r="EY645" s="1081">
        <v>1</v>
      </c>
      <c r="FB645" s="1062">
        <v>3</v>
      </c>
      <c r="FC645" s="1062">
        <v>4</v>
      </c>
      <c r="FD645" s="1062">
        <v>4</v>
      </c>
      <c r="FE645" s="1062">
        <v>11</v>
      </c>
      <c r="FF645" s="1082">
        <v>1</v>
      </c>
      <c r="FJ645" s="1062">
        <v>0</v>
      </c>
      <c r="FK645" s="1062">
        <v>0</v>
      </c>
      <c r="FL645" s="1062">
        <v>0</v>
      </c>
      <c r="FM645" s="1062">
        <v>0</v>
      </c>
      <c r="FN645" s="1124">
        <v>0</v>
      </c>
      <c r="FQ645" s="1062">
        <v>1</v>
      </c>
      <c r="FR645" s="1062">
        <v>0</v>
      </c>
      <c r="FS645" s="1062">
        <v>3</v>
      </c>
      <c r="FT645" s="1062">
        <v>4</v>
      </c>
      <c r="FU645" s="1076">
        <v>0</v>
      </c>
      <c r="FY645" s="1062">
        <v>1</v>
      </c>
      <c r="FZ645" s="1062">
        <v>0</v>
      </c>
      <c r="GA645" s="1062">
        <v>0</v>
      </c>
      <c r="GB645" s="590">
        <v>1</v>
      </c>
      <c r="GC645" s="1139">
        <v>1</v>
      </c>
      <c r="GE645" s="589">
        <v>38</v>
      </c>
      <c r="GF645" s="589">
        <v>9</v>
      </c>
      <c r="GG645" s="589">
        <v>14</v>
      </c>
      <c r="GH645" s="586">
        <v>1</v>
      </c>
      <c r="GI645" s="586">
        <v>5</v>
      </c>
    </row>
    <row r="646" spans="1:191" hidden="1" x14ac:dyDescent="0.35">
      <c r="A646" s="1225">
        <v>43626</v>
      </c>
      <c r="AC646" s="1062">
        <v>8</v>
      </c>
      <c r="AD646" s="1062">
        <v>6</v>
      </c>
      <c r="AE646" s="1062">
        <v>6</v>
      </c>
      <c r="AF646" s="1062">
        <v>20</v>
      </c>
      <c r="AG646" s="1076">
        <v>1</v>
      </c>
      <c r="AJ646" s="1062">
        <v>8</v>
      </c>
      <c r="AK646" s="1062">
        <v>6</v>
      </c>
      <c r="AL646" s="1062">
        <v>6</v>
      </c>
      <c r="AM646" s="1062">
        <v>20</v>
      </c>
      <c r="AN646" s="1076">
        <v>1</v>
      </c>
      <c r="AQ646" s="1062">
        <v>0</v>
      </c>
      <c r="AR646" s="1062">
        <v>0</v>
      </c>
      <c r="AS646" s="1062">
        <v>0</v>
      </c>
      <c r="AT646" s="1062">
        <v>0</v>
      </c>
      <c r="AU646" s="1082">
        <v>0</v>
      </c>
      <c r="AX646" s="1062">
        <v>0</v>
      </c>
      <c r="AY646" s="1062">
        <v>0</v>
      </c>
      <c r="AZ646" s="1062">
        <v>0</v>
      </c>
      <c r="BA646" s="1062">
        <v>0</v>
      </c>
      <c r="BB646" s="1082">
        <v>0</v>
      </c>
      <c r="BM646" s="1062">
        <v>0</v>
      </c>
      <c r="BN646" s="1062">
        <v>0</v>
      </c>
      <c r="BO646" s="1062">
        <v>0</v>
      </c>
      <c r="BP646" s="1062">
        <v>0</v>
      </c>
      <c r="BQ646" s="1128">
        <v>1</v>
      </c>
      <c r="BS646" s="1062">
        <v>0</v>
      </c>
      <c r="BT646" s="1062">
        <v>0</v>
      </c>
      <c r="BU646" s="1062">
        <v>1</v>
      </c>
      <c r="BV646" s="1062">
        <v>1</v>
      </c>
      <c r="BW646" s="1076">
        <v>1</v>
      </c>
      <c r="CA646" s="1062">
        <v>4</v>
      </c>
      <c r="CB646" s="1062">
        <v>2</v>
      </c>
      <c r="CC646" s="1062">
        <v>0</v>
      </c>
      <c r="CD646" s="1062">
        <v>6</v>
      </c>
      <c r="CE646" s="1082">
        <v>1</v>
      </c>
      <c r="CH646" s="1062">
        <v>11</v>
      </c>
      <c r="CI646" s="1062">
        <v>3</v>
      </c>
      <c r="CJ646" s="1062">
        <v>3</v>
      </c>
      <c r="CK646" s="1062">
        <v>17</v>
      </c>
      <c r="CL646" s="1082">
        <v>1</v>
      </c>
      <c r="CP646" s="1062">
        <v>9</v>
      </c>
      <c r="CQ646" s="1062">
        <v>0</v>
      </c>
      <c r="CR646" s="1062">
        <v>1</v>
      </c>
      <c r="CS646" s="1062">
        <v>10</v>
      </c>
      <c r="CT646" s="1082">
        <v>1</v>
      </c>
      <c r="CW646" s="1062">
        <v>9</v>
      </c>
      <c r="CX646" s="1062">
        <v>0</v>
      </c>
      <c r="CY646" s="1062">
        <v>2</v>
      </c>
      <c r="CZ646" s="1062">
        <v>11</v>
      </c>
      <c r="DA646" s="1082">
        <v>1</v>
      </c>
      <c r="DB646" s="1082"/>
      <c r="DC646" s="1082"/>
      <c r="DD646" s="1082"/>
      <c r="DE646" s="1082"/>
      <c r="DF646" s="1082"/>
      <c r="DG646" s="1082"/>
      <c r="DH646" s="1082"/>
      <c r="DI646" s="1082"/>
      <c r="DJ646" s="1082"/>
      <c r="DK646" s="1082"/>
      <c r="DL646" s="1082"/>
      <c r="EF646" s="1062">
        <v>7</v>
      </c>
      <c r="EG646" s="1062">
        <v>0</v>
      </c>
      <c r="EH646" s="1062">
        <v>0</v>
      </c>
      <c r="EI646" s="1062">
        <v>7</v>
      </c>
      <c r="EJ646" s="1082">
        <v>1</v>
      </c>
      <c r="EM646" s="1062">
        <v>12</v>
      </c>
      <c r="EN646" s="1062">
        <v>0</v>
      </c>
      <c r="EO646" s="1062">
        <v>6</v>
      </c>
      <c r="EP646" s="1062">
        <v>18</v>
      </c>
      <c r="EQ646" s="1082">
        <v>1</v>
      </c>
      <c r="EU646" s="1062">
        <v>2</v>
      </c>
      <c r="EV646" s="1062">
        <v>0</v>
      </c>
      <c r="EW646" s="1062">
        <v>2</v>
      </c>
      <c r="EX646" s="1062">
        <v>4</v>
      </c>
      <c r="EY646" s="1081">
        <v>1</v>
      </c>
      <c r="FB646" s="1062">
        <v>3</v>
      </c>
      <c r="FC646" s="1062">
        <v>2</v>
      </c>
      <c r="FD646" s="1062">
        <v>5</v>
      </c>
      <c r="FE646" s="1062">
        <v>10</v>
      </c>
      <c r="FF646" s="1082">
        <v>1</v>
      </c>
      <c r="FJ646" s="1062">
        <v>0</v>
      </c>
      <c r="FK646" s="1062">
        <v>0</v>
      </c>
      <c r="FL646" s="1062">
        <v>1</v>
      </c>
      <c r="FM646" s="1062">
        <v>1</v>
      </c>
      <c r="FN646" s="1124">
        <v>1</v>
      </c>
      <c r="FQ646" s="1062">
        <v>2</v>
      </c>
      <c r="FR646" s="1062">
        <v>0</v>
      </c>
      <c r="FS646" s="1062">
        <v>2</v>
      </c>
      <c r="FT646" s="1062">
        <v>4</v>
      </c>
      <c r="FU646" s="1076">
        <v>1</v>
      </c>
      <c r="FY646" s="1062">
        <v>2</v>
      </c>
      <c r="FZ646" s="1062">
        <v>0</v>
      </c>
      <c r="GA646" s="1062">
        <v>3</v>
      </c>
      <c r="GB646" s="590">
        <v>5</v>
      </c>
      <c r="GC646" s="1139">
        <v>1</v>
      </c>
      <c r="GE646" s="589">
        <v>32</v>
      </c>
      <c r="GF646" s="589">
        <v>8</v>
      </c>
      <c r="GG646" s="589">
        <v>13</v>
      </c>
      <c r="GH646" s="586">
        <v>0</v>
      </c>
      <c r="GI646" s="586">
        <v>3</v>
      </c>
    </row>
    <row r="647" spans="1:191" hidden="1" x14ac:dyDescent="0.35">
      <c r="A647" s="1225">
        <v>43627</v>
      </c>
      <c r="AC647" s="1062">
        <v>2</v>
      </c>
      <c r="AD647" s="1062">
        <v>2</v>
      </c>
      <c r="AE647" s="1062">
        <v>7</v>
      </c>
      <c r="AF647" s="1062">
        <v>11</v>
      </c>
      <c r="AG647" s="1076">
        <v>1</v>
      </c>
      <c r="AJ647" s="1062">
        <v>2</v>
      </c>
      <c r="AK647" s="1062">
        <v>4</v>
      </c>
      <c r="AL647" s="1062">
        <v>7</v>
      </c>
      <c r="AM647" s="1062">
        <v>13</v>
      </c>
      <c r="AN647" s="1076">
        <v>1</v>
      </c>
      <c r="AQ647" s="1062">
        <v>2</v>
      </c>
      <c r="AR647" s="1062">
        <v>1</v>
      </c>
      <c r="AS647" s="1062">
        <v>3</v>
      </c>
      <c r="AT647" s="1062">
        <v>6</v>
      </c>
      <c r="AU647" s="1082">
        <v>1</v>
      </c>
      <c r="AX647" s="1062">
        <v>3</v>
      </c>
      <c r="AY647" s="1062">
        <v>2</v>
      </c>
      <c r="AZ647" s="1062">
        <v>3</v>
      </c>
      <c r="BA647" s="1062">
        <v>8</v>
      </c>
      <c r="BB647" s="1082">
        <v>1</v>
      </c>
      <c r="BM647" s="1062">
        <v>0</v>
      </c>
      <c r="BN647" s="1062">
        <v>0</v>
      </c>
      <c r="BO647" s="1062">
        <v>0</v>
      </c>
      <c r="BP647" s="1062">
        <v>0</v>
      </c>
      <c r="BQ647" s="1128">
        <v>1</v>
      </c>
      <c r="BS647" s="1062">
        <v>0</v>
      </c>
      <c r="BT647" s="1062">
        <v>0</v>
      </c>
      <c r="BU647" s="1062">
        <v>1</v>
      </c>
      <c r="BV647" s="1062">
        <v>1</v>
      </c>
      <c r="BW647" s="1076">
        <v>1</v>
      </c>
      <c r="CA647" s="1062">
        <v>8</v>
      </c>
      <c r="CB647" s="1062">
        <v>0</v>
      </c>
      <c r="CC647" s="1062">
        <v>2</v>
      </c>
      <c r="CD647" s="1062">
        <v>10</v>
      </c>
      <c r="CE647" s="1082">
        <v>1</v>
      </c>
      <c r="CH647" s="1062">
        <v>9</v>
      </c>
      <c r="CI647" s="1062">
        <v>1</v>
      </c>
      <c r="CJ647" s="1062">
        <v>3</v>
      </c>
      <c r="CK647" s="1062">
        <v>13</v>
      </c>
      <c r="CL647" s="1082">
        <v>1</v>
      </c>
      <c r="CP647" s="1062">
        <v>2</v>
      </c>
      <c r="CQ647" s="1062">
        <v>2</v>
      </c>
      <c r="CR647" s="1062">
        <v>2</v>
      </c>
      <c r="CS647" s="1062">
        <v>6</v>
      </c>
      <c r="CT647" s="1082">
        <v>1</v>
      </c>
      <c r="CW647" s="1062">
        <v>4</v>
      </c>
      <c r="CX647" s="1062">
        <v>2</v>
      </c>
      <c r="CY647" s="1062">
        <v>2</v>
      </c>
      <c r="CZ647" s="1062">
        <v>8</v>
      </c>
      <c r="DA647" s="1082">
        <v>1</v>
      </c>
      <c r="DB647" s="1082"/>
      <c r="DC647" s="1082"/>
      <c r="DD647" s="1082"/>
      <c r="DE647" s="1082"/>
      <c r="DF647" s="1082"/>
      <c r="DG647" s="1082"/>
      <c r="DH647" s="1082"/>
      <c r="DI647" s="1082"/>
      <c r="DJ647" s="1082"/>
      <c r="DK647" s="1082"/>
      <c r="DL647" s="1082"/>
      <c r="EF647" s="1062">
        <v>8</v>
      </c>
      <c r="EG647" s="1062">
        <v>0</v>
      </c>
      <c r="EH647" s="1062">
        <v>2</v>
      </c>
      <c r="EI647" s="1062">
        <v>10</v>
      </c>
      <c r="EJ647" s="1082">
        <v>1</v>
      </c>
      <c r="EM647" s="1062">
        <v>9</v>
      </c>
      <c r="EN647" s="1062">
        <v>0</v>
      </c>
      <c r="EO647" s="1062">
        <v>4</v>
      </c>
      <c r="EP647" s="1062">
        <v>13</v>
      </c>
      <c r="EQ647" s="1082">
        <v>1</v>
      </c>
      <c r="EU647" s="1062">
        <v>2</v>
      </c>
      <c r="EV647" s="1062">
        <v>0</v>
      </c>
      <c r="EW647" s="1062">
        <v>5</v>
      </c>
      <c r="EX647" s="1062">
        <v>7</v>
      </c>
      <c r="EY647" s="1081">
        <v>1</v>
      </c>
      <c r="FB647" s="1062">
        <v>2</v>
      </c>
      <c r="FC647" s="1062">
        <v>0</v>
      </c>
      <c r="FD647" s="1062">
        <v>7</v>
      </c>
      <c r="FE647" s="1062">
        <v>9</v>
      </c>
      <c r="FF647" s="1082">
        <v>1</v>
      </c>
      <c r="FJ647" s="1062">
        <v>1</v>
      </c>
      <c r="FK647" s="1062">
        <v>1</v>
      </c>
      <c r="FL647" s="1062">
        <v>0</v>
      </c>
      <c r="FM647" s="1062">
        <v>2</v>
      </c>
      <c r="FN647" s="1124">
        <v>1</v>
      </c>
      <c r="FQ647" s="1062">
        <v>2</v>
      </c>
      <c r="FR647" s="1062">
        <v>1</v>
      </c>
      <c r="FS647" s="1062">
        <v>1</v>
      </c>
      <c r="FT647" s="1062">
        <v>4</v>
      </c>
      <c r="FU647" s="1076">
        <v>1</v>
      </c>
      <c r="FY647" s="1062">
        <v>0</v>
      </c>
      <c r="FZ647" s="1062">
        <v>1</v>
      </c>
      <c r="GA647" s="1062">
        <v>1</v>
      </c>
      <c r="GB647" s="590">
        <v>2</v>
      </c>
      <c r="GC647" s="1139">
        <v>1</v>
      </c>
      <c r="GE647" s="589">
        <v>25</v>
      </c>
      <c r="GF647" s="589">
        <v>7</v>
      </c>
      <c r="GG647" s="589">
        <v>22</v>
      </c>
      <c r="GH647" s="586">
        <v>0</v>
      </c>
      <c r="GI647" s="586">
        <v>2</v>
      </c>
    </row>
    <row r="648" spans="1:191" hidden="1" x14ac:dyDescent="0.35">
      <c r="A648" s="1225">
        <v>43628</v>
      </c>
      <c r="AC648" s="1062">
        <v>2</v>
      </c>
      <c r="AD648" s="1062">
        <v>1</v>
      </c>
      <c r="AE648" s="1062">
        <v>1</v>
      </c>
      <c r="AF648" s="1062">
        <v>4</v>
      </c>
      <c r="AG648" s="1076">
        <v>1</v>
      </c>
      <c r="AJ648" s="1062">
        <v>2</v>
      </c>
      <c r="AK648" s="1062">
        <v>2</v>
      </c>
      <c r="AL648" s="1062">
        <v>1</v>
      </c>
      <c r="AM648" s="1062">
        <v>5</v>
      </c>
      <c r="AN648" s="1076">
        <v>1</v>
      </c>
      <c r="AQ648" s="1062">
        <v>3</v>
      </c>
      <c r="AR648" s="1062">
        <v>3</v>
      </c>
      <c r="AS648" s="1062">
        <v>7</v>
      </c>
      <c r="AT648" s="1062">
        <v>13</v>
      </c>
      <c r="AU648" s="1082">
        <v>1</v>
      </c>
      <c r="AX648" s="1062">
        <v>3</v>
      </c>
      <c r="AY648" s="1062">
        <v>4</v>
      </c>
      <c r="AZ648" s="1062">
        <v>8</v>
      </c>
      <c r="BA648" s="1062">
        <v>15</v>
      </c>
      <c r="BB648" s="1082">
        <v>1</v>
      </c>
      <c r="BM648" s="1062">
        <v>0</v>
      </c>
      <c r="BN648" s="1062">
        <v>0</v>
      </c>
      <c r="BO648" s="1062">
        <v>0</v>
      </c>
      <c r="BP648" s="1062">
        <v>0</v>
      </c>
      <c r="BQ648" s="1128">
        <v>1</v>
      </c>
      <c r="BS648" s="1062">
        <v>0</v>
      </c>
      <c r="BT648" s="1062">
        <v>0</v>
      </c>
      <c r="BU648" s="1062">
        <v>1</v>
      </c>
      <c r="BV648" s="1062">
        <v>1</v>
      </c>
      <c r="BW648" s="1076">
        <v>1</v>
      </c>
      <c r="CA648" s="1062">
        <v>2</v>
      </c>
      <c r="CB648" s="1062">
        <v>0</v>
      </c>
      <c r="CC648" s="1062">
        <v>0</v>
      </c>
      <c r="CD648" s="1062">
        <v>2</v>
      </c>
      <c r="CE648" s="1082">
        <v>1</v>
      </c>
      <c r="CH648" s="1062">
        <v>4</v>
      </c>
      <c r="CI648" s="1062">
        <v>0</v>
      </c>
      <c r="CJ648" s="1062">
        <v>3</v>
      </c>
      <c r="CK648" s="1062">
        <v>7</v>
      </c>
      <c r="CL648" s="1082">
        <v>1</v>
      </c>
      <c r="CP648" s="1062">
        <v>4</v>
      </c>
      <c r="CQ648" s="1062">
        <v>0</v>
      </c>
      <c r="CR648" s="1062">
        <v>3</v>
      </c>
      <c r="CS648" s="1062">
        <v>7</v>
      </c>
      <c r="CT648" s="1082">
        <v>1</v>
      </c>
      <c r="CW648" s="1062">
        <v>4</v>
      </c>
      <c r="CX648" s="1062">
        <v>1</v>
      </c>
      <c r="CY648" s="1062">
        <v>4</v>
      </c>
      <c r="CZ648" s="1062">
        <v>9</v>
      </c>
      <c r="DA648" s="1082">
        <v>1</v>
      </c>
      <c r="DB648" s="1082"/>
      <c r="DC648" s="1082"/>
      <c r="DD648" s="1082"/>
      <c r="DE648" s="1082"/>
      <c r="DF648" s="1082"/>
      <c r="DG648" s="1082"/>
      <c r="DH648" s="1082"/>
      <c r="DI648" s="1082"/>
      <c r="DJ648" s="1082"/>
      <c r="DK648" s="1082"/>
      <c r="DL648" s="1082"/>
      <c r="EF648" s="1062">
        <v>6</v>
      </c>
      <c r="EG648" s="1062">
        <v>0</v>
      </c>
      <c r="EH648" s="1062">
        <v>1</v>
      </c>
      <c r="EI648" s="1062">
        <v>7</v>
      </c>
      <c r="EJ648" s="1082">
        <v>1</v>
      </c>
      <c r="EM648" s="1062">
        <v>8</v>
      </c>
      <c r="EN648" s="1062">
        <v>0</v>
      </c>
      <c r="EO648" s="1062">
        <v>2</v>
      </c>
      <c r="EP648" s="1062">
        <v>10</v>
      </c>
      <c r="EQ648" s="1082">
        <v>1</v>
      </c>
      <c r="EU648" s="1062">
        <v>7</v>
      </c>
      <c r="EV648" s="1062">
        <v>1</v>
      </c>
      <c r="EW648" s="1062">
        <v>3</v>
      </c>
      <c r="EX648" s="1062">
        <v>11</v>
      </c>
      <c r="EY648" s="1081">
        <v>1</v>
      </c>
      <c r="FB648" s="1062">
        <v>7</v>
      </c>
      <c r="FC648" s="1062">
        <v>2</v>
      </c>
      <c r="FD648" s="1062">
        <v>4</v>
      </c>
      <c r="FE648" s="1062">
        <v>13</v>
      </c>
      <c r="FF648" s="1082">
        <v>1</v>
      </c>
      <c r="FJ648" s="1062">
        <v>4</v>
      </c>
      <c r="FK648" s="1062">
        <v>1</v>
      </c>
      <c r="FL648" s="1062">
        <v>0</v>
      </c>
      <c r="FM648" s="1062">
        <v>5</v>
      </c>
      <c r="FN648" s="1124">
        <v>1</v>
      </c>
      <c r="FQ648" s="1062">
        <v>5</v>
      </c>
      <c r="FR648" s="1062">
        <v>1</v>
      </c>
      <c r="FS648" s="1062">
        <v>0</v>
      </c>
      <c r="FT648" s="1062">
        <v>6</v>
      </c>
      <c r="FU648" s="1076">
        <v>1</v>
      </c>
      <c r="FY648" s="1062">
        <v>0</v>
      </c>
      <c r="FZ648" s="1062">
        <v>0</v>
      </c>
      <c r="GA648" s="1062">
        <v>2</v>
      </c>
      <c r="GB648" s="590">
        <v>2</v>
      </c>
      <c r="GC648" s="1139">
        <v>1</v>
      </c>
      <c r="GE648" s="589">
        <v>28</v>
      </c>
      <c r="GF648" s="589">
        <v>6</v>
      </c>
      <c r="GG648" s="589">
        <v>17</v>
      </c>
      <c r="GH648" s="586">
        <v>0</v>
      </c>
      <c r="GI648" s="586">
        <v>1</v>
      </c>
    </row>
    <row r="649" spans="1:191" hidden="1" x14ac:dyDescent="0.35">
      <c r="A649" s="1225">
        <v>43629</v>
      </c>
      <c r="AC649" s="1062">
        <v>4</v>
      </c>
      <c r="AD649" s="1062">
        <v>4</v>
      </c>
      <c r="AE649" s="1062">
        <v>2</v>
      </c>
      <c r="AF649" s="1062">
        <v>10</v>
      </c>
      <c r="AG649" s="1076">
        <v>1</v>
      </c>
      <c r="AJ649" s="1062">
        <v>5</v>
      </c>
      <c r="AK649" s="1062">
        <v>4</v>
      </c>
      <c r="AL649" s="1062">
        <v>2</v>
      </c>
      <c r="AM649" s="1062">
        <v>11</v>
      </c>
      <c r="AN649" s="1076">
        <v>1</v>
      </c>
      <c r="AQ649" s="1062">
        <v>3</v>
      </c>
      <c r="AR649" s="1062">
        <v>2</v>
      </c>
      <c r="AS649" s="1062">
        <v>2</v>
      </c>
      <c r="AT649" s="1062">
        <v>7</v>
      </c>
      <c r="AU649" s="1082">
        <v>1</v>
      </c>
      <c r="AX649" s="1062">
        <v>3</v>
      </c>
      <c r="AY649" s="1062">
        <v>3</v>
      </c>
      <c r="AZ649" s="1062">
        <v>2</v>
      </c>
      <c r="BA649" s="1062">
        <v>8</v>
      </c>
      <c r="BB649" s="1082">
        <v>1</v>
      </c>
      <c r="BM649" s="1062">
        <v>0</v>
      </c>
      <c r="BN649" s="1062">
        <v>0</v>
      </c>
      <c r="BO649" s="1062">
        <v>0</v>
      </c>
      <c r="BP649" s="1062">
        <v>0</v>
      </c>
      <c r="BQ649" s="1128">
        <v>1</v>
      </c>
      <c r="BS649" s="1062">
        <v>0</v>
      </c>
      <c r="BT649" s="1062">
        <v>0</v>
      </c>
      <c r="BU649" s="1062">
        <v>0</v>
      </c>
      <c r="BV649" s="1062">
        <v>0</v>
      </c>
      <c r="BW649" s="1076">
        <v>1</v>
      </c>
      <c r="CA649" s="1062">
        <v>4</v>
      </c>
      <c r="CB649" s="1062">
        <v>0</v>
      </c>
      <c r="CC649" s="1062">
        <v>4</v>
      </c>
      <c r="CD649" s="1062">
        <v>8</v>
      </c>
      <c r="CE649" s="1082">
        <v>1</v>
      </c>
      <c r="CH649" s="1062">
        <v>8</v>
      </c>
      <c r="CI649" s="1062">
        <v>0</v>
      </c>
      <c r="CJ649" s="1062">
        <v>6</v>
      </c>
      <c r="CK649" s="1062">
        <v>14</v>
      </c>
      <c r="CL649" s="1082">
        <v>1</v>
      </c>
      <c r="CP649" s="1062">
        <v>6</v>
      </c>
      <c r="CQ649" s="1062">
        <v>0</v>
      </c>
      <c r="CR649" s="1062">
        <v>4</v>
      </c>
      <c r="CS649" s="1062">
        <v>10</v>
      </c>
      <c r="CT649" s="1082">
        <v>1</v>
      </c>
      <c r="CW649" s="1062">
        <v>6</v>
      </c>
      <c r="CX649" s="1062">
        <v>0</v>
      </c>
      <c r="CY649" s="1062">
        <v>5</v>
      </c>
      <c r="CZ649" s="1062">
        <v>11</v>
      </c>
      <c r="DA649" s="1082">
        <v>1</v>
      </c>
      <c r="DB649" s="1082"/>
      <c r="DC649" s="1082"/>
      <c r="DD649" s="1082"/>
      <c r="DE649" s="1082"/>
      <c r="DF649" s="1082"/>
      <c r="DG649" s="1082"/>
      <c r="DH649" s="1082"/>
      <c r="DI649" s="1082"/>
      <c r="DJ649" s="1082"/>
      <c r="DK649" s="1082"/>
      <c r="DL649" s="1082"/>
      <c r="EF649" s="1062">
        <v>2</v>
      </c>
      <c r="EG649" s="1062">
        <v>0</v>
      </c>
      <c r="EH649" s="1062">
        <v>0</v>
      </c>
      <c r="EI649" s="1062">
        <v>2</v>
      </c>
      <c r="EJ649" s="1082">
        <v>1</v>
      </c>
      <c r="EM649" s="1062">
        <v>5</v>
      </c>
      <c r="EN649" s="1062">
        <v>0</v>
      </c>
      <c r="EO649" s="1062">
        <v>3</v>
      </c>
      <c r="EP649" s="1062">
        <v>8</v>
      </c>
      <c r="EQ649" s="1082">
        <v>1</v>
      </c>
      <c r="EU649" s="1062">
        <v>4</v>
      </c>
      <c r="EV649" s="1062">
        <v>0</v>
      </c>
      <c r="EW649" s="1062">
        <v>4</v>
      </c>
      <c r="EX649" s="1062">
        <v>8</v>
      </c>
      <c r="EY649" s="1081">
        <v>1</v>
      </c>
      <c r="FB649" s="1062">
        <v>6</v>
      </c>
      <c r="FC649" s="1062">
        <v>2</v>
      </c>
      <c r="FD649" s="1062">
        <v>8</v>
      </c>
      <c r="FE649" s="1062">
        <v>16</v>
      </c>
      <c r="FF649" s="1082">
        <v>1</v>
      </c>
      <c r="FJ649" s="1062">
        <v>0</v>
      </c>
      <c r="FK649" s="1062">
        <v>1</v>
      </c>
      <c r="FL649" s="1062">
        <v>0</v>
      </c>
      <c r="FM649" s="1062">
        <v>1</v>
      </c>
      <c r="FN649" s="1124">
        <v>1</v>
      </c>
      <c r="FQ649" s="1062">
        <v>1</v>
      </c>
      <c r="FR649" s="1062">
        <v>1</v>
      </c>
      <c r="FS649" s="1062">
        <v>1</v>
      </c>
      <c r="FT649" s="1062">
        <v>3</v>
      </c>
      <c r="FU649" s="1076">
        <v>1</v>
      </c>
      <c r="FY649" s="1062">
        <v>0</v>
      </c>
      <c r="FZ649" s="1062">
        <v>0</v>
      </c>
      <c r="GA649" s="1062">
        <v>2</v>
      </c>
      <c r="GB649" s="590">
        <v>2</v>
      </c>
      <c r="GC649" s="1139">
        <v>1</v>
      </c>
      <c r="GE649" s="589">
        <v>23</v>
      </c>
      <c r="GF649" s="589">
        <v>7</v>
      </c>
      <c r="GG649" s="589">
        <v>18</v>
      </c>
      <c r="GH649" s="586">
        <v>0</v>
      </c>
      <c r="GI649" s="586">
        <v>1</v>
      </c>
    </row>
    <row r="650" spans="1:191" hidden="1" x14ac:dyDescent="0.35">
      <c r="A650" s="1227">
        <v>43630</v>
      </c>
      <c r="AC650" s="1062">
        <v>5</v>
      </c>
      <c r="AD650" s="1062">
        <v>2</v>
      </c>
      <c r="AE650" s="1062">
        <v>4</v>
      </c>
      <c r="AF650" s="1062">
        <v>11</v>
      </c>
      <c r="AG650" s="1076">
        <v>1</v>
      </c>
      <c r="AJ650" s="1062">
        <v>5</v>
      </c>
      <c r="AK650" s="1062">
        <v>3</v>
      </c>
      <c r="AL650" s="1062">
        <v>4</v>
      </c>
      <c r="AM650" s="1062">
        <v>12</v>
      </c>
      <c r="AN650" s="1076">
        <v>1</v>
      </c>
      <c r="AQ650" s="1062">
        <v>0</v>
      </c>
      <c r="AR650" s="1062">
        <v>1</v>
      </c>
      <c r="AS650" s="1062">
        <v>1</v>
      </c>
      <c r="AT650" s="1062">
        <v>2</v>
      </c>
      <c r="AU650" s="1082">
        <v>1</v>
      </c>
      <c r="AX650" s="1062">
        <v>0</v>
      </c>
      <c r="AY650" s="1062">
        <v>1</v>
      </c>
      <c r="AZ650" s="1062">
        <v>2</v>
      </c>
      <c r="BA650" s="1062">
        <v>3</v>
      </c>
      <c r="BB650" s="1082">
        <v>1</v>
      </c>
      <c r="BM650" s="1062">
        <v>0</v>
      </c>
      <c r="BN650" s="1062">
        <v>0</v>
      </c>
      <c r="BO650" s="1062">
        <v>0</v>
      </c>
      <c r="BP650" s="1062">
        <v>0</v>
      </c>
      <c r="BQ650" s="1128">
        <v>1</v>
      </c>
      <c r="BS650" s="1062">
        <v>0</v>
      </c>
      <c r="BT650" s="1062">
        <v>0</v>
      </c>
      <c r="BU650" s="1062">
        <v>0</v>
      </c>
      <c r="BV650" s="1062">
        <v>0</v>
      </c>
      <c r="BW650" s="1076">
        <v>1</v>
      </c>
      <c r="CA650" s="1062">
        <v>3</v>
      </c>
      <c r="CB650" s="1062">
        <v>1</v>
      </c>
      <c r="CC650" s="1062">
        <v>1</v>
      </c>
      <c r="CD650" s="1062">
        <v>5</v>
      </c>
      <c r="CE650" s="1082">
        <v>1</v>
      </c>
      <c r="CH650" s="1062">
        <v>13</v>
      </c>
      <c r="CI650" s="1062">
        <v>1</v>
      </c>
      <c r="CJ650" s="1062">
        <v>3</v>
      </c>
      <c r="CK650" s="1062">
        <v>17</v>
      </c>
      <c r="CL650" s="1082">
        <v>1</v>
      </c>
      <c r="CP650" s="1062">
        <v>6</v>
      </c>
      <c r="CQ650" s="1062">
        <v>0</v>
      </c>
      <c r="CR650" s="1062">
        <v>6</v>
      </c>
      <c r="CS650" s="1062">
        <v>12</v>
      </c>
      <c r="CT650" s="1082">
        <v>1</v>
      </c>
      <c r="CW650" s="1062">
        <v>8</v>
      </c>
      <c r="CX650" s="1062">
        <v>0</v>
      </c>
      <c r="CY650" s="1062">
        <v>7</v>
      </c>
      <c r="CZ650" s="1062">
        <v>15</v>
      </c>
      <c r="DA650" s="1082">
        <v>1</v>
      </c>
      <c r="DB650" s="1082"/>
      <c r="DC650" s="1082"/>
      <c r="DD650" s="1082"/>
      <c r="DE650" s="1082"/>
      <c r="DF650" s="1082"/>
      <c r="DG650" s="1082"/>
      <c r="DH650" s="1082"/>
      <c r="DI650" s="1082"/>
      <c r="DJ650" s="1082"/>
      <c r="DK650" s="1082"/>
      <c r="DL650" s="1082"/>
      <c r="EF650" s="1062">
        <v>4</v>
      </c>
      <c r="EG650" s="1062">
        <v>0</v>
      </c>
      <c r="EH650" s="1062">
        <v>4</v>
      </c>
      <c r="EI650" s="1062">
        <v>8</v>
      </c>
      <c r="EJ650" s="1082">
        <v>1</v>
      </c>
      <c r="EM650" s="1062">
        <v>5</v>
      </c>
      <c r="EN650" s="1062">
        <v>0</v>
      </c>
      <c r="EO650" s="1062">
        <v>5</v>
      </c>
      <c r="EP650" s="1062">
        <v>10</v>
      </c>
      <c r="EQ650" s="1082">
        <v>1</v>
      </c>
      <c r="EU650" s="1062">
        <v>8</v>
      </c>
      <c r="EV650" s="1062">
        <v>0</v>
      </c>
      <c r="EW650" s="1062">
        <v>0</v>
      </c>
      <c r="EX650" s="1062">
        <v>8</v>
      </c>
      <c r="EY650" s="1081">
        <v>1</v>
      </c>
      <c r="FB650" s="1062">
        <v>11</v>
      </c>
      <c r="FC650" s="1062">
        <v>0</v>
      </c>
      <c r="FD650" s="1062">
        <v>3</v>
      </c>
      <c r="FE650" s="1062">
        <v>14</v>
      </c>
      <c r="FF650" s="1082">
        <v>1</v>
      </c>
      <c r="FJ650" s="1062">
        <v>0</v>
      </c>
      <c r="FK650" s="1062">
        <v>0</v>
      </c>
      <c r="FL650" s="1062">
        <v>0</v>
      </c>
      <c r="FM650" s="1062">
        <v>0</v>
      </c>
      <c r="FN650" s="1124">
        <v>0</v>
      </c>
      <c r="FQ650" s="1062">
        <v>0</v>
      </c>
      <c r="FR650" s="1062">
        <v>0</v>
      </c>
      <c r="FS650" s="1062">
        <v>0</v>
      </c>
      <c r="FT650" s="1062">
        <v>0</v>
      </c>
      <c r="FU650" s="1076">
        <v>0</v>
      </c>
      <c r="FY650" s="1062">
        <v>1</v>
      </c>
      <c r="FZ650" s="1062">
        <v>1</v>
      </c>
      <c r="GA650" s="1062">
        <v>0</v>
      </c>
      <c r="GB650" s="590">
        <v>2</v>
      </c>
      <c r="GC650" s="1139">
        <v>1</v>
      </c>
      <c r="GE650" s="589">
        <v>27</v>
      </c>
      <c r="GF650" s="589">
        <v>5</v>
      </c>
      <c r="GG650" s="589">
        <v>16</v>
      </c>
      <c r="GH650" s="586">
        <v>0</v>
      </c>
      <c r="GI650" s="586">
        <v>3</v>
      </c>
    </row>
    <row r="651" spans="1:191" hidden="1" x14ac:dyDescent="0.35">
      <c r="A651" s="1225">
        <v>43633</v>
      </c>
      <c r="AC651" s="1062">
        <v>4</v>
      </c>
      <c r="AD651" s="1062">
        <v>4</v>
      </c>
      <c r="AE651" s="1062">
        <v>4</v>
      </c>
      <c r="AF651" s="1062">
        <v>12</v>
      </c>
      <c r="AG651" s="1076">
        <v>1</v>
      </c>
      <c r="AJ651" s="1062">
        <v>4</v>
      </c>
      <c r="AK651" s="1062">
        <v>6</v>
      </c>
      <c r="AL651" s="1062">
        <v>5</v>
      </c>
      <c r="AM651" s="1062">
        <v>15</v>
      </c>
      <c r="AN651" s="1076">
        <v>1</v>
      </c>
      <c r="AQ651" s="1062">
        <v>4</v>
      </c>
      <c r="AR651" s="1062">
        <v>1</v>
      </c>
      <c r="AS651" s="1062">
        <v>0</v>
      </c>
      <c r="AT651" s="1062">
        <v>5</v>
      </c>
      <c r="AU651" s="1082">
        <v>1</v>
      </c>
      <c r="AX651" s="1062">
        <v>5</v>
      </c>
      <c r="AY651" s="1062">
        <v>1</v>
      </c>
      <c r="AZ651" s="1062">
        <v>0</v>
      </c>
      <c r="BA651" s="1062">
        <v>6</v>
      </c>
      <c r="BB651" s="1082">
        <v>1</v>
      </c>
      <c r="BM651" s="1062">
        <v>0</v>
      </c>
      <c r="BN651" s="1062">
        <v>0</v>
      </c>
      <c r="BO651" s="1062">
        <v>0</v>
      </c>
      <c r="BP651" s="1062">
        <v>0</v>
      </c>
      <c r="BQ651" s="1128">
        <v>1</v>
      </c>
      <c r="BS651" s="1062">
        <v>0</v>
      </c>
      <c r="BT651" s="1062">
        <v>0</v>
      </c>
      <c r="BU651" s="1062">
        <v>0</v>
      </c>
      <c r="BV651" s="1062">
        <v>0</v>
      </c>
      <c r="BW651" s="1076">
        <v>1</v>
      </c>
      <c r="CA651" s="1062">
        <v>10</v>
      </c>
      <c r="CB651" s="1062">
        <v>2</v>
      </c>
      <c r="CC651" s="1062">
        <v>3</v>
      </c>
      <c r="CD651" s="1062">
        <v>15</v>
      </c>
      <c r="CE651" s="1082">
        <v>1</v>
      </c>
      <c r="CH651" s="1062">
        <v>12</v>
      </c>
      <c r="CI651" s="1062">
        <v>2</v>
      </c>
      <c r="CJ651" s="1062">
        <v>5</v>
      </c>
      <c r="CK651" s="1062">
        <v>19</v>
      </c>
      <c r="CL651" s="1082">
        <v>1</v>
      </c>
      <c r="CP651" s="1062">
        <v>3</v>
      </c>
      <c r="CQ651" s="1062">
        <v>1</v>
      </c>
      <c r="CR651" s="1062">
        <v>5</v>
      </c>
      <c r="CS651" s="1062">
        <v>9</v>
      </c>
      <c r="CT651" s="1082">
        <v>1</v>
      </c>
      <c r="CW651" s="1062">
        <v>4</v>
      </c>
      <c r="CX651" s="1062">
        <v>1</v>
      </c>
      <c r="CY651" s="1062">
        <v>5</v>
      </c>
      <c r="CZ651" s="1062">
        <v>10</v>
      </c>
      <c r="DA651" s="1082">
        <v>1</v>
      </c>
      <c r="DB651" s="1082"/>
      <c r="DC651" s="1082"/>
      <c r="DD651" s="1082"/>
      <c r="DE651" s="1082"/>
      <c r="DF651" s="1082"/>
      <c r="DG651" s="1082"/>
      <c r="DH651" s="1082"/>
      <c r="DI651" s="1082"/>
      <c r="DJ651" s="1082"/>
      <c r="DK651" s="1082"/>
      <c r="DL651" s="1082"/>
      <c r="EF651" s="1062">
        <v>1</v>
      </c>
      <c r="EG651" s="1062">
        <v>2</v>
      </c>
      <c r="EH651" s="1062">
        <v>0</v>
      </c>
      <c r="EI651" s="1062">
        <v>3</v>
      </c>
      <c r="EJ651" s="1082">
        <v>1</v>
      </c>
      <c r="EM651" s="1062">
        <v>2</v>
      </c>
      <c r="EN651" s="1062">
        <v>2</v>
      </c>
      <c r="EO651" s="1062">
        <v>2</v>
      </c>
      <c r="EP651" s="1062">
        <v>6</v>
      </c>
      <c r="EQ651" s="1082">
        <v>1</v>
      </c>
      <c r="EU651" s="1062">
        <v>3</v>
      </c>
      <c r="EV651" s="1062">
        <v>0</v>
      </c>
      <c r="EW651" s="1062">
        <v>3</v>
      </c>
      <c r="EX651" s="1062">
        <v>6</v>
      </c>
      <c r="EY651" s="1081">
        <v>1</v>
      </c>
      <c r="FB651" s="1062">
        <v>4</v>
      </c>
      <c r="FC651" s="1062">
        <v>0</v>
      </c>
      <c r="FD651" s="1062">
        <v>7</v>
      </c>
      <c r="FE651" s="1062">
        <v>11</v>
      </c>
      <c r="FF651" s="1082">
        <v>1</v>
      </c>
      <c r="FJ651" s="1062">
        <v>1</v>
      </c>
      <c r="FK651" s="1062">
        <v>1</v>
      </c>
      <c r="FL651" s="1062">
        <v>0</v>
      </c>
      <c r="FM651" s="1062">
        <v>2</v>
      </c>
      <c r="FN651" s="1124">
        <v>1</v>
      </c>
      <c r="FQ651" s="1062">
        <v>2</v>
      </c>
      <c r="FR651" s="1062">
        <v>2</v>
      </c>
      <c r="FS651" s="1062">
        <v>2</v>
      </c>
      <c r="FT651" s="1062">
        <v>6</v>
      </c>
      <c r="FU651" s="1076">
        <v>1</v>
      </c>
      <c r="FY651" s="1062">
        <v>0</v>
      </c>
      <c r="FZ651" s="1062">
        <v>2</v>
      </c>
      <c r="GA651" s="1062">
        <v>1</v>
      </c>
      <c r="GB651" s="590">
        <v>3</v>
      </c>
      <c r="GC651" s="1139">
        <v>1</v>
      </c>
      <c r="GE651" s="589">
        <v>26</v>
      </c>
      <c r="GF651" s="589">
        <v>13</v>
      </c>
      <c r="GG651" s="589">
        <v>16</v>
      </c>
      <c r="GH651" s="586">
        <v>0</v>
      </c>
      <c r="GI651" s="586">
        <v>2</v>
      </c>
    </row>
    <row r="652" spans="1:191" hidden="1" x14ac:dyDescent="0.35">
      <c r="A652" s="1225">
        <v>43634</v>
      </c>
      <c r="AC652" s="1062">
        <v>7</v>
      </c>
      <c r="AD652" s="1062">
        <v>0</v>
      </c>
      <c r="AE652" s="1062">
        <v>3</v>
      </c>
      <c r="AF652" s="1062">
        <v>10</v>
      </c>
      <c r="AG652" s="1076">
        <v>1</v>
      </c>
      <c r="AJ652" s="1062">
        <v>7</v>
      </c>
      <c r="AK652" s="1062">
        <v>0</v>
      </c>
      <c r="AL652" s="1062">
        <v>3</v>
      </c>
      <c r="AM652" s="1062">
        <v>10</v>
      </c>
      <c r="AN652" s="1076">
        <v>1</v>
      </c>
      <c r="AQ652" s="1062">
        <v>5</v>
      </c>
      <c r="AR652" s="1062">
        <v>0</v>
      </c>
      <c r="AS652" s="1062">
        <v>3</v>
      </c>
      <c r="AT652" s="1062">
        <v>8</v>
      </c>
      <c r="AU652" s="1082">
        <v>1</v>
      </c>
      <c r="AX652" s="1062">
        <v>6</v>
      </c>
      <c r="AY652" s="1062">
        <v>1</v>
      </c>
      <c r="AZ652" s="1062">
        <v>3</v>
      </c>
      <c r="BA652" s="1062">
        <v>10</v>
      </c>
      <c r="BB652" s="1082">
        <v>1</v>
      </c>
      <c r="BM652" s="1062">
        <v>0</v>
      </c>
      <c r="BN652" s="1062">
        <v>0</v>
      </c>
      <c r="BO652" s="1062">
        <v>0</v>
      </c>
      <c r="BP652" s="1062">
        <v>0</v>
      </c>
      <c r="BQ652" s="1128">
        <v>1</v>
      </c>
      <c r="BS652" s="1062">
        <v>0</v>
      </c>
      <c r="BT652" s="1062">
        <v>0</v>
      </c>
      <c r="BU652" s="1062">
        <v>0</v>
      </c>
      <c r="BV652" s="1062">
        <v>0</v>
      </c>
      <c r="BW652" s="1076">
        <v>1</v>
      </c>
      <c r="CA652" s="1062">
        <v>0</v>
      </c>
      <c r="CB652" s="1062">
        <v>0</v>
      </c>
      <c r="CC652" s="1062">
        <v>2</v>
      </c>
      <c r="CD652" s="1062">
        <v>2</v>
      </c>
      <c r="CE652" s="1082">
        <v>1</v>
      </c>
      <c r="CH652" s="1062">
        <v>3</v>
      </c>
      <c r="CI652" s="1062">
        <v>2</v>
      </c>
      <c r="CJ652" s="1062">
        <v>4</v>
      </c>
      <c r="CK652" s="1062">
        <v>9</v>
      </c>
      <c r="CL652" s="1082">
        <v>1</v>
      </c>
      <c r="CP652" s="1062">
        <v>0</v>
      </c>
      <c r="CQ652" s="1062">
        <v>0</v>
      </c>
      <c r="CR652" s="1062">
        <v>4</v>
      </c>
      <c r="CS652" s="1062">
        <v>4</v>
      </c>
      <c r="CT652" s="1082">
        <v>1</v>
      </c>
      <c r="CW652" s="1062">
        <v>0</v>
      </c>
      <c r="CX652" s="1062">
        <v>0</v>
      </c>
      <c r="CY652" s="1062">
        <v>7</v>
      </c>
      <c r="CZ652" s="1062">
        <v>7</v>
      </c>
      <c r="DA652" s="1082">
        <v>1</v>
      </c>
      <c r="DB652" s="1082"/>
      <c r="DC652" s="1082"/>
      <c r="DD652" s="1082"/>
      <c r="DE652" s="1082"/>
      <c r="DF652" s="1082"/>
      <c r="DG652" s="1082"/>
      <c r="DH652" s="1082"/>
      <c r="DI652" s="1082"/>
      <c r="DJ652" s="1082"/>
      <c r="DK652" s="1082"/>
      <c r="DL652" s="1082"/>
      <c r="EF652" s="1062">
        <v>11</v>
      </c>
      <c r="EG652" s="1062">
        <v>0</v>
      </c>
      <c r="EH652" s="1062">
        <v>1</v>
      </c>
      <c r="EI652" s="1062">
        <v>12</v>
      </c>
      <c r="EJ652" s="1082">
        <v>1</v>
      </c>
      <c r="EM652" s="1062">
        <v>16</v>
      </c>
      <c r="EN652" s="1062">
        <v>1</v>
      </c>
      <c r="EO652" s="1062">
        <v>4</v>
      </c>
      <c r="EP652" s="1062">
        <v>21</v>
      </c>
      <c r="EQ652" s="1082">
        <v>1</v>
      </c>
      <c r="EU652" s="1062">
        <v>3</v>
      </c>
      <c r="EV652" s="1062">
        <v>0</v>
      </c>
      <c r="EW652" s="1062">
        <v>2</v>
      </c>
      <c r="EX652" s="1062">
        <v>5</v>
      </c>
      <c r="EY652" s="1081">
        <v>1</v>
      </c>
      <c r="FB652" s="1062">
        <v>6</v>
      </c>
      <c r="FC652" s="1062">
        <v>2</v>
      </c>
      <c r="FD652" s="1062">
        <v>7</v>
      </c>
      <c r="FE652" s="1062">
        <v>15</v>
      </c>
      <c r="FF652" s="1082">
        <v>1</v>
      </c>
      <c r="FJ652" s="1062">
        <v>6</v>
      </c>
      <c r="FK652" s="1062">
        <v>0</v>
      </c>
      <c r="FL652" s="1062">
        <v>1</v>
      </c>
      <c r="FM652" s="1062">
        <v>7</v>
      </c>
      <c r="FN652" s="1124">
        <v>1</v>
      </c>
      <c r="FQ652" s="1062">
        <v>10</v>
      </c>
      <c r="FR652" s="1062">
        <v>1</v>
      </c>
      <c r="FS652" s="1062">
        <v>1</v>
      </c>
      <c r="FT652" s="1062">
        <v>12</v>
      </c>
      <c r="FU652" s="1076">
        <v>1</v>
      </c>
      <c r="FY652" s="1062">
        <v>1</v>
      </c>
      <c r="FZ652" s="1062">
        <v>1</v>
      </c>
      <c r="GA652" s="1062">
        <v>1</v>
      </c>
      <c r="GB652" s="590">
        <v>3</v>
      </c>
      <c r="GC652" s="1139">
        <v>1</v>
      </c>
      <c r="GE652" s="589">
        <v>33</v>
      </c>
      <c r="GF652" s="589">
        <v>1</v>
      </c>
      <c r="GG652" s="589">
        <v>17</v>
      </c>
      <c r="GH652" s="586">
        <v>0</v>
      </c>
      <c r="GI652" s="586">
        <v>1</v>
      </c>
    </row>
    <row r="653" spans="1:191" hidden="1" x14ac:dyDescent="0.35">
      <c r="A653" s="1225">
        <v>43635</v>
      </c>
      <c r="AC653" s="1062">
        <v>3</v>
      </c>
      <c r="AD653" s="1062">
        <v>1</v>
      </c>
      <c r="AE653" s="1062">
        <v>10</v>
      </c>
      <c r="AF653" s="1062">
        <v>14</v>
      </c>
      <c r="AG653" s="1076">
        <v>1</v>
      </c>
      <c r="AJ653" s="1062">
        <v>3</v>
      </c>
      <c r="AK653" s="1062">
        <v>1</v>
      </c>
      <c r="AL653" s="1062">
        <v>10</v>
      </c>
      <c r="AM653" s="1062">
        <v>14</v>
      </c>
      <c r="AN653" s="1076">
        <v>1</v>
      </c>
      <c r="AQ653" s="1062">
        <v>2</v>
      </c>
      <c r="AR653" s="1062">
        <v>2</v>
      </c>
      <c r="AS653" s="1062">
        <v>8</v>
      </c>
      <c r="AT653" s="1062">
        <v>12</v>
      </c>
      <c r="AU653" s="1082">
        <v>1</v>
      </c>
      <c r="AX653" s="1062">
        <v>2</v>
      </c>
      <c r="AY653" s="1062">
        <v>2</v>
      </c>
      <c r="AZ653" s="1062">
        <v>10</v>
      </c>
      <c r="BA653" s="1062">
        <v>14</v>
      </c>
      <c r="BB653" s="1082">
        <v>1</v>
      </c>
      <c r="BM653" s="1062">
        <v>0</v>
      </c>
      <c r="BN653" s="1062">
        <v>0</v>
      </c>
      <c r="BO653" s="1062">
        <v>0</v>
      </c>
      <c r="BP653" s="1062">
        <v>0</v>
      </c>
      <c r="BQ653" s="1128">
        <v>1</v>
      </c>
      <c r="BS653" s="1062">
        <v>0</v>
      </c>
      <c r="BT653" s="1062">
        <v>0</v>
      </c>
      <c r="BU653" s="1062">
        <v>0</v>
      </c>
      <c r="BV653" s="1062">
        <v>0</v>
      </c>
      <c r="BW653" s="1076">
        <v>1</v>
      </c>
      <c r="CA653" s="1062">
        <v>3</v>
      </c>
      <c r="CB653" s="1062">
        <v>0</v>
      </c>
      <c r="CC653" s="1062">
        <v>3</v>
      </c>
      <c r="CD653" s="1062">
        <v>6</v>
      </c>
      <c r="CE653" s="1082">
        <v>1</v>
      </c>
      <c r="CH653" s="1062">
        <v>7</v>
      </c>
      <c r="CI653" s="1062">
        <v>1</v>
      </c>
      <c r="CJ653" s="1062">
        <v>6</v>
      </c>
      <c r="CK653" s="1062">
        <v>14</v>
      </c>
      <c r="CL653" s="1082">
        <v>1</v>
      </c>
      <c r="CP653" s="1062">
        <v>0</v>
      </c>
      <c r="CQ653" s="1062">
        <v>0</v>
      </c>
      <c r="CR653" s="1062">
        <v>0</v>
      </c>
      <c r="CS653" s="1062">
        <v>0</v>
      </c>
      <c r="CT653" s="1082">
        <v>0</v>
      </c>
      <c r="CW653" s="1062">
        <v>0</v>
      </c>
      <c r="CX653" s="1062">
        <v>0</v>
      </c>
      <c r="CY653" s="1062">
        <v>0</v>
      </c>
      <c r="CZ653" s="1062">
        <v>0</v>
      </c>
      <c r="DA653" s="1082">
        <v>0</v>
      </c>
      <c r="DB653" s="1082"/>
      <c r="DC653" s="1082"/>
      <c r="DD653" s="1082"/>
      <c r="DE653" s="1082"/>
      <c r="DF653" s="1082"/>
      <c r="DG653" s="1082"/>
      <c r="DH653" s="1082"/>
      <c r="DI653" s="1082"/>
      <c r="DJ653" s="1082"/>
      <c r="DK653" s="1082"/>
      <c r="DL653" s="1082"/>
      <c r="EF653" s="1062">
        <v>7</v>
      </c>
      <c r="EG653" s="1062">
        <v>2</v>
      </c>
      <c r="EH653" s="1062">
        <v>1</v>
      </c>
      <c r="EI653" s="1062">
        <v>10</v>
      </c>
      <c r="EJ653" s="1082">
        <v>1</v>
      </c>
      <c r="EM653" s="1062">
        <v>10</v>
      </c>
      <c r="EN653" s="1062">
        <v>3</v>
      </c>
      <c r="EO653" s="1062">
        <v>1</v>
      </c>
      <c r="EP653" s="1062">
        <v>14</v>
      </c>
      <c r="EQ653" s="1082">
        <v>1</v>
      </c>
      <c r="EU653" s="1062">
        <v>7</v>
      </c>
      <c r="EV653" s="1062">
        <v>2</v>
      </c>
      <c r="EW653" s="1062">
        <v>3</v>
      </c>
      <c r="EX653" s="1062">
        <v>12</v>
      </c>
      <c r="EY653" s="1081">
        <v>1</v>
      </c>
      <c r="FB653" s="1062">
        <v>9</v>
      </c>
      <c r="FC653" s="1062">
        <v>5</v>
      </c>
      <c r="FD653" s="1062">
        <v>8</v>
      </c>
      <c r="FE653" s="1062">
        <v>22</v>
      </c>
      <c r="FF653" s="1082">
        <v>1</v>
      </c>
      <c r="FJ653" s="1062">
        <v>0</v>
      </c>
      <c r="FK653" s="1062">
        <v>0</v>
      </c>
      <c r="FL653" s="1062">
        <v>0</v>
      </c>
      <c r="FM653" s="1062">
        <v>0</v>
      </c>
      <c r="FN653" s="1124">
        <v>0</v>
      </c>
      <c r="FQ653" s="1062">
        <v>0</v>
      </c>
      <c r="FR653" s="1062">
        <v>0</v>
      </c>
      <c r="FS653" s="1062">
        <v>0</v>
      </c>
      <c r="FT653" s="1062">
        <v>0</v>
      </c>
      <c r="FU653" s="1076">
        <v>0</v>
      </c>
      <c r="FY653" s="1062">
        <v>0</v>
      </c>
      <c r="FZ653" s="1062">
        <v>0</v>
      </c>
      <c r="GA653" s="1062">
        <v>4</v>
      </c>
      <c r="GB653" s="590">
        <v>4</v>
      </c>
      <c r="GC653" s="1139">
        <v>1</v>
      </c>
      <c r="GE653" s="589">
        <v>22</v>
      </c>
      <c r="GF653" s="589">
        <v>7</v>
      </c>
      <c r="GG653" s="589">
        <v>29</v>
      </c>
      <c r="GH653" s="586">
        <v>0</v>
      </c>
      <c r="GI653" s="586">
        <v>0</v>
      </c>
    </row>
    <row r="654" spans="1:191" hidden="1" x14ac:dyDescent="0.35">
      <c r="A654" s="1225">
        <v>43636</v>
      </c>
      <c r="AC654" s="1062">
        <v>6</v>
      </c>
      <c r="AD654" s="1062">
        <v>9</v>
      </c>
      <c r="AE654" s="1062">
        <v>2</v>
      </c>
      <c r="AF654" s="1062">
        <v>17</v>
      </c>
      <c r="AG654" s="1076">
        <v>1</v>
      </c>
      <c r="AJ654" s="1062">
        <v>6</v>
      </c>
      <c r="AK654" s="1062">
        <v>9</v>
      </c>
      <c r="AL654" s="1062">
        <v>2</v>
      </c>
      <c r="AM654" s="1062">
        <v>17</v>
      </c>
      <c r="AN654" s="1076">
        <v>1</v>
      </c>
      <c r="AQ654" s="1062">
        <v>3</v>
      </c>
      <c r="AR654" s="1062">
        <v>11</v>
      </c>
      <c r="AS654" s="1062">
        <v>7</v>
      </c>
      <c r="AT654" s="1062">
        <v>21</v>
      </c>
      <c r="AU654" s="1082">
        <v>1</v>
      </c>
      <c r="AX654" s="1062">
        <v>3</v>
      </c>
      <c r="AY654" s="1062">
        <v>11</v>
      </c>
      <c r="AZ654" s="1062">
        <v>10</v>
      </c>
      <c r="BA654" s="1062">
        <v>24</v>
      </c>
      <c r="BB654" s="1082">
        <v>1</v>
      </c>
      <c r="BM654" s="1062">
        <v>0</v>
      </c>
      <c r="BN654" s="1062">
        <v>0</v>
      </c>
      <c r="BO654" s="1062">
        <v>0</v>
      </c>
      <c r="BP654" s="1062">
        <v>0</v>
      </c>
      <c r="BQ654" s="1128">
        <v>1</v>
      </c>
      <c r="BS654" s="1062">
        <v>0</v>
      </c>
      <c r="BT654" s="1062">
        <v>0</v>
      </c>
      <c r="BU654" s="1062">
        <v>0</v>
      </c>
      <c r="BV654" s="1062">
        <v>0</v>
      </c>
      <c r="BW654" s="1076">
        <v>1</v>
      </c>
      <c r="CA654" s="1062">
        <v>7</v>
      </c>
      <c r="CB654" s="1062">
        <v>0</v>
      </c>
      <c r="CC654" s="1062">
        <v>0</v>
      </c>
      <c r="CD654" s="1062">
        <v>7</v>
      </c>
      <c r="CE654" s="1082">
        <v>1</v>
      </c>
      <c r="CH654" s="1062">
        <v>13</v>
      </c>
      <c r="CI654" s="1062">
        <v>1</v>
      </c>
      <c r="CJ654" s="1062">
        <v>4</v>
      </c>
      <c r="CK654" s="1062">
        <v>18</v>
      </c>
      <c r="CL654" s="1082">
        <v>1</v>
      </c>
      <c r="CP654" s="1062">
        <v>7</v>
      </c>
      <c r="CQ654" s="1062">
        <v>1</v>
      </c>
      <c r="CR654" s="1062">
        <v>5</v>
      </c>
      <c r="CS654" s="1062">
        <v>13</v>
      </c>
      <c r="CT654" s="1082">
        <v>1</v>
      </c>
      <c r="CW654" s="1062">
        <v>8</v>
      </c>
      <c r="CX654" s="1062">
        <v>1</v>
      </c>
      <c r="CY654" s="1062">
        <v>5</v>
      </c>
      <c r="CZ654" s="1062">
        <v>14</v>
      </c>
      <c r="DA654" s="1082">
        <v>1</v>
      </c>
      <c r="DB654" s="1082"/>
      <c r="DC654" s="1082"/>
      <c r="DD654" s="1082"/>
      <c r="DE654" s="1082"/>
      <c r="DF654" s="1082"/>
      <c r="DG654" s="1082"/>
      <c r="DH654" s="1082"/>
      <c r="DI654" s="1082"/>
      <c r="DJ654" s="1082"/>
      <c r="DK654" s="1082"/>
      <c r="DL654" s="1082"/>
      <c r="EF654" s="1062">
        <v>0</v>
      </c>
      <c r="EG654" s="1062">
        <v>0</v>
      </c>
      <c r="EH654" s="1062">
        <v>2</v>
      </c>
      <c r="EI654" s="1062">
        <v>2</v>
      </c>
      <c r="EJ654" s="1082">
        <v>1</v>
      </c>
      <c r="EM654" s="1062">
        <v>3</v>
      </c>
      <c r="EN654" s="1062">
        <v>3</v>
      </c>
      <c r="EO654" s="1062">
        <v>4</v>
      </c>
      <c r="EP654" s="1062">
        <v>10</v>
      </c>
      <c r="EQ654" s="1082">
        <v>1</v>
      </c>
      <c r="EU654" s="1062">
        <v>4</v>
      </c>
      <c r="EV654" s="1062">
        <v>1</v>
      </c>
      <c r="EW654" s="1062">
        <v>6</v>
      </c>
      <c r="EX654" s="1062">
        <v>11</v>
      </c>
      <c r="EY654" s="1081">
        <v>1</v>
      </c>
      <c r="FB654" s="1062">
        <v>6</v>
      </c>
      <c r="FC654" s="1062">
        <v>1</v>
      </c>
      <c r="FD654" s="1062">
        <v>8</v>
      </c>
      <c r="FE654" s="1062">
        <v>15</v>
      </c>
      <c r="FF654" s="1082">
        <v>1</v>
      </c>
      <c r="FJ654" s="1062">
        <v>0</v>
      </c>
      <c r="FK654" s="1062">
        <v>1</v>
      </c>
      <c r="FL654" s="1062">
        <v>2</v>
      </c>
      <c r="FM654" s="1062">
        <v>3</v>
      </c>
      <c r="FN654" s="1124">
        <v>1</v>
      </c>
      <c r="FQ654" s="1062">
        <v>0</v>
      </c>
      <c r="FR654" s="1062">
        <v>2</v>
      </c>
      <c r="FS654" s="1062">
        <v>2</v>
      </c>
      <c r="FT654" s="1062">
        <v>4</v>
      </c>
      <c r="FU654" s="1076">
        <v>1</v>
      </c>
      <c r="FY654" s="1062">
        <v>0</v>
      </c>
      <c r="FZ654" s="1062">
        <v>0</v>
      </c>
      <c r="GA654" s="1062">
        <v>0</v>
      </c>
      <c r="GB654" s="590">
        <v>0</v>
      </c>
      <c r="GC654" s="1139">
        <v>1</v>
      </c>
      <c r="GE654" s="589">
        <v>27</v>
      </c>
      <c r="GF654" s="589">
        <v>23</v>
      </c>
      <c r="GG654" s="589">
        <v>24</v>
      </c>
      <c r="GH654" s="586">
        <v>0</v>
      </c>
      <c r="GI654" s="586">
        <v>2</v>
      </c>
    </row>
    <row r="655" spans="1:191" hidden="1" x14ac:dyDescent="0.35">
      <c r="A655" s="1227">
        <v>43637</v>
      </c>
      <c r="AC655" s="1062">
        <v>7</v>
      </c>
      <c r="AD655" s="1062">
        <v>2</v>
      </c>
      <c r="AE655" s="1062">
        <v>7</v>
      </c>
      <c r="AF655" s="1062">
        <v>16</v>
      </c>
      <c r="AG655" s="1076">
        <v>1</v>
      </c>
      <c r="AJ655" s="1062">
        <v>7</v>
      </c>
      <c r="AK655" s="1062">
        <v>4</v>
      </c>
      <c r="AL655" s="1062">
        <v>10</v>
      </c>
      <c r="AM655" s="1062">
        <v>21</v>
      </c>
      <c r="AN655" s="1076">
        <v>1</v>
      </c>
      <c r="AQ655" s="1062">
        <v>0</v>
      </c>
      <c r="AR655" s="1062">
        <v>0</v>
      </c>
      <c r="AS655" s="1062">
        <v>0</v>
      </c>
      <c r="AT655" s="1062">
        <v>0</v>
      </c>
      <c r="AU655" s="1082">
        <v>1</v>
      </c>
      <c r="AX655" s="1062">
        <v>1</v>
      </c>
      <c r="AY655" s="1062">
        <v>1</v>
      </c>
      <c r="AZ655" s="1062">
        <v>0</v>
      </c>
      <c r="BA655" s="1062">
        <v>2</v>
      </c>
      <c r="BB655" s="1082">
        <v>1</v>
      </c>
      <c r="BM655" s="1062">
        <v>0</v>
      </c>
      <c r="BN655" s="1062">
        <v>0</v>
      </c>
      <c r="BO655" s="1062">
        <v>0</v>
      </c>
      <c r="BP655" s="1062">
        <v>0</v>
      </c>
      <c r="BQ655" s="1128">
        <v>1</v>
      </c>
      <c r="BS655" s="1062">
        <v>0</v>
      </c>
      <c r="BT655" s="1062">
        <v>0</v>
      </c>
      <c r="BU655" s="1062">
        <v>0</v>
      </c>
      <c r="BV655" s="1062">
        <v>0</v>
      </c>
      <c r="BW655" s="1076">
        <v>1</v>
      </c>
      <c r="CA655" s="1062">
        <v>0</v>
      </c>
      <c r="CB655" s="1062">
        <v>0</v>
      </c>
      <c r="CC655" s="1062">
        <v>0</v>
      </c>
      <c r="CD655" s="1062">
        <v>0</v>
      </c>
      <c r="CE655" s="1082">
        <v>1</v>
      </c>
      <c r="CH655" s="1062">
        <v>2</v>
      </c>
      <c r="CI655" s="1062">
        <v>0</v>
      </c>
      <c r="CJ655" s="1062">
        <v>0</v>
      </c>
      <c r="CK655" s="1062">
        <v>2</v>
      </c>
      <c r="CL655" s="1082">
        <v>1</v>
      </c>
      <c r="CP655" s="1062">
        <v>7</v>
      </c>
      <c r="CQ655" s="1062">
        <v>0</v>
      </c>
      <c r="CR655" s="1062">
        <v>6</v>
      </c>
      <c r="CS655" s="1062">
        <v>13</v>
      </c>
      <c r="CT655" s="1082">
        <v>1</v>
      </c>
      <c r="CW655" s="1062">
        <v>7</v>
      </c>
      <c r="CX655" s="1062">
        <v>1</v>
      </c>
      <c r="CY655" s="1062">
        <v>9</v>
      </c>
      <c r="CZ655" s="1062">
        <v>17</v>
      </c>
      <c r="DA655" s="1082">
        <v>1</v>
      </c>
      <c r="DB655" s="1082"/>
      <c r="DC655" s="1082"/>
      <c r="DD655" s="1082"/>
      <c r="DE655" s="1082"/>
      <c r="DF655" s="1082"/>
      <c r="DG655" s="1082"/>
      <c r="DH655" s="1082"/>
      <c r="DI655" s="1082"/>
      <c r="DJ655" s="1082"/>
      <c r="DK655" s="1082"/>
      <c r="DL655" s="1082"/>
      <c r="EF655" s="1062">
        <v>5</v>
      </c>
      <c r="EG655" s="1062">
        <v>0</v>
      </c>
      <c r="EH655" s="1062">
        <v>3</v>
      </c>
      <c r="EI655" s="1062">
        <v>8</v>
      </c>
      <c r="EJ655" s="1082">
        <v>1</v>
      </c>
      <c r="EM655" s="1062">
        <v>6</v>
      </c>
      <c r="EN655" s="1062">
        <v>0</v>
      </c>
      <c r="EO655" s="1062">
        <v>4</v>
      </c>
      <c r="EP655" s="1062">
        <v>10</v>
      </c>
      <c r="EQ655" s="1082">
        <v>1</v>
      </c>
      <c r="EU655" s="1062">
        <v>3</v>
      </c>
      <c r="EV655" s="1062">
        <v>0</v>
      </c>
      <c r="EW655" s="1062">
        <v>2</v>
      </c>
      <c r="EX655" s="1062">
        <v>5</v>
      </c>
      <c r="EY655" s="1081">
        <v>1</v>
      </c>
      <c r="FB655" s="1062">
        <v>4</v>
      </c>
      <c r="FC655" s="1062">
        <v>1</v>
      </c>
      <c r="FD655" s="1062">
        <v>4</v>
      </c>
      <c r="FE655" s="1062">
        <v>9</v>
      </c>
      <c r="FF655" s="1082">
        <v>1</v>
      </c>
      <c r="FJ655" s="1062">
        <v>1</v>
      </c>
      <c r="FK655" s="1062">
        <v>1</v>
      </c>
      <c r="FL655" s="1062">
        <v>0</v>
      </c>
      <c r="FM655" s="1062">
        <v>2</v>
      </c>
      <c r="FN655" s="1124">
        <v>1</v>
      </c>
      <c r="FQ655" s="1062">
        <v>2</v>
      </c>
      <c r="FR655" s="1062">
        <v>2</v>
      </c>
      <c r="FS655" s="1062">
        <v>2</v>
      </c>
      <c r="FT655" s="1062">
        <v>6</v>
      </c>
      <c r="FU655" s="1076">
        <v>1</v>
      </c>
      <c r="FY655" s="1062">
        <v>0</v>
      </c>
      <c r="FZ655" s="1062">
        <v>0</v>
      </c>
      <c r="GA655" s="1062">
        <v>1</v>
      </c>
      <c r="GB655" s="590">
        <v>1</v>
      </c>
      <c r="GC655" s="1139">
        <v>1</v>
      </c>
      <c r="GE655" s="589">
        <v>23</v>
      </c>
      <c r="GF655" s="589">
        <v>3</v>
      </c>
      <c r="GG655" s="589">
        <v>19</v>
      </c>
    </row>
    <row r="656" spans="1:191" hidden="1" x14ac:dyDescent="0.35">
      <c r="A656" s="1225">
        <v>43640</v>
      </c>
      <c r="AC656" s="1062">
        <v>4</v>
      </c>
      <c r="AD656" s="1062">
        <v>7</v>
      </c>
      <c r="AE656" s="1062">
        <v>7</v>
      </c>
      <c r="AF656" s="1062">
        <v>18</v>
      </c>
      <c r="AG656" s="1076">
        <v>1</v>
      </c>
      <c r="AJ656" s="1062">
        <v>4</v>
      </c>
      <c r="AK656" s="1062">
        <v>9</v>
      </c>
      <c r="AL656" s="1062">
        <v>7</v>
      </c>
      <c r="AM656" s="1062">
        <v>20</v>
      </c>
      <c r="AN656" s="1076">
        <v>1</v>
      </c>
      <c r="AQ656" s="1062">
        <v>1</v>
      </c>
      <c r="AR656" s="1062">
        <v>4</v>
      </c>
      <c r="AS656" s="1062">
        <v>4</v>
      </c>
      <c r="AT656" s="1062">
        <v>9</v>
      </c>
      <c r="AU656" s="1082">
        <v>1</v>
      </c>
      <c r="AX656" s="1062">
        <v>1</v>
      </c>
      <c r="AY656" s="1062">
        <v>4</v>
      </c>
      <c r="AZ656" s="1062">
        <v>7</v>
      </c>
      <c r="BA656" s="1062">
        <v>12</v>
      </c>
      <c r="BB656" s="1082">
        <v>1</v>
      </c>
      <c r="BM656" s="1062">
        <v>0</v>
      </c>
      <c r="BN656" s="1062">
        <v>0</v>
      </c>
      <c r="BO656" s="1062">
        <v>0</v>
      </c>
      <c r="BP656" s="1062">
        <v>0</v>
      </c>
      <c r="BQ656" s="1128">
        <v>1</v>
      </c>
      <c r="BS656" s="1062">
        <v>0</v>
      </c>
      <c r="BT656" s="1062">
        <v>0</v>
      </c>
      <c r="BU656" s="1062">
        <v>0</v>
      </c>
      <c r="BV656" s="1062">
        <v>0</v>
      </c>
      <c r="BW656" s="1076">
        <v>1</v>
      </c>
      <c r="CA656" s="1062">
        <v>1</v>
      </c>
      <c r="CB656" s="1062">
        <v>0</v>
      </c>
      <c r="CC656" s="1062">
        <v>3</v>
      </c>
      <c r="CD656" s="1062">
        <v>4</v>
      </c>
      <c r="CE656" s="1082">
        <v>1</v>
      </c>
      <c r="CH656" s="1062">
        <v>5</v>
      </c>
      <c r="CI656" s="1062">
        <v>3</v>
      </c>
      <c r="CJ656" s="1062">
        <v>4</v>
      </c>
      <c r="CK656" s="1062">
        <v>12</v>
      </c>
      <c r="CL656" s="1082">
        <v>1</v>
      </c>
      <c r="CP656" s="1062">
        <v>1</v>
      </c>
      <c r="CQ656" s="1062">
        <v>0</v>
      </c>
      <c r="CR656" s="1062">
        <v>4</v>
      </c>
      <c r="CS656" s="1062">
        <v>5</v>
      </c>
      <c r="CT656" s="1082">
        <v>1</v>
      </c>
      <c r="CW656" s="1062">
        <v>3</v>
      </c>
      <c r="CX656" s="1062">
        <v>0</v>
      </c>
      <c r="CY656" s="1062">
        <v>5</v>
      </c>
      <c r="CZ656" s="1062">
        <v>8</v>
      </c>
      <c r="DA656" s="1082">
        <v>1</v>
      </c>
      <c r="DB656" s="1082"/>
      <c r="DC656" s="1082"/>
      <c r="DD656" s="1082"/>
      <c r="DE656" s="1082"/>
      <c r="DF656" s="1082"/>
      <c r="DG656" s="1082"/>
      <c r="DH656" s="1082"/>
      <c r="DI656" s="1082"/>
      <c r="DJ656" s="1082"/>
      <c r="DK656" s="1082"/>
      <c r="DL656" s="1082"/>
      <c r="EF656" s="1062">
        <v>9</v>
      </c>
      <c r="EG656" s="1062">
        <v>1</v>
      </c>
      <c r="EH656" s="1062">
        <v>0</v>
      </c>
      <c r="EI656" s="1062">
        <v>10</v>
      </c>
      <c r="EJ656" s="1082">
        <v>1</v>
      </c>
      <c r="EM656" s="1062">
        <v>10</v>
      </c>
      <c r="EN656" s="1062">
        <v>1</v>
      </c>
      <c r="EO656" s="1062">
        <v>1</v>
      </c>
      <c r="EP656" s="1062">
        <v>12</v>
      </c>
      <c r="EQ656" s="1082">
        <v>1</v>
      </c>
      <c r="EU656" s="1062">
        <v>4</v>
      </c>
      <c r="EV656" s="1062">
        <v>1</v>
      </c>
      <c r="EW656" s="1062">
        <v>1</v>
      </c>
      <c r="EX656" s="1062">
        <v>6</v>
      </c>
      <c r="EY656" s="1081">
        <v>1</v>
      </c>
      <c r="FB656" s="1062">
        <v>4</v>
      </c>
      <c r="FC656" s="1062">
        <v>2</v>
      </c>
      <c r="FD656" s="1062">
        <v>2</v>
      </c>
      <c r="FE656" s="1062">
        <v>8</v>
      </c>
      <c r="FF656" s="1082">
        <v>1</v>
      </c>
      <c r="FJ656" s="1062">
        <v>6</v>
      </c>
      <c r="FK656" s="1062">
        <v>0</v>
      </c>
      <c r="FL656" s="1062">
        <v>0</v>
      </c>
      <c r="FM656" s="1062">
        <v>6</v>
      </c>
      <c r="FN656" s="1124">
        <v>1</v>
      </c>
      <c r="FQ656" s="1062">
        <v>6</v>
      </c>
      <c r="FR656" s="1062">
        <v>0</v>
      </c>
      <c r="FS656" s="1062">
        <v>0</v>
      </c>
      <c r="FT656" s="1062">
        <v>6</v>
      </c>
      <c r="FU656" s="1076">
        <v>1</v>
      </c>
      <c r="FY656" s="1062">
        <v>1</v>
      </c>
      <c r="FZ656" s="1062">
        <v>0</v>
      </c>
      <c r="GA656" s="1062">
        <v>0</v>
      </c>
      <c r="GB656" s="590">
        <v>1</v>
      </c>
      <c r="GC656" s="1139">
        <v>1</v>
      </c>
      <c r="GE656" s="589">
        <v>27</v>
      </c>
      <c r="GF656" s="589">
        <v>13</v>
      </c>
      <c r="GG656" s="589">
        <v>19</v>
      </c>
    </row>
    <row r="657" spans="1:191" hidden="1" x14ac:dyDescent="0.35">
      <c r="A657" s="1225">
        <v>43641</v>
      </c>
      <c r="AC657" s="1062">
        <v>3</v>
      </c>
      <c r="AD657" s="1062">
        <v>2</v>
      </c>
      <c r="AE657" s="1062">
        <v>1</v>
      </c>
      <c r="AF657" s="1062">
        <v>6</v>
      </c>
      <c r="AG657" s="1076">
        <v>1</v>
      </c>
      <c r="AJ657" s="1062">
        <v>3</v>
      </c>
      <c r="AK657" s="1062">
        <v>3</v>
      </c>
      <c r="AL657" s="1062">
        <v>3</v>
      </c>
      <c r="AM657" s="1062">
        <v>9</v>
      </c>
      <c r="AN657" s="1076">
        <v>1</v>
      </c>
      <c r="AQ657" s="1062">
        <v>3</v>
      </c>
      <c r="AR657" s="1062">
        <v>6</v>
      </c>
      <c r="AS657" s="1062">
        <v>8</v>
      </c>
      <c r="AT657" s="1062">
        <v>17</v>
      </c>
      <c r="AU657" s="1082">
        <v>1</v>
      </c>
      <c r="AX657" s="1062">
        <v>3</v>
      </c>
      <c r="AY657" s="1062">
        <v>8</v>
      </c>
      <c r="AZ657" s="1062">
        <v>9</v>
      </c>
      <c r="BA657" s="1062">
        <v>20</v>
      </c>
      <c r="BB657" s="1082">
        <v>1</v>
      </c>
      <c r="BM657" s="1062">
        <v>0</v>
      </c>
      <c r="BN657" s="1062">
        <v>0</v>
      </c>
      <c r="BO657" s="1062">
        <v>0</v>
      </c>
      <c r="BP657" s="1062">
        <v>0</v>
      </c>
      <c r="BQ657" s="1128">
        <v>1</v>
      </c>
      <c r="BS657" s="1062">
        <v>0</v>
      </c>
      <c r="BT657" s="1062">
        <v>0</v>
      </c>
      <c r="BU657" s="1062">
        <v>0</v>
      </c>
      <c r="BV657" s="1062">
        <v>0</v>
      </c>
      <c r="BW657" s="1076">
        <v>1</v>
      </c>
      <c r="CA657" s="1062">
        <v>9</v>
      </c>
      <c r="CB657" s="1062">
        <v>0</v>
      </c>
      <c r="CC657" s="1062">
        <v>2</v>
      </c>
      <c r="CD657" s="1062">
        <v>11</v>
      </c>
      <c r="CE657" s="1082">
        <v>1</v>
      </c>
      <c r="CH657" s="1062">
        <v>11</v>
      </c>
      <c r="CI657" s="1062">
        <v>0</v>
      </c>
      <c r="CJ657" s="1062">
        <v>2</v>
      </c>
      <c r="CK657" s="1062">
        <v>13</v>
      </c>
      <c r="CL657" s="1082">
        <v>1</v>
      </c>
      <c r="CP657" s="1062">
        <v>9</v>
      </c>
      <c r="CQ657" s="1062">
        <v>1</v>
      </c>
      <c r="CR657" s="1062">
        <v>3</v>
      </c>
      <c r="CS657" s="1062">
        <v>13</v>
      </c>
      <c r="CT657" s="1082">
        <v>1</v>
      </c>
      <c r="CW657" s="1062">
        <v>10</v>
      </c>
      <c r="CX657" s="1062">
        <v>1</v>
      </c>
      <c r="CY657" s="1062">
        <v>4</v>
      </c>
      <c r="CZ657" s="1062">
        <v>15</v>
      </c>
      <c r="DA657" s="1082">
        <v>1</v>
      </c>
      <c r="DB657" s="1082"/>
      <c r="DC657" s="1082"/>
      <c r="DD657" s="1082"/>
      <c r="DE657" s="1082"/>
      <c r="DF657" s="1082"/>
      <c r="DG657" s="1082"/>
      <c r="DH657" s="1082"/>
      <c r="DI657" s="1082"/>
      <c r="DJ657" s="1082"/>
      <c r="DK657" s="1082"/>
      <c r="DL657" s="1082"/>
      <c r="EF657" s="1062">
        <v>5</v>
      </c>
      <c r="EG657" s="1062">
        <v>2</v>
      </c>
      <c r="EH657" s="1062">
        <v>6</v>
      </c>
      <c r="EI657" s="1062">
        <v>13</v>
      </c>
      <c r="EJ657" s="1082">
        <v>1</v>
      </c>
      <c r="EM657" s="1062">
        <v>5</v>
      </c>
      <c r="EN657" s="1062">
        <v>3</v>
      </c>
      <c r="EO657" s="1062">
        <v>6</v>
      </c>
      <c r="EP657" s="1062">
        <v>14</v>
      </c>
      <c r="EQ657" s="1082">
        <v>1</v>
      </c>
      <c r="EU657" s="1062">
        <v>9</v>
      </c>
      <c r="EV657" s="1062">
        <v>0</v>
      </c>
      <c r="EW657" s="1062">
        <v>3</v>
      </c>
      <c r="EX657" s="1062">
        <v>12</v>
      </c>
      <c r="EY657" s="1081">
        <v>1</v>
      </c>
      <c r="FB657" s="1062">
        <v>9</v>
      </c>
      <c r="FC657" s="1062">
        <v>1</v>
      </c>
      <c r="FD657" s="1062">
        <v>4</v>
      </c>
      <c r="FE657" s="1062">
        <v>14</v>
      </c>
      <c r="FF657" s="1082">
        <v>1</v>
      </c>
      <c r="FJ657" s="1062">
        <v>9</v>
      </c>
      <c r="FK657" s="1062">
        <v>2</v>
      </c>
      <c r="FL657" s="1062">
        <v>1</v>
      </c>
      <c r="FM657" s="1062">
        <v>12</v>
      </c>
      <c r="FN657" s="1124">
        <v>1</v>
      </c>
      <c r="FQ657" s="1062">
        <v>11</v>
      </c>
      <c r="FR657" s="1062">
        <v>2</v>
      </c>
      <c r="FS657" s="1062">
        <v>1</v>
      </c>
      <c r="FT657" s="1062">
        <v>14</v>
      </c>
      <c r="FU657" s="1076">
        <v>1</v>
      </c>
      <c r="FY657" s="1062">
        <v>0</v>
      </c>
      <c r="FZ657" s="1062">
        <v>1</v>
      </c>
      <c r="GA657" s="1062">
        <v>0</v>
      </c>
      <c r="GB657" s="590">
        <v>1</v>
      </c>
      <c r="GC657" s="1139">
        <v>1</v>
      </c>
      <c r="GE657" s="589">
        <v>47</v>
      </c>
      <c r="GF657" s="589">
        <v>14</v>
      </c>
      <c r="GG657" s="589">
        <v>24</v>
      </c>
    </row>
    <row r="658" spans="1:191" hidden="1" x14ac:dyDescent="0.35">
      <c r="A658" s="1225">
        <v>43642</v>
      </c>
      <c r="AC658" s="1062">
        <v>7</v>
      </c>
      <c r="AD658" s="1062">
        <v>2</v>
      </c>
      <c r="AE658" s="1062">
        <v>4</v>
      </c>
      <c r="AF658" s="1062">
        <v>13</v>
      </c>
      <c r="AG658" s="1076">
        <v>1</v>
      </c>
      <c r="AJ658" s="1062">
        <v>7</v>
      </c>
      <c r="AK658" s="1062">
        <v>2</v>
      </c>
      <c r="AL658" s="1062">
        <v>6</v>
      </c>
      <c r="AM658" s="1062">
        <v>15</v>
      </c>
      <c r="AN658" s="1076">
        <v>1</v>
      </c>
      <c r="AQ658" s="1062">
        <v>2</v>
      </c>
      <c r="AR658" s="1062">
        <v>1</v>
      </c>
      <c r="AS658" s="1062">
        <v>2</v>
      </c>
      <c r="AT658" s="1062">
        <v>5</v>
      </c>
      <c r="AU658" s="1082">
        <v>1</v>
      </c>
      <c r="AX658" s="1062">
        <v>2</v>
      </c>
      <c r="AY658" s="1062">
        <v>2</v>
      </c>
      <c r="AZ658" s="1062">
        <v>3</v>
      </c>
      <c r="BA658" s="1062">
        <v>7</v>
      </c>
      <c r="BB658" s="1082">
        <v>1</v>
      </c>
      <c r="BM658" s="1062">
        <v>0</v>
      </c>
      <c r="BN658" s="1062">
        <v>0</v>
      </c>
      <c r="BO658" s="1062">
        <v>0</v>
      </c>
      <c r="BP658" s="1062">
        <v>0</v>
      </c>
      <c r="BQ658" s="1128">
        <v>1</v>
      </c>
      <c r="BS658" s="1062">
        <v>0</v>
      </c>
      <c r="BT658" s="1062">
        <v>0</v>
      </c>
      <c r="BU658" s="1062">
        <v>0</v>
      </c>
      <c r="BV658" s="1062">
        <v>0</v>
      </c>
      <c r="BW658" s="1076">
        <v>1</v>
      </c>
      <c r="CA658" s="1062">
        <v>2</v>
      </c>
      <c r="CB658" s="1062">
        <v>1</v>
      </c>
      <c r="CC658" s="1062">
        <v>3</v>
      </c>
      <c r="CD658" s="1062">
        <v>6</v>
      </c>
      <c r="CE658" s="1082">
        <v>1</v>
      </c>
      <c r="CH658" s="1062">
        <v>3</v>
      </c>
      <c r="CI658" s="1062">
        <v>4</v>
      </c>
      <c r="CJ658" s="1062">
        <v>3</v>
      </c>
      <c r="CK658" s="1062">
        <v>10</v>
      </c>
      <c r="CL658" s="1082">
        <v>1</v>
      </c>
      <c r="CP658" s="1062">
        <v>10</v>
      </c>
      <c r="CQ658" s="1062">
        <v>0</v>
      </c>
      <c r="CR658" s="1062">
        <v>1</v>
      </c>
      <c r="CS658" s="1062">
        <v>11</v>
      </c>
      <c r="CT658" s="1082">
        <v>1</v>
      </c>
      <c r="CW658" s="1062">
        <v>10</v>
      </c>
      <c r="CX658" s="1062">
        <v>2</v>
      </c>
      <c r="CY658" s="1062">
        <v>7</v>
      </c>
      <c r="CZ658" s="1062">
        <v>19</v>
      </c>
      <c r="DA658" s="1082">
        <v>1</v>
      </c>
      <c r="DB658" s="1082"/>
      <c r="DC658" s="1082"/>
      <c r="DD658" s="1082"/>
      <c r="DE658" s="1082"/>
      <c r="DF658" s="1082"/>
      <c r="DG658" s="1082"/>
      <c r="DH658" s="1082"/>
      <c r="DI658" s="1082"/>
      <c r="DJ658" s="1082"/>
      <c r="DK658" s="1082"/>
      <c r="DL658" s="1082"/>
      <c r="EF658" s="1062">
        <v>8</v>
      </c>
      <c r="EG658" s="1062">
        <v>0</v>
      </c>
      <c r="EH658" s="1062">
        <v>0</v>
      </c>
      <c r="EI658" s="1062">
        <v>8</v>
      </c>
      <c r="EJ658" s="1082">
        <v>1</v>
      </c>
      <c r="EM658" s="1062">
        <v>9</v>
      </c>
      <c r="EN658" s="1062">
        <v>2</v>
      </c>
      <c r="EO658" s="1062">
        <v>1</v>
      </c>
      <c r="EP658" s="1062">
        <v>12</v>
      </c>
      <c r="EQ658" s="1082">
        <v>1</v>
      </c>
      <c r="EU658" s="1062">
        <v>8</v>
      </c>
      <c r="EV658" s="1062">
        <v>0</v>
      </c>
      <c r="EW658" s="1062">
        <v>3</v>
      </c>
      <c r="EX658" s="1062">
        <v>11</v>
      </c>
      <c r="EY658" s="1081">
        <v>1</v>
      </c>
      <c r="FB658" s="1062">
        <v>9</v>
      </c>
      <c r="FC658" s="1062">
        <v>1</v>
      </c>
      <c r="FD658" s="1062">
        <v>4</v>
      </c>
      <c r="FE658" s="1062">
        <v>14</v>
      </c>
      <c r="FF658" s="1082">
        <v>1</v>
      </c>
      <c r="FJ658" s="1062">
        <v>0</v>
      </c>
      <c r="FK658" s="1062">
        <v>0</v>
      </c>
      <c r="FL658" s="1062">
        <v>1</v>
      </c>
      <c r="FM658" s="1062">
        <v>1</v>
      </c>
      <c r="FN658" s="1124">
        <v>1</v>
      </c>
      <c r="FQ658" s="1062">
        <v>0</v>
      </c>
      <c r="FR658" s="1062">
        <v>0</v>
      </c>
      <c r="FS658" s="1062">
        <v>1</v>
      </c>
      <c r="FT658" s="1062">
        <v>1</v>
      </c>
      <c r="FU658" s="1076">
        <v>1</v>
      </c>
      <c r="FY658" s="1062">
        <v>0</v>
      </c>
      <c r="FZ658" s="1062">
        <v>0</v>
      </c>
      <c r="GA658" s="1062">
        <v>1</v>
      </c>
      <c r="GB658" s="590">
        <v>1</v>
      </c>
      <c r="GC658" s="1139">
        <v>1</v>
      </c>
      <c r="GE658" s="589">
        <v>37</v>
      </c>
      <c r="GF658" s="589">
        <v>4</v>
      </c>
      <c r="GG658" s="589">
        <v>15</v>
      </c>
    </row>
    <row r="659" spans="1:191" hidden="1" x14ac:dyDescent="0.35">
      <c r="A659" s="1225">
        <v>43643</v>
      </c>
      <c r="AC659" s="1062">
        <v>6</v>
      </c>
      <c r="AD659" s="1062">
        <v>0</v>
      </c>
      <c r="AE659" s="1062">
        <v>6</v>
      </c>
      <c r="AF659" s="1062">
        <v>12</v>
      </c>
      <c r="AG659" s="1076">
        <v>1</v>
      </c>
      <c r="AJ659" s="1062">
        <v>6</v>
      </c>
      <c r="AK659" s="1062">
        <v>0</v>
      </c>
      <c r="AL659" s="1062">
        <v>7</v>
      </c>
      <c r="AM659" s="1062">
        <v>13</v>
      </c>
      <c r="AN659" s="1076">
        <v>1</v>
      </c>
      <c r="AQ659" s="1062">
        <v>4</v>
      </c>
      <c r="AR659" s="1062">
        <v>2</v>
      </c>
      <c r="AS659" s="1062">
        <v>6</v>
      </c>
      <c r="AT659" s="1062">
        <v>12</v>
      </c>
      <c r="AU659" s="1082">
        <v>1</v>
      </c>
      <c r="AX659" s="1062">
        <v>5</v>
      </c>
      <c r="AY659" s="1062">
        <v>2</v>
      </c>
      <c r="AZ659" s="1062">
        <v>7</v>
      </c>
      <c r="BA659" s="1062">
        <v>14</v>
      </c>
      <c r="BB659" s="1082">
        <v>1</v>
      </c>
      <c r="BM659" s="1062">
        <v>0</v>
      </c>
      <c r="BN659" s="1062">
        <v>0</v>
      </c>
      <c r="BO659" s="1062">
        <v>0</v>
      </c>
      <c r="BP659" s="1062">
        <v>0</v>
      </c>
      <c r="BQ659" s="1128">
        <v>1</v>
      </c>
      <c r="BS659" s="1062">
        <v>0</v>
      </c>
      <c r="BT659" s="1062">
        <v>0</v>
      </c>
      <c r="BU659" s="1062">
        <v>0</v>
      </c>
      <c r="BV659" s="1062">
        <v>0</v>
      </c>
      <c r="BW659" s="1076">
        <v>1</v>
      </c>
      <c r="CA659" s="1062">
        <v>11</v>
      </c>
      <c r="CB659" s="1062">
        <v>1</v>
      </c>
      <c r="CC659" s="1062">
        <v>1</v>
      </c>
      <c r="CD659" s="1062">
        <v>13</v>
      </c>
      <c r="CE659" s="1082">
        <v>1</v>
      </c>
      <c r="CH659" s="1062">
        <v>11</v>
      </c>
      <c r="CI659" s="1062">
        <v>2</v>
      </c>
      <c r="CJ659" s="1062">
        <v>2</v>
      </c>
      <c r="CK659" s="1062">
        <v>15</v>
      </c>
      <c r="CL659" s="1082">
        <v>1</v>
      </c>
      <c r="CP659" s="1062">
        <v>12</v>
      </c>
      <c r="CQ659" s="1062">
        <v>0</v>
      </c>
      <c r="CR659" s="1062">
        <v>2</v>
      </c>
      <c r="CS659" s="1062">
        <v>14</v>
      </c>
      <c r="CT659" s="1082">
        <v>1</v>
      </c>
      <c r="CW659" s="1062">
        <v>14</v>
      </c>
      <c r="CX659" s="1062">
        <v>0</v>
      </c>
      <c r="CY659" s="1062">
        <v>3</v>
      </c>
      <c r="CZ659" s="1062">
        <v>17</v>
      </c>
      <c r="DA659" s="1082">
        <v>1</v>
      </c>
      <c r="DB659" s="1082"/>
      <c r="DC659" s="1082"/>
      <c r="DD659" s="1082"/>
      <c r="DE659" s="1082"/>
      <c r="DF659" s="1082"/>
      <c r="DG659" s="1082"/>
      <c r="DH659" s="1082"/>
      <c r="DI659" s="1082"/>
      <c r="DJ659" s="1082"/>
      <c r="DK659" s="1082"/>
      <c r="DL659" s="1082"/>
      <c r="EF659" s="1062">
        <v>3</v>
      </c>
      <c r="EG659" s="1062">
        <v>0</v>
      </c>
      <c r="EH659" s="1062">
        <v>3</v>
      </c>
      <c r="EI659" s="1062">
        <v>6</v>
      </c>
      <c r="EJ659" s="1082">
        <v>1</v>
      </c>
      <c r="EM659" s="1062">
        <v>3</v>
      </c>
      <c r="EN659" s="1062">
        <v>0</v>
      </c>
      <c r="EO659" s="1062">
        <v>4</v>
      </c>
      <c r="EP659" s="1062">
        <v>7</v>
      </c>
      <c r="EQ659" s="1082">
        <v>1</v>
      </c>
      <c r="EU659" s="1062">
        <v>1</v>
      </c>
      <c r="EV659" s="1062">
        <v>0</v>
      </c>
      <c r="EW659" s="1062">
        <v>5</v>
      </c>
      <c r="EX659" s="1062">
        <v>6</v>
      </c>
      <c r="EY659" s="1081">
        <v>1</v>
      </c>
      <c r="FB659" s="1062">
        <v>1</v>
      </c>
      <c r="FC659" s="1062">
        <v>1</v>
      </c>
      <c r="FD659" s="1062">
        <v>7</v>
      </c>
      <c r="FE659" s="1062">
        <v>9</v>
      </c>
      <c r="FF659" s="1082">
        <v>1</v>
      </c>
      <c r="FJ659" s="1062">
        <v>4</v>
      </c>
      <c r="FK659" s="1062">
        <v>0</v>
      </c>
      <c r="FL659" s="1062">
        <v>0</v>
      </c>
      <c r="FM659" s="1062">
        <v>4</v>
      </c>
      <c r="FN659" s="1124">
        <v>1</v>
      </c>
      <c r="FQ659" s="1062">
        <v>4</v>
      </c>
      <c r="FR659" s="1062">
        <v>0</v>
      </c>
      <c r="FS659" s="1062">
        <v>0</v>
      </c>
      <c r="FT659" s="1062">
        <v>4</v>
      </c>
      <c r="FU659" s="1076">
        <v>1</v>
      </c>
      <c r="FY659" s="1062">
        <v>0</v>
      </c>
      <c r="FZ659" s="1062">
        <v>0</v>
      </c>
      <c r="GA659" s="1062">
        <v>1</v>
      </c>
      <c r="GB659" s="590">
        <v>1</v>
      </c>
      <c r="GC659" s="1139">
        <v>1</v>
      </c>
      <c r="GE659" s="589">
        <v>41</v>
      </c>
      <c r="GF659" s="589">
        <v>3</v>
      </c>
      <c r="GG659" s="589">
        <v>24</v>
      </c>
    </row>
    <row r="660" spans="1:191" hidden="1" x14ac:dyDescent="0.35">
      <c r="A660" s="1227">
        <v>43644</v>
      </c>
      <c r="AC660" s="1062">
        <v>4</v>
      </c>
      <c r="AD660" s="1062">
        <v>3</v>
      </c>
      <c r="AE660" s="1062">
        <v>7</v>
      </c>
      <c r="AF660" s="1062">
        <v>14</v>
      </c>
      <c r="AG660" s="1076">
        <v>1</v>
      </c>
      <c r="AJ660" s="1062">
        <v>4</v>
      </c>
      <c r="AK660" s="1062">
        <v>5</v>
      </c>
      <c r="AL660" s="1062">
        <v>8</v>
      </c>
      <c r="AM660" s="1062">
        <v>17</v>
      </c>
      <c r="AN660" s="1076">
        <v>1</v>
      </c>
      <c r="AQ660" s="1062">
        <v>0</v>
      </c>
      <c r="AR660" s="1062">
        <v>0</v>
      </c>
      <c r="AS660" s="1062">
        <v>1</v>
      </c>
      <c r="AT660" s="1062">
        <v>1</v>
      </c>
      <c r="AU660" s="1082">
        <v>1</v>
      </c>
      <c r="AX660" s="1062">
        <v>0</v>
      </c>
      <c r="AY660" s="1062">
        <v>0</v>
      </c>
      <c r="AZ660" s="1062">
        <v>1</v>
      </c>
      <c r="BA660" s="1062">
        <v>1</v>
      </c>
      <c r="BB660" s="1082">
        <v>1</v>
      </c>
      <c r="BM660" s="1062">
        <v>0</v>
      </c>
      <c r="BN660" s="1062">
        <v>0</v>
      </c>
      <c r="BO660" s="1062">
        <v>0</v>
      </c>
      <c r="BP660" s="1062">
        <v>0</v>
      </c>
      <c r="BQ660" s="1128">
        <v>1</v>
      </c>
      <c r="BS660" s="1062">
        <v>0</v>
      </c>
      <c r="BT660" s="1062">
        <v>0</v>
      </c>
      <c r="BU660" s="1062">
        <v>0</v>
      </c>
      <c r="BV660" s="1062">
        <v>0</v>
      </c>
      <c r="BW660" s="1076">
        <v>1</v>
      </c>
      <c r="CA660" s="1062">
        <v>7</v>
      </c>
      <c r="CB660" s="1062">
        <v>2</v>
      </c>
      <c r="CC660" s="1062">
        <v>3</v>
      </c>
      <c r="CD660" s="1062">
        <v>12</v>
      </c>
      <c r="CE660" s="1082">
        <v>1</v>
      </c>
      <c r="CH660" s="1062">
        <v>9</v>
      </c>
      <c r="CI660" s="1062">
        <v>3</v>
      </c>
      <c r="CJ660" s="1062">
        <v>3</v>
      </c>
      <c r="CK660" s="1062">
        <v>15</v>
      </c>
      <c r="CL660" s="1082">
        <v>1</v>
      </c>
      <c r="CP660" s="1062">
        <v>1</v>
      </c>
      <c r="CQ660" s="1062">
        <v>0</v>
      </c>
      <c r="CR660" s="1062">
        <v>0</v>
      </c>
      <c r="CS660" s="1062">
        <v>1</v>
      </c>
      <c r="CT660" s="1082">
        <v>1</v>
      </c>
      <c r="CW660" s="1062">
        <v>1</v>
      </c>
      <c r="CX660" s="1062">
        <v>0</v>
      </c>
      <c r="CY660" s="1062">
        <v>3</v>
      </c>
      <c r="CZ660" s="1062">
        <v>4</v>
      </c>
      <c r="DA660" s="1082">
        <v>1</v>
      </c>
      <c r="DB660" s="1082"/>
      <c r="DC660" s="1082"/>
      <c r="DD660" s="1082"/>
      <c r="DE660" s="1082"/>
      <c r="DF660" s="1082"/>
      <c r="DG660" s="1082"/>
      <c r="DH660" s="1082"/>
      <c r="DI660" s="1082"/>
      <c r="DJ660" s="1082"/>
      <c r="DK660" s="1082"/>
      <c r="DL660" s="1082"/>
      <c r="EF660" s="1062">
        <v>4</v>
      </c>
      <c r="EG660" s="1062">
        <v>0</v>
      </c>
      <c r="EH660" s="1062">
        <v>1</v>
      </c>
      <c r="EI660" s="1062">
        <v>5</v>
      </c>
      <c r="EJ660" s="1082">
        <v>1</v>
      </c>
      <c r="EM660" s="1062">
        <v>4</v>
      </c>
      <c r="EN660" s="1062">
        <v>1</v>
      </c>
      <c r="EO660" s="1062">
        <v>3</v>
      </c>
      <c r="EP660" s="1062">
        <v>8</v>
      </c>
      <c r="EQ660" s="1082">
        <v>1</v>
      </c>
      <c r="EU660" s="1062">
        <v>1</v>
      </c>
      <c r="EV660" s="1062">
        <v>2</v>
      </c>
      <c r="EW660" s="1062">
        <v>2</v>
      </c>
      <c r="EX660" s="1062">
        <v>5</v>
      </c>
      <c r="EY660" s="1081">
        <v>1</v>
      </c>
      <c r="FB660" s="1062">
        <v>2</v>
      </c>
      <c r="FC660" s="1062">
        <v>2</v>
      </c>
      <c r="FD660" s="1062">
        <v>3</v>
      </c>
      <c r="FE660" s="1062">
        <v>7</v>
      </c>
      <c r="FF660" s="1082">
        <v>1</v>
      </c>
      <c r="FJ660" s="1062">
        <v>3</v>
      </c>
      <c r="FK660" s="1062">
        <v>1</v>
      </c>
      <c r="FL660" s="1062">
        <v>0</v>
      </c>
      <c r="FM660" s="1062">
        <v>4</v>
      </c>
      <c r="FN660" s="1124">
        <v>1</v>
      </c>
      <c r="FQ660" s="1062">
        <v>3</v>
      </c>
      <c r="FR660" s="1062">
        <v>2</v>
      </c>
      <c r="FS660" s="1062">
        <v>0</v>
      </c>
      <c r="FT660" s="1062">
        <v>5</v>
      </c>
      <c r="FU660" s="1076">
        <v>1</v>
      </c>
      <c r="FY660" s="1062">
        <v>0</v>
      </c>
      <c r="FZ660" s="1062">
        <v>0</v>
      </c>
      <c r="GA660" s="1062">
        <v>1</v>
      </c>
      <c r="GB660" s="590">
        <v>1</v>
      </c>
      <c r="GC660" s="1139">
        <v>1</v>
      </c>
      <c r="GE660" s="589">
        <v>20</v>
      </c>
      <c r="GF660" s="589">
        <v>8</v>
      </c>
      <c r="GG660" s="589">
        <v>15</v>
      </c>
      <c r="GH660" s="586">
        <v>2</v>
      </c>
      <c r="GI660" s="586">
        <v>4</v>
      </c>
    </row>
    <row r="661" spans="1:191" hidden="1" x14ac:dyDescent="0.35">
      <c r="A661" s="1225">
        <v>43647</v>
      </c>
      <c r="AC661" s="1062">
        <v>8</v>
      </c>
      <c r="AD661" s="1062">
        <v>1</v>
      </c>
      <c r="AE661" s="1062">
        <v>10</v>
      </c>
      <c r="AF661" s="1062">
        <v>19</v>
      </c>
      <c r="AG661" s="1076">
        <v>1</v>
      </c>
      <c r="AJ661" s="1062">
        <v>9</v>
      </c>
      <c r="AK661" s="1062">
        <v>4</v>
      </c>
      <c r="AL661" s="1062">
        <v>10</v>
      </c>
      <c r="AM661" s="1062">
        <v>23</v>
      </c>
      <c r="AN661" s="1076">
        <v>1</v>
      </c>
      <c r="AQ661" s="1062">
        <v>3</v>
      </c>
      <c r="AR661" s="1062">
        <v>0</v>
      </c>
      <c r="AS661" s="1062">
        <v>5</v>
      </c>
      <c r="AT661" s="1062">
        <v>8</v>
      </c>
      <c r="AU661" s="1082">
        <v>1</v>
      </c>
      <c r="AX661" s="1062">
        <v>4</v>
      </c>
      <c r="AY661" s="1062">
        <v>1</v>
      </c>
      <c r="AZ661" s="1062">
        <v>5</v>
      </c>
      <c r="BA661" s="1062">
        <v>10</v>
      </c>
      <c r="BB661" s="1082">
        <v>1</v>
      </c>
      <c r="BM661" s="1062">
        <v>1</v>
      </c>
      <c r="BN661" s="1062">
        <v>0</v>
      </c>
      <c r="BO661" s="1062">
        <v>0</v>
      </c>
      <c r="BP661" s="1062">
        <v>1</v>
      </c>
      <c r="BQ661" s="1128">
        <v>1</v>
      </c>
      <c r="BS661" s="1062">
        <v>1</v>
      </c>
      <c r="BT661" s="1062">
        <v>0</v>
      </c>
      <c r="BU661" s="1062">
        <v>2</v>
      </c>
      <c r="BV661" s="1062">
        <v>3</v>
      </c>
      <c r="BW661" s="1076">
        <v>1</v>
      </c>
      <c r="CA661" s="1062">
        <v>8</v>
      </c>
      <c r="CB661" s="1062">
        <v>0</v>
      </c>
      <c r="CC661" s="1062">
        <v>0</v>
      </c>
      <c r="CD661" s="1062">
        <v>8</v>
      </c>
      <c r="CE661" s="1082">
        <v>1</v>
      </c>
      <c r="CH661" s="1062">
        <v>15</v>
      </c>
      <c r="CI661" s="1062">
        <v>2</v>
      </c>
      <c r="CJ661" s="1062">
        <v>4</v>
      </c>
      <c r="CK661" s="1062">
        <v>21</v>
      </c>
      <c r="CL661" s="1082">
        <v>1</v>
      </c>
      <c r="CP661" s="1062">
        <v>9</v>
      </c>
      <c r="CQ661" s="1062">
        <v>0</v>
      </c>
      <c r="CR661" s="1062">
        <v>5</v>
      </c>
      <c r="CS661" s="1062">
        <v>14</v>
      </c>
      <c r="CT661" s="1082">
        <v>1</v>
      </c>
      <c r="CW661" s="1062">
        <v>11</v>
      </c>
      <c r="CX661" s="1062">
        <v>0</v>
      </c>
      <c r="CY661" s="1062">
        <v>7</v>
      </c>
      <c r="CZ661" s="1062">
        <v>18</v>
      </c>
      <c r="DA661" s="1082">
        <v>1</v>
      </c>
      <c r="DB661" s="1082"/>
      <c r="DC661" s="1082"/>
      <c r="DD661" s="1082"/>
      <c r="DE661" s="1082"/>
      <c r="DF661" s="1082"/>
      <c r="DG661" s="1082"/>
      <c r="DH661" s="1082"/>
      <c r="DI661" s="1082"/>
      <c r="DJ661" s="1082"/>
      <c r="DK661" s="1082"/>
      <c r="DL661" s="1082"/>
      <c r="EF661" s="1062">
        <v>3</v>
      </c>
      <c r="EG661" s="1062">
        <v>0</v>
      </c>
      <c r="EH661" s="1062">
        <v>0</v>
      </c>
      <c r="EI661" s="1062">
        <v>3</v>
      </c>
      <c r="EJ661" s="1082">
        <v>0.5</v>
      </c>
      <c r="EM661" s="1062">
        <v>7</v>
      </c>
      <c r="EN661" s="1062">
        <v>0</v>
      </c>
      <c r="EO661" s="1062">
        <v>1</v>
      </c>
      <c r="EP661" s="1062">
        <v>8</v>
      </c>
      <c r="EQ661" s="1082">
        <v>0.5</v>
      </c>
      <c r="EU661" s="1062">
        <v>12</v>
      </c>
      <c r="EV661" s="1062">
        <v>0</v>
      </c>
      <c r="EW661" s="1062">
        <v>1</v>
      </c>
      <c r="EX661" s="1062">
        <v>13</v>
      </c>
      <c r="EY661" s="1081">
        <v>1</v>
      </c>
      <c r="FB661" s="1062">
        <v>15</v>
      </c>
      <c r="FC661" s="1062">
        <v>1</v>
      </c>
      <c r="FD661" s="1062">
        <v>5</v>
      </c>
      <c r="FE661" s="1062">
        <v>21</v>
      </c>
      <c r="FF661" s="1082">
        <v>1</v>
      </c>
      <c r="FJ661" s="1062">
        <v>5</v>
      </c>
      <c r="FK661" s="1062">
        <v>0</v>
      </c>
      <c r="FL661" s="1062">
        <v>2</v>
      </c>
      <c r="FM661" s="1062">
        <v>7</v>
      </c>
      <c r="FN661" s="1124">
        <v>1</v>
      </c>
      <c r="FQ661" s="1062">
        <v>6</v>
      </c>
      <c r="FR661" s="1062">
        <v>2</v>
      </c>
      <c r="FS661" s="1062">
        <v>6</v>
      </c>
      <c r="FT661" s="1062">
        <v>14</v>
      </c>
      <c r="FU661" s="1076">
        <v>1</v>
      </c>
      <c r="FY661" s="1062">
        <v>1</v>
      </c>
      <c r="FZ661" s="1062">
        <v>1</v>
      </c>
      <c r="GA661" s="1062">
        <v>2</v>
      </c>
      <c r="GB661" s="590">
        <v>4</v>
      </c>
      <c r="GC661" s="1139">
        <v>1</v>
      </c>
      <c r="GE661" s="589">
        <v>50</v>
      </c>
      <c r="GF661" s="589">
        <v>2</v>
      </c>
      <c r="GG661" s="589">
        <v>25</v>
      </c>
      <c r="GH661" s="586">
        <v>2</v>
      </c>
      <c r="GI661" s="586">
        <v>1</v>
      </c>
    </row>
    <row r="662" spans="1:191" hidden="1" x14ac:dyDescent="0.35">
      <c r="A662" s="1225">
        <v>43648</v>
      </c>
      <c r="AC662" s="1062">
        <v>11</v>
      </c>
      <c r="AD662" s="1062">
        <v>2</v>
      </c>
      <c r="AE662" s="1062">
        <v>10</v>
      </c>
      <c r="AF662" s="1062">
        <v>23</v>
      </c>
      <c r="AG662" s="1076">
        <v>1</v>
      </c>
      <c r="AJ662" s="1062">
        <v>11</v>
      </c>
      <c r="AK662" s="1062">
        <v>2</v>
      </c>
      <c r="AL662" s="1062">
        <v>11</v>
      </c>
      <c r="AM662" s="1062">
        <v>24</v>
      </c>
      <c r="AN662" s="1076">
        <v>1</v>
      </c>
      <c r="AQ662" s="1062">
        <v>0</v>
      </c>
      <c r="AR662" s="1062">
        <v>1</v>
      </c>
      <c r="AS662" s="1062">
        <v>5</v>
      </c>
      <c r="AT662" s="1062">
        <v>6</v>
      </c>
      <c r="AU662" s="1082">
        <v>1</v>
      </c>
      <c r="AX662" s="1062">
        <v>0</v>
      </c>
      <c r="AY662" s="1062">
        <v>1</v>
      </c>
      <c r="AZ662" s="1062">
        <v>5</v>
      </c>
      <c r="BA662" s="1062">
        <v>6</v>
      </c>
      <c r="BB662" s="1082">
        <v>1</v>
      </c>
      <c r="BM662" s="1062">
        <v>1</v>
      </c>
      <c r="BN662" s="1062">
        <v>0</v>
      </c>
      <c r="BO662" s="1062">
        <v>0</v>
      </c>
      <c r="BP662" s="1062">
        <v>1</v>
      </c>
      <c r="BQ662" s="1128">
        <v>1</v>
      </c>
      <c r="BS662" s="1062">
        <v>1</v>
      </c>
      <c r="BT662" s="1062">
        <v>0</v>
      </c>
      <c r="BU662" s="1062">
        <v>0</v>
      </c>
      <c r="BV662" s="1062">
        <v>1</v>
      </c>
      <c r="BW662" s="1076">
        <v>1</v>
      </c>
      <c r="CA662" s="1062">
        <v>8</v>
      </c>
      <c r="CB662" s="1062">
        <v>0</v>
      </c>
      <c r="CC662" s="1062">
        <v>2</v>
      </c>
      <c r="CD662" s="1062">
        <v>10</v>
      </c>
      <c r="CE662" s="1082">
        <v>1</v>
      </c>
      <c r="CH662" s="1062">
        <v>16</v>
      </c>
      <c r="CI662" s="1062">
        <v>2</v>
      </c>
      <c r="CJ662" s="1062">
        <v>3</v>
      </c>
      <c r="CK662" s="1062">
        <v>21</v>
      </c>
      <c r="CL662" s="1082">
        <v>1</v>
      </c>
      <c r="CP662" s="1062">
        <v>11</v>
      </c>
      <c r="CQ662" s="1062">
        <v>1</v>
      </c>
      <c r="CR662" s="1062">
        <v>7</v>
      </c>
      <c r="CS662" s="1062">
        <v>19</v>
      </c>
      <c r="CT662" s="1082">
        <v>1</v>
      </c>
      <c r="CW662" s="1062">
        <v>13</v>
      </c>
      <c r="CX662" s="1062">
        <v>1</v>
      </c>
      <c r="CY662" s="1062">
        <v>10</v>
      </c>
      <c r="CZ662" s="1062">
        <v>24</v>
      </c>
      <c r="DA662" s="1082">
        <v>1</v>
      </c>
      <c r="DB662" s="1082"/>
      <c r="DC662" s="1082"/>
      <c r="DD662" s="1082"/>
      <c r="DE662" s="1082"/>
      <c r="DF662" s="1082"/>
      <c r="DG662" s="1082"/>
      <c r="DH662" s="1082"/>
      <c r="DI662" s="1082"/>
      <c r="DJ662" s="1082"/>
      <c r="DK662" s="1082"/>
      <c r="DL662" s="1082"/>
      <c r="EF662" s="1062">
        <v>0</v>
      </c>
      <c r="EG662" s="1062">
        <v>0</v>
      </c>
      <c r="EH662" s="1062">
        <v>0</v>
      </c>
      <c r="EI662" s="1062">
        <v>0</v>
      </c>
      <c r="EJ662" s="1082">
        <v>0</v>
      </c>
      <c r="EM662" s="1062">
        <v>0</v>
      </c>
      <c r="EN662" s="1062">
        <v>0</v>
      </c>
      <c r="EO662" s="1062">
        <v>0</v>
      </c>
      <c r="EP662" s="1062">
        <v>0</v>
      </c>
      <c r="EQ662" s="1082">
        <v>0</v>
      </c>
      <c r="EU662" s="1062">
        <v>2</v>
      </c>
      <c r="EV662" s="1062">
        <v>1</v>
      </c>
      <c r="EW662" s="1062">
        <v>1</v>
      </c>
      <c r="EX662" s="1062">
        <v>4</v>
      </c>
      <c r="EY662" s="1081">
        <v>1</v>
      </c>
      <c r="FB662" s="1062">
        <v>6</v>
      </c>
      <c r="FC662" s="1062">
        <v>4</v>
      </c>
      <c r="FD662" s="1062">
        <v>1</v>
      </c>
      <c r="FE662" s="1062">
        <v>11</v>
      </c>
      <c r="FF662" s="1082">
        <v>1</v>
      </c>
      <c r="FJ662" s="1062">
        <v>2</v>
      </c>
      <c r="FK662" s="1062">
        <v>1</v>
      </c>
      <c r="FL662" s="1062">
        <v>1</v>
      </c>
      <c r="FM662" s="1062">
        <v>4</v>
      </c>
      <c r="FN662" s="1124">
        <v>1</v>
      </c>
      <c r="FQ662" s="1062">
        <v>3</v>
      </c>
      <c r="FR662" s="1062">
        <v>2</v>
      </c>
      <c r="FS662" s="1062">
        <v>3</v>
      </c>
      <c r="FT662" s="1062">
        <v>8</v>
      </c>
      <c r="FU662" s="1076">
        <v>1</v>
      </c>
      <c r="FY662" s="1062">
        <v>0</v>
      </c>
      <c r="FZ662" s="1062">
        <v>2</v>
      </c>
      <c r="GA662" s="1062">
        <v>1</v>
      </c>
      <c r="GB662" s="590">
        <v>3</v>
      </c>
      <c r="GC662" s="1139">
        <v>1</v>
      </c>
      <c r="GE662" s="589">
        <v>35</v>
      </c>
      <c r="GF662" s="589">
        <v>8</v>
      </c>
      <c r="GG662" s="589">
        <v>27</v>
      </c>
      <c r="GH662" s="586">
        <v>2</v>
      </c>
      <c r="GI662" s="586">
        <v>3</v>
      </c>
    </row>
    <row r="663" spans="1:191" hidden="1" x14ac:dyDescent="0.35">
      <c r="A663" s="1225">
        <v>43649</v>
      </c>
      <c r="AC663" s="1062">
        <v>4</v>
      </c>
      <c r="AD663" s="1062">
        <v>0</v>
      </c>
      <c r="AE663" s="1062">
        <v>3</v>
      </c>
      <c r="AF663" s="1062">
        <v>7</v>
      </c>
      <c r="AG663" s="1076">
        <v>1</v>
      </c>
      <c r="AJ663" s="1062">
        <v>4</v>
      </c>
      <c r="AK663" s="1062">
        <v>2</v>
      </c>
      <c r="AL663" s="1062">
        <v>4</v>
      </c>
      <c r="AM663" s="1062">
        <v>10</v>
      </c>
      <c r="AN663" s="1076">
        <v>1</v>
      </c>
      <c r="AQ663" s="1062">
        <v>2</v>
      </c>
      <c r="AR663" s="1062">
        <v>1</v>
      </c>
      <c r="AS663" s="1062">
        <v>4</v>
      </c>
      <c r="AT663" s="1062">
        <v>7</v>
      </c>
      <c r="AU663" s="1082">
        <v>1</v>
      </c>
      <c r="AX663" s="1062">
        <v>3</v>
      </c>
      <c r="AY663" s="1062">
        <v>3</v>
      </c>
      <c r="AZ663" s="1062">
        <v>6</v>
      </c>
      <c r="BA663" s="1062">
        <v>12</v>
      </c>
      <c r="BB663" s="1082">
        <v>1</v>
      </c>
      <c r="BM663" s="1062">
        <v>0</v>
      </c>
      <c r="BN663" s="1062">
        <v>0</v>
      </c>
      <c r="BO663" s="1062">
        <v>0</v>
      </c>
      <c r="BP663" s="1062">
        <v>0</v>
      </c>
      <c r="BQ663" s="1128">
        <v>0</v>
      </c>
      <c r="BS663" s="1062">
        <v>0</v>
      </c>
      <c r="BT663" s="1062">
        <v>0</v>
      </c>
      <c r="BU663" s="1062">
        <v>0</v>
      </c>
      <c r="BV663" s="1062">
        <v>0</v>
      </c>
      <c r="BW663" s="1076">
        <v>0</v>
      </c>
      <c r="CA663" s="1062">
        <v>6</v>
      </c>
      <c r="CB663" s="1062">
        <v>0</v>
      </c>
      <c r="CC663" s="1062">
        <v>4</v>
      </c>
      <c r="CD663" s="1062">
        <v>10</v>
      </c>
      <c r="CE663" s="1082">
        <v>1</v>
      </c>
      <c r="CH663" s="1062">
        <v>13</v>
      </c>
      <c r="CI663" s="1062">
        <v>4</v>
      </c>
      <c r="CJ663" s="1062">
        <v>9</v>
      </c>
      <c r="CK663" s="1062">
        <v>26</v>
      </c>
      <c r="CL663" s="1082">
        <v>1</v>
      </c>
      <c r="CP663" s="1062">
        <v>2</v>
      </c>
      <c r="CQ663" s="1062">
        <v>0</v>
      </c>
      <c r="CR663" s="1062">
        <v>5</v>
      </c>
      <c r="CS663" s="1062">
        <v>7</v>
      </c>
      <c r="CT663" s="1082">
        <v>1</v>
      </c>
      <c r="CW663" s="1062">
        <v>3</v>
      </c>
      <c r="CX663" s="1062">
        <v>1</v>
      </c>
      <c r="CY663" s="1062">
        <v>12</v>
      </c>
      <c r="CZ663" s="1062">
        <v>16</v>
      </c>
      <c r="DA663" s="1082">
        <v>1</v>
      </c>
      <c r="DB663" s="1082"/>
      <c r="DC663" s="1082"/>
      <c r="DD663" s="1082"/>
      <c r="DE663" s="1082"/>
      <c r="DF663" s="1082"/>
      <c r="DG663" s="1082"/>
      <c r="DH663" s="1082"/>
      <c r="DI663" s="1082"/>
      <c r="DJ663" s="1082"/>
      <c r="DK663" s="1082"/>
      <c r="DL663" s="1082"/>
      <c r="EF663" s="1062">
        <v>3</v>
      </c>
      <c r="EG663" s="1062">
        <v>0</v>
      </c>
      <c r="EH663" s="1062">
        <v>0</v>
      </c>
      <c r="EI663" s="1062">
        <v>3</v>
      </c>
      <c r="EJ663" s="1082">
        <v>1</v>
      </c>
      <c r="EM663" s="1062">
        <v>11</v>
      </c>
      <c r="EN663" s="1062">
        <v>0</v>
      </c>
      <c r="EO663" s="1062">
        <v>5</v>
      </c>
      <c r="EP663" s="1062">
        <v>16</v>
      </c>
      <c r="EQ663" s="1082">
        <v>1</v>
      </c>
      <c r="EU663" s="1062">
        <v>2</v>
      </c>
      <c r="EV663" s="1062">
        <v>1</v>
      </c>
      <c r="EW663" s="1062">
        <v>5</v>
      </c>
      <c r="EX663" s="1062">
        <v>8</v>
      </c>
      <c r="EY663" s="1081">
        <v>1</v>
      </c>
      <c r="FB663" s="1062">
        <v>4</v>
      </c>
      <c r="FC663" s="1062">
        <v>6</v>
      </c>
      <c r="FD663" s="1062">
        <v>10</v>
      </c>
      <c r="FE663" s="1062">
        <v>20</v>
      </c>
      <c r="FF663" s="1082">
        <v>1</v>
      </c>
      <c r="FJ663" s="1062">
        <v>3</v>
      </c>
      <c r="FK663" s="1062">
        <v>0</v>
      </c>
      <c r="FL663" s="1062">
        <v>0</v>
      </c>
      <c r="FM663" s="1062">
        <v>3</v>
      </c>
      <c r="FN663" s="1124">
        <v>1</v>
      </c>
      <c r="FQ663" s="1062">
        <v>6</v>
      </c>
      <c r="FR663" s="1062">
        <v>1</v>
      </c>
      <c r="FS663" s="1062">
        <v>2</v>
      </c>
      <c r="FT663" s="1062">
        <v>9</v>
      </c>
      <c r="FU663" s="1076">
        <v>1</v>
      </c>
      <c r="FY663" s="1062">
        <v>3</v>
      </c>
      <c r="FZ663" s="1062">
        <v>0</v>
      </c>
      <c r="GA663" s="1062">
        <v>0</v>
      </c>
      <c r="GB663" s="590">
        <v>3</v>
      </c>
      <c r="GC663" s="1139">
        <v>1</v>
      </c>
      <c r="GE663" s="589">
        <v>25</v>
      </c>
      <c r="GF663" s="589">
        <v>2</v>
      </c>
      <c r="GG663" s="589">
        <v>21</v>
      </c>
      <c r="GH663" s="586">
        <v>0</v>
      </c>
      <c r="GI663" s="586">
        <v>0</v>
      </c>
    </row>
    <row r="664" spans="1:191" s="1552" customFormat="1" hidden="1" x14ac:dyDescent="0.35">
      <c r="A664" s="1538" t="s">
        <v>353</v>
      </c>
      <c r="B664" s="1539"/>
      <c r="C664" s="1539"/>
      <c r="D664" s="1539"/>
      <c r="E664" s="1539"/>
      <c r="F664" s="1540"/>
      <c r="G664" s="1541"/>
      <c r="H664" s="1542"/>
      <c r="I664" s="1539"/>
      <c r="J664" s="1539"/>
      <c r="K664" s="1539"/>
      <c r="L664" s="1539"/>
      <c r="M664" s="1540"/>
      <c r="N664" s="1540"/>
      <c r="O664" s="1542"/>
      <c r="P664" s="1542"/>
      <c r="Q664" s="1539"/>
      <c r="R664" s="1539"/>
      <c r="S664" s="1539"/>
      <c r="T664" s="1539"/>
      <c r="U664" s="1540"/>
      <c r="V664" s="1541"/>
      <c r="W664" s="1539"/>
      <c r="X664" s="1539"/>
      <c r="Y664" s="1539"/>
      <c r="Z664" s="1539"/>
      <c r="AA664" s="1540"/>
      <c r="AB664" s="1540"/>
      <c r="AC664" s="1539"/>
      <c r="AD664" s="1539"/>
      <c r="AE664" s="1539"/>
      <c r="AF664" s="1539"/>
      <c r="AG664" s="1540"/>
      <c r="AH664" s="1543"/>
      <c r="AI664" s="1542"/>
      <c r="AJ664" s="1539"/>
      <c r="AK664" s="1539"/>
      <c r="AL664" s="1539"/>
      <c r="AM664" s="1539"/>
      <c r="AN664" s="1540"/>
      <c r="AO664" s="1544"/>
      <c r="AP664" s="1539"/>
      <c r="AQ664" s="1539"/>
      <c r="AR664" s="1539"/>
      <c r="AS664" s="1539"/>
      <c r="AT664" s="1539"/>
      <c r="AU664" s="1544"/>
      <c r="AV664" s="1541"/>
      <c r="AW664" s="1542"/>
      <c r="AX664" s="1539"/>
      <c r="AY664" s="1539"/>
      <c r="AZ664" s="1539"/>
      <c r="BA664" s="1539"/>
      <c r="BB664" s="1544"/>
      <c r="BC664" s="1544"/>
      <c r="BD664" s="1542"/>
      <c r="BE664" s="1542"/>
      <c r="BF664" s="1539"/>
      <c r="BG664" s="1539"/>
      <c r="BH664" s="1539"/>
      <c r="BI664" s="1539"/>
      <c r="BJ664" s="1540"/>
      <c r="BK664" s="1544"/>
      <c r="BL664" s="1542"/>
      <c r="BM664" s="1539"/>
      <c r="BN664" s="1539"/>
      <c r="BO664" s="1539"/>
      <c r="BP664" s="1539"/>
      <c r="BQ664" s="1545"/>
      <c r="BR664" s="1543"/>
      <c r="BS664" s="1539"/>
      <c r="BT664" s="1539"/>
      <c r="BU664" s="1539"/>
      <c r="BV664" s="1539"/>
      <c r="BW664" s="1540"/>
      <c r="BX664" s="1544"/>
      <c r="BY664" s="1542"/>
      <c r="BZ664" s="1542"/>
      <c r="CA664" s="1539"/>
      <c r="CB664" s="1539"/>
      <c r="CC664" s="1539"/>
      <c r="CD664" s="1539"/>
      <c r="CE664" s="1544"/>
      <c r="CF664" s="1544"/>
      <c r="CG664" s="1542"/>
      <c r="CH664" s="1539"/>
      <c r="CI664" s="1539"/>
      <c r="CJ664" s="1539"/>
      <c r="CK664" s="1539"/>
      <c r="CL664" s="1544"/>
      <c r="CM664" s="1544"/>
      <c r="CN664" s="1542"/>
      <c r="CO664" s="1542"/>
      <c r="CP664" s="1539"/>
      <c r="CQ664" s="1539"/>
      <c r="CR664" s="1539"/>
      <c r="CS664" s="1539"/>
      <c r="CT664" s="1544"/>
      <c r="CU664" s="1544"/>
      <c r="CV664" s="1542"/>
      <c r="CW664" s="1539"/>
      <c r="CX664" s="1539"/>
      <c r="CY664" s="1539"/>
      <c r="CZ664" s="1539"/>
      <c r="DA664" s="1544"/>
      <c r="DB664" s="1544"/>
      <c r="DC664" s="1544"/>
      <c r="DD664" s="1544"/>
      <c r="DE664" s="1544"/>
      <c r="DF664" s="1544"/>
      <c r="DG664" s="1544"/>
      <c r="DH664" s="1544"/>
      <c r="DI664" s="1544"/>
      <c r="DJ664" s="1544"/>
      <c r="DK664" s="1544"/>
      <c r="DL664" s="1544"/>
      <c r="DM664" s="1544"/>
      <c r="DN664" s="1544"/>
      <c r="DO664" s="1542"/>
      <c r="DP664" s="1542"/>
      <c r="DQ664" s="1539"/>
      <c r="DR664" s="1539"/>
      <c r="DS664" s="1539"/>
      <c r="DT664" s="1539"/>
      <c r="DU664" s="1544"/>
      <c r="DV664" s="1544"/>
      <c r="DW664" s="1542"/>
      <c r="DX664" s="1539"/>
      <c r="DY664" s="1539"/>
      <c r="DZ664" s="1539"/>
      <c r="EA664" s="1539"/>
      <c r="EB664" s="1544"/>
      <c r="EC664" s="1544"/>
      <c r="ED664" s="1542"/>
      <c r="EE664" s="1542"/>
      <c r="EF664" s="1539"/>
      <c r="EG664" s="1539"/>
      <c r="EH664" s="1539"/>
      <c r="EI664" s="1539"/>
      <c r="EJ664" s="1544"/>
      <c r="EK664" s="1544"/>
      <c r="EL664" s="1542"/>
      <c r="EM664" s="1539"/>
      <c r="EN664" s="1539"/>
      <c r="EO664" s="1539"/>
      <c r="EP664" s="1539"/>
      <c r="EQ664" s="1544"/>
      <c r="ER664" s="1544"/>
      <c r="ES664" s="1542"/>
      <c r="ET664" s="1539"/>
      <c r="EU664" s="1539"/>
      <c r="EV664" s="1539"/>
      <c r="EW664" s="1539"/>
      <c r="EX664" s="1539"/>
      <c r="EY664" s="1543"/>
      <c r="EZ664" s="1546"/>
      <c r="FA664" s="1542"/>
      <c r="FB664" s="1539"/>
      <c r="FC664" s="1539"/>
      <c r="FD664" s="1539"/>
      <c r="FE664" s="1539"/>
      <c r="FF664" s="1544"/>
      <c r="FG664" s="1544"/>
      <c r="FH664" s="1547"/>
      <c r="FI664" s="1548"/>
      <c r="FJ664" s="1539"/>
      <c r="FK664" s="1539"/>
      <c r="FL664" s="1539"/>
      <c r="FM664" s="1539"/>
      <c r="FN664" s="1541"/>
      <c r="FO664" s="1544"/>
      <c r="FP664" s="1542"/>
      <c r="FQ664" s="1539"/>
      <c r="FR664" s="1539"/>
      <c r="FS664" s="1539"/>
      <c r="FT664" s="1539"/>
      <c r="FU664" s="1540"/>
      <c r="FV664" s="1544"/>
      <c r="FW664" s="1549"/>
      <c r="FX664" s="1548"/>
      <c r="FY664" s="1539"/>
      <c r="FZ664" s="1539"/>
      <c r="GA664" s="1539"/>
      <c r="GB664" s="1542"/>
      <c r="GC664" s="1550"/>
      <c r="GD664" s="1543"/>
      <c r="GE664" s="1551"/>
      <c r="GF664" s="1551"/>
      <c r="GG664" s="1551"/>
    </row>
    <row r="665" spans="1:191" hidden="1" x14ac:dyDescent="0.35">
      <c r="A665" s="1227">
        <v>43651</v>
      </c>
      <c r="AC665" s="1062">
        <v>1</v>
      </c>
      <c r="AD665" s="1062">
        <v>0</v>
      </c>
      <c r="AE665" s="1062">
        <v>1</v>
      </c>
      <c r="AF665" s="1062">
        <v>2</v>
      </c>
      <c r="AG665" s="1076">
        <v>1</v>
      </c>
      <c r="AJ665" s="1062">
        <v>2</v>
      </c>
      <c r="AK665" s="1062">
        <v>1</v>
      </c>
      <c r="AL665" s="1062">
        <v>1</v>
      </c>
      <c r="AM665" s="1062">
        <v>4</v>
      </c>
      <c r="AN665" s="1076">
        <v>1</v>
      </c>
      <c r="AQ665" s="1062">
        <v>2</v>
      </c>
      <c r="AR665" s="1062">
        <v>0</v>
      </c>
      <c r="AS665" s="1062">
        <v>1</v>
      </c>
      <c r="AT665" s="1062">
        <v>3</v>
      </c>
      <c r="AU665" s="1082">
        <v>1</v>
      </c>
      <c r="AX665" s="1062">
        <v>2</v>
      </c>
      <c r="AY665" s="1062">
        <v>0</v>
      </c>
      <c r="AZ665" s="1062">
        <v>1</v>
      </c>
      <c r="BA665" s="1062">
        <v>3</v>
      </c>
      <c r="BB665" s="1082">
        <v>1</v>
      </c>
      <c r="BM665" s="1062">
        <v>0</v>
      </c>
      <c r="BN665" s="1062">
        <v>0</v>
      </c>
      <c r="BO665" s="1062">
        <v>0</v>
      </c>
      <c r="BP665" s="1062">
        <v>0</v>
      </c>
      <c r="BQ665" s="1128">
        <v>1</v>
      </c>
      <c r="BS665" s="1062">
        <v>0</v>
      </c>
      <c r="BT665" s="1062">
        <v>0</v>
      </c>
      <c r="BU665" s="1062">
        <v>0</v>
      </c>
      <c r="BV665" s="1062">
        <v>0</v>
      </c>
      <c r="BW665" s="1076">
        <v>1</v>
      </c>
      <c r="CA665" s="1062">
        <v>1</v>
      </c>
      <c r="CB665" s="1062">
        <v>0</v>
      </c>
      <c r="CC665" s="1062">
        <v>1</v>
      </c>
      <c r="CD665" s="1062">
        <v>2</v>
      </c>
      <c r="CE665" s="1082">
        <v>1</v>
      </c>
      <c r="CH665" s="1062">
        <v>4</v>
      </c>
      <c r="CI665" s="1062">
        <v>1</v>
      </c>
      <c r="CJ665" s="1062">
        <v>3</v>
      </c>
      <c r="CK665" s="1062">
        <v>8</v>
      </c>
      <c r="CL665" s="1082">
        <v>1</v>
      </c>
      <c r="CP665" s="1062">
        <v>4</v>
      </c>
      <c r="CQ665" s="1062">
        <v>0</v>
      </c>
      <c r="CR665" s="1062">
        <v>0</v>
      </c>
      <c r="CS665" s="1062">
        <v>4</v>
      </c>
      <c r="CT665" s="1082">
        <v>1</v>
      </c>
      <c r="CW665" s="1062">
        <v>4</v>
      </c>
      <c r="CX665" s="1062">
        <v>0</v>
      </c>
      <c r="CY665" s="1062">
        <v>1</v>
      </c>
      <c r="CZ665" s="1062">
        <v>5</v>
      </c>
      <c r="DA665" s="1082">
        <v>1</v>
      </c>
      <c r="DB665" s="1082"/>
      <c r="DC665" s="1082"/>
      <c r="DD665" s="1082"/>
      <c r="DE665" s="1082"/>
      <c r="DF665" s="1082"/>
      <c r="DG665" s="1082"/>
      <c r="DH665" s="1082"/>
      <c r="DI665" s="1082"/>
      <c r="DJ665" s="1082"/>
      <c r="DK665" s="1082"/>
      <c r="DL665" s="1082"/>
      <c r="EF665" s="1062">
        <v>4</v>
      </c>
      <c r="EG665" s="1062">
        <v>0</v>
      </c>
      <c r="EH665" s="1062">
        <v>1</v>
      </c>
      <c r="EI665" s="1062">
        <v>5</v>
      </c>
      <c r="EJ665" s="1082">
        <v>1</v>
      </c>
      <c r="EM665" s="1062">
        <v>6</v>
      </c>
      <c r="EN665" s="1062">
        <v>0</v>
      </c>
      <c r="EO665" s="1062">
        <v>4</v>
      </c>
      <c r="EP665" s="1062">
        <v>10</v>
      </c>
      <c r="EQ665" s="1082">
        <v>1</v>
      </c>
      <c r="EU665" s="1062">
        <v>0</v>
      </c>
      <c r="EV665" s="1062">
        <v>0</v>
      </c>
      <c r="EW665" s="1062">
        <v>0</v>
      </c>
      <c r="EX665" s="1062">
        <v>0</v>
      </c>
      <c r="EY665" s="1081">
        <v>0</v>
      </c>
      <c r="FB665" s="1062">
        <v>0</v>
      </c>
      <c r="FC665" s="1062">
        <v>0</v>
      </c>
      <c r="FD665" s="1062">
        <v>0</v>
      </c>
      <c r="FE665" s="1062">
        <v>0</v>
      </c>
      <c r="FF665" s="1082">
        <v>0</v>
      </c>
      <c r="FJ665" s="1062">
        <v>0</v>
      </c>
      <c r="FK665" s="1062">
        <v>0</v>
      </c>
      <c r="FL665" s="1062">
        <v>0</v>
      </c>
      <c r="FM665" s="1062">
        <v>0</v>
      </c>
      <c r="FN665" s="1124">
        <v>0</v>
      </c>
      <c r="FQ665" s="1062">
        <v>0</v>
      </c>
      <c r="FR665" s="1062">
        <v>0</v>
      </c>
      <c r="FS665" s="1062">
        <v>0</v>
      </c>
      <c r="FT665" s="1062">
        <v>0</v>
      </c>
      <c r="FU665" s="1076">
        <v>0</v>
      </c>
      <c r="FY665" s="1062">
        <v>1</v>
      </c>
      <c r="FZ665" s="1062">
        <v>1</v>
      </c>
      <c r="GA665" s="1062">
        <v>0</v>
      </c>
      <c r="GB665" s="590">
        <v>2</v>
      </c>
      <c r="GC665" s="1139">
        <v>1</v>
      </c>
      <c r="GE665" s="589">
        <v>13</v>
      </c>
      <c r="GF665" s="589">
        <v>1</v>
      </c>
      <c r="GG665" s="589">
        <v>4</v>
      </c>
      <c r="GH665" s="586">
        <v>1</v>
      </c>
      <c r="GI665" s="586">
        <v>0</v>
      </c>
    </row>
    <row r="666" spans="1:191" hidden="1" x14ac:dyDescent="0.35">
      <c r="A666" s="1225">
        <v>43654</v>
      </c>
      <c r="AC666" s="1062">
        <v>4</v>
      </c>
      <c r="AD666" s="1062">
        <v>5</v>
      </c>
      <c r="AE666" s="1062">
        <v>6</v>
      </c>
      <c r="AF666" s="1062">
        <v>15</v>
      </c>
      <c r="AG666" s="1076">
        <v>1</v>
      </c>
      <c r="AJ666" s="1062">
        <v>5</v>
      </c>
      <c r="AK666" s="1062">
        <v>8</v>
      </c>
      <c r="AL666" s="1062">
        <v>6</v>
      </c>
      <c r="AM666" s="1062">
        <v>19</v>
      </c>
      <c r="AN666" s="1076">
        <v>1</v>
      </c>
      <c r="AQ666" s="1062">
        <v>5</v>
      </c>
      <c r="AR666" s="1062">
        <v>2</v>
      </c>
      <c r="AS666" s="1062">
        <v>5</v>
      </c>
      <c r="AT666" s="1062">
        <v>12</v>
      </c>
      <c r="AU666" s="1082">
        <v>1</v>
      </c>
      <c r="AX666" s="1062">
        <v>6</v>
      </c>
      <c r="AY666" s="1062">
        <v>3</v>
      </c>
      <c r="AZ666" s="1062">
        <v>5</v>
      </c>
      <c r="BA666" s="1062">
        <v>14</v>
      </c>
      <c r="BB666" s="1082">
        <v>1</v>
      </c>
      <c r="BM666" s="1062">
        <v>0</v>
      </c>
      <c r="BN666" s="1062">
        <v>0</v>
      </c>
      <c r="BO666" s="1062">
        <v>0</v>
      </c>
      <c r="BP666" s="1062">
        <v>0</v>
      </c>
      <c r="BQ666" s="1128">
        <v>1</v>
      </c>
      <c r="BS666" s="1062">
        <v>0</v>
      </c>
      <c r="BT666" s="1062">
        <v>0</v>
      </c>
      <c r="BU666" s="1062">
        <v>0</v>
      </c>
      <c r="BV666" s="1062">
        <v>0</v>
      </c>
      <c r="BW666" s="1076">
        <v>1</v>
      </c>
      <c r="CA666" s="1062">
        <v>4</v>
      </c>
      <c r="CB666" s="1062">
        <v>0</v>
      </c>
      <c r="CC666" s="1062">
        <v>2</v>
      </c>
      <c r="CD666" s="1062">
        <v>6</v>
      </c>
      <c r="CE666" s="1082">
        <v>1</v>
      </c>
      <c r="CH666" s="1062">
        <v>5</v>
      </c>
      <c r="CI666" s="1062">
        <v>2</v>
      </c>
      <c r="CJ666" s="1062">
        <v>3</v>
      </c>
      <c r="CK666" s="1062">
        <v>10</v>
      </c>
      <c r="CL666" s="1082">
        <v>1</v>
      </c>
      <c r="CP666" s="1062">
        <v>7</v>
      </c>
      <c r="CQ666" s="1062">
        <v>1</v>
      </c>
      <c r="CR666" s="1062">
        <v>3</v>
      </c>
      <c r="CS666" s="1062">
        <v>11</v>
      </c>
      <c r="CT666" s="1082">
        <v>1</v>
      </c>
      <c r="CW666" s="1062">
        <v>8</v>
      </c>
      <c r="CX666" s="1062">
        <v>1</v>
      </c>
      <c r="CY666" s="1062">
        <v>4</v>
      </c>
      <c r="CZ666" s="1062">
        <v>13</v>
      </c>
      <c r="DA666" s="1082">
        <v>1</v>
      </c>
      <c r="DB666" s="1082"/>
      <c r="DC666" s="1082"/>
      <c r="DD666" s="1082"/>
      <c r="DE666" s="1082"/>
      <c r="DF666" s="1082"/>
      <c r="DG666" s="1082"/>
      <c r="DH666" s="1082"/>
      <c r="DI666" s="1082"/>
      <c r="DJ666" s="1082"/>
      <c r="DK666" s="1082"/>
      <c r="DL666" s="1082"/>
      <c r="EF666" s="1062">
        <v>2</v>
      </c>
      <c r="EG666" s="1062">
        <v>1</v>
      </c>
      <c r="EH666" s="1062">
        <v>0</v>
      </c>
      <c r="EI666" s="1062">
        <v>3</v>
      </c>
      <c r="EJ666" s="1082">
        <v>1</v>
      </c>
      <c r="EM666" s="1062">
        <v>4</v>
      </c>
      <c r="EN666" s="1062">
        <v>0</v>
      </c>
      <c r="EO666" s="1062">
        <v>5</v>
      </c>
      <c r="EP666" s="1062">
        <v>9</v>
      </c>
      <c r="EQ666" s="1082">
        <v>1</v>
      </c>
      <c r="EU666" s="1062">
        <v>0</v>
      </c>
      <c r="EV666" s="1062">
        <v>0</v>
      </c>
      <c r="EW666" s="1062">
        <v>0</v>
      </c>
      <c r="EX666" s="1062">
        <v>0</v>
      </c>
      <c r="EY666" s="1081">
        <v>0</v>
      </c>
      <c r="FB666" s="1062">
        <v>0</v>
      </c>
      <c r="FC666" s="1062">
        <v>0</v>
      </c>
      <c r="FD666" s="1062">
        <v>0</v>
      </c>
      <c r="FE666" s="1062">
        <v>0</v>
      </c>
      <c r="FF666" s="1082">
        <v>0</v>
      </c>
      <c r="FJ666" s="1062">
        <v>6</v>
      </c>
      <c r="FK666" s="1062">
        <v>0</v>
      </c>
      <c r="FL666" s="1062">
        <v>1</v>
      </c>
      <c r="FM666" s="1062">
        <v>7</v>
      </c>
      <c r="FN666" s="1124">
        <v>1</v>
      </c>
      <c r="FQ666" s="1062">
        <v>6</v>
      </c>
      <c r="FR666" s="1062">
        <v>1</v>
      </c>
      <c r="FS666" s="1062">
        <v>1</v>
      </c>
      <c r="FT666" s="1062">
        <v>8</v>
      </c>
      <c r="FU666" s="1076">
        <v>1</v>
      </c>
      <c r="FY666" s="1062">
        <v>3</v>
      </c>
      <c r="FZ666" s="1062">
        <v>1</v>
      </c>
      <c r="GA666" s="1062">
        <v>0</v>
      </c>
      <c r="GB666" s="590">
        <v>4</v>
      </c>
      <c r="GC666" s="1139">
        <v>1</v>
      </c>
      <c r="GE666" s="589">
        <v>31</v>
      </c>
      <c r="GF666" s="589">
        <v>10</v>
      </c>
      <c r="GG666" s="589">
        <v>17</v>
      </c>
      <c r="GH666" s="586">
        <v>0</v>
      </c>
      <c r="GI666" s="586">
        <v>0</v>
      </c>
    </row>
    <row r="667" spans="1:191" hidden="1" x14ac:dyDescent="0.35">
      <c r="A667" s="1225">
        <v>43655</v>
      </c>
      <c r="AC667" s="1062">
        <v>4</v>
      </c>
      <c r="AD667" s="1062">
        <v>3</v>
      </c>
      <c r="AE667" s="1062">
        <v>5</v>
      </c>
      <c r="AF667" s="1062">
        <v>12</v>
      </c>
      <c r="AG667" s="1076">
        <v>1</v>
      </c>
      <c r="AJ667" s="1062">
        <v>4</v>
      </c>
      <c r="AK667" s="1062">
        <v>4</v>
      </c>
      <c r="AL667" s="1062">
        <v>6</v>
      </c>
      <c r="AM667" s="1062">
        <v>14</v>
      </c>
      <c r="AN667" s="1076">
        <v>1</v>
      </c>
      <c r="AQ667" s="1062">
        <v>2</v>
      </c>
      <c r="AR667" s="1062">
        <v>1</v>
      </c>
      <c r="AS667" s="1062">
        <v>3</v>
      </c>
      <c r="AT667" s="1062">
        <v>6</v>
      </c>
      <c r="AU667" s="1082">
        <v>1</v>
      </c>
      <c r="AX667" s="1062">
        <v>2</v>
      </c>
      <c r="AY667" s="1062">
        <v>1</v>
      </c>
      <c r="AZ667" s="1062">
        <v>4</v>
      </c>
      <c r="BA667" s="1062">
        <v>7</v>
      </c>
      <c r="BB667" s="1082">
        <v>1</v>
      </c>
      <c r="BM667" s="1062">
        <v>0</v>
      </c>
      <c r="BN667" s="1062">
        <v>0</v>
      </c>
      <c r="BO667" s="1062">
        <v>0</v>
      </c>
      <c r="BP667" s="1062">
        <v>0</v>
      </c>
      <c r="BQ667" s="1128">
        <v>1</v>
      </c>
      <c r="BS667" s="1062">
        <v>0</v>
      </c>
      <c r="BT667" s="1062">
        <v>0</v>
      </c>
      <c r="BU667" s="1062">
        <v>0</v>
      </c>
      <c r="BV667" s="1062">
        <v>0</v>
      </c>
      <c r="BW667" s="1076">
        <v>1</v>
      </c>
      <c r="CA667" s="1062">
        <v>8</v>
      </c>
      <c r="CB667" s="1062">
        <v>0</v>
      </c>
      <c r="CC667" s="1062">
        <v>3</v>
      </c>
      <c r="CD667" s="1062">
        <v>11</v>
      </c>
      <c r="CE667" s="1082">
        <v>1</v>
      </c>
      <c r="CH667" s="1062">
        <v>9</v>
      </c>
      <c r="CI667" s="1062">
        <v>0</v>
      </c>
      <c r="CJ667" s="1062">
        <v>7</v>
      </c>
      <c r="CK667" s="1062">
        <v>16</v>
      </c>
      <c r="CL667" s="1082">
        <v>1</v>
      </c>
      <c r="CP667" s="1062">
        <v>9</v>
      </c>
      <c r="CQ667" s="1062">
        <v>0</v>
      </c>
      <c r="CR667" s="1062">
        <v>3</v>
      </c>
      <c r="CS667" s="1062">
        <v>12</v>
      </c>
      <c r="CT667" s="1082">
        <v>1</v>
      </c>
      <c r="CW667" s="1062">
        <v>10</v>
      </c>
      <c r="CX667" s="1062">
        <v>0</v>
      </c>
      <c r="CY667" s="1062">
        <v>6</v>
      </c>
      <c r="CZ667" s="1062">
        <v>16</v>
      </c>
      <c r="DA667" s="1082">
        <v>1</v>
      </c>
      <c r="DB667" s="1082"/>
      <c r="DC667" s="1082"/>
      <c r="DD667" s="1082"/>
      <c r="DE667" s="1082"/>
      <c r="DF667" s="1082"/>
      <c r="DG667" s="1082"/>
      <c r="DH667" s="1082"/>
      <c r="DI667" s="1082"/>
      <c r="DJ667" s="1082"/>
      <c r="DK667" s="1082"/>
      <c r="DL667" s="1082"/>
      <c r="EF667" s="1062">
        <v>6</v>
      </c>
      <c r="EG667" s="1062">
        <v>0</v>
      </c>
      <c r="EH667" s="1062">
        <v>3</v>
      </c>
      <c r="EI667" s="1062">
        <v>9</v>
      </c>
      <c r="EJ667" s="1082">
        <v>1</v>
      </c>
      <c r="EM667" s="1062">
        <v>7</v>
      </c>
      <c r="EN667" s="1062">
        <v>0</v>
      </c>
      <c r="EO667" s="1062">
        <v>3</v>
      </c>
      <c r="EP667" s="1062">
        <v>10</v>
      </c>
      <c r="EQ667" s="1082">
        <v>1</v>
      </c>
      <c r="EU667" s="1062">
        <v>0</v>
      </c>
      <c r="EV667" s="1062">
        <v>0</v>
      </c>
      <c r="EW667" s="1062">
        <v>0</v>
      </c>
      <c r="EX667" s="1062">
        <v>0</v>
      </c>
      <c r="EY667" s="1081">
        <v>0</v>
      </c>
      <c r="FB667" s="1062">
        <v>0</v>
      </c>
      <c r="FC667" s="1062">
        <v>0</v>
      </c>
      <c r="FD667" s="1062">
        <v>0</v>
      </c>
      <c r="FE667" s="1062">
        <v>0</v>
      </c>
      <c r="FF667" s="1082">
        <v>0</v>
      </c>
      <c r="FJ667" s="1062">
        <v>3</v>
      </c>
      <c r="FK667" s="1062">
        <v>0</v>
      </c>
      <c r="FL667" s="1062">
        <v>1</v>
      </c>
      <c r="FM667" s="1062">
        <v>4</v>
      </c>
      <c r="FN667" s="1124">
        <v>1</v>
      </c>
      <c r="FQ667" s="1062">
        <v>3</v>
      </c>
      <c r="FR667" s="1062">
        <v>0</v>
      </c>
      <c r="FS667" s="1062">
        <v>1</v>
      </c>
      <c r="FT667" s="1062">
        <v>4</v>
      </c>
      <c r="FU667" s="1076">
        <v>1</v>
      </c>
      <c r="FY667" s="1062">
        <v>1</v>
      </c>
      <c r="FZ667" s="1062">
        <v>0</v>
      </c>
      <c r="GA667" s="1062">
        <v>1</v>
      </c>
      <c r="GB667" s="590">
        <v>2</v>
      </c>
      <c r="GC667" s="1139">
        <v>1</v>
      </c>
      <c r="GE667" s="589">
        <v>33</v>
      </c>
      <c r="GF667" s="589">
        <v>4</v>
      </c>
      <c r="GG667" s="589">
        <v>19</v>
      </c>
      <c r="GH667" s="586">
        <v>1</v>
      </c>
      <c r="GI667" s="586">
        <v>0</v>
      </c>
    </row>
    <row r="668" spans="1:191" hidden="1" x14ac:dyDescent="0.35">
      <c r="A668" s="1225">
        <v>43656</v>
      </c>
      <c r="AC668" s="1062">
        <v>10</v>
      </c>
      <c r="AD668" s="1062">
        <v>6</v>
      </c>
      <c r="AE668" s="1062">
        <v>9</v>
      </c>
      <c r="AF668" s="1062">
        <v>25</v>
      </c>
      <c r="AG668" s="1076">
        <v>1</v>
      </c>
      <c r="AJ668" s="1062">
        <v>10</v>
      </c>
      <c r="AK668" s="1062">
        <v>7</v>
      </c>
      <c r="AL668" s="1062">
        <v>10</v>
      </c>
      <c r="AM668" s="1062">
        <v>27</v>
      </c>
      <c r="AN668" s="1076">
        <v>1</v>
      </c>
      <c r="AQ668" s="1062">
        <v>2</v>
      </c>
      <c r="AR668" s="1062">
        <v>1</v>
      </c>
      <c r="AS668" s="1062">
        <v>0</v>
      </c>
      <c r="AT668" s="1062">
        <v>3</v>
      </c>
      <c r="AU668" s="1082">
        <v>1</v>
      </c>
      <c r="AX668" s="1062">
        <v>2</v>
      </c>
      <c r="AY668" s="1062">
        <v>1</v>
      </c>
      <c r="AZ668" s="1062">
        <v>0</v>
      </c>
      <c r="BA668" s="1062">
        <v>3</v>
      </c>
      <c r="BB668" s="1082">
        <v>1</v>
      </c>
      <c r="BM668" s="1062">
        <v>0</v>
      </c>
      <c r="BN668" s="1062">
        <v>0</v>
      </c>
      <c r="BO668" s="1062">
        <v>0</v>
      </c>
      <c r="BP668" s="1062">
        <v>0</v>
      </c>
      <c r="BQ668" s="1128">
        <v>1</v>
      </c>
      <c r="BS668" s="1062">
        <v>0</v>
      </c>
      <c r="BT668" s="1062">
        <v>0</v>
      </c>
      <c r="BU668" s="1062">
        <v>0</v>
      </c>
      <c r="BV668" s="1062">
        <v>0</v>
      </c>
      <c r="BW668" s="1076">
        <v>1</v>
      </c>
      <c r="CA668" s="1062">
        <v>10</v>
      </c>
      <c r="CB668" s="1062">
        <v>1</v>
      </c>
      <c r="CC668" s="1062">
        <v>1</v>
      </c>
      <c r="CD668" s="1062">
        <v>12</v>
      </c>
      <c r="CE668" s="1082">
        <v>1</v>
      </c>
      <c r="CH668" s="1062">
        <v>13</v>
      </c>
      <c r="CI668" s="1062">
        <v>2</v>
      </c>
      <c r="CJ668" s="1062">
        <v>3</v>
      </c>
      <c r="CK668" s="1062">
        <v>18</v>
      </c>
      <c r="CL668" s="1082">
        <v>1</v>
      </c>
      <c r="CP668" s="1062">
        <v>6</v>
      </c>
      <c r="CQ668" s="1062">
        <v>3</v>
      </c>
      <c r="CR668" s="1062">
        <v>8</v>
      </c>
      <c r="CS668" s="1062">
        <v>17</v>
      </c>
      <c r="CT668" s="1082">
        <v>1</v>
      </c>
      <c r="CW668" s="1062">
        <v>7</v>
      </c>
      <c r="CX668" s="1062">
        <v>4</v>
      </c>
      <c r="CY668" s="1062">
        <v>9</v>
      </c>
      <c r="CZ668" s="1062">
        <v>20</v>
      </c>
      <c r="DA668" s="1082">
        <v>1</v>
      </c>
      <c r="DB668" s="1082"/>
      <c r="DC668" s="1082"/>
      <c r="DD668" s="1082"/>
      <c r="DE668" s="1082"/>
      <c r="DF668" s="1082"/>
      <c r="DG668" s="1082"/>
      <c r="DH668" s="1082"/>
      <c r="DI668" s="1082"/>
      <c r="DJ668" s="1082"/>
      <c r="DK668" s="1082"/>
      <c r="DL668" s="1082"/>
      <c r="EF668" s="1062">
        <v>4</v>
      </c>
      <c r="EG668" s="1062">
        <v>1</v>
      </c>
      <c r="EH668" s="1062">
        <v>2</v>
      </c>
      <c r="EI668" s="1062">
        <v>7</v>
      </c>
      <c r="EJ668" s="1082">
        <v>1</v>
      </c>
      <c r="EM668" s="1062">
        <v>7</v>
      </c>
      <c r="EN668" s="1062">
        <v>1</v>
      </c>
      <c r="EO668" s="1062">
        <v>3</v>
      </c>
      <c r="EP668" s="1062">
        <v>11</v>
      </c>
      <c r="EQ668" s="1082">
        <v>1</v>
      </c>
      <c r="EU668" s="1062">
        <v>0</v>
      </c>
      <c r="EV668" s="1062">
        <v>0</v>
      </c>
      <c r="EW668" s="1062">
        <v>0</v>
      </c>
      <c r="EX668" s="1062">
        <v>0</v>
      </c>
      <c r="EY668" s="1081">
        <v>0</v>
      </c>
      <c r="FB668" s="1062">
        <v>0</v>
      </c>
      <c r="FC668" s="1062">
        <v>0</v>
      </c>
      <c r="FD668" s="1062">
        <v>0</v>
      </c>
      <c r="FE668" s="1062">
        <v>0</v>
      </c>
      <c r="FF668" s="1082">
        <v>0</v>
      </c>
      <c r="FJ668" s="1062">
        <v>5</v>
      </c>
      <c r="FK668" s="1062">
        <v>0</v>
      </c>
      <c r="FL668" s="1062">
        <v>1</v>
      </c>
      <c r="FM668" s="1062">
        <v>6</v>
      </c>
      <c r="FN668" s="1124">
        <v>1</v>
      </c>
      <c r="FQ668" s="1062">
        <v>5</v>
      </c>
      <c r="FR668" s="1062">
        <v>0</v>
      </c>
      <c r="FS668" s="1062">
        <v>2</v>
      </c>
      <c r="FT668" s="1062">
        <v>7</v>
      </c>
      <c r="FU668" s="1076">
        <v>1</v>
      </c>
      <c r="FY668" s="1062">
        <v>2</v>
      </c>
      <c r="FZ668" s="1062">
        <v>0</v>
      </c>
      <c r="GA668" s="1062">
        <v>0</v>
      </c>
      <c r="GB668" s="590">
        <v>2</v>
      </c>
      <c r="GC668" s="1139">
        <v>1</v>
      </c>
      <c r="GE668" s="589">
        <v>39</v>
      </c>
      <c r="GF668" s="589">
        <v>12</v>
      </c>
      <c r="GG668" s="589">
        <v>21</v>
      </c>
      <c r="GH668" s="586">
        <v>1</v>
      </c>
      <c r="GI668" s="586">
        <v>3</v>
      </c>
    </row>
    <row r="669" spans="1:191" hidden="1" x14ac:dyDescent="0.35">
      <c r="A669" s="1225">
        <v>43657</v>
      </c>
      <c r="AC669" s="1062">
        <v>8</v>
      </c>
      <c r="AD669" s="1062">
        <v>10</v>
      </c>
      <c r="AE669" s="1062">
        <v>4</v>
      </c>
      <c r="AF669" s="1062">
        <v>22</v>
      </c>
      <c r="AG669" s="1076">
        <v>1</v>
      </c>
      <c r="AJ669" s="1062">
        <v>9</v>
      </c>
      <c r="AK669" s="1062">
        <v>10</v>
      </c>
      <c r="AL669" s="1062">
        <v>4</v>
      </c>
      <c r="AM669" s="1062">
        <v>23</v>
      </c>
      <c r="AN669" s="1076">
        <v>1</v>
      </c>
      <c r="AQ669" s="1062">
        <v>0</v>
      </c>
      <c r="AR669" s="1062">
        <v>0</v>
      </c>
      <c r="AS669" s="1062">
        <v>0</v>
      </c>
      <c r="AT669" s="1062">
        <v>0</v>
      </c>
      <c r="AU669" s="1082">
        <v>0</v>
      </c>
      <c r="AX669" s="1062">
        <v>0</v>
      </c>
      <c r="AY669" s="1062">
        <v>0</v>
      </c>
      <c r="AZ669" s="1062">
        <v>0</v>
      </c>
      <c r="BA669" s="1062">
        <v>0</v>
      </c>
      <c r="BB669" s="1082">
        <v>0</v>
      </c>
      <c r="BM669" s="1062">
        <v>0</v>
      </c>
      <c r="BN669" s="1062">
        <v>0</v>
      </c>
      <c r="BO669" s="1062">
        <v>0</v>
      </c>
      <c r="BP669" s="1062">
        <v>0</v>
      </c>
      <c r="BQ669" s="1128">
        <v>1</v>
      </c>
      <c r="BS669" s="1062">
        <v>0</v>
      </c>
      <c r="BT669" s="1062">
        <v>0</v>
      </c>
      <c r="BU669" s="1062">
        <v>0</v>
      </c>
      <c r="BV669" s="1062">
        <v>0</v>
      </c>
      <c r="BW669" s="1076">
        <v>1</v>
      </c>
      <c r="CA669" s="1062">
        <v>4</v>
      </c>
      <c r="CB669" s="1062">
        <v>1</v>
      </c>
      <c r="CC669" s="1062">
        <v>4</v>
      </c>
      <c r="CD669" s="1062">
        <v>9</v>
      </c>
      <c r="CE669" s="1082">
        <v>1</v>
      </c>
      <c r="CH669" s="1062">
        <v>5</v>
      </c>
      <c r="CI669" s="1062">
        <v>2</v>
      </c>
      <c r="CJ669" s="1062">
        <v>7</v>
      </c>
      <c r="CK669" s="1062">
        <v>14</v>
      </c>
      <c r="CL669" s="1082">
        <v>1</v>
      </c>
      <c r="CP669" s="1062">
        <v>10</v>
      </c>
      <c r="CQ669" s="1062">
        <v>0</v>
      </c>
      <c r="CR669" s="1062">
        <v>3</v>
      </c>
      <c r="CS669" s="1062">
        <v>13</v>
      </c>
      <c r="CT669" s="1082">
        <v>1</v>
      </c>
      <c r="CW669" s="1062">
        <v>11</v>
      </c>
      <c r="CX669" s="1062">
        <v>0</v>
      </c>
      <c r="CY669" s="1062">
        <v>7</v>
      </c>
      <c r="CZ669" s="1062">
        <v>18</v>
      </c>
      <c r="DA669" s="1082">
        <v>1</v>
      </c>
      <c r="DB669" s="1082"/>
      <c r="DC669" s="1082"/>
      <c r="DD669" s="1082"/>
      <c r="DE669" s="1082"/>
      <c r="DF669" s="1082"/>
      <c r="DG669" s="1082"/>
      <c r="DH669" s="1082"/>
      <c r="DI669" s="1082"/>
      <c r="DJ669" s="1082"/>
      <c r="DK669" s="1082"/>
      <c r="DL669" s="1082"/>
      <c r="EF669" s="1062">
        <v>12</v>
      </c>
      <c r="EG669" s="1062">
        <v>1</v>
      </c>
      <c r="EH669" s="1062">
        <v>1</v>
      </c>
      <c r="EI669" s="1062">
        <v>14</v>
      </c>
      <c r="EJ669" s="1082">
        <v>1</v>
      </c>
      <c r="EM669" s="1062">
        <v>12</v>
      </c>
      <c r="EN669" s="1062">
        <v>1</v>
      </c>
      <c r="EO669" s="1062">
        <v>2</v>
      </c>
      <c r="EP669" s="1062">
        <v>15</v>
      </c>
      <c r="EQ669" s="1082">
        <v>1</v>
      </c>
      <c r="EU669" s="1062">
        <v>0</v>
      </c>
      <c r="EV669" s="1062">
        <v>0</v>
      </c>
      <c r="EW669" s="1062">
        <v>0</v>
      </c>
      <c r="EX669" s="1062">
        <v>0</v>
      </c>
      <c r="EY669" s="1081">
        <v>0</v>
      </c>
      <c r="FB669" s="1062">
        <v>0</v>
      </c>
      <c r="FC669" s="1062">
        <v>0</v>
      </c>
      <c r="FD669" s="1062">
        <v>0</v>
      </c>
      <c r="FE669" s="1062">
        <v>0</v>
      </c>
      <c r="FF669" s="1082">
        <v>0</v>
      </c>
      <c r="FJ669" s="1062">
        <v>5</v>
      </c>
      <c r="FK669" s="1062">
        <v>3</v>
      </c>
      <c r="FL669" s="1062">
        <v>0</v>
      </c>
      <c r="FM669" s="1062">
        <v>8</v>
      </c>
      <c r="FN669" s="1124">
        <v>1</v>
      </c>
      <c r="FQ669" s="1062">
        <v>5</v>
      </c>
      <c r="FR669" s="1062">
        <v>3</v>
      </c>
      <c r="FS669" s="1062">
        <v>2</v>
      </c>
      <c r="FT669" s="1062">
        <v>10</v>
      </c>
      <c r="FU669" s="1076">
        <v>1</v>
      </c>
      <c r="FY669" s="1062">
        <v>0</v>
      </c>
      <c r="FZ669" s="1062">
        <v>1</v>
      </c>
      <c r="GA669" s="1062">
        <v>2</v>
      </c>
      <c r="GB669" s="590">
        <v>3</v>
      </c>
      <c r="GC669" s="1139">
        <v>1</v>
      </c>
      <c r="GE669" s="589">
        <v>39</v>
      </c>
      <c r="GF669" s="589">
        <v>16</v>
      </c>
      <c r="GG669" s="589">
        <v>14</v>
      </c>
      <c r="GH669" s="586">
        <v>0</v>
      </c>
      <c r="GI669" s="586">
        <v>2</v>
      </c>
    </row>
    <row r="670" spans="1:191" hidden="1" x14ac:dyDescent="0.35">
      <c r="A670" s="1227">
        <v>43658</v>
      </c>
      <c r="AC670" s="1062">
        <v>5</v>
      </c>
      <c r="AD670" s="1062">
        <v>1</v>
      </c>
      <c r="AE670" s="1062">
        <v>6</v>
      </c>
      <c r="AF670" s="1062">
        <v>12</v>
      </c>
      <c r="AG670" s="1076">
        <v>1</v>
      </c>
      <c r="AJ670" s="1062">
        <v>6</v>
      </c>
      <c r="AK670" s="1062">
        <v>5</v>
      </c>
      <c r="AL670" s="1062">
        <v>6</v>
      </c>
      <c r="AM670" s="1062">
        <v>17</v>
      </c>
      <c r="AN670" s="1076">
        <v>1</v>
      </c>
      <c r="AQ670" s="1062">
        <v>2</v>
      </c>
      <c r="AR670" s="1062">
        <v>3</v>
      </c>
      <c r="AS670" s="1062">
        <v>1</v>
      </c>
      <c r="AT670" s="1062">
        <v>6</v>
      </c>
      <c r="AU670" s="1082">
        <v>1</v>
      </c>
      <c r="AX670" s="1062">
        <v>2</v>
      </c>
      <c r="AY670" s="1062">
        <v>5</v>
      </c>
      <c r="AZ670" s="1062">
        <v>1</v>
      </c>
      <c r="BA670" s="1062">
        <v>8</v>
      </c>
      <c r="BB670" s="1082">
        <v>1</v>
      </c>
      <c r="BM670" s="1062">
        <v>0</v>
      </c>
      <c r="BN670" s="1062">
        <v>0</v>
      </c>
      <c r="BO670" s="1062">
        <v>0</v>
      </c>
      <c r="BP670" s="1062">
        <v>0</v>
      </c>
      <c r="BQ670" s="1128">
        <v>1</v>
      </c>
      <c r="BS670" s="1062">
        <v>0</v>
      </c>
      <c r="BT670" s="1062">
        <v>0</v>
      </c>
      <c r="BU670" s="1062">
        <v>0</v>
      </c>
      <c r="BV670" s="1062">
        <v>0</v>
      </c>
      <c r="BW670" s="1076">
        <v>1</v>
      </c>
      <c r="CA670" s="1062">
        <v>4</v>
      </c>
      <c r="CB670" s="1062">
        <v>1</v>
      </c>
      <c r="CC670" s="1062">
        <v>2</v>
      </c>
      <c r="CD670" s="1062">
        <v>7</v>
      </c>
      <c r="CE670" s="1082">
        <v>1</v>
      </c>
      <c r="CH670" s="1062">
        <v>7</v>
      </c>
      <c r="CI670" s="1062">
        <v>4</v>
      </c>
      <c r="CJ670" s="1062">
        <v>3</v>
      </c>
      <c r="CK670" s="1062">
        <v>14</v>
      </c>
      <c r="CL670" s="1082">
        <v>1</v>
      </c>
      <c r="CP670" s="1062">
        <v>6</v>
      </c>
      <c r="CQ670" s="1062">
        <v>0</v>
      </c>
      <c r="CR670" s="1062">
        <v>2</v>
      </c>
      <c r="CS670" s="1062">
        <v>8</v>
      </c>
      <c r="CT670" s="1082">
        <v>1</v>
      </c>
      <c r="CW670" s="1062">
        <v>8</v>
      </c>
      <c r="CX670" s="1062">
        <v>0</v>
      </c>
      <c r="CY670" s="1062">
        <v>4</v>
      </c>
      <c r="CZ670" s="1062">
        <v>12</v>
      </c>
      <c r="DA670" s="1082">
        <v>1</v>
      </c>
      <c r="DB670" s="1082"/>
      <c r="DC670" s="1082"/>
      <c r="DD670" s="1082"/>
      <c r="DE670" s="1082"/>
      <c r="DF670" s="1082"/>
      <c r="DG670" s="1082"/>
      <c r="DH670" s="1082"/>
      <c r="DI670" s="1082"/>
      <c r="DJ670" s="1082"/>
      <c r="DK670" s="1082"/>
      <c r="DL670" s="1082"/>
      <c r="EF670" s="1062">
        <v>2</v>
      </c>
      <c r="EG670" s="1062">
        <v>1</v>
      </c>
      <c r="EH670" s="1062">
        <v>2</v>
      </c>
      <c r="EI670" s="1062">
        <v>5</v>
      </c>
      <c r="EJ670" s="1082">
        <v>1</v>
      </c>
      <c r="EM670" s="1062">
        <v>3</v>
      </c>
      <c r="EN670" s="1062">
        <v>1</v>
      </c>
      <c r="EO670" s="1062">
        <v>3</v>
      </c>
      <c r="EP670" s="1062">
        <v>7</v>
      </c>
      <c r="EQ670" s="1082">
        <v>1</v>
      </c>
      <c r="EU670" s="1062">
        <v>0</v>
      </c>
      <c r="EV670" s="1062">
        <v>0</v>
      </c>
      <c r="EW670" s="1062">
        <v>0</v>
      </c>
      <c r="EX670" s="1062">
        <v>0</v>
      </c>
      <c r="EY670" s="1081">
        <v>0</v>
      </c>
      <c r="FB670" s="1062">
        <v>0</v>
      </c>
      <c r="FC670" s="1062">
        <v>0</v>
      </c>
      <c r="FD670" s="1062">
        <v>0</v>
      </c>
      <c r="FE670" s="1062">
        <v>0</v>
      </c>
      <c r="FF670" s="1082">
        <v>0</v>
      </c>
      <c r="FJ670" s="1062">
        <v>4</v>
      </c>
      <c r="FK670" s="1062">
        <v>0</v>
      </c>
      <c r="FL670" s="1062">
        <v>0</v>
      </c>
      <c r="FM670" s="1062">
        <v>4</v>
      </c>
      <c r="FN670" s="1124">
        <v>1</v>
      </c>
      <c r="FQ670" s="1062">
        <v>4</v>
      </c>
      <c r="FR670" s="1062">
        <v>0</v>
      </c>
      <c r="FS670" s="1062">
        <v>1</v>
      </c>
      <c r="FT670" s="1062">
        <v>5</v>
      </c>
      <c r="FU670" s="1076">
        <v>1</v>
      </c>
      <c r="FY670" s="1062">
        <v>2</v>
      </c>
      <c r="FZ670" s="1062">
        <v>1</v>
      </c>
      <c r="GA670" s="1062">
        <v>1</v>
      </c>
      <c r="GB670" s="590">
        <v>4</v>
      </c>
      <c r="GC670" s="1139">
        <v>1</v>
      </c>
      <c r="GE670" s="589">
        <v>25</v>
      </c>
      <c r="GF670" s="589">
        <v>7</v>
      </c>
      <c r="GG670" s="589">
        <v>14</v>
      </c>
      <c r="GH670" s="586">
        <v>1</v>
      </c>
      <c r="GI670" s="586">
        <v>1</v>
      </c>
    </row>
    <row r="671" spans="1:191" hidden="1" x14ac:dyDescent="0.35">
      <c r="A671" s="1225">
        <v>43661</v>
      </c>
      <c r="AC671" s="1062">
        <v>4</v>
      </c>
      <c r="AD671" s="1062">
        <v>4</v>
      </c>
      <c r="AE671" s="1062">
        <v>3</v>
      </c>
      <c r="AF671" s="1062">
        <v>11</v>
      </c>
      <c r="AG671" s="1076">
        <v>1</v>
      </c>
      <c r="AJ671" s="1062">
        <v>5</v>
      </c>
      <c r="AK671" s="1062">
        <v>7</v>
      </c>
      <c r="AL671" s="1062">
        <v>3</v>
      </c>
      <c r="AM671" s="1062">
        <v>15</v>
      </c>
      <c r="AN671" s="1076">
        <v>1</v>
      </c>
      <c r="AQ671" s="1062">
        <v>4</v>
      </c>
      <c r="AR671" s="1062">
        <v>4</v>
      </c>
      <c r="AS671" s="1062">
        <v>3</v>
      </c>
      <c r="AT671" s="1062">
        <v>11</v>
      </c>
      <c r="AU671" s="1082">
        <v>1</v>
      </c>
      <c r="AX671" s="1062">
        <v>2</v>
      </c>
      <c r="AY671" s="1062">
        <v>6</v>
      </c>
      <c r="AZ671" s="1062">
        <v>7</v>
      </c>
      <c r="BA671" s="1062">
        <v>15</v>
      </c>
      <c r="BB671" s="1082">
        <v>1</v>
      </c>
      <c r="BM671" s="1062">
        <v>0</v>
      </c>
      <c r="BN671" s="1062">
        <v>0</v>
      </c>
      <c r="BO671" s="1062">
        <v>0</v>
      </c>
      <c r="BP671" s="1062">
        <v>0</v>
      </c>
      <c r="BQ671" s="1128">
        <v>1</v>
      </c>
      <c r="BS671" s="1062">
        <v>0</v>
      </c>
      <c r="BT671" s="1062">
        <v>0</v>
      </c>
      <c r="BU671" s="1062">
        <v>0</v>
      </c>
      <c r="BV671" s="1062">
        <v>0</v>
      </c>
      <c r="BW671" s="1076">
        <v>1</v>
      </c>
      <c r="CA671" s="1062">
        <v>0</v>
      </c>
      <c r="CB671" s="1062">
        <v>0</v>
      </c>
      <c r="CC671" s="1062">
        <v>0</v>
      </c>
      <c r="CD671" s="1062">
        <v>0</v>
      </c>
      <c r="CE671" s="1082">
        <v>0</v>
      </c>
      <c r="CH671" s="1062">
        <v>0</v>
      </c>
      <c r="CI671" s="1062">
        <v>0</v>
      </c>
      <c r="CJ671" s="1062">
        <v>0</v>
      </c>
      <c r="CK671" s="1062">
        <v>0</v>
      </c>
      <c r="CL671" s="1082">
        <v>0</v>
      </c>
      <c r="CP671" s="1062">
        <v>0</v>
      </c>
      <c r="CQ671" s="1062">
        <v>0</v>
      </c>
      <c r="CR671" s="1062">
        <v>0</v>
      </c>
      <c r="CS671" s="1062">
        <v>0</v>
      </c>
      <c r="CT671" s="1082">
        <v>0</v>
      </c>
      <c r="CW671" s="1062">
        <v>0</v>
      </c>
      <c r="CX671" s="1062">
        <v>0</v>
      </c>
      <c r="CY671" s="1062">
        <v>0</v>
      </c>
      <c r="CZ671" s="1062">
        <v>0</v>
      </c>
      <c r="DA671" s="1082">
        <v>0</v>
      </c>
      <c r="DB671" s="1082"/>
      <c r="DC671" s="1082"/>
      <c r="DD671" s="1082"/>
      <c r="DE671" s="1082"/>
      <c r="DF671" s="1082"/>
      <c r="DG671" s="1082"/>
      <c r="DH671" s="1082"/>
      <c r="DI671" s="1082"/>
      <c r="DJ671" s="1082"/>
      <c r="DK671" s="1082"/>
      <c r="DL671" s="1082"/>
      <c r="EF671" s="1062">
        <v>6</v>
      </c>
      <c r="EG671" s="1062">
        <v>0</v>
      </c>
      <c r="EH671" s="1062">
        <v>0</v>
      </c>
      <c r="EI671" s="1062">
        <v>6</v>
      </c>
      <c r="EJ671" s="1082">
        <v>1</v>
      </c>
      <c r="EM671" s="1062">
        <v>7</v>
      </c>
      <c r="EN671" s="1062">
        <v>1</v>
      </c>
      <c r="EO671" s="1062">
        <v>3</v>
      </c>
      <c r="EP671" s="1062">
        <v>11</v>
      </c>
      <c r="EQ671" s="1082">
        <v>1</v>
      </c>
      <c r="EU671" s="1062">
        <v>4</v>
      </c>
      <c r="EV671" s="1062">
        <v>0</v>
      </c>
      <c r="EW671" s="1062">
        <v>2</v>
      </c>
      <c r="EX671" s="1062">
        <v>6</v>
      </c>
      <c r="EY671" s="1081">
        <v>1</v>
      </c>
      <c r="FB671" s="1062">
        <v>7</v>
      </c>
      <c r="FC671" s="1062">
        <v>4</v>
      </c>
      <c r="FD671" s="1062">
        <v>3</v>
      </c>
      <c r="FE671" s="1062">
        <v>14</v>
      </c>
      <c r="FF671" s="1082">
        <v>1</v>
      </c>
      <c r="FJ671" s="1062">
        <v>0</v>
      </c>
      <c r="FK671" s="1062">
        <v>0</v>
      </c>
      <c r="FL671" s="1062">
        <v>3</v>
      </c>
      <c r="FM671" s="1062">
        <v>3</v>
      </c>
      <c r="FN671" s="1124">
        <v>1</v>
      </c>
      <c r="FQ671" s="1062">
        <v>2</v>
      </c>
      <c r="FR671" s="1062">
        <v>1</v>
      </c>
      <c r="FS671" s="1062">
        <v>7</v>
      </c>
      <c r="FT671" s="1062">
        <v>10</v>
      </c>
      <c r="FU671" s="1076">
        <v>1</v>
      </c>
      <c r="FY671" s="1062">
        <v>0</v>
      </c>
      <c r="FZ671" s="1062">
        <v>0</v>
      </c>
      <c r="GA671" s="1062">
        <v>0</v>
      </c>
      <c r="GB671" s="590">
        <v>0</v>
      </c>
      <c r="GC671" s="1139">
        <v>1</v>
      </c>
      <c r="GE671" s="589">
        <v>18</v>
      </c>
      <c r="GF671" s="589">
        <v>8</v>
      </c>
      <c r="GG671" s="589">
        <v>11</v>
      </c>
      <c r="GH671" s="586">
        <v>0</v>
      </c>
      <c r="GI671" s="586">
        <v>0</v>
      </c>
    </row>
    <row r="672" spans="1:191" hidden="1" x14ac:dyDescent="0.35">
      <c r="A672" s="1225">
        <v>43662</v>
      </c>
      <c r="AC672" s="1062">
        <v>11</v>
      </c>
      <c r="AD672" s="1062">
        <v>9</v>
      </c>
      <c r="AE672" s="1062">
        <v>5</v>
      </c>
      <c r="AF672" s="1062">
        <v>25</v>
      </c>
      <c r="AG672" s="1076">
        <v>1</v>
      </c>
      <c r="AJ672" s="1062">
        <v>13</v>
      </c>
      <c r="AK672" s="1062">
        <v>9</v>
      </c>
      <c r="AL672" s="1062">
        <v>5</v>
      </c>
      <c r="AM672" s="1062">
        <v>27</v>
      </c>
      <c r="AN672" s="1076">
        <v>1</v>
      </c>
      <c r="AQ672" s="1062">
        <v>0</v>
      </c>
      <c r="AR672" s="1062">
        <v>0</v>
      </c>
      <c r="AS672" s="1062">
        <v>0</v>
      </c>
      <c r="AT672" s="1062">
        <v>0</v>
      </c>
      <c r="AU672" s="1082">
        <v>0</v>
      </c>
      <c r="AX672" s="1062">
        <v>0</v>
      </c>
      <c r="AY672" s="1062">
        <v>0</v>
      </c>
      <c r="AZ672" s="1062">
        <v>0</v>
      </c>
      <c r="BA672" s="1062">
        <v>0</v>
      </c>
      <c r="BB672" s="1082">
        <v>0</v>
      </c>
      <c r="BM672" s="1062">
        <v>0</v>
      </c>
      <c r="BN672" s="1062">
        <v>0</v>
      </c>
      <c r="BO672" s="1062">
        <v>0</v>
      </c>
      <c r="BP672" s="1062">
        <v>0</v>
      </c>
      <c r="BQ672" s="1128">
        <v>1</v>
      </c>
      <c r="BS672" s="1062">
        <v>0</v>
      </c>
      <c r="BT672" s="1062">
        <v>0</v>
      </c>
      <c r="BU672" s="1062">
        <v>0</v>
      </c>
      <c r="BV672" s="1062">
        <v>0</v>
      </c>
      <c r="BW672" s="1076">
        <v>1</v>
      </c>
      <c r="CA672" s="1062">
        <v>0</v>
      </c>
      <c r="CB672" s="1062">
        <v>0</v>
      </c>
      <c r="CC672" s="1062">
        <v>0</v>
      </c>
      <c r="CD672" s="1062">
        <v>0</v>
      </c>
      <c r="CE672" s="1082">
        <v>0</v>
      </c>
      <c r="CH672" s="1062">
        <v>0</v>
      </c>
      <c r="CI672" s="1062">
        <v>0</v>
      </c>
      <c r="CJ672" s="1062">
        <v>0</v>
      </c>
      <c r="CK672" s="1062">
        <v>0</v>
      </c>
      <c r="CL672" s="1082">
        <v>0</v>
      </c>
      <c r="CP672" s="1062">
        <v>4</v>
      </c>
      <c r="CQ672" s="1062">
        <v>0</v>
      </c>
      <c r="CR672" s="1062">
        <v>5</v>
      </c>
      <c r="CS672" s="1062">
        <v>9</v>
      </c>
      <c r="CT672" s="1082">
        <v>1</v>
      </c>
      <c r="CW672" s="1062">
        <v>5</v>
      </c>
      <c r="CX672" s="1062">
        <v>0</v>
      </c>
      <c r="CY672" s="1062">
        <v>6</v>
      </c>
      <c r="CZ672" s="1062">
        <v>11</v>
      </c>
      <c r="DA672" s="1082">
        <v>1</v>
      </c>
      <c r="DB672" s="1082"/>
      <c r="DC672" s="1082"/>
      <c r="DD672" s="1082"/>
      <c r="DE672" s="1082"/>
      <c r="DF672" s="1082"/>
      <c r="DG672" s="1082"/>
      <c r="DH672" s="1082"/>
      <c r="DI672" s="1082"/>
      <c r="DJ672" s="1082"/>
      <c r="DK672" s="1082"/>
      <c r="DL672" s="1082"/>
      <c r="EF672" s="1062">
        <v>4</v>
      </c>
      <c r="EG672" s="1062">
        <v>0</v>
      </c>
      <c r="EH672" s="1062">
        <v>0</v>
      </c>
      <c r="EI672" s="1062">
        <v>4</v>
      </c>
      <c r="EJ672" s="1082">
        <v>1</v>
      </c>
      <c r="EM672" s="1062">
        <v>6</v>
      </c>
      <c r="EN672" s="1062">
        <v>0</v>
      </c>
      <c r="EO672" s="1062">
        <v>1</v>
      </c>
      <c r="EP672" s="1062">
        <v>7</v>
      </c>
      <c r="EQ672" s="1082">
        <v>1</v>
      </c>
      <c r="EU672" s="1062">
        <v>9</v>
      </c>
      <c r="EV672" s="1062">
        <v>0</v>
      </c>
      <c r="EW672" s="1062">
        <v>0</v>
      </c>
      <c r="EX672" s="1062">
        <v>9</v>
      </c>
      <c r="EY672" s="1081">
        <v>1</v>
      </c>
      <c r="FB672" s="1062">
        <v>9</v>
      </c>
      <c r="FC672" s="1062">
        <v>2</v>
      </c>
      <c r="FD672" s="1062">
        <v>0</v>
      </c>
      <c r="FE672" s="1062">
        <v>11</v>
      </c>
      <c r="FF672" s="1082">
        <v>1</v>
      </c>
      <c r="FJ672" s="1062">
        <v>7</v>
      </c>
      <c r="FK672" s="1062">
        <v>1</v>
      </c>
      <c r="FL672" s="1062">
        <v>0</v>
      </c>
      <c r="FM672" s="1062">
        <v>8</v>
      </c>
      <c r="FN672" s="1124">
        <v>1</v>
      </c>
      <c r="FQ672" s="1062">
        <v>7</v>
      </c>
      <c r="FR672" s="1062">
        <v>1</v>
      </c>
      <c r="FS672" s="1062">
        <v>1</v>
      </c>
      <c r="FT672" s="1062">
        <v>9</v>
      </c>
      <c r="FU672" s="1076">
        <v>1</v>
      </c>
      <c r="FY672" s="1062">
        <v>0</v>
      </c>
      <c r="FZ672" s="1062">
        <v>0</v>
      </c>
      <c r="GA672" s="1062">
        <v>0</v>
      </c>
      <c r="GB672" s="590">
        <v>0</v>
      </c>
      <c r="GC672" s="1139">
        <v>1</v>
      </c>
      <c r="GE672" s="589">
        <v>35</v>
      </c>
      <c r="GF672" s="589">
        <v>10</v>
      </c>
      <c r="GG672" s="589">
        <v>10</v>
      </c>
      <c r="GH672" s="586">
        <v>0</v>
      </c>
      <c r="GI672" s="586">
        <v>3</v>
      </c>
    </row>
    <row r="673" spans="1:191" hidden="1" x14ac:dyDescent="0.35">
      <c r="A673" s="1225">
        <v>43663</v>
      </c>
      <c r="AC673" s="1062">
        <v>5</v>
      </c>
      <c r="AD673" s="1062">
        <v>1</v>
      </c>
      <c r="AE673" s="1062">
        <v>2</v>
      </c>
      <c r="AF673" s="1062">
        <v>8</v>
      </c>
      <c r="AG673" s="1076">
        <v>1</v>
      </c>
      <c r="AJ673" s="1062">
        <v>5</v>
      </c>
      <c r="AK673" s="1062">
        <v>3</v>
      </c>
      <c r="AL673" s="1062">
        <v>2</v>
      </c>
      <c r="AM673" s="1062">
        <v>10</v>
      </c>
      <c r="AN673" s="1076">
        <v>1</v>
      </c>
      <c r="AQ673" s="1062">
        <v>2</v>
      </c>
      <c r="AR673" s="1062">
        <v>0</v>
      </c>
      <c r="AS673" s="1062">
        <v>3</v>
      </c>
      <c r="AT673" s="1062">
        <v>5</v>
      </c>
      <c r="AU673" s="1082">
        <v>1</v>
      </c>
      <c r="AX673" s="1062">
        <v>2</v>
      </c>
      <c r="AY673" s="1062">
        <v>2</v>
      </c>
      <c r="AZ673" s="1062">
        <v>3</v>
      </c>
      <c r="BA673" s="1062">
        <v>7</v>
      </c>
      <c r="BB673" s="1082">
        <v>1</v>
      </c>
      <c r="BM673" s="1062">
        <v>0</v>
      </c>
      <c r="BN673" s="1062">
        <v>0</v>
      </c>
      <c r="BO673" s="1062">
        <v>0</v>
      </c>
      <c r="BP673" s="1062">
        <v>0</v>
      </c>
      <c r="BQ673" s="1128">
        <v>1</v>
      </c>
      <c r="BS673" s="1062">
        <v>0</v>
      </c>
      <c r="BT673" s="1062">
        <v>0</v>
      </c>
      <c r="BU673" s="1062">
        <v>0</v>
      </c>
      <c r="BV673" s="1062">
        <v>0</v>
      </c>
      <c r="BW673" s="1076">
        <v>1</v>
      </c>
      <c r="CA673" s="1062">
        <v>0</v>
      </c>
      <c r="CB673" s="1062">
        <v>0</v>
      </c>
      <c r="CC673" s="1062">
        <v>0</v>
      </c>
      <c r="CD673" s="1062">
        <v>0</v>
      </c>
      <c r="CE673" s="1082">
        <v>0</v>
      </c>
      <c r="CH673" s="1062">
        <v>0</v>
      </c>
      <c r="CI673" s="1062">
        <v>0</v>
      </c>
      <c r="CJ673" s="1062">
        <v>0</v>
      </c>
      <c r="CK673" s="1062">
        <v>0</v>
      </c>
      <c r="CL673" s="1082">
        <v>0</v>
      </c>
      <c r="CP673" s="1062">
        <v>9</v>
      </c>
      <c r="CQ673" s="1062">
        <v>0</v>
      </c>
      <c r="CR673" s="1062">
        <v>3</v>
      </c>
      <c r="CS673" s="1062">
        <v>12</v>
      </c>
      <c r="CT673" s="1082">
        <v>1</v>
      </c>
      <c r="CW673" s="1062">
        <v>9</v>
      </c>
      <c r="CX673" s="1062">
        <v>1</v>
      </c>
      <c r="CY673" s="1062">
        <v>4</v>
      </c>
      <c r="CZ673" s="1062">
        <v>14</v>
      </c>
      <c r="DA673" s="1082">
        <v>1</v>
      </c>
      <c r="DB673" s="1082"/>
      <c r="DC673" s="1082"/>
      <c r="DD673" s="1082"/>
      <c r="DE673" s="1082"/>
      <c r="DF673" s="1082"/>
      <c r="DG673" s="1082"/>
      <c r="DH673" s="1082"/>
      <c r="DI673" s="1082"/>
      <c r="DJ673" s="1082"/>
      <c r="DK673" s="1082"/>
      <c r="DL673" s="1082"/>
      <c r="EF673" s="1062">
        <v>4</v>
      </c>
      <c r="EG673" s="1062">
        <v>1</v>
      </c>
      <c r="EH673" s="1062">
        <v>1</v>
      </c>
      <c r="EI673" s="1062">
        <v>6</v>
      </c>
      <c r="EJ673" s="1082">
        <v>1</v>
      </c>
      <c r="EM673" s="1062">
        <v>6</v>
      </c>
      <c r="EN673" s="1062">
        <v>1</v>
      </c>
      <c r="EO673" s="1062">
        <v>2</v>
      </c>
      <c r="EP673" s="1062">
        <v>9</v>
      </c>
      <c r="EQ673" s="1082">
        <v>1</v>
      </c>
      <c r="EU673" s="1062">
        <v>10</v>
      </c>
      <c r="EV673" s="1062">
        <v>2</v>
      </c>
      <c r="EW673" s="1062">
        <v>3</v>
      </c>
      <c r="EX673" s="1062">
        <v>15</v>
      </c>
      <c r="EY673" s="1081">
        <v>1</v>
      </c>
      <c r="FB673" s="1062">
        <v>10</v>
      </c>
      <c r="FC673" s="1062">
        <v>6</v>
      </c>
      <c r="FD673" s="1062">
        <v>5</v>
      </c>
      <c r="FE673" s="1062">
        <v>21</v>
      </c>
      <c r="FF673" s="1082">
        <v>1</v>
      </c>
      <c r="FJ673" s="1062">
        <v>4</v>
      </c>
      <c r="FK673" s="1062">
        <v>0</v>
      </c>
      <c r="FL673" s="1062">
        <v>1</v>
      </c>
      <c r="FM673" s="1062">
        <v>5</v>
      </c>
      <c r="FN673" s="1124">
        <v>1</v>
      </c>
      <c r="FQ673" s="1062">
        <v>6</v>
      </c>
      <c r="FR673" s="1062">
        <v>0</v>
      </c>
      <c r="FS673" s="1062">
        <v>3</v>
      </c>
      <c r="FT673" s="1062">
        <v>9</v>
      </c>
      <c r="FU673" s="1076">
        <v>1</v>
      </c>
      <c r="FY673" s="1062">
        <v>0</v>
      </c>
      <c r="FZ673" s="1062">
        <v>1</v>
      </c>
      <c r="GA673" s="1062">
        <v>0</v>
      </c>
      <c r="GB673" s="590">
        <v>1</v>
      </c>
      <c r="GC673" s="1139">
        <v>1</v>
      </c>
      <c r="GE673" s="589">
        <v>34</v>
      </c>
      <c r="GF673" s="589">
        <v>5</v>
      </c>
      <c r="GG673" s="589">
        <v>13</v>
      </c>
      <c r="GI673" s="586">
        <v>1</v>
      </c>
    </row>
    <row r="674" spans="1:191" hidden="1" x14ac:dyDescent="0.35">
      <c r="A674" s="1225">
        <v>43664</v>
      </c>
      <c r="AC674" s="1062">
        <v>6</v>
      </c>
      <c r="AD674" s="1062">
        <v>1</v>
      </c>
      <c r="AE674" s="1062">
        <v>2</v>
      </c>
      <c r="AF674" s="1062">
        <v>9</v>
      </c>
      <c r="AG674" s="1076">
        <v>1</v>
      </c>
      <c r="AJ674" s="1062">
        <v>6</v>
      </c>
      <c r="AK674" s="1062">
        <v>2</v>
      </c>
      <c r="AL674" s="1062">
        <v>4</v>
      </c>
      <c r="AM674" s="1062">
        <v>12</v>
      </c>
      <c r="AN674" s="1076">
        <v>1</v>
      </c>
      <c r="AQ674" s="1062">
        <v>3</v>
      </c>
      <c r="AR674" s="1062">
        <v>3</v>
      </c>
      <c r="AS674" s="1062">
        <v>7</v>
      </c>
      <c r="AT674" s="1062">
        <v>13</v>
      </c>
      <c r="AU674" s="1082">
        <v>1</v>
      </c>
      <c r="AX674" s="1062">
        <v>3</v>
      </c>
      <c r="AY674" s="1062">
        <v>5</v>
      </c>
      <c r="AZ674" s="1062">
        <v>7</v>
      </c>
      <c r="BA674" s="1062">
        <v>15</v>
      </c>
      <c r="BB674" s="1082">
        <v>1</v>
      </c>
      <c r="BM674" s="1062">
        <v>0</v>
      </c>
      <c r="BN674" s="1062">
        <v>0</v>
      </c>
      <c r="BO674" s="1062">
        <v>0</v>
      </c>
      <c r="BP674" s="1062">
        <v>0</v>
      </c>
      <c r="BQ674" s="1128">
        <v>1</v>
      </c>
      <c r="BS674" s="1062">
        <v>0</v>
      </c>
      <c r="BT674" s="1062">
        <v>0</v>
      </c>
      <c r="BU674" s="1062">
        <v>0</v>
      </c>
      <c r="BV674" s="1062">
        <v>0</v>
      </c>
      <c r="BW674" s="1076">
        <v>1</v>
      </c>
      <c r="CA674" s="1062">
        <v>0</v>
      </c>
      <c r="CB674" s="1062">
        <v>0</v>
      </c>
      <c r="CC674" s="1062">
        <v>0</v>
      </c>
      <c r="CD674" s="1062">
        <v>0</v>
      </c>
      <c r="CE674" s="1082">
        <v>0</v>
      </c>
      <c r="CH674" s="1062">
        <v>0</v>
      </c>
      <c r="CI674" s="1062">
        <v>0</v>
      </c>
      <c r="CJ674" s="1062">
        <v>0</v>
      </c>
      <c r="CK674" s="1062">
        <v>0</v>
      </c>
      <c r="CL674" s="1082">
        <v>0</v>
      </c>
      <c r="CP674" s="1062">
        <v>10</v>
      </c>
      <c r="CQ674" s="1062">
        <v>0</v>
      </c>
      <c r="CR674" s="1062">
        <v>4</v>
      </c>
      <c r="CS674" s="1062">
        <v>14</v>
      </c>
      <c r="CT674" s="1082">
        <v>1</v>
      </c>
      <c r="CW674" s="1062">
        <v>10</v>
      </c>
      <c r="CX674" s="1062">
        <v>0</v>
      </c>
      <c r="CY674" s="1062">
        <v>8</v>
      </c>
      <c r="CZ674" s="1062">
        <v>18</v>
      </c>
      <c r="DA674" s="1082">
        <v>1</v>
      </c>
      <c r="DB674" s="1082"/>
      <c r="DC674" s="1082"/>
      <c r="DD674" s="1082"/>
      <c r="DE674" s="1082"/>
      <c r="DF674" s="1082"/>
      <c r="DG674" s="1082"/>
      <c r="DH674" s="1082"/>
      <c r="DI674" s="1082"/>
      <c r="DJ674" s="1082"/>
      <c r="DK674" s="1082"/>
      <c r="DL674" s="1082"/>
      <c r="EF674" s="1062">
        <v>3</v>
      </c>
      <c r="EG674" s="1062">
        <v>1</v>
      </c>
      <c r="EH674" s="1062">
        <v>2</v>
      </c>
      <c r="EI674" s="1062">
        <v>6</v>
      </c>
      <c r="EJ674" s="1082">
        <v>1</v>
      </c>
      <c r="EM674" s="1062">
        <v>5</v>
      </c>
      <c r="EN674" s="1062">
        <v>1</v>
      </c>
      <c r="EO674" s="1062">
        <v>3</v>
      </c>
      <c r="EP674" s="1062">
        <v>9</v>
      </c>
      <c r="EQ674" s="1082">
        <v>1</v>
      </c>
      <c r="EU674" s="1062">
        <v>4</v>
      </c>
      <c r="EV674" s="1062">
        <v>1</v>
      </c>
      <c r="EW674" s="1062">
        <v>2</v>
      </c>
      <c r="EX674" s="1062">
        <v>7</v>
      </c>
      <c r="EY674" s="1081">
        <v>1</v>
      </c>
      <c r="FB674" s="1062">
        <v>5</v>
      </c>
      <c r="FC674" s="1062">
        <v>2</v>
      </c>
      <c r="FD674" s="1062">
        <v>4</v>
      </c>
      <c r="FE674" s="1062">
        <v>11</v>
      </c>
      <c r="FF674" s="1082">
        <v>1</v>
      </c>
      <c r="FJ674" s="1062">
        <v>2</v>
      </c>
      <c r="FK674" s="1062">
        <v>2</v>
      </c>
      <c r="FL674" s="1062">
        <v>1</v>
      </c>
      <c r="FM674" s="1062">
        <v>5</v>
      </c>
      <c r="FN674" s="1124">
        <v>1</v>
      </c>
      <c r="FQ674" s="1062">
        <v>2</v>
      </c>
      <c r="FR674" s="1062">
        <v>2</v>
      </c>
      <c r="FS674" s="1062">
        <v>1</v>
      </c>
      <c r="FT674" s="1062">
        <v>5</v>
      </c>
      <c r="FU674" s="1076">
        <v>1</v>
      </c>
      <c r="FY674" s="1062">
        <v>1</v>
      </c>
      <c r="FZ674" s="1062">
        <v>1</v>
      </c>
      <c r="GA674" s="1062">
        <v>0</v>
      </c>
      <c r="GB674" s="590">
        <v>2</v>
      </c>
      <c r="GC674" s="1139">
        <v>1</v>
      </c>
      <c r="GE674" s="589">
        <v>29</v>
      </c>
      <c r="GF674" s="589">
        <v>9</v>
      </c>
      <c r="GG674" s="589">
        <v>18</v>
      </c>
      <c r="GH674" s="586">
        <v>0</v>
      </c>
      <c r="GI674" s="586">
        <v>4</v>
      </c>
    </row>
    <row r="675" spans="1:191" hidden="1" x14ac:dyDescent="0.35">
      <c r="A675" s="1227">
        <v>43665</v>
      </c>
      <c r="AC675" s="1062">
        <v>5</v>
      </c>
      <c r="AD675" s="1062">
        <v>1</v>
      </c>
      <c r="AE675" s="1062">
        <v>4</v>
      </c>
      <c r="AF675" s="1062">
        <v>10</v>
      </c>
      <c r="AG675" s="1076">
        <v>1</v>
      </c>
      <c r="AJ675" s="1062">
        <v>6</v>
      </c>
      <c r="AK675" s="1062">
        <v>5</v>
      </c>
      <c r="AL675" s="1062">
        <v>4</v>
      </c>
      <c r="AM675" s="1062">
        <v>15</v>
      </c>
      <c r="AN675" s="1076">
        <v>1</v>
      </c>
      <c r="AQ675" s="1062">
        <v>1</v>
      </c>
      <c r="AR675" s="1062">
        <v>1</v>
      </c>
      <c r="AS675" s="1062">
        <v>3</v>
      </c>
      <c r="AT675" s="1062">
        <v>5</v>
      </c>
      <c r="AU675" s="1082">
        <v>1</v>
      </c>
      <c r="AX675" s="1062">
        <v>3</v>
      </c>
      <c r="AY675" s="1062">
        <v>2</v>
      </c>
      <c r="AZ675" s="1062">
        <v>4</v>
      </c>
      <c r="BA675" s="1062">
        <v>9</v>
      </c>
      <c r="BB675" s="1082">
        <v>1</v>
      </c>
      <c r="BM675" s="1062">
        <v>0</v>
      </c>
      <c r="BN675" s="1062">
        <v>0</v>
      </c>
      <c r="BO675" s="1062">
        <v>0</v>
      </c>
      <c r="BP675" s="1062">
        <v>0</v>
      </c>
      <c r="BQ675" s="1128">
        <v>1</v>
      </c>
      <c r="BS675" s="1062">
        <v>0</v>
      </c>
      <c r="BT675" s="1062">
        <v>0</v>
      </c>
      <c r="BU675" s="1062">
        <v>0</v>
      </c>
      <c r="BV675" s="1062">
        <v>0</v>
      </c>
      <c r="BW675" s="1076">
        <v>1</v>
      </c>
      <c r="CA675" s="1062">
        <v>0</v>
      </c>
      <c r="CB675" s="1062">
        <v>0</v>
      </c>
      <c r="CC675" s="1062">
        <v>0</v>
      </c>
      <c r="CD675" s="1062">
        <v>0</v>
      </c>
      <c r="CE675" s="1082">
        <v>0</v>
      </c>
      <c r="CH675" s="1062">
        <v>0</v>
      </c>
      <c r="CI675" s="1062">
        <v>0</v>
      </c>
      <c r="CJ675" s="1062">
        <v>0</v>
      </c>
      <c r="CK675" s="1062">
        <v>0</v>
      </c>
      <c r="CL675" s="1082">
        <v>0</v>
      </c>
      <c r="CP675" s="1062">
        <v>4</v>
      </c>
      <c r="CQ675" s="1062">
        <v>2</v>
      </c>
      <c r="CR675" s="1062">
        <v>3</v>
      </c>
      <c r="CS675" s="1062">
        <v>9</v>
      </c>
      <c r="CT675" s="1082">
        <v>1</v>
      </c>
      <c r="CW675" s="1062">
        <v>5</v>
      </c>
      <c r="CX675" s="1062">
        <v>2</v>
      </c>
      <c r="CY675" s="1062">
        <v>4</v>
      </c>
      <c r="CZ675" s="1062">
        <v>11</v>
      </c>
      <c r="DA675" s="1082">
        <v>1</v>
      </c>
      <c r="DB675" s="1082"/>
      <c r="DC675" s="1082"/>
      <c r="DD675" s="1082"/>
      <c r="DE675" s="1082"/>
      <c r="DF675" s="1082"/>
      <c r="DG675" s="1082"/>
      <c r="DH675" s="1082"/>
      <c r="DI675" s="1082"/>
      <c r="DJ675" s="1082"/>
      <c r="DK675" s="1082"/>
      <c r="DL675" s="1082"/>
      <c r="EF675" s="1062">
        <v>5</v>
      </c>
      <c r="EG675" s="1062">
        <v>0</v>
      </c>
      <c r="EH675" s="1062">
        <v>0</v>
      </c>
      <c r="EI675" s="1062">
        <v>5</v>
      </c>
      <c r="EJ675" s="1082">
        <v>1</v>
      </c>
      <c r="EM675" s="1062">
        <v>7</v>
      </c>
      <c r="EN675" s="1062">
        <v>1</v>
      </c>
      <c r="EO675" s="1062">
        <v>2</v>
      </c>
      <c r="EP675" s="1062">
        <v>10</v>
      </c>
      <c r="EQ675" s="1082">
        <v>1</v>
      </c>
      <c r="EU675" s="1062">
        <v>2</v>
      </c>
      <c r="EV675" s="1062">
        <v>0</v>
      </c>
      <c r="EW675" s="1062">
        <v>0</v>
      </c>
      <c r="EX675" s="1062">
        <v>2</v>
      </c>
      <c r="EY675" s="1081">
        <v>1</v>
      </c>
      <c r="FB675" s="1062">
        <v>2</v>
      </c>
      <c r="FC675" s="1062">
        <v>2</v>
      </c>
      <c r="FD675" s="1062">
        <v>3</v>
      </c>
      <c r="FE675" s="1062">
        <v>7</v>
      </c>
      <c r="FF675" s="1082">
        <v>1</v>
      </c>
      <c r="FJ675" s="1062">
        <v>3</v>
      </c>
      <c r="FK675" s="1062">
        <v>0</v>
      </c>
      <c r="FL675" s="1062">
        <v>2</v>
      </c>
      <c r="FM675" s="1062">
        <v>5</v>
      </c>
      <c r="FN675" s="1124">
        <v>1</v>
      </c>
      <c r="FQ675" s="1062">
        <v>3</v>
      </c>
      <c r="FR675" s="1062">
        <v>0</v>
      </c>
      <c r="FS675" s="1062">
        <v>3</v>
      </c>
      <c r="FT675" s="1062">
        <v>6</v>
      </c>
      <c r="FU675" s="1076">
        <v>1</v>
      </c>
      <c r="FY675" s="1062">
        <v>0</v>
      </c>
      <c r="FZ675" s="1062">
        <v>1</v>
      </c>
      <c r="GA675" s="1062">
        <v>1</v>
      </c>
      <c r="GB675" s="590">
        <v>2</v>
      </c>
      <c r="GC675" s="1139">
        <v>1</v>
      </c>
      <c r="GE675" s="589">
        <v>20</v>
      </c>
      <c r="GF675" s="589">
        <v>5</v>
      </c>
      <c r="GG675" s="589">
        <v>13</v>
      </c>
      <c r="GH675" s="586">
        <v>0</v>
      </c>
      <c r="GI675" s="586">
        <v>0</v>
      </c>
    </row>
    <row r="676" spans="1:191" hidden="1" x14ac:dyDescent="0.35">
      <c r="A676" s="1225">
        <v>43668</v>
      </c>
      <c r="AC676" s="1062">
        <v>6</v>
      </c>
      <c r="AD676" s="1062">
        <v>0</v>
      </c>
      <c r="AE676" s="1062">
        <v>2</v>
      </c>
      <c r="AF676" s="1062">
        <v>8</v>
      </c>
      <c r="AG676" s="1076">
        <v>1</v>
      </c>
      <c r="AJ676" s="1062">
        <v>7</v>
      </c>
      <c r="AK676" s="1062">
        <v>2</v>
      </c>
      <c r="AL676" s="1062">
        <v>2</v>
      </c>
      <c r="AM676" s="1062">
        <v>11</v>
      </c>
      <c r="AN676" s="1076">
        <v>1</v>
      </c>
      <c r="AQ676" s="1062">
        <v>4</v>
      </c>
      <c r="AR676" s="1062">
        <v>4</v>
      </c>
      <c r="AS676" s="1062">
        <v>4</v>
      </c>
      <c r="AT676" s="1062">
        <v>12</v>
      </c>
      <c r="AU676" s="1082">
        <v>1</v>
      </c>
      <c r="AX676" s="1062">
        <v>5</v>
      </c>
      <c r="AY676" s="1062">
        <v>4</v>
      </c>
      <c r="AZ676" s="1062">
        <v>5</v>
      </c>
      <c r="BA676" s="1062">
        <v>14</v>
      </c>
      <c r="BB676" s="1082">
        <v>1</v>
      </c>
      <c r="BM676" s="1062">
        <v>0</v>
      </c>
      <c r="BN676" s="1062">
        <v>0</v>
      </c>
      <c r="BO676" s="1062">
        <v>0</v>
      </c>
      <c r="BP676" s="1062">
        <v>0</v>
      </c>
      <c r="BQ676" s="1128">
        <v>1</v>
      </c>
      <c r="BS676" s="1062">
        <v>0</v>
      </c>
      <c r="BT676" s="1062">
        <v>0</v>
      </c>
      <c r="BU676" s="1062">
        <v>0</v>
      </c>
      <c r="BV676" s="1062">
        <v>0</v>
      </c>
      <c r="BW676" s="1076">
        <v>1</v>
      </c>
      <c r="CA676" s="1062">
        <v>4</v>
      </c>
      <c r="CB676" s="1062">
        <v>2</v>
      </c>
      <c r="CC676" s="1062">
        <v>2</v>
      </c>
      <c r="CD676" s="1062">
        <v>8</v>
      </c>
      <c r="CE676" s="1082">
        <v>1</v>
      </c>
      <c r="CH676" s="1062">
        <v>5</v>
      </c>
      <c r="CI676" s="1062">
        <v>3</v>
      </c>
      <c r="CJ676" s="1062">
        <v>2</v>
      </c>
      <c r="CK676" s="1062">
        <v>10</v>
      </c>
      <c r="CL676" s="1082">
        <v>1</v>
      </c>
      <c r="CP676" s="1062">
        <v>8</v>
      </c>
      <c r="CQ676" s="1062">
        <v>0</v>
      </c>
      <c r="CR676" s="1062">
        <v>3</v>
      </c>
      <c r="CS676" s="1062">
        <v>11</v>
      </c>
      <c r="CT676" s="1082">
        <v>1</v>
      </c>
      <c r="CW676" s="1062">
        <v>8</v>
      </c>
      <c r="CX676" s="1062">
        <v>0</v>
      </c>
      <c r="CY676" s="1062">
        <v>4</v>
      </c>
      <c r="CZ676" s="1062">
        <v>12</v>
      </c>
      <c r="DA676" s="1082">
        <v>1</v>
      </c>
      <c r="DB676" s="1082"/>
      <c r="DC676" s="1082"/>
      <c r="DD676" s="1082"/>
      <c r="DE676" s="1082"/>
      <c r="DF676" s="1082"/>
      <c r="DG676" s="1082"/>
      <c r="DH676" s="1082"/>
      <c r="DI676" s="1082"/>
      <c r="DJ676" s="1082"/>
      <c r="DK676" s="1082"/>
      <c r="DL676" s="1082"/>
      <c r="EF676" s="1062">
        <v>0</v>
      </c>
      <c r="EG676" s="1062">
        <v>0</v>
      </c>
      <c r="EH676" s="1062">
        <v>0</v>
      </c>
      <c r="EI676" s="1062">
        <v>0</v>
      </c>
      <c r="EJ676" s="1082">
        <v>0</v>
      </c>
      <c r="EM676" s="1062">
        <v>0</v>
      </c>
      <c r="EN676" s="1062">
        <v>0</v>
      </c>
      <c r="EO676" s="1062">
        <v>0</v>
      </c>
      <c r="EP676" s="1062">
        <v>0</v>
      </c>
      <c r="EQ676" s="1082">
        <v>0</v>
      </c>
      <c r="EU676" s="1062">
        <v>1</v>
      </c>
      <c r="EV676" s="1062">
        <v>0</v>
      </c>
      <c r="EW676" s="1062">
        <v>1</v>
      </c>
      <c r="EX676" s="1062">
        <v>2</v>
      </c>
      <c r="EY676" s="1081">
        <v>0.5</v>
      </c>
      <c r="FB676" s="1062">
        <v>1</v>
      </c>
      <c r="FC676" s="1062">
        <v>1</v>
      </c>
      <c r="FD676" s="1062">
        <v>2</v>
      </c>
      <c r="FE676" s="1062">
        <v>4</v>
      </c>
      <c r="FF676" s="1082">
        <v>0.5</v>
      </c>
      <c r="FJ676" s="1062">
        <v>2</v>
      </c>
      <c r="FK676" s="1062">
        <v>1</v>
      </c>
      <c r="FL676" s="1062">
        <v>4</v>
      </c>
      <c r="FM676" s="1062">
        <v>7</v>
      </c>
      <c r="FN676" s="1124">
        <v>1</v>
      </c>
      <c r="FQ676" s="1062">
        <v>2</v>
      </c>
      <c r="FR676" s="1062">
        <v>2</v>
      </c>
      <c r="FS676" s="1062">
        <v>5</v>
      </c>
      <c r="FT676" s="1062">
        <v>9</v>
      </c>
      <c r="FU676" s="1076">
        <v>1</v>
      </c>
      <c r="FY676" s="1062">
        <v>1</v>
      </c>
      <c r="FZ676" s="1062">
        <v>1</v>
      </c>
      <c r="GA676" s="1062">
        <v>0</v>
      </c>
      <c r="GB676" s="590">
        <v>2</v>
      </c>
      <c r="GC676" s="1139">
        <v>1</v>
      </c>
      <c r="GE676" s="589">
        <v>26</v>
      </c>
      <c r="GF676" s="589">
        <v>8</v>
      </c>
      <c r="GG676" s="589">
        <v>16</v>
      </c>
      <c r="GH676" s="586">
        <v>1</v>
      </c>
      <c r="GI676" s="586">
        <v>3</v>
      </c>
    </row>
    <row r="677" spans="1:191" hidden="1" x14ac:dyDescent="0.35">
      <c r="A677" s="1225">
        <v>43669</v>
      </c>
      <c r="AC677" s="1062">
        <v>13</v>
      </c>
      <c r="AD677" s="1062">
        <v>1</v>
      </c>
      <c r="AE677" s="1062">
        <v>1</v>
      </c>
      <c r="AF677" s="1062">
        <v>15</v>
      </c>
      <c r="AG677" s="1076">
        <v>1</v>
      </c>
      <c r="AJ677" s="1062">
        <v>13</v>
      </c>
      <c r="AK677" s="1062">
        <v>2</v>
      </c>
      <c r="AL677" s="1062">
        <v>1</v>
      </c>
      <c r="AM677" s="1062">
        <v>16</v>
      </c>
      <c r="AN677" s="1076">
        <v>1</v>
      </c>
      <c r="AQ677" s="1062">
        <v>3</v>
      </c>
      <c r="AR677" s="1062">
        <v>2</v>
      </c>
      <c r="AS677" s="1062">
        <v>3</v>
      </c>
      <c r="AT677" s="1062">
        <v>8</v>
      </c>
      <c r="AU677" s="1082">
        <v>1</v>
      </c>
      <c r="AX677" s="1062">
        <v>3</v>
      </c>
      <c r="AY677" s="1062">
        <v>2</v>
      </c>
      <c r="AZ677" s="1062">
        <v>5</v>
      </c>
      <c r="BA677" s="1062">
        <v>10</v>
      </c>
      <c r="BB677" s="1082">
        <v>1</v>
      </c>
      <c r="BM677" s="1062">
        <v>0</v>
      </c>
      <c r="BN677" s="1062">
        <v>0</v>
      </c>
      <c r="BO677" s="1062">
        <v>0</v>
      </c>
      <c r="BP677" s="1062">
        <v>0</v>
      </c>
      <c r="BQ677" s="1128">
        <v>1</v>
      </c>
      <c r="BS677" s="1062">
        <v>0</v>
      </c>
      <c r="BT677" s="1062">
        <v>0</v>
      </c>
      <c r="BU677" s="1062">
        <v>0</v>
      </c>
      <c r="BV677" s="1062">
        <v>0</v>
      </c>
      <c r="BW677" s="1076">
        <v>1</v>
      </c>
      <c r="CA677" s="1062">
        <v>3</v>
      </c>
      <c r="CB677" s="1062">
        <v>0</v>
      </c>
      <c r="CC677" s="1062">
        <v>1</v>
      </c>
      <c r="CD677" s="1062">
        <v>4</v>
      </c>
      <c r="CE677" s="1082">
        <v>1</v>
      </c>
      <c r="CH677" s="1062">
        <v>8</v>
      </c>
      <c r="CI677" s="1062">
        <v>0</v>
      </c>
      <c r="CJ677" s="1062">
        <v>2</v>
      </c>
      <c r="CK677" s="1062">
        <v>10</v>
      </c>
      <c r="CL677" s="1082">
        <v>1</v>
      </c>
      <c r="CP677" s="1062">
        <v>2</v>
      </c>
      <c r="CQ677" s="1062">
        <v>2</v>
      </c>
      <c r="CR677" s="1062">
        <v>6</v>
      </c>
      <c r="CS677" s="1062">
        <v>10</v>
      </c>
      <c r="CT677" s="1082">
        <v>1</v>
      </c>
      <c r="CW677" s="1062">
        <v>2</v>
      </c>
      <c r="CX677" s="1062">
        <v>2</v>
      </c>
      <c r="CY677" s="1062">
        <v>9</v>
      </c>
      <c r="CZ677" s="1062">
        <v>13</v>
      </c>
      <c r="DA677" s="1082">
        <v>1</v>
      </c>
      <c r="DB677" s="1082"/>
      <c r="DC677" s="1082"/>
      <c r="DD677" s="1082"/>
      <c r="DE677" s="1082"/>
      <c r="DF677" s="1082"/>
      <c r="DG677" s="1082"/>
      <c r="DH677" s="1082"/>
      <c r="DI677" s="1082"/>
      <c r="DJ677" s="1082"/>
      <c r="DK677" s="1082"/>
      <c r="DL677" s="1082"/>
      <c r="EF677" s="1062">
        <v>0</v>
      </c>
      <c r="EG677" s="1062">
        <v>0</v>
      </c>
      <c r="EH677" s="1062">
        <v>0</v>
      </c>
      <c r="EI677" s="1062">
        <v>0</v>
      </c>
      <c r="EJ677" s="1082">
        <v>0</v>
      </c>
      <c r="EM677" s="1062">
        <v>0</v>
      </c>
      <c r="EN677" s="1062">
        <v>0</v>
      </c>
      <c r="EO677" s="1062">
        <v>0</v>
      </c>
      <c r="EP677" s="1062">
        <v>0</v>
      </c>
      <c r="EQ677" s="1082">
        <v>0</v>
      </c>
      <c r="EU677" s="1062">
        <v>3</v>
      </c>
      <c r="EV677" s="1062">
        <v>0</v>
      </c>
      <c r="EW677" s="1062">
        <v>3</v>
      </c>
      <c r="EX677" s="1062">
        <v>6</v>
      </c>
      <c r="EY677" s="1081">
        <v>1</v>
      </c>
      <c r="FB677" s="1062">
        <v>3</v>
      </c>
      <c r="FC677" s="1062">
        <v>1</v>
      </c>
      <c r="FD677" s="1062">
        <v>6</v>
      </c>
      <c r="FE677" s="1062">
        <v>10</v>
      </c>
      <c r="FF677" s="1082">
        <v>1</v>
      </c>
      <c r="FJ677" s="1062">
        <v>7</v>
      </c>
      <c r="FK677" s="1062">
        <v>0</v>
      </c>
      <c r="FL677" s="1062">
        <v>1</v>
      </c>
      <c r="FM677" s="1062">
        <v>8</v>
      </c>
      <c r="FN677" s="1124">
        <v>1</v>
      </c>
      <c r="FQ677" s="1062">
        <v>7</v>
      </c>
      <c r="FR677" s="1062">
        <v>0</v>
      </c>
      <c r="FS677" s="1062">
        <v>4</v>
      </c>
      <c r="FT677" s="1062">
        <v>11</v>
      </c>
      <c r="FU677" s="1076">
        <v>1</v>
      </c>
      <c r="FY677" s="1062">
        <v>0</v>
      </c>
      <c r="FZ677" s="1062">
        <v>0</v>
      </c>
      <c r="GA677" s="1062">
        <v>0</v>
      </c>
      <c r="GB677" s="590">
        <v>0</v>
      </c>
      <c r="GC677" s="1139">
        <v>1</v>
      </c>
      <c r="GE677" s="589">
        <v>31</v>
      </c>
      <c r="GF677" s="589">
        <v>5</v>
      </c>
      <c r="GG677" s="589">
        <v>15</v>
      </c>
      <c r="GH677" s="586">
        <v>1</v>
      </c>
      <c r="GI677" s="586">
        <v>4</v>
      </c>
    </row>
    <row r="678" spans="1:191" hidden="1" x14ac:dyDescent="0.35">
      <c r="A678" s="1225">
        <v>43670</v>
      </c>
      <c r="AC678" s="1062">
        <v>6</v>
      </c>
      <c r="AD678" s="1062">
        <v>0</v>
      </c>
      <c r="AE678" s="1062">
        <v>1</v>
      </c>
      <c r="AF678" s="1062">
        <v>7</v>
      </c>
      <c r="AG678" s="1076">
        <v>1</v>
      </c>
      <c r="AJ678" s="1062">
        <v>6</v>
      </c>
      <c r="AK678" s="1062">
        <v>3</v>
      </c>
      <c r="AL678" s="1062">
        <v>1</v>
      </c>
      <c r="AM678" s="1062">
        <v>10</v>
      </c>
      <c r="AN678" s="1076">
        <v>1</v>
      </c>
      <c r="AQ678" s="1062">
        <v>0</v>
      </c>
      <c r="AR678" s="1062">
        <v>0</v>
      </c>
      <c r="AS678" s="1062">
        <v>3</v>
      </c>
      <c r="AT678" s="1062">
        <v>3</v>
      </c>
      <c r="AU678" s="1082">
        <v>1</v>
      </c>
      <c r="AX678" s="1062">
        <v>0</v>
      </c>
      <c r="AY678" s="1062">
        <v>2</v>
      </c>
      <c r="AZ678" s="1062">
        <v>3</v>
      </c>
      <c r="BA678" s="1062">
        <v>5</v>
      </c>
      <c r="BB678" s="1082">
        <v>1</v>
      </c>
      <c r="BM678" s="1062">
        <v>0</v>
      </c>
      <c r="BN678" s="1062">
        <v>0</v>
      </c>
      <c r="BO678" s="1062">
        <v>0</v>
      </c>
      <c r="BP678" s="1062">
        <v>0</v>
      </c>
      <c r="BQ678" s="1128">
        <v>1</v>
      </c>
      <c r="BS678" s="1062">
        <v>0</v>
      </c>
      <c r="BT678" s="1062">
        <v>0</v>
      </c>
      <c r="BU678" s="1062">
        <v>0</v>
      </c>
      <c r="BV678" s="1062">
        <v>0</v>
      </c>
      <c r="BW678" s="1076">
        <v>1</v>
      </c>
      <c r="CA678" s="1062">
        <v>6</v>
      </c>
      <c r="CB678" s="1062">
        <v>1</v>
      </c>
      <c r="CC678" s="1062">
        <v>4</v>
      </c>
      <c r="CD678" s="1062">
        <v>11</v>
      </c>
      <c r="CE678" s="1082">
        <v>1</v>
      </c>
      <c r="CH678" s="1062">
        <v>7</v>
      </c>
      <c r="CI678" s="1062">
        <v>2</v>
      </c>
      <c r="CJ678" s="1062">
        <v>5</v>
      </c>
      <c r="CK678" s="1062">
        <v>14</v>
      </c>
      <c r="CL678" s="1082">
        <v>1</v>
      </c>
      <c r="CP678" s="1062">
        <v>6</v>
      </c>
      <c r="CQ678" s="1062">
        <v>2</v>
      </c>
      <c r="CR678" s="1062">
        <v>3</v>
      </c>
      <c r="CS678" s="1062">
        <v>11</v>
      </c>
      <c r="CT678" s="1082">
        <v>1</v>
      </c>
      <c r="CW678" s="1062">
        <v>7</v>
      </c>
      <c r="CX678" s="1062">
        <v>3</v>
      </c>
      <c r="CY678" s="1062">
        <v>3</v>
      </c>
      <c r="CZ678" s="1062">
        <v>13</v>
      </c>
      <c r="DA678" s="1082">
        <v>1</v>
      </c>
      <c r="DB678" s="1082"/>
      <c r="DC678" s="1082"/>
      <c r="DD678" s="1082"/>
      <c r="DE678" s="1082"/>
      <c r="DF678" s="1082"/>
      <c r="DG678" s="1082"/>
      <c r="DH678" s="1082"/>
      <c r="DI678" s="1082"/>
      <c r="DJ678" s="1082"/>
      <c r="DK678" s="1082"/>
      <c r="DL678" s="1082"/>
      <c r="EF678" s="1062">
        <v>0</v>
      </c>
      <c r="EG678" s="1062">
        <v>0</v>
      </c>
      <c r="EH678" s="1062">
        <v>0</v>
      </c>
      <c r="EI678" s="1062">
        <v>0</v>
      </c>
      <c r="EJ678" s="1082">
        <v>0</v>
      </c>
      <c r="EM678" s="1062">
        <v>0</v>
      </c>
      <c r="EN678" s="1062">
        <v>0</v>
      </c>
      <c r="EO678" s="1062">
        <v>0</v>
      </c>
      <c r="EP678" s="1062">
        <v>0</v>
      </c>
      <c r="EQ678" s="1082">
        <v>0</v>
      </c>
      <c r="EU678" s="1062">
        <v>10</v>
      </c>
      <c r="EV678" s="1062">
        <v>0</v>
      </c>
      <c r="EW678" s="1062">
        <v>3</v>
      </c>
      <c r="EX678" s="1062">
        <v>13</v>
      </c>
      <c r="EY678" s="1081">
        <v>1</v>
      </c>
      <c r="FB678" s="1062">
        <v>11</v>
      </c>
      <c r="FC678" s="1062">
        <v>1</v>
      </c>
      <c r="FD678" s="1062">
        <v>7</v>
      </c>
      <c r="FE678" s="1062">
        <v>19</v>
      </c>
      <c r="FF678" s="1082">
        <v>1</v>
      </c>
      <c r="FJ678" s="1062">
        <v>4</v>
      </c>
      <c r="FK678" s="1062">
        <v>0</v>
      </c>
      <c r="FL678" s="1062">
        <v>1</v>
      </c>
      <c r="FM678" s="1062">
        <v>5</v>
      </c>
      <c r="FN678" s="1124">
        <v>1</v>
      </c>
      <c r="FQ678" s="1062">
        <v>4</v>
      </c>
      <c r="FR678" s="1062">
        <v>0</v>
      </c>
      <c r="FS678" s="1062">
        <v>2</v>
      </c>
      <c r="FT678" s="1062">
        <v>6</v>
      </c>
      <c r="FU678" s="1076">
        <v>1</v>
      </c>
      <c r="FY678" s="1062">
        <v>2</v>
      </c>
      <c r="FZ678" s="1062">
        <v>0</v>
      </c>
      <c r="GA678" s="1062">
        <v>0</v>
      </c>
      <c r="GB678" s="590">
        <v>2</v>
      </c>
      <c r="GC678" s="1139">
        <v>1</v>
      </c>
      <c r="GE678" s="589">
        <v>34</v>
      </c>
      <c r="GF678" s="589">
        <v>3</v>
      </c>
      <c r="GG678" s="589">
        <v>15</v>
      </c>
      <c r="GH678" s="586">
        <v>2</v>
      </c>
      <c r="GI678" s="586">
        <v>2</v>
      </c>
    </row>
    <row r="679" spans="1:191" hidden="1" x14ac:dyDescent="0.35">
      <c r="A679" s="1225">
        <v>43671</v>
      </c>
      <c r="AC679" s="1062">
        <v>3</v>
      </c>
      <c r="AD679" s="1062">
        <v>0</v>
      </c>
      <c r="AE679" s="1062">
        <v>0</v>
      </c>
      <c r="AF679" s="1062">
        <v>3</v>
      </c>
      <c r="AG679" s="1076">
        <v>1</v>
      </c>
      <c r="AJ679" s="1062">
        <v>3</v>
      </c>
      <c r="AK679" s="1062">
        <v>1</v>
      </c>
      <c r="AL679" s="1062">
        <v>0</v>
      </c>
      <c r="AM679" s="1062">
        <v>4</v>
      </c>
      <c r="AN679" s="1076">
        <v>1</v>
      </c>
      <c r="AQ679" s="1062">
        <v>3</v>
      </c>
      <c r="AR679" s="1062">
        <v>3</v>
      </c>
      <c r="AS679" s="1062">
        <v>1</v>
      </c>
      <c r="AT679" s="1062">
        <v>7</v>
      </c>
      <c r="AU679" s="1082">
        <v>1</v>
      </c>
      <c r="AX679" s="1062">
        <v>4</v>
      </c>
      <c r="AY679" s="1062">
        <v>5</v>
      </c>
      <c r="AZ679" s="1062">
        <v>1</v>
      </c>
      <c r="BA679" s="1062">
        <v>10</v>
      </c>
      <c r="BB679" s="1082">
        <v>1</v>
      </c>
      <c r="BM679" s="1062">
        <v>0</v>
      </c>
      <c r="BN679" s="1062">
        <v>0</v>
      </c>
      <c r="BO679" s="1062">
        <v>0</v>
      </c>
      <c r="BP679" s="1062">
        <v>0</v>
      </c>
      <c r="BQ679" s="1128">
        <v>1</v>
      </c>
      <c r="BS679" s="1062">
        <v>0</v>
      </c>
      <c r="BT679" s="1062">
        <v>0</v>
      </c>
      <c r="BU679" s="1062">
        <v>0</v>
      </c>
      <c r="BV679" s="1062">
        <v>0</v>
      </c>
      <c r="BW679" s="1076">
        <v>1</v>
      </c>
      <c r="CA679" s="1062">
        <v>8</v>
      </c>
      <c r="CB679" s="1062">
        <v>1</v>
      </c>
      <c r="CC679" s="1062">
        <v>3</v>
      </c>
      <c r="CD679" s="1062">
        <v>12</v>
      </c>
      <c r="CE679" s="1082">
        <v>1</v>
      </c>
      <c r="CH679" s="1062">
        <v>8</v>
      </c>
      <c r="CI679" s="1062">
        <v>2</v>
      </c>
      <c r="CJ679" s="1062">
        <v>4</v>
      </c>
      <c r="CK679" s="1062">
        <v>14</v>
      </c>
      <c r="CL679" s="1082">
        <v>1</v>
      </c>
      <c r="CP679" s="1062">
        <v>7</v>
      </c>
      <c r="CQ679" s="1062">
        <v>0</v>
      </c>
      <c r="CR679" s="1062">
        <v>4</v>
      </c>
      <c r="CS679" s="1062">
        <v>11</v>
      </c>
      <c r="CT679" s="1082">
        <v>1</v>
      </c>
      <c r="CW679" s="1062">
        <v>8</v>
      </c>
      <c r="CX679" s="1062">
        <v>0</v>
      </c>
      <c r="CY679" s="1062">
        <v>6</v>
      </c>
      <c r="CZ679" s="1062">
        <v>14</v>
      </c>
      <c r="DA679" s="1082">
        <v>1</v>
      </c>
      <c r="DB679" s="1082"/>
      <c r="DC679" s="1082"/>
      <c r="DD679" s="1082"/>
      <c r="DE679" s="1082"/>
      <c r="DF679" s="1082"/>
      <c r="DG679" s="1082"/>
      <c r="DH679" s="1082"/>
      <c r="DI679" s="1082"/>
      <c r="DJ679" s="1082"/>
      <c r="DK679" s="1082"/>
      <c r="DL679" s="1082"/>
      <c r="EF679" s="1062">
        <v>0</v>
      </c>
      <c r="EG679" s="1062">
        <v>0</v>
      </c>
      <c r="EH679" s="1062">
        <v>0</v>
      </c>
      <c r="EI679" s="1062">
        <v>0</v>
      </c>
      <c r="EJ679" s="1082">
        <v>0</v>
      </c>
      <c r="EM679" s="1062">
        <v>0</v>
      </c>
      <c r="EN679" s="1062">
        <v>0</v>
      </c>
      <c r="EO679" s="1062">
        <v>0</v>
      </c>
      <c r="EP679" s="1062">
        <v>0</v>
      </c>
      <c r="EQ679" s="1082">
        <v>0</v>
      </c>
      <c r="EU679" s="1062">
        <v>3</v>
      </c>
      <c r="EV679" s="1062">
        <v>3</v>
      </c>
      <c r="EW679" s="1062">
        <v>2</v>
      </c>
      <c r="EX679" s="1062">
        <v>8</v>
      </c>
      <c r="EY679" s="1081">
        <v>1</v>
      </c>
      <c r="FB679" s="1062">
        <v>3</v>
      </c>
      <c r="FC679" s="1062">
        <v>3</v>
      </c>
      <c r="FD679" s="1062">
        <v>6</v>
      </c>
      <c r="FE679" s="1062">
        <v>12</v>
      </c>
      <c r="FF679" s="1082">
        <v>1</v>
      </c>
      <c r="FJ679" s="1062">
        <v>2</v>
      </c>
      <c r="FK679" s="1062">
        <v>1</v>
      </c>
      <c r="FL679" s="1062">
        <v>0</v>
      </c>
      <c r="FM679" s="1062">
        <v>3</v>
      </c>
      <c r="FN679" s="1124">
        <v>1</v>
      </c>
      <c r="FQ679" s="1062">
        <v>2</v>
      </c>
      <c r="FR679" s="1062">
        <v>1</v>
      </c>
      <c r="FS679" s="1062">
        <v>1</v>
      </c>
      <c r="FT679" s="1062">
        <v>4</v>
      </c>
      <c r="FU679" s="1076">
        <v>1</v>
      </c>
      <c r="FY679" s="1062">
        <v>1</v>
      </c>
      <c r="FZ679" s="1062">
        <v>0</v>
      </c>
      <c r="GA679" s="1062">
        <v>0</v>
      </c>
      <c r="GB679" s="590">
        <v>1</v>
      </c>
      <c r="GC679" s="1139">
        <v>1</v>
      </c>
      <c r="GE679" s="589">
        <v>27</v>
      </c>
      <c r="GF679" s="589">
        <v>8</v>
      </c>
      <c r="GG679" s="589">
        <v>10</v>
      </c>
      <c r="GH679" s="586">
        <v>0</v>
      </c>
      <c r="GI679" s="586">
        <v>1</v>
      </c>
    </row>
    <row r="680" spans="1:191" hidden="1" x14ac:dyDescent="0.35">
      <c r="A680" s="1227">
        <v>43672</v>
      </c>
      <c r="AC680" s="1062">
        <v>5</v>
      </c>
      <c r="AD680" s="1062">
        <v>0</v>
      </c>
      <c r="AE680" s="1062">
        <v>1</v>
      </c>
      <c r="AF680" s="1062">
        <v>6</v>
      </c>
      <c r="AG680" s="1076">
        <v>1</v>
      </c>
      <c r="AJ680" s="1062">
        <v>5</v>
      </c>
      <c r="AK680" s="1062">
        <v>2</v>
      </c>
      <c r="AL680" s="1062">
        <v>2</v>
      </c>
      <c r="AM680" s="1062">
        <v>9</v>
      </c>
      <c r="AN680" s="1076">
        <v>1</v>
      </c>
      <c r="AQ680" s="1062">
        <v>3</v>
      </c>
      <c r="AR680" s="1062">
        <v>0</v>
      </c>
      <c r="AS680" s="1062">
        <v>0</v>
      </c>
      <c r="AT680" s="1062">
        <v>3</v>
      </c>
      <c r="AU680" s="1082">
        <v>1</v>
      </c>
      <c r="AX680" s="1062">
        <v>3</v>
      </c>
      <c r="AY680" s="1062">
        <v>1</v>
      </c>
      <c r="AZ680" s="1062">
        <v>0</v>
      </c>
      <c r="BA680" s="1062">
        <v>4</v>
      </c>
      <c r="BB680" s="1082">
        <v>1</v>
      </c>
      <c r="BM680" s="1062">
        <v>0</v>
      </c>
      <c r="BN680" s="1062">
        <v>0</v>
      </c>
      <c r="BO680" s="1062">
        <v>0</v>
      </c>
      <c r="BP680" s="1062">
        <v>0</v>
      </c>
      <c r="BQ680" s="1128">
        <v>1</v>
      </c>
      <c r="BS680" s="1062">
        <v>0</v>
      </c>
      <c r="BT680" s="1062">
        <v>0</v>
      </c>
      <c r="BU680" s="1062">
        <v>0</v>
      </c>
      <c r="BV680" s="1062">
        <v>0</v>
      </c>
      <c r="BW680" s="1076">
        <v>1</v>
      </c>
      <c r="CA680" s="1062">
        <v>1</v>
      </c>
      <c r="CB680" s="1062">
        <v>0</v>
      </c>
      <c r="CC680" s="1062">
        <v>2</v>
      </c>
      <c r="CD680" s="1062">
        <v>3</v>
      </c>
      <c r="CE680" s="1082">
        <v>1</v>
      </c>
      <c r="CH680" s="1062">
        <v>2</v>
      </c>
      <c r="CI680" s="1062">
        <v>2</v>
      </c>
      <c r="CJ680" s="1062">
        <v>3</v>
      </c>
      <c r="CK680" s="1062">
        <v>7</v>
      </c>
      <c r="CL680" s="1082">
        <v>1</v>
      </c>
      <c r="CP680" s="1062">
        <v>12</v>
      </c>
      <c r="CQ680" s="1062">
        <v>0</v>
      </c>
      <c r="CR680" s="1062">
        <v>2</v>
      </c>
      <c r="CS680" s="1062">
        <v>14</v>
      </c>
      <c r="CT680" s="1082">
        <v>1</v>
      </c>
      <c r="CW680" s="1062">
        <v>14</v>
      </c>
      <c r="CX680" s="1062">
        <v>0</v>
      </c>
      <c r="CY680" s="1062">
        <v>3</v>
      </c>
      <c r="CZ680" s="1062">
        <v>17</v>
      </c>
      <c r="DA680" s="1082">
        <v>1</v>
      </c>
      <c r="DB680" s="1082"/>
      <c r="DC680" s="1082"/>
      <c r="DD680" s="1082"/>
      <c r="DE680" s="1082"/>
      <c r="DF680" s="1082"/>
      <c r="DG680" s="1082"/>
      <c r="DH680" s="1082"/>
      <c r="DI680" s="1082"/>
      <c r="DJ680" s="1082"/>
      <c r="DK680" s="1082"/>
      <c r="DL680" s="1082"/>
      <c r="EF680" s="1062">
        <v>0</v>
      </c>
      <c r="EG680" s="1062">
        <v>0</v>
      </c>
      <c r="EH680" s="1062">
        <v>0</v>
      </c>
      <c r="EI680" s="1062">
        <v>0</v>
      </c>
      <c r="EJ680" s="1082">
        <v>0</v>
      </c>
      <c r="EM680" s="1062">
        <v>0</v>
      </c>
      <c r="EN680" s="1062">
        <v>0</v>
      </c>
      <c r="EO680" s="1062">
        <v>0</v>
      </c>
      <c r="EP680" s="1062">
        <v>0</v>
      </c>
      <c r="EQ680" s="1082">
        <v>0</v>
      </c>
      <c r="EU680" s="1062">
        <v>1</v>
      </c>
      <c r="EV680" s="1062">
        <v>0</v>
      </c>
      <c r="EW680" s="1062">
        <v>1</v>
      </c>
      <c r="EX680" s="1062">
        <v>2</v>
      </c>
      <c r="EY680" s="1081">
        <v>1</v>
      </c>
      <c r="FB680" s="1062">
        <v>1</v>
      </c>
      <c r="FC680" s="1062">
        <v>1</v>
      </c>
      <c r="FD680" s="1062">
        <v>8</v>
      </c>
      <c r="FE680" s="1062">
        <v>10</v>
      </c>
      <c r="FF680" s="1082">
        <v>1</v>
      </c>
      <c r="FJ680" s="1062">
        <v>2</v>
      </c>
      <c r="FK680" s="1062">
        <v>0</v>
      </c>
      <c r="FL680" s="1062">
        <v>1</v>
      </c>
      <c r="FM680" s="1062">
        <v>3</v>
      </c>
      <c r="FN680" s="1124">
        <v>1</v>
      </c>
      <c r="FQ680" s="1062">
        <v>2</v>
      </c>
      <c r="FR680" s="1062">
        <v>0</v>
      </c>
      <c r="FS680" s="1062">
        <v>1</v>
      </c>
      <c r="FT680" s="1062">
        <v>3</v>
      </c>
      <c r="FU680" s="1076">
        <v>1</v>
      </c>
      <c r="FY680" s="1062">
        <v>0</v>
      </c>
      <c r="FZ680" s="1062">
        <v>0</v>
      </c>
      <c r="GA680" s="1062">
        <v>0</v>
      </c>
      <c r="GB680" s="590">
        <v>0</v>
      </c>
      <c r="GC680" s="1139">
        <v>1</v>
      </c>
      <c r="GE680" s="589">
        <v>24</v>
      </c>
      <c r="GF680" s="589">
        <v>0</v>
      </c>
      <c r="GG680" s="589">
        <v>7</v>
      </c>
      <c r="GH680" s="586">
        <v>1</v>
      </c>
      <c r="GI680" s="586">
        <v>2</v>
      </c>
    </row>
    <row r="681" spans="1:191" hidden="1" x14ac:dyDescent="0.35">
      <c r="A681" s="1225">
        <v>43675</v>
      </c>
      <c r="AC681" s="1062">
        <v>4</v>
      </c>
      <c r="AD681" s="1062">
        <v>0</v>
      </c>
      <c r="AE681" s="1062">
        <v>0</v>
      </c>
      <c r="AF681" s="1062">
        <v>4</v>
      </c>
      <c r="AG681" s="1076">
        <v>1</v>
      </c>
      <c r="AJ681" s="1062">
        <v>5</v>
      </c>
      <c r="AK681" s="1062">
        <v>0</v>
      </c>
      <c r="AL681" s="1062">
        <v>0</v>
      </c>
      <c r="AM681" s="1062">
        <v>5</v>
      </c>
      <c r="AN681" s="1076">
        <v>1</v>
      </c>
      <c r="AQ681" s="1062">
        <v>1</v>
      </c>
      <c r="AR681" s="1062">
        <v>2</v>
      </c>
      <c r="AS681" s="1062">
        <v>2</v>
      </c>
      <c r="AT681" s="1062">
        <v>5</v>
      </c>
      <c r="AU681" s="1082">
        <v>1</v>
      </c>
      <c r="AX681" s="1062">
        <v>4</v>
      </c>
      <c r="AY681" s="1062">
        <v>2</v>
      </c>
      <c r="AZ681" s="1062">
        <v>2</v>
      </c>
      <c r="BA681" s="1062">
        <v>8</v>
      </c>
      <c r="BB681" s="1082">
        <v>1</v>
      </c>
      <c r="BM681" s="1062">
        <v>0</v>
      </c>
      <c r="BN681" s="1062">
        <v>0</v>
      </c>
      <c r="BO681" s="1062">
        <v>0</v>
      </c>
      <c r="BP681" s="1062">
        <v>0</v>
      </c>
      <c r="BQ681" s="1128">
        <v>1</v>
      </c>
      <c r="BS681" s="1062">
        <v>0</v>
      </c>
      <c r="BT681" s="1062">
        <v>0</v>
      </c>
      <c r="BU681" s="1062">
        <v>0</v>
      </c>
      <c r="BV681" s="1062">
        <v>0</v>
      </c>
      <c r="BW681" s="1076">
        <v>1</v>
      </c>
      <c r="CA681" s="1062">
        <v>8</v>
      </c>
      <c r="CB681" s="1062">
        <v>0</v>
      </c>
      <c r="CC681" s="1062">
        <v>2</v>
      </c>
      <c r="CD681" s="1062">
        <v>10</v>
      </c>
      <c r="CE681" s="1082">
        <v>1</v>
      </c>
      <c r="CH681" s="1062">
        <v>8</v>
      </c>
      <c r="CI681" s="1062">
        <v>1</v>
      </c>
      <c r="CJ681" s="1062">
        <v>3</v>
      </c>
      <c r="CK681" s="1062">
        <v>12</v>
      </c>
      <c r="CL681" s="1082">
        <v>1</v>
      </c>
      <c r="CP681" s="1062">
        <v>3</v>
      </c>
      <c r="CQ681" s="1062">
        <v>2</v>
      </c>
      <c r="CR681" s="1062">
        <v>4</v>
      </c>
      <c r="CS681" s="1062">
        <v>9</v>
      </c>
      <c r="CT681" s="1082">
        <v>1</v>
      </c>
      <c r="CW681" s="1062">
        <v>3</v>
      </c>
      <c r="CX681" s="1062">
        <v>2</v>
      </c>
      <c r="CY681" s="1062">
        <v>5</v>
      </c>
      <c r="CZ681" s="1062">
        <v>10</v>
      </c>
      <c r="DA681" s="1082">
        <v>1</v>
      </c>
      <c r="DB681" s="1082"/>
      <c r="DC681" s="1082"/>
      <c r="DD681" s="1082"/>
      <c r="DE681" s="1082"/>
      <c r="DF681" s="1082"/>
      <c r="DG681" s="1082"/>
      <c r="DH681" s="1082"/>
      <c r="DI681" s="1082"/>
      <c r="DJ681" s="1082"/>
      <c r="DK681" s="1082"/>
      <c r="DL681" s="1082"/>
      <c r="EF681" s="1062">
        <v>6</v>
      </c>
      <c r="EG681" s="1062">
        <v>1</v>
      </c>
      <c r="EH681" s="1062">
        <v>3</v>
      </c>
      <c r="EI681" s="1062">
        <v>10</v>
      </c>
      <c r="EJ681" s="1082">
        <v>1</v>
      </c>
      <c r="EM681" s="1062">
        <v>6</v>
      </c>
      <c r="EN681" s="1062">
        <v>1</v>
      </c>
      <c r="EO681" s="1062">
        <v>3</v>
      </c>
      <c r="EP681" s="1062">
        <v>10</v>
      </c>
      <c r="EQ681" s="1082">
        <v>1</v>
      </c>
      <c r="EU681" s="1062">
        <v>2</v>
      </c>
      <c r="EV681" s="1062">
        <v>0</v>
      </c>
      <c r="EW681" s="1062">
        <v>3</v>
      </c>
      <c r="EX681" s="1062">
        <v>5</v>
      </c>
      <c r="EY681" s="1081">
        <v>1</v>
      </c>
      <c r="FB681" s="1062">
        <v>3</v>
      </c>
      <c r="FC681" s="1062">
        <v>0</v>
      </c>
      <c r="FD681" s="1062">
        <v>5</v>
      </c>
      <c r="FE681" s="1062">
        <v>8</v>
      </c>
      <c r="FF681" s="1082">
        <v>1</v>
      </c>
      <c r="FJ681" s="1062">
        <v>6</v>
      </c>
      <c r="FK681" s="1062">
        <v>0</v>
      </c>
      <c r="FL681" s="1062">
        <v>0</v>
      </c>
      <c r="FM681" s="1062">
        <v>6</v>
      </c>
      <c r="FN681" s="1124">
        <v>1</v>
      </c>
      <c r="FQ681" s="1062">
        <v>6</v>
      </c>
      <c r="FR681" s="1062">
        <v>2</v>
      </c>
      <c r="FS681" s="1062">
        <v>0</v>
      </c>
      <c r="FT681" s="1062">
        <v>8</v>
      </c>
      <c r="FU681" s="1076">
        <v>1</v>
      </c>
      <c r="FY681" s="1062">
        <v>1</v>
      </c>
      <c r="FZ681" s="1062">
        <v>0</v>
      </c>
      <c r="GA681" s="1062">
        <v>1</v>
      </c>
      <c r="GB681" s="590">
        <v>2</v>
      </c>
      <c r="GC681" s="1139">
        <v>1</v>
      </c>
      <c r="GE681" s="589">
        <v>31</v>
      </c>
      <c r="GF681" s="589">
        <v>5</v>
      </c>
      <c r="GG681" s="589">
        <v>15</v>
      </c>
      <c r="GH681" s="586">
        <v>1</v>
      </c>
      <c r="GI681" s="586">
        <v>1</v>
      </c>
    </row>
    <row r="682" spans="1:191" hidden="1" x14ac:dyDescent="0.35">
      <c r="A682" s="1225">
        <v>43676</v>
      </c>
      <c r="AC682" s="1062">
        <v>5</v>
      </c>
      <c r="AD682" s="1062">
        <v>2</v>
      </c>
      <c r="AE682" s="1062">
        <v>1</v>
      </c>
      <c r="AF682" s="1062">
        <v>8</v>
      </c>
      <c r="AG682" s="1076">
        <v>1</v>
      </c>
      <c r="AJ682" s="1062">
        <v>5</v>
      </c>
      <c r="AK682" s="1062">
        <v>4</v>
      </c>
      <c r="AL682" s="1062">
        <v>1</v>
      </c>
      <c r="AM682" s="1062">
        <v>10</v>
      </c>
      <c r="AN682" s="1076">
        <v>1</v>
      </c>
      <c r="AQ682" s="1062">
        <v>2</v>
      </c>
      <c r="AR682" s="1062">
        <v>0</v>
      </c>
      <c r="AS682" s="1062">
        <v>0</v>
      </c>
      <c r="AT682" s="1062">
        <v>2</v>
      </c>
      <c r="AU682" s="1082">
        <v>1</v>
      </c>
      <c r="AX682" s="1062">
        <v>3</v>
      </c>
      <c r="AY682" s="1062">
        <v>2</v>
      </c>
      <c r="AZ682" s="1062">
        <v>0</v>
      </c>
      <c r="BA682" s="1062">
        <v>5</v>
      </c>
      <c r="BB682" s="1082">
        <v>1</v>
      </c>
      <c r="BM682" s="1062">
        <v>0</v>
      </c>
      <c r="BN682" s="1062">
        <v>0</v>
      </c>
      <c r="BO682" s="1062">
        <v>0</v>
      </c>
      <c r="BP682" s="1062">
        <v>0</v>
      </c>
      <c r="BQ682" s="1128">
        <v>1</v>
      </c>
      <c r="BS682" s="1062">
        <v>0</v>
      </c>
      <c r="BT682" s="1062">
        <v>0</v>
      </c>
      <c r="BU682" s="1062">
        <v>0</v>
      </c>
      <c r="BV682" s="1062">
        <v>0</v>
      </c>
      <c r="BW682" s="1076">
        <v>1</v>
      </c>
      <c r="CA682" s="1062">
        <v>1</v>
      </c>
      <c r="CB682" s="1062">
        <v>1</v>
      </c>
      <c r="CC682" s="1062">
        <v>5</v>
      </c>
      <c r="CD682" s="1062">
        <v>7</v>
      </c>
      <c r="CE682" s="1082">
        <v>1</v>
      </c>
      <c r="CH682" s="1062">
        <v>3</v>
      </c>
      <c r="CI682" s="1062">
        <v>1</v>
      </c>
      <c r="CJ682" s="1062">
        <v>7</v>
      </c>
      <c r="CK682" s="1062">
        <v>11</v>
      </c>
      <c r="CL682" s="1082">
        <v>1</v>
      </c>
      <c r="CP682" s="1062">
        <v>4</v>
      </c>
      <c r="CQ682" s="1062">
        <v>1</v>
      </c>
      <c r="CR682" s="1062">
        <v>6</v>
      </c>
      <c r="CS682" s="1062">
        <v>11</v>
      </c>
      <c r="CT682" s="1082">
        <v>1</v>
      </c>
      <c r="CW682" s="1062">
        <v>5</v>
      </c>
      <c r="CX682" s="1062">
        <v>2</v>
      </c>
      <c r="CY682" s="1062">
        <v>7</v>
      </c>
      <c r="CZ682" s="1062">
        <v>14</v>
      </c>
      <c r="DA682" s="1082">
        <v>1</v>
      </c>
      <c r="DB682" s="1082"/>
      <c r="DC682" s="1082"/>
      <c r="DD682" s="1082"/>
      <c r="DE682" s="1082"/>
      <c r="DF682" s="1082"/>
      <c r="DG682" s="1082"/>
      <c r="DH682" s="1082"/>
      <c r="DI682" s="1082"/>
      <c r="DJ682" s="1082"/>
      <c r="DK682" s="1082"/>
      <c r="DL682" s="1082"/>
      <c r="EF682" s="1062">
        <v>0</v>
      </c>
      <c r="EG682" s="1062">
        <v>0</v>
      </c>
      <c r="EH682" s="1062">
        <v>0</v>
      </c>
      <c r="EI682" s="1062">
        <v>0</v>
      </c>
      <c r="EJ682" s="1082">
        <v>0</v>
      </c>
      <c r="EM682" s="1062">
        <v>0</v>
      </c>
      <c r="EN682" s="1062">
        <v>0</v>
      </c>
      <c r="EO682" s="1062">
        <v>0</v>
      </c>
      <c r="EP682" s="1062">
        <v>0</v>
      </c>
      <c r="EQ682" s="1082">
        <v>0</v>
      </c>
      <c r="EU682" s="1062">
        <v>8</v>
      </c>
      <c r="EV682" s="1062">
        <v>0</v>
      </c>
      <c r="EW682" s="1062">
        <v>0</v>
      </c>
      <c r="EX682" s="1062">
        <v>8</v>
      </c>
      <c r="EY682" s="1081">
        <v>1</v>
      </c>
      <c r="FB682" s="1062">
        <v>9</v>
      </c>
      <c r="FC682" s="1062">
        <v>1</v>
      </c>
      <c r="FD682" s="1062">
        <v>4</v>
      </c>
      <c r="FE682" s="1062">
        <v>14</v>
      </c>
      <c r="FF682" s="1082">
        <v>1</v>
      </c>
      <c r="FJ682" s="1062">
        <v>7</v>
      </c>
      <c r="FK682" s="1062">
        <v>0</v>
      </c>
      <c r="FL682" s="1062">
        <v>1</v>
      </c>
      <c r="FM682" s="1062">
        <v>8</v>
      </c>
      <c r="FN682" s="1124">
        <v>1</v>
      </c>
      <c r="FQ682" s="1062">
        <v>8</v>
      </c>
      <c r="FR682" s="1062">
        <v>0</v>
      </c>
      <c r="FS682" s="1062">
        <v>4</v>
      </c>
      <c r="FT682" s="1062">
        <v>12</v>
      </c>
      <c r="FU682" s="1076">
        <v>1</v>
      </c>
      <c r="FY682" s="1062">
        <v>0</v>
      </c>
      <c r="FZ682" s="1062">
        <v>0</v>
      </c>
      <c r="GA682" s="1062">
        <v>0</v>
      </c>
      <c r="GB682" s="590">
        <v>0</v>
      </c>
      <c r="GC682" s="1139">
        <v>1</v>
      </c>
      <c r="GE682" s="589">
        <v>27</v>
      </c>
      <c r="GF682" s="589">
        <v>4</v>
      </c>
      <c r="GG682" s="589">
        <v>13</v>
      </c>
      <c r="GH682" s="586">
        <v>1</v>
      </c>
      <c r="GI682" s="586">
        <v>1</v>
      </c>
    </row>
    <row r="683" spans="1:191" hidden="1" x14ac:dyDescent="0.35">
      <c r="A683" s="1225">
        <v>43677</v>
      </c>
      <c r="AC683" s="1062">
        <v>2</v>
      </c>
      <c r="AD683" s="1062">
        <v>3</v>
      </c>
      <c r="AE683" s="1062">
        <v>0</v>
      </c>
      <c r="AF683" s="1062">
        <v>5</v>
      </c>
      <c r="AG683" s="1076">
        <v>1</v>
      </c>
      <c r="AJ683" s="1062">
        <v>2</v>
      </c>
      <c r="AK683" s="1062">
        <v>3</v>
      </c>
      <c r="AL683" s="1062">
        <v>1</v>
      </c>
      <c r="AM683" s="1062">
        <v>6</v>
      </c>
      <c r="AN683" s="1076">
        <v>1</v>
      </c>
      <c r="AQ683" s="1062">
        <v>2</v>
      </c>
      <c r="AR683" s="1062">
        <v>1</v>
      </c>
      <c r="AS683" s="1062">
        <v>2</v>
      </c>
      <c r="AT683" s="1062">
        <v>5</v>
      </c>
      <c r="AU683" s="1082">
        <v>1</v>
      </c>
      <c r="AX683" s="1062">
        <v>4</v>
      </c>
      <c r="AY683" s="1062">
        <v>2</v>
      </c>
      <c r="AZ683" s="1062">
        <v>2</v>
      </c>
      <c r="BA683" s="1062">
        <v>8</v>
      </c>
      <c r="BB683" s="1082">
        <v>1</v>
      </c>
      <c r="BM683" s="1062">
        <v>0</v>
      </c>
      <c r="BN683" s="1062">
        <v>0</v>
      </c>
      <c r="BO683" s="1062">
        <v>0</v>
      </c>
      <c r="BP683" s="1062">
        <v>0</v>
      </c>
      <c r="BQ683" s="1128">
        <v>1</v>
      </c>
      <c r="BS683" s="1062">
        <v>0</v>
      </c>
      <c r="BT683" s="1062">
        <v>0</v>
      </c>
      <c r="BU683" s="1062">
        <v>0</v>
      </c>
      <c r="BV683" s="1062">
        <v>0</v>
      </c>
      <c r="BW683" s="1076">
        <v>1</v>
      </c>
      <c r="CA683" s="1062">
        <v>2</v>
      </c>
      <c r="CB683" s="1062">
        <v>1</v>
      </c>
      <c r="CC683" s="1062">
        <v>1</v>
      </c>
      <c r="CD683" s="1062">
        <v>4</v>
      </c>
      <c r="CE683" s="1082">
        <v>1</v>
      </c>
      <c r="CH683" s="1062">
        <v>3</v>
      </c>
      <c r="CI683" s="1062">
        <v>1</v>
      </c>
      <c r="CJ683" s="1062">
        <v>1</v>
      </c>
      <c r="CK683" s="1062">
        <v>5</v>
      </c>
      <c r="CL683" s="1082">
        <v>1</v>
      </c>
      <c r="CP683" s="1062">
        <v>4</v>
      </c>
      <c r="CQ683" s="1062">
        <v>2</v>
      </c>
      <c r="CR683" s="1062">
        <v>5</v>
      </c>
      <c r="CS683" s="1062">
        <v>11</v>
      </c>
      <c r="CT683" s="1082">
        <v>1</v>
      </c>
      <c r="CW683" s="1062">
        <v>5</v>
      </c>
      <c r="CX683" s="1062">
        <v>3</v>
      </c>
      <c r="CY683" s="1062">
        <v>5</v>
      </c>
      <c r="CZ683" s="1062">
        <v>13</v>
      </c>
      <c r="DA683" s="1082">
        <v>1</v>
      </c>
      <c r="DB683" s="1082"/>
      <c r="DC683" s="1082"/>
      <c r="DD683" s="1082"/>
      <c r="DE683" s="1082"/>
      <c r="DF683" s="1082"/>
      <c r="DG683" s="1082"/>
      <c r="DH683" s="1082"/>
      <c r="DI683" s="1082"/>
      <c r="DJ683" s="1082"/>
      <c r="DK683" s="1082"/>
      <c r="DL683" s="1082"/>
      <c r="EF683" s="1062">
        <v>10</v>
      </c>
      <c r="EG683" s="1062">
        <v>0</v>
      </c>
      <c r="EH683" s="1062">
        <v>0</v>
      </c>
      <c r="EI683" s="1062">
        <v>10</v>
      </c>
      <c r="EJ683" s="1082">
        <v>1</v>
      </c>
      <c r="EM683" s="1062">
        <v>12</v>
      </c>
      <c r="EN683" s="1062">
        <v>0</v>
      </c>
      <c r="EO683" s="1062">
        <v>2</v>
      </c>
      <c r="EP683" s="1062">
        <v>14</v>
      </c>
      <c r="EQ683" s="1082">
        <v>1</v>
      </c>
      <c r="EU683" s="1062">
        <v>14</v>
      </c>
      <c r="EV683" s="1062">
        <v>0</v>
      </c>
      <c r="EW683" s="1062">
        <v>1</v>
      </c>
      <c r="EX683" s="1062">
        <v>15</v>
      </c>
      <c r="EY683" s="1081">
        <v>1</v>
      </c>
      <c r="FB683" s="1062">
        <v>14</v>
      </c>
      <c r="FC683" s="1062">
        <v>2</v>
      </c>
      <c r="FD683" s="1062">
        <v>6</v>
      </c>
      <c r="FE683" s="1062">
        <v>22</v>
      </c>
      <c r="FF683" s="1082">
        <v>1</v>
      </c>
      <c r="FJ683" s="1062">
        <v>0</v>
      </c>
      <c r="FK683" s="1062">
        <v>0</v>
      </c>
      <c r="FL683" s="1062">
        <v>0</v>
      </c>
      <c r="FM683" s="1062">
        <v>0</v>
      </c>
      <c r="FN683" s="1124">
        <v>0</v>
      </c>
      <c r="FQ683" s="1062">
        <v>0</v>
      </c>
      <c r="FR683" s="1062">
        <v>0</v>
      </c>
      <c r="FS683" s="1062">
        <v>0</v>
      </c>
      <c r="FT683" s="1062">
        <v>0</v>
      </c>
      <c r="FU683" s="1076">
        <v>0</v>
      </c>
      <c r="FY683" s="1062">
        <v>0</v>
      </c>
      <c r="FZ683" s="1062">
        <v>0</v>
      </c>
      <c r="GA683" s="1062">
        <v>2</v>
      </c>
      <c r="GB683" s="590">
        <v>2</v>
      </c>
      <c r="GC683" s="1139">
        <v>1</v>
      </c>
      <c r="GE683" s="589">
        <v>34</v>
      </c>
      <c r="GF683" s="589">
        <v>7</v>
      </c>
      <c r="GG683" s="589">
        <v>11</v>
      </c>
      <c r="GH683" s="586">
        <v>1</v>
      </c>
      <c r="GI683" s="586">
        <v>1</v>
      </c>
    </row>
    <row r="684" spans="1:191" hidden="1" x14ac:dyDescent="0.35">
      <c r="A684" s="1225">
        <v>43678</v>
      </c>
      <c r="AC684" s="1062">
        <v>4</v>
      </c>
      <c r="AD684" s="1062">
        <v>10</v>
      </c>
      <c r="AE684" s="1062">
        <v>2</v>
      </c>
      <c r="AF684" s="1062">
        <v>16</v>
      </c>
      <c r="AG684" s="1076">
        <v>1</v>
      </c>
      <c r="AJ684" s="1062">
        <v>4</v>
      </c>
      <c r="AK684" s="1062">
        <v>12</v>
      </c>
      <c r="AL684" s="1062">
        <v>2</v>
      </c>
      <c r="AM684" s="1062">
        <v>18</v>
      </c>
      <c r="AN684" s="1076">
        <v>1</v>
      </c>
      <c r="AQ684" s="1062">
        <v>1</v>
      </c>
      <c r="AR684" s="1062">
        <v>1</v>
      </c>
      <c r="AS684" s="1062">
        <v>0</v>
      </c>
      <c r="AT684" s="1062">
        <v>2</v>
      </c>
      <c r="AU684" s="1082">
        <v>1</v>
      </c>
      <c r="AX684" s="1062">
        <v>1</v>
      </c>
      <c r="AY684" s="1062">
        <v>5</v>
      </c>
      <c r="AZ684" s="1062">
        <v>1</v>
      </c>
      <c r="BA684" s="1062">
        <v>7</v>
      </c>
      <c r="BB684" s="1082">
        <v>1</v>
      </c>
      <c r="BM684" s="1062">
        <v>0</v>
      </c>
      <c r="BN684" s="1062">
        <v>0</v>
      </c>
      <c r="BO684" s="1062">
        <v>0</v>
      </c>
      <c r="BP684" s="1062">
        <v>0</v>
      </c>
      <c r="BQ684" s="1128">
        <v>1</v>
      </c>
      <c r="BS684" s="1062">
        <v>0</v>
      </c>
      <c r="BT684" s="1062">
        <v>0</v>
      </c>
      <c r="BU684" s="1062">
        <v>0</v>
      </c>
      <c r="BV684" s="1062">
        <v>0</v>
      </c>
      <c r="BW684" s="1076">
        <v>1</v>
      </c>
      <c r="CA684" s="1062">
        <v>1</v>
      </c>
      <c r="CB684" s="1062">
        <v>4</v>
      </c>
      <c r="CC684" s="1062">
        <v>7</v>
      </c>
      <c r="CD684" s="1062">
        <v>12</v>
      </c>
      <c r="CE684" s="1082">
        <v>1</v>
      </c>
      <c r="CH684" s="1062">
        <v>2</v>
      </c>
      <c r="CI684" s="1062">
        <v>5</v>
      </c>
      <c r="CJ684" s="1062">
        <v>10</v>
      </c>
      <c r="CK684" s="1062">
        <v>17</v>
      </c>
      <c r="CL684" s="1082">
        <v>1</v>
      </c>
      <c r="CP684" s="1062">
        <v>6</v>
      </c>
      <c r="CQ684" s="1062">
        <v>3</v>
      </c>
      <c r="CR684" s="1062">
        <v>13</v>
      </c>
      <c r="CS684" s="1062">
        <v>22</v>
      </c>
      <c r="CT684" s="1082">
        <v>1</v>
      </c>
      <c r="CW684" s="1062">
        <v>6</v>
      </c>
      <c r="CX684" s="1062">
        <v>3</v>
      </c>
      <c r="CY684" s="1062">
        <v>15</v>
      </c>
      <c r="CZ684" s="1062">
        <v>24</v>
      </c>
      <c r="DA684" s="1082">
        <v>1</v>
      </c>
      <c r="DB684" s="1082"/>
      <c r="DC684" s="1082"/>
      <c r="DD684" s="1082"/>
      <c r="DE684" s="1082"/>
      <c r="DF684" s="1082"/>
      <c r="DG684" s="1082"/>
      <c r="DH684" s="1082"/>
      <c r="DI684" s="1082"/>
      <c r="DJ684" s="1082"/>
      <c r="DK684" s="1082"/>
      <c r="DL684" s="1082"/>
      <c r="EF684" s="1062">
        <v>6</v>
      </c>
      <c r="EG684" s="1062">
        <v>6</v>
      </c>
      <c r="EH684" s="1062">
        <v>8</v>
      </c>
      <c r="EI684" s="1062">
        <v>20</v>
      </c>
      <c r="EJ684" s="1082">
        <v>1</v>
      </c>
      <c r="EM684" s="1062">
        <v>7</v>
      </c>
      <c r="EN684" s="1062">
        <v>6</v>
      </c>
      <c r="EO684" s="1062">
        <v>8</v>
      </c>
      <c r="EP684" s="1062">
        <v>21</v>
      </c>
      <c r="EQ684" s="1082">
        <v>1</v>
      </c>
      <c r="EU684" s="1062">
        <v>10</v>
      </c>
      <c r="EV684" s="1062">
        <v>1</v>
      </c>
      <c r="EW684" s="1062">
        <v>1</v>
      </c>
      <c r="EX684" s="1062">
        <v>12</v>
      </c>
      <c r="EY684" s="1081">
        <v>1</v>
      </c>
      <c r="FB684" s="1062">
        <v>11</v>
      </c>
      <c r="FC684" s="1062">
        <v>3</v>
      </c>
      <c r="FD684" s="1062">
        <v>5</v>
      </c>
      <c r="FE684" s="1062">
        <v>19</v>
      </c>
      <c r="FF684" s="1082">
        <v>1</v>
      </c>
      <c r="FJ684" s="1062">
        <v>3</v>
      </c>
      <c r="FK684" s="1062">
        <v>1</v>
      </c>
      <c r="FL684" s="1062">
        <v>1</v>
      </c>
      <c r="FM684" s="1062">
        <v>5</v>
      </c>
      <c r="FN684" s="1124">
        <v>1</v>
      </c>
      <c r="FQ684" s="1062">
        <v>3</v>
      </c>
      <c r="FR684" s="1062">
        <v>1</v>
      </c>
      <c r="FS684" s="1062">
        <v>1</v>
      </c>
      <c r="FT684" s="1062">
        <v>5</v>
      </c>
      <c r="FU684" s="1076">
        <v>1</v>
      </c>
      <c r="FY684" s="1062">
        <v>0</v>
      </c>
      <c r="FZ684" s="1062">
        <v>0</v>
      </c>
      <c r="GA684" s="1062">
        <v>0</v>
      </c>
      <c r="GB684" s="590">
        <v>0</v>
      </c>
      <c r="GC684" s="1139">
        <v>1</v>
      </c>
      <c r="GE684" s="589">
        <v>31</v>
      </c>
      <c r="GF684" s="589">
        <v>26</v>
      </c>
      <c r="GG684" s="589">
        <v>32</v>
      </c>
      <c r="GH684" s="586">
        <v>2</v>
      </c>
      <c r="GI684" s="586">
        <v>2</v>
      </c>
    </row>
    <row r="685" spans="1:191" hidden="1" x14ac:dyDescent="0.35">
      <c r="A685" s="1227">
        <v>43679</v>
      </c>
      <c r="AC685" s="1062">
        <v>5</v>
      </c>
      <c r="AD685" s="1062">
        <v>2</v>
      </c>
      <c r="AE685" s="1062">
        <v>2</v>
      </c>
      <c r="AF685" s="1062">
        <v>9</v>
      </c>
      <c r="AG685" s="1076">
        <v>1</v>
      </c>
      <c r="AJ685" s="1062">
        <v>5</v>
      </c>
      <c r="AK685" s="1062">
        <v>2</v>
      </c>
      <c r="AL685" s="1062">
        <v>2</v>
      </c>
      <c r="AM685" s="1062">
        <v>9</v>
      </c>
      <c r="AN685" s="1076">
        <v>1</v>
      </c>
      <c r="AQ685" s="1062">
        <v>2</v>
      </c>
      <c r="AR685" s="1062">
        <v>2</v>
      </c>
      <c r="AS685" s="1062">
        <v>1</v>
      </c>
      <c r="AT685" s="1062">
        <v>5</v>
      </c>
      <c r="AU685" s="1082">
        <v>1</v>
      </c>
      <c r="AX685" s="1062">
        <v>2</v>
      </c>
      <c r="AY685" s="1062">
        <v>4</v>
      </c>
      <c r="AZ685" s="1062">
        <v>1</v>
      </c>
      <c r="BA685" s="1062">
        <v>7</v>
      </c>
      <c r="BB685" s="1082">
        <v>1</v>
      </c>
      <c r="BM685" s="1062">
        <v>0</v>
      </c>
      <c r="BN685" s="1062">
        <v>0</v>
      </c>
      <c r="BO685" s="1062">
        <v>0</v>
      </c>
      <c r="BP685" s="1062">
        <v>0</v>
      </c>
      <c r="BQ685" s="1128">
        <v>1</v>
      </c>
      <c r="BS685" s="1062">
        <v>0</v>
      </c>
      <c r="BT685" s="1062">
        <v>0</v>
      </c>
      <c r="BU685" s="1062">
        <v>0</v>
      </c>
      <c r="BV685" s="1062">
        <v>0</v>
      </c>
      <c r="BW685" s="1076">
        <v>1</v>
      </c>
      <c r="CA685" s="1062">
        <v>8</v>
      </c>
      <c r="CB685" s="1062">
        <v>0</v>
      </c>
      <c r="CC685" s="1062">
        <v>2</v>
      </c>
      <c r="CD685" s="1062">
        <v>10</v>
      </c>
      <c r="CE685" s="1082">
        <v>1</v>
      </c>
      <c r="CH685" s="1062">
        <v>9</v>
      </c>
      <c r="CI685" s="1062">
        <v>0</v>
      </c>
      <c r="CJ685" s="1062">
        <v>3</v>
      </c>
      <c r="CK685" s="1062">
        <v>12</v>
      </c>
      <c r="CL685" s="1082">
        <v>1</v>
      </c>
      <c r="CP685" s="1062">
        <v>6</v>
      </c>
      <c r="CQ685" s="1062">
        <v>2</v>
      </c>
      <c r="CR685" s="1062">
        <v>5</v>
      </c>
      <c r="CS685" s="1062">
        <v>13</v>
      </c>
      <c r="CT685" s="1082">
        <v>1</v>
      </c>
      <c r="CW685" s="1062">
        <v>6</v>
      </c>
      <c r="CX685" s="1062">
        <v>2</v>
      </c>
      <c r="CY685" s="1062">
        <v>5</v>
      </c>
      <c r="CZ685" s="1062">
        <v>13</v>
      </c>
      <c r="DA685" s="1082">
        <v>1</v>
      </c>
      <c r="DB685" s="1082"/>
      <c r="DC685" s="1082"/>
      <c r="DD685" s="1082"/>
      <c r="DE685" s="1082"/>
      <c r="DF685" s="1082"/>
      <c r="DG685" s="1082"/>
      <c r="DH685" s="1082"/>
      <c r="DI685" s="1082"/>
      <c r="DJ685" s="1082"/>
      <c r="DK685" s="1082"/>
      <c r="DL685" s="1082"/>
      <c r="EF685" s="1062">
        <v>2</v>
      </c>
      <c r="EG685" s="1062">
        <v>0</v>
      </c>
      <c r="EH685" s="1062">
        <v>0</v>
      </c>
      <c r="EI685" s="1062">
        <v>2</v>
      </c>
      <c r="EJ685" s="1082">
        <v>1</v>
      </c>
      <c r="EM685" s="1062">
        <v>3</v>
      </c>
      <c r="EN685" s="1062">
        <v>1</v>
      </c>
      <c r="EO685" s="1062">
        <v>3</v>
      </c>
      <c r="EP685" s="1062">
        <v>7</v>
      </c>
      <c r="EQ685" s="1082">
        <v>1</v>
      </c>
      <c r="EU685" s="1062">
        <v>3</v>
      </c>
      <c r="EV685" s="1062">
        <v>0</v>
      </c>
      <c r="EW685" s="1062">
        <v>0</v>
      </c>
      <c r="EX685" s="1062">
        <v>3</v>
      </c>
      <c r="EY685" s="1081">
        <v>1</v>
      </c>
      <c r="FB685" s="1062">
        <v>5</v>
      </c>
      <c r="FC685" s="1062">
        <v>2</v>
      </c>
      <c r="FD685" s="1062">
        <v>2</v>
      </c>
      <c r="FE685" s="1062">
        <v>9</v>
      </c>
      <c r="FF685" s="1082">
        <v>1</v>
      </c>
      <c r="FJ685" s="1062">
        <v>1</v>
      </c>
      <c r="FK685" s="1062">
        <v>0</v>
      </c>
      <c r="FL685" s="1062">
        <v>1</v>
      </c>
      <c r="FM685" s="1062">
        <v>2</v>
      </c>
      <c r="FN685" s="1124">
        <v>1</v>
      </c>
      <c r="FQ685" s="1062">
        <v>1</v>
      </c>
      <c r="FR685" s="1062">
        <v>0</v>
      </c>
      <c r="FS685" s="1062">
        <v>2</v>
      </c>
      <c r="FT685" s="1062">
        <v>3</v>
      </c>
      <c r="FU685" s="1076">
        <v>1</v>
      </c>
      <c r="FY685" s="1062">
        <v>0</v>
      </c>
      <c r="FZ685" s="1062">
        <v>0</v>
      </c>
      <c r="GA685" s="1062">
        <v>1</v>
      </c>
      <c r="GB685" s="590">
        <v>1</v>
      </c>
      <c r="GC685" s="1139">
        <v>1</v>
      </c>
      <c r="GE685" s="589">
        <v>27</v>
      </c>
      <c r="GF685" s="589">
        <v>6</v>
      </c>
      <c r="GG685" s="589">
        <v>12</v>
      </c>
      <c r="GH685" s="586">
        <v>0</v>
      </c>
      <c r="GI685" s="586">
        <v>1</v>
      </c>
    </row>
    <row r="686" spans="1:191" hidden="1" x14ac:dyDescent="0.35">
      <c r="A686" s="1225">
        <v>43682</v>
      </c>
      <c r="AC686" s="1062">
        <v>4</v>
      </c>
      <c r="AD686" s="1062">
        <v>1</v>
      </c>
      <c r="AE686" s="1062">
        <v>2</v>
      </c>
      <c r="AF686" s="1062">
        <v>7</v>
      </c>
      <c r="AG686" s="1076">
        <v>1</v>
      </c>
      <c r="AJ686" s="1062">
        <v>4</v>
      </c>
      <c r="AK686" s="1062">
        <v>2</v>
      </c>
      <c r="AL686" s="1062">
        <v>2</v>
      </c>
      <c r="AM686" s="1062">
        <v>8</v>
      </c>
      <c r="AN686" s="1076">
        <v>1</v>
      </c>
      <c r="AQ686" s="1062">
        <v>4</v>
      </c>
      <c r="AR686" s="1062">
        <v>5</v>
      </c>
      <c r="AS686" s="1062">
        <v>4</v>
      </c>
      <c r="AT686" s="1062">
        <v>13</v>
      </c>
      <c r="AU686" s="1082">
        <v>1</v>
      </c>
      <c r="AX686" s="1062">
        <v>4</v>
      </c>
      <c r="AY686" s="1062">
        <v>8</v>
      </c>
      <c r="AZ686" s="1062">
        <v>5</v>
      </c>
      <c r="BA686" s="1062">
        <v>17</v>
      </c>
      <c r="BB686" s="1082">
        <v>1</v>
      </c>
      <c r="BM686" s="1062">
        <v>0</v>
      </c>
      <c r="BN686" s="1062">
        <v>0</v>
      </c>
      <c r="BO686" s="1062">
        <v>0</v>
      </c>
      <c r="BP686" s="1062">
        <v>0</v>
      </c>
      <c r="BQ686" s="1128">
        <v>1</v>
      </c>
      <c r="BS686" s="1062">
        <v>0</v>
      </c>
      <c r="BT686" s="1062">
        <v>0</v>
      </c>
      <c r="BU686" s="1062">
        <v>0</v>
      </c>
      <c r="BV686" s="1062">
        <v>0</v>
      </c>
      <c r="BW686" s="1076">
        <v>1</v>
      </c>
      <c r="CA686" s="1062">
        <v>7</v>
      </c>
      <c r="CB686" s="1062">
        <v>3</v>
      </c>
      <c r="CC686" s="1062">
        <v>2</v>
      </c>
      <c r="CD686" s="1062">
        <v>12</v>
      </c>
      <c r="CE686" s="1082">
        <v>1</v>
      </c>
      <c r="CH686" s="1062">
        <v>12</v>
      </c>
      <c r="CI686" s="1062">
        <v>4</v>
      </c>
      <c r="CJ686" s="1062">
        <v>3</v>
      </c>
      <c r="CK686" s="1062">
        <v>19</v>
      </c>
      <c r="CL686" s="1082">
        <v>1</v>
      </c>
      <c r="CP686" s="1062">
        <v>8</v>
      </c>
      <c r="CQ686" s="1062">
        <v>0</v>
      </c>
      <c r="CR686" s="1062">
        <v>3</v>
      </c>
      <c r="CS686" s="1062">
        <v>11</v>
      </c>
      <c r="CT686" s="1082">
        <v>1</v>
      </c>
      <c r="CW686" s="1062">
        <v>8</v>
      </c>
      <c r="CX686" s="1062">
        <v>1</v>
      </c>
      <c r="CY686" s="1062">
        <v>4</v>
      </c>
      <c r="CZ686" s="1062">
        <v>13</v>
      </c>
      <c r="DA686" s="1082">
        <v>1</v>
      </c>
      <c r="DB686" s="1082"/>
      <c r="DC686" s="1082"/>
      <c r="DD686" s="1082"/>
      <c r="DE686" s="1082"/>
      <c r="DF686" s="1082"/>
      <c r="DG686" s="1082"/>
      <c r="DH686" s="1082"/>
      <c r="DI686" s="1082"/>
      <c r="DJ686" s="1082"/>
      <c r="DK686" s="1082"/>
      <c r="DL686" s="1082"/>
      <c r="EF686" s="1062">
        <v>4</v>
      </c>
      <c r="EG686" s="1062">
        <v>1</v>
      </c>
      <c r="EH686" s="1062">
        <v>4</v>
      </c>
      <c r="EI686" s="1062">
        <v>9</v>
      </c>
      <c r="EJ686" s="1082">
        <v>1</v>
      </c>
      <c r="EM686" s="1062">
        <v>6</v>
      </c>
      <c r="EN686" s="1062">
        <v>2</v>
      </c>
      <c r="EO686" s="1062">
        <v>5</v>
      </c>
      <c r="EP686" s="1062">
        <v>13</v>
      </c>
      <c r="EQ686" s="1082">
        <v>1</v>
      </c>
      <c r="EU686" s="1062">
        <v>4</v>
      </c>
      <c r="EV686" s="1062">
        <v>0</v>
      </c>
      <c r="EW686" s="1062">
        <v>1</v>
      </c>
      <c r="EX686" s="1062">
        <v>5</v>
      </c>
      <c r="EY686" s="1081">
        <v>1</v>
      </c>
      <c r="FB686" s="1062">
        <v>4</v>
      </c>
      <c r="FC686" s="1062">
        <v>1</v>
      </c>
      <c r="FD686" s="1062">
        <v>4</v>
      </c>
      <c r="FE686" s="1062">
        <v>9</v>
      </c>
      <c r="FF686" s="1082">
        <v>1</v>
      </c>
      <c r="FJ686" s="1062">
        <v>0</v>
      </c>
      <c r="FK686" s="1062">
        <v>0</v>
      </c>
      <c r="FL686" s="1062">
        <v>0</v>
      </c>
      <c r="FM686" s="1062">
        <v>0</v>
      </c>
      <c r="FN686" s="1124">
        <v>1</v>
      </c>
      <c r="FQ686" s="1062">
        <v>1</v>
      </c>
      <c r="FR686" s="1062">
        <v>1</v>
      </c>
      <c r="FS686" s="1062">
        <v>3</v>
      </c>
      <c r="FT686" s="1062">
        <v>5</v>
      </c>
      <c r="FU686" s="1076">
        <v>1</v>
      </c>
      <c r="FY686" s="1062">
        <v>1</v>
      </c>
      <c r="FZ686" s="1062">
        <v>0</v>
      </c>
      <c r="GA686" s="1062">
        <v>4</v>
      </c>
      <c r="GB686" s="590">
        <v>5</v>
      </c>
      <c r="GC686" s="1139">
        <v>1</v>
      </c>
      <c r="GE686" s="589">
        <v>32</v>
      </c>
      <c r="GF686" s="589">
        <v>10</v>
      </c>
      <c r="GG686" s="589">
        <v>20</v>
      </c>
      <c r="GH686" s="586">
        <v>1</v>
      </c>
      <c r="GI686" s="586">
        <v>1</v>
      </c>
    </row>
    <row r="687" spans="1:191" hidden="1" x14ac:dyDescent="0.35">
      <c r="A687" s="1225">
        <v>43683</v>
      </c>
      <c r="AC687" s="1062">
        <v>4</v>
      </c>
      <c r="AD687" s="1062">
        <v>2</v>
      </c>
      <c r="AE687" s="1062">
        <v>1</v>
      </c>
      <c r="AF687" s="1062">
        <v>7</v>
      </c>
      <c r="AG687" s="1076">
        <v>1</v>
      </c>
      <c r="AJ687" s="1062">
        <v>6</v>
      </c>
      <c r="AK687" s="1062">
        <v>3</v>
      </c>
      <c r="AL687" s="1062">
        <v>2</v>
      </c>
      <c r="AM687" s="1062">
        <v>11</v>
      </c>
      <c r="AN687" s="1076">
        <v>1</v>
      </c>
      <c r="AQ687" s="1062">
        <v>1</v>
      </c>
      <c r="AR687" s="1062">
        <v>0</v>
      </c>
      <c r="AS687" s="1062">
        <v>2</v>
      </c>
      <c r="AT687" s="1062">
        <v>3</v>
      </c>
      <c r="AU687" s="1082">
        <v>1</v>
      </c>
      <c r="AX687" s="1062">
        <v>1</v>
      </c>
      <c r="AY687" s="1062">
        <v>0</v>
      </c>
      <c r="AZ687" s="1062">
        <v>3</v>
      </c>
      <c r="BA687" s="1062">
        <v>4</v>
      </c>
      <c r="BB687" s="1082">
        <v>1</v>
      </c>
      <c r="BM687" s="1062">
        <v>0</v>
      </c>
      <c r="BN687" s="1062">
        <v>0</v>
      </c>
      <c r="BO687" s="1062">
        <v>0</v>
      </c>
      <c r="BP687" s="1062">
        <v>0</v>
      </c>
      <c r="BQ687" s="1128">
        <v>1</v>
      </c>
      <c r="BS687" s="1062">
        <v>0</v>
      </c>
      <c r="BT687" s="1062">
        <v>0</v>
      </c>
      <c r="BU687" s="1062">
        <v>0</v>
      </c>
      <c r="BV687" s="1062">
        <v>0</v>
      </c>
      <c r="BW687" s="1076">
        <v>1</v>
      </c>
      <c r="CA687" s="1062">
        <v>8</v>
      </c>
      <c r="CB687" s="1062">
        <v>0</v>
      </c>
      <c r="CC687" s="1062">
        <v>4</v>
      </c>
      <c r="CD687" s="1062">
        <v>12</v>
      </c>
      <c r="CE687" s="1082">
        <v>1</v>
      </c>
      <c r="CH687" s="1062">
        <v>10</v>
      </c>
      <c r="CI687" s="1062">
        <v>0</v>
      </c>
      <c r="CJ687" s="1062">
        <v>6</v>
      </c>
      <c r="CK687" s="1062">
        <v>16</v>
      </c>
      <c r="CL687" s="1082">
        <v>1</v>
      </c>
      <c r="CP687" s="1062">
        <v>7</v>
      </c>
      <c r="CQ687" s="1062">
        <v>0</v>
      </c>
      <c r="CR687" s="1062">
        <v>5</v>
      </c>
      <c r="CS687" s="1062">
        <v>12</v>
      </c>
      <c r="CT687" s="1082">
        <v>1</v>
      </c>
      <c r="CW687" s="1062">
        <v>7</v>
      </c>
      <c r="CX687" s="1062">
        <v>0</v>
      </c>
      <c r="CY687" s="1062">
        <v>6</v>
      </c>
      <c r="CZ687" s="1062">
        <v>13</v>
      </c>
      <c r="DA687" s="1082">
        <v>1</v>
      </c>
      <c r="DB687" s="1082"/>
      <c r="DC687" s="1082"/>
      <c r="DD687" s="1082"/>
      <c r="DE687" s="1082"/>
      <c r="DF687" s="1082"/>
      <c r="DG687" s="1082"/>
      <c r="DH687" s="1082"/>
      <c r="DI687" s="1082"/>
      <c r="DJ687" s="1082"/>
      <c r="DK687" s="1082"/>
      <c r="DL687" s="1082"/>
      <c r="EF687" s="1062">
        <v>3</v>
      </c>
      <c r="EG687" s="1062">
        <v>0</v>
      </c>
      <c r="EH687" s="1062">
        <v>0</v>
      </c>
      <c r="EI687" s="1062">
        <v>3</v>
      </c>
      <c r="EJ687" s="1082">
        <v>1</v>
      </c>
      <c r="EM687" s="1062">
        <v>4</v>
      </c>
      <c r="EN687" s="1062">
        <v>0</v>
      </c>
      <c r="EO687" s="1062">
        <v>1</v>
      </c>
      <c r="EP687" s="1062">
        <v>5</v>
      </c>
      <c r="EQ687" s="1082">
        <v>1</v>
      </c>
      <c r="EU687" s="1062">
        <v>4</v>
      </c>
      <c r="EV687" s="1062">
        <v>0</v>
      </c>
      <c r="EW687" s="1062">
        <v>0</v>
      </c>
      <c r="EX687" s="1062">
        <v>4</v>
      </c>
      <c r="EY687" s="1081">
        <v>1</v>
      </c>
      <c r="FB687" s="1062">
        <v>4</v>
      </c>
      <c r="FC687" s="1062">
        <v>0</v>
      </c>
      <c r="FD687" s="1062">
        <v>1</v>
      </c>
      <c r="FE687" s="1062">
        <v>5</v>
      </c>
      <c r="FF687" s="1082">
        <v>1</v>
      </c>
      <c r="FJ687" s="1062">
        <v>2</v>
      </c>
      <c r="FK687" s="1062">
        <v>0</v>
      </c>
      <c r="FL687" s="1062">
        <v>4</v>
      </c>
      <c r="FM687" s="1062">
        <v>6</v>
      </c>
      <c r="FN687" s="1124">
        <v>1</v>
      </c>
      <c r="FQ687" s="1062">
        <v>4</v>
      </c>
      <c r="FR687" s="1062">
        <v>0</v>
      </c>
      <c r="FS687" s="1062">
        <v>4</v>
      </c>
      <c r="FT687" s="1062">
        <v>8</v>
      </c>
      <c r="FU687" s="1076">
        <v>1</v>
      </c>
      <c r="FY687" s="1062">
        <v>0</v>
      </c>
      <c r="FZ687" s="1062">
        <v>1</v>
      </c>
      <c r="GA687" s="1062">
        <v>1</v>
      </c>
      <c r="GB687" s="590">
        <v>2</v>
      </c>
      <c r="GC687" s="1139">
        <v>1</v>
      </c>
      <c r="GE687" s="589">
        <v>29</v>
      </c>
      <c r="GF687" s="589">
        <v>3</v>
      </c>
      <c r="GG687" s="589">
        <v>17</v>
      </c>
      <c r="GH687" s="586">
        <v>1</v>
      </c>
      <c r="GI687" s="586">
        <v>1</v>
      </c>
    </row>
    <row r="688" spans="1:191" hidden="1" x14ac:dyDescent="0.35">
      <c r="A688" s="1225">
        <v>43684</v>
      </c>
      <c r="Q688" s="1062">
        <v>0</v>
      </c>
      <c r="R688" s="1062">
        <v>0</v>
      </c>
      <c r="S688" s="1062">
        <v>2</v>
      </c>
      <c r="T688" s="1062">
        <v>2</v>
      </c>
      <c r="U688" s="1076">
        <v>1</v>
      </c>
      <c r="AA688" s="1076">
        <v>1</v>
      </c>
      <c r="AC688" s="1062">
        <v>8</v>
      </c>
      <c r="AD688" s="1062">
        <v>4</v>
      </c>
      <c r="AE688" s="1062">
        <v>1</v>
      </c>
      <c r="AF688" s="1062">
        <v>13</v>
      </c>
      <c r="AG688" s="1076">
        <v>1</v>
      </c>
      <c r="AM688" s="1062">
        <v>0</v>
      </c>
      <c r="AN688" s="1076">
        <v>1</v>
      </c>
      <c r="AQ688" s="1062">
        <v>1</v>
      </c>
      <c r="AR688" s="1062">
        <v>4</v>
      </c>
      <c r="AS688" s="1062">
        <v>1</v>
      </c>
      <c r="AT688" s="1062">
        <v>6</v>
      </c>
      <c r="AU688" s="1082">
        <v>1</v>
      </c>
      <c r="BA688" s="1062">
        <v>0</v>
      </c>
      <c r="BB688" s="1082">
        <v>1</v>
      </c>
      <c r="BM688" s="1062">
        <v>0</v>
      </c>
      <c r="BN688" s="1062">
        <v>0</v>
      </c>
      <c r="BO688" s="1062">
        <v>0</v>
      </c>
      <c r="BP688" s="1062">
        <v>0</v>
      </c>
      <c r="BQ688" s="1128">
        <v>0</v>
      </c>
      <c r="BV688" s="1062">
        <v>0</v>
      </c>
      <c r="BW688" s="1076">
        <v>0</v>
      </c>
      <c r="CA688" s="1062">
        <v>2</v>
      </c>
      <c r="CB688" s="1062">
        <v>7</v>
      </c>
      <c r="CC688" s="1062">
        <v>0</v>
      </c>
      <c r="CD688" s="1062">
        <v>9</v>
      </c>
      <c r="CE688" s="1082">
        <v>1</v>
      </c>
      <c r="CK688" s="1062">
        <v>0</v>
      </c>
      <c r="CL688" s="1082">
        <v>1</v>
      </c>
      <c r="CP688" s="1062">
        <v>5</v>
      </c>
      <c r="CQ688" s="1062">
        <v>0</v>
      </c>
      <c r="CR688" s="1062">
        <v>4</v>
      </c>
      <c r="CS688" s="1062">
        <v>9</v>
      </c>
      <c r="CT688" s="1082">
        <v>1</v>
      </c>
      <c r="CZ688" s="1062">
        <v>0</v>
      </c>
      <c r="DA688" s="1082">
        <v>1</v>
      </c>
      <c r="DB688" s="1082"/>
      <c r="DC688" s="1082"/>
      <c r="DD688" s="1082"/>
      <c r="DE688" s="1082"/>
      <c r="DF688" s="1082"/>
      <c r="DG688" s="1082"/>
      <c r="DH688" s="1082"/>
      <c r="DI688" s="1082"/>
      <c r="DJ688" s="1082"/>
      <c r="DK688" s="1082"/>
      <c r="DL688" s="1082"/>
      <c r="EF688" s="1062">
        <v>11</v>
      </c>
      <c r="EG688" s="1062">
        <v>0</v>
      </c>
      <c r="EH688" s="1062">
        <v>4</v>
      </c>
      <c r="EI688" s="1062">
        <v>15</v>
      </c>
      <c r="EJ688" s="1082">
        <v>1</v>
      </c>
      <c r="EP688" s="1062">
        <v>0</v>
      </c>
      <c r="EQ688" s="1082">
        <v>1</v>
      </c>
      <c r="EU688" s="1062">
        <v>5</v>
      </c>
      <c r="EV688" s="1062">
        <v>0</v>
      </c>
      <c r="EW688" s="1062">
        <v>0</v>
      </c>
      <c r="EX688" s="1062">
        <v>5</v>
      </c>
      <c r="EY688" s="1081">
        <v>1</v>
      </c>
      <c r="FB688" s="1062">
        <v>0</v>
      </c>
      <c r="FE688" s="1062">
        <v>0</v>
      </c>
      <c r="FF688" s="1082">
        <v>1</v>
      </c>
      <c r="FJ688" s="1062">
        <v>4</v>
      </c>
      <c r="FK688" s="1062">
        <v>1</v>
      </c>
      <c r="FL688" s="1062">
        <v>3</v>
      </c>
      <c r="FM688" s="1062">
        <v>8</v>
      </c>
      <c r="FN688" s="1124">
        <v>1</v>
      </c>
      <c r="FT688" s="1062">
        <v>0</v>
      </c>
      <c r="FU688" s="1076">
        <v>1</v>
      </c>
      <c r="FY688" s="1062">
        <v>2</v>
      </c>
      <c r="FZ688" s="1062">
        <v>1</v>
      </c>
      <c r="GA688" s="1062">
        <v>1</v>
      </c>
      <c r="GC688" s="1139">
        <v>1</v>
      </c>
      <c r="GE688" s="589">
        <v>38</v>
      </c>
      <c r="GF688" s="589">
        <v>17</v>
      </c>
      <c r="GG688" s="589">
        <v>14</v>
      </c>
      <c r="GH688" s="586">
        <v>1</v>
      </c>
      <c r="GI688" s="586">
        <v>1</v>
      </c>
    </row>
    <row r="689" spans="1:191" hidden="1" x14ac:dyDescent="0.35">
      <c r="A689" s="1225">
        <v>43685</v>
      </c>
      <c r="Q689" s="1062">
        <v>0</v>
      </c>
      <c r="R689" s="1062">
        <v>0</v>
      </c>
      <c r="S689" s="1062">
        <v>14</v>
      </c>
      <c r="T689" s="1062">
        <v>14</v>
      </c>
      <c r="U689" s="1076">
        <v>1</v>
      </c>
      <c r="W689" s="1062">
        <v>0</v>
      </c>
      <c r="X689" s="1062">
        <v>0</v>
      </c>
      <c r="Y689" s="1062">
        <v>0</v>
      </c>
      <c r="Z689" s="1062">
        <v>0</v>
      </c>
      <c r="AA689" s="1076">
        <v>1</v>
      </c>
      <c r="AC689" s="1062">
        <v>7</v>
      </c>
      <c r="AD689" s="1062">
        <v>2</v>
      </c>
      <c r="AE689" s="1062">
        <v>1</v>
      </c>
      <c r="AF689" s="1062">
        <v>10</v>
      </c>
      <c r="AG689" s="1076">
        <v>1</v>
      </c>
      <c r="AJ689" s="1062">
        <v>7</v>
      </c>
      <c r="AK689" s="1062">
        <v>4</v>
      </c>
      <c r="AL689" s="1062">
        <v>1</v>
      </c>
      <c r="AM689" s="1062">
        <v>12</v>
      </c>
      <c r="AN689" s="1076">
        <v>1</v>
      </c>
      <c r="AQ689" s="1062">
        <v>2</v>
      </c>
      <c r="AR689" s="1062">
        <v>0</v>
      </c>
      <c r="AS689" s="1062">
        <v>1</v>
      </c>
      <c r="AT689" s="1062">
        <v>3</v>
      </c>
      <c r="AU689" s="1082">
        <v>1</v>
      </c>
      <c r="AX689" s="1062">
        <v>2</v>
      </c>
      <c r="AY689" s="1062">
        <v>0</v>
      </c>
      <c r="AZ689" s="1062">
        <v>1</v>
      </c>
      <c r="BA689" s="1062">
        <v>3</v>
      </c>
      <c r="BM689" s="1062">
        <v>0</v>
      </c>
      <c r="BN689" s="1062">
        <v>0</v>
      </c>
      <c r="BO689" s="1062">
        <v>0</v>
      </c>
      <c r="BP689" s="1062">
        <v>0</v>
      </c>
      <c r="BQ689" s="1128">
        <v>0</v>
      </c>
      <c r="BS689" s="1062">
        <v>0</v>
      </c>
      <c r="BT689" s="1062">
        <v>0</v>
      </c>
      <c r="BU689" s="1062">
        <v>0</v>
      </c>
      <c r="BV689" s="1062">
        <v>0</v>
      </c>
      <c r="BW689" s="1076">
        <v>0</v>
      </c>
      <c r="CA689" s="1062">
        <v>2</v>
      </c>
      <c r="CB689" s="1062">
        <v>0</v>
      </c>
      <c r="CC689" s="1062">
        <v>5</v>
      </c>
      <c r="CD689" s="1062">
        <v>7</v>
      </c>
      <c r="CE689" s="1082">
        <v>1</v>
      </c>
      <c r="CH689" s="1062">
        <v>5</v>
      </c>
      <c r="CI689" s="1062">
        <v>1</v>
      </c>
      <c r="CJ689" s="1062">
        <v>6</v>
      </c>
      <c r="CK689" s="1062">
        <v>12</v>
      </c>
      <c r="CL689" s="1082">
        <v>1</v>
      </c>
      <c r="CP689" s="1062">
        <v>0</v>
      </c>
      <c r="CQ689" s="1062">
        <v>0</v>
      </c>
      <c r="CR689" s="1062">
        <v>4</v>
      </c>
      <c r="CS689" s="1062">
        <v>4</v>
      </c>
      <c r="CT689" s="1082">
        <v>1</v>
      </c>
      <c r="CW689" s="1062">
        <v>0</v>
      </c>
      <c r="CX689" s="1062">
        <v>0</v>
      </c>
      <c r="CY689" s="1062">
        <v>4</v>
      </c>
      <c r="CZ689" s="1062">
        <v>4</v>
      </c>
      <c r="DA689" s="1082">
        <v>1</v>
      </c>
      <c r="DB689" s="1082"/>
      <c r="DC689" s="1082"/>
      <c r="DD689" s="1082"/>
      <c r="DE689" s="1082"/>
      <c r="DF689" s="1082"/>
      <c r="DG689" s="1082"/>
      <c r="DH689" s="1082"/>
      <c r="DI689" s="1082"/>
      <c r="DJ689" s="1082"/>
      <c r="DK689" s="1082"/>
      <c r="DL689" s="1082"/>
      <c r="EF689" s="1062">
        <v>6</v>
      </c>
      <c r="EG689" s="1062">
        <v>0</v>
      </c>
      <c r="EH689" s="1062">
        <v>2</v>
      </c>
      <c r="EI689" s="1062">
        <v>8</v>
      </c>
      <c r="EJ689" s="1082">
        <v>1</v>
      </c>
      <c r="EM689" s="1062">
        <v>7</v>
      </c>
      <c r="EN689" s="1062">
        <v>0</v>
      </c>
      <c r="EO689" s="1062">
        <v>5</v>
      </c>
      <c r="EP689" s="1062">
        <v>12</v>
      </c>
      <c r="EQ689" s="1082">
        <v>1</v>
      </c>
      <c r="EU689" s="1062">
        <v>5</v>
      </c>
      <c r="EV689" s="1062">
        <v>1</v>
      </c>
      <c r="EW689" s="1062">
        <v>0</v>
      </c>
      <c r="EX689" s="1062">
        <v>6</v>
      </c>
      <c r="EY689" s="1081">
        <v>1</v>
      </c>
      <c r="FB689" s="1062">
        <v>7</v>
      </c>
      <c r="FC689" s="1062">
        <v>1</v>
      </c>
      <c r="FD689" s="1062">
        <v>2</v>
      </c>
      <c r="FE689" s="1062">
        <v>10</v>
      </c>
      <c r="FF689" s="1082">
        <v>1</v>
      </c>
      <c r="FJ689" s="1062">
        <v>6</v>
      </c>
      <c r="FK689" s="1062">
        <v>0</v>
      </c>
      <c r="FL689" s="1062">
        <v>1</v>
      </c>
      <c r="FM689" s="1062">
        <v>7</v>
      </c>
      <c r="FN689" s="1124">
        <v>1</v>
      </c>
      <c r="FQ689" s="1062">
        <v>6</v>
      </c>
      <c r="FR689" s="1062">
        <v>0</v>
      </c>
      <c r="FS689" s="1062">
        <v>1</v>
      </c>
      <c r="FT689" s="1062">
        <v>7</v>
      </c>
      <c r="FU689" s="1076">
        <v>1</v>
      </c>
      <c r="FY689" s="1062">
        <v>0</v>
      </c>
      <c r="FZ689" s="1062">
        <v>1</v>
      </c>
      <c r="GA689" s="1062">
        <v>1</v>
      </c>
      <c r="GB689" s="590">
        <v>2</v>
      </c>
      <c r="GC689" s="1139">
        <v>1</v>
      </c>
      <c r="GE689" s="589">
        <v>28</v>
      </c>
      <c r="GF689" s="589">
        <v>4</v>
      </c>
      <c r="GG689" s="589">
        <v>15</v>
      </c>
      <c r="GH689" s="586">
        <v>1</v>
      </c>
      <c r="GI689" s="586">
        <v>1</v>
      </c>
    </row>
    <row r="690" spans="1:191" ht="16.5" hidden="1" customHeight="1" x14ac:dyDescent="0.35">
      <c r="A690" s="1227">
        <v>43686</v>
      </c>
      <c r="Q690" s="1062">
        <v>1</v>
      </c>
      <c r="R690" s="1062">
        <v>4</v>
      </c>
      <c r="S690" s="1062">
        <v>5</v>
      </c>
      <c r="T690" s="1062">
        <v>10</v>
      </c>
      <c r="U690" s="1076">
        <v>1</v>
      </c>
      <c r="W690" s="1062">
        <v>1</v>
      </c>
      <c r="X690" s="1062">
        <v>4</v>
      </c>
      <c r="Y690" s="1062">
        <v>8</v>
      </c>
      <c r="Z690" s="1062">
        <v>13</v>
      </c>
      <c r="AA690" s="1076">
        <v>1</v>
      </c>
      <c r="AC690" s="1062">
        <v>0</v>
      </c>
      <c r="AD690" s="1062">
        <v>0</v>
      </c>
      <c r="AE690" s="1062">
        <v>0</v>
      </c>
      <c r="AF690" s="1062">
        <v>0</v>
      </c>
      <c r="AG690" s="1076">
        <v>0</v>
      </c>
      <c r="AJ690" s="1062">
        <v>0</v>
      </c>
      <c r="AK690" s="1062">
        <v>0</v>
      </c>
      <c r="AL690" s="1062">
        <v>0</v>
      </c>
      <c r="AM690" s="1062">
        <v>0</v>
      </c>
      <c r="AN690" s="1076">
        <v>0</v>
      </c>
      <c r="AQ690" s="1062">
        <v>5</v>
      </c>
      <c r="AR690" s="1062">
        <v>3</v>
      </c>
      <c r="AS690" s="1062">
        <v>1</v>
      </c>
      <c r="AT690" s="1062">
        <v>9</v>
      </c>
      <c r="AU690" s="1082">
        <v>1</v>
      </c>
      <c r="AX690" s="1062">
        <v>5</v>
      </c>
      <c r="AY690" s="1062">
        <v>3</v>
      </c>
      <c r="AZ690" s="1062">
        <v>2</v>
      </c>
      <c r="BA690" s="1062">
        <v>10</v>
      </c>
      <c r="BM690" s="1062">
        <v>0</v>
      </c>
      <c r="BN690" s="1062">
        <v>0</v>
      </c>
      <c r="BO690" s="1062">
        <v>0</v>
      </c>
      <c r="BP690" s="1062">
        <v>0</v>
      </c>
      <c r="BQ690" s="1128">
        <v>0</v>
      </c>
      <c r="BS690" s="1062">
        <v>0</v>
      </c>
      <c r="BT690" s="1062">
        <v>0</v>
      </c>
      <c r="BU690" s="1062">
        <v>0</v>
      </c>
      <c r="BV690" s="1062">
        <v>0</v>
      </c>
      <c r="BW690" s="1076">
        <v>0</v>
      </c>
      <c r="CA690" s="1062">
        <v>5</v>
      </c>
      <c r="CB690" s="1062">
        <v>0</v>
      </c>
      <c r="CC690" s="1062">
        <v>3</v>
      </c>
      <c r="CD690" s="1062">
        <v>8</v>
      </c>
      <c r="CE690" s="1082">
        <v>1</v>
      </c>
      <c r="CH690" s="1062">
        <v>7</v>
      </c>
      <c r="CI690" s="1062">
        <v>0</v>
      </c>
      <c r="CJ690" s="1062">
        <v>7</v>
      </c>
      <c r="CK690" s="1062">
        <v>14</v>
      </c>
      <c r="CL690" s="1082">
        <v>1</v>
      </c>
      <c r="CP690" s="1062">
        <v>0</v>
      </c>
      <c r="CQ690" s="1062">
        <v>0</v>
      </c>
      <c r="CR690" s="1062">
        <v>0</v>
      </c>
      <c r="CS690" s="1062">
        <v>0</v>
      </c>
      <c r="CT690" s="1082">
        <v>0</v>
      </c>
      <c r="CW690" s="1062">
        <v>0</v>
      </c>
      <c r="CX690" s="1062">
        <v>0</v>
      </c>
      <c r="CY690" s="1062">
        <v>0</v>
      </c>
      <c r="CZ690" s="1062">
        <v>0</v>
      </c>
      <c r="DA690" s="1082">
        <v>0</v>
      </c>
      <c r="DB690" s="1082"/>
      <c r="DC690" s="1082"/>
      <c r="DD690" s="1082"/>
      <c r="DE690" s="1082"/>
      <c r="DF690" s="1082"/>
      <c r="DG690" s="1082"/>
      <c r="DH690" s="1082"/>
      <c r="DI690" s="1082"/>
      <c r="DJ690" s="1082"/>
      <c r="DK690" s="1082"/>
      <c r="DL690" s="1082"/>
      <c r="EF690" s="1062">
        <v>5</v>
      </c>
      <c r="EG690" s="1062">
        <v>0</v>
      </c>
      <c r="EH690" s="1062">
        <v>3</v>
      </c>
      <c r="EI690" s="1062">
        <v>8</v>
      </c>
      <c r="EJ690" s="1082">
        <v>1</v>
      </c>
      <c r="EM690" s="1062">
        <v>6</v>
      </c>
      <c r="EN690" s="1062">
        <v>0</v>
      </c>
      <c r="EO690" s="1062">
        <v>5</v>
      </c>
      <c r="EP690" s="1062">
        <v>11</v>
      </c>
      <c r="EQ690" s="1082">
        <v>1</v>
      </c>
      <c r="EU690" s="1062">
        <v>6</v>
      </c>
      <c r="EV690" s="1062">
        <v>0</v>
      </c>
      <c r="EW690" s="1062">
        <v>1</v>
      </c>
      <c r="EX690" s="1062">
        <v>7</v>
      </c>
      <c r="EY690" s="1081">
        <v>1</v>
      </c>
      <c r="FB690" s="1062">
        <v>9</v>
      </c>
      <c r="FC690" s="1062">
        <v>1</v>
      </c>
      <c r="FD690" s="1062">
        <v>2</v>
      </c>
      <c r="FE690" s="1062">
        <v>12</v>
      </c>
      <c r="FF690" s="1082">
        <v>1</v>
      </c>
      <c r="FJ690" s="1062">
        <v>3</v>
      </c>
      <c r="FK690" s="1062">
        <v>0</v>
      </c>
      <c r="FL690" s="1062">
        <v>2</v>
      </c>
      <c r="FM690" s="1062">
        <v>5</v>
      </c>
      <c r="FN690" s="1124">
        <v>0.5</v>
      </c>
      <c r="FQ690" s="1062">
        <v>4</v>
      </c>
      <c r="FR690" s="1062">
        <v>0</v>
      </c>
      <c r="FS690" s="1062">
        <v>2</v>
      </c>
      <c r="FT690" s="1062">
        <v>6</v>
      </c>
      <c r="FU690" s="1076">
        <v>0.5</v>
      </c>
      <c r="FY690" s="1062">
        <v>3</v>
      </c>
      <c r="FZ690" s="1062">
        <v>0</v>
      </c>
      <c r="GA690" s="1062">
        <v>2</v>
      </c>
      <c r="GB690" s="590">
        <v>5</v>
      </c>
      <c r="GC690" s="1139">
        <v>1</v>
      </c>
      <c r="GE690" s="589">
        <v>27</v>
      </c>
      <c r="GF690" s="589">
        <v>3</v>
      </c>
      <c r="GG690" s="589">
        <v>12</v>
      </c>
      <c r="GH690" s="586">
        <v>0</v>
      </c>
      <c r="GI690" s="586">
        <v>2</v>
      </c>
    </row>
    <row r="691" spans="1:191" hidden="1" x14ac:dyDescent="0.35">
      <c r="A691" s="1225">
        <v>43689</v>
      </c>
      <c r="Q691" s="1062">
        <v>1</v>
      </c>
      <c r="R691" s="1062">
        <v>1</v>
      </c>
      <c r="S691" s="1062">
        <v>6</v>
      </c>
      <c r="T691" s="1062">
        <v>8</v>
      </c>
      <c r="U691" s="1076">
        <v>1</v>
      </c>
      <c r="W691" s="1062">
        <v>1</v>
      </c>
      <c r="X691" s="1062">
        <v>1</v>
      </c>
      <c r="Y691" s="1062">
        <v>7</v>
      </c>
      <c r="Z691" s="1062">
        <v>9</v>
      </c>
      <c r="AA691" s="1076">
        <v>1</v>
      </c>
      <c r="AC691" s="1062">
        <v>2</v>
      </c>
      <c r="AD691" s="1062">
        <v>1</v>
      </c>
      <c r="AE691" s="1062">
        <v>2</v>
      </c>
      <c r="AF691" s="1062">
        <v>5</v>
      </c>
      <c r="AG691" s="1076">
        <v>1</v>
      </c>
      <c r="AJ691" s="1062">
        <v>6</v>
      </c>
      <c r="AK691" s="1062">
        <v>4</v>
      </c>
      <c r="AL691" s="1062">
        <v>2</v>
      </c>
      <c r="AM691" s="1062">
        <v>12</v>
      </c>
      <c r="AN691" s="1076">
        <v>1</v>
      </c>
      <c r="AQ691" s="1062">
        <v>2</v>
      </c>
      <c r="AR691" s="1062">
        <v>1</v>
      </c>
      <c r="AS691" s="1062">
        <v>2</v>
      </c>
      <c r="AT691" s="1062">
        <v>5</v>
      </c>
      <c r="AU691" s="1082">
        <v>1</v>
      </c>
      <c r="AX691" s="1062">
        <v>2</v>
      </c>
      <c r="AY691" s="1062">
        <v>1</v>
      </c>
      <c r="AZ691" s="1062">
        <v>2</v>
      </c>
      <c r="BA691" s="1062">
        <v>5</v>
      </c>
      <c r="BB691" s="1082">
        <v>1</v>
      </c>
      <c r="BM691" s="1062">
        <v>0</v>
      </c>
      <c r="BN691" s="1062">
        <v>0</v>
      </c>
      <c r="BO691" s="1062">
        <v>0</v>
      </c>
      <c r="BP691" s="1062">
        <v>0</v>
      </c>
      <c r="BQ691" s="1128">
        <v>0</v>
      </c>
      <c r="BS691" s="1062">
        <v>0</v>
      </c>
      <c r="BT691" s="1062">
        <v>0</v>
      </c>
      <c r="BU691" s="1062">
        <v>0</v>
      </c>
      <c r="BV691" s="1062">
        <v>0</v>
      </c>
      <c r="BW691" s="1076">
        <v>0</v>
      </c>
      <c r="CA691" s="1062">
        <v>4</v>
      </c>
      <c r="CB691" s="1062">
        <v>0</v>
      </c>
      <c r="CC691" s="1062">
        <v>4</v>
      </c>
      <c r="CD691" s="1062">
        <v>8</v>
      </c>
      <c r="CE691" s="1082">
        <v>1</v>
      </c>
      <c r="CH691" s="1062">
        <v>6</v>
      </c>
      <c r="CI691" s="1062">
        <v>3</v>
      </c>
      <c r="CJ691" s="1062">
        <v>7</v>
      </c>
      <c r="CK691" s="1062">
        <v>16</v>
      </c>
      <c r="CL691" s="1082">
        <v>1</v>
      </c>
      <c r="CP691" s="1062">
        <v>9</v>
      </c>
      <c r="CQ691" s="1062">
        <v>3</v>
      </c>
      <c r="CR691" s="1062">
        <v>2</v>
      </c>
      <c r="CS691" s="1062">
        <v>14</v>
      </c>
      <c r="CT691" s="1082">
        <v>1</v>
      </c>
      <c r="CW691" s="1062">
        <v>9</v>
      </c>
      <c r="CX691" s="1062">
        <v>3</v>
      </c>
      <c r="CY691" s="1062">
        <v>3</v>
      </c>
      <c r="CZ691" s="1062">
        <v>15</v>
      </c>
      <c r="DA691" s="1082">
        <v>1</v>
      </c>
      <c r="DB691" s="1082"/>
      <c r="DC691" s="1082"/>
      <c r="DD691" s="1082"/>
      <c r="DE691" s="1082"/>
      <c r="DF691" s="1082"/>
      <c r="DG691" s="1082"/>
      <c r="DH691" s="1082"/>
      <c r="DI691" s="1082"/>
      <c r="DJ691" s="1082"/>
      <c r="DK691" s="1082"/>
      <c r="DL691" s="1082"/>
      <c r="EF691" s="1062">
        <v>4</v>
      </c>
      <c r="EG691" s="1062">
        <v>1</v>
      </c>
      <c r="EH691" s="1062">
        <v>4</v>
      </c>
      <c r="EI691" s="1062">
        <v>9</v>
      </c>
      <c r="EJ691" s="1082">
        <v>1</v>
      </c>
      <c r="EM691" s="1062">
        <v>5</v>
      </c>
      <c r="EN691" s="1062">
        <v>1</v>
      </c>
      <c r="EO691" s="1062">
        <v>8</v>
      </c>
      <c r="EP691" s="1062">
        <v>14</v>
      </c>
      <c r="EQ691" s="1082">
        <v>1</v>
      </c>
      <c r="EU691" s="1062">
        <v>0</v>
      </c>
      <c r="EV691" s="1062">
        <v>0</v>
      </c>
      <c r="EW691" s="1062">
        <v>0</v>
      </c>
      <c r="EX691" s="1062">
        <v>0</v>
      </c>
      <c r="EY691" s="1081">
        <v>1</v>
      </c>
      <c r="FB691" s="1062">
        <v>0</v>
      </c>
      <c r="FC691" s="1062">
        <v>0</v>
      </c>
      <c r="FD691" s="1062">
        <v>0</v>
      </c>
      <c r="FE691" s="1062">
        <v>0</v>
      </c>
      <c r="FF691" s="1082">
        <v>1</v>
      </c>
      <c r="FJ691" s="1062">
        <v>5</v>
      </c>
      <c r="FK691" s="1062">
        <v>2</v>
      </c>
      <c r="FL691" s="1062">
        <v>1</v>
      </c>
      <c r="FM691" s="1062">
        <v>8</v>
      </c>
      <c r="FN691" s="1124">
        <v>1</v>
      </c>
      <c r="FQ691" s="1062">
        <v>7</v>
      </c>
      <c r="FR691" s="1062">
        <v>3</v>
      </c>
      <c r="FS691" s="1062">
        <v>3</v>
      </c>
      <c r="FT691" s="1062">
        <v>13</v>
      </c>
      <c r="FU691" s="1076">
        <v>1</v>
      </c>
      <c r="FY691" s="1062">
        <v>1</v>
      </c>
      <c r="FZ691" s="1062">
        <v>0</v>
      </c>
      <c r="GA691" s="1062">
        <v>2</v>
      </c>
      <c r="GB691" s="590">
        <v>3</v>
      </c>
      <c r="GC691" s="1139">
        <v>1</v>
      </c>
      <c r="GE691" s="589">
        <v>27</v>
      </c>
      <c r="GF691" s="589">
        <v>8</v>
      </c>
      <c r="GG691" s="589">
        <v>17</v>
      </c>
      <c r="GH691" s="586">
        <v>0</v>
      </c>
      <c r="GI691" s="586">
        <v>0</v>
      </c>
    </row>
    <row r="692" spans="1:191" hidden="1" x14ac:dyDescent="0.35">
      <c r="A692" s="1225">
        <v>43690</v>
      </c>
      <c r="Q692" s="1062">
        <v>2</v>
      </c>
      <c r="R692" s="1062">
        <v>1</v>
      </c>
      <c r="S692" s="1062">
        <v>7</v>
      </c>
      <c r="T692" s="1062">
        <v>10</v>
      </c>
      <c r="U692" s="1076">
        <v>1</v>
      </c>
      <c r="W692" s="1062">
        <v>2</v>
      </c>
      <c r="X692" s="1062">
        <v>1</v>
      </c>
      <c r="Y692" s="1062">
        <v>7</v>
      </c>
      <c r="Z692" s="1062">
        <v>10</v>
      </c>
      <c r="AA692" s="1076">
        <v>1</v>
      </c>
      <c r="AC692" s="1062">
        <v>5</v>
      </c>
      <c r="AD692" s="1062">
        <v>1</v>
      </c>
      <c r="AE692" s="1062">
        <v>0</v>
      </c>
      <c r="AF692" s="1062">
        <v>6</v>
      </c>
      <c r="AG692" s="1076">
        <v>1</v>
      </c>
      <c r="AJ692" s="1062">
        <v>5</v>
      </c>
      <c r="AK692" s="1062">
        <v>3</v>
      </c>
      <c r="AL692" s="1062">
        <v>1</v>
      </c>
      <c r="AM692" s="1062">
        <v>9</v>
      </c>
      <c r="AN692" s="1076">
        <v>1</v>
      </c>
      <c r="AQ692" s="1062">
        <v>1</v>
      </c>
      <c r="AR692" s="1062">
        <v>2</v>
      </c>
      <c r="AS692" s="1062">
        <v>1</v>
      </c>
      <c r="AT692" s="1062">
        <v>4</v>
      </c>
      <c r="AU692" s="1082">
        <v>1</v>
      </c>
      <c r="AX692" s="1062">
        <v>1</v>
      </c>
      <c r="AY692" s="1062">
        <v>2</v>
      </c>
      <c r="AZ692" s="1062">
        <v>1</v>
      </c>
      <c r="BA692" s="1062">
        <v>4</v>
      </c>
      <c r="BB692" s="1082">
        <v>1</v>
      </c>
      <c r="BM692" s="1062">
        <v>0</v>
      </c>
      <c r="BN692" s="1062">
        <v>0</v>
      </c>
      <c r="BO692" s="1062">
        <v>0</v>
      </c>
      <c r="BP692" s="1062">
        <v>0</v>
      </c>
      <c r="BQ692" s="1128">
        <v>0</v>
      </c>
      <c r="BS692" s="1062">
        <v>0</v>
      </c>
      <c r="BT692" s="1062">
        <v>0</v>
      </c>
      <c r="BU692" s="1062">
        <v>0</v>
      </c>
      <c r="BV692" s="1062">
        <v>0</v>
      </c>
      <c r="BW692" s="1076">
        <v>0</v>
      </c>
      <c r="CA692" s="1062">
        <v>4</v>
      </c>
      <c r="CB692" s="1062">
        <v>1</v>
      </c>
      <c r="CC692" s="1062">
        <v>1</v>
      </c>
      <c r="CD692" s="1062">
        <v>6</v>
      </c>
      <c r="CE692" s="1082">
        <v>1</v>
      </c>
      <c r="CH692" s="1062">
        <v>5</v>
      </c>
      <c r="CI692" s="1062">
        <v>1</v>
      </c>
      <c r="CJ692" s="1062">
        <v>4</v>
      </c>
      <c r="CK692" s="1062">
        <v>10</v>
      </c>
      <c r="CL692" s="1082">
        <v>1</v>
      </c>
      <c r="CP692" s="1062">
        <v>11</v>
      </c>
      <c r="CQ692" s="1062">
        <v>1</v>
      </c>
      <c r="CR692" s="1062">
        <v>2</v>
      </c>
      <c r="CS692" s="1062">
        <v>14</v>
      </c>
      <c r="CT692" s="1082">
        <v>1</v>
      </c>
      <c r="CW692" s="1062">
        <v>12</v>
      </c>
      <c r="CX692" s="1062">
        <v>2</v>
      </c>
      <c r="CY692" s="1062">
        <v>2</v>
      </c>
      <c r="CZ692" s="1062">
        <v>16</v>
      </c>
      <c r="DA692" s="1082">
        <v>1</v>
      </c>
      <c r="DB692" s="1082"/>
      <c r="DC692" s="1082"/>
      <c r="DD692" s="1082"/>
      <c r="DE692" s="1082"/>
      <c r="DF692" s="1082"/>
      <c r="DG692" s="1082"/>
      <c r="DH692" s="1082"/>
      <c r="DI692" s="1082"/>
      <c r="DJ692" s="1082"/>
      <c r="DK692" s="1082"/>
      <c r="DL692" s="1082"/>
      <c r="EF692" s="1062">
        <v>3</v>
      </c>
      <c r="EG692" s="1062">
        <v>0</v>
      </c>
      <c r="EH692" s="1062">
        <v>1</v>
      </c>
      <c r="EI692" s="1062">
        <v>4</v>
      </c>
      <c r="EJ692" s="1082">
        <v>1</v>
      </c>
      <c r="EM692" s="1062">
        <v>4</v>
      </c>
      <c r="EN692" s="1062">
        <v>0</v>
      </c>
      <c r="EO692" s="1062">
        <v>4</v>
      </c>
      <c r="EP692" s="1062">
        <v>8</v>
      </c>
      <c r="EQ692" s="1082">
        <v>1</v>
      </c>
      <c r="EU692" s="1062">
        <v>1</v>
      </c>
      <c r="EV692" s="1062">
        <v>0</v>
      </c>
      <c r="EW692" s="1062">
        <v>1</v>
      </c>
      <c r="EX692" s="1062">
        <v>2</v>
      </c>
      <c r="EY692" s="1081">
        <v>1</v>
      </c>
      <c r="FB692" s="1062">
        <v>5</v>
      </c>
      <c r="FC692" s="1062">
        <v>1</v>
      </c>
      <c r="FD692" s="1062">
        <v>3</v>
      </c>
      <c r="FE692" s="1062">
        <v>9</v>
      </c>
      <c r="FF692" s="1082">
        <v>1</v>
      </c>
      <c r="FJ692" s="1062">
        <v>4</v>
      </c>
      <c r="FK692" s="1062">
        <v>0</v>
      </c>
      <c r="FL692" s="1062">
        <v>3</v>
      </c>
      <c r="FM692" s="1062">
        <v>7</v>
      </c>
      <c r="FN692" s="1124">
        <v>1</v>
      </c>
      <c r="FQ692" s="1062">
        <v>7</v>
      </c>
      <c r="FR692" s="1062">
        <v>0</v>
      </c>
      <c r="FS692" s="1062">
        <v>4</v>
      </c>
      <c r="FT692" s="1062">
        <v>11</v>
      </c>
      <c r="FU692" s="1076">
        <v>1</v>
      </c>
      <c r="FY692" s="1062">
        <v>0</v>
      </c>
      <c r="FZ692" s="1062">
        <v>0</v>
      </c>
      <c r="GA692" s="1062">
        <v>1</v>
      </c>
      <c r="GB692" s="590">
        <v>1</v>
      </c>
      <c r="GC692" s="1139">
        <v>1</v>
      </c>
      <c r="GE692" s="589">
        <v>29</v>
      </c>
      <c r="GF692" s="589">
        <v>5</v>
      </c>
      <c r="GG692" s="589">
        <v>10</v>
      </c>
      <c r="GH692" s="586">
        <v>2</v>
      </c>
      <c r="GI692" s="586">
        <v>0</v>
      </c>
    </row>
    <row r="693" spans="1:191" hidden="1" x14ac:dyDescent="0.35">
      <c r="A693" s="1225">
        <v>43691</v>
      </c>
      <c r="Q693" s="1062">
        <v>2</v>
      </c>
      <c r="R693" s="1062">
        <v>0</v>
      </c>
      <c r="S693" s="1062">
        <v>5</v>
      </c>
      <c r="T693" s="1062">
        <v>7</v>
      </c>
      <c r="U693" s="1076">
        <v>1</v>
      </c>
      <c r="W693" s="1062">
        <v>2</v>
      </c>
      <c r="X693" s="1062">
        <v>0</v>
      </c>
      <c r="Y693" s="1062">
        <v>5</v>
      </c>
      <c r="Z693" s="1062">
        <v>7</v>
      </c>
      <c r="AA693" s="1076">
        <v>1</v>
      </c>
      <c r="AC693" s="1062">
        <v>6</v>
      </c>
      <c r="AD693" s="1062">
        <v>2</v>
      </c>
      <c r="AE693" s="1062">
        <v>2</v>
      </c>
      <c r="AF693" s="1062">
        <v>10</v>
      </c>
      <c r="AG693" s="1076">
        <v>1</v>
      </c>
      <c r="AJ693" s="1062">
        <v>8</v>
      </c>
      <c r="AK693" s="1062">
        <v>3</v>
      </c>
      <c r="AL693" s="1062">
        <v>2</v>
      </c>
      <c r="AM693" s="1062">
        <v>13</v>
      </c>
      <c r="AN693" s="1076">
        <v>1</v>
      </c>
      <c r="AQ693" s="1062">
        <v>0</v>
      </c>
      <c r="AR693" s="1062">
        <v>0</v>
      </c>
      <c r="AS693" s="1062">
        <v>2</v>
      </c>
      <c r="AT693" s="1062">
        <v>2</v>
      </c>
      <c r="AU693" s="1082">
        <v>1</v>
      </c>
      <c r="AX693" s="1062">
        <v>0</v>
      </c>
      <c r="AY693" s="1062">
        <v>1</v>
      </c>
      <c r="AZ693" s="1062">
        <v>2</v>
      </c>
      <c r="BA693" s="1062">
        <v>3</v>
      </c>
      <c r="BB693" s="1082">
        <v>1</v>
      </c>
      <c r="BM693" s="1062">
        <v>0</v>
      </c>
      <c r="BN693" s="1062">
        <v>0</v>
      </c>
      <c r="BO693" s="1062">
        <v>0</v>
      </c>
      <c r="BP693" s="1062">
        <v>0</v>
      </c>
      <c r="BQ693" s="1128">
        <v>1</v>
      </c>
      <c r="BS693" s="1062">
        <v>0</v>
      </c>
      <c r="BT693" s="1062">
        <v>0</v>
      </c>
      <c r="BU693" s="1062">
        <v>0</v>
      </c>
      <c r="BV693" s="1062">
        <v>0</v>
      </c>
      <c r="BW693" s="1076">
        <v>1</v>
      </c>
      <c r="CA693" s="1062">
        <v>7</v>
      </c>
      <c r="CB693" s="1062">
        <v>0</v>
      </c>
      <c r="CC693" s="1062">
        <v>3</v>
      </c>
      <c r="CD693" s="1062">
        <v>10</v>
      </c>
      <c r="CE693" s="1082">
        <v>1</v>
      </c>
      <c r="CH693" s="1062">
        <v>11</v>
      </c>
      <c r="CI693" s="1062">
        <v>2</v>
      </c>
      <c r="CJ693" s="1062">
        <v>4</v>
      </c>
      <c r="CK693" s="1062">
        <v>17</v>
      </c>
      <c r="CL693" s="1082">
        <v>1</v>
      </c>
      <c r="CP693" s="1062">
        <v>1</v>
      </c>
      <c r="CQ693" s="1062">
        <v>0</v>
      </c>
      <c r="CR693" s="1062">
        <v>7</v>
      </c>
      <c r="CS693" s="1062">
        <v>8</v>
      </c>
      <c r="CT693" s="1082">
        <v>1</v>
      </c>
      <c r="CW693" s="1062">
        <v>3</v>
      </c>
      <c r="CX693" s="1062">
        <v>1</v>
      </c>
      <c r="CY693" s="1062">
        <v>8</v>
      </c>
      <c r="CZ693" s="1062">
        <v>12</v>
      </c>
      <c r="DA693" s="1082">
        <v>1</v>
      </c>
      <c r="DB693" s="1082"/>
      <c r="DC693" s="1082"/>
      <c r="DD693" s="1082"/>
      <c r="DE693" s="1082"/>
      <c r="DF693" s="1082"/>
      <c r="DG693" s="1082"/>
      <c r="DH693" s="1082"/>
      <c r="DI693" s="1082"/>
      <c r="DJ693" s="1082"/>
      <c r="DK693" s="1082"/>
      <c r="DL693" s="1082"/>
      <c r="EF693" s="1062">
        <v>8</v>
      </c>
      <c r="EG693" s="1062">
        <v>0</v>
      </c>
      <c r="EH693" s="1062">
        <v>3</v>
      </c>
      <c r="EI693" s="1062">
        <v>11</v>
      </c>
      <c r="EJ693" s="1082">
        <v>1</v>
      </c>
      <c r="EM693" s="1062">
        <v>8</v>
      </c>
      <c r="EN693" s="1062">
        <v>2</v>
      </c>
      <c r="EO693" s="1062">
        <v>4</v>
      </c>
      <c r="EP693" s="1062">
        <v>14</v>
      </c>
      <c r="EQ693" s="1082">
        <v>1</v>
      </c>
      <c r="EU693" s="1062">
        <v>6</v>
      </c>
      <c r="EV693" s="1062">
        <v>1</v>
      </c>
      <c r="EW693" s="1062">
        <v>4</v>
      </c>
      <c r="EX693" s="1062">
        <v>11</v>
      </c>
      <c r="EY693" s="1081">
        <v>1</v>
      </c>
      <c r="FB693" s="1062">
        <v>10</v>
      </c>
      <c r="FC693" s="1062">
        <v>3</v>
      </c>
      <c r="FD693" s="1062">
        <v>5</v>
      </c>
      <c r="FE693" s="1062">
        <v>18</v>
      </c>
      <c r="FF693" s="1082">
        <v>1</v>
      </c>
      <c r="FJ693" s="1062">
        <v>6</v>
      </c>
      <c r="FK693" s="1062">
        <v>2</v>
      </c>
      <c r="FL693" s="1062">
        <v>1</v>
      </c>
      <c r="FM693" s="1062">
        <v>9</v>
      </c>
      <c r="FN693" s="1124">
        <v>1</v>
      </c>
      <c r="FQ693" s="1062">
        <v>9</v>
      </c>
      <c r="FR693" s="1062">
        <v>2</v>
      </c>
      <c r="FS693" s="1062">
        <v>2</v>
      </c>
      <c r="FT693" s="1062">
        <v>13</v>
      </c>
      <c r="FU693" s="1076">
        <v>1</v>
      </c>
      <c r="FY693" s="1062">
        <v>1</v>
      </c>
      <c r="FZ693" s="1062">
        <v>0</v>
      </c>
      <c r="GA693" s="1062">
        <v>0</v>
      </c>
      <c r="GB693" s="590">
        <v>1</v>
      </c>
      <c r="GC693" s="1139">
        <v>1</v>
      </c>
      <c r="GE693" s="589">
        <v>35</v>
      </c>
      <c r="GF693" s="589">
        <v>5</v>
      </c>
      <c r="GG693" s="589">
        <v>22</v>
      </c>
      <c r="GH693" s="586">
        <v>1</v>
      </c>
      <c r="GI693" s="586">
        <v>4</v>
      </c>
    </row>
    <row r="694" spans="1:191" hidden="1" x14ac:dyDescent="0.35">
      <c r="A694" s="1225">
        <v>43692</v>
      </c>
      <c r="Q694" s="1062">
        <v>1</v>
      </c>
      <c r="R694" s="1062">
        <v>3</v>
      </c>
      <c r="S694" s="1062">
        <v>5</v>
      </c>
      <c r="T694" s="1062">
        <v>9</v>
      </c>
      <c r="U694" s="1076">
        <v>1</v>
      </c>
      <c r="W694" s="1062">
        <v>1</v>
      </c>
      <c r="X694" s="1062">
        <v>3</v>
      </c>
      <c r="Y694" s="1062">
        <v>5</v>
      </c>
      <c r="Z694" s="1062">
        <v>9</v>
      </c>
      <c r="AA694" s="1076">
        <v>1</v>
      </c>
      <c r="AC694" s="1062">
        <v>4</v>
      </c>
      <c r="AD694" s="1062">
        <v>2</v>
      </c>
      <c r="AE694" s="1062">
        <v>1</v>
      </c>
      <c r="AF694" s="1062">
        <v>7</v>
      </c>
      <c r="AG694" s="1076">
        <v>1</v>
      </c>
      <c r="AJ694" s="1062">
        <v>4</v>
      </c>
      <c r="AK694" s="1062">
        <v>4</v>
      </c>
      <c r="AL694" s="1062">
        <v>2</v>
      </c>
      <c r="AM694" s="1062">
        <v>10</v>
      </c>
      <c r="AN694" s="1076">
        <v>1</v>
      </c>
      <c r="AQ694" s="1062">
        <v>2</v>
      </c>
      <c r="AR694" s="1062">
        <v>1</v>
      </c>
      <c r="AS694" s="1062">
        <v>6</v>
      </c>
      <c r="AT694" s="1062">
        <v>9</v>
      </c>
      <c r="AU694" s="1082">
        <v>1</v>
      </c>
      <c r="AX694" s="1062">
        <v>2</v>
      </c>
      <c r="AY694" s="1062">
        <v>5</v>
      </c>
      <c r="AZ694" s="1062">
        <v>6</v>
      </c>
      <c r="BA694" s="1062">
        <v>13</v>
      </c>
      <c r="BB694" s="1082">
        <v>1</v>
      </c>
      <c r="BM694" s="1062">
        <v>0</v>
      </c>
      <c r="BN694" s="1062">
        <v>0</v>
      </c>
      <c r="BO694" s="1062">
        <v>0</v>
      </c>
      <c r="BP694" s="1062">
        <v>0</v>
      </c>
      <c r="BQ694" s="1128">
        <v>1</v>
      </c>
      <c r="BS694" s="1062">
        <v>0</v>
      </c>
      <c r="BT694" s="1062">
        <v>0</v>
      </c>
      <c r="BU694" s="1062">
        <v>0</v>
      </c>
      <c r="BV694" s="1062">
        <v>0</v>
      </c>
      <c r="BW694" s="1076">
        <v>1</v>
      </c>
      <c r="CA694" s="1062">
        <v>2</v>
      </c>
      <c r="CB694" s="1062">
        <v>2</v>
      </c>
      <c r="CC694" s="1062">
        <v>6</v>
      </c>
      <c r="CD694" s="1062">
        <v>10</v>
      </c>
      <c r="CE694" s="1082">
        <v>1</v>
      </c>
      <c r="CH694" s="1062">
        <v>4</v>
      </c>
      <c r="CI694" s="1062">
        <v>2</v>
      </c>
      <c r="CJ694" s="1062">
        <v>7</v>
      </c>
      <c r="CK694" s="1062">
        <v>13</v>
      </c>
      <c r="CL694" s="1082">
        <v>1</v>
      </c>
      <c r="CP694" s="1062">
        <v>3</v>
      </c>
      <c r="CQ694" s="1062">
        <v>0</v>
      </c>
      <c r="CR694" s="1062">
        <v>1</v>
      </c>
      <c r="CS694" s="1062">
        <v>4</v>
      </c>
      <c r="CT694" s="1082">
        <v>1</v>
      </c>
      <c r="CW694" s="1062">
        <v>5</v>
      </c>
      <c r="CX694" s="1062">
        <v>0</v>
      </c>
      <c r="CY694" s="1062">
        <v>3</v>
      </c>
      <c r="CZ694" s="1062">
        <v>8</v>
      </c>
      <c r="DA694" s="1082">
        <v>1</v>
      </c>
      <c r="DB694" s="1082"/>
      <c r="DC694" s="1082"/>
      <c r="DD694" s="1082"/>
      <c r="DE694" s="1082"/>
      <c r="DF694" s="1082"/>
      <c r="DG694" s="1082"/>
      <c r="DH694" s="1082"/>
      <c r="DI694" s="1082"/>
      <c r="DJ694" s="1082"/>
      <c r="DK694" s="1082"/>
      <c r="DL694" s="1082"/>
      <c r="EF694" s="1062">
        <v>12</v>
      </c>
      <c r="EG694" s="1062">
        <v>0</v>
      </c>
      <c r="EH694" s="1062">
        <v>2</v>
      </c>
      <c r="EI694" s="1062">
        <v>14</v>
      </c>
      <c r="EJ694" s="1082">
        <v>1</v>
      </c>
      <c r="EM694" s="1062">
        <v>13</v>
      </c>
      <c r="EN694" s="1062">
        <v>1</v>
      </c>
      <c r="EO694" s="1062">
        <v>5</v>
      </c>
      <c r="EP694" s="1062">
        <v>19</v>
      </c>
      <c r="EQ694" s="1082">
        <v>1</v>
      </c>
      <c r="EU694" s="1062">
        <v>3</v>
      </c>
      <c r="EV694" s="1062">
        <v>1</v>
      </c>
      <c r="EW694" s="1062">
        <v>0</v>
      </c>
      <c r="EX694" s="1062">
        <v>4</v>
      </c>
      <c r="EY694" s="1081">
        <v>1</v>
      </c>
      <c r="FB694" s="1062">
        <v>8</v>
      </c>
      <c r="FC694" s="1062">
        <v>2</v>
      </c>
      <c r="FD694" s="1062">
        <v>2</v>
      </c>
      <c r="FE694" s="1062">
        <v>12</v>
      </c>
      <c r="FF694" s="1082">
        <v>1</v>
      </c>
      <c r="FJ694" s="1062">
        <v>0</v>
      </c>
      <c r="FK694" s="1062">
        <v>0</v>
      </c>
      <c r="FL694" s="1062">
        <v>0</v>
      </c>
      <c r="FM694" s="1062">
        <v>0</v>
      </c>
      <c r="FN694" s="1124">
        <v>0</v>
      </c>
      <c r="FQ694" s="1062">
        <v>0</v>
      </c>
      <c r="FR694" s="1062">
        <v>0</v>
      </c>
      <c r="FS694" s="1062">
        <v>0</v>
      </c>
      <c r="FT694" s="1062">
        <v>0</v>
      </c>
      <c r="FU694" s="1076">
        <v>0</v>
      </c>
      <c r="FY694" s="1062">
        <v>1</v>
      </c>
      <c r="FZ694" s="1062">
        <v>1</v>
      </c>
      <c r="GA694" s="1062">
        <v>0</v>
      </c>
      <c r="GB694" s="590">
        <v>2</v>
      </c>
      <c r="GC694" s="1139">
        <v>1</v>
      </c>
      <c r="GE694" s="589">
        <v>27</v>
      </c>
      <c r="GF694" s="589">
        <v>7</v>
      </c>
      <c r="GG694" s="589">
        <v>16</v>
      </c>
      <c r="GH694" s="586">
        <v>0</v>
      </c>
      <c r="GI694" s="586">
        <v>0</v>
      </c>
    </row>
    <row r="695" spans="1:191" hidden="1" x14ac:dyDescent="0.35">
      <c r="A695" s="1227">
        <v>43693</v>
      </c>
      <c r="Q695" s="1062">
        <v>0</v>
      </c>
      <c r="R695" s="1062">
        <v>0</v>
      </c>
      <c r="S695" s="1062">
        <v>4</v>
      </c>
      <c r="T695" s="1062">
        <v>4</v>
      </c>
      <c r="U695" s="1076">
        <v>1</v>
      </c>
      <c r="W695" s="1062">
        <v>0</v>
      </c>
      <c r="X695" s="1062">
        <v>0</v>
      </c>
      <c r="Y695" s="1062">
        <v>5</v>
      </c>
      <c r="Z695" s="1062">
        <v>5</v>
      </c>
      <c r="AA695" s="1076">
        <v>1</v>
      </c>
      <c r="AC695" s="1062">
        <v>3</v>
      </c>
      <c r="AD695" s="1062">
        <v>4</v>
      </c>
      <c r="AE695" s="1062">
        <v>2</v>
      </c>
      <c r="AF695" s="1062">
        <v>9</v>
      </c>
      <c r="AG695" s="1076">
        <v>1</v>
      </c>
      <c r="AJ695" s="1062">
        <v>3</v>
      </c>
      <c r="AK695" s="1062">
        <v>5</v>
      </c>
      <c r="AL695" s="1062">
        <v>2</v>
      </c>
      <c r="AM695" s="1062">
        <v>10</v>
      </c>
      <c r="AN695" s="1076">
        <v>1</v>
      </c>
      <c r="AQ695" s="1062">
        <v>1</v>
      </c>
      <c r="AR695" s="1062">
        <v>1</v>
      </c>
      <c r="AS695" s="1062">
        <v>3</v>
      </c>
      <c r="AT695" s="1062">
        <v>5</v>
      </c>
      <c r="AU695" s="1082">
        <v>1</v>
      </c>
      <c r="AX695" s="1062">
        <v>1</v>
      </c>
      <c r="AY695" s="1062">
        <v>2</v>
      </c>
      <c r="AZ695" s="1062">
        <v>3</v>
      </c>
      <c r="BA695" s="1062">
        <v>6</v>
      </c>
      <c r="BB695" s="1082">
        <v>1</v>
      </c>
      <c r="BM695" s="1062">
        <v>0</v>
      </c>
      <c r="BN695" s="1062">
        <v>0</v>
      </c>
      <c r="BO695" s="1062">
        <v>0</v>
      </c>
      <c r="BP695" s="1062">
        <v>0</v>
      </c>
      <c r="BQ695" s="1128">
        <v>1</v>
      </c>
      <c r="BS695" s="1062">
        <v>0</v>
      </c>
      <c r="BT695" s="1062">
        <v>0</v>
      </c>
      <c r="BU695" s="1062">
        <v>0</v>
      </c>
      <c r="BV695" s="1062">
        <v>0</v>
      </c>
      <c r="BW695" s="1076">
        <v>1</v>
      </c>
      <c r="CA695" s="1062">
        <v>1</v>
      </c>
      <c r="CB695" s="1062">
        <v>0</v>
      </c>
      <c r="CC695" s="1062">
        <v>4</v>
      </c>
      <c r="CD695" s="1062">
        <v>5</v>
      </c>
      <c r="CE695" s="1082">
        <v>1</v>
      </c>
      <c r="CH695" s="1062">
        <v>6</v>
      </c>
      <c r="CI695" s="1062">
        <v>0</v>
      </c>
      <c r="CJ695" s="1062">
        <v>6</v>
      </c>
      <c r="CK695" s="1062">
        <v>12</v>
      </c>
      <c r="CL695" s="1082">
        <v>1</v>
      </c>
      <c r="CP695" s="1062">
        <v>3</v>
      </c>
      <c r="CQ695" s="1062">
        <v>0</v>
      </c>
      <c r="CR695" s="1062">
        <v>4</v>
      </c>
      <c r="CS695" s="1062">
        <v>7</v>
      </c>
      <c r="CT695" s="1082">
        <v>1</v>
      </c>
      <c r="CW695" s="1062">
        <v>3</v>
      </c>
      <c r="CX695" s="1062">
        <v>1</v>
      </c>
      <c r="CY695" s="1062">
        <v>4</v>
      </c>
      <c r="CZ695" s="1062">
        <v>8</v>
      </c>
      <c r="DA695" s="1082">
        <v>1</v>
      </c>
      <c r="DB695" s="1082"/>
      <c r="DC695" s="1082"/>
      <c r="DD695" s="1082"/>
      <c r="DE695" s="1082"/>
      <c r="DF695" s="1082"/>
      <c r="DG695" s="1082"/>
      <c r="DH695" s="1082"/>
      <c r="DI695" s="1082"/>
      <c r="DJ695" s="1082"/>
      <c r="DK695" s="1082"/>
      <c r="DL695" s="1082"/>
      <c r="EF695" s="1062">
        <v>2</v>
      </c>
      <c r="EG695" s="1062">
        <v>0</v>
      </c>
      <c r="EH695" s="1062">
        <v>0</v>
      </c>
      <c r="EI695" s="1062">
        <v>2</v>
      </c>
      <c r="EJ695" s="1082">
        <v>0.25</v>
      </c>
      <c r="EM695" s="1062">
        <v>4</v>
      </c>
      <c r="EN695" s="1062">
        <v>0</v>
      </c>
      <c r="EO695" s="1062">
        <v>5</v>
      </c>
      <c r="EP695" s="1062">
        <v>9</v>
      </c>
      <c r="EQ695" s="1082">
        <v>0.25</v>
      </c>
      <c r="EU695" s="1062">
        <v>8</v>
      </c>
      <c r="EV695" s="1062">
        <v>1</v>
      </c>
      <c r="EW695" s="1062">
        <v>2</v>
      </c>
      <c r="EX695" s="1062">
        <v>11</v>
      </c>
      <c r="EY695" s="1081">
        <v>1</v>
      </c>
      <c r="FB695" s="1062">
        <v>8</v>
      </c>
      <c r="FC695" s="1062">
        <v>2</v>
      </c>
      <c r="FD695" s="1062">
        <v>3</v>
      </c>
      <c r="FE695" s="1062">
        <v>13</v>
      </c>
      <c r="FF695" s="1082">
        <v>1</v>
      </c>
      <c r="FJ695" s="1062">
        <v>6</v>
      </c>
      <c r="FK695" s="1062">
        <v>0</v>
      </c>
      <c r="FL695" s="1062">
        <v>3</v>
      </c>
      <c r="FM695" s="1062">
        <v>9</v>
      </c>
      <c r="FN695" s="1124">
        <v>1</v>
      </c>
      <c r="FQ695" s="1062">
        <v>8</v>
      </c>
      <c r="FR695" s="1062">
        <v>0</v>
      </c>
      <c r="FS695" s="1062">
        <v>4</v>
      </c>
      <c r="FT695" s="1062">
        <v>12</v>
      </c>
      <c r="FU695" s="1076">
        <v>1</v>
      </c>
      <c r="FY695" s="1062">
        <v>0</v>
      </c>
      <c r="FZ695" s="1062">
        <v>0</v>
      </c>
      <c r="GA695" s="1062">
        <v>0</v>
      </c>
      <c r="GB695" s="590">
        <v>0</v>
      </c>
      <c r="GC695" s="1139">
        <v>1</v>
      </c>
      <c r="GE695" s="589">
        <v>24</v>
      </c>
      <c r="GF695" s="589">
        <v>6</v>
      </c>
      <c r="GG695" s="589">
        <v>18</v>
      </c>
      <c r="GH695" s="586">
        <v>1</v>
      </c>
      <c r="GI695" s="586">
        <v>0</v>
      </c>
    </row>
    <row r="696" spans="1:191" hidden="1" x14ac:dyDescent="0.35">
      <c r="A696" s="1225">
        <v>43696</v>
      </c>
      <c r="Q696" s="1062">
        <v>0</v>
      </c>
      <c r="R696" s="1062">
        <v>1</v>
      </c>
      <c r="S696" s="1062">
        <v>3</v>
      </c>
      <c r="T696" s="1062">
        <v>4</v>
      </c>
      <c r="U696" s="1076">
        <v>1</v>
      </c>
      <c r="W696" s="1062">
        <v>0</v>
      </c>
      <c r="X696" s="1062">
        <v>1</v>
      </c>
      <c r="Y696" s="1062">
        <v>3</v>
      </c>
      <c r="Z696" s="1062">
        <v>4</v>
      </c>
      <c r="AA696" s="1076">
        <v>1</v>
      </c>
      <c r="AC696" s="1062">
        <v>3</v>
      </c>
      <c r="AD696" s="1062">
        <v>1</v>
      </c>
      <c r="AE696" s="1062">
        <v>5</v>
      </c>
      <c r="AF696" s="1062">
        <v>9</v>
      </c>
      <c r="AG696" s="1076">
        <v>1</v>
      </c>
      <c r="AJ696" s="1062">
        <v>4</v>
      </c>
      <c r="AK696" s="1062">
        <v>2</v>
      </c>
      <c r="AL696" s="1062">
        <v>5</v>
      </c>
      <c r="AM696" s="1062">
        <v>11</v>
      </c>
      <c r="AN696" s="1076">
        <v>1</v>
      </c>
      <c r="AQ696" s="1062">
        <v>1</v>
      </c>
      <c r="AR696" s="1062">
        <v>1</v>
      </c>
      <c r="AS696" s="1062">
        <v>4</v>
      </c>
      <c r="AT696" s="1062">
        <v>6</v>
      </c>
      <c r="AU696" s="1082">
        <v>1</v>
      </c>
      <c r="AX696" s="1062">
        <v>1</v>
      </c>
      <c r="AY696" s="1062">
        <v>1</v>
      </c>
      <c r="AZ696" s="1062">
        <v>4</v>
      </c>
      <c r="BA696" s="1062">
        <v>6</v>
      </c>
      <c r="BB696" s="1082">
        <v>1</v>
      </c>
      <c r="BM696" s="1062">
        <v>1</v>
      </c>
      <c r="BN696" s="1062">
        <v>0</v>
      </c>
      <c r="BO696" s="1062">
        <v>0</v>
      </c>
      <c r="BP696" s="1062">
        <v>1</v>
      </c>
      <c r="BQ696" s="1128">
        <v>1</v>
      </c>
      <c r="BS696" s="1062">
        <v>1</v>
      </c>
      <c r="BT696" s="1062">
        <v>0</v>
      </c>
      <c r="BU696" s="1062">
        <v>0</v>
      </c>
      <c r="BV696" s="1062">
        <v>1</v>
      </c>
      <c r="BW696" s="1076">
        <v>1</v>
      </c>
      <c r="CA696" s="1062">
        <v>0</v>
      </c>
      <c r="CB696" s="1062">
        <v>0</v>
      </c>
      <c r="CC696" s="1062">
        <v>0</v>
      </c>
      <c r="CD696" s="1062">
        <v>0</v>
      </c>
      <c r="CE696" s="1082">
        <v>0</v>
      </c>
      <c r="CH696" s="1062">
        <v>0</v>
      </c>
      <c r="CI696" s="1062">
        <v>0</v>
      </c>
      <c r="CJ696" s="1062">
        <v>0</v>
      </c>
      <c r="CK696" s="1062">
        <v>0</v>
      </c>
      <c r="CL696" s="1082">
        <v>0</v>
      </c>
      <c r="CP696" s="1062">
        <v>5</v>
      </c>
      <c r="CQ696" s="1062">
        <v>1</v>
      </c>
      <c r="CR696" s="1062">
        <v>5</v>
      </c>
      <c r="CS696" s="1062">
        <v>11</v>
      </c>
      <c r="CT696" s="1082">
        <v>1</v>
      </c>
      <c r="CW696" s="1062">
        <v>6</v>
      </c>
      <c r="CX696" s="1062">
        <v>3</v>
      </c>
      <c r="CY696" s="1062">
        <v>6</v>
      </c>
      <c r="CZ696" s="1062">
        <v>15</v>
      </c>
      <c r="DA696" s="1082">
        <v>1</v>
      </c>
      <c r="DB696" s="1082"/>
      <c r="DC696" s="1082"/>
      <c r="DD696" s="1082"/>
      <c r="DE696" s="1082"/>
      <c r="DF696" s="1082"/>
      <c r="DG696" s="1082"/>
      <c r="DH696" s="1082"/>
      <c r="DI696" s="1082"/>
      <c r="DJ696" s="1082"/>
      <c r="DK696" s="1082"/>
      <c r="DL696" s="1082"/>
      <c r="EF696" s="1062">
        <v>10</v>
      </c>
      <c r="EG696" s="1062">
        <v>0</v>
      </c>
      <c r="EH696" s="1062">
        <v>4</v>
      </c>
      <c r="EI696" s="1062">
        <v>14</v>
      </c>
      <c r="EJ696" s="1082">
        <v>1</v>
      </c>
      <c r="EM696" s="1062">
        <v>12</v>
      </c>
      <c r="EN696" s="1062">
        <v>0</v>
      </c>
      <c r="EO696" s="1062">
        <v>5</v>
      </c>
      <c r="EP696" s="1062">
        <v>17</v>
      </c>
      <c r="EQ696" s="1082">
        <v>1</v>
      </c>
      <c r="EU696" s="1062">
        <v>4</v>
      </c>
      <c r="EV696" s="1062">
        <v>0</v>
      </c>
      <c r="EW696" s="1062">
        <v>2</v>
      </c>
      <c r="EX696" s="1062">
        <v>6</v>
      </c>
      <c r="EY696" s="1081">
        <v>1</v>
      </c>
      <c r="FB696" s="1062">
        <v>4</v>
      </c>
      <c r="FC696" s="1062">
        <v>0</v>
      </c>
      <c r="FD696" s="1062">
        <v>4</v>
      </c>
      <c r="FE696" s="1062">
        <v>8</v>
      </c>
      <c r="FF696" s="1082">
        <v>1</v>
      </c>
      <c r="FJ696" s="1062">
        <v>5</v>
      </c>
      <c r="FK696" s="1062">
        <v>1</v>
      </c>
      <c r="FL696" s="1062">
        <v>2</v>
      </c>
      <c r="FM696" s="1062">
        <v>8</v>
      </c>
      <c r="FN696" s="1124">
        <v>1</v>
      </c>
      <c r="FQ696" s="1062">
        <v>5</v>
      </c>
      <c r="FR696" s="1062">
        <v>2</v>
      </c>
      <c r="FS696" s="1062">
        <v>2</v>
      </c>
      <c r="FT696" s="1062">
        <v>9</v>
      </c>
      <c r="FU696" s="1076">
        <v>1</v>
      </c>
      <c r="FY696" s="1062">
        <v>0</v>
      </c>
      <c r="FZ696" s="1062">
        <v>0</v>
      </c>
      <c r="GA696" s="1062">
        <v>0</v>
      </c>
      <c r="GB696" s="590">
        <v>0</v>
      </c>
      <c r="GC696" s="1139">
        <v>1</v>
      </c>
      <c r="GE696" s="589">
        <v>29</v>
      </c>
      <c r="GF696" s="589">
        <v>4</v>
      </c>
      <c r="GG696" s="589">
        <v>22</v>
      </c>
      <c r="GH696" s="586">
        <v>0</v>
      </c>
      <c r="GI696" s="586">
        <v>2</v>
      </c>
    </row>
    <row r="697" spans="1:191" hidden="1" x14ac:dyDescent="0.35">
      <c r="A697" s="1225">
        <v>43697</v>
      </c>
      <c r="Q697" s="1062">
        <v>7</v>
      </c>
      <c r="R697" s="1062">
        <v>1</v>
      </c>
      <c r="S697" s="1062">
        <v>6</v>
      </c>
      <c r="T697" s="1062">
        <v>14</v>
      </c>
      <c r="U697" s="1076">
        <v>1</v>
      </c>
      <c r="W697" s="1062">
        <v>7</v>
      </c>
      <c r="X697" s="1062">
        <v>1</v>
      </c>
      <c r="Y697" s="1062">
        <v>6</v>
      </c>
      <c r="Z697" s="1062">
        <v>14</v>
      </c>
      <c r="AA697" s="1076">
        <v>1</v>
      </c>
      <c r="AC697" s="1062">
        <v>4</v>
      </c>
      <c r="AD697" s="1062">
        <v>1</v>
      </c>
      <c r="AE697" s="1062">
        <v>0</v>
      </c>
      <c r="AF697" s="1062">
        <v>5</v>
      </c>
      <c r="AG697" s="1076">
        <v>1</v>
      </c>
      <c r="AJ697" s="1062">
        <v>4</v>
      </c>
      <c r="AK697" s="1062">
        <v>1</v>
      </c>
      <c r="AL697" s="1062">
        <v>1</v>
      </c>
      <c r="AM697" s="1062">
        <v>6</v>
      </c>
      <c r="AN697" s="1076">
        <v>1</v>
      </c>
      <c r="AQ697" s="1062">
        <v>2</v>
      </c>
      <c r="AR697" s="1062">
        <v>1</v>
      </c>
      <c r="AS697" s="1062">
        <v>2</v>
      </c>
      <c r="AT697" s="1062">
        <v>5</v>
      </c>
      <c r="AU697" s="1082">
        <v>1</v>
      </c>
      <c r="AX697" s="1062">
        <v>2</v>
      </c>
      <c r="AY697" s="1062">
        <v>1</v>
      </c>
      <c r="AZ697" s="1062">
        <v>3</v>
      </c>
      <c r="BA697" s="1062">
        <v>6</v>
      </c>
      <c r="BB697" s="1082">
        <v>1</v>
      </c>
      <c r="BM697" s="1062">
        <v>0</v>
      </c>
      <c r="BN697" s="1062">
        <v>0</v>
      </c>
      <c r="BO697" s="1062">
        <v>0</v>
      </c>
      <c r="BP697" s="1062">
        <v>0</v>
      </c>
      <c r="BQ697" s="1128">
        <v>1</v>
      </c>
      <c r="BS697" s="1062">
        <v>0</v>
      </c>
      <c r="BT697" s="1062">
        <v>0</v>
      </c>
      <c r="BU697" s="1062">
        <v>0</v>
      </c>
      <c r="BV697" s="1062">
        <v>0</v>
      </c>
      <c r="BW697" s="1076">
        <v>1</v>
      </c>
      <c r="CA697" s="1062">
        <v>5</v>
      </c>
      <c r="CB697" s="1062">
        <v>0</v>
      </c>
      <c r="CC697" s="1062">
        <v>1</v>
      </c>
      <c r="CD697" s="1062">
        <v>6</v>
      </c>
      <c r="CE697" s="1082">
        <v>1</v>
      </c>
      <c r="CH697" s="1062">
        <v>6</v>
      </c>
      <c r="CI697" s="1062">
        <v>1</v>
      </c>
      <c r="CJ697" s="1062">
        <v>1</v>
      </c>
      <c r="CK697" s="1062">
        <v>8</v>
      </c>
      <c r="CL697" s="1082">
        <v>1</v>
      </c>
      <c r="CP697" s="1062">
        <v>6</v>
      </c>
      <c r="CQ697" s="1062">
        <v>0</v>
      </c>
      <c r="CR697" s="1062">
        <v>2</v>
      </c>
      <c r="CS697" s="1062">
        <v>8</v>
      </c>
      <c r="CT697" s="1082">
        <v>1</v>
      </c>
      <c r="CW697" s="1062">
        <v>6</v>
      </c>
      <c r="CX697" s="1062">
        <v>2</v>
      </c>
      <c r="CY697" s="1062">
        <v>2</v>
      </c>
      <c r="CZ697" s="1062">
        <v>10</v>
      </c>
      <c r="DA697" s="1082">
        <v>1</v>
      </c>
      <c r="DB697" s="1082"/>
      <c r="DC697" s="1082"/>
      <c r="DD697" s="1082"/>
      <c r="DE697" s="1082"/>
      <c r="DF697" s="1082"/>
      <c r="DG697" s="1082"/>
      <c r="DH697" s="1082"/>
      <c r="DI697" s="1082"/>
      <c r="DJ697" s="1082"/>
      <c r="DK697" s="1082"/>
      <c r="DL697" s="1082"/>
      <c r="EF697" s="1062">
        <v>3</v>
      </c>
      <c r="EG697" s="1062">
        <v>3</v>
      </c>
      <c r="EH697" s="1062">
        <v>8</v>
      </c>
      <c r="EI697" s="1062">
        <v>14</v>
      </c>
      <c r="EJ697" s="1082">
        <v>1</v>
      </c>
      <c r="EM697" s="1062">
        <v>4</v>
      </c>
      <c r="EN697" s="1062">
        <v>3</v>
      </c>
      <c r="EO697" s="1062">
        <v>8</v>
      </c>
      <c r="EP697" s="1062">
        <v>15</v>
      </c>
      <c r="EQ697" s="1082">
        <v>1</v>
      </c>
      <c r="EU697" s="1062">
        <v>7</v>
      </c>
      <c r="EV697" s="1062">
        <v>0</v>
      </c>
      <c r="EW697" s="1062">
        <v>3</v>
      </c>
      <c r="EX697" s="1062">
        <v>10</v>
      </c>
      <c r="EY697" s="1081">
        <v>1</v>
      </c>
      <c r="FB697" s="1062">
        <v>7</v>
      </c>
      <c r="FC697" s="1062">
        <v>0</v>
      </c>
      <c r="FD697" s="1062">
        <v>3</v>
      </c>
      <c r="FE697" s="1062">
        <v>10</v>
      </c>
      <c r="FF697" s="1082">
        <v>1</v>
      </c>
      <c r="FJ697" s="1062">
        <v>8</v>
      </c>
      <c r="FK697" s="1062">
        <v>1</v>
      </c>
      <c r="FL697" s="1062">
        <v>2</v>
      </c>
      <c r="FM697" s="1062">
        <v>11</v>
      </c>
      <c r="FN697" s="1124">
        <v>1</v>
      </c>
      <c r="FQ697" s="1062">
        <v>9</v>
      </c>
      <c r="FR697" s="1062">
        <v>1</v>
      </c>
      <c r="FS697" s="1062">
        <v>3</v>
      </c>
      <c r="FT697" s="1062">
        <v>13</v>
      </c>
      <c r="FU697" s="1076">
        <v>1</v>
      </c>
      <c r="FY697" s="1062">
        <v>0</v>
      </c>
      <c r="FZ697" s="1062">
        <v>0</v>
      </c>
      <c r="GA697" s="1062">
        <v>0</v>
      </c>
      <c r="GB697" s="590">
        <v>0</v>
      </c>
      <c r="GC697" s="1139">
        <v>1</v>
      </c>
      <c r="GE697" s="589">
        <v>35</v>
      </c>
      <c r="GF697" s="589">
        <v>6</v>
      </c>
      <c r="GG697" s="589">
        <v>18</v>
      </c>
      <c r="GH697" s="586">
        <v>0</v>
      </c>
      <c r="GI697" s="586">
        <v>0</v>
      </c>
    </row>
    <row r="698" spans="1:191" hidden="1" x14ac:dyDescent="0.35">
      <c r="A698" s="1225">
        <v>43698</v>
      </c>
      <c r="Q698" s="1062">
        <v>1</v>
      </c>
      <c r="R698" s="1062">
        <v>3</v>
      </c>
      <c r="S698" s="1062">
        <v>5</v>
      </c>
      <c r="T698" s="1062">
        <v>9</v>
      </c>
      <c r="U698" s="1076">
        <v>1</v>
      </c>
      <c r="W698" s="1062">
        <v>1</v>
      </c>
      <c r="X698" s="1062">
        <v>3</v>
      </c>
      <c r="Y698" s="1062">
        <v>5</v>
      </c>
      <c r="Z698" s="1062">
        <v>9</v>
      </c>
      <c r="AA698" s="1076">
        <v>1</v>
      </c>
      <c r="AC698" s="1062">
        <v>6</v>
      </c>
      <c r="AD698" s="1062">
        <v>0</v>
      </c>
      <c r="AE698" s="1062">
        <v>3</v>
      </c>
      <c r="AF698" s="1062">
        <v>9</v>
      </c>
      <c r="AG698" s="1076">
        <v>1</v>
      </c>
      <c r="AJ698" s="1062">
        <v>6</v>
      </c>
      <c r="AK698" s="1062">
        <v>0</v>
      </c>
      <c r="AL698" s="1062">
        <v>3</v>
      </c>
      <c r="AM698" s="1062">
        <v>9</v>
      </c>
      <c r="AN698" s="1076">
        <v>1</v>
      </c>
      <c r="AQ698" s="1062">
        <v>1</v>
      </c>
      <c r="AR698" s="1062">
        <v>2</v>
      </c>
      <c r="AS698" s="1062">
        <v>0</v>
      </c>
      <c r="AT698" s="1062">
        <v>3</v>
      </c>
      <c r="AU698" s="1082">
        <v>1</v>
      </c>
      <c r="AX698" s="1062">
        <v>2</v>
      </c>
      <c r="AY698" s="1062">
        <v>2</v>
      </c>
      <c r="AZ698" s="1062">
        <v>1</v>
      </c>
      <c r="BA698" s="1062">
        <v>5</v>
      </c>
      <c r="BB698" s="1082">
        <v>1</v>
      </c>
      <c r="BM698" s="1062">
        <v>0</v>
      </c>
      <c r="BN698" s="1062">
        <v>0</v>
      </c>
      <c r="BO698" s="1062">
        <v>0</v>
      </c>
      <c r="BP698" s="1062">
        <v>0</v>
      </c>
      <c r="BQ698" s="1128">
        <v>1</v>
      </c>
      <c r="BS698" s="1062">
        <v>0</v>
      </c>
      <c r="BT698" s="1062">
        <v>0</v>
      </c>
      <c r="BU698" s="1062">
        <v>0</v>
      </c>
      <c r="BV698" s="1062">
        <v>0</v>
      </c>
      <c r="BW698" s="1076">
        <v>1</v>
      </c>
      <c r="CA698" s="1062">
        <v>7</v>
      </c>
      <c r="CB698" s="1062">
        <v>0</v>
      </c>
      <c r="CC698" s="1062">
        <v>2</v>
      </c>
      <c r="CD698" s="1062">
        <v>9</v>
      </c>
      <c r="CE698" s="1082">
        <v>1</v>
      </c>
      <c r="CH698" s="1062">
        <v>9</v>
      </c>
      <c r="CI698" s="1062">
        <v>0</v>
      </c>
      <c r="CJ698" s="1062">
        <v>2</v>
      </c>
      <c r="CK698" s="1062">
        <v>11</v>
      </c>
      <c r="CL698" s="1082">
        <v>1</v>
      </c>
      <c r="CP698" s="1062">
        <v>11</v>
      </c>
      <c r="CQ698" s="1062">
        <v>0</v>
      </c>
      <c r="CR698" s="1062">
        <v>5</v>
      </c>
      <c r="CS698" s="1062">
        <v>16</v>
      </c>
      <c r="CT698" s="1082">
        <v>1</v>
      </c>
      <c r="CW698" s="1062">
        <v>12</v>
      </c>
      <c r="CX698" s="1062">
        <v>0</v>
      </c>
      <c r="CY698" s="1062">
        <v>5</v>
      </c>
      <c r="CZ698" s="1062">
        <v>17</v>
      </c>
      <c r="DA698" s="1082">
        <v>1</v>
      </c>
      <c r="DB698" s="1082"/>
      <c r="DC698" s="1082"/>
      <c r="DD698" s="1082"/>
      <c r="DE698" s="1082"/>
      <c r="DF698" s="1082"/>
      <c r="DG698" s="1082"/>
      <c r="DH698" s="1082"/>
      <c r="DI698" s="1082"/>
      <c r="DJ698" s="1082"/>
      <c r="DK698" s="1082"/>
      <c r="DL698" s="1082"/>
      <c r="EF698" s="1062">
        <v>5</v>
      </c>
      <c r="EG698" s="1062">
        <v>1</v>
      </c>
      <c r="EH698" s="1062">
        <v>9</v>
      </c>
      <c r="EI698" s="1062">
        <v>15</v>
      </c>
      <c r="EJ698" s="1082">
        <v>1</v>
      </c>
      <c r="EM698" s="1062">
        <v>5</v>
      </c>
      <c r="EN698" s="1062">
        <v>1</v>
      </c>
      <c r="EO698" s="1062">
        <v>17</v>
      </c>
      <c r="EP698" s="1062">
        <v>23</v>
      </c>
      <c r="EQ698" s="1082">
        <v>1</v>
      </c>
      <c r="EU698" s="1062">
        <v>6</v>
      </c>
      <c r="EV698" s="1062">
        <v>0</v>
      </c>
      <c r="EW698" s="1062">
        <v>4</v>
      </c>
      <c r="EX698" s="1062">
        <v>10</v>
      </c>
      <c r="EY698" s="1081">
        <v>1</v>
      </c>
      <c r="FB698" s="1062">
        <v>7</v>
      </c>
      <c r="FC698" s="1062">
        <v>2</v>
      </c>
      <c r="FD698" s="1062">
        <v>6</v>
      </c>
      <c r="FE698" s="1062">
        <v>15</v>
      </c>
      <c r="FF698" s="1082">
        <v>1</v>
      </c>
      <c r="FJ698" s="1062">
        <v>2</v>
      </c>
      <c r="FK698" s="1062">
        <v>0</v>
      </c>
      <c r="FL698" s="1062">
        <v>2</v>
      </c>
      <c r="FM698" s="1062">
        <v>4</v>
      </c>
      <c r="FN698" s="1124">
        <v>1</v>
      </c>
      <c r="FQ698" s="1062">
        <v>4</v>
      </c>
      <c r="FR698" s="1062">
        <v>1</v>
      </c>
      <c r="FS698" s="1062">
        <v>3</v>
      </c>
      <c r="FT698" s="1062">
        <v>8</v>
      </c>
      <c r="FU698" s="1076">
        <v>1</v>
      </c>
      <c r="FY698" s="1062">
        <v>2</v>
      </c>
      <c r="FZ698" s="1062">
        <v>3</v>
      </c>
      <c r="GA698" s="1062">
        <v>2</v>
      </c>
      <c r="GB698" s="590">
        <v>7</v>
      </c>
      <c r="GC698" s="1139">
        <v>1</v>
      </c>
      <c r="GE698" s="589">
        <v>40</v>
      </c>
      <c r="GF698" s="589">
        <v>6</v>
      </c>
      <c r="GG698" s="589">
        <v>27</v>
      </c>
      <c r="GH698" s="586">
        <v>0</v>
      </c>
      <c r="GI698" s="586">
        <v>1</v>
      </c>
    </row>
    <row r="699" spans="1:191" hidden="1" x14ac:dyDescent="0.35">
      <c r="A699" s="1225">
        <v>43699</v>
      </c>
      <c r="Q699" s="1062">
        <v>1</v>
      </c>
      <c r="R699" s="1062">
        <v>2</v>
      </c>
      <c r="S699" s="1062">
        <v>6</v>
      </c>
      <c r="T699" s="1062">
        <v>9</v>
      </c>
      <c r="U699" s="1076">
        <v>1</v>
      </c>
      <c r="W699" s="1062">
        <v>1</v>
      </c>
      <c r="X699" s="1062">
        <v>2</v>
      </c>
      <c r="Y699" s="1062">
        <v>6</v>
      </c>
      <c r="Z699" s="1062">
        <v>9</v>
      </c>
      <c r="AA699" s="1076">
        <v>1</v>
      </c>
      <c r="AC699" s="1062">
        <v>4</v>
      </c>
      <c r="AD699" s="1062">
        <v>1</v>
      </c>
      <c r="AE699" s="1062">
        <v>3</v>
      </c>
      <c r="AF699" s="1062">
        <v>8</v>
      </c>
      <c r="AG699" s="1076">
        <v>1</v>
      </c>
      <c r="AJ699" s="1062">
        <v>4</v>
      </c>
      <c r="AK699" s="1062">
        <v>1</v>
      </c>
      <c r="AL699" s="1062">
        <v>3</v>
      </c>
      <c r="AM699" s="1062">
        <v>8</v>
      </c>
      <c r="AN699" s="1076">
        <v>1</v>
      </c>
      <c r="AQ699" s="1062">
        <v>1</v>
      </c>
      <c r="AR699" s="1062">
        <v>0</v>
      </c>
      <c r="AS699" s="1062">
        <v>1</v>
      </c>
      <c r="AT699" s="1062">
        <v>2</v>
      </c>
      <c r="AU699" s="1082">
        <v>1</v>
      </c>
      <c r="AX699" s="1062">
        <v>2</v>
      </c>
      <c r="AY699" s="1062">
        <v>0</v>
      </c>
      <c r="AZ699" s="1062">
        <v>1</v>
      </c>
      <c r="BA699" s="1062">
        <v>3</v>
      </c>
      <c r="BB699" s="1082">
        <v>1</v>
      </c>
      <c r="BM699" s="1062">
        <v>0</v>
      </c>
      <c r="BN699" s="1062">
        <v>0</v>
      </c>
      <c r="BO699" s="1062">
        <v>0</v>
      </c>
      <c r="BP699" s="1062">
        <v>0</v>
      </c>
      <c r="BQ699" s="1128">
        <v>1</v>
      </c>
      <c r="BS699" s="1062">
        <v>0</v>
      </c>
      <c r="BT699" s="1062">
        <v>0</v>
      </c>
      <c r="BU699" s="1062">
        <v>0</v>
      </c>
      <c r="BV699" s="1062">
        <v>0</v>
      </c>
      <c r="BW699" s="1076">
        <v>1</v>
      </c>
      <c r="CA699" s="1062">
        <v>7</v>
      </c>
      <c r="CB699" s="1062">
        <v>1</v>
      </c>
      <c r="CC699" s="1062">
        <v>0</v>
      </c>
      <c r="CD699" s="1062">
        <v>8</v>
      </c>
      <c r="CE699" s="1082">
        <v>1</v>
      </c>
      <c r="CH699" s="1062">
        <v>9</v>
      </c>
      <c r="CI699" s="1062">
        <v>1</v>
      </c>
      <c r="CJ699" s="1062">
        <v>3</v>
      </c>
      <c r="CK699" s="1062">
        <v>13</v>
      </c>
      <c r="CL699" s="1082">
        <v>1</v>
      </c>
      <c r="CP699" s="1062">
        <v>11</v>
      </c>
      <c r="CQ699" s="1062">
        <v>0</v>
      </c>
      <c r="CR699" s="1062">
        <v>0</v>
      </c>
      <c r="CS699" s="1062">
        <v>11</v>
      </c>
      <c r="CT699" s="1082">
        <v>1</v>
      </c>
      <c r="CW699" s="1062">
        <v>13</v>
      </c>
      <c r="CX699" s="1062">
        <v>1</v>
      </c>
      <c r="CY699" s="1062">
        <v>2</v>
      </c>
      <c r="CZ699" s="1062">
        <v>16</v>
      </c>
      <c r="DA699" s="1082">
        <v>1</v>
      </c>
      <c r="DB699" s="1082"/>
      <c r="DC699" s="1082"/>
      <c r="DD699" s="1082"/>
      <c r="DE699" s="1082"/>
      <c r="DF699" s="1082"/>
      <c r="DG699" s="1082"/>
      <c r="DH699" s="1082"/>
      <c r="DI699" s="1082"/>
      <c r="DJ699" s="1082"/>
      <c r="DK699" s="1082"/>
      <c r="DL699" s="1082"/>
      <c r="EF699" s="1062">
        <v>4</v>
      </c>
      <c r="EG699" s="1062">
        <v>0</v>
      </c>
      <c r="EH699" s="1062">
        <v>2</v>
      </c>
      <c r="EI699" s="1062">
        <v>6</v>
      </c>
      <c r="EJ699" s="1082">
        <v>1</v>
      </c>
      <c r="EM699" s="1062">
        <v>5</v>
      </c>
      <c r="EN699" s="1062">
        <v>0</v>
      </c>
      <c r="EO699" s="1062">
        <v>6</v>
      </c>
      <c r="EP699" s="1062">
        <v>11</v>
      </c>
      <c r="EQ699" s="1082">
        <v>1</v>
      </c>
      <c r="EU699" s="1062">
        <v>1</v>
      </c>
      <c r="EV699" s="1062">
        <v>0</v>
      </c>
      <c r="EW699" s="1062">
        <v>2</v>
      </c>
      <c r="EX699" s="1062">
        <v>3</v>
      </c>
      <c r="EY699" s="1081">
        <v>1</v>
      </c>
      <c r="FB699" s="1062">
        <v>2</v>
      </c>
      <c r="FC699" s="1062">
        <v>0</v>
      </c>
      <c r="FD699" s="1062">
        <v>5</v>
      </c>
      <c r="FE699" s="1062">
        <v>7</v>
      </c>
      <c r="FF699" s="1082">
        <v>1</v>
      </c>
      <c r="FJ699" s="1062">
        <v>1</v>
      </c>
      <c r="FK699" s="1062">
        <v>0</v>
      </c>
      <c r="FL699" s="1062">
        <v>4</v>
      </c>
      <c r="FM699" s="1062">
        <v>5</v>
      </c>
      <c r="FN699" s="1124">
        <v>1</v>
      </c>
      <c r="FQ699" s="1062">
        <v>1</v>
      </c>
      <c r="FR699" s="1062">
        <v>0</v>
      </c>
      <c r="FS699" s="1062">
        <v>4</v>
      </c>
      <c r="FT699" s="1062">
        <v>5</v>
      </c>
      <c r="FU699" s="1076">
        <v>1</v>
      </c>
      <c r="FY699" s="1062">
        <v>0</v>
      </c>
      <c r="FZ699" s="1062">
        <v>1</v>
      </c>
      <c r="GA699" s="1062">
        <v>1</v>
      </c>
      <c r="GB699" s="590">
        <v>2</v>
      </c>
      <c r="GC699" s="1139">
        <v>1</v>
      </c>
      <c r="GE699" s="589">
        <v>29</v>
      </c>
      <c r="GF699" s="589">
        <v>3</v>
      </c>
      <c r="GG699" s="589">
        <v>13</v>
      </c>
      <c r="GH699" s="586">
        <v>0</v>
      </c>
      <c r="GI699" s="586">
        <v>1</v>
      </c>
    </row>
    <row r="700" spans="1:191" hidden="1" x14ac:dyDescent="0.35">
      <c r="A700" s="1227">
        <v>43700</v>
      </c>
      <c r="Q700" s="1062">
        <v>2</v>
      </c>
      <c r="R700" s="1062">
        <v>0</v>
      </c>
      <c r="S700" s="1062">
        <v>4</v>
      </c>
      <c r="T700" s="1062">
        <v>6</v>
      </c>
      <c r="U700" s="1076">
        <v>1</v>
      </c>
      <c r="W700" s="1062">
        <v>2</v>
      </c>
      <c r="X700" s="1062">
        <v>0</v>
      </c>
      <c r="Y700" s="1062">
        <v>4</v>
      </c>
      <c r="Z700" s="1062">
        <v>6</v>
      </c>
      <c r="AA700" s="1076">
        <v>1</v>
      </c>
      <c r="AC700" s="1062">
        <v>2</v>
      </c>
      <c r="AD700" s="1062">
        <v>0</v>
      </c>
      <c r="AE700" s="1062">
        <v>0</v>
      </c>
      <c r="AF700" s="1062">
        <v>2</v>
      </c>
      <c r="AG700" s="1076">
        <v>1</v>
      </c>
      <c r="AJ700" s="1062">
        <v>3</v>
      </c>
      <c r="AK700" s="1062">
        <v>3</v>
      </c>
      <c r="AL700" s="1062">
        <v>0</v>
      </c>
      <c r="AM700" s="1062">
        <v>6</v>
      </c>
      <c r="AN700" s="1076">
        <v>1</v>
      </c>
      <c r="AQ700" s="1062">
        <v>2</v>
      </c>
      <c r="AR700" s="1062">
        <v>0</v>
      </c>
      <c r="AS700" s="1062">
        <v>4</v>
      </c>
      <c r="AT700" s="1062">
        <v>6</v>
      </c>
      <c r="AU700" s="1082">
        <v>1</v>
      </c>
      <c r="AX700" s="1062">
        <v>3</v>
      </c>
      <c r="AY700" s="1062">
        <v>3</v>
      </c>
      <c r="AZ700" s="1062">
        <v>5</v>
      </c>
      <c r="BA700" s="1062">
        <v>11</v>
      </c>
      <c r="BB700" s="1082">
        <v>1</v>
      </c>
      <c r="BM700" s="1062">
        <v>0</v>
      </c>
      <c r="BN700" s="1062">
        <v>0</v>
      </c>
      <c r="BO700" s="1062">
        <v>0</v>
      </c>
      <c r="BP700" s="1062">
        <v>0</v>
      </c>
      <c r="BQ700" s="1128">
        <v>1</v>
      </c>
      <c r="BS700" s="1062">
        <v>0</v>
      </c>
      <c r="BT700" s="1062">
        <v>0</v>
      </c>
      <c r="BU700" s="1062">
        <v>0</v>
      </c>
      <c r="BV700" s="1062">
        <v>0</v>
      </c>
      <c r="BW700" s="1076">
        <v>1</v>
      </c>
      <c r="CA700" s="1062">
        <v>3</v>
      </c>
      <c r="CB700" s="1062">
        <v>1</v>
      </c>
      <c r="CC700" s="1062">
        <v>0</v>
      </c>
      <c r="CD700" s="1062">
        <v>4</v>
      </c>
      <c r="CE700" s="1082">
        <v>1</v>
      </c>
      <c r="CH700" s="1062">
        <v>5</v>
      </c>
      <c r="CI700" s="1062">
        <v>1</v>
      </c>
      <c r="CJ700" s="1062">
        <v>0</v>
      </c>
      <c r="CK700" s="1062">
        <v>6</v>
      </c>
      <c r="CL700" s="1082">
        <v>1</v>
      </c>
      <c r="CP700" s="1062">
        <v>3</v>
      </c>
      <c r="CQ700" s="1062">
        <v>2</v>
      </c>
      <c r="CR700" s="1062">
        <v>1</v>
      </c>
      <c r="CS700" s="1062">
        <v>6</v>
      </c>
      <c r="CT700" s="1082">
        <v>1</v>
      </c>
      <c r="CW700" s="1062">
        <v>3</v>
      </c>
      <c r="CX700" s="1062">
        <v>2</v>
      </c>
      <c r="CY700" s="1062">
        <v>1</v>
      </c>
      <c r="CZ700" s="1062">
        <v>6</v>
      </c>
      <c r="DA700" s="1082">
        <v>1</v>
      </c>
      <c r="DB700" s="1082"/>
      <c r="DC700" s="1082"/>
      <c r="DD700" s="1082"/>
      <c r="DE700" s="1082"/>
      <c r="DF700" s="1082"/>
      <c r="DG700" s="1082"/>
      <c r="DH700" s="1082"/>
      <c r="DI700" s="1082"/>
      <c r="DJ700" s="1082"/>
      <c r="DK700" s="1082"/>
      <c r="DL700" s="1082"/>
      <c r="EF700" s="1062">
        <v>3</v>
      </c>
      <c r="EG700" s="1062">
        <v>0</v>
      </c>
      <c r="EH700" s="1062">
        <v>1</v>
      </c>
      <c r="EI700" s="1062">
        <v>4</v>
      </c>
      <c r="EJ700" s="1082">
        <v>1</v>
      </c>
      <c r="EM700" s="1062">
        <v>4</v>
      </c>
      <c r="EN700" s="1062">
        <v>0</v>
      </c>
      <c r="EO700" s="1062">
        <v>2</v>
      </c>
      <c r="EP700" s="1062">
        <v>6</v>
      </c>
      <c r="EQ700" s="1082">
        <v>1</v>
      </c>
      <c r="EU700" s="1062">
        <v>1</v>
      </c>
      <c r="EV700" s="1062">
        <v>1</v>
      </c>
      <c r="EW700" s="1062">
        <v>2</v>
      </c>
      <c r="EX700" s="1062">
        <v>4</v>
      </c>
      <c r="EY700" s="1081">
        <v>1</v>
      </c>
      <c r="FB700" s="1062">
        <v>1</v>
      </c>
      <c r="FC700" s="1062">
        <v>1</v>
      </c>
      <c r="FD700" s="1062">
        <v>2</v>
      </c>
      <c r="FE700" s="1062">
        <v>4</v>
      </c>
      <c r="FF700" s="1082">
        <v>1</v>
      </c>
      <c r="FJ700" s="1062">
        <v>1</v>
      </c>
      <c r="FK700" s="1062">
        <v>0</v>
      </c>
      <c r="FL700" s="1062">
        <v>0</v>
      </c>
      <c r="FM700" s="1062">
        <v>1</v>
      </c>
      <c r="FN700" s="1124">
        <v>1</v>
      </c>
      <c r="FQ700" s="1062">
        <v>2</v>
      </c>
      <c r="FR700" s="1062">
        <v>0</v>
      </c>
      <c r="FS700" s="1062">
        <v>1</v>
      </c>
      <c r="FT700" s="1062">
        <v>3</v>
      </c>
      <c r="FU700" s="1076">
        <v>1</v>
      </c>
      <c r="FY700" s="1062">
        <v>0</v>
      </c>
      <c r="FZ700" s="1062">
        <v>3</v>
      </c>
      <c r="GA700" s="1062">
        <v>0</v>
      </c>
      <c r="GB700" s="590">
        <v>3</v>
      </c>
      <c r="GC700" s="1139">
        <v>1</v>
      </c>
      <c r="GE700" s="589">
        <v>15</v>
      </c>
      <c r="GF700" s="589">
        <v>7</v>
      </c>
      <c r="GG700" s="589">
        <v>8</v>
      </c>
      <c r="GH700" s="586">
        <v>0</v>
      </c>
      <c r="GI700" s="586">
        <v>2</v>
      </c>
    </row>
    <row r="701" spans="1:191" hidden="1" x14ac:dyDescent="0.35">
      <c r="A701" s="1225">
        <v>43703</v>
      </c>
      <c r="Q701" s="1062">
        <v>4</v>
      </c>
      <c r="R701" s="1062">
        <v>3</v>
      </c>
      <c r="S701" s="1062">
        <v>6</v>
      </c>
      <c r="T701" s="1062">
        <v>13</v>
      </c>
      <c r="U701" s="1076">
        <v>1</v>
      </c>
      <c r="W701" s="1062">
        <v>4</v>
      </c>
      <c r="X701" s="1062">
        <v>3</v>
      </c>
      <c r="Y701" s="1062">
        <v>6</v>
      </c>
      <c r="Z701" s="1062">
        <v>13</v>
      </c>
      <c r="AA701" s="1076">
        <v>1</v>
      </c>
      <c r="AC701" s="1062">
        <v>4</v>
      </c>
      <c r="AD701" s="1062">
        <v>2</v>
      </c>
      <c r="AE701" s="1062">
        <v>1</v>
      </c>
      <c r="AF701" s="1062">
        <v>7</v>
      </c>
      <c r="AG701" s="1076">
        <v>1</v>
      </c>
      <c r="AJ701" s="1062">
        <v>4</v>
      </c>
      <c r="AK701" s="1062">
        <v>2</v>
      </c>
      <c r="AL701" s="1062">
        <v>2</v>
      </c>
      <c r="AM701" s="1062">
        <v>8</v>
      </c>
      <c r="AN701" s="1076">
        <v>1</v>
      </c>
      <c r="AQ701" s="1062">
        <v>3</v>
      </c>
      <c r="AR701" s="1062">
        <v>3</v>
      </c>
      <c r="AS701" s="1062">
        <v>3</v>
      </c>
      <c r="AT701" s="1062">
        <v>9</v>
      </c>
      <c r="AU701" s="1082">
        <v>1</v>
      </c>
      <c r="AX701" s="1062">
        <v>4</v>
      </c>
      <c r="AY701" s="1062">
        <v>3</v>
      </c>
      <c r="AZ701" s="1062">
        <v>3</v>
      </c>
      <c r="BA701" s="1062">
        <v>10</v>
      </c>
      <c r="BB701" s="1082">
        <v>1</v>
      </c>
      <c r="BM701" s="1062">
        <v>0</v>
      </c>
      <c r="BN701" s="1062">
        <v>0</v>
      </c>
      <c r="BO701" s="1062">
        <v>0</v>
      </c>
      <c r="BP701" s="1062">
        <v>0</v>
      </c>
      <c r="BQ701" s="1128">
        <v>1</v>
      </c>
      <c r="BS701" s="1062">
        <v>0</v>
      </c>
      <c r="BT701" s="1062">
        <v>0</v>
      </c>
      <c r="BU701" s="1062">
        <v>0</v>
      </c>
      <c r="BV701" s="1062">
        <v>0</v>
      </c>
      <c r="BW701" s="1076">
        <v>1</v>
      </c>
      <c r="CA701" s="1062">
        <v>4</v>
      </c>
      <c r="CB701" s="1062">
        <v>1</v>
      </c>
      <c r="CC701" s="1062">
        <v>2</v>
      </c>
      <c r="CD701" s="1062">
        <v>7</v>
      </c>
      <c r="CE701" s="1082">
        <v>1</v>
      </c>
      <c r="CH701" s="1062">
        <v>6</v>
      </c>
      <c r="CI701" s="1062">
        <v>3</v>
      </c>
      <c r="CJ701" s="1062">
        <v>2</v>
      </c>
      <c r="CK701" s="1062">
        <v>11</v>
      </c>
      <c r="CL701" s="1082">
        <v>1</v>
      </c>
      <c r="CP701" s="1062">
        <v>6</v>
      </c>
      <c r="CQ701" s="1062">
        <v>0</v>
      </c>
      <c r="CR701" s="1062">
        <v>4</v>
      </c>
      <c r="CS701" s="1062">
        <v>10</v>
      </c>
      <c r="CT701" s="1082">
        <v>1</v>
      </c>
      <c r="CW701" s="1062">
        <v>7</v>
      </c>
      <c r="CX701" s="1062">
        <v>1</v>
      </c>
      <c r="CY701" s="1062">
        <v>4</v>
      </c>
      <c r="CZ701" s="1062">
        <v>12</v>
      </c>
      <c r="DA701" s="1082">
        <v>1</v>
      </c>
      <c r="DB701" s="1082"/>
      <c r="DC701" s="1082"/>
      <c r="DD701" s="1082"/>
      <c r="DE701" s="1082"/>
      <c r="DF701" s="1082"/>
      <c r="DG701" s="1082"/>
      <c r="DH701" s="1082"/>
      <c r="DI701" s="1082"/>
      <c r="DJ701" s="1082"/>
      <c r="DK701" s="1082"/>
      <c r="DL701" s="1082"/>
      <c r="EF701" s="1062">
        <v>3</v>
      </c>
      <c r="EG701" s="1062">
        <v>0</v>
      </c>
      <c r="EH701" s="1062">
        <v>2</v>
      </c>
      <c r="EI701" s="1062">
        <v>5</v>
      </c>
      <c r="EJ701" s="1082">
        <v>1</v>
      </c>
      <c r="EM701" s="1062">
        <v>3</v>
      </c>
      <c r="EN701" s="1062">
        <v>2</v>
      </c>
      <c r="EO701" s="1062">
        <v>7</v>
      </c>
      <c r="EP701" s="1062">
        <v>12</v>
      </c>
      <c r="EQ701" s="1082">
        <v>1</v>
      </c>
      <c r="EU701" s="1062">
        <v>0</v>
      </c>
      <c r="EV701" s="1062">
        <v>1</v>
      </c>
      <c r="EW701" s="1062">
        <v>1</v>
      </c>
      <c r="EX701" s="1062">
        <v>2</v>
      </c>
      <c r="EY701" s="1081">
        <v>1</v>
      </c>
      <c r="FB701" s="1062">
        <v>0</v>
      </c>
      <c r="FC701" s="1062">
        <v>1</v>
      </c>
      <c r="FD701" s="1062">
        <v>2</v>
      </c>
      <c r="FE701" s="1062">
        <v>3</v>
      </c>
      <c r="FF701" s="1082">
        <v>1</v>
      </c>
      <c r="FJ701" s="1062">
        <v>1</v>
      </c>
      <c r="FK701" s="1062">
        <v>0</v>
      </c>
      <c r="FL701" s="1062">
        <v>2</v>
      </c>
      <c r="FM701" s="1062">
        <v>3</v>
      </c>
      <c r="FN701" s="1124">
        <v>1</v>
      </c>
      <c r="FQ701" s="1062">
        <v>3</v>
      </c>
      <c r="FR701" s="1062">
        <v>1</v>
      </c>
      <c r="FS701" s="1062">
        <v>3</v>
      </c>
      <c r="FT701" s="1062">
        <v>7</v>
      </c>
      <c r="FU701" s="1076">
        <v>1</v>
      </c>
      <c r="FY701" s="1062">
        <v>0</v>
      </c>
      <c r="FZ701" s="1062">
        <v>1</v>
      </c>
      <c r="GA701" s="1062">
        <v>3</v>
      </c>
      <c r="GB701" s="590">
        <v>4</v>
      </c>
      <c r="GC701" s="1139">
        <v>1</v>
      </c>
      <c r="GE701" s="589">
        <v>21</v>
      </c>
      <c r="GF701" s="589">
        <v>8</v>
      </c>
      <c r="GG701" s="589">
        <v>18</v>
      </c>
      <c r="GH701" s="586">
        <v>0</v>
      </c>
      <c r="GI701" s="586">
        <v>0</v>
      </c>
    </row>
    <row r="702" spans="1:191" hidden="1" x14ac:dyDescent="0.35">
      <c r="A702" s="1225">
        <v>43704</v>
      </c>
      <c r="Q702" s="1062">
        <v>0</v>
      </c>
      <c r="R702" s="1062">
        <v>0</v>
      </c>
      <c r="S702" s="1062">
        <v>3</v>
      </c>
      <c r="T702" s="1062">
        <v>3</v>
      </c>
      <c r="U702" s="1076">
        <v>1</v>
      </c>
      <c r="W702" s="1062">
        <v>0</v>
      </c>
      <c r="X702" s="1062">
        <v>0</v>
      </c>
      <c r="Y702" s="1062">
        <v>3</v>
      </c>
      <c r="Z702" s="1062">
        <v>3</v>
      </c>
      <c r="AA702" s="1076">
        <v>1</v>
      </c>
      <c r="AC702" s="1062">
        <v>3</v>
      </c>
      <c r="AD702" s="1062">
        <v>0</v>
      </c>
      <c r="AE702" s="1062">
        <v>5</v>
      </c>
      <c r="AF702" s="1062">
        <v>8</v>
      </c>
      <c r="AG702" s="1076">
        <v>1</v>
      </c>
      <c r="AJ702" s="1062">
        <v>3</v>
      </c>
      <c r="AK702" s="1062">
        <v>2</v>
      </c>
      <c r="AL702" s="1062">
        <v>5</v>
      </c>
      <c r="AM702" s="1062">
        <v>10</v>
      </c>
      <c r="AN702" s="1076">
        <v>1</v>
      </c>
      <c r="AQ702" s="1062">
        <v>2</v>
      </c>
      <c r="AR702" s="1062">
        <v>1</v>
      </c>
      <c r="AS702" s="1062">
        <v>3</v>
      </c>
      <c r="AT702" s="1062">
        <v>6</v>
      </c>
      <c r="AU702" s="1082">
        <v>1</v>
      </c>
      <c r="AX702" s="1062">
        <v>4</v>
      </c>
      <c r="AY702" s="1062">
        <v>4</v>
      </c>
      <c r="AZ702" s="1062">
        <v>3</v>
      </c>
      <c r="BA702" s="1062">
        <v>11</v>
      </c>
      <c r="BB702" s="1082">
        <v>1</v>
      </c>
      <c r="BM702" s="1062">
        <v>0</v>
      </c>
      <c r="BN702" s="1062">
        <v>0</v>
      </c>
      <c r="BO702" s="1062">
        <v>0</v>
      </c>
      <c r="BP702" s="1062">
        <v>0</v>
      </c>
      <c r="BQ702" s="1128">
        <v>1</v>
      </c>
      <c r="BS702" s="1062">
        <v>0</v>
      </c>
      <c r="BT702" s="1062">
        <v>0</v>
      </c>
      <c r="BU702" s="1062">
        <v>0</v>
      </c>
      <c r="BV702" s="1062">
        <v>0</v>
      </c>
      <c r="BW702" s="1076">
        <v>1</v>
      </c>
      <c r="CA702" s="1062">
        <v>8</v>
      </c>
      <c r="CB702" s="1062">
        <v>0</v>
      </c>
      <c r="CC702" s="1062">
        <v>6</v>
      </c>
      <c r="CD702" s="1062">
        <v>14</v>
      </c>
      <c r="CE702" s="1082">
        <v>1</v>
      </c>
      <c r="CH702" s="1062">
        <v>11</v>
      </c>
      <c r="CI702" s="1062">
        <v>1</v>
      </c>
      <c r="CJ702" s="1062">
        <v>7</v>
      </c>
      <c r="CK702" s="1062">
        <v>19</v>
      </c>
      <c r="CL702" s="1082">
        <v>1</v>
      </c>
      <c r="CP702" s="1062">
        <v>3</v>
      </c>
      <c r="CQ702" s="1062">
        <v>0</v>
      </c>
      <c r="CR702" s="1062">
        <v>1</v>
      </c>
      <c r="CS702" s="1062">
        <v>4</v>
      </c>
      <c r="CT702" s="1082">
        <v>1</v>
      </c>
      <c r="CW702" s="1062">
        <v>5</v>
      </c>
      <c r="CX702" s="1062">
        <v>1</v>
      </c>
      <c r="CY702" s="1062">
        <v>2</v>
      </c>
      <c r="CZ702" s="1062">
        <v>8</v>
      </c>
      <c r="DA702" s="1082">
        <v>1</v>
      </c>
      <c r="DB702" s="1082"/>
      <c r="DC702" s="1082"/>
      <c r="DD702" s="1082"/>
      <c r="DE702" s="1082"/>
      <c r="DF702" s="1082"/>
      <c r="DG702" s="1082"/>
      <c r="DH702" s="1082"/>
      <c r="DI702" s="1082"/>
      <c r="DJ702" s="1082"/>
      <c r="DK702" s="1082"/>
      <c r="DL702" s="1082"/>
      <c r="EF702" s="1062">
        <v>7</v>
      </c>
      <c r="EG702" s="1062">
        <v>0</v>
      </c>
      <c r="EH702" s="1062">
        <v>2</v>
      </c>
      <c r="EI702" s="1062">
        <v>9</v>
      </c>
      <c r="EJ702" s="1082">
        <v>1</v>
      </c>
      <c r="EM702" s="1062">
        <v>8</v>
      </c>
      <c r="EN702" s="1062">
        <v>1</v>
      </c>
      <c r="EO702" s="1062">
        <v>2</v>
      </c>
      <c r="EP702" s="1062">
        <v>11</v>
      </c>
      <c r="EQ702" s="1082">
        <v>1</v>
      </c>
      <c r="EU702" s="1062">
        <v>3</v>
      </c>
      <c r="EV702" s="1062">
        <v>0</v>
      </c>
      <c r="EW702" s="1062">
        <v>3</v>
      </c>
      <c r="EX702" s="1062">
        <v>6</v>
      </c>
      <c r="EY702" s="1081">
        <v>1</v>
      </c>
      <c r="FB702" s="1062">
        <v>4</v>
      </c>
      <c r="FC702" s="1062">
        <v>1</v>
      </c>
      <c r="FD702" s="1062">
        <v>4</v>
      </c>
      <c r="FE702" s="1062">
        <v>9</v>
      </c>
      <c r="FF702" s="1082">
        <v>1</v>
      </c>
      <c r="FJ702" s="1062">
        <v>2</v>
      </c>
      <c r="FK702" s="1062">
        <v>1</v>
      </c>
      <c r="FL702" s="1062">
        <v>0</v>
      </c>
      <c r="FM702" s="1062">
        <v>3</v>
      </c>
      <c r="FN702" s="1124">
        <v>1</v>
      </c>
      <c r="FQ702" s="1062">
        <v>5</v>
      </c>
      <c r="FR702" s="1062">
        <v>1</v>
      </c>
      <c r="FS702" s="1062">
        <v>3</v>
      </c>
      <c r="FT702" s="1062">
        <v>9</v>
      </c>
      <c r="FU702" s="1076">
        <v>1</v>
      </c>
      <c r="FY702" s="1062">
        <v>0</v>
      </c>
      <c r="FZ702" s="1062">
        <v>0</v>
      </c>
      <c r="GA702" s="1062">
        <v>0</v>
      </c>
      <c r="GB702" s="590">
        <v>0</v>
      </c>
      <c r="GC702" s="1139">
        <v>1</v>
      </c>
      <c r="GE702" s="589">
        <v>28</v>
      </c>
      <c r="GF702" s="589">
        <v>2</v>
      </c>
      <c r="GG702" s="589">
        <v>20</v>
      </c>
      <c r="GH702" s="586">
        <v>0</v>
      </c>
      <c r="GI702" s="586">
        <v>1</v>
      </c>
    </row>
    <row r="703" spans="1:191" hidden="1" x14ac:dyDescent="0.35">
      <c r="A703" s="1225">
        <v>43705</v>
      </c>
      <c r="Q703" s="1062">
        <v>1</v>
      </c>
      <c r="R703" s="1062">
        <v>2</v>
      </c>
      <c r="S703" s="1062">
        <v>5</v>
      </c>
      <c r="T703" s="1062">
        <v>8</v>
      </c>
      <c r="U703" s="1076">
        <v>1</v>
      </c>
      <c r="W703" s="1062">
        <v>1</v>
      </c>
      <c r="X703" s="1062">
        <v>2</v>
      </c>
      <c r="Y703" s="1062">
        <v>5</v>
      </c>
      <c r="Z703" s="1062">
        <v>8</v>
      </c>
      <c r="AA703" s="1076">
        <v>1</v>
      </c>
      <c r="AC703" s="1062">
        <v>6</v>
      </c>
      <c r="AD703" s="1062">
        <v>3</v>
      </c>
      <c r="AE703" s="1062">
        <v>1</v>
      </c>
      <c r="AF703" s="1062">
        <v>10</v>
      </c>
      <c r="AG703" s="1076">
        <v>1</v>
      </c>
      <c r="AJ703" s="1062">
        <v>6</v>
      </c>
      <c r="AK703" s="1062">
        <v>3</v>
      </c>
      <c r="AL703" s="1062">
        <v>1</v>
      </c>
      <c r="AM703" s="1062">
        <v>10</v>
      </c>
      <c r="AN703" s="1076">
        <v>1</v>
      </c>
      <c r="AQ703" s="1062">
        <v>2</v>
      </c>
      <c r="AR703" s="1062">
        <v>2</v>
      </c>
      <c r="AS703" s="1062">
        <v>2</v>
      </c>
      <c r="AT703" s="1062">
        <v>6</v>
      </c>
      <c r="AU703" s="1082">
        <v>1</v>
      </c>
      <c r="AX703" s="1062">
        <v>2</v>
      </c>
      <c r="AY703" s="1062">
        <v>2</v>
      </c>
      <c r="AZ703" s="1062">
        <v>3</v>
      </c>
      <c r="BA703" s="1062">
        <v>7</v>
      </c>
      <c r="BB703" s="1082">
        <v>1</v>
      </c>
      <c r="BM703" s="1062">
        <v>0</v>
      </c>
      <c r="BN703" s="1062">
        <v>0</v>
      </c>
      <c r="BO703" s="1062">
        <v>0</v>
      </c>
      <c r="BP703" s="1062">
        <v>0</v>
      </c>
      <c r="BQ703" s="1128">
        <v>1</v>
      </c>
      <c r="BS703" s="1062">
        <v>0</v>
      </c>
      <c r="BT703" s="1062">
        <v>0</v>
      </c>
      <c r="BU703" s="1062">
        <v>0</v>
      </c>
      <c r="BV703" s="1062">
        <v>0</v>
      </c>
      <c r="BW703" s="1076">
        <v>1</v>
      </c>
      <c r="CA703" s="1062">
        <v>1</v>
      </c>
      <c r="CB703" s="1062">
        <v>0</v>
      </c>
      <c r="CC703" s="1062">
        <v>0</v>
      </c>
      <c r="CD703" s="1062">
        <v>1</v>
      </c>
      <c r="CE703" s="1082">
        <v>1</v>
      </c>
      <c r="CH703" s="1062">
        <v>3</v>
      </c>
      <c r="CI703" s="1062">
        <v>1</v>
      </c>
      <c r="CJ703" s="1062">
        <v>0</v>
      </c>
      <c r="CK703" s="1062">
        <v>4</v>
      </c>
      <c r="CL703" s="1082">
        <v>1</v>
      </c>
      <c r="CP703" s="1062">
        <v>2</v>
      </c>
      <c r="CQ703" s="1062">
        <v>0</v>
      </c>
      <c r="CR703" s="1062">
        <v>4</v>
      </c>
      <c r="CS703" s="1062">
        <v>6</v>
      </c>
      <c r="CT703" s="1082">
        <v>1</v>
      </c>
      <c r="CW703" s="1062">
        <v>2</v>
      </c>
      <c r="CX703" s="1062">
        <v>1</v>
      </c>
      <c r="CY703" s="1062">
        <v>5</v>
      </c>
      <c r="CZ703" s="1062">
        <v>8</v>
      </c>
      <c r="DA703" s="1082">
        <v>1</v>
      </c>
      <c r="DB703" s="1082"/>
      <c r="DC703" s="1082"/>
      <c r="DD703" s="1082"/>
      <c r="DE703" s="1082"/>
      <c r="DF703" s="1082"/>
      <c r="DG703" s="1082"/>
      <c r="DH703" s="1082"/>
      <c r="DI703" s="1082"/>
      <c r="DJ703" s="1082"/>
      <c r="DK703" s="1082"/>
      <c r="DL703" s="1082"/>
      <c r="EF703" s="1062">
        <v>8</v>
      </c>
      <c r="EG703" s="1062">
        <v>0</v>
      </c>
      <c r="EH703" s="1062">
        <v>1</v>
      </c>
      <c r="EI703" s="1062">
        <v>9</v>
      </c>
      <c r="EJ703" s="1082">
        <v>1</v>
      </c>
      <c r="EM703" s="1062">
        <v>9</v>
      </c>
      <c r="EN703" s="1062">
        <v>0</v>
      </c>
      <c r="EO703" s="1062">
        <v>5</v>
      </c>
      <c r="EP703" s="1062">
        <v>14</v>
      </c>
      <c r="EQ703" s="1082">
        <v>1</v>
      </c>
      <c r="EU703" s="1062">
        <v>7</v>
      </c>
      <c r="EV703" s="1062">
        <v>1</v>
      </c>
      <c r="EW703" s="1062">
        <v>1</v>
      </c>
      <c r="EX703" s="1062">
        <v>9</v>
      </c>
      <c r="EY703" s="1081">
        <v>1</v>
      </c>
      <c r="FB703" s="1062">
        <v>7</v>
      </c>
      <c r="FC703" s="1062">
        <v>2</v>
      </c>
      <c r="FD703" s="1062">
        <v>3</v>
      </c>
      <c r="FE703" s="1062">
        <v>12</v>
      </c>
      <c r="FF703" s="1082">
        <v>1</v>
      </c>
      <c r="FJ703" s="1062">
        <v>3</v>
      </c>
      <c r="FK703" s="1062">
        <v>0</v>
      </c>
      <c r="FL703" s="1062">
        <v>2</v>
      </c>
      <c r="FM703" s="1062">
        <v>5</v>
      </c>
      <c r="FN703" s="1124">
        <v>1</v>
      </c>
      <c r="FQ703" s="1062">
        <v>3</v>
      </c>
      <c r="FR703" s="1062">
        <v>0</v>
      </c>
      <c r="FS703" s="1062">
        <v>3</v>
      </c>
      <c r="FT703" s="1062">
        <v>6</v>
      </c>
      <c r="FU703" s="1076">
        <v>1</v>
      </c>
      <c r="FY703" s="1062">
        <v>0</v>
      </c>
      <c r="FZ703" s="1062">
        <v>2</v>
      </c>
      <c r="GA703" s="1062">
        <v>0</v>
      </c>
      <c r="GB703" s="590">
        <v>2</v>
      </c>
      <c r="GC703" s="1139">
        <v>1</v>
      </c>
      <c r="GE703" s="589">
        <v>29</v>
      </c>
      <c r="GF703" s="589">
        <v>8</v>
      </c>
      <c r="GG703" s="589">
        <v>11</v>
      </c>
      <c r="GH703" s="586">
        <v>0</v>
      </c>
      <c r="GI703" s="586">
        <v>1</v>
      </c>
    </row>
    <row r="704" spans="1:191" hidden="1" x14ac:dyDescent="0.35">
      <c r="A704" s="1225">
        <v>43706</v>
      </c>
      <c r="Q704" s="1062">
        <v>2</v>
      </c>
      <c r="R704" s="1062">
        <v>1</v>
      </c>
      <c r="S704" s="1062">
        <v>3</v>
      </c>
      <c r="T704" s="1062">
        <v>6</v>
      </c>
      <c r="U704" s="1076">
        <v>1</v>
      </c>
      <c r="W704" s="1062">
        <v>2</v>
      </c>
      <c r="X704" s="1062">
        <v>1</v>
      </c>
      <c r="Y704" s="1062">
        <v>3</v>
      </c>
      <c r="Z704" s="1062">
        <v>6</v>
      </c>
      <c r="AA704" s="1076">
        <v>1</v>
      </c>
      <c r="AC704" s="1062">
        <v>6</v>
      </c>
      <c r="AD704" s="1062">
        <v>1</v>
      </c>
      <c r="AE704" s="1062">
        <v>0</v>
      </c>
      <c r="AF704" s="1062">
        <v>7</v>
      </c>
      <c r="AG704" s="1076">
        <v>1</v>
      </c>
      <c r="AJ704" s="1062">
        <v>6</v>
      </c>
      <c r="AK704" s="1062">
        <v>2</v>
      </c>
      <c r="AL704" s="1062">
        <v>0</v>
      </c>
      <c r="AM704" s="1062">
        <v>8</v>
      </c>
      <c r="AN704" s="1076">
        <v>1</v>
      </c>
      <c r="AQ704" s="1062">
        <v>1</v>
      </c>
      <c r="AR704" s="1062">
        <v>0</v>
      </c>
      <c r="AS704" s="1062">
        <v>2</v>
      </c>
      <c r="AT704" s="1062">
        <v>3</v>
      </c>
      <c r="AU704" s="1082">
        <v>1</v>
      </c>
      <c r="AX704" s="1062">
        <v>1</v>
      </c>
      <c r="AY704" s="1062">
        <v>1</v>
      </c>
      <c r="AZ704" s="1062">
        <v>2</v>
      </c>
      <c r="BA704" s="1062">
        <v>4</v>
      </c>
      <c r="BB704" s="1082">
        <v>1</v>
      </c>
      <c r="BM704" s="1062">
        <v>0</v>
      </c>
      <c r="BN704" s="1062">
        <v>0</v>
      </c>
      <c r="BO704" s="1062">
        <v>0</v>
      </c>
      <c r="BP704" s="1062">
        <v>0</v>
      </c>
      <c r="BQ704" s="1128">
        <v>1</v>
      </c>
      <c r="BS704" s="1062">
        <v>0</v>
      </c>
      <c r="BT704" s="1062">
        <v>0</v>
      </c>
      <c r="BU704" s="1062">
        <v>0</v>
      </c>
      <c r="BV704" s="1062">
        <v>0</v>
      </c>
      <c r="BW704" s="1076">
        <v>1</v>
      </c>
      <c r="CA704" s="1062">
        <v>4</v>
      </c>
      <c r="CB704" s="1062">
        <v>1</v>
      </c>
      <c r="CC704" s="1062">
        <v>3</v>
      </c>
      <c r="CD704" s="1062">
        <v>8</v>
      </c>
      <c r="CE704" s="1082">
        <v>1</v>
      </c>
      <c r="CH704" s="1062">
        <v>5</v>
      </c>
      <c r="CI704" s="1062">
        <v>3</v>
      </c>
      <c r="CJ704" s="1062">
        <v>3</v>
      </c>
      <c r="CK704" s="1062">
        <v>11</v>
      </c>
      <c r="CL704" s="1082">
        <v>1</v>
      </c>
      <c r="CP704" s="1062">
        <v>8</v>
      </c>
      <c r="CQ704" s="1062">
        <v>0</v>
      </c>
      <c r="CR704" s="1062">
        <v>2</v>
      </c>
      <c r="CS704" s="1062">
        <v>10</v>
      </c>
      <c r="CT704" s="1082">
        <v>1</v>
      </c>
      <c r="CW704" s="1062">
        <v>8</v>
      </c>
      <c r="CX704" s="1062">
        <v>0</v>
      </c>
      <c r="CY704" s="1062">
        <v>4</v>
      </c>
      <c r="CZ704" s="1062">
        <v>12</v>
      </c>
      <c r="DA704" s="1082">
        <v>1</v>
      </c>
      <c r="DB704" s="1082"/>
      <c r="DC704" s="1082"/>
      <c r="DD704" s="1082"/>
      <c r="DE704" s="1082"/>
      <c r="DF704" s="1082"/>
      <c r="DG704" s="1082"/>
      <c r="DH704" s="1082"/>
      <c r="DI704" s="1082"/>
      <c r="DJ704" s="1082"/>
      <c r="DK704" s="1082"/>
      <c r="DL704" s="1082"/>
      <c r="EF704" s="1062">
        <v>3</v>
      </c>
      <c r="EG704" s="1062">
        <v>1</v>
      </c>
      <c r="EH704" s="1062">
        <v>1</v>
      </c>
      <c r="EI704" s="1062">
        <v>5</v>
      </c>
      <c r="EJ704" s="1082">
        <v>1</v>
      </c>
      <c r="EM704" s="1062">
        <v>5</v>
      </c>
      <c r="EN704" s="1062">
        <v>1</v>
      </c>
      <c r="EO704" s="1062">
        <v>7</v>
      </c>
      <c r="EP704" s="1062">
        <v>13</v>
      </c>
      <c r="EQ704" s="1082">
        <v>1</v>
      </c>
      <c r="EU704" s="1062">
        <v>6</v>
      </c>
      <c r="EV704" s="1062">
        <v>1</v>
      </c>
      <c r="EW704" s="1062">
        <v>3</v>
      </c>
      <c r="EX704" s="1062">
        <v>10</v>
      </c>
      <c r="EY704" s="1081">
        <v>1</v>
      </c>
      <c r="FB704" s="1062">
        <v>6</v>
      </c>
      <c r="FC704" s="1062">
        <v>2</v>
      </c>
      <c r="FD704" s="1062">
        <v>5</v>
      </c>
      <c r="FE704" s="1062">
        <v>13</v>
      </c>
      <c r="FF704" s="1082">
        <v>1</v>
      </c>
      <c r="FJ704" s="1062">
        <v>7</v>
      </c>
      <c r="FK704" s="1062">
        <v>0</v>
      </c>
      <c r="FL704" s="1062">
        <v>2</v>
      </c>
      <c r="FM704" s="1062">
        <v>9</v>
      </c>
      <c r="FN704" s="1124">
        <v>1</v>
      </c>
      <c r="FQ704" s="1062">
        <v>7</v>
      </c>
      <c r="FR704" s="1062">
        <v>1</v>
      </c>
      <c r="FS704" s="1062">
        <v>5</v>
      </c>
      <c r="FT704" s="1062">
        <v>13</v>
      </c>
      <c r="FU704" s="1076">
        <v>1</v>
      </c>
      <c r="FY704" s="1062">
        <v>2</v>
      </c>
      <c r="FZ704" s="1062">
        <v>0</v>
      </c>
      <c r="GA704" s="1062">
        <v>0</v>
      </c>
      <c r="GB704" s="590">
        <v>2</v>
      </c>
      <c r="GC704" s="1139">
        <v>1</v>
      </c>
      <c r="GE704" s="589">
        <v>37</v>
      </c>
      <c r="GF704" s="589">
        <v>4</v>
      </c>
      <c r="GG704" s="589">
        <v>13</v>
      </c>
      <c r="GH704" s="586">
        <v>2</v>
      </c>
      <c r="GI704" s="586">
        <v>1</v>
      </c>
    </row>
    <row r="705" spans="1:191" hidden="1" x14ac:dyDescent="0.35">
      <c r="A705" s="1227">
        <v>43707</v>
      </c>
      <c r="Q705" s="1062">
        <v>1</v>
      </c>
      <c r="R705" s="1062">
        <v>2</v>
      </c>
      <c r="S705" s="1062">
        <v>0</v>
      </c>
      <c r="T705" s="1062">
        <v>3</v>
      </c>
      <c r="U705" s="1076">
        <v>1</v>
      </c>
      <c r="W705" s="1062">
        <v>1</v>
      </c>
      <c r="X705" s="1062">
        <v>2</v>
      </c>
      <c r="Y705" s="1062">
        <v>1</v>
      </c>
      <c r="Z705" s="1062">
        <v>4</v>
      </c>
      <c r="AA705" s="1076">
        <v>1</v>
      </c>
      <c r="AC705" s="1062">
        <v>1</v>
      </c>
      <c r="AD705" s="1062">
        <v>0</v>
      </c>
      <c r="AE705" s="1062">
        <v>0</v>
      </c>
      <c r="AF705" s="1062">
        <v>1</v>
      </c>
      <c r="AG705" s="1076">
        <v>1</v>
      </c>
      <c r="AJ705" s="1062">
        <v>1</v>
      </c>
      <c r="AK705" s="1062">
        <v>3</v>
      </c>
      <c r="AL705" s="1062">
        <v>0</v>
      </c>
      <c r="AM705" s="1062">
        <v>4</v>
      </c>
      <c r="AN705" s="1076">
        <v>1</v>
      </c>
      <c r="AQ705" s="1062">
        <v>1</v>
      </c>
      <c r="AR705" s="1062">
        <v>1</v>
      </c>
      <c r="AS705" s="1062">
        <v>0</v>
      </c>
      <c r="AT705" s="1062">
        <v>2</v>
      </c>
      <c r="AU705" s="1082">
        <v>1</v>
      </c>
      <c r="AX705" s="1062">
        <v>1</v>
      </c>
      <c r="AY705" s="1062">
        <v>1</v>
      </c>
      <c r="AZ705" s="1062">
        <v>0</v>
      </c>
      <c r="BA705" s="1062">
        <v>2</v>
      </c>
      <c r="BB705" s="1082">
        <v>1</v>
      </c>
      <c r="BM705" s="1062">
        <v>0</v>
      </c>
      <c r="BN705" s="1062">
        <v>0</v>
      </c>
      <c r="BO705" s="1062">
        <v>0</v>
      </c>
      <c r="BP705" s="1062">
        <v>0</v>
      </c>
      <c r="BQ705" s="1128">
        <v>1</v>
      </c>
      <c r="BS705" s="1062">
        <v>0</v>
      </c>
      <c r="BT705" s="1062">
        <v>0</v>
      </c>
      <c r="BU705" s="1062">
        <v>0</v>
      </c>
      <c r="BV705" s="1062">
        <v>0</v>
      </c>
      <c r="BW705" s="1076">
        <v>1</v>
      </c>
      <c r="CA705" s="1062">
        <v>2</v>
      </c>
      <c r="CB705" s="1062">
        <v>0</v>
      </c>
      <c r="CC705" s="1062">
        <v>4</v>
      </c>
      <c r="CD705" s="1062">
        <v>6</v>
      </c>
      <c r="CE705" s="1082">
        <v>1</v>
      </c>
      <c r="CH705" s="1062">
        <v>3</v>
      </c>
      <c r="CI705" s="1062">
        <v>0</v>
      </c>
      <c r="CJ705" s="1062">
        <v>5</v>
      </c>
      <c r="CK705" s="1062">
        <v>8</v>
      </c>
      <c r="CL705" s="1082">
        <v>1</v>
      </c>
      <c r="CP705" s="1062">
        <v>5</v>
      </c>
      <c r="CQ705" s="1062">
        <v>0</v>
      </c>
      <c r="CR705" s="1062">
        <v>5</v>
      </c>
      <c r="CS705" s="1062">
        <v>10</v>
      </c>
      <c r="CT705" s="1082">
        <v>1</v>
      </c>
      <c r="CW705" s="1062">
        <v>5</v>
      </c>
      <c r="CX705" s="1062">
        <v>1</v>
      </c>
      <c r="CY705" s="1062">
        <v>6</v>
      </c>
      <c r="CZ705" s="1062">
        <v>12</v>
      </c>
      <c r="DA705" s="1082">
        <v>1</v>
      </c>
      <c r="DB705" s="1082"/>
      <c r="DC705" s="1082"/>
      <c r="DD705" s="1082"/>
      <c r="DE705" s="1082"/>
      <c r="DF705" s="1082"/>
      <c r="DG705" s="1082"/>
      <c r="DH705" s="1082"/>
      <c r="DI705" s="1082"/>
      <c r="DJ705" s="1082"/>
      <c r="DK705" s="1082"/>
      <c r="DL705" s="1082"/>
      <c r="EF705" s="1062">
        <v>6</v>
      </c>
      <c r="EG705" s="1062">
        <v>1</v>
      </c>
      <c r="EH705" s="1062">
        <v>1</v>
      </c>
      <c r="EI705" s="1062">
        <v>8</v>
      </c>
      <c r="EJ705" s="1082">
        <v>1</v>
      </c>
      <c r="EM705" s="1062">
        <v>9</v>
      </c>
      <c r="EN705" s="1062">
        <v>3</v>
      </c>
      <c r="EO705" s="1062">
        <v>3</v>
      </c>
      <c r="EP705" s="1062">
        <v>15</v>
      </c>
      <c r="EQ705" s="1082">
        <v>1</v>
      </c>
      <c r="EU705" s="1062">
        <v>0</v>
      </c>
      <c r="EV705" s="1062">
        <v>0</v>
      </c>
      <c r="EW705" s="1062">
        <v>0</v>
      </c>
      <c r="EX705" s="1062">
        <v>0</v>
      </c>
      <c r="EY705" s="1081">
        <v>0</v>
      </c>
      <c r="FB705" s="1062">
        <v>0</v>
      </c>
      <c r="FC705" s="1062">
        <v>0</v>
      </c>
      <c r="FD705" s="1062">
        <v>0</v>
      </c>
      <c r="FE705" s="1062">
        <v>0</v>
      </c>
      <c r="FF705" s="1082">
        <v>0</v>
      </c>
      <c r="FJ705" s="1062">
        <v>7</v>
      </c>
      <c r="FK705" s="1062">
        <v>0</v>
      </c>
      <c r="FL705" s="1062">
        <v>2</v>
      </c>
      <c r="FM705" s="1062">
        <v>9</v>
      </c>
      <c r="FN705" s="1124">
        <v>1</v>
      </c>
      <c r="FQ705" s="1062">
        <v>8</v>
      </c>
      <c r="FR705" s="1062">
        <v>0</v>
      </c>
      <c r="FS705" s="1062">
        <v>2</v>
      </c>
      <c r="FT705" s="1062">
        <v>10</v>
      </c>
      <c r="FU705" s="1076">
        <v>1</v>
      </c>
      <c r="FY705" s="1062">
        <v>1</v>
      </c>
      <c r="FZ705" s="1062">
        <v>0</v>
      </c>
      <c r="GA705" s="1062">
        <v>1</v>
      </c>
      <c r="GB705" s="590">
        <v>2</v>
      </c>
      <c r="GC705" s="1139">
        <v>1</v>
      </c>
      <c r="GE705" s="589">
        <v>23</v>
      </c>
      <c r="GF705" s="589">
        <v>2</v>
      </c>
      <c r="GG705" s="589">
        <v>13</v>
      </c>
      <c r="GH705" s="586">
        <v>0</v>
      </c>
      <c r="GI705" s="586">
        <v>1</v>
      </c>
    </row>
    <row r="706" spans="1:191" s="1552" customFormat="1" hidden="1" x14ac:dyDescent="0.35">
      <c r="A706" s="1538" t="s">
        <v>243</v>
      </c>
      <c r="B706" s="1539"/>
      <c r="C706" s="1539"/>
      <c r="D706" s="1539"/>
      <c r="E706" s="1539"/>
      <c r="F706" s="1540"/>
      <c r="G706" s="1541"/>
      <c r="H706" s="1542"/>
      <c r="I706" s="1539"/>
      <c r="J706" s="1539"/>
      <c r="K706" s="1539"/>
      <c r="L706" s="1539"/>
      <c r="M706" s="1540"/>
      <c r="N706" s="1540"/>
      <c r="O706" s="1542"/>
      <c r="P706" s="1542"/>
      <c r="Q706" s="1539"/>
      <c r="R706" s="1539"/>
      <c r="S706" s="1539"/>
      <c r="T706" s="1539"/>
      <c r="U706" s="1540"/>
      <c r="V706" s="1541"/>
      <c r="W706" s="1539"/>
      <c r="X706" s="1539"/>
      <c r="Y706" s="1539"/>
      <c r="Z706" s="1539"/>
      <c r="AA706" s="1540"/>
      <c r="AB706" s="1540"/>
      <c r="AC706" s="1539"/>
      <c r="AD706" s="1539"/>
      <c r="AE706" s="1539"/>
      <c r="AF706" s="1539"/>
      <c r="AG706" s="1540"/>
      <c r="AH706" s="1543"/>
      <c r="AI706" s="1542"/>
      <c r="AJ706" s="1539"/>
      <c r="AK706" s="1539"/>
      <c r="AL706" s="1539"/>
      <c r="AM706" s="1539"/>
      <c r="AN706" s="1540"/>
      <c r="AO706" s="1544"/>
      <c r="AP706" s="1539"/>
      <c r="AQ706" s="1539"/>
      <c r="AR706" s="1539"/>
      <c r="AS706" s="1539"/>
      <c r="AT706" s="1539"/>
      <c r="AU706" s="1544"/>
      <c r="AV706" s="1541"/>
      <c r="AW706" s="1542"/>
      <c r="AX706" s="1539"/>
      <c r="AY706" s="1539"/>
      <c r="AZ706" s="1539"/>
      <c r="BA706" s="1539"/>
      <c r="BB706" s="1544"/>
      <c r="BC706" s="1544"/>
      <c r="BD706" s="1542"/>
      <c r="BE706" s="1542"/>
      <c r="BF706" s="1539"/>
      <c r="BG706" s="1539"/>
      <c r="BH706" s="1539"/>
      <c r="BI706" s="1539"/>
      <c r="BJ706" s="1540"/>
      <c r="BK706" s="1544"/>
      <c r="BL706" s="1542"/>
      <c r="BM706" s="1539"/>
      <c r="BN706" s="1539"/>
      <c r="BO706" s="1539"/>
      <c r="BP706" s="1539"/>
      <c r="BQ706" s="1545"/>
      <c r="BR706" s="1543"/>
      <c r="BS706" s="1539"/>
      <c r="BT706" s="1539"/>
      <c r="BU706" s="1539"/>
      <c r="BV706" s="1539"/>
      <c r="BW706" s="1540"/>
      <c r="BX706" s="1544"/>
      <c r="BY706" s="1542"/>
      <c r="BZ706" s="1542"/>
      <c r="CA706" s="1539"/>
      <c r="CB706" s="1539"/>
      <c r="CC706" s="1539"/>
      <c r="CD706" s="1539"/>
      <c r="CE706" s="1544"/>
      <c r="CF706" s="1544"/>
      <c r="CG706" s="1542"/>
      <c r="CH706" s="1539"/>
      <c r="CI706" s="1539"/>
      <c r="CJ706" s="1539"/>
      <c r="CK706" s="1539"/>
      <c r="CL706" s="1544"/>
      <c r="CM706" s="1544"/>
      <c r="CN706" s="1542"/>
      <c r="CO706" s="1542"/>
      <c r="CP706" s="1539"/>
      <c r="CQ706" s="1539"/>
      <c r="CR706" s="1539"/>
      <c r="CS706" s="1539"/>
      <c r="CT706" s="1544"/>
      <c r="CU706" s="1544"/>
      <c r="CV706" s="1542"/>
      <c r="CW706" s="1539"/>
      <c r="CX706" s="1539"/>
      <c r="CY706" s="1539"/>
      <c r="CZ706" s="1539"/>
      <c r="DA706" s="1544"/>
      <c r="DB706" s="1544"/>
      <c r="DC706" s="1544"/>
      <c r="DD706" s="1544"/>
      <c r="DE706" s="1544"/>
      <c r="DF706" s="1544"/>
      <c r="DG706" s="1544"/>
      <c r="DH706" s="1544"/>
      <c r="DI706" s="1544"/>
      <c r="DJ706" s="1544"/>
      <c r="DK706" s="1544"/>
      <c r="DL706" s="1544"/>
      <c r="DM706" s="1544"/>
      <c r="DN706" s="1544"/>
      <c r="DO706" s="1542"/>
      <c r="DP706" s="1542"/>
      <c r="DQ706" s="1539"/>
      <c r="DR706" s="1539"/>
      <c r="DS706" s="1539"/>
      <c r="DT706" s="1539"/>
      <c r="DU706" s="1544"/>
      <c r="DV706" s="1544"/>
      <c r="DW706" s="1542"/>
      <c r="DX706" s="1539"/>
      <c r="DY706" s="1539"/>
      <c r="DZ706" s="1539"/>
      <c r="EA706" s="1539"/>
      <c r="EB706" s="1544"/>
      <c r="EC706" s="1544"/>
      <c r="ED706" s="1542"/>
      <c r="EE706" s="1542"/>
      <c r="EF706" s="1539"/>
      <c r="EG706" s="1539"/>
      <c r="EH706" s="1539"/>
      <c r="EI706" s="1539"/>
      <c r="EJ706" s="1544"/>
      <c r="EK706" s="1544"/>
      <c r="EL706" s="1542"/>
      <c r="EM706" s="1539"/>
      <c r="EN706" s="1539"/>
      <c r="EO706" s="1539"/>
      <c r="EP706" s="1539"/>
      <c r="EQ706" s="1544"/>
      <c r="ER706" s="1544"/>
      <c r="ES706" s="1542"/>
      <c r="ET706" s="1539"/>
      <c r="EU706" s="1539"/>
      <c r="EV706" s="1539"/>
      <c r="EW706" s="1539"/>
      <c r="EX706" s="1539"/>
      <c r="EY706" s="1543"/>
      <c r="EZ706" s="1546"/>
      <c r="FA706" s="1542"/>
      <c r="FB706" s="1539"/>
      <c r="FC706" s="1539"/>
      <c r="FD706" s="1539"/>
      <c r="FE706" s="1539"/>
      <c r="FF706" s="1544"/>
      <c r="FG706" s="1544"/>
      <c r="FH706" s="1547"/>
      <c r="FI706" s="1548"/>
      <c r="FJ706" s="1539"/>
      <c r="FK706" s="1539"/>
      <c r="FL706" s="1539"/>
      <c r="FM706" s="1539"/>
      <c r="FN706" s="1541"/>
      <c r="FO706" s="1544"/>
      <c r="FP706" s="1542"/>
      <c r="FQ706" s="1539"/>
      <c r="FR706" s="1539"/>
      <c r="FS706" s="1539"/>
      <c r="FT706" s="1539"/>
      <c r="FU706" s="1540"/>
      <c r="FV706" s="1544"/>
      <c r="FW706" s="1549"/>
      <c r="FX706" s="1548"/>
      <c r="FY706" s="1539"/>
      <c r="FZ706" s="1539"/>
      <c r="GA706" s="1539"/>
      <c r="GB706" s="1542"/>
      <c r="GC706" s="1550"/>
      <c r="GD706" s="1543"/>
      <c r="GE706" s="1551"/>
      <c r="GF706" s="1551"/>
      <c r="GG706" s="1551"/>
    </row>
    <row r="707" spans="1:191" hidden="1" x14ac:dyDescent="0.35">
      <c r="A707" s="1225">
        <v>43711</v>
      </c>
      <c r="Q707" s="1062">
        <v>1</v>
      </c>
      <c r="R707" s="1062">
        <v>3</v>
      </c>
      <c r="S707" s="1062">
        <v>11</v>
      </c>
      <c r="T707" s="1062">
        <v>15</v>
      </c>
      <c r="U707" s="1076">
        <v>1</v>
      </c>
      <c r="W707" s="1062">
        <v>1</v>
      </c>
      <c r="X707" s="1062">
        <v>3</v>
      </c>
      <c r="Y707" s="1062">
        <v>11</v>
      </c>
      <c r="Z707" s="1062">
        <v>15</v>
      </c>
      <c r="AA707" s="1076">
        <v>1</v>
      </c>
      <c r="AC707" s="1062">
        <v>11</v>
      </c>
      <c r="AD707" s="1062">
        <v>3</v>
      </c>
      <c r="AE707" s="1062">
        <v>5</v>
      </c>
      <c r="AF707" s="1062">
        <v>19</v>
      </c>
      <c r="AG707" s="1076">
        <v>1</v>
      </c>
      <c r="AJ707" s="1062">
        <v>11</v>
      </c>
      <c r="AK707" s="1062">
        <v>5</v>
      </c>
      <c r="AL707" s="1062">
        <v>5</v>
      </c>
      <c r="AM707" s="1062">
        <v>21</v>
      </c>
      <c r="AN707" s="1076">
        <v>1</v>
      </c>
      <c r="AQ707" s="1062">
        <v>1</v>
      </c>
      <c r="AR707" s="1062">
        <v>2</v>
      </c>
      <c r="AS707" s="1062">
        <v>1</v>
      </c>
      <c r="AT707" s="1062">
        <v>4</v>
      </c>
      <c r="AU707" s="1082">
        <v>1</v>
      </c>
      <c r="AX707" s="1062">
        <v>1</v>
      </c>
      <c r="AY707" s="1062">
        <v>4</v>
      </c>
      <c r="AZ707" s="1062">
        <v>1</v>
      </c>
      <c r="BA707" s="1062">
        <v>6</v>
      </c>
      <c r="BB707" s="1082">
        <v>1</v>
      </c>
      <c r="BM707" s="1062">
        <v>0</v>
      </c>
      <c r="BN707" s="1062">
        <v>0</v>
      </c>
      <c r="BO707" s="1062">
        <v>0</v>
      </c>
      <c r="BP707" s="1062">
        <v>0</v>
      </c>
      <c r="BQ707" s="1128">
        <v>1</v>
      </c>
      <c r="BS707" s="1062">
        <v>0</v>
      </c>
      <c r="BT707" s="1062">
        <v>0</v>
      </c>
      <c r="BU707" s="1062">
        <v>0</v>
      </c>
      <c r="BV707" s="1062">
        <v>0</v>
      </c>
      <c r="BW707" s="1076">
        <v>1</v>
      </c>
      <c r="CA707" s="1062">
        <v>7</v>
      </c>
      <c r="CB707" s="1062">
        <v>1</v>
      </c>
      <c r="CC707" s="1062">
        <v>2</v>
      </c>
      <c r="CD707" s="1062">
        <v>10</v>
      </c>
      <c r="CE707" s="1082">
        <v>1</v>
      </c>
      <c r="CH707" s="1062">
        <v>10</v>
      </c>
      <c r="CI707" s="1062">
        <v>4</v>
      </c>
      <c r="CJ707" s="1062">
        <v>5</v>
      </c>
      <c r="CK707" s="1062">
        <v>19</v>
      </c>
      <c r="CL707" s="1082">
        <v>1</v>
      </c>
      <c r="CP707" s="1062">
        <v>3</v>
      </c>
      <c r="CQ707" s="1062">
        <v>0</v>
      </c>
      <c r="CR707" s="1062">
        <v>2</v>
      </c>
      <c r="CS707" s="1062">
        <v>5</v>
      </c>
      <c r="CT707" s="1082">
        <v>1</v>
      </c>
      <c r="CW707" s="1062">
        <v>4</v>
      </c>
      <c r="CX707" s="1062">
        <v>2</v>
      </c>
      <c r="CY707" s="1062">
        <v>2</v>
      </c>
      <c r="CZ707" s="1062">
        <v>8</v>
      </c>
      <c r="DA707" s="1082">
        <v>1</v>
      </c>
      <c r="DB707" s="1082"/>
      <c r="DC707" s="1082"/>
      <c r="DD707" s="1082"/>
      <c r="DE707" s="1082"/>
      <c r="DF707" s="1082"/>
      <c r="DG707" s="1082"/>
      <c r="DH707" s="1082"/>
      <c r="DI707" s="1082"/>
      <c r="DJ707" s="1082"/>
      <c r="DK707" s="1082"/>
      <c r="DL707" s="1082"/>
      <c r="EF707" s="1062">
        <v>6</v>
      </c>
      <c r="EG707" s="1062">
        <v>0</v>
      </c>
      <c r="EH707" s="1062">
        <v>0</v>
      </c>
      <c r="EI707" s="1062">
        <v>6</v>
      </c>
      <c r="EJ707" s="1082">
        <v>1</v>
      </c>
      <c r="EM707" s="1062">
        <v>8</v>
      </c>
      <c r="EN707" s="1062">
        <v>2</v>
      </c>
      <c r="EO707" s="1062">
        <v>5</v>
      </c>
      <c r="EP707" s="1062">
        <v>15</v>
      </c>
      <c r="EQ707" s="1082">
        <v>1</v>
      </c>
      <c r="EU707" s="1062">
        <v>4</v>
      </c>
      <c r="EV707" s="1062">
        <v>0</v>
      </c>
      <c r="EW707" s="1062">
        <v>0</v>
      </c>
      <c r="EX707" s="1062">
        <v>4</v>
      </c>
      <c r="EY707" s="1081">
        <v>1</v>
      </c>
      <c r="FB707" s="1062">
        <v>5</v>
      </c>
      <c r="FC707" s="1062">
        <v>1</v>
      </c>
      <c r="FD707" s="1062">
        <v>5</v>
      </c>
      <c r="FE707" s="1062">
        <v>11</v>
      </c>
      <c r="FF707" s="1082">
        <v>1</v>
      </c>
      <c r="FJ707" s="1062">
        <v>5</v>
      </c>
      <c r="FK707" s="1062">
        <v>0</v>
      </c>
      <c r="FL707" s="1062">
        <v>0</v>
      </c>
      <c r="FM707" s="1062">
        <v>5</v>
      </c>
      <c r="FN707" s="1124">
        <v>1</v>
      </c>
      <c r="FQ707" s="1062">
        <v>7</v>
      </c>
      <c r="FR707" s="1062">
        <v>0</v>
      </c>
      <c r="FS707" s="1062">
        <v>0</v>
      </c>
      <c r="FT707" s="1062">
        <v>7</v>
      </c>
      <c r="FU707" s="1076">
        <v>1</v>
      </c>
      <c r="FY707" s="1062">
        <v>0</v>
      </c>
      <c r="FZ707" s="1062">
        <v>1</v>
      </c>
      <c r="GA707" s="1062">
        <v>1</v>
      </c>
      <c r="GB707" s="590">
        <v>2</v>
      </c>
      <c r="GC707" s="1139">
        <v>1</v>
      </c>
      <c r="GE707" s="589">
        <v>37</v>
      </c>
      <c r="GF707" s="589">
        <v>7</v>
      </c>
      <c r="GG707" s="589">
        <v>11</v>
      </c>
      <c r="GH707" s="586">
        <v>0</v>
      </c>
      <c r="GI707" s="586">
        <v>1</v>
      </c>
    </row>
    <row r="708" spans="1:191" hidden="1" x14ac:dyDescent="0.35">
      <c r="A708" s="1225">
        <v>43712</v>
      </c>
      <c r="Q708" s="1062">
        <v>2</v>
      </c>
      <c r="R708" s="1062">
        <v>2</v>
      </c>
      <c r="S708" s="1062">
        <v>2</v>
      </c>
      <c r="T708" s="1062">
        <v>6</v>
      </c>
      <c r="U708" s="1076">
        <v>1</v>
      </c>
      <c r="W708" s="1062">
        <v>2</v>
      </c>
      <c r="X708" s="1062">
        <v>2</v>
      </c>
      <c r="Y708" s="1062">
        <v>2</v>
      </c>
      <c r="Z708" s="1062">
        <v>6</v>
      </c>
      <c r="AA708" s="1076">
        <v>1</v>
      </c>
      <c r="AC708" s="1062">
        <v>4</v>
      </c>
      <c r="AD708" s="1062">
        <v>2</v>
      </c>
      <c r="AE708" s="1062">
        <v>1</v>
      </c>
      <c r="AF708" s="1062">
        <v>7</v>
      </c>
      <c r="AG708" s="1076">
        <v>1</v>
      </c>
      <c r="AJ708" s="1062">
        <v>5</v>
      </c>
      <c r="AK708" s="1062">
        <v>3</v>
      </c>
      <c r="AL708" s="1062">
        <v>3</v>
      </c>
      <c r="AM708" s="1062">
        <v>11</v>
      </c>
      <c r="AN708" s="1076">
        <v>1</v>
      </c>
      <c r="AQ708" s="1062">
        <v>0</v>
      </c>
      <c r="AR708" s="1062">
        <v>2</v>
      </c>
      <c r="AS708" s="1062">
        <v>5</v>
      </c>
      <c r="AT708" s="1062">
        <v>7</v>
      </c>
      <c r="AU708" s="1082">
        <v>1</v>
      </c>
      <c r="AX708" s="1062">
        <v>0</v>
      </c>
      <c r="AY708" s="1062">
        <v>2</v>
      </c>
      <c r="AZ708" s="1062">
        <v>5</v>
      </c>
      <c r="BA708" s="1062">
        <v>7</v>
      </c>
      <c r="BB708" s="1082">
        <v>1</v>
      </c>
      <c r="BM708" s="1062">
        <v>0</v>
      </c>
      <c r="BN708" s="1062">
        <v>0</v>
      </c>
      <c r="BO708" s="1062">
        <v>0</v>
      </c>
      <c r="BP708" s="1062">
        <v>0</v>
      </c>
      <c r="BQ708" s="1128">
        <v>1</v>
      </c>
      <c r="BS708" s="1062">
        <v>0</v>
      </c>
      <c r="BT708" s="1062">
        <v>0</v>
      </c>
      <c r="BU708" s="1062">
        <v>0</v>
      </c>
      <c r="BV708" s="1062">
        <v>0</v>
      </c>
      <c r="BW708" s="1076">
        <v>1</v>
      </c>
      <c r="CA708" s="1062">
        <v>5</v>
      </c>
      <c r="CB708" s="1062">
        <v>1</v>
      </c>
      <c r="CC708" s="1062">
        <v>1</v>
      </c>
      <c r="CD708" s="1062">
        <v>7</v>
      </c>
      <c r="CE708" s="1082">
        <v>1</v>
      </c>
      <c r="CH708" s="1062">
        <v>7</v>
      </c>
      <c r="CI708" s="1062">
        <v>1</v>
      </c>
      <c r="CJ708" s="1062">
        <v>4</v>
      </c>
      <c r="CK708" s="1062">
        <v>12</v>
      </c>
      <c r="CL708" s="1082">
        <v>1</v>
      </c>
      <c r="CP708" s="1062">
        <v>0</v>
      </c>
      <c r="CQ708" s="1062">
        <v>0</v>
      </c>
      <c r="CR708" s="1062">
        <v>0</v>
      </c>
      <c r="CS708" s="1062">
        <v>0</v>
      </c>
      <c r="CT708" s="1082">
        <v>0</v>
      </c>
      <c r="CW708" s="1062">
        <v>0</v>
      </c>
      <c r="CX708" s="1062">
        <v>0</v>
      </c>
      <c r="CY708" s="1062">
        <v>0</v>
      </c>
      <c r="CZ708" s="1062">
        <v>0</v>
      </c>
      <c r="DA708" s="1082">
        <v>0</v>
      </c>
      <c r="DB708" s="1082"/>
      <c r="DC708" s="1082"/>
      <c r="DD708" s="1082"/>
      <c r="DE708" s="1082"/>
      <c r="DF708" s="1082"/>
      <c r="DG708" s="1082"/>
      <c r="DH708" s="1082"/>
      <c r="DI708" s="1082"/>
      <c r="DJ708" s="1082"/>
      <c r="DK708" s="1082"/>
      <c r="DL708" s="1082"/>
      <c r="EF708" s="1062">
        <v>6</v>
      </c>
      <c r="EG708" s="1062">
        <v>3</v>
      </c>
      <c r="EH708" s="1062">
        <v>2</v>
      </c>
      <c r="EI708" s="1062">
        <v>11</v>
      </c>
      <c r="EJ708" s="1082">
        <v>1</v>
      </c>
      <c r="EM708" s="1062">
        <v>3</v>
      </c>
      <c r="EN708" s="1062">
        <v>1</v>
      </c>
      <c r="EO708" s="1062">
        <v>3</v>
      </c>
      <c r="EP708" s="1062">
        <v>7</v>
      </c>
      <c r="EQ708" s="1082">
        <v>1</v>
      </c>
      <c r="EU708" s="1062">
        <v>5</v>
      </c>
      <c r="EV708" s="1062">
        <v>1</v>
      </c>
      <c r="EW708" s="1062">
        <v>2</v>
      </c>
      <c r="EX708" s="1062">
        <v>8</v>
      </c>
      <c r="EY708" s="1081">
        <v>1</v>
      </c>
      <c r="FB708" s="1062">
        <v>5</v>
      </c>
      <c r="FC708" s="1062">
        <v>1</v>
      </c>
      <c r="FD708" s="1062">
        <v>7</v>
      </c>
      <c r="FE708" s="1062">
        <v>13</v>
      </c>
      <c r="FF708" s="1082">
        <v>1</v>
      </c>
      <c r="FJ708" s="1062">
        <v>5</v>
      </c>
      <c r="FK708" s="1062">
        <v>2</v>
      </c>
      <c r="FL708" s="1062">
        <v>8</v>
      </c>
      <c r="FM708" s="1062">
        <v>15</v>
      </c>
      <c r="FN708" s="1124">
        <v>1</v>
      </c>
      <c r="FQ708" s="1062">
        <v>6</v>
      </c>
      <c r="FR708" s="1062">
        <v>2</v>
      </c>
      <c r="FS708" s="1062">
        <v>8</v>
      </c>
      <c r="FT708" s="1062">
        <v>16</v>
      </c>
      <c r="FU708" s="1076">
        <v>1</v>
      </c>
      <c r="FY708" s="1062">
        <v>1</v>
      </c>
      <c r="FZ708" s="1062">
        <v>0</v>
      </c>
      <c r="GA708" s="1062">
        <v>3</v>
      </c>
      <c r="GB708" s="590">
        <v>4</v>
      </c>
      <c r="GC708" s="1139">
        <v>1</v>
      </c>
      <c r="GE708" s="589">
        <v>26</v>
      </c>
      <c r="GF708" s="589">
        <v>11</v>
      </c>
      <c r="GG708" s="589">
        <v>22</v>
      </c>
      <c r="GH708" s="586">
        <v>0</v>
      </c>
      <c r="GI708" s="586">
        <v>2</v>
      </c>
    </row>
    <row r="709" spans="1:191" hidden="1" x14ac:dyDescent="0.35">
      <c r="A709" s="1225">
        <v>43713</v>
      </c>
      <c r="Q709" s="1062">
        <v>0</v>
      </c>
      <c r="R709" s="1062">
        <v>5</v>
      </c>
      <c r="S709" s="1062">
        <v>5</v>
      </c>
      <c r="T709" s="1062">
        <v>10</v>
      </c>
      <c r="U709" s="1076">
        <v>1</v>
      </c>
      <c r="W709" s="1062">
        <v>0</v>
      </c>
      <c r="X709" s="1062">
        <v>5</v>
      </c>
      <c r="Y709" s="1062">
        <v>5</v>
      </c>
      <c r="Z709" s="1062">
        <v>10</v>
      </c>
      <c r="AA709" s="1076">
        <v>1</v>
      </c>
      <c r="AC709" s="1062">
        <v>1</v>
      </c>
      <c r="AD709" s="1062">
        <v>0</v>
      </c>
      <c r="AE709" s="1062">
        <v>0</v>
      </c>
      <c r="AF709" s="1062">
        <v>1</v>
      </c>
      <c r="AG709" s="1076">
        <v>1</v>
      </c>
      <c r="AJ709" s="1062">
        <v>1</v>
      </c>
      <c r="AK709" s="1062">
        <v>0</v>
      </c>
      <c r="AL709" s="1062">
        <v>0</v>
      </c>
      <c r="AM709" s="1062">
        <v>1</v>
      </c>
      <c r="AN709" s="1076">
        <v>1</v>
      </c>
      <c r="AQ709" s="1062">
        <v>3</v>
      </c>
      <c r="AR709" s="1062">
        <v>2</v>
      </c>
      <c r="AS709" s="1062">
        <v>6</v>
      </c>
      <c r="AT709" s="1062">
        <v>11</v>
      </c>
      <c r="AU709" s="1082">
        <v>1</v>
      </c>
      <c r="AX709" s="1062">
        <v>3</v>
      </c>
      <c r="AY709" s="1062">
        <v>3</v>
      </c>
      <c r="AZ709" s="1062">
        <v>6</v>
      </c>
      <c r="BA709" s="1062">
        <v>12</v>
      </c>
      <c r="BB709" s="1082">
        <v>1</v>
      </c>
      <c r="BM709" s="1062">
        <v>0</v>
      </c>
      <c r="BN709" s="1062">
        <v>0</v>
      </c>
      <c r="BO709" s="1062">
        <v>0</v>
      </c>
      <c r="BP709" s="1062">
        <v>0</v>
      </c>
      <c r="BQ709" s="1128">
        <v>1</v>
      </c>
      <c r="BS709" s="1062">
        <v>0</v>
      </c>
      <c r="BT709" s="1062">
        <v>0</v>
      </c>
      <c r="BU709" s="1062">
        <v>0</v>
      </c>
      <c r="BV709" s="1062">
        <v>0</v>
      </c>
      <c r="BW709" s="1076">
        <v>1</v>
      </c>
      <c r="CA709" s="1062">
        <v>1</v>
      </c>
      <c r="CB709" s="1062">
        <v>0</v>
      </c>
      <c r="CC709" s="1062">
        <v>3</v>
      </c>
      <c r="CD709" s="1062">
        <v>4</v>
      </c>
      <c r="CE709" s="1082">
        <v>1</v>
      </c>
      <c r="CH709" s="1062">
        <v>4</v>
      </c>
      <c r="CI709" s="1062">
        <v>1</v>
      </c>
      <c r="CJ709" s="1062">
        <v>7</v>
      </c>
      <c r="CK709" s="1062">
        <v>12</v>
      </c>
      <c r="CL709" s="1082">
        <v>1</v>
      </c>
      <c r="CP709" s="1062">
        <v>3</v>
      </c>
      <c r="CQ709" s="1062">
        <v>0</v>
      </c>
      <c r="CR709" s="1062">
        <v>2</v>
      </c>
      <c r="CS709" s="1062">
        <v>5</v>
      </c>
      <c r="CT709" s="1082">
        <v>1</v>
      </c>
      <c r="CW709" s="1062">
        <v>3</v>
      </c>
      <c r="CX709" s="1062">
        <v>0</v>
      </c>
      <c r="CY709" s="1062">
        <v>4</v>
      </c>
      <c r="CZ709" s="1062">
        <v>7</v>
      </c>
      <c r="DA709" s="1082">
        <v>1</v>
      </c>
      <c r="DB709" s="1082"/>
      <c r="DC709" s="1082"/>
      <c r="DD709" s="1082"/>
      <c r="DE709" s="1082"/>
      <c r="DF709" s="1082"/>
      <c r="DG709" s="1082"/>
      <c r="DH709" s="1082"/>
      <c r="DI709" s="1082"/>
      <c r="DJ709" s="1082"/>
      <c r="DK709" s="1082"/>
      <c r="DL709" s="1082"/>
      <c r="EF709" s="1062">
        <v>1</v>
      </c>
      <c r="EG709" s="1062">
        <v>0</v>
      </c>
      <c r="EH709" s="1062">
        <v>0</v>
      </c>
      <c r="EI709" s="1062">
        <v>1</v>
      </c>
      <c r="EJ709" s="1082">
        <v>1</v>
      </c>
      <c r="EM709" s="1062">
        <v>4</v>
      </c>
      <c r="EN709" s="1062">
        <v>0</v>
      </c>
      <c r="EO709" s="1062">
        <v>2</v>
      </c>
      <c r="EP709" s="1062">
        <v>6</v>
      </c>
      <c r="EQ709" s="1082">
        <v>1</v>
      </c>
      <c r="EU709" s="1062">
        <v>7</v>
      </c>
      <c r="EV709" s="1062">
        <v>0</v>
      </c>
      <c r="EW709" s="1062">
        <v>4</v>
      </c>
      <c r="EX709" s="1062">
        <v>11</v>
      </c>
      <c r="EY709" s="1081">
        <v>1</v>
      </c>
      <c r="FB709" s="1062">
        <v>7</v>
      </c>
      <c r="FC709" s="1062">
        <v>0</v>
      </c>
      <c r="FD709" s="1062">
        <v>8</v>
      </c>
      <c r="FE709" s="1062">
        <v>15</v>
      </c>
      <c r="FF709" s="1082">
        <v>1</v>
      </c>
      <c r="FJ709" s="1062">
        <v>8</v>
      </c>
      <c r="FK709" s="1062">
        <v>0</v>
      </c>
      <c r="FL709" s="1062">
        <v>0</v>
      </c>
      <c r="FM709" s="1062">
        <v>8</v>
      </c>
      <c r="FN709" s="1124">
        <v>1</v>
      </c>
      <c r="FQ709" s="1062">
        <v>8</v>
      </c>
      <c r="FR709" s="1062">
        <v>1</v>
      </c>
      <c r="FS709" s="1062">
        <v>0</v>
      </c>
      <c r="FT709" s="1062">
        <v>9</v>
      </c>
      <c r="FU709" s="1076">
        <v>1</v>
      </c>
      <c r="FY709" s="1062">
        <v>0</v>
      </c>
      <c r="FZ709" s="1062">
        <v>0</v>
      </c>
      <c r="GA709" s="1062">
        <v>0</v>
      </c>
      <c r="GB709" s="590">
        <v>0</v>
      </c>
      <c r="GC709" s="1139">
        <v>1</v>
      </c>
      <c r="GE709" s="589">
        <v>24</v>
      </c>
      <c r="GF709" s="589">
        <v>2</v>
      </c>
      <c r="GG709" s="589">
        <v>15</v>
      </c>
      <c r="GH709" s="586">
        <v>1</v>
      </c>
      <c r="GI709" s="586">
        <v>1</v>
      </c>
    </row>
    <row r="710" spans="1:191" hidden="1" x14ac:dyDescent="0.35">
      <c r="A710" s="1227">
        <v>43714</v>
      </c>
      <c r="Q710" s="1062">
        <v>3</v>
      </c>
      <c r="R710" s="1062">
        <v>2</v>
      </c>
      <c r="S710" s="1062">
        <v>3</v>
      </c>
      <c r="T710" s="1062">
        <v>8</v>
      </c>
      <c r="U710" s="1076">
        <v>1</v>
      </c>
      <c r="W710" s="1062">
        <v>3</v>
      </c>
      <c r="X710" s="1062">
        <v>2</v>
      </c>
      <c r="Y710" s="1062">
        <v>4</v>
      </c>
      <c r="Z710" s="1062">
        <v>9</v>
      </c>
      <c r="AA710" s="1076">
        <v>1</v>
      </c>
      <c r="AC710" s="1062">
        <v>7</v>
      </c>
      <c r="AD710" s="1062">
        <v>3</v>
      </c>
      <c r="AE710" s="1062">
        <v>1</v>
      </c>
      <c r="AF710" s="1062">
        <v>11</v>
      </c>
      <c r="AG710" s="1076">
        <v>1</v>
      </c>
      <c r="AJ710" s="1062">
        <v>8</v>
      </c>
      <c r="AK710" s="1062">
        <v>6</v>
      </c>
      <c r="AL710" s="1062">
        <v>3</v>
      </c>
      <c r="AM710" s="1062">
        <v>17</v>
      </c>
      <c r="AN710" s="1076">
        <v>1</v>
      </c>
      <c r="AQ710" s="1062">
        <v>0</v>
      </c>
      <c r="AR710" s="1062">
        <v>0</v>
      </c>
      <c r="AS710" s="1062">
        <v>0</v>
      </c>
      <c r="AT710" s="1062">
        <v>0</v>
      </c>
      <c r="AU710" s="1082">
        <v>0</v>
      </c>
      <c r="AX710" s="1062">
        <v>0</v>
      </c>
      <c r="AY710" s="1062">
        <v>0</v>
      </c>
      <c r="AZ710" s="1062">
        <v>0</v>
      </c>
      <c r="BA710" s="1062">
        <v>0</v>
      </c>
      <c r="BB710" s="1082">
        <v>0</v>
      </c>
      <c r="BM710" s="1062">
        <v>0</v>
      </c>
      <c r="BN710" s="1062">
        <v>0</v>
      </c>
      <c r="BO710" s="1062">
        <v>0</v>
      </c>
      <c r="BP710" s="1062">
        <v>0</v>
      </c>
      <c r="BQ710" s="1128">
        <v>1</v>
      </c>
      <c r="BS710" s="1062">
        <v>0</v>
      </c>
      <c r="BT710" s="1062">
        <v>0</v>
      </c>
      <c r="BU710" s="1062">
        <v>0</v>
      </c>
      <c r="BV710" s="1062">
        <v>0</v>
      </c>
      <c r="BW710" s="1076">
        <v>1</v>
      </c>
      <c r="CA710" s="1062">
        <v>1</v>
      </c>
      <c r="CB710" s="1062">
        <v>0</v>
      </c>
      <c r="CC710" s="1062">
        <v>3</v>
      </c>
      <c r="CD710" s="1062">
        <v>4</v>
      </c>
      <c r="CE710" s="1082">
        <v>1</v>
      </c>
      <c r="CH710" s="1062">
        <v>4</v>
      </c>
      <c r="CI710" s="1062">
        <v>0</v>
      </c>
      <c r="CJ710" s="1062">
        <v>4</v>
      </c>
      <c r="CK710" s="1062">
        <v>8</v>
      </c>
      <c r="CL710" s="1082">
        <v>1</v>
      </c>
      <c r="CP710" s="1062">
        <v>5</v>
      </c>
      <c r="CQ710" s="1062">
        <v>1</v>
      </c>
      <c r="CR710" s="1062">
        <v>3</v>
      </c>
      <c r="CS710" s="1062">
        <v>9</v>
      </c>
      <c r="CT710" s="1082">
        <v>1</v>
      </c>
      <c r="CW710" s="1062">
        <v>5</v>
      </c>
      <c r="CX710" s="1062">
        <v>1</v>
      </c>
      <c r="CY710" s="1062">
        <v>3</v>
      </c>
      <c r="CZ710" s="1062">
        <v>9</v>
      </c>
      <c r="DA710" s="1082">
        <v>1</v>
      </c>
      <c r="DB710" s="1082"/>
      <c r="DC710" s="1082"/>
      <c r="DD710" s="1082"/>
      <c r="DE710" s="1082"/>
      <c r="DF710" s="1082"/>
      <c r="DG710" s="1082"/>
      <c r="DH710" s="1082"/>
      <c r="DI710" s="1082"/>
      <c r="DJ710" s="1082"/>
      <c r="DK710" s="1082"/>
      <c r="DL710" s="1082"/>
      <c r="EF710" s="1062">
        <v>0</v>
      </c>
      <c r="EG710" s="1062">
        <v>0</v>
      </c>
      <c r="EH710" s="1062">
        <v>2</v>
      </c>
      <c r="EI710" s="1062">
        <v>2</v>
      </c>
      <c r="EJ710" s="1082">
        <v>1</v>
      </c>
      <c r="EM710" s="1062">
        <v>1</v>
      </c>
      <c r="EN710" s="1062">
        <v>1</v>
      </c>
      <c r="EO710" s="1062">
        <v>3</v>
      </c>
      <c r="EP710" s="1062">
        <v>5</v>
      </c>
      <c r="EQ710" s="1082">
        <v>1</v>
      </c>
      <c r="EU710" s="1062">
        <v>8</v>
      </c>
      <c r="EV710" s="1062">
        <v>2</v>
      </c>
      <c r="EW710" s="1062">
        <v>1</v>
      </c>
      <c r="EX710" s="1062">
        <v>11</v>
      </c>
      <c r="EY710" s="1081">
        <v>1</v>
      </c>
      <c r="FB710" s="1062">
        <v>8</v>
      </c>
      <c r="FC710" s="1062">
        <v>2</v>
      </c>
      <c r="FD710" s="1062">
        <v>5</v>
      </c>
      <c r="FE710" s="1062">
        <v>15</v>
      </c>
      <c r="FF710" s="1082">
        <v>1</v>
      </c>
      <c r="FJ710" s="1062">
        <v>2</v>
      </c>
      <c r="FK710" s="1062">
        <v>1</v>
      </c>
      <c r="FL710" s="1062">
        <v>0</v>
      </c>
      <c r="FM710" s="1062">
        <v>3</v>
      </c>
      <c r="FN710" s="1124">
        <v>1</v>
      </c>
      <c r="FQ710" s="1062">
        <v>3</v>
      </c>
      <c r="FR710" s="1062">
        <v>2</v>
      </c>
      <c r="FS710" s="1062">
        <v>1</v>
      </c>
      <c r="FT710" s="1062">
        <v>6</v>
      </c>
      <c r="FU710" s="1076">
        <v>1</v>
      </c>
      <c r="FY710" s="1062">
        <v>0</v>
      </c>
      <c r="FZ710" s="1062">
        <v>0</v>
      </c>
      <c r="GA710" s="1062">
        <v>0</v>
      </c>
      <c r="GB710" s="590">
        <v>0</v>
      </c>
      <c r="GC710" s="1139">
        <v>1</v>
      </c>
      <c r="GE710" s="589">
        <v>23</v>
      </c>
      <c r="GF710" s="589">
        <v>7</v>
      </c>
      <c r="GG710" s="589">
        <v>10</v>
      </c>
      <c r="GH710" s="586">
        <v>0</v>
      </c>
      <c r="GI710" s="586">
        <v>0</v>
      </c>
    </row>
    <row r="711" spans="1:191" hidden="1" x14ac:dyDescent="0.35">
      <c r="A711" s="1225">
        <v>43717</v>
      </c>
      <c r="Q711" s="1062">
        <v>2</v>
      </c>
      <c r="R711" s="1062">
        <v>3</v>
      </c>
      <c r="S711" s="1062">
        <v>7</v>
      </c>
      <c r="T711" s="1062">
        <v>12</v>
      </c>
      <c r="U711" s="1076">
        <v>1</v>
      </c>
      <c r="W711" s="1062">
        <v>2</v>
      </c>
      <c r="X711" s="1062">
        <v>3</v>
      </c>
      <c r="Y711" s="1062">
        <v>8</v>
      </c>
      <c r="Z711" s="1062">
        <v>13</v>
      </c>
      <c r="AA711" s="1076">
        <v>1</v>
      </c>
      <c r="AC711" s="1062">
        <v>9</v>
      </c>
      <c r="AD711" s="1062">
        <v>9</v>
      </c>
      <c r="AE711" s="1062">
        <v>2</v>
      </c>
      <c r="AF711" s="1062">
        <v>20</v>
      </c>
      <c r="AG711" s="1076">
        <v>1</v>
      </c>
      <c r="AJ711" s="1062">
        <v>10</v>
      </c>
      <c r="AK711" s="1062">
        <v>12</v>
      </c>
      <c r="AL711" s="1062">
        <v>2</v>
      </c>
      <c r="AM711" s="1062">
        <v>24</v>
      </c>
      <c r="AN711" s="1076">
        <v>1</v>
      </c>
      <c r="AQ711" s="1062">
        <v>0</v>
      </c>
      <c r="AR711" s="1062">
        <v>0</v>
      </c>
      <c r="AS711" s="1062">
        <v>0</v>
      </c>
      <c r="AT711" s="1062">
        <v>0</v>
      </c>
      <c r="AU711" s="1082">
        <v>0</v>
      </c>
      <c r="AX711" s="1062">
        <v>0</v>
      </c>
      <c r="AY711" s="1062">
        <v>0</v>
      </c>
      <c r="AZ711" s="1062">
        <v>0</v>
      </c>
      <c r="BA711" s="1062">
        <v>0</v>
      </c>
      <c r="BB711" s="1082">
        <v>0</v>
      </c>
      <c r="BM711" s="1062">
        <v>0</v>
      </c>
      <c r="BN711" s="1062">
        <v>0</v>
      </c>
      <c r="BO711" s="1062">
        <v>0</v>
      </c>
      <c r="BP711" s="1062">
        <v>0</v>
      </c>
      <c r="BQ711" s="1128">
        <v>1</v>
      </c>
      <c r="BS711" s="1062">
        <v>0</v>
      </c>
      <c r="BT711" s="1062">
        <v>0</v>
      </c>
      <c r="BU711" s="1062">
        <v>0</v>
      </c>
      <c r="BV711" s="1062">
        <v>0</v>
      </c>
      <c r="BW711" s="1076">
        <v>1</v>
      </c>
      <c r="CA711" s="1062">
        <v>1</v>
      </c>
      <c r="CB711" s="1062">
        <v>0</v>
      </c>
      <c r="CC711" s="1062">
        <v>1</v>
      </c>
      <c r="CD711" s="1062">
        <v>2</v>
      </c>
      <c r="CE711" s="1082">
        <v>1</v>
      </c>
      <c r="CH711" s="1062">
        <v>3</v>
      </c>
      <c r="CI711" s="1062">
        <v>0</v>
      </c>
      <c r="CJ711" s="1062">
        <v>4</v>
      </c>
      <c r="CK711" s="1062">
        <v>7</v>
      </c>
      <c r="CL711" s="1082">
        <v>1</v>
      </c>
      <c r="CP711" s="1062">
        <v>5</v>
      </c>
      <c r="CQ711" s="1062">
        <v>0</v>
      </c>
      <c r="CR711" s="1062">
        <v>1</v>
      </c>
      <c r="CS711" s="1062">
        <v>6</v>
      </c>
      <c r="CT711" s="1082">
        <v>1</v>
      </c>
      <c r="CW711" s="1062">
        <v>6</v>
      </c>
      <c r="CX711" s="1062">
        <v>0</v>
      </c>
      <c r="CY711" s="1062">
        <v>1</v>
      </c>
      <c r="CZ711" s="1062">
        <v>7</v>
      </c>
      <c r="DA711" s="1082">
        <v>1</v>
      </c>
      <c r="DB711" s="1082"/>
      <c r="DC711" s="1082"/>
      <c r="DD711" s="1082"/>
      <c r="DE711" s="1082"/>
      <c r="DF711" s="1082"/>
      <c r="DG711" s="1082"/>
      <c r="DH711" s="1082"/>
      <c r="DI711" s="1082"/>
      <c r="DJ711" s="1082"/>
      <c r="DK711" s="1082"/>
      <c r="DL711" s="1082"/>
      <c r="EF711" s="1062">
        <v>2</v>
      </c>
      <c r="EG711" s="1062">
        <v>0</v>
      </c>
      <c r="EH711" s="1062">
        <v>3</v>
      </c>
      <c r="EI711" s="1062">
        <v>5</v>
      </c>
      <c r="EJ711" s="1082">
        <v>1</v>
      </c>
      <c r="EM711" s="1062">
        <v>2</v>
      </c>
      <c r="EN711" s="1062">
        <v>0</v>
      </c>
      <c r="EO711" s="1062">
        <v>3</v>
      </c>
      <c r="EP711" s="1062">
        <v>5</v>
      </c>
      <c r="EQ711" s="1082">
        <v>1</v>
      </c>
      <c r="EU711" s="1062">
        <v>5</v>
      </c>
      <c r="EV711" s="1062">
        <v>0</v>
      </c>
      <c r="EW711" s="1062">
        <v>1</v>
      </c>
      <c r="EX711" s="1062">
        <v>6</v>
      </c>
      <c r="EY711" s="1081">
        <v>1</v>
      </c>
      <c r="FB711" s="1062">
        <v>6</v>
      </c>
      <c r="FC711" s="1062">
        <v>0</v>
      </c>
      <c r="FD711" s="1062">
        <v>2</v>
      </c>
      <c r="FE711" s="1062">
        <v>8</v>
      </c>
      <c r="FF711" s="1082">
        <v>1</v>
      </c>
      <c r="FJ711" s="1062">
        <v>0</v>
      </c>
      <c r="FK711" s="1062">
        <v>0</v>
      </c>
      <c r="FL711" s="1062">
        <v>0</v>
      </c>
      <c r="FM711" s="1062">
        <v>0</v>
      </c>
      <c r="FN711" s="1124">
        <v>1</v>
      </c>
      <c r="FQ711" s="1062">
        <v>0</v>
      </c>
      <c r="FR711" s="1062">
        <v>1</v>
      </c>
      <c r="FS711" s="1062">
        <v>1</v>
      </c>
      <c r="FT711" s="1062">
        <v>2</v>
      </c>
      <c r="FU711" s="1076">
        <v>1</v>
      </c>
      <c r="FY711" s="1062">
        <v>1</v>
      </c>
      <c r="FZ711" s="1062">
        <v>0</v>
      </c>
      <c r="GA711" s="1062">
        <v>0</v>
      </c>
      <c r="GB711" s="590">
        <v>1</v>
      </c>
      <c r="GC711" s="1139">
        <v>1</v>
      </c>
      <c r="GE711" s="589">
        <v>23</v>
      </c>
      <c r="GF711" s="589">
        <v>9</v>
      </c>
      <c r="GG711" s="589">
        <v>8</v>
      </c>
      <c r="GH711" s="586">
        <v>0</v>
      </c>
      <c r="GI711" s="586">
        <v>0</v>
      </c>
    </row>
    <row r="712" spans="1:191" hidden="1" x14ac:dyDescent="0.35">
      <c r="A712" s="1225">
        <v>43718</v>
      </c>
      <c r="Q712" s="1062">
        <v>3</v>
      </c>
      <c r="R712" s="1062">
        <v>1</v>
      </c>
      <c r="S712" s="1062">
        <v>7</v>
      </c>
      <c r="T712" s="1062">
        <v>11</v>
      </c>
      <c r="U712" s="1076">
        <v>1</v>
      </c>
      <c r="W712" s="1062">
        <v>3</v>
      </c>
      <c r="X712" s="1062">
        <v>1</v>
      </c>
      <c r="Y712" s="1062">
        <v>9</v>
      </c>
      <c r="Z712" s="1062">
        <v>13</v>
      </c>
      <c r="AA712" s="1076">
        <v>1</v>
      </c>
      <c r="AC712" s="1062">
        <v>6</v>
      </c>
      <c r="AD712" s="1062">
        <v>5</v>
      </c>
      <c r="AE712" s="1062">
        <v>2</v>
      </c>
      <c r="AF712" s="1062">
        <v>13</v>
      </c>
      <c r="AG712" s="1076">
        <v>1</v>
      </c>
      <c r="AJ712" s="1062">
        <v>7</v>
      </c>
      <c r="AK712" s="1062">
        <v>5</v>
      </c>
      <c r="AL712" s="1062">
        <v>2</v>
      </c>
      <c r="AM712" s="1062">
        <v>14</v>
      </c>
      <c r="AN712" s="1076">
        <v>1</v>
      </c>
      <c r="AQ712" s="1062">
        <v>0</v>
      </c>
      <c r="AR712" s="1062">
        <v>0</v>
      </c>
      <c r="AS712" s="1062">
        <v>0</v>
      </c>
      <c r="AT712" s="1062">
        <v>0</v>
      </c>
      <c r="AU712" s="1082">
        <v>0</v>
      </c>
      <c r="AX712" s="1062">
        <v>0</v>
      </c>
      <c r="AY712" s="1062">
        <v>0</v>
      </c>
      <c r="AZ712" s="1062">
        <v>0</v>
      </c>
      <c r="BA712" s="1062">
        <v>0</v>
      </c>
      <c r="BB712" s="1082">
        <v>0</v>
      </c>
      <c r="BM712" s="1062">
        <v>0</v>
      </c>
      <c r="BN712" s="1062">
        <v>0</v>
      </c>
      <c r="BO712" s="1062">
        <v>0</v>
      </c>
      <c r="BP712" s="1062">
        <v>0</v>
      </c>
      <c r="BQ712" s="1128">
        <v>1</v>
      </c>
      <c r="BS712" s="1062">
        <v>0</v>
      </c>
      <c r="BT712" s="1062">
        <v>0</v>
      </c>
      <c r="BU712" s="1062">
        <v>0</v>
      </c>
      <c r="BV712" s="1062">
        <v>0</v>
      </c>
      <c r="BW712" s="1076">
        <v>1</v>
      </c>
      <c r="CA712" s="1062">
        <v>4</v>
      </c>
      <c r="CB712" s="1062">
        <v>1</v>
      </c>
      <c r="CC712" s="1062">
        <v>1</v>
      </c>
      <c r="CD712" s="1062">
        <v>6</v>
      </c>
      <c r="CE712" s="1082">
        <v>1</v>
      </c>
      <c r="CH712" s="1062">
        <v>5</v>
      </c>
      <c r="CI712" s="1062">
        <v>1</v>
      </c>
      <c r="CJ712" s="1062">
        <v>2</v>
      </c>
      <c r="CK712" s="1062">
        <v>8</v>
      </c>
      <c r="CL712" s="1082">
        <v>1</v>
      </c>
      <c r="CP712" s="1062">
        <v>9</v>
      </c>
      <c r="CQ712" s="1062">
        <v>0</v>
      </c>
      <c r="CR712" s="1062">
        <v>0</v>
      </c>
      <c r="CS712" s="1062">
        <v>9</v>
      </c>
      <c r="CT712" s="1082">
        <v>1</v>
      </c>
      <c r="CW712" s="1062">
        <v>10</v>
      </c>
      <c r="CX712" s="1062">
        <v>0</v>
      </c>
      <c r="CY712" s="1062">
        <v>1</v>
      </c>
      <c r="CZ712" s="1062">
        <v>11</v>
      </c>
      <c r="DA712" s="1082">
        <v>1</v>
      </c>
      <c r="DB712" s="1082"/>
      <c r="DC712" s="1082"/>
      <c r="DD712" s="1082"/>
      <c r="DE712" s="1082"/>
      <c r="DF712" s="1082"/>
      <c r="DG712" s="1082"/>
      <c r="DH712" s="1082"/>
      <c r="DI712" s="1082"/>
      <c r="DJ712" s="1082"/>
      <c r="DK712" s="1082"/>
      <c r="DL712" s="1082"/>
      <c r="EF712" s="1062">
        <v>2</v>
      </c>
      <c r="EG712" s="1062">
        <v>0</v>
      </c>
      <c r="EH712" s="1062">
        <v>1</v>
      </c>
      <c r="EI712" s="1062">
        <v>3</v>
      </c>
      <c r="EJ712" s="1082">
        <v>1</v>
      </c>
      <c r="EM712" s="1062">
        <v>3</v>
      </c>
      <c r="EN712" s="1062">
        <v>1</v>
      </c>
      <c r="EO712" s="1062">
        <v>2</v>
      </c>
      <c r="EP712" s="1062">
        <v>6</v>
      </c>
      <c r="EQ712" s="1082">
        <v>1</v>
      </c>
      <c r="EU712" s="1062">
        <v>0</v>
      </c>
      <c r="EV712" s="1062">
        <v>1</v>
      </c>
      <c r="EW712" s="1062">
        <v>0</v>
      </c>
      <c r="EX712" s="1062">
        <v>1</v>
      </c>
      <c r="EY712" s="1081">
        <v>1</v>
      </c>
      <c r="FB712" s="1062">
        <v>1</v>
      </c>
      <c r="FC712" s="1062">
        <v>1</v>
      </c>
      <c r="FD712" s="1062">
        <v>3</v>
      </c>
      <c r="FE712" s="1062">
        <v>5</v>
      </c>
      <c r="FF712" s="1082">
        <v>1</v>
      </c>
      <c r="FJ712" s="1062">
        <v>5</v>
      </c>
      <c r="FK712" s="1062">
        <v>0</v>
      </c>
      <c r="FL712" s="1062">
        <v>3</v>
      </c>
      <c r="FM712" s="1062">
        <v>8</v>
      </c>
      <c r="FN712" s="1124">
        <v>1</v>
      </c>
      <c r="FQ712" s="1062">
        <v>6</v>
      </c>
      <c r="FR712" s="1062">
        <v>0</v>
      </c>
      <c r="FS712" s="1062">
        <v>3</v>
      </c>
      <c r="FT712" s="1062">
        <v>9</v>
      </c>
      <c r="FU712" s="1076">
        <v>1</v>
      </c>
      <c r="FY712" s="1062">
        <v>2</v>
      </c>
      <c r="FZ712" s="1062">
        <v>0</v>
      </c>
      <c r="GA712" s="1062">
        <v>1</v>
      </c>
      <c r="GB712" s="590">
        <v>3</v>
      </c>
      <c r="GC712" s="1139">
        <v>1</v>
      </c>
      <c r="GE712" s="589">
        <v>28</v>
      </c>
      <c r="GF712" s="589">
        <v>7</v>
      </c>
      <c r="GG712" s="589">
        <v>8</v>
      </c>
      <c r="GH712" s="586">
        <v>0</v>
      </c>
      <c r="GI712" s="586">
        <v>0</v>
      </c>
    </row>
    <row r="713" spans="1:191" hidden="1" x14ac:dyDescent="0.35">
      <c r="A713" s="1225">
        <v>43719</v>
      </c>
      <c r="Q713" s="1062">
        <v>4</v>
      </c>
      <c r="R713" s="1062">
        <v>2</v>
      </c>
      <c r="S713" s="1062">
        <v>13</v>
      </c>
      <c r="T713" s="1062">
        <v>19</v>
      </c>
      <c r="U713" s="1076">
        <v>1</v>
      </c>
      <c r="W713" s="1062">
        <v>4</v>
      </c>
      <c r="X713" s="1062">
        <v>2</v>
      </c>
      <c r="Y713" s="1062">
        <v>15</v>
      </c>
      <c r="Z713" s="1062">
        <v>21</v>
      </c>
      <c r="AA713" s="1076">
        <v>1</v>
      </c>
      <c r="AC713" s="1062">
        <v>8</v>
      </c>
      <c r="AD713" s="1062">
        <v>4</v>
      </c>
      <c r="AE713" s="1062">
        <v>1</v>
      </c>
      <c r="AF713" s="1062">
        <v>13</v>
      </c>
      <c r="AG713" s="1076">
        <v>1</v>
      </c>
      <c r="AJ713" s="1062">
        <v>9</v>
      </c>
      <c r="AK713" s="1062">
        <v>4</v>
      </c>
      <c r="AL713" s="1062">
        <v>1</v>
      </c>
      <c r="AM713" s="1062">
        <v>14</v>
      </c>
      <c r="AN713" s="1076">
        <v>1</v>
      </c>
      <c r="AQ713" s="1062">
        <v>0</v>
      </c>
      <c r="AR713" s="1062">
        <v>0</v>
      </c>
      <c r="AS713" s="1062">
        <v>0</v>
      </c>
      <c r="AT713" s="1062">
        <v>0</v>
      </c>
      <c r="AU713" s="1082">
        <v>0</v>
      </c>
      <c r="AX713" s="1062">
        <v>0</v>
      </c>
      <c r="AY713" s="1062">
        <v>0</v>
      </c>
      <c r="AZ713" s="1062">
        <v>0</v>
      </c>
      <c r="BA713" s="1062">
        <v>0</v>
      </c>
      <c r="BB713" s="1082">
        <v>0</v>
      </c>
      <c r="BM713" s="1062">
        <v>0</v>
      </c>
      <c r="BN713" s="1062">
        <v>0</v>
      </c>
      <c r="BO713" s="1062">
        <v>0</v>
      </c>
      <c r="BP713" s="1062">
        <v>0</v>
      </c>
      <c r="BQ713" s="1128">
        <v>1</v>
      </c>
      <c r="BS713" s="1062">
        <v>0</v>
      </c>
      <c r="BT713" s="1062">
        <v>0</v>
      </c>
      <c r="BU713" s="1062">
        <v>0</v>
      </c>
      <c r="BV713" s="1062">
        <v>0</v>
      </c>
      <c r="BW713" s="1076">
        <v>1</v>
      </c>
      <c r="CA713" s="1062">
        <v>8</v>
      </c>
      <c r="CB713" s="1062">
        <v>1</v>
      </c>
      <c r="CC713" s="1062">
        <v>0</v>
      </c>
      <c r="CD713" s="1062">
        <v>9</v>
      </c>
      <c r="CE713" s="1082">
        <v>1</v>
      </c>
      <c r="CH713" s="1062">
        <v>12</v>
      </c>
      <c r="CI713" s="1062">
        <v>2</v>
      </c>
      <c r="CJ713" s="1062">
        <v>2</v>
      </c>
      <c r="CK713" s="1062">
        <v>16</v>
      </c>
      <c r="CL713" s="1082">
        <v>1</v>
      </c>
      <c r="CP713" s="1062">
        <v>0</v>
      </c>
      <c r="CQ713" s="1062">
        <v>0</v>
      </c>
      <c r="CR713" s="1062">
        <v>0</v>
      </c>
      <c r="CS713" s="1062">
        <v>0</v>
      </c>
      <c r="CT713" s="1082">
        <v>1</v>
      </c>
      <c r="CW713" s="1062">
        <v>1</v>
      </c>
      <c r="CX713" s="1062">
        <v>1</v>
      </c>
      <c r="CY713" s="1062">
        <v>0</v>
      </c>
      <c r="CZ713" s="1062">
        <v>2</v>
      </c>
      <c r="DA713" s="1082">
        <v>1</v>
      </c>
      <c r="DB713" s="1082"/>
      <c r="DC713" s="1082"/>
      <c r="DD713" s="1082"/>
      <c r="DE713" s="1082"/>
      <c r="DF713" s="1082"/>
      <c r="DG713" s="1082"/>
      <c r="DH713" s="1082"/>
      <c r="DI713" s="1082"/>
      <c r="DJ713" s="1082"/>
      <c r="DK713" s="1082"/>
      <c r="DL713" s="1082"/>
      <c r="EF713" s="1062">
        <v>4</v>
      </c>
      <c r="EG713" s="1062">
        <v>0</v>
      </c>
      <c r="EH713" s="1062">
        <v>2</v>
      </c>
      <c r="EI713" s="1062">
        <v>6</v>
      </c>
      <c r="EJ713" s="1082">
        <v>1</v>
      </c>
      <c r="EM713" s="1062">
        <v>6</v>
      </c>
      <c r="EN713" s="1062">
        <v>1</v>
      </c>
      <c r="EO713" s="1062">
        <v>4</v>
      </c>
      <c r="EP713" s="1062">
        <v>11</v>
      </c>
      <c r="EQ713" s="1082">
        <v>1</v>
      </c>
      <c r="EU713" s="1062">
        <v>2</v>
      </c>
      <c r="EV713" s="1062">
        <v>0</v>
      </c>
      <c r="EW713" s="1062">
        <v>4</v>
      </c>
      <c r="EX713" s="1062">
        <v>6</v>
      </c>
      <c r="EY713" s="1081">
        <v>1</v>
      </c>
      <c r="FB713" s="1062">
        <v>2</v>
      </c>
      <c r="FC713" s="1062">
        <v>0</v>
      </c>
      <c r="FD713" s="1062">
        <v>5</v>
      </c>
      <c r="FE713" s="1062">
        <v>7</v>
      </c>
      <c r="FF713" s="1082">
        <v>1</v>
      </c>
      <c r="FJ713" s="1062">
        <v>4</v>
      </c>
      <c r="FK713" s="1062">
        <v>0</v>
      </c>
      <c r="FL713" s="1062">
        <v>1</v>
      </c>
      <c r="FM713" s="1062">
        <v>5</v>
      </c>
      <c r="FN713" s="1124">
        <v>1</v>
      </c>
      <c r="FQ713" s="1062">
        <v>4</v>
      </c>
      <c r="FR713" s="1062">
        <v>0</v>
      </c>
      <c r="FS713" s="1062">
        <v>1</v>
      </c>
      <c r="FT713" s="1062">
        <v>5</v>
      </c>
      <c r="FU713" s="1076">
        <v>1</v>
      </c>
      <c r="FY713" s="1062">
        <v>3</v>
      </c>
      <c r="FZ713" s="1062">
        <v>0</v>
      </c>
      <c r="GA713" s="1062">
        <v>2</v>
      </c>
      <c r="GB713" s="590">
        <v>5</v>
      </c>
      <c r="GC713" s="1139">
        <v>1</v>
      </c>
      <c r="GE713" s="589">
        <v>29</v>
      </c>
      <c r="GF713" s="589">
        <v>5</v>
      </c>
      <c r="GG713" s="589">
        <v>10</v>
      </c>
      <c r="GH713" s="586">
        <v>0</v>
      </c>
      <c r="GI713" s="586">
        <v>0</v>
      </c>
    </row>
    <row r="714" spans="1:191" hidden="1" x14ac:dyDescent="0.35">
      <c r="A714" s="1225">
        <v>43720</v>
      </c>
      <c r="Q714" s="1062">
        <v>2</v>
      </c>
      <c r="R714" s="1062">
        <v>2</v>
      </c>
      <c r="S714" s="1062">
        <v>8</v>
      </c>
      <c r="T714" s="1062">
        <v>12</v>
      </c>
      <c r="U714" s="1076">
        <v>1</v>
      </c>
      <c r="W714" s="1062">
        <v>2</v>
      </c>
      <c r="X714" s="1062">
        <v>2</v>
      </c>
      <c r="Y714" s="1062">
        <v>9</v>
      </c>
      <c r="Z714" s="1062">
        <v>13</v>
      </c>
      <c r="AA714" s="1076">
        <v>1</v>
      </c>
      <c r="AC714" s="1062">
        <v>6</v>
      </c>
      <c r="AD714" s="1062">
        <v>3</v>
      </c>
      <c r="AE714" s="1062">
        <v>2</v>
      </c>
      <c r="AF714" s="1062">
        <v>11</v>
      </c>
      <c r="AG714" s="1076">
        <v>1</v>
      </c>
      <c r="AJ714" s="1062">
        <v>6</v>
      </c>
      <c r="AK714" s="1062">
        <v>3</v>
      </c>
      <c r="AL714" s="1062">
        <v>2</v>
      </c>
      <c r="AM714" s="1062">
        <v>11</v>
      </c>
      <c r="AN714" s="1076">
        <v>1</v>
      </c>
      <c r="AQ714" s="1062">
        <v>0</v>
      </c>
      <c r="AR714" s="1062">
        <v>0</v>
      </c>
      <c r="AS714" s="1062">
        <v>0</v>
      </c>
      <c r="AT714" s="1062">
        <v>0</v>
      </c>
      <c r="AU714" s="1082">
        <v>0</v>
      </c>
      <c r="AX714" s="1062">
        <v>0</v>
      </c>
      <c r="AY714" s="1062">
        <v>0</v>
      </c>
      <c r="AZ714" s="1062">
        <v>0</v>
      </c>
      <c r="BA714" s="1062">
        <v>0</v>
      </c>
      <c r="BB714" s="1082">
        <v>0</v>
      </c>
      <c r="BM714" s="1062">
        <v>0</v>
      </c>
      <c r="BN714" s="1062">
        <v>0</v>
      </c>
      <c r="BO714" s="1062">
        <v>0</v>
      </c>
      <c r="BP714" s="1062">
        <v>0</v>
      </c>
      <c r="BQ714" s="1128">
        <v>1</v>
      </c>
      <c r="BS714" s="1062">
        <v>0</v>
      </c>
      <c r="BT714" s="1062">
        <v>0</v>
      </c>
      <c r="BU714" s="1062">
        <v>0</v>
      </c>
      <c r="BV714" s="1062">
        <v>0</v>
      </c>
      <c r="BW714" s="1076">
        <v>1</v>
      </c>
      <c r="CA714" s="1062">
        <v>1</v>
      </c>
      <c r="CB714" s="1062">
        <v>0</v>
      </c>
      <c r="CC714" s="1062">
        <v>1</v>
      </c>
      <c r="CD714" s="1062">
        <v>2</v>
      </c>
      <c r="CE714" s="1082">
        <v>1</v>
      </c>
      <c r="CH714" s="1062">
        <v>3</v>
      </c>
      <c r="CI714" s="1062">
        <v>1</v>
      </c>
      <c r="CJ714" s="1062">
        <v>3</v>
      </c>
      <c r="CK714" s="1062">
        <v>7</v>
      </c>
      <c r="CL714" s="1082">
        <v>1</v>
      </c>
      <c r="CP714" s="1062">
        <v>3</v>
      </c>
      <c r="CQ714" s="1062">
        <v>0</v>
      </c>
      <c r="CR714" s="1062">
        <v>5</v>
      </c>
      <c r="CS714" s="1062">
        <v>8</v>
      </c>
      <c r="CT714" s="1082">
        <v>1</v>
      </c>
      <c r="CW714" s="1062">
        <v>4</v>
      </c>
      <c r="CX714" s="1062">
        <v>0</v>
      </c>
      <c r="CY714" s="1062">
        <v>6</v>
      </c>
      <c r="CZ714" s="1062">
        <v>10</v>
      </c>
      <c r="DA714" s="1082">
        <v>1</v>
      </c>
      <c r="DB714" s="1082"/>
      <c r="DC714" s="1082"/>
      <c r="DD714" s="1082"/>
      <c r="DE714" s="1082"/>
      <c r="DF714" s="1082"/>
      <c r="DG714" s="1082"/>
      <c r="DH714" s="1082"/>
      <c r="DI714" s="1082"/>
      <c r="DJ714" s="1082"/>
      <c r="DK714" s="1082"/>
      <c r="DL714" s="1082"/>
      <c r="EF714" s="1062">
        <v>7</v>
      </c>
      <c r="EG714" s="1062">
        <v>0</v>
      </c>
      <c r="EH714" s="1062">
        <v>1</v>
      </c>
      <c r="EI714" s="1062">
        <v>8</v>
      </c>
      <c r="EJ714" s="1082">
        <v>1</v>
      </c>
      <c r="EM714" s="1062">
        <v>9</v>
      </c>
      <c r="EN714" s="1062">
        <v>0</v>
      </c>
      <c r="EO714" s="1062">
        <v>3</v>
      </c>
      <c r="EP714" s="1062">
        <v>12</v>
      </c>
      <c r="EQ714" s="1082">
        <v>1</v>
      </c>
      <c r="EU714" s="1062">
        <v>2</v>
      </c>
      <c r="EV714" s="1062">
        <v>1</v>
      </c>
      <c r="EW714" s="1062">
        <v>3</v>
      </c>
      <c r="EX714" s="1062">
        <v>6</v>
      </c>
      <c r="EY714" s="1081">
        <v>1</v>
      </c>
      <c r="FB714" s="1062">
        <v>2</v>
      </c>
      <c r="FC714" s="1062">
        <v>1</v>
      </c>
      <c r="FD714" s="1062">
        <v>4</v>
      </c>
      <c r="FE714" s="1062">
        <v>7</v>
      </c>
      <c r="FF714" s="1082">
        <v>1</v>
      </c>
      <c r="FJ714" s="1062">
        <v>3</v>
      </c>
      <c r="FK714" s="1062">
        <v>2</v>
      </c>
      <c r="FL714" s="1062">
        <v>0</v>
      </c>
      <c r="FM714" s="1062">
        <v>5</v>
      </c>
      <c r="FN714" s="1124">
        <v>1</v>
      </c>
      <c r="FQ714" s="1062">
        <v>3</v>
      </c>
      <c r="FR714" s="1062">
        <v>2</v>
      </c>
      <c r="FS714" s="1062">
        <v>0</v>
      </c>
      <c r="FT714" s="1062">
        <v>5</v>
      </c>
      <c r="FU714" s="1076">
        <v>1</v>
      </c>
      <c r="FY714" s="1062">
        <v>2</v>
      </c>
      <c r="FZ714" s="1062">
        <v>2</v>
      </c>
      <c r="GA714" s="1062">
        <v>1</v>
      </c>
      <c r="GB714" s="590">
        <v>5</v>
      </c>
      <c r="GC714" s="1139">
        <v>1</v>
      </c>
      <c r="GE714" s="589">
        <v>24</v>
      </c>
      <c r="GF714" s="589">
        <v>8</v>
      </c>
      <c r="GG714" s="589">
        <v>13</v>
      </c>
      <c r="GH714" s="586">
        <v>0</v>
      </c>
      <c r="GI714" s="586">
        <v>0</v>
      </c>
    </row>
    <row r="715" spans="1:191" hidden="1" x14ac:dyDescent="0.35">
      <c r="A715" s="1227">
        <v>43721</v>
      </c>
      <c r="Q715" s="1062">
        <v>2</v>
      </c>
      <c r="R715" s="1062">
        <v>2</v>
      </c>
      <c r="S715" s="1062">
        <v>4</v>
      </c>
      <c r="T715" s="1062">
        <v>8</v>
      </c>
      <c r="U715" s="1076">
        <v>1</v>
      </c>
      <c r="W715" s="1062">
        <v>2</v>
      </c>
      <c r="X715" s="1062">
        <v>2</v>
      </c>
      <c r="Y715" s="1062">
        <v>5</v>
      </c>
      <c r="Z715" s="1062">
        <v>9</v>
      </c>
      <c r="AA715" s="1076">
        <v>1</v>
      </c>
      <c r="AC715" s="1062">
        <v>3</v>
      </c>
      <c r="AD715" s="1062">
        <v>3</v>
      </c>
      <c r="AE715" s="1062">
        <v>2</v>
      </c>
      <c r="AF715" s="1062">
        <v>8</v>
      </c>
      <c r="AG715" s="1076">
        <v>1</v>
      </c>
      <c r="AJ715" s="1062">
        <v>3</v>
      </c>
      <c r="AK715" s="1062">
        <v>5</v>
      </c>
      <c r="AL715" s="1062">
        <v>3</v>
      </c>
      <c r="AM715" s="1062">
        <v>11</v>
      </c>
      <c r="AN715" s="1076">
        <v>1</v>
      </c>
      <c r="AQ715" s="1062">
        <v>0</v>
      </c>
      <c r="AR715" s="1062">
        <v>0</v>
      </c>
      <c r="AS715" s="1062">
        <v>0</v>
      </c>
      <c r="AT715" s="1062">
        <v>0</v>
      </c>
      <c r="AU715" s="1082">
        <v>0</v>
      </c>
      <c r="AX715" s="1062">
        <v>0</v>
      </c>
      <c r="AY715" s="1062">
        <v>0</v>
      </c>
      <c r="AZ715" s="1062">
        <v>0</v>
      </c>
      <c r="BA715" s="1062">
        <v>0</v>
      </c>
      <c r="BB715" s="1082">
        <v>0</v>
      </c>
      <c r="BM715" s="1062">
        <v>0</v>
      </c>
      <c r="BN715" s="1062">
        <v>0</v>
      </c>
      <c r="BO715" s="1062">
        <v>0</v>
      </c>
      <c r="BP715" s="1062">
        <v>0</v>
      </c>
      <c r="BQ715" s="1128">
        <v>1</v>
      </c>
      <c r="BS715" s="1062">
        <v>0</v>
      </c>
      <c r="BT715" s="1062">
        <v>0</v>
      </c>
      <c r="BU715" s="1062">
        <v>0</v>
      </c>
      <c r="BV715" s="1062">
        <v>0</v>
      </c>
      <c r="BW715" s="1076">
        <v>1</v>
      </c>
      <c r="CA715" s="1062">
        <v>2</v>
      </c>
      <c r="CB715" s="1062">
        <v>1</v>
      </c>
      <c r="CC715" s="1062">
        <v>4</v>
      </c>
      <c r="CD715" s="1062">
        <v>7</v>
      </c>
      <c r="CE715" s="1082">
        <v>1</v>
      </c>
      <c r="CH715" s="1062">
        <v>2</v>
      </c>
      <c r="CI715" s="1062">
        <v>1</v>
      </c>
      <c r="CJ715" s="1062">
        <v>5</v>
      </c>
      <c r="CK715" s="1062">
        <v>8</v>
      </c>
      <c r="CL715" s="1082">
        <v>1</v>
      </c>
      <c r="CP715" s="1062">
        <v>2</v>
      </c>
      <c r="CQ715" s="1062">
        <v>1</v>
      </c>
      <c r="CR715" s="1062">
        <v>1</v>
      </c>
      <c r="CS715" s="1062">
        <v>4</v>
      </c>
      <c r="CT715" s="1082">
        <v>1</v>
      </c>
      <c r="CW715" s="1062">
        <v>2</v>
      </c>
      <c r="CX715" s="1062">
        <v>1</v>
      </c>
      <c r="CY715" s="1062">
        <v>2</v>
      </c>
      <c r="CZ715" s="1062">
        <v>5</v>
      </c>
      <c r="DA715" s="1082">
        <v>1</v>
      </c>
      <c r="DB715" s="1082"/>
      <c r="DC715" s="1082"/>
      <c r="DD715" s="1082"/>
      <c r="DE715" s="1082"/>
      <c r="DF715" s="1082"/>
      <c r="DG715" s="1082"/>
      <c r="DH715" s="1082"/>
      <c r="DI715" s="1082"/>
      <c r="DJ715" s="1082"/>
      <c r="DK715" s="1082"/>
      <c r="DL715" s="1082"/>
      <c r="EF715" s="1062">
        <v>4</v>
      </c>
      <c r="EG715" s="1062">
        <v>0</v>
      </c>
      <c r="EH715" s="1062">
        <v>2</v>
      </c>
      <c r="EI715" s="1062">
        <v>6</v>
      </c>
      <c r="EJ715" s="1082">
        <v>1</v>
      </c>
      <c r="EM715" s="1062">
        <v>6</v>
      </c>
      <c r="EN715" s="1062">
        <v>1</v>
      </c>
      <c r="EO715" s="1062">
        <v>3</v>
      </c>
      <c r="EP715" s="1062">
        <v>10</v>
      </c>
      <c r="EQ715" s="1082">
        <v>1</v>
      </c>
      <c r="EU715" s="1062">
        <v>8</v>
      </c>
      <c r="EV715" s="1062">
        <v>0</v>
      </c>
      <c r="EW715" s="1062">
        <v>0</v>
      </c>
      <c r="EX715" s="1062">
        <v>8</v>
      </c>
      <c r="EY715" s="1081">
        <v>1</v>
      </c>
      <c r="FB715" s="1062">
        <v>2</v>
      </c>
      <c r="FC715" s="1062">
        <v>0</v>
      </c>
      <c r="FD715" s="1062">
        <v>2</v>
      </c>
      <c r="FE715" s="1062">
        <v>4</v>
      </c>
      <c r="FF715" s="1082">
        <v>1</v>
      </c>
      <c r="FJ715" s="1062">
        <v>8</v>
      </c>
      <c r="FK715" s="1062">
        <v>0</v>
      </c>
      <c r="FL715" s="1062">
        <v>1</v>
      </c>
      <c r="FM715" s="1062">
        <v>9</v>
      </c>
      <c r="FN715" s="1124">
        <v>1</v>
      </c>
      <c r="FQ715" s="1062">
        <v>8</v>
      </c>
      <c r="FR715" s="1062">
        <v>1</v>
      </c>
      <c r="FS715" s="1062">
        <v>1</v>
      </c>
      <c r="FT715" s="1062">
        <v>10</v>
      </c>
      <c r="FU715" s="1076">
        <v>1</v>
      </c>
      <c r="FY715" s="1062">
        <v>2</v>
      </c>
      <c r="FZ715" s="1062">
        <v>0</v>
      </c>
      <c r="GA715" s="1062">
        <v>0</v>
      </c>
      <c r="GB715" s="590">
        <v>2</v>
      </c>
      <c r="GC715" s="1139">
        <v>1</v>
      </c>
      <c r="GE715" s="589">
        <v>29</v>
      </c>
      <c r="GF715" s="589">
        <v>5</v>
      </c>
      <c r="GG715" s="589">
        <v>10</v>
      </c>
      <c r="GH715" s="586">
        <v>0</v>
      </c>
      <c r="GI715" s="586">
        <v>0</v>
      </c>
    </row>
    <row r="716" spans="1:191" hidden="1" x14ac:dyDescent="0.35">
      <c r="A716" s="1225">
        <v>43724</v>
      </c>
      <c r="Q716" s="1062">
        <v>1</v>
      </c>
      <c r="R716" s="1062">
        <v>1</v>
      </c>
      <c r="S716" s="1062">
        <v>12</v>
      </c>
      <c r="T716" s="1062">
        <v>14</v>
      </c>
      <c r="U716" s="1076">
        <v>1</v>
      </c>
      <c r="W716" s="1062">
        <v>1</v>
      </c>
      <c r="X716" s="1062">
        <v>1</v>
      </c>
      <c r="Y716" s="1062">
        <v>12</v>
      </c>
      <c r="Z716" s="1062">
        <v>14</v>
      </c>
      <c r="AA716" s="1076">
        <v>1</v>
      </c>
      <c r="AC716" s="1062">
        <v>9</v>
      </c>
      <c r="AD716" s="1062">
        <v>1</v>
      </c>
      <c r="AE716" s="1062">
        <v>5</v>
      </c>
      <c r="AF716" s="1062">
        <v>15</v>
      </c>
      <c r="AG716" s="1076">
        <v>1</v>
      </c>
      <c r="AJ716" s="1062">
        <v>9</v>
      </c>
      <c r="AK716" s="1062">
        <v>2</v>
      </c>
      <c r="AL716" s="1062">
        <v>5</v>
      </c>
      <c r="AM716" s="1062">
        <v>16</v>
      </c>
      <c r="AN716" s="1076">
        <v>1</v>
      </c>
      <c r="AQ716" s="1062">
        <v>0</v>
      </c>
      <c r="AR716" s="1062">
        <v>0</v>
      </c>
      <c r="AS716" s="1062">
        <v>0</v>
      </c>
      <c r="AT716" s="1062">
        <v>0</v>
      </c>
      <c r="AU716" s="1082">
        <v>0</v>
      </c>
      <c r="AX716" s="1062">
        <v>0</v>
      </c>
      <c r="AY716" s="1062">
        <v>0</v>
      </c>
      <c r="AZ716" s="1062">
        <v>0</v>
      </c>
      <c r="BA716" s="1062">
        <v>0</v>
      </c>
      <c r="BB716" s="1082">
        <v>0</v>
      </c>
      <c r="BM716" s="1062">
        <v>0</v>
      </c>
      <c r="BN716" s="1062">
        <v>0</v>
      </c>
      <c r="BO716" s="1062">
        <v>0</v>
      </c>
      <c r="BP716" s="1062">
        <v>0</v>
      </c>
      <c r="BQ716" s="1128">
        <v>1</v>
      </c>
      <c r="BS716" s="1062">
        <v>0</v>
      </c>
      <c r="BT716" s="1062">
        <v>0</v>
      </c>
      <c r="BU716" s="1062">
        <v>0</v>
      </c>
      <c r="BV716" s="1062">
        <v>0</v>
      </c>
      <c r="BW716" s="1076">
        <v>1</v>
      </c>
      <c r="CA716" s="1062">
        <v>2</v>
      </c>
      <c r="CB716" s="1062">
        <v>0</v>
      </c>
      <c r="CC716" s="1062">
        <v>1</v>
      </c>
      <c r="CD716" s="1062">
        <v>3</v>
      </c>
      <c r="CE716" s="1082">
        <v>1</v>
      </c>
      <c r="CH716" s="1062">
        <v>4</v>
      </c>
      <c r="CI716" s="1062">
        <v>1</v>
      </c>
      <c r="CJ716" s="1062">
        <v>4</v>
      </c>
      <c r="CK716" s="1062">
        <v>9</v>
      </c>
      <c r="CL716" s="1082">
        <v>1</v>
      </c>
      <c r="CP716" s="1062">
        <v>5</v>
      </c>
      <c r="CQ716" s="1062">
        <v>1</v>
      </c>
      <c r="CR716" s="1062">
        <v>4</v>
      </c>
      <c r="CS716" s="1062">
        <v>10</v>
      </c>
      <c r="CT716" s="1082">
        <v>1</v>
      </c>
      <c r="CW716" s="1062">
        <v>5</v>
      </c>
      <c r="CX716" s="1062">
        <v>2</v>
      </c>
      <c r="CY716" s="1062">
        <v>4</v>
      </c>
      <c r="CZ716" s="1062">
        <v>11</v>
      </c>
      <c r="DA716" s="1082">
        <v>1</v>
      </c>
      <c r="DB716" s="1082"/>
      <c r="DC716" s="1082"/>
      <c r="DD716" s="1082"/>
      <c r="DE716" s="1082"/>
      <c r="DF716" s="1082"/>
      <c r="DG716" s="1082"/>
      <c r="DH716" s="1082"/>
      <c r="DI716" s="1082"/>
      <c r="DJ716" s="1082"/>
      <c r="DK716" s="1082"/>
      <c r="DL716" s="1082"/>
      <c r="EF716" s="1062">
        <v>3</v>
      </c>
      <c r="EG716" s="1062">
        <v>0</v>
      </c>
      <c r="EH716" s="1062">
        <v>0</v>
      </c>
      <c r="EI716" s="1062">
        <v>3</v>
      </c>
      <c r="EJ716" s="1082">
        <v>1</v>
      </c>
      <c r="EM716" s="1062">
        <v>5</v>
      </c>
      <c r="EN716" s="1062">
        <v>1</v>
      </c>
      <c r="EO716" s="1062">
        <v>0</v>
      </c>
      <c r="EP716" s="1062">
        <v>6</v>
      </c>
      <c r="EQ716" s="1082">
        <v>1</v>
      </c>
      <c r="EU716" s="1062">
        <v>5</v>
      </c>
      <c r="EV716" s="1062">
        <v>1</v>
      </c>
      <c r="EW716" s="1062">
        <v>2</v>
      </c>
      <c r="EX716" s="1062">
        <v>8</v>
      </c>
      <c r="EY716" s="1081">
        <v>1</v>
      </c>
      <c r="FB716" s="1062">
        <v>3</v>
      </c>
      <c r="FC716" s="1062">
        <v>0</v>
      </c>
      <c r="FD716" s="1062">
        <v>1</v>
      </c>
      <c r="FE716" s="1062">
        <v>4</v>
      </c>
      <c r="FF716" s="1082">
        <v>1</v>
      </c>
      <c r="FJ716" s="1062">
        <v>3</v>
      </c>
      <c r="FK716" s="1062">
        <v>0</v>
      </c>
      <c r="FL716" s="1062">
        <v>1</v>
      </c>
      <c r="FM716" s="1062">
        <v>4</v>
      </c>
      <c r="FN716" s="1124">
        <v>1</v>
      </c>
      <c r="FQ716" s="1062">
        <v>5</v>
      </c>
      <c r="FR716" s="1062">
        <v>3</v>
      </c>
      <c r="FS716" s="1062">
        <v>2</v>
      </c>
      <c r="FT716" s="1062">
        <v>10</v>
      </c>
      <c r="FU716" s="1076">
        <v>1</v>
      </c>
      <c r="FY716" s="1062">
        <v>0</v>
      </c>
      <c r="FZ716" s="1062">
        <v>0</v>
      </c>
      <c r="GA716" s="1062">
        <v>0</v>
      </c>
      <c r="GB716" s="590">
        <v>0</v>
      </c>
      <c r="GC716" s="1139">
        <v>1</v>
      </c>
      <c r="GE716" s="589">
        <v>27</v>
      </c>
      <c r="GF716" s="589">
        <v>3</v>
      </c>
      <c r="GG716" s="589">
        <v>13</v>
      </c>
      <c r="GH716" s="586">
        <v>0</v>
      </c>
      <c r="GI716" s="586">
        <v>4</v>
      </c>
    </row>
    <row r="717" spans="1:191" hidden="1" x14ac:dyDescent="0.35">
      <c r="A717" s="1225">
        <v>43725</v>
      </c>
      <c r="Q717" s="1062">
        <v>6</v>
      </c>
      <c r="R717" s="1062">
        <v>0</v>
      </c>
      <c r="S717" s="1062">
        <v>7</v>
      </c>
      <c r="T717" s="1062">
        <v>13</v>
      </c>
      <c r="U717" s="1076">
        <v>1</v>
      </c>
      <c r="W717" s="1062">
        <v>6</v>
      </c>
      <c r="X717" s="1062">
        <v>1</v>
      </c>
      <c r="Y717" s="1062">
        <v>8</v>
      </c>
      <c r="Z717" s="1062">
        <v>15</v>
      </c>
      <c r="AA717" s="1076">
        <v>1</v>
      </c>
      <c r="AC717" s="1062">
        <v>0</v>
      </c>
      <c r="AD717" s="1062">
        <v>0</v>
      </c>
      <c r="AE717" s="1062">
        <v>0</v>
      </c>
      <c r="AF717" s="1062">
        <v>0</v>
      </c>
      <c r="AG717" s="1076">
        <v>0</v>
      </c>
      <c r="AJ717" s="1062">
        <v>0</v>
      </c>
      <c r="AK717" s="1062">
        <v>0</v>
      </c>
      <c r="AL717" s="1062">
        <v>0</v>
      </c>
      <c r="AM717" s="1062">
        <v>0</v>
      </c>
      <c r="AN717" s="1076">
        <v>0</v>
      </c>
      <c r="AQ717" s="1062">
        <v>0</v>
      </c>
      <c r="AR717" s="1062">
        <v>3</v>
      </c>
      <c r="AS717" s="1062">
        <v>4</v>
      </c>
      <c r="AT717" s="1062">
        <v>7</v>
      </c>
      <c r="AU717" s="1082">
        <v>1</v>
      </c>
      <c r="AX717" s="1062">
        <v>0</v>
      </c>
      <c r="AY717" s="1062">
        <v>3</v>
      </c>
      <c r="AZ717" s="1062">
        <v>4</v>
      </c>
      <c r="BA717" s="1062">
        <v>7</v>
      </c>
      <c r="BB717" s="1082">
        <v>1</v>
      </c>
      <c r="BM717" s="1062">
        <v>0</v>
      </c>
      <c r="BN717" s="1062">
        <v>0</v>
      </c>
      <c r="BO717" s="1062">
        <v>0</v>
      </c>
      <c r="BP717" s="1062">
        <v>0</v>
      </c>
      <c r="BQ717" s="1128">
        <v>1</v>
      </c>
      <c r="BS717" s="1062">
        <v>0</v>
      </c>
      <c r="BT717" s="1062">
        <v>0</v>
      </c>
      <c r="BU717" s="1062">
        <v>0</v>
      </c>
      <c r="BV717" s="1062">
        <v>0</v>
      </c>
      <c r="BW717" s="1076">
        <v>1</v>
      </c>
      <c r="CA717" s="1062">
        <v>7</v>
      </c>
      <c r="CB717" s="1062">
        <v>1</v>
      </c>
      <c r="CC717" s="1062">
        <v>1</v>
      </c>
      <c r="CD717" s="1062">
        <v>9</v>
      </c>
      <c r="CE717" s="1082">
        <v>1</v>
      </c>
      <c r="CH717" s="1062">
        <v>8</v>
      </c>
      <c r="CI717" s="1062">
        <v>1</v>
      </c>
      <c r="CJ717" s="1062">
        <v>2</v>
      </c>
      <c r="CK717" s="1062">
        <v>11</v>
      </c>
      <c r="CL717" s="1082">
        <v>1</v>
      </c>
      <c r="CP717" s="1062">
        <v>12</v>
      </c>
      <c r="CQ717" s="1062">
        <v>0</v>
      </c>
      <c r="CR717" s="1062">
        <v>5</v>
      </c>
      <c r="CS717" s="1062">
        <v>17</v>
      </c>
      <c r="CT717" s="1082">
        <v>1</v>
      </c>
      <c r="CW717" s="1062">
        <v>14</v>
      </c>
      <c r="CX717" s="1062">
        <v>1</v>
      </c>
      <c r="CY717" s="1062">
        <v>5</v>
      </c>
      <c r="CZ717" s="1062">
        <v>20</v>
      </c>
      <c r="DA717" s="1082">
        <v>1</v>
      </c>
      <c r="DB717" s="1082"/>
      <c r="DC717" s="1082"/>
      <c r="DD717" s="1082"/>
      <c r="DE717" s="1082"/>
      <c r="DF717" s="1082"/>
      <c r="DG717" s="1082"/>
      <c r="DH717" s="1082"/>
      <c r="DI717" s="1082"/>
      <c r="DJ717" s="1082"/>
      <c r="DK717" s="1082"/>
      <c r="DL717" s="1082"/>
      <c r="EF717" s="1062">
        <v>4</v>
      </c>
      <c r="EG717" s="1062">
        <v>0</v>
      </c>
      <c r="EH717" s="1062">
        <v>3</v>
      </c>
      <c r="EI717" s="1062">
        <v>7</v>
      </c>
      <c r="EJ717" s="1082">
        <v>1</v>
      </c>
      <c r="EM717" s="1062">
        <v>4</v>
      </c>
      <c r="EN717" s="1062">
        <v>0</v>
      </c>
      <c r="EO717" s="1062">
        <v>4</v>
      </c>
      <c r="EP717" s="1062">
        <v>8</v>
      </c>
      <c r="EQ717" s="1082">
        <v>1</v>
      </c>
      <c r="EU717" s="1062">
        <v>2</v>
      </c>
      <c r="EV717" s="1062">
        <v>0</v>
      </c>
      <c r="EW717" s="1062">
        <v>0</v>
      </c>
      <c r="EX717" s="1062">
        <v>2</v>
      </c>
      <c r="EY717" s="1081">
        <v>1</v>
      </c>
      <c r="FB717" s="1062">
        <v>2</v>
      </c>
      <c r="FC717" s="1062">
        <v>1</v>
      </c>
      <c r="FD717" s="1062">
        <v>3</v>
      </c>
      <c r="FE717" s="1062">
        <v>6</v>
      </c>
      <c r="FF717" s="1082">
        <v>1</v>
      </c>
      <c r="FJ717" s="1062">
        <v>0</v>
      </c>
      <c r="FK717" s="1062">
        <v>0</v>
      </c>
      <c r="FL717" s="1062">
        <v>0</v>
      </c>
      <c r="FM717" s="1062">
        <v>0</v>
      </c>
      <c r="FN717" s="1124">
        <v>0</v>
      </c>
      <c r="FQ717" s="1062">
        <v>0</v>
      </c>
      <c r="FR717" s="1062">
        <v>0</v>
      </c>
      <c r="FS717" s="1062">
        <v>0</v>
      </c>
      <c r="FT717" s="1062">
        <v>0</v>
      </c>
      <c r="FU717" s="1076">
        <v>0</v>
      </c>
      <c r="FY717" s="1062">
        <v>2</v>
      </c>
      <c r="FZ717" s="1062">
        <v>0</v>
      </c>
      <c r="GA717" s="1062">
        <v>1</v>
      </c>
      <c r="GB717" s="590">
        <v>3</v>
      </c>
      <c r="GC717" s="1139">
        <v>1</v>
      </c>
      <c r="GE717" s="589">
        <v>27</v>
      </c>
      <c r="GF717" s="589">
        <v>4</v>
      </c>
      <c r="GG717" s="589">
        <v>14</v>
      </c>
      <c r="GH717" s="586">
        <v>0</v>
      </c>
      <c r="GI717" s="586">
        <v>1</v>
      </c>
    </row>
    <row r="718" spans="1:191" hidden="1" x14ac:dyDescent="0.35">
      <c r="A718" s="1225">
        <v>43726</v>
      </c>
      <c r="Q718" s="1062">
        <v>4</v>
      </c>
      <c r="R718" s="1062">
        <v>0</v>
      </c>
      <c r="S718" s="1062">
        <v>5</v>
      </c>
      <c r="T718" s="1062">
        <v>9</v>
      </c>
      <c r="U718" s="1076">
        <v>1</v>
      </c>
      <c r="W718" s="1062">
        <v>4</v>
      </c>
      <c r="X718" s="1062">
        <v>0</v>
      </c>
      <c r="Y718" s="1062">
        <v>6</v>
      </c>
      <c r="Z718" s="1062">
        <v>10</v>
      </c>
      <c r="AA718" s="1076">
        <v>1</v>
      </c>
      <c r="AC718" s="1062">
        <v>6</v>
      </c>
      <c r="AD718" s="1062">
        <v>6</v>
      </c>
      <c r="AE718" s="1062">
        <v>5</v>
      </c>
      <c r="AF718" s="1062">
        <v>17</v>
      </c>
      <c r="AG718" s="1076">
        <v>1</v>
      </c>
      <c r="AJ718" s="1062">
        <v>6</v>
      </c>
      <c r="AK718" s="1062">
        <v>7</v>
      </c>
      <c r="AL718" s="1062">
        <v>6</v>
      </c>
      <c r="AM718" s="1062">
        <v>19</v>
      </c>
      <c r="AN718" s="1076">
        <v>1</v>
      </c>
      <c r="AQ718" s="1062">
        <v>0</v>
      </c>
      <c r="AR718" s="1062">
        <v>1</v>
      </c>
      <c r="AS718" s="1062">
        <v>2</v>
      </c>
      <c r="AT718" s="1062">
        <v>3</v>
      </c>
      <c r="AU718" s="1082">
        <v>1</v>
      </c>
      <c r="AX718" s="1062">
        <v>1</v>
      </c>
      <c r="AY718" s="1062">
        <v>3</v>
      </c>
      <c r="AZ718" s="1062">
        <v>2</v>
      </c>
      <c r="BA718" s="1062">
        <v>6</v>
      </c>
      <c r="BB718" s="1082">
        <v>1</v>
      </c>
      <c r="BM718" s="1062">
        <v>0</v>
      </c>
      <c r="BN718" s="1062">
        <v>0</v>
      </c>
      <c r="BO718" s="1062">
        <v>0</v>
      </c>
      <c r="BP718" s="1062">
        <v>0</v>
      </c>
      <c r="BQ718" s="1128">
        <v>1</v>
      </c>
      <c r="BS718" s="1062">
        <v>0</v>
      </c>
      <c r="BT718" s="1062">
        <v>0</v>
      </c>
      <c r="BU718" s="1062">
        <v>0</v>
      </c>
      <c r="BV718" s="1062">
        <v>0</v>
      </c>
      <c r="BW718" s="1076">
        <v>1</v>
      </c>
      <c r="CA718" s="1062">
        <v>7</v>
      </c>
      <c r="CB718" s="1062">
        <v>0</v>
      </c>
      <c r="CC718" s="1062">
        <v>1</v>
      </c>
      <c r="CD718" s="1062">
        <v>8</v>
      </c>
      <c r="CE718" s="1082">
        <v>1</v>
      </c>
      <c r="CH718" s="1062">
        <v>13</v>
      </c>
      <c r="CI718" s="1062">
        <v>1</v>
      </c>
      <c r="CJ718" s="1062">
        <v>2</v>
      </c>
      <c r="CK718" s="1062">
        <v>16</v>
      </c>
      <c r="CL718" s="1082">
        <v>1</v>
      </c>
      <c r="CP718" s="1062">
        <v>4</v>
      </c>
      <c r="CQ718" s="1062">
        <v>1</v>
      </c>
      <c r="CR718" s="1062">
        <v>5</v>
      </c>
      <c r="CS718" s="1062">
        <v>10</v>
      </c>
      <c r="CT718" s="1082">
        <v>1</v>
      </c>
      <c r="CW718" s="1062">
        <v>5</v>
      </c>
      <c r="CX718" s="1062">
        <v>3</v>
      </c>
      <c r="CY718" s="1062">
        <v>6</v>
      </c>
      <c r="CZ718" s="1062">
        <v>14</v>
      </c>
      <c r="DA718" s="1082">
        <v>1</v>
      </c>
      <c r="DB718" s="1082"/>
      <c r="DC718" s="1082"/>
      <c r="DD718" s="1082"/>
      <c r="DE718" s="1082"/>
      <c r="DF718" s="1082"/>
      <c r="DG718" s="1082"/>
      <c r="DH718" s="1082"/>
      <c r="DI718" s="1082"/>
      <c r="DJ718" s="1082"/>
      <c r="DK718" s="1082"/>
      <c r="DL718" s="1082"/>
      <c r="EF718" s="1062">
        <v>8</v>
      </c>
      <c r="EG718" s="1062">
        <v>0</v>
      </c>
      <c r="EH718" s="1062">
        <v>2</v>
      </c>
      <c r="EI718" s="1062">
        <v>10</v>
      </c>
      <c r="EJ718" s="1082">
        <v>1</v>
      </c>
      <c r="EM718" s="1062">
        <v>8</v>
      </c>
      <c r="EN718" s="1062">
        <v>0</v>
      </c>
      <c r="EO718" s="1062">
        <v>4</v>
      </c>
      <c r="EP718" s="1062">
        <v>12</v>
      </c>
      <c r="EQ718" s="1082">
        <v>1</v>
      </c>
      <c r="EU718" s="1062">
        <v>5</v>
      </c>
      <c r="EV718" s="1062">
        <v>0</v>
      </c>
      <c r="EW718" s="1062">
        <v>4</v>
      </c>
      <c r="EX718" s="1062">
        <v>9</v>
      </c>
      <c r="EY718" s="1081">
        <v>1</v>
      </c>
      <c r="FB718" s="1062">
        <v>5</v>
      </c>
      <c r="FC718" s="1062">
        <v>0</v>
      </c>
      <c r="FD718" s="1062">
        <v>6</v>
      </c>
      <c r="FE718" s="1062">
        <v>11</v>
      </c>
      <c r="FF718" s="1082">
        <v>1</v>
      </c>
      <c r="FJ718" s="1062">
        <v>5</v>
      </c>
      <c r="FK718" s="1062">
        <v>0</v>
      </c>
      <c r="FL718" s="1062">
        <v>1</v>
      </c>
      <c r="FM718" s="1062">
        <v>6</v>
      </c>
      <c r="FN718" s="1124">
        <v>1</v>
      </c>
      <c r="FQ718" s="1062">
        <v>7</v>
      </c>
      <c r="FR718" s="1062">
        <v>0</v>
      </c>
      <c r="FS718" s="1062">
        <v>3</v>
      </c>
      <c r="FT718" s="1062">
        <v>10</v>
      </c>
      <c r="FU718" s="1076">
        <v>1</v>
      </c>
      <c r="FY718" s="1062">
        <v>0</v>
      </c>
      <c r="FZ718" s="1062">
        <v>0</v>
      </c>
      <c r="GA718" s="1062">
        <v>0</v>
      </c>
      <c r="GB718" s="590">
        <v>0</v>
      </c>
      <c r="GC718" s="1139">
        <v>1</v>
      </c>
      <c r="GE718" s="589">
        <v>35</v>
      </c>
      <c r="GF718" s="589">
        <v>8</v>
      </c>
      <c r="GG718" s="589">
        <v>20</v>
      </c>
      <c r="GH718" s="586">
        <v>0</v>
      </c>
      <c r="GI718" s="586">
        <v>2</v>
      </c>
    </row>
    <row r="719" spans="1:191" hidden="1" x14ac:dyDescent="0.35">
      <c r="A719" s="1225">
        <v>43727</v>
      </c>
      <c r="Q719" s="1062">
        <v>1</v>
      </c>
      <c r="R719" s="1062">
        <v>3</v>
      </c>
      <c r="S719" s="1062">
        <v>6</v>
      </c>
      <c r="T719" s="1062">
        <v>10</v>
      </c>
      <c r="U719" s="1076">
        <v>1</v>
      </c>
      <c r="W719" s="1062">
        <v>1</v>
      </c>
      <c r="X719" s="1062">
        <v>3</v>
      </c>
      <c r="Y719" s="1062">
        <v>7</v>
      </c>
      <c r="Z719" s="1062">
        <v>11</v>
      </c>
      <c r="AA719" s="1076">
        <v>1</v>
      </c>
      <c r="AC719" s="1062">
        <v>4</v>
      </c>
      <c r="AD719" s="1062">
        <v>0</v>
      </c>
      <c r="AE719" s="1062">
        <v>1</v>
      </c>
      <c r="AF719" s="1062">
        <v>5</v>
      </c>
      <c r="AG719" s="1076">
        <v>1</v>
      </c>
      <c r="AJ719" s="1062">
        <v>5</v>
      </c>
      <c r="AK719" s="1062">
        <v>2</v>
      </c>
      <c r="AL719" s="1062">
        <v>2</v>
      </c>
      <c r="AM719" s="1062">
        <v>9</v>
      </c>
      <c r="AN719" s="1076">
        <v>1</v>
      </c>
      <c r="AQ719" s="1062">
        <v>0</v>
      </c>
      <c r="AR719" s="1062">
        <v>1</v>
      </c>
      <c r="AS719" s="1062">
        <v>1</v>
      </c>
      <c r="AT719" s="1062">
        <v>2</v>
      </c>
      <c r="AU719" s="1082">
        <v>1</v>
      </c>
      <c r="AX719" s="1062">
        <v>0</v>
      </c>
      <c r="AY719" s="1062">
        <v>1</v>
      </c>
      <c r="AZ719" s="1062">
        <v>1</v>
      </c>
      <c r="BA719" s="1062">
        <v>2</v>
      </c>
      <c r="BB719" s="1082">
        <v>1</v>
      </c>
      <c r="BM719" s="1062">
        <v>0</v>
      </c>
      <c r="BN719" s="1062">
        <v>0</v>
      </c>
      <c r="BO719" s="1062">
        <v>0</v>
      </c>
      <c r="BP719" s="1062">
        <v>0</v>
      </c>
      <c r="BQ719" s="1128">
        <v>1</v>
      </c>
      <c r="BS719" s="1062">
        <v>0</v>
      </c>
      <c r="BT719" s="1062">
        <v>0</v>
      </c>
      <c r="BU719" s="1062">
        <v>0</v>
      </c>
      <c r="BV719" s="1062">
        <v>0</v>
      </c>
      <c r="BW719" s="1076">
        <v>1</v>
      </c>
      <c r="CA719" s="1062">
        <v>9</v>
      </c>
      <c r="CB719" s="1062">
        <v>0</v>
      </c>
      <c r="CC719" s="1062">
        <v>3</v>
      </c>
      <c r="CD719" s="1062">
        <v>12</v>
      </c>
      <c r="CE719" s="1082">
        <v>1</v>
      </c>
      <c r="CH719" s="1062">
        <v>9</v>
      </c>
      <c r="CI719" s="1062">
        <v>1</v>
      </c>
      <c r="CJ719" s="1062">
        <v>5</v>
      </c>
      <c r="CK719" s="1062">
        <v>15</v>
      </c>
      <c r="CL719" s="1082">
        <v>1</v>
      </c>
      <c r="CP719" s="1062">
        <v>8</v>
      </c>
      <c r="CQ719" s="1062">
        <v>0</v>
      </c>
      <c r="CR719" s="1062">
        <v>2</v>
      </c>
      <c r="CS719" s="1062">
        <v>10</v>
      </c>
      <c r="CT719" s="1082">
        <v>1</v>
      </c>
      <c r="CW719" s="1062">
        <v>8</v>
      </c>
      <c r="CX719" s="1062">
        <v>1</v>
      </c>
      <c r="CY719" s="1062">
        <v>3</v>
      </c>
      <c r="CZ719" s="1062">
        <v>12</v>
      </c>
      <c r="DA719" s="1082">
        <v>1</v>
      </c>
      <c r="DB719" s="1082"/>
      <c r="DC719" s="1082"/>
      <c r="DD719" s="1082"/>
      <c r="DE719" s="1082"/>
      <c r="DF719" s="1082"/>
      <c r="DG719" s="1082"/>
      <c r="DH719" s="1082"/>
      <c r="DI719" s="1082"/>
      <c r="DJ719" s="1082"/>
      <c r="DK719" s="1082"/>
      <c r="DL719" s="1082"/>
      <c r="EF719" s="1062">
        <v>10</v>
      </c>
      <c r="EG719" s="1062">
        <v>0</v>
      </c>
      <c r="EH719" s="1062">
        <v>3</v>
      </c>
      <c r="EI719" s="1062">
        <v>13</v>
      </c>
      <c r="EJ719" s="1082">
        <v>1</v>
      </c>
      <c r="EM719" s="1062">
        <v>11</v>
      </c>
      <c r="EN719" s="1062">
        <v>0</v>
      </c>
      <c r="EO719" s="1062">
        <v>4</v>
      </c>
      <c r="EP719" s="1062">
        <v>15</v>
      </c>
      <c r="EQ719" s="1082">
        <v>1</v>
      </c>
      <c r="EU719" s="1062">
        <v>6</v>
      </c>
      <c r="EV719" s="1062">
        <v>0</v>
      </c>
      <c r="EW719" s="1062">
        <v>2</v>
      </c>
      <c r="EX719" s="1062">
        <v>8</v>
      </c>
      <c r="EY719" s="1081">
        <v>1</v>
      </c>
      <c r="FB719" s="1062">
        <v>8</v>
      </c>
      <c r="FC719" s="1062">
        <v>0</v>
      </c>
      <c r="FD719" s="1062">
        <v>2</v>
      </c>
      <c r="FE719" s="1062">
        <v>10</v>
      </c>
      <c r="FF719" s="1082">
        <v>1</v>
      </c>
      <c r="FJ719" s="1062">
        <v>5</v>
      </c>
      <c r="FK719" s="1062">
        <v>1</v>
      </c>
      <c r="FL719" s="1062">
        <v>1</v>
      </c>
      <c r="FM719" s="1062">
        <v>7</v>
      </c>
      <c r="FN719" s="1124">
        <v>1</v>
      </c>
      <c r="FQ719" s="1062">
        <v>5</v>
      </c>
      <c r="FR719" s="1062">
        <v>1</v>
      </c>
      <c r="FS719" s="1062">
        <v>2</v>
      </c>
      <c r="FT719" s="1062">
        <v>8</v>
      </c>
      <c r="FU719" s="1076">
        <v>1</v>
      </c>
      <c r="FY719" s="1062">
        <v>0</v>
      </c>
      <c r="FZ719" s="1062">
        <v>0</v>
      </c>
      <c r="GA719" s="1062">
        <v>2</v>
      </c>
      <c r="GB719" s="590">
        <v>2</v>
      </c>
      <c r="GC719" s="1139">
        <v>1</v>
      </c>
      <c r="GE719" s="589">
        <v>42</v>
      </c>
      <c r="GF719" s="589">
        <v>2</v>
      </c>
      <c r="GG719" s="589">
        <v>15</v>
      </c>
      <c r="GH719" s="586">
        <v>1</v>
      </c>
      <c r="GI719" s="586">
        <v>2</v>
      </c>
    </row>
    <row r="720" spans="1:191" hidden="1" x14ac:dyDescent="0.35">
      <c r="A720" s="1227">
        <v>43728</v>
      </c>
      <c r="Q720" s="1062">
        <v>1</v>
      </c>
      <c r="R720" s="1062">
        <v>5</v>
      </c>
      <c r="S720" s="1062">
        <v>2</v>
      </c>
      <c r="T720" s="1062">
        <v>8</v>
      </c>
      <c r="U720" s="1076">
        <v>1</v>
      </c>
      <c r="W720" s="1062">
        <v>1</v>
      </c>
      <c r="X720" s="1062">
        <v>5</v>
      </c>
      <c r="Y720" s="1062">
        <v>2</v>
      </c>
      <c r="Z720" s="1062">
        <v>8</v>
      </c>
      <c r="AA720" s="1076">
        <v>1</v>
      </c>
      <c r="AC720" s="1062">
        <v>3</v>
      </c>
      <c r="AD720" s="1062">
        <v>2</v>
      </c>
      <c r="AE720" s="1062">
        <v>0</v>
      </c>
      <c r="AF720" s="1062">
        <v>5</v>
      </c>
      <c r="AG720" s="1076">
        <v>1</v>
      </c>
      <c r="AJ720" s="1062">
        <v>3</v>
      </c>
      <c r="AK720" s="1062">
        <v>2</v>
      </c>
      <c r="AL720" s="1062">
        <v>0</v>
      </c>
      <c r="AM720" s="1062">
        <v>5</v>
      </c>
      <c r="AN720" s="1076">
        <v>1</v>
      </c>
      <c r="AQ720" s="1062">
        <v>1</v>
      </c>
      <c r="AR720" s="1062">
        <v>1</v>
      </c>
      <c r="AS720" s="1062">
        <v>6</v>
      </c>
      <c r="AT720" s="1062">
        <v>8</v>
      </c>
      <c r="AU720" s="1082">
        <v>1</v>
      </c>
      <c r="AX720" s="1062">
        <v>2</v>
      </c>
      <c r="AY720" s="1062">
        <v>4</v>
      </c>
      <c r="AZ720" s="1062">
        <v>6</v>
      </c>
      <c r="BA720" s="1062">
        <v>12</v>
      </c>
      <c r="BB720" s="1082">
        <v>1</v>
      </c>
      <c r="BM720" s="1062">
        <v>0</v>
      </c>
      <c r="BN720" s="1062">
        <v>0</v>
      </c>
      <c r="BO720" s="1062">
        <v>0</v>
      </c>
      <c r="BP720" s="1062">
        <v>0</v>
      </c>
      <c r="BQ720" s="1128">
        <v>1</v>
      </c>
      <c r="BS720" s="1062">
        <v>0</v>
      </c>
      <c r="BT720" s="1062">
        <v>0</v>
      </c>
      <c r="BU720" s="1062">
        <v>0</v>
      </c>
      <c r="BV720" s="1062">
        <v>0</v>
      </c>
      <c r="BW720" s="1076">
        <v>1</v>
      </c>
      <c r="CA720" s="1062">
        <v>4</v>
      </c>
      <c r="CB720" s="1062">
        <v>0</v>
      </c>
      <c r="CC720" s="1062">
        <v>1</v>
      </c>
      <c r="CD720" s="1062">
        <v>5</v>
      </c>
      <c r="CE720" s="1082">
        <v>1</v>
      </c>
      <c r="CH720" s="1062">
        <v>5</v>
      </c>
      <c r="CI720" s="1062">
        <v>0</v>
      </c>
      <c r="CJ720" s="1062">
        <v>2</v>
      </c>
      <c r="CK720" s="1062">
        <v>7</v>
      </c>
      <c r="CL720" s="1082">
        <v>1</v>
      </c>
      <c r="CP720" s="1062">
        <v>4</v>
      </c>
      <c r="CQ720" s="1062">
        <v>0</v>
      </c>
      <c r="CR720" s="1062">
        <v>2</v>
      </c>
      <c r="CS720" s="1062">
        <v>6</v>
      </c>
      <c r="CT720" s="1082">
        <v>1</v>
      </c>
      <c r="CW720" s="1062">
        <v>4</v>
      </c>
      <c r="CX720" s="1062">
        <v>1</v>
      </c>
      <c r="CY720" s="1062">
        <v>3</v>
      </c>
      <c r="CZ720" s="1062">
        <v>8</v>
      </c>
      <c r="DA720" s="1082">
        <v>1</v>
      </c>
      <c r="DB720" s="1082"/>
      <c r="DC720" s="1082"/>
      <c r="DD720" s="1082"/>
      <c r="DE720" s="1082"/>
      <c r="DF720" s="1082"/>
      <c r="DG720" s="1082"/>
      <c r="DH720" s="1082"/>
      <c r="DI720" s="1082"/>
      <c r="DJ720" s="1082"/>
      <c r="DK720" s="1082"/>
      <c r="DL720" s="1082"/>
      <c r="EF720" s="1062">
        <v>1</v>
      </c>
      <c r="EG720" s="1062">
        <v>0</v>
      </c>
      <c r="EH720" s="1062">
        <v>1</v>
      </c>
      <c r="EI720" s="1062">
        <v>2</v>
      </c>
      <c r="EJ720" s="1082">
        <v>1</v>
      </c>
      <c r="EM720" s="1062">
        <v>1</v>
      </c>
      <c r="EN720" s="1062">
        <v>1</v>
      </c>
      <c r="EO720" s="1062">
        <v>3</v>
      </c>
      <c r="EP720" s="1062">
        <v>5</v>
      </c>
      <c r="EQ720" s="1082">
        <v>1</v>
      </c>
      <c r="EU720" s="1062">
        <v>8</v>
      </c>
      <c r="EV720" s="1062">
        <v>0</v>
      </c>
      <c r="EW720" s="1062">
        <v>0</v>
      </c>
      <c r="EX720" s="1062">
        <v>8</v>
      </c>
      <c r="EY720" s="1081">
        <v>1</v>
      </c>
      <c r="FB720" s="1062">
        <v>9</v>
      </c>
      <c r="FC720" s="1062">
        <v>0</v>
      </c>
      <c r="FD720" s="1062">
        <v>0</v>
      </c>
      <c r="FE720" s="1062">
        <v>9</v>
      </c>
      <c r="FF720" s="1082">
        <v>1</v>
      </c>
      <c r="FJ720" s="1062">
        <v>4</v>
      </c>
      <c r="FK720" s="1062">
        <v>0</v>
      </c>
      <c r="FL720" s="1062">
        <v>0</v>
      </c>
      <c r="FM720" s="1062">
        <v>4</v>
      </c>
      <c r="FN720" s="1124">
        <v>1</v>
      </c>
      <c r="FQ720" s="1062">
        <v>4</v>
      </c>
      <c r="FR720" s="1062">
        <v>0</v>
      </c>
      <c r="FS720" s="1062">
        <v>0</v>
      </c>
      <c r="FT720" s="1062">
        <v>4</v>
      </c>
      <c r="FU720" s="1076">
        <v>1</v>
      </c>
      <c r="FY720" s="1062">
        <v>0</v>
      </c>
      <c r="FZ720" s="1062">
        <v>0</v>
      </c>
      <c r="GA720" s="1062">
        <v>0</v>
      </c>
      <c r="GB720" s="590">
        <v>0</v>
      </c>
      <c r="GC720" s="1139">
        <v>1</v>
      </c>
      <c r="GE720" s="589">
        <v>25</v>
      </c>
      <c r="GF720" s="589">
        <v>3</v>
      </c>
      <c r="GG720" s="589">
        <v>10</v>
      </c>
      <c r="GH720" s="586">
        <v>0</v>
      </c>
      <c r="GI720" s="586">
        <v>1</v>
      </c>
    </row>
    <row r="721" spans="1:191" hidden="1" x14ac:dyDescent="0.35">
      <c r="A721" s="1225">
        <v>43731</v>
      </c>
      <c r="Q721" s="1062">
        <v>6</v>
      </c>
      <c r="R721" s="1062">
        <v>1</v>
      </c>
      <c r="S721" s="1062">
        <v>4</v>
      </c>
      <c r="T721" s="1062">
        <v>11</v>
      </c>
      <c r="U721" s="1076">
        <v>1</v>
      </c>
      <c r="W721" s="1062">
        <v>6</v>
      </c>
      <c r="X721" s="1062">
        <v>1</v>
      </c>
      <c r="Y721" s="1062">
        <v>4</v>
      </c>
      <c r="Z721" s="1062">
        <v>11</v>
      </c>
      <c r="AA721" s="1076">
        <v>1</v>
      </c>
      <c r="AC721" s="1062">
        <v>4</v>
      </c>
      <c r="AD721" s="1062">
        <v>1</v>
      </c>
      <c r="AE721" s="1062">
        <v>2</v>
      </c>
      <c r="AF721" s="1062">
        <v>7</v>
      </c>
      <c r="AG721" s="1076">
        <v>1</v>
      </c>
      <c r="AJ721" s="1062">
        <v>4</v>
      </c>
      <c r="AK721" s="1062">
        <v>2</v>
      </c>
      <c r="AL721" s="1062">
        <v>2</v>
      </c>
      <c r="AM721" s="1062">
        <v>8</v>
      </c>
      <c r="AN721" s="1076">
        <v>1</v>
      </c>
      <c r="AQ721" s="1062">
        <v>1</v>
      </c>
      <c r="AR721" s="1062">
        <v>4</v>
      </c>
      <c r="AS721" s="1062">
        <v>2</v>
      </c>
      <c r="AT721" s="1062">
        <v>7</v>
      </c>
      <c r="AU721" s="1082">
        <v>1</v>
      </c>
      <c r="AX721" s="1062">
        <v>1</v>
      </c>
      <c r="AY721" s="1062">
        <v>5</v>
      </c>
      <c r="AZ721" s="1062">
        <v>2</v>
      </c>
      <c r="BA721" s="1062">
        <v>8</v>
      </c>
      <c r="BB721" s="1082">
        <v>1</v>
      </c>
      <c r="BM721" s="1062">
        <v>0</v>
      </c>
      <c r="BN721" s="1062">
        <v>0</v>
      </c>
      <c r="BO721" s="1062">
        <v>0</v>
      </c>
      <c r="BP721" s="1062">
        <v>0</v>
      </c>
      <c r="BQ721" s="1128">
        <v>1</v>
      </c>
      <c r="BS721" s="1062">
        <v>0</v>
      </c>
      <c r="BT721" s="1062">
        <v>0</v>
      </c>
      <c r="BU721" s="1062">
        <v>0</v>
      </c>
      <c r="BV721" s="1062">
        <v>0</v>
      </c>
      <c r="BW721" s="1076">
        <v>1</v>
      </c>
      <c r="CA721" s="1062">
        <v>6</v>
      </c>
      <c r="CB721" s="1062">
        <v>1</v>
      </c>
      <c r="CC721" s="1062">
        <v>1</v>
      </c>
      <c r="CD721" s="1062">
        <v>8</v>
      </c>
      <c r="CE721" s="1082">
        <v>1</v>
      </c>
      <c r="CH721" s="1062">
        <v>10</v>
      </c>
      <c r="CI721" s="1062">
        <v>1</v>
      </c>
      <c r="CJ721" s="1062">
        <v>3</v>
      </c>
      <c r="CK721" s="1062">
        <v>14</v>
      </c>
      <c r="CL721" s="1082">
        <v>1</v>
      </c>
      <c r="CP721" s="1062">
        <v>5</v>
      </c>
      <c r="CQ721" s="1062">
        <v>2</v>
      </c>
      <c r="CR721" s="1062">
        <v>2</v>
      </c>
      <c r="CS721" s="1062">
        <v>9</v>
      </c>
      <c r="CT721" s="1082">
        <v>1</v>
      </c>
      <c r="CW721" s="1062">
        <v>6</v>
      </c>
      <c r="CX721" s="1062">
        <v>2</v>
      </c>
      <c r="CY721" s="1062">
        <v>2</v>
      </c>
      <c r="CZ721" s="1062">
        <v>10</v>
      </c>
      <c r="DA721" s="1082">
        <v>1</v>
      </c>
      <c r="DB721" s="1082"/>
      <c r="DC721" s="1082"/>
      <c r="DD721" s="1082"/>
      <c r="DE721" s="1082"/>
      <c r="DF721" s="1082"/>
      <c r="DG721" s="1082"/>
      <c r="DH721" s="1082"/>
      <c r="DI721" s="1082"/>
      <c r="DJ721" s="1082"/>
      <c r="DK721" s="1082"/>
      <c r="DL721" s="1082"/>
      <c r="EF721" s="1062">
        <v>8</v>
      </c>
      <c r="EG721" s="1062">
        <v>0</v>
      </c>
      <c r="EH721" s="1062">
        <v>0</v>
      </c>
      <c r="EI721" s="1062">
        <v>8</v>
      </c>
      <c r="EJ721" s="1082">
        <v>1</v>
      </c>
      <c r="EM721" s="1062">
        <v>8</v>
      </c>
      <c r="EN721" s="1062">
        <v>0</v>
      </c>
      <c r="EO721" s="1062">
        <v>3</v>
      </c>
      <c r="EP721" s="1062">
        <v>11</v>
      </c>
      <c r="EQ721" s="1082">
        <v>1</v>
      </c>
      <c r="EU721" s="1062">
        <v>0</v>
      </c>
      <c r="EV721" s="1062">
        <v>0</v>
      </c>
      <c r="EW721" s="1062">
        <v>0</v>
      </c>
      <c r="EX721" s="1062">
        <v>0</v>
      </c>
      <c r="EY721" s="1081">
        <v>0</v>
      </c>
      <c r="FB721" s="1062">
        <v>0</v>
      </c>
      <c r="FC721" s="1062">
        <v>0</v>
      </c>
      <c r="FD721" s="1062">
        <v>0</v>
      </c>
      <c r="FE721" s="1062">
        <v>0</v>
      </c>
      <c r="FF721" s="1082">
        <v>0</v>
      </c>
      <c r="FJ721" s="1062">
        <v>4</v>
      </c>
      <c r="FK721" s="1062">
        <v>0</v>
      </c>
      <c r="FL721" s="1062">
        <v>1</v>
      </c>
      <c r="FM721" s="1062">
        <v>5</v>
      </c>
      <c r="FN721" s="1124">
        <v>1</v>
      </c>
      <c r="FQ721" s="1062">
        <v>5</v>
      </c>
      <c r="FR721" s="1062">
        <v>1</v>
      </c>
      <c r="FS721" s="1062">
        <v>2</v>
      </c>
      <c r="FT721" s="1062">
        <v>8</v>
      </c>
      <c r="FU721" s="1076">
        <v>1</v>
      </c>
      <c r="FY721" s="1062">
        <v>0</v>
      </c>
      <c r="FZ721" s="1062">
        <v>0</v>
      </c>
      <c r="GA721" s="1062">
        <v>0</v>
      </c>
      <c r="GB721" s="590">
        <v>0</v>
      </c>
      <c r="GC721" s="1139">
        <v>1</v>
      </c>
      <c r="GE721" s="589">
        <v>28</v>
      </c>
      <c r="GF721" s="589">
        <v>8</v>
      </c>
      <c r="GG721" s="589">
        <v>8</v>
      </c>
      <c r="GH721" s="586">
        <v>0</v>
      </c>
      <c r="GI721" s="586">
        <v>0</v>
      </c>
    </row>
    <row r="722" spans="1:191" hidden="1" x14ac:dyDescent="0.35">
      <c r="A722" s="1225">
        <v>43732</v>
      </c>
      <c r="Q722" s="1062">
        <v>2</v>
      </c>
      <c r="R722" s="1062">
        <v>1</v>
      </c>
      <c r="S722" s="1062">
        <v>7</v>
      </c>
      <c r="T722" s="1062">
        <v>10</v>
      </c>
      <c r="U722" s="1076">
        <v>1</v>
      </c>
      <c r="W722" s="1062">
        <v>2</v>
      </c>
      <c r="X722" s="1062">
        <v>1</v>
      </c>
      <c r="Y722" s="1062">
        <v>7</v>
      </c>
      <c r="Z722" s="1062">
        <v>10</v>
      </c>
      <c r="AA722" s="1076">
        <v>1</v>
      </c>
      <c r="AC722" s="1062">
        <v>4</v>
      </c>
      <c r="AD722" s="1062">
        <v>2</v>
      </c>
      <c r="AE722" s="1062">
        <v>6</v>
      </c>
      <c r="AF722" s="1062">
        <v>12</v>
      </c>
      <c r="AG722" s="1076">
        <v>1</v>
      </c>
      <c r="AJ722" s="1062">
        <v>4</v>
      </c>
      <c r="AK722" s="1062">
        <v>3</v>
      </c>
      <c r="AL722" s="1062">
        <v>5</v>
      </c>
      <c r="AM722" s="1062">
        <v>12</v>
      </c>
      <c r="AN722" s="1076">
        <v>1</v>
      </c>
      <c r="AQ722" s="1062">
        <v>0</v>
      </c>
      <c r="AR722" s="1062">
        <v>2</v>
      </c>
      <c r="AS722" s="1062">
        <v>2</v>
      </c>
      <c r="AT722" s="1062">
        <v>4</v>
      </c>
      <c r="AU722" s="1082">
        <v>1</v>
      </c>
      <c r="AX722" s="1062">
        <v>4</v>
      </c>
      <c r="AY722" s="1062">
        <v>5</v>
      </c>
      <c r="AZ722" s="1062">
        <v>3</v>
      </c>
      <c r="BA722" s="1062">
        <v>12</v>
      </c>
      <c r="BB722" s="1082">
        <v>1</v>
      </c>
      <c r="BM722" s="1062">
        <v>0</v>
      </c>
      <c r="BN722" s="1062">
        <v>0</v>
      </c>
      <c r="BO722" s="1062">
        <v>0</v>
      </c>
      <c r="BP722" s="1062">
        <v>0</v>
      </c>
      <c r="BQ722" s="1128">
        <v>1</v>
      </c>
      <c r="BS722" s="1062">
        <v>0</v>
      </c>
      <c r="BT722" s="1062">
        <v>0</v>
      </c>
      <c r="BU722" s="1062">
        <v>0</v>
      </c>
      <c r="BV722" s="1062">
        <v>0</v>
      </c>
      <c r="BW722" s="1076">
        <v>1</v>
      </c>
      <c r="CA722" s="1062">
        <v>5</v>
      </c>
      <c r="CB722" s="1062">
        <v>0</v>
      </c>
      <c r="CC722" s="1062">
        <v>0</v>
      </c>
      <c r="CD722" s="1062">
        <v>5</v>
      </c>
      <c r="CE722" s="1082">
        <v>1</v>
      </c>
      <c r="CH722" s="1062">
        <v>6</v>
      </c>
      <c r="CI722" s="1062">
        <v>1</v>
      </c>
      <c r="CJ722" s="1062">
        <v>1</v>
      </c>
      <c r="CK722" s="1062">
        <v>8</v>
      </c>
      <c r="CL722" s="1082">
        <v>1</v>
      </c>
      <c r="CP722" s="1062">
        <v>9</v>
      </c>
      <c r="CQ722" s="1062">
        <v>0</v>
      </c>
      <c r="CR722" s="1062">
        <v>0</v>
      </c>
      <c r="CS722" s="1062">
        <v>9</v>
      </c>
      <c r="CT722" s="1082">
        <v>1</v>
      </c>
      <c r="CW722" s="1062">
        <v>9</v>
      </c>
      <c r="CX722" s="1062">
        <v>0</v>
      </c>
      <c r="CY722" s="1062">
        <v>0</v>
      </c>
      <c r="CZ722" s="1062">
        <v>9</v>
      </c>
      <c r="DA722" s="1082">
        <v>1</v>
      </c>
      <c r="DB722" s="1082"/>
      <c r="DC722" s="1082"/>
      <c r="DD722" s="1082"/>
      <c r="DE722" s="1082"/>
      <c r="DF722" s="1082"/>
      <c r="DG722" s="1082"/>
      <c r="DH722" s="1082"/>
      <c r="DI722" s="1082"/>
      <c r="DJ722" s="1082"/>
      <c r="DK722" s="1082"/>
      <c r="DL722" s="1082"/>
      <c r="EF722" s="1062">
        <v>2</v>
      </c>
      <c r="EG722" s="1062">
        <v>0</v>
      </c>
      <c r="EH722" s="1062">
        <v>0</v>
      </c>
      <c r="EI722" s="1062">
        <v>2</v>
      </c>
      <c r="EJ722" s="1082">
        <v>1</v>
      </c>
      <c r="EM722" s="1062">
        <v>3</v>
      </c>
      <c r="EN722" s="1062">
        <v>2</v>
      </c>
      <c r="EO722" s="1062">
        <v>2</v>
      </c>
      <c r="EP722" s="1062">
        <v>7</v>
      </c>
      <c r="EQ722" s="1082">
        <v>1</v>
      </c>
      <c r="EU722" s="1062">
        <v>8</v>
      </c>
      <c r="EV722" s="1062">
        <v>1</v>
      </c>
      <c r="EW722" s="1062">
        <v>1</v>
      </c>
      <c r="EX722" s="1062">
        <v>10</v>
      </c>
      <c r="EY722" s="1081">
        <v>1</v>
      </c>
      <c r="FB722" s="1062">
        <v>9</v>
      </c>
      <c r="FC722" s="1062">
        <v>2</v>
      </c>
      <c r="FD722" s="1062">
        <v>2</v>
      </c>
      <c r="FE722" s="1062">
        <v>13</v>
      </c>
      <c r="FF722" s="1082">
        <v>1</v>
      </c>
      <c r="FJ722" s="1062">
        <v>10</v>
      </c>
      <c r="FK722" s="1062">
        <v>0</v>
      </c>
      <c r="FL722" s="1062">
        <v>1</v>
      </c>
      <c r="FM722" s="1062">
        <v>11</v>
      </c>
      <c r="FN722" s="1124">
        <v>1</v>
      </c>
      <c r="FQ722" s="1062">
        <v>11</v>
      </c>
      <c r="FR722" s="1062">
        <v>0</v>
      </c>
      <c r="FS722" s="1062">
        <v>3</v>
      </c>
      <c r="FT722" s="1062">
        <v>14</v>
      </c>
      <c r="FU722" s="1076">
        <v>1</v>
      </c>
      <c r="FY722" s="1062">
        <v>1</v>
      </c>
      <c r="FZ722" s="1062">
        <v>0</v>
      </c>
      <c r="GA722" s="1062">
        <v>0</v>
      </c>
      <c r="GB722" s="590">
        <v>1</v>
      </c>
      <c r="GC722" s="1139">
        <v>1</v>
      </c>
      <c r="GE722" s="589">
        <v>39</v>
      </c>
      <c r="GF722" s="589">
        <v>5</v>
      </c>
      <c r="GG722" s="589">
        <v>10</v>
      </c>
      <c r="GH722" s="586">
        <v>2</v>
      </c>
      <c r="GI722" s="586">
        <v>1</v>
      </c>
    </row>
    <row r="723" spans="1:191" hidden="1" x14ac:dyDescent="0.35">
      <c r="A723" s="1225">
        <v>43733</v>
      </c>
      <c r="Q723" s="1062">
        <v>3</v>
      </c>
      <c r="R723" s="1062">
        <v>1</v>
      </c>
      <c r="S723" s="1062">
        <v>9</v>
      </c>
      <c r="T723" s="1062">
        <v>13</v>
      </c>
      <c r="U723" s="1076">
        <v>1</v>
      </c>
      <c r="W723" s="1062">
        <v>3</v>
      </c>
      <c r="X723" s="1062">
        <v>1</v>
      </c>
      <c r="Y723" s="1062">
        <v>9</v>
      </c>
      <c r="Z723" s="1062">
        <v>13</v>
      </c>
      <c r="AA723" s="1076">
        <v>1</v>
      </c>
      <c r="AC723" s="1062">
        <v>4</v>
      </c>
      <c r="AD723" s="1062">
        <v>1</v>
      </c>
      <c r="AE723" s="1062">
        <v>4</v>
      </c>
      <c r="AF723" s="1062">
        <v>9</v>
      </c>
      <c r="AG723" s="1076">
        <v>1</v>
      </c>
      <c r="AJ723" s="1062">
        <v>4</v>
      </c>
      <c r="AK723" s="1062">
        <v>1</v>
      </c>
      <c r="AL723" s="1062">
        <v>4</v>
      </c>
      <c r="AM723" s="1062">
        <v>9</v>
      </c>
      <c r="AN723" s="1076">
        <v>1</v>
      </c>
      <c r="AQ723" s="1062">
        <v>0</v>
      </c>
      <c r="AR723" s="1062">
        <v>0</v>
      </c>
      <c r="AS723" s="1062">
        <v>3</v>
      </c>
      <c r="AT723" s="1062">
        <v>3</v>
      </c>
      <c r="AU723" s="1082">
        <v>1</v>
      </c>
      <c r="AX723" s="1062">
        <v>0</v>
      </c>
      <c r="AY723" s="1062">
        <v>2</v>
      </c>
      <c r="AZ723" s="1062">
        <v>3</v>
      </c>
      <c r="BA723" s="1062">
        <v>5</v>
      </c>
      <c r="BB723" s="1082">
        <v>1</v>
      </c>
      <c r="BM723" s="1062">
        <v>0</v>
      </c>
      <c r="BN723" s="1062">
        <v>0</v>
      </c>
      <c r="BO723" s="1062">
        <v>0</v>
      </c>
      <c r="BP723" s="1062">
        <v>0</v>
      </c>
      <c r="BQ723" s="1128">
        <v>1</v>
      </c>
      <c r="BS723" s="1062">
        <v>0</v>
      </c>
      <c r="BT723" s="1062">
        <v>0</v>
      </c>
      <c r="BU723" s="1062">
        <v>0</v>
      </c>
      <c r="BV723" s="1062">
        <v>0</v>
      </c>
      <c r="BW723" s="1076">
        <v>1</v>
      </c>
      <c r="CA723" s="1062">
        <v>3</v>
      </c>
      <c r="CB723" s="1062">
        <v>2</v>
      </c>
      <c r="CC723" s="1062">
        <v>5</v>
      </c>
      <c r="CD723" s="1062">
        <v>10</v>
      </c>
      <c r="CE723" s="1082">
        <v>1</v>
      </c>
      <c r="CH723" s="1062">
        <v>6</v>
      </c>
      <c r="CI723" s="1062">
        <v>2</v>
      </c>
      <c r="CJ723" s="1062">
        <v>5</v>
      </c>
      <c r="CK723" s="1062">
        <v>13</v>
      </c>
      <c r="CL723" s="1082">
        <v>1</v>
      </c>
      <c r="CP723" s="1062">
        <v>12</v>
      </c>
      <c r="CQ723" s="1062">
        <v>1</v>
      </c>
      <c r="CR723" s="1062">
        <v>2</v>
      </c>
      <c r="CS723" s="1062">
        <v>15</v>
      </c>
      <c r="CT723" s="1082">
        <v>1</v>
      </c>
      <c r="CW723" s="1062">
        <v>13</v>
      </c>
      <c r="CX723" s="1062">
        <v>2</v>
      </c>
      <c r="CY723" s="1062">
        <v>3</v>
      </c>
      <c r="CZ723" s="1062">
        <v>18</v>
      </c>
      <c r="DA723" s="1082">
        <v>1</v>
      </c>
      <c r="DB723" s="1082"/>
      <c r="DC723" s="1082"/>
      <c r="DD723" s="1082"/>
      <c r="DE723" s="1082"/>
      <c r="DF723" s="1082"/>
      <c r="DG723" s="1082"/>
      <c r="DH723" s="1082"/>
      <c r="DI723" s="1082"/>
      <c r="DJ723" s="1082"/>
      <c r="DK723" s="1082"/>
      <c r="DL723" s="1082"/>
      <c r="EF723" s="1062">
        <v>5</v>
      </c>
      <c r="EG723" s="1062">
        <v>0</v>
      </c>
      <c r="EH723" s="1062">
        <v>1</v>
      </c>
      <c r="EI723" s="1062">
        <v>6</v>
      </c>
      <c r="EJ723" s="1082">
        <v>1</v>
      </c>
      <c r="EM723" s="1062">
        <v>6</v>
      </c>
      <c r="EN723" s="1062">
        <v>0</v>
      </c>
      <c r="EO723" s="1062">
        <v>1</v>
      </c>
      <c r="EP723" s="1062">
        <v>7</v>
      </c>
      <c r="EQ723" s="1082">
        <v>1</v>
      </c>
      <c r="EU723" s="1062">
        <v>8</v>
      </c>
      <c r="EV723" s="1062">
        <v>0</v>
      </c>
      <c r="EW723" s="1062">
        <v>2</v>
      </c>
      <c r="EX723" s="1062">
        <v>10</v>
      </c>
      <c r="EY723" s="1081">
        <v>1</v>
      </c>
      <c r="FB723" s="1062">
        <v>8</v>
      </c>
      <c r="FC723" s="1062">
        <v>1</v>
      </c>
      <c r="FD723" s="1062">
        <v>3</v>
      </c>
      <c r="FE723" s="1062">
        <v>12</v>
      </c>
      <c r="FF723" s="1082">
        <v>1</v>
      </c>
      <c r="FJ723" s="1062">
        <v>3</v>
      </c>
      <c r="FK723" s="1062">
        <v>1</v>
      </c>
      <c r="FL723" s="1062">
        <v>3</v>
      </c>
      <c r="FM723" s="1062">
        <v>7</v>
      </c>
      <c r="FN723" s="1124">
        <v>1</v>
      </c>
      <c r="FQ723" s="1062">
        <v>3</v>
      </c>
      <c r="FR723" s="1062">
        <v>1</v>
      </c>
      <c r="FS723" s="1062">
        <v>4</v>
      </c>
      <c r="FT723" s="1062">
        <v>8</v>
      </c>
      <c r="FU723" s="1076">
        <v>1</v>
      </c>
      <c r="FY723" s="1062">
        <v>0</v>
      </c>
      <c r="FZ723" s="1062">
        <v>0</v>
      </c>
      <c r="GA723" s="1062">
        <v>0</v>
      </c>
      <c r="GB723" s="590">
        <v>0</v>
      </c>
      <c r="GC723" s="1139">
        <v>1</v>
      </c>
      <c r="GE723" s="589">
        <v>35</v>
      </c>
      <c r="GF723" s="589">
        <v>5</v>
      </c>
      <c r="GG723" s="589">
        <v>20</v>
      </c>
      <c r="GH723" s="586">
        <v>3</v>
      </c>
      <c r="GI723" s="586">
        <v>1</v>
      </c>
    </row>
    <row r="724" spans="1:191" hidden="1" x14ac:dyDescent="0.35">
      <c r="A724" s="1225">
        <v>43734</v>
      </c>
      <c r="Q724" s="1062">
        <v>3</v>
      </c>
      <c r="R724" s="1062">
        <v>1</v>
      </c>
      <c r="S724" s="1062">
        <v>4</v>
      </c>
      <c r="T724" s="1062">
        <v>8</v>
      </c>
      <c r="U724" s="1076">
        <v>1</v>
      </c>
      <c r="W724" s="1062">
        <v>5</v>
      </c>
      <c r="X724" s="1062">
        <v>1</v>
      </c>
      <c r="Y724" s="1062">
        <v>6</v>
      </c>
      <c r="Z724" s="1062">
        <v>12</v>
      </c>
      <c r="AA724" s="1076">
        <v>1</v>
      </c>
      <c r="AC724" s="1062">
        <v>3</v>
      </c>
      <c r="AD724" s="1062">
        <v>0</v>
      </c>
      <c r="AE724" s="1062">
        <v>4</v>
      </c>
      <c r="AF724" s="1062">
        <v>7</v>
      </c>
      <c r="AG724" s="1076">
        <v>1</v>
      </c>
      <c r="AJ724" s="1062">
        <v>3</v>
      </c>
      <c r="AK724" s="1062">
        <v>0</v>
      </c>
      <c r="AL724" s="1062">
        <v>4</v>
      </c>
      <c r="AM724" s="1062">
        <v>7</v>
      </c>
      <c r="AN724" s="1076">
        <v>1</v>
      </c>
      <c r="AQ724" s="1062">
        <v>0</v>
      </c>
      <c r="AR724" s="1062">
        <v>3</v>
      </c>
      <c r="AS724" s="1062">
        <v>0</v>
      </c>
      <c r="AT724" s="1062">
        <v>3</v>
      </c>
      <c r="AU724" s="1082">
        <v>1</v>
      </c>
      <c r="AX724" s="1062">
        <v>0</v>
      </c>
      <c r="AY724" s="1062">
        <v>4</v>
      </c>
      <c r="AZ724" s="1062">
        <v>0</v>
      </c>
      <c r="BA724" s="1062">
        <v>4</v>
      </c>
      <c r="BB724" s="1082">
        <v>1</v>
      </c>
      <c r="BM724" s="1062">
        <v>0</v>
      </c>
      <c r="BN724" s="1062">
        <v>0</v>
      </c>
      <c r="BO724" s="1062">
        <v>0</v>
      </c>
      <c r="BP724" s="1062">
        <v>0</v>
      </c>
      <c r="BQ724" s="1128">
        <v>1</v>
      </c>
      <c r="BS724" s="1062">
        <v>0</v>
      </c>
      <c r="BT724" s="1062">
        <v>0</v>
      </c>
      <c r="BU724" s="1062">
        <v>0</v>
      </c>
      <c r="BV724" s="1062">
        <v>0</v>
      </c>
      <c r="BW724" s="1076">
        <v>1</v>
      </c>
      <c r="CA724" s="1062">
        <v>3</v>
      </c>
      <c r="CB724" s="1062">
        <v>1</v>
      </c>
      <c r="CC724" s="1062">
        <v>1</v>
      </c>
      <c r="CD724" s="1062">
        <v>5</v>
      </c>
      <c r="CE724" s="1082">
        <v>1</v>
      </c>
      <c r="CH724" s="1062">
        <v>4</v>
      </c>
      <c r="CI724" s="1062">
        <v>1</v>
      </c>
      <c r="CJ724" s="1062">
        <v>4</v>
      </c>
      <c r="CK724" s="1062">
        <v>9</v>
      </c>
      <c r="CL724" s="1082">
        <v>1</v>
      </c>
      <c r="CP724" s="1062">
        <v>4</v>
      </c>
      <c r="CQ724" s="1062">
        <v>1</v>
      </c>
      <c r="CR724" s="1062">
        <v>0</v>
      </c>
      <c r="CS724" s="1062">
        <v>5</v>
      </c>
      <c r="CT724" s="1082">
        <v>1</v>
      </c>
      <c r="CW724" s="1062">
        <v>6</v>
      </c>
      <c r="CX724" s="1062">
        <v>1</v>
      </c>
      <c r="CY724" s="1062">
        <v>1</v>
      </c>
      <c r="CZ724" s="1062">
        <v>8</v>
      </c>
      <c r="DA724" s="1082">
        <v>1</v>
      </c>
      <c r="DB724" s="1082"/>
      <c r="DC724" s="1082"/>
      <c r="DD724" s="1082"/>
      <c r="DE724" s="1082"/>
      <c r="DF724" s="1082"/>
      <c r="DG724" s="1082"/>
      <c r="DH724" s="1082"/>
      <c r="DI724" s="1082"/>
      <c r="DJ724" s="1082"/>
      <c r="DK724" s="1082"/>
      <c r="DL724" s="1082"/>
      <c r="EF724" s="1062">
        <v>2</v>
      </c>
      <c r="EG724" s="1062">
        <v>0</v>
      </c>
      <c r="EH724" s="1062">
        <v>0</v>
      </c>
      <c r="EI724" s="1062">
        <v>2</v>
      </c>
      <c r="EJ724" s="1082">
        <v>1</v>
      </c>
      <c r="EM724" s="1062">
        <v>5</v>
      </c>
      <c r="EN724" s="1062">
        <v>0</v>
      </c>
      <c r="EO724" s="1062">
        <v>0</v>
      </c>
      <c r="EP724" s="1062">
        <v>5</v>
      </c>
      <c r="EQ724" s="1082">
        <v>1</v>
      </c>
      <c r="EU724" s="1062">
        <v>2</v>
      </c>
      <c r="EV724" s="1062">
        <v>0</v>
      </c>
      <c r="EW724" s="1062">
        <v>0</v>
      </c>
      <c r="EX724" s="1062">
        <v>2</v>
      </c>
      <c r="EY724" s="1081">
        <v>1</v>
      </c>
      <c r="FB724" s="1062">
        <v>4</v>
      </c>
      <c r="FC724" s="1062">
        <v>1</v>
      </c>
      <c r="FD724" s="1062">
        <v>2</v>
      </c>
      <c r="FE724" s="1062">
        <v>7</v>
      </c>
      <c r="FF724" s="1082">
        <v>1</v>
      </c>
      <c r="FJ724" s="1062">
        <v>3</v>
      </c>
      <c r="FK724" s="1062">
        <v>0</v>
      </c>
      <c r="FL724" s="1062">
        <v>0</v>
      </c>
      <c r="FM724" s="1062">
        <v>3</v>
      </c>
      <c r="FN724" s="1124">
        <v>1</v>
      </c>
      <c r="FQ724" s="1062">
        <v>4</v>
      </c>
      <c r="FR724" s="1062">
        <v>0</v>
      </c>
      <c r="FS724" s="1062">
        <v>0</v>
      </c>
      <c r="FT724" s="1062">
        <v>4</v>
      </c>
      <c r="FU724" s="1076">
        <v>1</v>
      </c>
      <c r="FY724" s="1062">
        <v>4</v>
      </c>
      <c r="FZ724" s="1062">
        <v>0</v>
      </c>
      <c r="GA724" s="1062">
        <v>0</v>
      </c>
      <c r="GB724" s="590">
        <v>4</v>
      </c>
      <c r="GC724" s="1139">
        <v>1</v>
      </c>
      <c r="GE724" s="589">
        <v>21</v>
      </c>
      <c r="GF724" s="589">
        <v>5</v>
      </c>
      <c r="GG724" s="589">
        <v>5</v>
      </c>
      <c r="GH724" s="586">
        <v>0</v>
      </c>
      <c r="GI724" s="586">
        <v>2</v>
      </c>
    </row>
    <row r="725" spans="1:191" hidden="1" x14ac:dyDescent="0.35">
      <c r="A725" s="1227">
        <v>43735</v>
      </c>
      <c r="Q725" s="1062">
        <v>3</v>
      </c>
      <c r="R725" s="1062">
        <v>1</v>
      </c>
      <c r="S725" s="1062">
        <v>3</v>
      </c>
      <c r="T725" s="1062">
        <v>7</v>
      </c>
      <c r="U725" s="1076">
        <v>1</v>
      </c>
      <c r="W725" s="1062">
        <v>3</v>
      </c>
      <c r="X725" s="1062">
        <v>2</v>
      </c>
      <c r="Y725" s="1062">
        <v>3</v>
      </c>
      <c r="Z725" s="1062">
        <v>8</v>
      </c>
      <c r="AA725" s="1076">
        <v>1</v>
      </c>
      <c r="AC725" s="1062">
        <v>2</v>
      </c>
      <c r="AD725" s="1062">
        <v>0</v>
      </c>
      <c r="AE725" s="1062">
        <v>2</v>
      </c>
      <c r="AF725" s="1062">
        <v>4</v>
      </c>
      <c r="AG725" s="1076">
        <v>1</v>
      </c>
      <c r="AJ725" s="1062">
        <v>2</v>
      </c>
      <c r="AK725" s="1062">
        <v>0</v>
      </c>
      <c r="AL725" s="1062">
        <v>2</v>
      </c>
      <c r="AM725" s="1062">
        <v>4</v>
      </c>
      <c r="AN725" s="1076">
        <v>1</v>
      </c>
      <c r="AQ725" s="1062">
        <v>2</v>
      </c>
      <c r="AR725" s="1062">
        <v>0</v>
      </c>
      <c r="AS725" s="1062">
        <v>5</v>
      </c>
      <c r="AT725" s="1062">
        <v>7</v>
      </c>
      <c r="AU725" s="1082">
        <v>1</v>
      </c>
      <c r="AX725" s="1062">
        <v>2</v>
      </c>
      <c r="AY725" s="1062">
        <v>1</v>
      </c>
      <c r="AZ725" s="1062">
        <v>5</v>
      </c>
      <c r="BA725" s="1062">
        <v>8</v>
      </c>
      <c r="BB725" s="1082">
        <v>1</v>
      </c>
      <c r="BM725" s="1062">
        <v>0</v>
      </c>
      <c r="BN725" s="1062">
        <v>0</v>
      </c>
      <c r="BO725" s="1062">
        <v>0</v>
      </c>
      <c r="BP725" s="1062">
        <v>0</v>
      </c>
      <c r="BQ725" s="1128">
        <v>1</v>
      </c>
      <c r="BS725" s="1062">
        <v>0</v>
      </c>
      <c r="BT725" s="1062">
        <v>0</v>
      </c>
      <c r="BU725" s="1062">
        <v>0</v>
      </c>
      <c r="BV725" s="1062">
        <v>0</v>
      </c>
      <c r="BW725" s="1076">
        <v>1</v>
      </c>
      <c r="CA725" s="1062">
        <v>6</v>
      </c>
      <c r="CB725" s="1062">
        <v>0</v>
      </c>
      <c r="CC725" s="1062">
        <v>3</v>
      </c>
      <c r="CD725" s="1062">
        <v>9</v>
      </c>
      <c r="CE725" s="1082">
        <v>1</v>
      </c>
      <c r="CH725" s="1062">
        <v>6</v>
      </c>
      <c r="CI725" s="1062">
        <v>0</v>
      </c>
      <c r="CJ725" s="1062">
        <v>5</v>
      </c>
      <c r="CK725" s="1062">
        <v>11</v>
      </c>
      <c r="CL725" s="1082">
        <v>1</v>
      </c>
      <c r="CP725" s="1062">
        <v>3</v>
      </c>
      <c r="CQ725" s="1062">
        <v>0</v>
      </c>
      <c r="CR725" s="1062">
        <v>3</v>
      </c>
      <c r="CS725" s="1062">
        <v>6</v>
      </c>
      <c r="CT725" s="1082">
        <v>1</v>
      </c>
      <c r="CW725" s="1062">
        <v>3</v>
      </c>
      <c r="CX725" s="1062">
        <v>1</v>
      </c>
      <c r="CY725" s="1062">
        <v>3</v>
      </c>
      <c r="CZ725" s="1062">
        <v>7</v>
      </c>
      <c r="DA725" s="1082">
        <v>1</v>
      </c>
      <c r="DB725" s="1082"/>
      <c r="DC725" s="1082"/>
      <c r="DD725" s="1082"/>
      <c r="DE725" s="1082"/>
      <c r="DF725" s="1082"/>
      <c r="DG725" s="1082"/>
      <c r="DH725" s="1082"/>
      <c r="DI725" s="1082"/>
      <c r="DJ725" s="1082"/>
      <c r="DK725" s="1082"/>
      <c r="DL725" s="1082"/>
      <c r="EF725" s="1062">
        <v>7</v>
      </c>
      <c r="EG725" s="1062">
        <v>0</v>
      </c>
      <c r="EH725" s="1062">
        <v>0</v>
      </c>
      <c r="EI725" s="1062">
        <v>7</v>
      </c>
      <c r="EJ725" s="1082">
        <v>1</v>
      </c>
      <c r="EM725" s="1062">
        <v>8</v>
      </c>
      <c r="EN725" s="1062">
        <v>0</v>
      </c>
      <c r="EO725" s="1062">
        <v>0</v>
      </c>
      <c r="EP725" s="1062">
        <v>8</v>
      </c>
      <c r="EQ725" s="1082">
        <v>1</v>
      </c>
      <c r="EU725" s="1062">
        <v>3</v>
      </c>
      <c r="EV725" s="1062">
        <v>0</v>
      </c>
      <c r="EW725" s="1062">
        <v>0</v>
      </c>
      <c r="EX725" s="1062">
        <v>3</v>
      </c>
      <c r="EY725" s="1081">
        <v>1</v>
      </c>
      <c r="FB725" s="1062">
        <v>4</v>
      </c>
      <c r="FC725" s="1062">
        <v>0</v>
      </c>
      <c r="FD725" s="1062">
        <v>3</v>
      </c>
      <c r="FE725" s="1062">
        <v>7</v>
      </c>
      <c r="FF725" s="1082">
        <v>1</v>
      </c>
      <c r="FJ725" s="1062">
        <v>2</v>
      </c>
      <c r="FK725" s="1062">
        <v>0</v>
      </c>
      <c r="FL725" s="1062">
        <v>2</v>
      </c>
      <c r="FM725" s="1062">
        <v>4</v>
      </c>
      <c r="FN725" s="1124">
        <v>1</v>
      </c>
      <c r="FO725" s="1082">
        <v>0</v>
      </c>
      <c r="FQ725" s="1062">
        <v>4</v>
      </c>
      <c r="FR725" s="1062">
        <v>0</v>
      </c>
      <c r="FS725" s="1062">
        <v>3</v>
      </c>
      <c r="FT725" s="1062">
        <v>7</v>
      </c>
      <c r="FU725" s="1076">
        <v>1</v>
      </c>
      <c r="FY725" s="1062">
        <v>5</v>
      </c>
      <c r="FZ725" s="1062">
        <v>0</v>
      </c>
      <c r="GA725" s="1062">
        <v>1</v>
      </c>
      <c r="GB725" s="590">
        <v>6</v>
      </c>
      <c r="GC725" s="1139">
        <v>1</v>
      </c>
      <c r="GE725" s="589">
        <v>30</v>
      </c>
      <c r="GF725" s="589">
        <v>0</v>
      </c>
      <c r="GG725" s="589">
        <v>16</v>
      </c>
      <c r="GH725" s="586">
        <v>0</v>
      </c>
      <c r="GI725" s="586">
        <v>1</v>
      </c>
    </row>
    <row r="726" spans="1:191" hidden="1" x14ac:dyDescent="0.35">
      <c r="A726" s="1225">
        <v>43738</v>
      </c>
      <c r="Q726" s="1062">
        <v>1</v>
      </c>
      <c r="R726" s="1062">
        <v>0</v>
      </c>
      <c r="S726" s="1062">
        <v>2</v>
      </c>
      <c r="T726" s="1062">
        <v>3</v>
      </c>
      <c r="U726" s="1076">
        <v>1</v>
      </c>
      <c r="W726" s="1062">
        <v>1</v>
      </c>
      <c r="X726" s="1062">
        <v>1</v>
      </c>
      <c r="Y726" s="1062">
        <v>2</v>
      </c>
      <c r="Z726" s="1062">
        <v>4</v>
      </c>
      <c r="AA726" s="1076">
        <v>1</v>
      </c>
      <c r="AC726" s="1062">
        <v>4</v>
      </c>
      <c r="AD726" s="1062">
        <v>3</v>
      </c>
      <c r="AE726" s="1062">
        <v>1</v>
      </c>
      <c r="AF726" s="1062">
        <v>8</v>
      </c>
      <c r="AG726" s="1076">
        <v>1</v>
      </c>
      <c r="AJ726" s="1062">
        <v>5</v>
      </c>
      <c r="AK726" s="1062">
        <v>3</v>
      </c>
      <c r="AL726" s="1062">
        <v>2</v>
      </c>
      <c r="AM726" s="1062">
        <v>10</v>
      </c>
      <c r="AN726" s="1076">
        <v>1</v>
      </c>
      <c r="AQ726" s="1062">
        <v>1</v>
      </c>
      <c r="AR726" s="1062">
        <v>3</v>
      </c>
      <c r="AS726" s="1062">
        <v>3</v>
      </c>
      <c r="AT726" s="1062">
        <v>7</v>
      </c>
      <c r="AU726" s="1082">
        <v>1</v>
      </c>
      <c r="AX726" s="1062">
        <v>1</v>
      </c>
      <c r="AY726" s="1062">
        <v>3</v>
      </c>
      <c r="AZ726" s="1062">
        <v>5</v>
      </c>
      <c r="BA726" s="1062">
        <v>9</v>
      </c>
      <c r="BB726" s="1082">
        <v>1</v>
      </c>
      <c r="BM726" s="1062">
        <v>0</v>
      </c>
      <c r="BN726" s="1062">
        <v>0</v>
      </c>
      <c r="BO726" s="1062">
        <v>0</v>
      </c>
      <c r="BP726" s="1062">
        <v>0</v>
      </c>
      <c r="BQ726" s="1128">
        <v>1</v>
      </c>
      <c r="BS726" s="1062">
        <v>0</v>
      </c>
      <c r="BT726" s="1062">
        <v>0</v>
      </c>
      <c r="BU726" s="1062">
        <v>0</v>
      </c>
      <c r="BV726" s="1062">
        <v>0</v>
      </c>
      <c r="BW726" s="1076">
        <v>1</v>
      </c>
      <c r="CA726" s="1062">
        <v>5</v>
      </c>
      <c r="CB726" s="1062">
        <v>0</v>
      </c>
      <c r="CC726" s="1062">
        <v>9</v>
      </c>
      <c r="CD726" s="1062">
        <v>14</v>
      </c>
      <c r="CE726" s="1082">
        <v>1</v>
      </c>
      <c r="CH726" s="1062">
        <v>5</v>
      </c>
      <c r="CI726" s="1062">
        <v>1</v>
      </c>
      <c r="CJ726" s="1062">
        <v>11</v>
      </c>
      <c r="CK726" s="1062">
        <v>17</v>
      </c>
      <c r="CL726" s="1082">
        <v>1</v>
      </c>
      <c r="CP726" s="1062">
        <v>11</v>
      </c>
      <c r="CQ726" s="1062">
        <v>1</v>
      </c>
      <c r="CR726" s="1062">
        <v>6</v>
      </c>
      <c r="CS726" s="1062">
        <v>18</v>
      </c>
      <c r="CT726" s="1082">
        <v>1</v>
      </c>
      <c r="CW726" s="1062">
        <v>13</v>
      </c>
      <c r="CX726" s="1062">
        <v>2</v>
      </c>
      <c r="CY726" s="1062">
        <v>6</v>
      </c>
      <c r="CZ726" s="1062">
        <v>21</v>
      </c>
      <c r="DA726" s="1082">
        <v>1</v>
      </c>
      <c r="DB726" s="1082"/>
      <c r="DC726" s="1082"/>
      <c r="DD726" s="1082"/>
      <c r="DE726" s="1082"/>
      <c r="DF726" s="1082"/>
      <c r="DG726" s="1082"/>
      <c r="DH726" s="1082"/>
      <c r="DI726" s="1082"/>
      <c r="DJ726" s="1082"/>
      <c r="DK726" s="1082"/>
      <c r="DL726" s="1082"/>
      <c r="EF726" s="1062">
        <v>3</v>
      </c>
      <c r="EG726" s="1062">
        <v>0</v>
      </c>
      <c r="EH726" s="1062">
        <v>0</v>
      </c>
      <c r="EI726" s="1062">
        <v>3</v>
      </c>
      <c r="EJ726" s="1082">
        <v>1</v>
      </c>
      <c r="EM726" s="1062">
        <v>3</v>
      </c>
      <c r="EN726" s="1062">
        <v>1</v>
      </c>
      <c r="EO726" s="1062">
        <v>3</v>
      </c>
      <c r="EP726" s="1062">
        <v>7</v>
      </c>
      <c r="EQ726" s="1082">
        <v>1</v>
      </c>
      <c r="EU726" s="1062">
        <v>5</v>
      </c>
      <c r="EV726" s="1062">
        <v>0</v>
      </c>
      <c r="EW726" s="1062">
        <v>1</v>
      </c>
      <c r="EX726" s="1062">
        <v>6</v>
      </c>
      <c r="EY726" s="1081">
        <v>1</v>
      </c>
      <c r="FB726" s="1062">
        <v>5</v>
      </c>
      <c r="FC726" s="1062">
        <v>0</v>
      </c>
      <c r="FD726" s="1062">
        <v>3</v>
      </c>
      <c r="FE726" s="1062">
        <v>8</v>
      </c>
      <c r="FF726" s="1082">
        <v>1</v>
      </c>
      <c r="FJ726" s="1062">
        <v>1</v>
      </c>
      <c r="FK726" s="1062">
        <v>0</v>
      </c>
      <c r="FL726" s="1062">
        <v>2</v>
      </c>
      <c r="FM726" s="1062">
        <v>3</v>
      </c>
      <c r="FN726" s="1124">
        <v>1</v>
      </c>
      <c r="FO726" s="1082">
        <v>0</v>
      </c>
      <c r="FQ726" s="1062">
        <v>2</v>
      </c>
      <c r="FR726" s="1062">
        <v>1</v>
      </c>
      <c r="FS726" s="1062">
        <v>2</v>
      </c>
      <c r="FT726" s="1062">
        <v>5</v>
      </c>
      <c r="FU726" s="1076">
        <v>1</v>
      </c>
      <c r="FY726" s="1062">
        <v>0</v>
      </c>
      <c r="FZ726" s="1062">
        <v>4</v>
      </c>
      <c r="GA726" s="1062">
        <v>0</v>
      </c>
      <c r="GB726" s="590">
        <v>4</v>
      </c>
      <c r="GC726" s="1139">
        <v>1</v>
      </c>
      <c r="GE726" s="589">
        <v>30</v>
      </c>
      <c r="GF726" s="589">
        <v>11</v>
      </c>
      <c r="GG726" s="589">
        <v>22</v>
      </c>
      <c r="GH726" s="586">
        <v>0</v>
      </c>
      <c r="GI726" s="586">
        <v>1</v>
      </c>
    </row>
    <row r="727" spans="1:191" hidden="1" x14ac:dyDescent="0.35">
      <c r="A727" s="1225">
        <v>43739</v>
      </c>
      <c r="Q727" s="1062">
        <v>4</v>
      </c>
      <c r="R727" s="1062">
        <v>2</v>
      </c>
      <c r="S727" s="1062">
        <v>7</v>
      </c>
      <c r="T727" s="1062">
        <v>13</v>
      </c>
      <c r="U727" s="1076">
        <v>1</v>
      </c>
      <c r="W727" s="1062">
        <v>4</v>
      </c>
      <c r="X727" s="1062">
        <v>3</v>
      </c>
      <c r="Y727" s="1062">
        <v>8</v>
      </c>
      <c r="Z727" s="1062">
        <v>15</v>
      </c>
      <c r="AA727" s="1076">
        <v>1</v>
      </c>
      <c r="AC727" s="1062">
        <v>4</v>
      </c>
      <c r="AD727" s="1062">
        <v>2</v>
      </c>
      <c r="AE727" s="1062">
        <v>1</v>
      </c>
      <c r="AF727" s="1062">
        <v>7</v>
      </c>
      <c r="AG727" s="1076">
        <v>1</v>
      </c>
      <c r="AJ727" s="1062">
        <v>4</v>
      </c>
      <c r="AK727" s="1062">
        <v>3</v>
      </c>
      <c r="AL727" s="1062">
        <v>1</v>
      </c>
      <c r="AM727" s="1062">
        <v>8</v>
      </c>
      <c r="AN727" s="1076">
        <v>1</v>
      </c>
      <c r="AQ727" s="1062">
        <v>2</v>
      </c>
      <c r="AR727" s="1062">
        <v>5</v>
      </c>
      <c r="AS727" s="1062">
        <v>5</v>
      </c>
      <c r="AT727" s="1062">
        <v>12</v>
      </c>
      <c r="AU727" s="1082">
        <v>1</v>
      </c>
      <c r="AX727" s="1062">
        <v>2</v>
      </c>
      <c r="AY727" s="1062">
        <v>5</v>
      </c>
      <c r="AZ727" s="1062">
        <v>5</v>
      </c>
      <c r="BA727" s="1062">
        <v>12</v>
      </c>
      <c r="BB727" s="1082">
        <v>1</v>
      </c>
      <c r="BM727" s="1062">
        <v>0</v>
      </c>
      <c r="BN727" s="1062">
        <v>0</v>
      </c>
      <c r="BO727" s="1062">
        <v>0</v>
      </c>
      <c r="BP727" s="1062">
        <v>0</v>
      </c>
      <c r="BQ727" s="1128">
        <v>1</v>
      </c>
      <c r="BS727" s="1062">
        <v>0</v>
      </c>
      <c r="BT727" s="1062">
        <v>0</v>
      </c>
      <c r="BU727" s="1062">
        <v>0</v>
      </c>
      <c r="BV727" s="1062">
        <v>0</v>
      </c>
      <c r="BW727" s="1076">
        <v>1</v>
      </c>
      <c r="CA727" s="1062">
        <v>9</v>
      </c>
      <c r="CB727" s="1062">
        <v>1</v>
      </c>
      <c r="CC727" s="1062">
        <v>1</v>
      </c>
      <c r="CD727" s="1062">
        <v>11</v>
      </c>
      <c r="CE727" s="1082">
        <v>1</v>
      </c>
      <c r="CH727" s="1062">
        <v>12</v>
      </c>
      <c r="CI727" s="1062">
        <v>1</v>
      </c>
      <c r="CJ727" s="1062">
        <v>6</v>
      </c>
      <c r="CK727" s="1062">
        <v>19</v>
      </c>
      <c r="CL727" s="1082">
        <v>1</v>
      </c>
      <c r="CP727" s="1062">
        <v>4</v>
      </c>
      <c r="CQ727" s="1062">
        <v>0</v>
      </c>
      <c r="CR727" s="1062">
        <v>3</v>
      </c>
      <c r="CS727" s="1062">
        <v>7</v>
      </c>
      <c r="CT727" s="1082">
        <v>1</v>
      </c>
      <c r="CW727" s="1062">
        <v>5</v>
      </c>
      <c r="CX727" s="1062">
        <v>0</v>
      </c>
      <c r="CY727" s="1062">
        <v>3</v>
      </c>
      <c r="CZ727" s="1062">
        <v>8</v>
      </c>
      <c r="DA727" s="1082">
        <v>1</v>
      </c>
      <c r="DB727" s="1082"/>
      <c r="DC727" s="1082"/>
      <c r="DD727" s="1082"/>
      <c r="DE727" s="1082"/>
      <c r="DF727" s="1082"/>
      <c r="DG727" s="1082"/>
      <c r="DH727" s="1082"/>
      <c r="DI727" s="1082"/>
      <c r="DJ727" s="1082"/>
      <c r="DK727" s="1082"/>
      <c r="DL727" s="1082"/>
      <c r="EF727" s="1062">
        <v>5</v>
      </c>
      <c r="EG727" s="1062">
        <v>2</v>
      </c>
      <c r="EH727" s="1062">
        <v>0</v>
      </c>
      <c r="EI727" s="1062">
        <v>7</v>
      </c>
      <c r="EJ727" s="1082">
        <v>1</v>
      </c>
      <c r="EM727" s="1062">
        <v>5</v>
      </c>
      <c r="EN727" s="1062">
        <v>3</v>
      </c>
      <c r="EO727" s="1062">
        <v>0</v>
      </c>
      <c r="EP727" s="1062">
        <v>8</v>
      </c>
      <c r="EQ727" s="1082">
        <v>1</v>
      </c>
      <c r="EU727" s="1062">
        <v>5</v>
      </c>
      <c r="EV727" s="1062">
        <v>0</v>
      </c>
      <c r="EW727" s="1062">
        <v>2</v>
      </c>
      <c r="EX727" s="1062">
        <v>7</v>
      </c>
      <c r="EY727" s="1081">
        <v>1</v>
      </c>
      <c r="FB727" s="1062">
        <v>6</v>
      </c>
      <c r="FC727" s="1062">
        <v>0</v>
      </c>
      <c r="FD727" s="1062">
        <v>4</v>
      </c>
      <c r="FE727" s="1062">
        <v>10</v>
      </c>
      <c r="FF727" s="1082">
        <v>1</v>
      </c>
      <c r="FJ727" s="1062">
        <v>4</v>
      </c>
      <c r="FK727" s="1062">
        <v>1</v>
      </c>
      <c r="FL727" s="1062">
        <v>4</v>
      </c>
      <c r="FM727" s="1062">
        <v>9</v>
      </c>
      <c r="FN727" s="1124">
        <v>1</v>
      </c>
      <c r="FO727" s="1082">
        <v>0</v>
      </c>
      <c r="FQ727" s="1062">
        <v>4</v>
      </c>
      <c r="FR727" s="1062">
        <v>1</v>
      </c>
      <c r="FS727" s="1062">
        <v>5</v>
      </c>
      <c r="FT727" s="1062">
        <v>10</v>
      </c>
      <c r="FU727" s="1076">
        <v>1</v>
      </c>
      <c r="FY727" s="1062">
        <v>1</v>
      </c>
      <c r="FZ727" s="1062">
        <v>0</v>
      </c>
      <c r="GA727" s="1062">
        <v>0</v>
      </c>
      <c r="GB727" s="590">
        <v>1</v>
      </c>
      <c r="GC727" s="1139">
        <v>1</v>
      </c>
      <c r="GE727" s="589">
        <v>34</v>
      </c>
      <c r="GF727" s="589">
        <v>11</v>
      </c>
      <c r="GG727" s="589">
        <v>16</v>
      </c>
      <c r="GH727" s="586">
        <v>0</v>
      </c>
      <c r="GI727" s="586">
        <v>1</v>
      </c>
    </row>
    <row r="728" spans="1:191" hidden="1" x14ac:dyDescent="0.35">
      <c r="A728" s="1225">
        <v>43740</v>
      </c>
      <c r="Q728" s="1062">
        <v>6</v>
      </c>
      <c r="R728" s="1062">
        <v>1</v>
      </c>
      <c r="S728" s="1062">
        <v>5</v>
      </c>
      <c r="T728" s="1062">
        <v>12</v>
      </c>
      <c r="U728" s="1076">
        <v>1</v>
      </c>
      <c r="W728" s="1062">
        <v>6</v>
      </c>
      <c r="X728" s="1062">
        <v>1</v>
      </c>
      <c r="Y728" s="1062">
        <v>5</v>
      </c>
      <c r="Z728" s="1062">
        <v>12</v>
      </c>
      <c r="AA728" s="1076">
        <v>1</v>
      </c>
      <c r="AC728" s="1062">
        <v>2</v>
      </c>
      <c r="AD728" s="1062">
        <v>3</v>
      </c>
      <c r="AE728" s="1062">
        <v>2</v>
      </c>
      <c r="AF728" s="1062">
        <v>7</v>
      </c>
      <c r="AG728" s="1076">
        <v>1</v>
      </c>
      <c r="AJ728" s="1062">
        <v>2</v>
      </c>
      <c r="AK728" s="1062">
        <v>4</v>
      </c>
      <c r="AL728" s="1062">
        <v>2</v>
      </c>
      <c r="AM728" s="1062">
        <v>8</v>
      </c>
      <c r="AN728" s="1076">
        <v>1</v>
      </c>
      <c r="AQ728" s="1062">
        <v>2</v>
      </c>
      <c r="AR728" s="1062">
        <v>1</v>
      </c>
      <c r="AS728" s="1062">
        <v>2</v>
      </c>
      <c r="AT728" s="1062">
        <v>5</v>
      </c>
      <c r="AU728" s="1082">
        <v>1</v>
      </c>
      <c r="AX728" s="1062">
        <v>2</v>
      </c>
      <c r="AY728" s="1062">
        <v>3</v>
      </c>
      <c r="AZ728" s="1062">
        <v>2</v>
      </c>
      <c r="BA728" s="1062">
        <v>7</v>
      </c>
      <c r="BB728" s="1082">
        <v>1</v>
      </c>
      <c r="BM728" s="1062">
        <v>0</v>
      </c>
      <c r="BN728" s="1062">
        <v>0</v>
      </c>
      <c r="BO728" s="1062">
        <v>0</v>
      </c>
      <c r="BP728" s="1062">
        <v>0</v>
      </c>
      <c r="BQ728" s="1128">
        <v>1</v>
      </c>
      <c r="BS728" s="1062">
        <v>0</v>
      </c>
      <c r="BT728" s="1062">
        <v>0</v>
      </c>
      <c r="BU728" s="1062">
        <v>0</v>
      </c>
      <c r="BV728" s="1062">
        <v>0</v>
      </c>
      <c r="BW728" s="1076">
        <v>1</v>
      </c>
      <c r="CA728" s="1062">
        <v>3</v>
      </c>
      <c r="CB728" s="1062">
        <v>0</v>
      </c>
      <c r="CC728" s="1062">
        <v>2</v>
      </c>
      <c r="CD728" s="1062">
        <v>5</v>
      </c>
      <c r="CE728" s="1082">
        <v>1</v>
      </c>
      <c r="CH728" s="1062">
        <v>6</v>
      </c>
      <c r="CI728" s="1062">
        <v>0</v>
      </c>
      <c r="CJ728" s="1062">
        <v>5</v>
      </c>
      <c r="CK728" s="1062">
        <v>11</v>
      </c>
      <c r="CL728" s="1082">
        <v>1</v>
      </c>
      <c r="CP728" s="1062">
        <v>2</v>
      </c>
      <c r="CQ728" s="1062">
        <v>0</v>
      </c>
      <c r="CR728" s="1062">
        <v>3</v>
      </c>
      <c r="CS728" s="1062">
        <v>5</v>
      </c>
      <c r="CT728" s="1082">
        <v>1</v>
      </c>
      <c r="CW728" s="1062">
        <v>3</v>
      </c>
      <c r="CX728" s="1062">
        <v>0</v>
      </c>
      <c r="CY728" s="1062">
        <v>3</v>
      </c>
      <c r="CZ728" s="1062">
        <v>6</v>
      </c>
      <c r="DA728" s="1082">
        <v>1</v>
      </c>
      <c r="DB728" s="1082"/>
      <c r="DC728" s="1082"/>
      <c r="DD728" s="1082"/>
      <c r="DE728" s="1082"/>
      <c r="DF728" s="1082"/>
      <c r="DG728" s="1082"/>
      <c r="DH728" s="1082"/>
      <c r="DI728" s="1082"/>
      <c r="DJ728" s="1082"/>
      <c r="DK728" s="1082"/>
      <c r="DL728" s="1082"/>
      <c r="EF728" s="1062">
        <v>9</v>
      </c>
      <c r="EG728" s="1062">
        <v>2</v>
      </c>
      <c r="EH728" s="1062">
        <v>0</v>
      </c>
      <c r="EI728" s="1062">
        <v>11</v>
      </c>
      <c r="EJ728" s="1082">
        <v>1</v>
      </c>
      <c r="EM728" s="1062">
        <v>10</v>
      </c>
      <c r="EN728" s="1062">
        <v>3</v>
      </c>
      <c r="EO728" s="1062">
        <v>0</v>
      </c>
      <c r="EP728" s="1062">
        <v>13</v>
      </c>
      <c r="EQ728" s="1082">
        <v>1</v>
      </c>
      <c r="EU728" s="1062">
        <v>8</v>
      </c>
      <c r="EV728" s="1062">
        <v>0</v>
      </c>
      <c r="EW728" s="1062">
        <v>1</v>
      </c>
      <c r="EX728" s="1062">
        <v>9</v>
      </c>
      <c r="EY728" s="1081">
        <v>1</v>
      </c>
      <c r="FB728" s="1062">
        <v>9</v>
      </c>
      <c r="FC728" s="1062">
        <v>1</v>
      </c>
      <c r="FD728" s="1062">
        <v>4</v>
      </c>
      <c r="FE728" s="1062">
        <v>14</v>
      </c>
      <c r="FF728" s="1082">
        <v>1</v>
      </c>
      <c r="FJ728" s="1062">
        <v>5</v>
      </c>
      <c r="FK728" s="1062">
        <v>0</v>
      </c>
      <c r="FL728" s="1062">
        <v>1</v>
      </c>
      <c r="FM728" s="1062">
        <v>6</v>
      </c>
      <c r="FN728" s="1124">
        <v>1</v>
      </c>
      <c r="FO728" s="1082">
        <v>0</v>
      </c>
      <c r="FQ728" s="1062">
        <v>5</v>
      </c>
      <c r="FR728" s="1062">
        <v>0</v>
      </c>
      <c r="FS728" s="1062">
        <v>3</v>
      </c>
      <c r="FT728" s="1062">
        <v>8</v>
      </c>
      <c r="FU728" s="1076">
        <v>1</v>
      </c>
      <c r="FY728" s="1062">
        <v>1</v>
      </c>
      <c r="FZ728" s="1062">
        <v>1</v>
      </c>
      <c r="GA728" s="1062">
        <v>3</v>
      </c>
      <c r="GB728" s="590">
        <v>5</v>
      </c>
      <c r="GC728" s="1139">
        <v>1</v>
      </c>
      <c r="GE728" s="589">
        <v>32</v>
      </c>
      <c r="GF728" s="589">
        <v>7</v>
      </c>
      <c r="GG728" s="589">
        <v>14</v>
      </c>
      <c r="GH728" s="586">
        <v>0</v>
      </c>
      <c r="GI728" s="586">
        <v>1</v>
      </c>
    </row>
    <row r="729" spans="1:191" hidden="1" x14ac:dyDescent="0.35">
      <c r="A729" s="1225">
        <v>43741</v>
      </c>
      <c r="Q729" s="1062">
        <v>4</v>
      </c>
      <c r="R729" s="1062">
        <v>0</v>
      </c>
      <c r="S729" s="1062">
        <v>6</v>
      </c>
      <c r="T729" s="1062">
        <v>10</v>
      </c>
      <c r="U729" s="1076">
        <v>1</v>
      </c>
      <c r="W729" s="1062">
        <v>4</v>
      </c>
      <c r="X729" s="1062">
        <v>0</v>
      </c>
      <c r="Y729" s="1062">
        <v>6</v>
      </c>
      <c r="Z729" s="1062">
        <v>10</v>
      </c>
      <c r="AA729" s="1076">
        <v>1</v>
      </c>
      <c r="AC729" s="1062">
        <v>2</v>
      </c>
      <c r="AD729" s="1062">
        <v>1</v>
      </c>
      <c r="AE729" s="1062">
        <v>4</v>
      </c>
      <c r="AF729" s="1062">
        <v>7</v>
      </c>
      <c r="AG729" s="1076">
        <v>1</v>
      </c>
      <c r="AJ729" s="1062">
        <v>3</v>
      </c>
      <c r="AK729" s="1062">
        <v>2</v>
      </c>
      <c r="AL729" s="1062">
        <v>4</v>
      </c>
      <c r="AM729" s="1062">
        <v>9</v>
      </c>
      <c r="AN729" s="1076">
        <v>1</v>
      </c>
      <c r="AQ729" s="1062">
        <v>3</v>
      </c>
      <c r="AR729" s="1062">
        <v>1</v>
      </c>
      <c r="AS729" s="1062">
        <v>2</v>
      </c>
      <c r="AT729" s="1062">
        <v>6</v>
      </c>
      <c r="AU729" s="1082">
        <v>1</v>
      </c>
      <c r="AX729" s="1062">
        <v>3</v>
      </c>
      <c r="AY729" s="1062">
        <v>4</v>
      </c>
      <c r="AZ729" s="1062">
        <v>3</v>
      </c>
      <c r="BA729" s="1062">
        <v>10</v>
      </c>
      <c r="BB729" s="1082">
        <v>1</v>
      </c>
      <c r="BM729" s="1062">
        <v>0</v>
      </c>
      <c r="BN729" s="1062">
        <v>0</v>
      </c>
      <c r="BO729" s="1062">
        <v>0</v>
      </c>
      <c r="BP729" s="1062">
        <v>0</v>
      </c>
      <c r="BQ729" s="1128">
        <v>1</v>
      </c>
      <c r="BS729" s="1062">
        <v>0</v>
      </c>
      <c r="BT729" s="1062">
        <v>0</v>
      </c>
      <c r="BU729" s="1062">
        <v>0</v>
      </c>
      <c r="BV729" s="1062">
        <v>0</v>
      </c>
      <c r="BW729" s="1076">
        <v>1</v>
      </c>
      <c r="CA729" s="1062">
        <v>4</v>
      </c>
      <c r="CB729" s="1062">
        <v>0</v>
      </c>
      <c r="CC729" s="1062">
        <v>2</v>
      </c>
      <c r="CD729" s="1062">
        <v>6</v>
      </c>
      <c r="CE729" s="1082">
        <v>1</v>
      </c>
      <c r="CH729" s="1062">
        <v>10</v>
      </c>
      <c r="CI729" s="1062">
        <v>0</v>
      </c>
      <c r="CJ729" s="1062">
        <v>3</v>
      </c>
      <c r="CK729" s="1062">
        <v>13</v>
      </c>
      <c r="CL729" s="1082">
        <v>1</v>
      </c>
      <c r="CP729" s="1062">
        <v>7</v>
      </c>
      <c r="CQ729" s="1062">
        <v>1</v>
      </c>
      <c r="CR729" s="1062">
        <v>3</v>
      </c>
      <c r="CS729" s="1062">
        <v>11</v>
      </c>
      <c r="CT729" s="1082">
        <v>1</v>
      </c>
      <c r="CW729" s="1062">
        <v>7</v>
      </c>
      <c r="CX729" s="1062">
        <v>2</v>
      </c>
      <c r="CY729" s="1062">
        <v>4</v>
      </c>
      <c r="CZ729" s="1062">
        <v>13</v>
      </c>
      <c r="DA729" s="1082">
        <v>1</v>
      </c>
      <c r="DB729" s="1082"/>
      <c r="DC729" s="1082"/>
      <c r="DD729" s="1082"/>
      <c r="DE729" s="1082"/>
      <c r="DF729" s="1082"/>
      <c r="DG729" s="1082"/>
      <c r="DH729" s="1082"/>
      <c r="DI729" s="1082"/>
      <c r="DJ729" s="1082"/>
      <c r="DK729" s="1082"/>
      <c r="DL729" s="1082"/>
      <c r="EF729" s="1062">
        <v>6</v>
      </c>
      <c r="EG729" s="1062">
        <v>0</v>
      </c>
      <c r="EH729" s="1062">
        <v>0</v>
      </c>
      <c r="EI729" s="1062">
        <v>6</v>
      </c>
      <c r="EJ729" s="1082">
        <v>1</v>
      </c>
      <c r="EM729" s="1062">
        <v>6</v>
      </c>
      <c r="EN729" s="1062">
        <v>3</v>
      </c>
      <c r="EO729" s="1062">
        <v>1</v>
      </c>
      <c r="EP729" s="1062">
        <v>10</v>
      </c>
      <c r="EQ729" s="1082">
        <v>1</v>
      </c>
      <c r="EU729" s="1062">
        <v>11</v>
      </c>
      <c r="EV729" s="1062">
        <v>1</v>
      </c>
      <c r="EW729" s="1062">
        <v>3</v>
      </c>
      <c r="EX729" s="1062">
        <v>15</v>
      </c>
      <c r="EY729" s="1081">
        <v>1</v>
      </c>
      <c r="FB729" s="1062">
        <v>11</v>
      </c>
      <c r="FC729" s="1062">
        <v>1</v>
      </c>
      <c r="FD729" s="1062">
        <v>5</v>
      </c>
      <c r="FE729" s="1062">
        <v>17</v>
      </c>
      <c r="FF729" s="1082">
        <v>1</v>
      </c>
      <c r="FJ729" s="1062">
        <v>5</v>
      </c>
      <c r="FK729" s="1062">
        <v>0</v>
      </c>
      <c r="FL729" s="1062">
        <v>2</v>
      </c>
      <c r="FM729" s="1062">
        <v>7</v>
      </c>
      <c r="FN729" s="1124">
        <v>1</v>
      </c>
      <c r="FO729" s="1082">
        <v>0</v>
      </c>
      <c r="FQ729" s="1062">
        <v>6</v>
      </c>
      <c r="FR729" s="1062">
        <v>0</v>
      </c>
      <c r="FS729" s="1062">
        <v>3</v>
      </c>
      <c r="FT729" s="1062">
        <v>9</v>
      </c>
      <c r="FU729" s="1076">
        <v>1</v>
      </c>
      <c r="FY729" s="1062">
        <v>0</v>
      </c>
      <c r="FZ729" s="1062">
        <v>1</v>
      </c>
      <c r="GA729" s="1062">
        <v>2</v>
      </c>
      <c r="GB729" s="590">
        <v>3</v>
      </c>
      <c r="GC729" s="1139">
        <v>1</v>
      </c>
      <c r="GE729" s="589">
        <v>38</v>
      </c>
      <c r="GF729" s="589">
        <v>5</v>
      </c>
      <c r="GG729" s="589">
        <v>18</v>
      </c>
      <c r="GH729" s="586">
        <v>0</v>
      </c>
      <c r="GI729" s="586">
        <v>3</v>
      </c>
    </row>
    <row r="730" spans="1:191" hidden="1" x14ac:dyDescent="0.35">
      <c r="A730" s="1227">
        <v>43742</v>
      </c>
      <c r="Q730" s="1062">
        <v>0</v>
      </c>
      <c r="R730" s="1062">
        <v>1</v>
      </c>
      <c r="S730" s="1062">
        <v>8</v>
      </c>
      <c r="T730" s="1062">
        <v>9</v>
      </c>
      <c r="U730" s="1076">
        <v>1</v>
      </c>
      <c r="W730" s="1062">
        <v>10</v>
      </c>
      <c r="X730" s="1062">
        <v>1</v>
      </c>
      <c r="Y730" s="1062">
        <v>10</v>
      </c>
      <c r="Z730" s="1062">
        <v>21</v>
      </c>
      <c r="AA730" s="1076">
        <v>1</v>
      </c>
      <c r="AC730" s="1062">
        <v>3</v>
      </c>
      <c r="AD730" s="1062">
        <v>1</v>
      </c>
      <c r="AE730" s="1062">
        <v>8</v>
      </c>
      <c r="AF730" s="1062">
        <v>12</v>
      </c>
      <c r="AG730" s="1076">
        <v>1</v>
      </c>
      <c r="AJ730" s="1062">
        <v>3</v>
      </c>
      <c r="AK730" s="1062">
        <v>2</v>
      </c>
      <c r="AL730" s="1062">
        <v>9</v>
      </c>
      <c r="AM730" s="1062">
        <v>14</v>
      </c>
      <c r="AN730" s="1076">
        <v>1</v>
      </c>
      <c r="AQ730" s="1062">
        <v>3</v>
      </c>
      <c r="AR730" s="1062">
        <v>0</v>
      </c>
      <c r="AS730" s="1062">
        <v>1</v>
      </c>
      <c r="AT730" s="1062">
        <v>4</v>
      </c>
      <c r="AU730" s="1082">
        <v>1</v>
      </c>
      <c r="AX730" s="1062">
        <v>4</v>
      </c>
      <c r="AY730" s="1062">
        <v>1</v>
      </c>
      <c r="AZ730" s="1062">
        <v>1</v>
      </c>
      <c r="BA730" s="1062">
        <v>6</v>
      </c>
      <c r="BB730" s="1082">
        <v>1</v>
      </c>
      <c r="BM730" s="1062">
        <v>0</v>
      </c>
      <c r="BN730" s="1062">
        <v>0</v>
      </c>
      <c r="BO730" s="1062">
        <v>0</v>
      </c>
      <c r="BP730" s="1062">
        <v>0</v>
      </c>
      <c r="BQ730" s="1128">
        <v>1</v>
      </c>
      <c r="BS730" s="1062">
        <v>0</v>
      </c>
      <c r="BT730" s="1062">
        <v>0</v>
      </c>
      <c r="BU730" s="1062">
        <v>0</v>
      </c>
      <c r="BV730" s="1062">
        <v>0</v>
      </c>
      <c r="BW730" s="1076">
        <v>1</v>
      </c>
      <c r="CA730" s="1062">
        <v>2</v>
      </c>
      <c r="CB730" s="1062">
        <v>1</v>
      </c>
      <c r="CC730" s="1062">
        <v>3</v>
      </c>
      <c r="CD730" s="1062">
        <v>6</v>
      </c>
      <c r="CE730" s="1082">
        <v>1</v>
      </c>
      <c r="CH730" s="1062">
        <v>5</v>
      </c>
      <c r="CI730" s="1062">
        <v>3</v>
      </c>
      <c r="CJ730" s="1062">
        <v>7</v>
      </c>
      <c r="CK730" s="1062">
        <v>15</v>
      </c>
      <c r="CL730" s="1082">
        <v>1</v>
      </c>
      <c r="CP730" s="1062">
        <v>6</v>
      </c>
      <c r="CQ730" s="1062">
        <v>0</v>
      </c>
      <c r="CR730" s="1062">
        <v>2</v>
      </c>
      <c r="CS730" s="1062">
        <v>8</v>
      </c>
      <c r="CT730" s="1082">
        <v>1</v>
      </c>
      <c r="CW730" s="1062">
        <v>6</v>
      </c>
      <c r="CX730" s="1062">
        <v>1</v>
      </c>
      <c r="CY730" s="1062">
        <v>2</v>
      </c>
      <c r="CZ730" s="1062">
        <v>9</v>
      </c>
      <c r="DA730" s="1082">
        <v>1</v>
      </c>
      <c r="DB730" s="1082"/>
      <c r="DC730" s="1082"/>
      <c r="DD730" s="1082"/>
      <c r="DE730" s="1082"/>
      <c r="DF730" s="1082"/>
      <c r="DG730" s="1082"/>
      <c r="DH730" s="1082"/>
      <c r="DI730" s="1082"/>
      <c r="DJ730" s="1082"/>
      <c r="DK730" s="1082"/>
      <c r="DL730" s="1082"/>
      <c r="EF730" s="1062">
        <v>2</v>
      </c>
      <c r="EG730" s="1062">
        <v>1</v>
      </c>
      <c r="EH730" s="1062">
        <v>1</v>
      </c>
      <c r="EI730" s="1062">
        <v>4</v>
      </c>
      <c r="EJ730" s="1082">
        <v>1</v>
      </c>
      <c r="EM730" s="1062">
        <v>2</v>
      </c>
      <c r="EN730" s="1062">
        <v>2</v>
      </c>
      <c r="EO730" s="1062">
        <v>2</v>
      </c>
      <c r="EP730" s="1062">
        <v>6</v>
      </c>
      <c r="EQ730" s="1082">
        <v>1</v>
      </c>
      <c r="EU730" s="1062">
        <v>2</v>
      </c>
      <c r="EV730" s="1062">
        <v>2</v>
      </c>
      <c r="EW730" s="1062">
        <v>1</v>
      </c>
      <c r="EX730" s="1062">
        <v>5</v>
      </c>
      <c r="EY730" s="1081">
        <v>1</v>
      </c>
      <c r="FB730" s="1062">
        <v>4</v>
      </c>
      <c r="FC730" s="1062">
        <v>2</v>
      </c>
      <c r="FD730" s="1062">
        <v>3</v>
      </c>
      <c r="FE730" s="1062">
        <v>9</v>
      </c>
      <c r="FF730" s="1082">
        <v>1</v>
      </c>
      <c r="FJ730" s="1062">
        <v>8</v>
      </c>
      <c r="FK730" s="1062">
        <v>0</v>
      </c>
      <c r="FL730" s="1062">
        <v>0</v>
      </c>
      <c r="FM730" s="1062">
        <v>8</v>
      </c>
      <c r="FN730" s="1124">
        <v>1</v>
      </c>
      <c r="FO730" s="1082">
        <v>0</v>
      </c>
      <c r="FQ730" s="1062">
        <v>10</v>
      </c>
      <c r="FR730" s="1062">
        <v>0</v>
      </c>
      <c r="FS730" s="1062">
        <v>2</v>
      </c>
      <c r="FT730" s="1062">
        <v>12</v>
      </c>
      <c r="FU730" s="1076">
        <v>1</v>
      </c>
      <c r="FY730" s="1062">
        <v>0</v>
      </c>
      <c r="FZ730" s="1062">
        <v>1</v>
      </c>
      <c r="GA730" s="1062">
        <v>0</v>
      </c>
      <c r="GB730" s="590">
        <v>1</v>
      </c>
      <c r="GC730" s="1139">
        <v>1</v>
      </c>
      <c r="GE730" s="589">
        <v>26</v>
      </c>
      <c r="GF730" s="589">
        <v>6</v>
      </c>
      <c r="GG730" s="589">
        <v>16</v>
      </c>
      <c r="GH730" s="586">
        <v>0</v>
      </c>
      <c r="GI730" s="586">
        <v>2</v>
      </c>
    </row>
    <row r="731" spans="1:191" hidden="1" x14ac:dyDescent="0.35">
      <c r="A731" s="1225">
        <v>43745</v>
      </c>
      <c r="Q731" s="1062">
        <v>4</v>
      </c>
      <c r="R731" s="1062">
        <v>1</v>
      </c>
      <c r="S731" s="1062">
        <v>5</v>
      </c>
      <c r="T731" s="1062">
        <v>10</v>
      </c>
      <c r="U731" s="1076">
        <v>1</v>
      </c>
      <c r="W731" s="1062">
        <v>4</v>
      </c>
      <c r="X731" s="1062">
        <v>2</v>
      </c>
      <c r="Y731" s="1062">
        <v>5</v>
      </c>
      <c r="Z731" s="1062">
        <v>11</v>
      </c>
      <c r="AA731" s="1076">
        <v>1</v>
      </c>
      <c r="AC731" s="1062">
        <v>10</v>
      </c>
      <c r="AD731" s="1062">
        <v>2</v>
      </c>
      <c r="AE731" s="1062">
        <v>1</v>
      </c>
      <c r="AF731" s="1062">
        <v>13</v>
      </c>
      <c r="AG731" s="1076">
        <v>1</v>
      </c>
      <c r="AJ731" s="1062">
        <v>11</v>
      </c>
      <c r="AK731" s="1062">
        <v>4</v>
      </c>
      <c r="AL731" s="1062">
        <v>2</v>
      </c>
      <c r="AM731" s="1062">
        <v>17</v>
      </c>
      <c r="AN731" s="1076">
        <v>1</v>
      </c>
      <c r="AQ731" s="1062">
        <v>3</v>
      </c>
      <c r="AR731" s="1062">
        <v>1</v>
      </c>
      <c r="AS731" s="1062">
        <v>2</v>
      </c>
      <c r="AT731" s="1062">
        <v>6</v>
      </c>
      <c r="AU731" s="1082">
        <v>1</v>
      </c>
      <c r="AX731" s="1062">
        <v>4</v>
      </c>
      <c r="AY731" s="1062">
        <v>2</v>
      </c>
      <c r="AZ731" s="1062">
        <v>2</v>
      </c>
      <c r="BA731" s="1062">
        <v>8</v>
      </c>
      <c r="BB731" s="1082">
        <v>1</v>
      </c>
      <c r="BM731" s="1062">
        <v>0</v>
      </c>
      <c r="BN731" s="1062">
        <v>0</v>
      </c>
      <c r="BO731" s="1062">
        <v>0</v>
      </c>
      <c r="BP731" s="1062">
        <v>0</v>
      </c>
      <c r="BQ731" s="1128">
        <v>1</v>
      </c>
      <c r="BS731" s="1062">
        <v>0</v>
      </c>
      <c r="BT731" s="1062">
        <v>0</v>
      </c>
      <c r="BU731" s="1062">
        <v>0</v>
      </c>
      <c r="BV731" s="1062">
        <v>0</v>
      </c>
      <c r="BW731" s="1076">
        <v>1</v>
      </c>
      <c r="CA731" s="1062">
        <v>4</v>
      </c>
      <c r="CB731" s="1062">
        <v>1</v>
      </c>
      <c r="CC731" s="1062">
        <v>0</v>
      </c>
      <c r="CD731" s="1062">
        <v>5</v>
      </c>
      <c r="CE731" s="1082">
        <v>1</v>
      </c>
      <c r="CH731" s="1062">
        <v>4</v>
      </c>
      <c r="CI731" s="1062">
        <v>2</v>
      </c>
      <c r="CJ731" s="1062">
        <v>3</v>
      </c>
      <c r="CK731" s="1062">
        <v>9</v>
      </c>
      <c r="CL731" s="1082">
        <v>1</v>
      </c>
      <c r="CP731" s="1062">
        <v>1</v>
      </c>
      <c r="CQ731" s="1062">
        <v>0</v>
      </c>
      <c r="CR731" s="1062">
        <v>1</v>
      </c>
      <c r="CS731" s="1062">
        <v>2</v>
      </c>
      <c r="CT731" s="1082">
        <v>0.25</v>
      </c>
      <c r="CW731" s="1062">
        <v>1</v>
      </c>
      <c r="CX731" s="1062">
        <v>0</v>
      </c>
      <c r="CY731" s="1062">
        <v>1</v>
      </c>
      <c r="CZ731" s="1062">
        <v>2</v>
      </c>
      <c r="DA731" s="1082">
        <v>0.25</v>
      </c>
      <c r="DB731" s="1082"/>
      <c r="DC731" s="1082"/>
      <c r="DD731" s="1082"/>
      <c r="DE731" s="1082"/>
      <c r="DF731" s="1082"/>
      <c r="DG731" s="1082"/>
      <c r="DH731" s="1082"/>
      <c r="DI731" s="1082"/>
      <c r="DJ731" s="1082"/>
      <c r="DK731" s="1082"/>
      <c r="DL731" s="1082"/>
      <c r="EF731" s="1062">
        <v>10</v>
      </c>
      <c r="EG731" s="1062">
        <v>0</v>
      </c>
      <c r="EH731" s="1062">
        <v>0</v>
      </c>
      <c r="EI731" s="1062">
        <v>10</v>
      </c>
      <c r="EJ731" s="1082">
        <v>1</v>
      </c>
      <c r="EM731" s="1062">
        <v>11</v>
      </c>
      <c r="EN731" s="1062">
        <v>2</v>
      </c>
      <c r="EO731" s="1062">
        <v>1</v>
      </c>
      <c r="EP731" s="1062">
        <v>14</v>
      </c>
      <c r="EQ731" s="1082">
        <v>1</v>
      </c>
      <c r="EU731" s="1062">
        <v>7</v>
      </c>
      <c r="EV731" s="1062">
        <v>0</v>
      </c>
      <c r="EW731" s="1062">
        <v>0</v>
      </c>
      <c r="EX731" s="1062">
        <v>7</v>
      </c>
      <c r="EY731" s="1081">
        <v>1</v>
      </c>
      <c r="FB731" s="1062">
        <v>7</v>
      </c>
      <c r="FC731" s="1062">
        <v>0</v>
      </c>
      <c r="FD731" s="1062">
        <v>2</v>
      </c>
      <c r="FE731" s="1062">
        <v>9</v>
      </c>
      <c r="FF731" s="1082">
        <v>1</v>
      </c>
      <c r="FJ731" s="1062">
        <v>0</v>
      </c>
      <c r="FK731" s="1062">
        <v>0</v>
      </c>
      <c r="FL731" s="1062">
        <v>0</v>
      </c>
      <c r="FM731" s="1062">
        <v>0</v>
      </c>
      <c r="FN731" s="1124">
        <v>0</v>
      </c>
      <c r="FO731" s="1082">
        <v>0</v>
      </c>
      <c r="FQ731" s="1062">
        <v>0</v>
      </c>
      <c r="FR731" s="1062">
        <v>0</v>
      </c>
      <c r="FS731" s="1062">
        <v>0</v>
      </c>
      <c r="FT731" s="1062">
        <v>0</v>
      </c>
      <c r="FU731" s="1076">
        <v>0</v>
      </c>
      <c r="FY731" s="1062">
        <v>2</v>
      </c>
      <c r="FZ731" s="1062">
        <v>1</v>
      </c>
      <c r="GA731" s="1062">
        <v>4</v>
      </c>
      <c r="GB731" s="590">
        <v>7</v>
      </c>
      <c r="GC731" s="1139">
        <v>1</v>
      </c>
      <c r="GE731" s="589">
        <v>37</v>
      </c>
      <c r="GF731" s="589">
        <v>5</v>
      </c>
      <c r="GG731" s="589">
        <v>8</v>
      </c>
      <c r="GH731" s="586">
        <v>1</v>
      </c>
      <c r="GI731" s="586">
        <v>5</v>
      </c>
    </row>
    <row r="732" spans="1:191" hidden="1" x14ac:dyDescent="0.35">
      <c r="A732" s="1225">
        <v>43746</v>
      </c>
      <c r="Q732" s="1062">
        <v>1</v>
      </c>
      <c r="R732" s="1062">
        <v>4</v>
      </c>
      <c r="S732" s="1062">
        <v>10</v>
      </c>
      <c r="T732" s="1062">
        <v>15</v>
      </c>
      <c r="U732" s="1076">
        <v>1</v>
      </c>
      <c r="W732" s="1062">
        <v>1</v>
      </c>
      <c r="X732" s="1062">
        <v>4</v>
      </c>
      <c r="Y732" s="1062">
        <v>10</v>
      </c>
      <c r="Z732" s="1062">
        <v>15</v>
      </c>
      <c r="AA732" s="1076">
        <v>1</v>
      </c>
      <c r="AC732" s="1062">
        <v>3</v>
      </c>
      <c r="AD732" s="1062">
        <v>0</v>
      </c>
      <c r="AE732" s="1062">
        <v>3</v>
      </c>
      <c r="AF732" s="1062">
        <v>6</v>
      </c>
      <c r="AG732" s="1076">
        <v>1</v>
      </c>
      <c r="AJ732" s="1062">
        <v>3</v>
      </c>
      <c r="AK732" s="1062">
        <v>0</v>
      </c>
      <c r="AL732" s="1062">
        <v>3</v>
      </c>
      <c r="AM732" s="1062">
        <v>6</v>
      </c>
      <c r="AN732" s="1076">
        <v>1</v>
      </c>
      <c r="AQ732" s="1062">
        <v>2</v>
      </c>
      <c r="AR732" s="1062">
        <v>1</v>
      </c>
      <c r="AS732" s="1062">
        <v>3</v>
      </c>
      <c r="AT732" s="1062">
        <v>6</v>
      </c>
      <c r="AU732" s="1082">
        <v>1</v>
      </c>
      <c r="AX732" s="1062">
        <v>3</v>
      </c>
      <c r="AY732" s="1062">
        <v>2</v>
      </c>
      <c r="AZ732" s="1062">
        <v>4</v>
      </c>
      <c r="BA732" s="1062">
        <v>9</v>
      </c>
      <c r="BB732" s="1082">
        <v>1</v>
      </c>
      <c r="BM732" s="1062">
        <v>0</v>
      </c>
      <c r="BN732" s="1062">
        <v>0</v>
      </c>
      <c r="BO732" s="1062">
        <v>0</v>
      </c>
      <c r="BP732" s="1062">
        <v>0</v>
      </c>
      <c r="BQ732" s="1128">
        <v>1</v>
      </c>
      <c r="BS732" s="1062">
        <v>0</v>
      </c>
      <c r="BT732" s="1062">
        <v>0</v>
      </c>
      <c r="BU732" s="1062">
        <v>0</v>
      </c>
      <c r="BV732" s="1062">
        <v>0</v>
      </c>
      <c r="BW732" s="1076">
        <v>1</v>
      </c>
      <c r="CA732" s="1062">
        <v>3</v>
      </c>
      <c r="CB732" s="1062">
        <v>0</v>
      </c>
      <c r="CC732" s="1062">
        <v>2</v>
      </c>
      <c r="CD732" s="1062">
        <v>5</v>
      </c>
      <c r="CE732" s="1082">
        <v>1</v>
      </c>
      <c r="CH732" s="1062">
        <v>7</v>
      </c>
      <c r="CI732" s="1062">
        <v>2</v>
      </c>
      <c r="CJ732" s="1062">
        <v>6</v>
      </c>
      <c r="CK732" s="1062">
        <v>15</v>
      </c>
      <c r="CL732" s="1082">
        <v>1</v>
      </c>
      <c r="CP732" s="1062">
        <v>10</v>
      </c>
      <c r="CQ732" s="1062">
        <v>1</v>
      </c>
      <c r="CR732" s="1062">
        <v>4</v>
      </c>
      <c r="CS732" s="1062">
        <v>15</v>
      </c>
      <c r="CT732" s="1082">
        <v>1</v>
      </c>
      <c r="CW732" s="1062">
        <v>10</v>
      </c>
      <c r="CX732" s="1062">
        <v>2</v>
      </c>
      <c r="CY732" s="1062">
        <v>6</v>
      </c>
      <c r="CZ732" s="1062">
        <v>18</v>
      </c>
      <c r="DA732" s="1082">
        <v>1</v>
      </c>
      <c r="DB732" s="1082"/>
      <c r="DC732" s="1082"/>
      <c r="DD732" s="1082"/>
      <c r="DE732" s="1082"/>
      <c r="DF732" s="1082"/>
      <c r="DG732" s="1082"/>
      <c r="DH732" s="1082"/>
      <c r="DI732" s="1082"/>
      <c r="DJ732" s="1082"/>
      <c r="DK732" s="1082"/>
      <c r="DL732" s="1082"/>
      <c r="EF732" s="1062">
        <v>9</v>
      </c>
      <c r="EG732" s="1062">
        <v>5</v>
      </c>
      <c r="EH732" s="1062">
        <v>2</v>
      </c>
      <c r="EI732" s="1062">
        <v>16</v>
      </c>
      <c r="EJ732" s="1082">
        <v>1</v>
      </c>
      <c r="EM732" s="1062">
        <v>10</v>
      </c>
      <c r="EN732" s="1062">
        <v>6</v>
      </c>
      <c r="EO732" s="1062">
        <v>3</v>
      </c>
      <c r="EP732" s="1062">
        <v>19</v>
      </c>
      <c r="EQ732" s="1082">
        <v>1</v>
      </c>
      <c r="EU732" s="1062">
        <v>8</v>
      </c>
      <c r="EV732" s="1062">
        <v>0</v>
      </c>
      <c r="EW732" s="1062">
        <v>0</v>
      </c>
      <c r="EX732" s="1062">
        <v>8</v>
      </c>
      <c r="EY732" s="1081">
        <v>1</v>
      </c>
      <c r="FB732" s="1062">
        <v>9</v>
      </c>
      <c r="FC732" s="1062">
        <v>0</v>
      </c>
      <c r="FD732" s="1062">
        <v>5</v>
      </c>
      <c r="FE732" s="1062">
        <v>14</v>
      </c>
      <c r="FF732" s="1082">
        <v>1</v>
      </c>
      <c r="FJ732" s="1062">
        <v>0</v>
      </c>
      <c r="FK732" s="1062">
        <v>0</v>
      </c>
      <c r="FL732" s="1062">
        <v>0</v>
      </c>
      <c r="FM732" s="1062">
        <v>0</v>
      </c>
      <c r="FN732" s="1124">
        <v>0</v>
      </c>
      <c r="FO732" s="1082">
        <v>0</v>
      </c>
      <c r="FQ732" s="1062">
        <v>0</v>
      </c>
      <c r="FR732" s="1062">
        <v>0</v>
      </c>
      <c r="FS732" s="1062">
        <v>0</v>
      </c>
      <c r="FT732" s="1062">
        <v>0</v>
      </c>
      <c r="FU732" s="1076">
        <v>0</v>
      </c>
      <c r="FY732" s="1062">
        <v>0</v>
      </c>
      <c r="FZ732" s="1062">
        <v>1</v>
      </c>
      <c r="GA732" s="1062">
        <v>5</v>
      </c>
      <c r="GB732" s="590">
        <v>6</v>
      </c>
      <c r="GC732" s="1139">
        <v>1</v>
      </c>
      <c r="GE732" s="589">
        <v>35</v>
      </c>
      <c r="GF732" s="589">
        <v>8</v>
      </c>
      <c r="GG732" s="589">
        <v>19</v>
      </c>
      <c r="GH732" s="586">
        <v>0</v>
      </c>
      <c r="GI732" s="586">
        <v>2</v>
      </c>
    </row>
    <row r="733" spans="1:191" hidden="1" x14ac:dyDescent="0.35">
      <c r="A733" s="1225">
        <v>43747</v>
      </c>
      <c r="Q733" s="1062">
        <v>3</v>
      </c>
      <c r="R733" s="1062">
        <v>1</v>
      </c>
      <c r="S733" s="1062">
        <v>5</v>
      </c>
      <c r="T733" s="1062">
        <v>9</v>
      </c>
      <c r="U733" s="1076">
        <v>1</v>
      </c>
      <c r="W733" s="1062">
        <v>3</v>
      </c>
      <c r="X733" s="1062">
        <v>1</v>
      </c>
      <c r="Y733" s="1062">
        <v>5</v>
      </c>
      <c r="Z733" s="1062">
        <v>9</v>
      </c>
      <c r="AA733" s="1076">
        <v>1</v>
      </c>
      <c r="AC733" s="1062">
        <v>3</v>
      </c>
      <c r="AD733" s="1062">
        <v>6</v>
      </c>
      <c r="AE733" s="1062">
        <v>5</v>
      </c>
      <c r="AF733" s="1062">
        <v>14</v>
      </c>
      <c r="AG733" s="1076">
        <v>1</v>
      </c>
      <c r="AJ733" s="1062">
        <v>7</v>
      </c>
      <c r="AK733" s="1062">
        <v>3</v>
      </c>
      <c r="AL733" s="1062">
        <v>5</v>
      </c>
      <c r="AM733" s="1062">
        <v>15</v>
      </c>
      <c r="AN733" s="1076">
        <v>1</v>
      </c>
      <c r="AQ733" s="1062">
        <v>0</v>
      </c>
      <c r="AR733" s="1062">
        <v>1</v>
      </c>
      <c r="AS733" s="1062">
        <v>0</v>
      </c>
      <c r="AT733" s="1062">
        <v>1</v>
      </c>
      <c r="AU733" s="1082">
        <v>1</v>
      </c>
      <c r="AX733" s="1062">
        <v>1</v>
      </c>
      <c r="AY733" s="1062">
        <v>2</v>
      </c>
      <c r="AZ733" s="1062">
        <v>1</v>
      </c>
      <c r="BA733" s="1062">
        <v>4</v>
      </c>
      <c r="BB733" s="1082">
        <v>1</v>
      </c>
      <c r="BM733" s="1062">
        <v>0</v>
      </c>
      <c r="BN733" s="1062">
        <v>0</v>
      </c>
      <c r="BO733" s="1062">
        <v>0</v>
      </c>
      <c r="BP733" s="1062">
        <v>0</v>
      </c>
      <c r="BQ733" s="1128">
        <v>1</v>
      </c>
      <c r="BS733" s="1062">
        <v>0</v>
      </c>
      <c r="BT733" s="1062">
        <v>0</v>
      </c>
      <c r="BU733" s="1062">
        <v>0</v>
      </c>
      <c r="BV733" s="1062">
        <v>0</v>
      </c>
      <c r="BW733" s="1076">
        <v>1</v>
      </c>
      <c r="CA733" s="1062">
        <v>2</v>
      </c>
      <c r="CB733" s="1062">
        <v>0</v>
      </c>
      <c r="CC733" s="1062">
        <v>3</v>
      </c>
      <c r="CD733" s="1062">
        <v>5</v>
      </c>
      <c r="CE733" s="1082">
        <v>1</v>
      </c>
      <c r="CH733" s="1062">
        <v>6</v>
      </c>
      <c r="CI733" s="1062">
        <v>0</v>
      </c>
      <c r="CJ733" s="1062">
        <v>6</v>
      </c>
      <c r="CK733" s="1062">
        <v>12</v>
      </c>
      <c r="CL733" s="1082">
        <v>1</v>
      </c>
      <c r="CP733" s="1062">
        <v>11</v>
      </c>
      <c r="CQ733" s="1062">
        <v>0</v>
      </c>
      <c r="CR733" s="1062">
        <v>2</v>
      </c>
      <c r="CS733" s="1062">
        <v>13</v>
      </c>
      <c r="CT733" s="1082">
        <v>1</v>
      </c>
      <c r="CW733" s="1062">
        <v>11</v>
      </c>
      <c r="CX733" s="1062">
        <v>2</v>
      </c>
      <c r="CY733" s="1062">
        <v>4</v>
      </c>
      <c r="CZ733" s="1062">
        <v>17</v>
      </c>
      <c r="DA733" s="1082">
        <v>1</v>
      </c>
      <c r="DB733" s="1082"/>
      <c r="DC733" s="1082"/>
      <c r="DD733" s="1082"/>
      <c r="DE733" s="1082"/>
      <c r="DF733" s="1082"/>
      <c r="DG733" s="1082"/>
      <c r="DH733" s="1082"/>
      <c r="DI733" s="1082"/>
      <c r="DJ733" s="1082"/>
      <c r="DK733" s="1082"/>
      <c r="DL733" s="1082"/>
      <c r="EF733" s="1062">
        <v>4</v>
      </c>
      <c r="EG733" s="1062">
        <v>0</v>
      </c>
      <c r="EH733" s="1062">
        <v>2</v>
      </c>
      <c r="EI733" s="1062">
        <v>6</v>
      </c>
      <c r="EJ733" s="1082">
        <v>1</v>
      </c>
      <c r="EM733" s="1062">
        <v>5</v>
      </c>
      <c r="EN733" s="1062">
        <v>1</v>
      </c>
      <c r="EO733" s="1062">
        <v>5</v>
      </c>
      <c r="EP733" s="1062">
        <v>11</v>
      </c>
      <c r="EQ733" s="1082">
        <v>1</v>
      </c>
      <c r="EU733" s="1062">
        <v>7</v>
      </c>
      <c r="EV733" s="1062">
        <v>0</v>
      </c>
      <c r="EW733" s="1062">
        <v>2</v>
      </c>
      <c r="EX733" s="1062">
        <v>9</v>
      </c>
      <c r="EY733" s="1081">
        <v>1</v>
      </c>
      <c r="FB733" s="1062">
        <v>7</v>
      </c>
      <c r="FC733" s="1062">
        <v>1</v>
      </c>
      <c r="FD733" s="1062">
        <v>3</v>
      </c>
      <c r="FE733" s="1062">
        <v>11</v>
      </c>
      <c r="FF733" s="1082">
        <v>1</v>
      </c>
      <c r="FJ733" s="1062">
        <v>3</v>
      </c>
      <c r="FK733" s="1062">
        <v>1</v>
      </c>
      <c r="FL733" s="1062">
        <v>0</v>
      </c>
      <c r="FM733" s="1062">
        <v>4</v>
      </c>
      <c r="FN733" s="1124">
        <v>1</v>
      </c>
      <c r="FO733" s="1082">
        <v>0</v>
      </c>
      <c r="FQ733" s="1062">
        <v>4</v>
      </c>
      <c r="FR733" s="1062">
        <v>3</v>
      </c>
      <c r="FS733" s="1062">
        <v>0</v>
      </c>
      <c r="FT733" s="1062">
        <v>7</v>
      </c>
      <c r="FU733" s="1076">
        <v>1</v>
      </c>
      <c r="FY733" s="1062">
        <v>2</v>
      </c>
      <c r="FZ733" s="1062">
        <v>0</v>
      </c>
      <c r="GA733" s="1062">
        <v>0</v>
      </c>
      <c r="GB733" s="590">
        <v>2</v>
      </c>
      <c r="GC733" s="1139">
        <v>1</v>
      </c>
      <c r="GE733" s="589">
        <v>32</v>
      </c>
      <c r="GF733" s="589">
        <v>8</v>
      </c>
      <c r="GG733" s="589">
        <v>14</v>
      </c>
      <c r="GH733" s="586">
        <v>0</v>
      </c>
      <c r="GI733" s="586">
        <v>1</v>
      </c>
    </row>
    <row r="734" spans="1:191" hidden="1" x14ac:dyDescent="0.35">
      <c r="A734" s="1225">
        <v>43748</v>
      </c>
      <c r="Q734" s="1062">
        <v>0</v>
      </c>
      <c r="R734" s="1062">
        <v>0</v>
      </c>
      <c r="S734" s="1062">
        <v>0</v>
      </c>
      <c r="T734" s="1062">
        <v>0</v>
      </c>
      <c r="U734" s="1076">
        <v>1</v>
      </c>
      <c r="W734" s="1062">
        <v>0</v>
      </c>
      <c r="X734" s="1062">
        <v>0</v>
      </c>
      <c r="Y734" s="1062">
        <v>0</v>
      </c>
      <c r="Z734" s="1062">
        <v>0</v>
      </c>
      <c r="AA734" s="1076">
        <v>0</v>
      </c>
      <c r="AC734" s="1062">
        <v>7</v>
      </c>
      <c r="AD734" s="1062">
        <v>5</v>
      </c>
      <c r="AE734" s="1062">
        <v>8</v>
      </c>
      <c r="AF734" s="1062">
        <v>20</v>
      </c>
      <c r="AG734" s="1076">
        <v>1</v>
      </c>
      <c r="AJ734" s="1062">
        <v>8</v>
      </c>
      <c r="AK734" s="1062">
        <v>5</v>
      </c>
      <c r="AL734" s="1062">
        <v>8</v>
      </c>
      <c r="AM734" s="1062">
        <v>21</v>
      </c>
      <c r="AN734" s="1076">
        <v>1</v>
      </c>
      <c r="AQ734" s="1062">
        <v>2</v>
      </c>
      <c r="AR734" s="1062">
        <v>3</v>
      </c>
      <c r="AS734" s="1062">
        <v>2</v>
      </c>
      <c r="AT734" s="1062">
        <v>7</v>
      </c>
      <c r="AU734" s="1082">
        <v>1</v>
      </c>
      <c r="AX734" s="1062">
        <v>3</v>
      </c>
      <c r="AY734" s="1062">
        <v>3</v>
      </c>
      <c r="AZ734" s="1062">
        <v>2</v>
      </c>
      <c r="BA734" s="1062">
        <v>8</v>
      </c>
      <c r="BB734" s="1082">
        <v>1</v>
      </c>
      <c r="BM734" s="1062">
        <v>0</v>
      </c>
      <c r="BN734" s="1062">
        <v>0</v>
      </c>
      <c r="BO734" s="1062">
        <v>0</v>
      </c>
      <c r="BP734" s="1062">
        <v>0</v>
      </c>
      <c r="BQ734" s="1128">
        <v>1</v>
      </c>
      <c r="BS734" s="1062">
        <v>0</v>
      </c>
      <c r="BT734" s="1062">
        <v>0</v>
      </c>
      <c r="BU734" s="1062">
        <v>0</v>
      </c>
      <c r="BV734" s="1062">
        <v>0</v>
      </c>
      <c r="BW734" s="1076">
        <v>1</v>
      </c>
      <c r="CA734" s="1062">
        <v>4</v>
      </c>
      <c r="CB734" s="1062">
        <v>0</v>
      </c>
      <c r="CC734" s="1062">
        <v>4</v>
      </c>
      <c r="CD734" s="1062">
        <v>8</v>
      </c>
      <c r="CE734" s="1082">
        <v>1</v>
      </c>
      <c r="CH734" s="1062">
        <v>5</v>
      </c>
      <c r="CI734" s="1062">
        <v>0</v>
      </c>
      <c r="CJ734" s="1062">
        <v>6</v>
      </c>
      <c r="CK734" s="1062">
        <v>11</v>
      </c>
      <c r="CL734" s="1082">
        <v>1</v>
      </c>
      <c r="CP734" s="1062">
        <v>10</v>
      </c>
      <c r="CQ734" s="1062">
        <v>0</v>
      </c>
      <c r="CR734" s="1062">
        <v>1</v>
      </c>
      <c r="CS734" s="1062">
        <v>11</v>
      </c>
      <c r="CT734" s="1082">
        <v>1</v>
      </c>
      <c r="CW734" s="1062">
        <v>11</v>
      </c>
      <c r="CX734" s="1062">
        <v>0</v>
      </c>
      <c r="CY734" s="1062">
        <v>1</v>
      </c>
      <c r="CZ734" s="1062">
        <v>12</v>
      </c>
      <c r="DA734" s="1082">
        <v>1</v>
      </c>
      <c r="DB734" s="1082"/>
      <c r="DC734" s="1082"/>
      <c r="DD734" s="1082"/>
      <c r="DE734" s="1082"/>
      <c r="DF734" s="1082"/>
      <c r="DG734" s="1082"/>
      <c r="DH734" s="1082"/>
      <c r="DI734" s="1082"/>
      <c r="DJ734" s="1082"/>
      <c r="DK734" s="1082"/>
      <c r="DL734" s="1082"/>
      <c r="EF734" s="1062">
        <v>2</v>
      </c>
      <c r="EG734" s="1062">
        <v>0</v>
      </c>
      <c r="EH734" s="1062">
        <v>1</v>
      </c>
      <c r="EI734" s="1062">
        <v>3</v>
      </c>
      <c r="EJ734" s="1082">
        <v>1</v>
      </c>
      <c r="EM734" s="1062">
        <v>2</v>
      </c>
      <c r="EN734" s="1062">
        <v>0</v>
      </c>
      <c r="EO734" s="1062">
        <v>4</v>
      </c>
      <c r="EP734" s="1062">
        <v>6</v>
      </c>
      <c r="EQ734" s="1082">
        <v>1</v>
      </c>
      <c r="EU734" s="1062">
        <v>4</v>
      </c>
      <c r="EV734" s="1062">
        <v>0</v>
      </c>
      <c r="EW734" s="1062">
        <v>3</v>
      </c>
      <c r="EX734" s="1062">
        <v>7</v>
      </c>
      <c r="EY734" s="1081">
        <v>1</v>
      </c>
      <c r="FB734" s="1062">
        <v>4</v>
      </c>
      <c r="FC734" s="1062">
        <v>0</v>
      </c>
      <c r="FD734" s="1062">
        <v>6</v>
      </c>
      <c r="FE734" s="1062">
        <v>10</v>
      </c>
      <c r="FF734" s="1082">
        <v>1</v>
      </c>
      <c r="FJ734" s="1062">
        <v>3</v>
      </c>
      <c r="FK734" s="1062">
        <v>0</v>
      </c>
      <c r="FL734" s="1062">
        <v>0</v>
      </c>
      <c r="FM734" s="1062">
        <v>3</v>
      </c>
      <c r="FN734" s="1124">
        <v>1</v>
      </c>
      <c r="FO734" s="1082">
        <v>0</v>
      </c>
      <c r="FQ734" s="1062">
        <v>5</v>
      </c>
      <c r="FR734" s="1062">
        <v>1</v>
      </c>
      <c r="FS734" s="1062">
        <v>0</v>
      </c>
      <c r="FT734" s="1062">
        <v>6</v>
      </c>
      <c r="FU734" s="1076">
        <v>1</v>
      </c>
      <c r="FY734" s="1062">
        <v>1</v>
      </c>
      <c r="FZ734" s="1062">
        <v>0</v>
      </c>
      <c r="GA734" s="1062">
        <v>0</v>
      </c>
      <c r="GB734" s="590">
        <v>1</v>
      </c>
      <c r="GC734" s="1139">
        <v>1</v>
      </c>
      <c r="GE734" s="589">
        <v>33</v>
      </c>
      <c r="GF734" s="589">
        <v>8</v>
      </c>
      <c r="GG734" s="589">
        <v>19</v>
      </c>
      <c r="GH734" s="586">
        <v>0</v>
      </c>
      <c r="GI734" s="586">
        <v>0</v>
      </c>
    </row>
    <row r="735" spans="1:191" hidden="1" x14ac:dyDescent="0.35">
      <c r="A735" s="1227">
        <v>43749</v>
      </c>
      <c r="Q735" s="1062">
        <v>0</v>
      </c>
      <c r="R735" s="1062">
        <v>0</v>
      </c>
      <c r="S735" s="1062">
        <v>0</v>
      </c>
      <c r="T735" s="1062">
        <v>0</v>
      </c>
      <c r="U735" s="1076">
        <v>0</v>
      </c>
      <c r="W735" s="1062">
        <v>0</v>
      </c>
      <c r="X735" s="1062">
        <v>0</v>
      </c>
      <c r="Y735" s="1062">
        <v>0</v>
      </c>
      <c r="Z735" s="1062">
        <v>0</v>
      </c>
      <c r="AA735" s="1076">
        <v>0</v>
      </c>
      <c r="AC735" s="1062">
        <v>8</v>
      </c>
      <c r="AD735" s="1062">
        <v>2</v>
      </c>
      <c r="AE735" s="1062">
        <v>3</v>
      </c>
      <c r="AF735" s="1062">
        <v>13</v>
      </c>
      <c r="AG735" s="1076">
        <v>1</v>
      </c>
      <c r="AJ735" s="1062">
        <v>9</v>
      </c>
      <c r="AK735" s="1062">
        <v>3</v>
      </c>
      <c r="AL735" s="1062">
        <v>4</v>
      </c>
      <c r="AM735" s="1062">
        <v>16</v>
      </c>
      <c r="AN735" s="1076">
        <v>1</v>
      </c>
      <c r="AQ735" s="1062">
        <v>2</v>
      </c>
      <c r="AR735" s="1062">
        <v>3</v>
      </c>
      <c r="AS735" s="1062">
        <v>2</v>
      </c>
      <c r="AT735" s="1062">
        <v>7</v>
      </c>
      <c r="AU735" s="1082">
        <v>1</v>
      </c>
      <c r="AX735" s="1062">
        <v>2</v>
      </c>
      <c r="AY735" s="1062">
        <v>3</v>
      </c>
      <c r="AZ735" s="1062">
        <v>2</v>
      </c>
      <c r="BA735" s="1062">
        <v>7</v>
      </c>
      <c r="BB735" s="1082">
        <v>1</v>
      </c>
      <c r="BM735" s="1062">
        <v>0</v>
      </c>
      <c r="BN735" s="1062">
        <v>0</v>
      </c>
      <c r="BO735" s="1062">
        <v>0</v>
      </c>
      <c r="BP735" s="1062">
        <v>0</v>
      </c>
      <c r="BQ735" s="1128">
        <v>1</v>
      </c>
      <c r="BS735" s="1062">
        <v>0</v>
      </c>
      <c r="BT735" s="1062">
        <v>0</v>
      </c>
      <c r="BU735" s="1062">
        <v>0</v>
      </c>
      <c r="BV735" s="1062">
        <v>0</v>
      </c>
      <c r="BW735" s="1076">
        <v>1</v>
      </c>
      <c r="CA735" s="1062">
        <v>6</v>
      </c>
      <c r="CB735" s="1062">
        <v>1</v>
      </c>
      <c r="CC735" s="1062">
        <v>2</v>
      </c>
      <c r="CD735" s="1062">
        <v>9</v>
      </c>
      <c r="CE735" s="1082">
        <v>1</v>
      </c>
      <c r="CH735" s="1062">
        <v>8</v>
      </c>
      <c r="CI735" s="1062">
        <v>1</v>
      </c>
      <c r="CJ735" s="1062">
        <v>4</v>
      </c>
      <c r="CK735" s="1062">
        <v>13</v>
      </c>
      <c r="CL735" s="1082">
        <v>1</v>
      </c>
      <c r="CP735" s="1062">
        <v>1</v>
      </c>
      <c r="CQ735" s="1062">
        <v>5</v>
      </c>
      <c r="CR735" s="1062">
        <v>2</v>
      </c>
      <c r="CS735" s="1062">
        <v>8</v>
      </c>
      <c r="CT735" s="1082">
        <v>1</v>
      </c>
      <c r="CW735" s="1062">
        <v>5</v>
      </c>
      <c r="CX735" s="1062">
        <v>1</v>
      </c>
      <c r="CY735" s="1062">
        <v>3</v>
      </c>
      <c r="CZ735" s="1062">
        <v>9</v>
      </c>
      <c r="DA735" s="1082">
        <v>1</v>
      </c>
      <c r="DB735" s="1082"/>
      <c r="DC735" s="1082"/>
      <c r="DD735" s="1082"/>
      <c r="DE735" s="1082"/>
      <c r="DF735" s="1082"/>
      <c r="DG735" s="1082"/>
      <c r="DH735" s="1082"/>
      <c r="DI735" s="1082"/>
      <c r="DJ735" s="1082"/>
      <c r="DK735" s="1082"/>
      <c r="DL735" s="1082"/>
      <c r="EF735" s="1062">
        <v>1</v>
      </c>
      <c r="EG735" s="1062">
        <v>0</v>
      </c>
      <c r="EH735" s="1062">
        <v>2</v>
      </c>
      <c r="EI735" s="1062">
        <v>3</v>
      </c>
      <c r="EJ735" s="1082">
        <v>1</v>
      </c>
      <c r="EM735" s="1062">
        <v>1</v>
      </c>
      <c r="EN735" s="1062">
        <v>1</v>
      </c>
      <c r="EO735" s="1062">
        <v>3</v>
      </c>
      <c r="EP735" s="1062">
        <v>5</v>
      </c>
      <c r="EQ735" s="1082">
        <v>1</v>
      </c>
      <c r="EU735" s="1062">
        <v>8</v>
      </c>
      <c r="EV735" s="1062">
        <v>1</v>
      </c>
      <c r="EW735" s="1062">
        <v>1</v>
      </c>
      <c r="EX735" s="1062">
        <v>10</v>
      </c>
      <c r="EY735" s="1081">
        <v>1</v>
      </c>
      <c r="FB735" s="1062">
        <v>4</v>
      </c>
      <c r="FC735" s="1062">
        <v>0</v>
      </c>
      <c r="FD735" s="1062">
        <v>5</v>
      </c>
      <c r="FE735" s="1062">
        <v>9</v>
      </c>
      <c r="FF735" s="1082">
        <v>1</v>
      </c>
      <c r="FJ735" s="1062">
        <v>3</v>
      </c>
      <c r="FK735" s="1062">
        <v>0</v>
      </c>
      <c r="FL735" s="1062">
        <v>3</v>
      </c>
      <c r="FM735" s="1062">
        <v>6</v>
      </c>
      <c r="FN735" s="1124">
        <v>1</v>
      </c>
      <c r="FO735" s="1082">
        <v>0</v>
      </c>
      <c r="FQ735" s="1062">
        <v>12</v>
      </c>
      <c r="FR735" s="1062">
        <v>2</v>
      </c>
      <c r="FS735" s="1062">
        <v>1</v>
      </c>
      <c r="FT735" s="1062">
        <v>15</v>
      </c>
      <c r="FU735" s="1076">
        <v>1</v>
      </c>
      <c r="FY735" s="1062">
        <v>2</v>
      </c>
      <c r="FZ735" s="1062">
        <v>0</v>
      </c>
      <c r="GA735" s="1062">
        <v>1</v>
      </c>
      <c r="GB735" s="590">
        <v>3</v>
      </c>
      <c r="GC735" s="1139">
        <v>1</v>
      </c>
      <c r="GE735" s="589">
        <v>31</v>
      </c>
      <c r="GF735" s="589">
        <v>12</v>
      </c>
      <c r="GG735" s="589">
        <v>16</v>
      </c>
      <c r="GH735" s="586">
        <v>0</v>
      </c>
      <c r="GI735" s="586">
        <v>1</v>
      </c>
    </row>
    <row r="736" spans="1:191" hidden="1" x14ac:dyDescent="0.35">
      <c r="A736" s="1225">
        <v>43752</v>
      </c>
      <c r="Q736" s="1062">
        <v>5</v>
      </c>
      <c r="R736" s="1062">
        <v>2</v>
      </c>
      <c r="S736" s="1062">
        <v>0</v>
      </c>
      <c r="T736" s="1062">
        <v>7</v>
      </c>
      <c r="U736" s="1076">
        <v>1</v>
      </c>
      <c r="W736" s="1062">
        <v>5</v>
      </c>
      <c r="X736" s="1062">
        <v>2</v>
      </c>
      <c r="Y736" s="1062">
        <v>0</v>
      </c>
      <c r="Z736" s="1062">
        <v>7</v>
      </c>
      <c r="AA736" s="1076">
        <v>1</v>
      </c>
      <c r="AC736" s="1062">
        <v>5</v>
      </c>
      <c r="AD736" s="1062">
        <v>1</v>
      </c>
      <c r="AE736" s="1062">
        <v>3</v>
      </c>
      <c r="AF736" s="1062">
        <v>9</v>
      </c>
      <c r="AG736" s="1076">
        <v>1</v>
      </c>
      <c r="AJ736" s="1062">
        <v>6</v>
      </c>
      <c r="AK736" s="1062">
        <v>2</v>
      </c>
      <c r="AL736" s="1062">
        <v>3</v>
      </c>
      <c r="AM736" s="1062">
        <v>11</v>
      </c>
      <c r="AN736" s="1076">
        <v>1</v>
      </c>
      <c r="AQ736" s="1062">
        <v>0</v>
      </c>
      <c r="AR736" s="1062">
        <v>1</v>
      </c>
      <c r="AS736" s="1062">
        <v>0</v>
      </c>
      <c r="AT736" s="1062">
        <v>1</v>
      </c>
      <c r="AU736" s="1082">
        <v>1</v>
      </c>
      <c r="AX736" s="1062">
        <v>0</v>
      </c>
      <c r="AY736" s="1062">
        <v>1</v>
      </c>
      <c r="AZ736" s="1062">
        <v>0</v>
      </c>
      <c r="BA736" s="1062">
        <v>1</v>
      </c>
      <c r="BB736" s="1082">
        <v>1</v>
      </c>
      <c r="BM736" s="1062">
        <v>0</v>
      </c>
      <c r="BN736" s="1062">
        <v>0</v>
      </c>
      <c r="BO736" s="1062">
        <v>0</v>
      </c>
      <c r="BP736" s="1062">
        <v>0</v>
      </c>
      <c r="BQ736" s="1128">
        <v>1</v>
      </c>
      <c r="BR736" s="1081">
        <v>0</v>
      </c>
      <c r="BS736" s="1062">
        <v>0</v>
      </c>
      <c r="BT736" s="1062">
        <v>0</v>
      </c>
      <c r="BU736" s="1062">
        <v>0</v>
      </c>
      <c r="BV736" s="1062">
        <v>0</v>
      </c>
      <c r="BW736" s="1076">
        <v>1</v>
      </c>
      <c r="CA736" s="1062">
        <v>3</v>
      </c>
      <c r="CB736" s="1062">
        <v>0</v>
      </c>
      <c r="CC736" s="1062">
        <v>2</v>
      </c>
      <c r="CD736" s="1062">
        <v>5</v>
      </c>
      <c r="CE736" s="1082">
        <v>1</v>
      </c>
      <c r="CH736" s="1062">
        <v>4</v>
      </c>
      <c r="CI736" s="1062">
        <v>1</v>
      </c>
      <c r="CJ736" s="1062">
        <v>3</v>
      </c>
      <c r="CK736" s="1062">
        <v>8</v>
      </c>
      <c r="CL736" s="1082">
        <v>1</v>
      </c>
      <c r="CP736" s="1062">
        <v>8</v>
      </c>
      <c r="CQ736" s="1062">
        <v>0</v>
      </c>
      <c r="CR736" s="1062">
        <v>7</v>
      </c>
      <c r="CS736" s="1062">
        <v>15</v>
      </c>
      <c r="CT736" s="1082">
        <v>1</v>
      </c>
      <c r="CW736" s="1062">
        <v>9</v>
      </c>
      <c r="CX736" s="1062">
        <v>1</v>
      </c>
      <c r="CY736" s="1062">
        <v>8</v>
      </c>
      <c r="CZ736" s="1062">
        <v>18</v>
      </c>
      <c r="DA736" s="1082">
        <v>1</v>
      </c>
      <c r="DB736" s="1082"/>
      <c r="DC736" s="1082"/>
      <c r="DD736" s="1082"/>
      <c r="DE736" s="1082"/>
      <c r="DF736" s="1082"/>
      <c r="DG736" s="1082"/>
      <c r="DH736" s="1082"/>
      <c r="DI736" s="1082"/>
      <c r="DJ736" s="1082"/>
      <c r="DK736" s="1082"/>
      <c r="DL736" s="1082"/>
      <c r="EF736" s="1062">
        <v>11</v>
      </c>
      <c r="EG736" s="1062">
        <v>0</v>
      </c>
      <c r="EH736" s="1062">
        <v>0</v>
      </c>
      <c r="EI736" s="1062">
        <v>11</v>
      </c>
      <c r="EJ736" s="1082">
        <v>1</v>
      </c>
      <c r="EM736" s="1062">
        <v>11</v>
      </c>
      <c r="EN736" s="1062">
        <v>0</v>
      </c>
      <c r="EO736" s="1062">
        <v>1</v>
      </c>
      <c r="EP736" s="1062">
        <v>12</v>
      </c>
      <c r="EQ736" s="1082">
        <v>1</v>
      </c>
      <c r="EU736" s="1062">
        <v>0</v>
      </c>
      <c r="EV736" s="1062">
        <v>0</v>
      </c>
      <c r="EW736" s="1062">
        <v>0</v>
      </c>
      <c r="EX736" s="1062">
        <v>0</v>
      </c>
      <c r="EY736" s="1081">
        <v>0</v>
      </c>
      <c r="FB736" s="1062">
        <v>0</v>
      </c>
      <c r="FC736" s="1062">
        <v>0</v>
      </c>
      <c r="FD736" s="1062">
        <v>0</v>
      </c>
      <c r="FE736" s="1062">
        <v>0</v>
      </c>
      <c r="FF736" s="1082">
        <v>0</v>
      </c>
      <c r="FJ736" s="1062">
        <v>0</v>
      </c>
      <c r="FK736" s="1062">
        <v>0</v>
      </c>
      <c r="FL736" s="1062">
        <v>0</v>
      </c>
      <c r="FM736" s="1062">
        <v>0</v>
      </c>
      <c r="FN736" s="1124">
        <v>0</v>
      </c>
      <c r="FO736" s="1082">
        <v>0</v>
      </c>
      <c r="FQ736" s="1062">
        <v>0</v>
      </c>
      <c r="FR736" s="1062">
        <v>0</v>
      </c>
      <c r="FS736" s="1062">
        <v>0</v>
      </c>
      <c r="FT736" s="1062">
        <v>0</v>
      </c>
      <c r="FU736" s="1076">
        <v>0</v>
      </c>
      <c r="FY736" s="1062">
        <v>4</v>
      </c>
      <c r="FZ736" s="1062">
        <v>0</v>
      </c>
      <c r="GA736" s="1062">
        <v>2</v>
      </c>
      <c r="GB736" s="590">
        <v>6</v>
      </c>
      <c r="GC736" s="1139">
        <v>1</v>
      </c>
      <c r="GE736" s="589">
        <v>31</v>
      </c>
      <c r="GF736" s="589">
        <v>2</v>
      </c>
      <c r="GG736" s="589">
        <v>14</v>
      </c>
      <c r="GH736" s="586">
        <v>0</v>
      </c>
      <c r="GI736" s="586">
        <v>0</v>
      </c>
    </row>
    <row r="737" spans="1:191" hidden="1" x14ac:dyDescent="0.35">
      <c r="A737" s="1225">
        <v>43753</v>
      </c>
      <c r="Q737" s="1062">
        <v>4</v>
      </c>
      <c r="R737" s="1062">
        <v>1</v>
      </c>
      <c r="S737" s="1062">
        <v>2</v>
      </c>
      <c r="T737" s="1062">
        <v>7</v>
      </c>
      <c r="U737" s="1076">
        <v>1</v>
      </c>
      <c r="W737" s="1062">
        <v>4</v>
      </c>
      <c r="X737" s="1062">
        <v>1</v>
      </c>
      <c r="Y737" s="1062">
        <v>2</v>
      </c>
      <c r="Z737" s="1062">
        <v>7</v>
      </c>
      <c r="AA737" s="1076">
        <v>1</v>
      </c>
      <c r="AC737" s="1062">
        <v>8</v>
      </c>
      <c r="AD737" s="1062">
        <v>0</v>
      </c>
      <c r="AE737" s="1062">
        <v>2</v>
      </c>
      <c r="AF737" s="1062">
        <v>10</v>
      </c>
      <c r="AG737" s="1076">
        <v>1</v>
      </c>
      <c r="AJ737" s="1062">
        <v>8</v>
      </c>
      <c r="AK737" s="1062">
        <v>1</v>
      </c>
      <c r="AL737" s="1062">
        <v>2</v>
      </c>
      <c r="AM737" s="1062">
        <v>11</v>
      </c>
      <c r="AN737" s="1076">
        <v>1</v>
      </c>
      <c r="AQ737" s="1062">
        <v>1</v>
      </c>
      <c r="AR737" s="1062">
        <v>4</v>
      </c>
      <c r="AS737" s="1062">
        <v>1</v>
      </c>
      <c r="AT737" s="1062">
        <v>6</v>
      </c>
      <c r="AU737" s="1082">
        <v>1</v>
      </c>
      <c r="AX737" s="1062">
        <v>1</v>
      </c>
      <c r="AY737" s="1062">
        <v>5</v>
      </c>
      <c r="AZ737" s="1062">
        <v>1</v>
      </c>
      <c r="BA737" s="1062">
        <v>7</v>
      </c>
      <c r="BB737" s="1082">
        <v>1</v>
      </c>
      <c r="BM737" s="1062">
        <v>0</v>
      </c>
      <c r="BN737" s="1062">
        <v>0</v>
      </c>
      <c r="BO737" s="1062">
        <v>0</v>
      </c>
      <c r="BP737" s="1062">
        <v>0</v>
      </c>
      <c r="BQ737" s="1128">
        <v>1</v>
      </c>
      <c r="BR737" s="1081">
        <v>0</v>
      </c>
      <c r="BS737" s="1062">
        <v>0</v>
      </c>
      <c r="BT737" s="1062">
        <v>0</v>
      </c>
      <c r="BU737" s="1062">
        <v>0</v>
      </c>
      <c r="BV737" s="1062">
        <v>0</v>
      </c>
      <c r="BW737" s="1076">
        <v>1</v>
      </c>
      <c r="CA737" s="1062">
        <v>6</v>
      </c>
      <c r="CB737" s="1062">
        <v>1</v>
      </c>
      <c r="CC737" s="1062">
        <v>9</v>
      </c>
      <c r="CD737" s="1062">
        <v>16</v>
      </c>
      <c r="CE737" s="1082">
        <v>1</v>
      </c>
      <c r="CH737" s="1062">
        <v>7</v>
      </c>
      <c r="CI737" s="1062">
        <v>1</v>
      </c>
      <c r="CJ737" s="1062">
        <v>10</v>
      </c>
      <c r="CK737" s="1062">
        <v>18</v>
      </c>
      <c r="CL737" s="1082">
        <v>1</v>
      </c>
      <c r="CP737" s="1062">
        <v>9</v>
      </c>
      <c r="CQ737" s="1062">
        <v>0</v>
      </c>
      <c r="CR737" s="1062">
        <v>6</v>
      </c>
      <c r="CS737" s="1062">
        <v>15</v>
      </c>
      <c r="CT737" s="1082">
        <v>1</v>
      </c>
      <c r="CW737" s="1062">
        <v>9</v>
      </c>
      <c r="CX737" s="1062">
        <v>1</v>
      </c>
      <c r="CY737" s="1062">
        <v>7</v>
      </c>
      <c r="CZ737" s="1062">
        <v>17</v>
      </c>
      <c r="DA737" s="1082">
        <v>1</v>
      </c>
      <c r="DB737" s="1082"/>
      <c r="DC737" s="1082"/>
      <c r="DD737" s="1082"/>
      <c r="DE737" s="1082"/>
      <c r="DF737" s="1082"/>
      <c r="DG737" s="1082"/>
      <c r="DH737" s="1082"/>
      <c r="DI737" s="1082"/>
      <c r="DJ737" s="1082"/>
      <c r="DK737" s="1082"/>
      <c r="DL737" s="1082"/>
      <c r="EF737" s="1062">
        <v>3</v>
      </c>
      <c r="EG737" s="1062">
        <v>0</v>
      </c>
      <c r="EH737" s="1062">
        <v>1</v>
      </c>
      <c r="EI737" s="1062">
        <v>4</v>
      </c>
      <c r="EJ737" s="1082">
        <v>1</v>
      </c>
      <c r="EM737" s="1062">
        <v>4</v>
      </c>
      <c r="EN737" s="1062">
        <v>1</v>
      </c>
      <c r="EO737" s="1062">
        <v>1</v>
      </c>
      <c r="EP737" s="1062">
        <v>6</v>
      </c>
      <c r="EQ737" s="1082">
        <v>1</v>
      </c>
      <c r="EU737" s="1062">
        <v>4</v>
      </c>
      <c r="EV737" s="1062">
        <v>1</v>
      </c>
      <c r="EW737" s="1062">
        <v>3</v>
      </c>
      <c r="EX737" s="1062">
        <v>8</v>
      </c>
      <c r="EY737" s="1081">
        <v>1</v>
      </c>
      <c r="FB737" s="1062">
        <v>5</v>
      </c>
      <c r="FC737" s="1062">
        <v>1</v>
      </c>
      <c r="FD737" s="1062">
        <v>4</v>
      </c>
      <c r="FE737" s="1062">
        <v>10</v>
      </c>
      <c r="FF737" s="1082">
        <v>1</v>
      </c>
      <c r="FJ737" s="1062">
        <v>0</v>
      </c>
      <c r="FK737" s="1062">
        <v>0</v>
      </c>
      <c r="FL737" s="1062">
        <v>0</v>
      </c>
      <c r="FM737" s="1062">
        <v>0</v>
      </c>
      <c r="FN737" s="1124">
        <v>0</v>
      </c>
      <c r="FO737" s="1082">
        <v>0</v>
      </c>
      <c r="FQ737" s="1062">
        <v>0</v>
      </c>
      <c r="FR737" s="1062">
        <v>0</v>
      </c>
      <c r="FS737" s="1062">
        <v>0</v>
      </c>
      <c r="FT737" s="1062">
        <v>0</v>
      </c>
      <c r="FU737" s="1076">
        <v>0</v>
      </c>
      <c r="FY737" s="1062">
        <v>2</v>
      </c>
      <c r="FZ737" s="1062">
        <v>1</v>
      </c>
      <c r="GA737" s="1062">
        <v>3</v>
      </c>
      <c r="GB737" s="590">
        <v>6</v>
      </c>
      <c r="GC737" s="1139">
        <v>1</v>
      </c>
      <c r="GE737" s="589">
        <v>33</v>
      </c>
      <c r="GF737" s="589">
        <v>7</v>
      </c>
      <c r="GG737" s="589">
        <v>25</v>
      </c>
      <c r="GH737" s="586">
        <v>0</v>
      </c>
      <c r="GI737" s="586">
        <v>2</v>
      </c>
    </row>
    <row r="738" spans="1:191" hidden="1" x14ac:dyDescent="0.35">
      <c r="A738" s="1225">
        <v>43754</v>
      </c>
      <c r="Q738" s="1062">
        <v>3</v>
      </c>
      <c r="R738" s="1062">
        <v>0</v>
      </c>
      <c r="S738" s="1062">
        <v>3</v>
      </c>
      <c r="T738" s="1062">
        <v>6</v>
      </c>
      <c r="U738" s="1076">
        <v>1</v>
      </c>
      <c r="W738" s="1062">
        <v>3</v>
      </c>
      <c r="X738" s="1062">
        <v>0</v>
      </c>
      <c r="Y738" s="1062">
        <v>3</v>
      </c>
      <c r="Z738" s="1062">
        <v>6</v>
      </c>
      <c r="AA738" s="1076">
        <v>1</v>
      </c>
      <c r="AC738" s="1062">
        <v>4</v>
      </c>
      <c r="AD738" s="1062">
        <v>0</v>
      </c>
      <c r="AE738" s="1062">
        <v>3</v>
      </c>
      <c r="AF738" s="1062">
        <v>7</v>
      </c>
      <c r="AG738" s="1076">
        <v>1</v>
      </c>
      <c r="AJ738" s="1062">
        <v>4</v>
      </c>
      <c r="AK738" s="1062">
        <v>0</v>
      </c>
      <c r="AL738" s="1062">
        <v>3</v>
      </c>
      <c r="AM738" s="1062">
        <v>7</v>
      </c>
      <c r="AN738" s="1076">
        <v>1</v>
      </c>
      <c r="AQ738" s="1062">
        <v>0</v>
      </c>
      <c r="AR738" s="1062">
        <v>2</v>
      </c>
      <c r="AS738" s="1062">
        <v>0</v>
      </c>
      <c r="AT738" s="1062">
        <v>2</v>
      </c>
      <c r="AU738" s="1082">
        <v>1</v>
      </c>
      <c r="AX738" s="1062">
        <v>0</v>
      </c>
      <c r="AY738" s="1062">
        <v>2</v>
      </c>
      <c r="AZ738" s="1062">
        <v>0</v>
      </c>
      <c r="BA738" s="1062">
        <v>2</v>
      </c>
      <c r="BB738" s="1082">
        <v>1</v>
      </c>
      <c r="BM738" s="1062">
        <v>0</v>
      </c>
      <c r="BN738" s="1062">
        <v>0</v>
      </c>
      <c r="BO738" s="1062">
        <v>0</v>
      </c>
      <c r="BP738" s="1062">
        <v>0</v>
      </c>
      <c r="BQ738" s="1128">
        <v>1</v>
      </c>
      <c r="BR738" s="1081">
        <v>0</v>
      </c>
      <c r="BS738" s="1062">
        <v>0</v>
      </c>
      <c r="BT738" s="1062">
        <v>0</v>
      </c>
      <c r="BU738" s="1062">
        <v>0</v>
      </c>
      <c r="BV738" s="1062">
        <v>0</v>
      </c>
      <c r="BW738" s="1076">
        <v>1</v>
      </c>
      <c r="CA738" s="1062">
        <v>7</v>
      </c>
      <c r="CB738" s="1062">
        <v>2</v>
      </c>
      <c r="CC738" s="1062">
        <v>3</v>
      </c>
      <c r="CD738" s="1062">
        <v>12</v>
      </c>
      <c r="CE738" s="1082">
        <v>1</v>
      </c>
      <c r="CH738" s="1062">
        <v>7</v>
      </c>
      <c r="CI738" s="1062">
        <v>2</v>
      </c>
      <c r="CJ738" s="1062">
        <v>4</v>
      </c>
      <c r="CK738" s="1062">
        <v>13</v>
      </c>
      <c r="CL738" s="1082">
        <v>1</v>
      </c>
      <c r="CP738" s="1062">
        <v>5</v>
      </c>
      <c r="CQ738" s="1062">
        <v>1</v>
      </c>
      <c r="CR738" s="1062">
        <v>3</v>
      </c>
      <c r="CS738" s="1062">
        <v>9</v>
      </c>
      <c r="CT738" s="1082">
        <v>1</v>
      </c>
      <c r="CW738" s="1062">
        <v>7</v>
      </c>
      <c r="CX738" s="1062">
        <v>3</v>
      </c>
      <c r="CY738" s="1062">
        <v>4</v>
      </c>
      <c r="CZ738" s="1062">
        <v>14</v>
      </c>
      <c r="DA738" s="1082">
        <v>1</v>
      </c>
      <c r="DB738" s="1082"/>
      <c r="DC738" s="1082"/>
      <c r="DD738" s="1082"/>
      <c r="DE738" s="1082"/>
      <c r="DF738" s="1082"/>
      <c r="DG738" s="1082"/>
      <c r="DH738" s="1082"/>
      <c r="DI738" s="1082"/>
      <c r="DJ738" s="1082"/>
      <c r="DK738" s="1082"/>
      <c r="DL738" s="1082"/>
      <c r="EF738" s="1062">
        <v>0</v>
      </c>
      <c r="EG738" s="1062">
        <v>0</v>
      </c>
      <c r="EH738" s="1062">
        <v>0</v>
      </c>
      <c r="EI738" s="1062">
        <v>0</v>
      </c>
      <c r="EJ738" s="1082">
        <v>0</v>
      </c>
      <c r="EM738" s="1062">
        <v>0</v>
      </c>
      <c r="EN738" s="1062">
        <v>0</v>
      </c>
      <c r="EO738" s="1062">
        <v>0</v>
      </c>
      <c r="EP738" s="1062">
        <v>0</v>
      </c>
      <c r="EQ738" s="1082">
        <v>0</v>
      </c>
      <c r="EU738" s="1062">
        <v>6</v>
      </c>
      <c r="EV738" s="1062">
        <v>1</v>
      </c>
      <c r="EW738" s="1062">
        <v>3</v>
      </c>
      <c r="EX738" s="1062">
        <v>10</v>
      </c>
      <c r="EY738" s="1081">
        <v>1</v>
      </c>
      <c r="FB738" s="1062">
        <v>6</v>
      </c>
      <c r="FC738" s="1062">
        <v>2</v>
      </c>
      <c r="FD738" s="1062">
        <v>5</v>
      </c>
      <c r="FE738" s="1062">
        <v>13</v>
      </c>
      <c r="FF738" s="1082">
        <v>1</v>
      </c>
      <c r="FJ738" s="1062">
        <v>0</v>
      </c>
      <c r="FK738" s="1062">
        <v>0</v>
      </c>
      <c r="FL738" s="1062">
        <v>0</v>
      </c>
      <c r="FM738" s="1062">
        <v>0</v>
      </c>
      <c r="FN738" s="1124">
        <v>0</v>
      </c>
      <c r="FO738" s="1082">
        <v>0</v>
      </c>
      <c r="FQ738" s="1062">
        <v>0</v>
      </c>
      <c r="FR738" s="1062">
        <v>0</v>
      </c>
      <c r="FS738" s="1062">
        <v>0</v>
      </c>
      <c r="FT738" s="1062">
        <v>0</v>
      </c>
      <c r="FU738" s="1076">
        <v>0</v>
      </c>
      <c r="FY738" s="1062">
        <v>6</v>
      </c>
      <c r="FZ738" s="1062">
        <v>0</v>
      </c>
      <c r="GA738" s="1062">
        <v>1</v>
      </c>
      <c r="GB738" s="590">
        <v>7</v>
      </c>
      <c r="GC738" s="1139">
        <v>1</v>
      </c>
      <c r="GE738" s="589">
        <v>28</v>
      </c>
      <c r="GF738" s="589">
        <v>6</v>
      </c>
      <c r="GG738" s="589">
        <v>13</v>
      </c>
      <c r="GH738" s="586">
        <v>0</v>
      </c>
      <c r="GI738" s="586">
        <v>1</v>
      </c>
    </row>
    <row r="739" spans="1:191" hidden="1" x14ac:dyDescent="0.35">
      <c r="A739" s="1225">
        <v>43755</v>
      </c>
      <c r="Q739" s="1062">
        <v>3</v>
      </c>
      <c r="R739" s="1062">
        <v>1</v>
      </c>
      <c r="S739" s="1062">
        <v>6</v>
      </c>
      <c r="T739" s="1062">
        <v>10</v>
      </c>
      <c r="U739" s="1076">
        <v>1</v>
      </c>
      <c r="W739" s="1062">
        <v>3</v>
      </c>
      <c r="X739" s="1062">
        <v>1</v>
      </c>
      <c r="Y739" s="1062">
        <v>6</v>
      </c>
      <c r="Z739" s="1062">
        <v>10</v>
      </c>
      <c r="AA739" s="1076">
        <v>1</v>
      </c>
      <c r="AC739" s="1062">
        <v>1</v>
      </c>
      <c r="AD739" s="1062">
        <v>1</v>
      </c>
      <c r="AE739" s="1062">
        <v>6</v>
      </c>
      <c r="AF739" s="1062">
        <v>8</v>
      </c>
      <c r="AG739" s="1076">
        <v>1</v>
      </c>
      <c r="AJ739" s="1062">
        <v>1</v>
      </c>
      <c r="AK739" s="1062">
        <v>2</v>
      </c>
      <c r="AL739" s="1062">
        <v>7</v>
      </c>
      <c r="AM739" s="1062">
        <v>10</v>
      </c>
      <c r="AN739" s="1076">
        <v>1</v>
      </c>
      <c r="AQ739" s="1062">
        <v>4</v>
      </c>
      <c r="AR739" s="1062">
        <v>1</v>
      </c>
      <c r="AS739" s="1062">
        <v>3</v>
      </c>
      <c r="AT739" s="1062">
        <v>8</v>
      </c>
      <c r="AU739" s="1082">
        <v>1</v>
      </c>
      <c r="AX739" s="1062">
        <v>4</v>
      </c>
      <c r="AY739" s="1062">
        <v>3</v>
      </c>
      <c r="AZ739" s="1062">
        <v>3</v>
      </c>
      <c r="BA739" s="1062">
        <v>10</v>
      </c>
      <c r="BB739" s="1082">
        <v>1</v>
      </c>
      <c r="BM739" s="1062">
        <v>0</v>
      </c>
      <c r="BN739" s="1062">
        <v>0</v>
      </c>
      <c r="BO739" s="1062">
        <v>0</v>
      </c>
      <c r="BP739" s="1062">
        <v>0</v>
      </c>
      <c r="BQ739" s="1128">
        <v>1</v>
      </c>
      <c r="BR739" s="1081">
        <v>0</v>
      </c>
      <c r="BS739" s="1062">
        <v>0</v>
      </c>
      <c r="BT739" s="1062">
        <v>0</v>
      </c>
      <c r="BU739" s="1062">
        <v>0</v>
      </c>
      <c r="BV739" s="1062">
        <v>0</v>
      </c>
      <c r="BW739" s="1076">
        <v>1</v>
      </c>
      <c r="CA739" s="1062">
        <v>3</v>
      </c>
      <c r="CB739" s="1062">
        <v>1</v>
      </c>
      <c r="CC739" s="1062">
        <v>4</v>
      </c>
      <c r="CD739" s="1062">
        <v>8</v>
      </c>
      <c r="CE739" s="1082">
        <v>1</v>
      </c>
      <c r="CH739" s="1062">
        <v>3</v>
      </c>
      <c r="CI739" s="1062">
        <v>1</v>
      </c>
      <c r="CJ739" s="1062">
        <v>5</v>
      </c>
      <c r="CK739" s="1062">
        <v>9</v>
      </c>
      <c r="CL739" s="1082">
        <v>1</v>
      </c>
      <c r="CP739" s="1062">
        <v>5</v>
      </c>
      <c r="CQ739" s="1062">
        <v>0</v>
      </c>
      <c r="CR739" s="1062">
        <v>3</v>
      </c>
      <c r="CS739" s="1062">
        <v>8</v>
      </c>
      <c r="CT739" s="1082">
        <v>1</v>
      </c>
      <c r="CW739" s="1062">
        <v>7</v>
      </c>
      <c r="CX739" s="1062">
        <v>1</v>
      </c>
      <c r="CY739" s="1062">
        <v>4</v>
      </c>
      <c r="CZ739" s="1062">
        <v>12</v>
      </c>
      <c r="DA739" s="1082">
        <v>1</v>
      </c>
      <c r="DB739" s="1082"/>
      <c r="DC739" s="1082"/>
      <c r="DD739" s="1082"/>
      <c r="DE739" s="1082"/>
      <c r="DF739" s="1082"/>
      <c r="DG739" s="1082"/>
      <c r="DH739" s="1082"/>
      <c r="DI739" s="1082"/>
      <c r="DJ739" s="1082"/>
      <c r="DK739" s="1082"/>
      <c r="DL739" s="1082"/>
      <c r="EF739" s="1062">
        <v>0</v>
      </c>
      <c r="EG739" s="1062">
        <v>0</v>
      </c>
      <c r="EH739" s="1062">
        <v>0</v>
      </c>
      <c r="EI739" s="1062">
        <v>0</v>
      </c>
      <c r="EJ739" s="1082">
        <v>0</v>
      </c>
      <c r="EM739" s="1062">
        <v>0</v>
      </c>
      <c r="EN739" s="1062">
        <v>0</v>
      </c>
      <c r="EO739" s="1062">
        <v>0</v>
      </c>
      <c r="EP739" s="1062">
        <v>0</v>
      </c>
      <c r="EQ739" s="1082">
        <v>0</v>
      </c>
      <c r="EU739" s="1062">
        <v>9</v>
      </c>
      <c r="EV739" s="1062">
        <v>0</v>
      </c>
      <c r="EW739" s="1062">
        <v>2</v>
      </c>
      <c r="EX739" s="1062">
        <v>11</v>
      </c>
      <c r="EY739" s="1081">
        <v>1</v>
      </c>
      <c r="FB739" s="1062">
        <v>9</v>
      </c>
      <c r="FC739" s="1062">
        <v>0</v>
      </c>
      <c r="FD739" s="1062">
        <v>4</v>
      </c>
      <c r="FE739" s="1062">
        <v>13</v>
      </c>
      <c r="FF739" s="1082">
        <v>1</v>
      </c>
      <c r="FJ739" s="1062">
        <v>0</v>
      </c>
      <c r="FK739" s="1062">
        <v>0</v>
      </c>
      <c r="FL739" s="1062">
        <v>0</v>
      </c>
      <c r="FM739" s="1062">
        <v>0</v>
      </c>
      <c r="FN739" s="1124">
        <v>0</v>
      </c>
      <c r="FO739" s="1082">
        <v>0</v>
      </c>
      <c r="FQ739" s="1062">
        <v>0</v>
      </c>
      <c r="FR739" s="1062">
        <v>0</v>
      </c>
      <c r="FS739" s="1062">
        <v>0</v>
      </c>
      <c r="FT739" s="1062">
        <v>0</v>
      </c>
      <c r="FU739" s="1076">
        <v>0</v>
      </c>
      <c r="FY739" s="1062">
        <v>2</v>
      </c>
      <c r="FZ739" s="1062">
        <v>0</v>
      </c>
      <c r="GA739" s="1062">
        <v>2</v>
      </c>
      <c r="GB739" s="590">
        <v>4</v>
      </c>
      <c r="GC739" s="1139">
        <v>1</v>
      </c>
      <c r="GE739" s="589">
        <v>24</v>
      </c>
      <c r="GF739" s="589">
        <v>3</v>
      </c>
      <c r="GG739" s="589">
        <v>20</v>
      </c>
      <c r="GH739" s="586">
        <v>0</v>
      </c>
      <c r="GI739" s="586">
        <v>2</v>
      </c>
    </row>
    <row r="740" spans="1:191" hidden="1" x14ac:dyDescent="0.35">
      <c r="A740" s="1227">
        <v>43756</v>
      </c>
      <c r="Q740" s="1062">
        <v>4</v>
      </c>
      <c r="R740" s="1062">
        <v>0</v>
      </c>
      <c r="S740" s="1062">
        <v>4</v>
      </c>
      <c r="T740" s="1062">
        <v>8</v>
      </c>
      <c r="U740" s="1076">
        <v>1</v>
      </c>
      <c r="W740" s="1062">
        <v>4</v>
      </c>
      <c r="X740" s="1062">
        <v>0</v>
      </c>
      <c r="Y740" s="1062">
        <v>4</v>
      </c>
      <c r="Z740" s="1062">
        <v>8</v>
      </c>
      <c r="AA740" s="1076">
        <v>1</v>
      </c>
      <c r="AC740" s="1062">
        <v>6</v>
      </c>
      <c r="AD740" s="1062">
        <v>0</v>
      </c>
      <c r="AE740" s="1062">
        <v>4</v>
      </c>
      <c r="AF740" s="1062">
        <v>10</v>
      </c>
      <c r="AG740" s="1076">
        <v>1</v>
      </c>
      <c r="AJ740" s="1062">
        <v>6</v>
      </c>
      <c r="AK740" s="1062">
        <v>0</v>
      </c>
      <c r="AL740" s="1062">
        <v>5</v>
      </c>
      <c r="AM740" s="1062">
        <v>11</v>
      </c>
      <c r="AN740" s="1076">
        <v>1</v>
      </c>
      <c r="AQ740" s="1062">
        <v>2</v>
      </c>
      <c r="AR740" s="1062">
        <v>0</v>
      </c>
      <c r="AS740" s="1062">
        <v>1</v>
      </c>
      <c r="AT740" s="1062">
        <v>3</v>
      </c>
      <c r="AU740" s="1082">
        <v>1</v>
      </c>
      <c r="AX740" s="1062">
        <v>2</v>
      </c>
      <c r="AY740" s="1062">
        <v>2</v>
      </c>
      <c r="AZ740" s="1062">
        <v>1</v>
      </c>
      <c r="BA740" s="1062">
        <v>5</v>
      </c>
      <c r="BB740" s="1082">
        <v>1</v>
      </c>
      <c r="BM740" s="1062">
        <v>0</v>
      </c>
      <c r="BN740" s="1062">
        <v>0</v>
      </c>
      <c r="BO740" s="1062">
        <v>0</v>
      </c>
      <c r="BP740" s="1062">
        <v>0</v>
      </c>
      <c r="BQ740" s="1128">
        <v>1</v>
      </c>
      <c r="BR740" s="1081">
        <v>0</v>
      </c>
      <c r="BS740" s="1062">
        <v>0</v>
      </c>
      <c r="BT740" s="1062">
        <v>0</v>
      </c>
      <c r="BU740" s="1062">
        <v>0</v>
      </c>
      <c r="BV740" s="1062">
        <v>0</v>
      </c>
      <c r="BW740" s="1076">
        <v>1</v>
      </c>
      <c r="CA740" s="1062">
        <v>2</v>
      </c>
      <c r="CB740" s="1062">
        <v>0</v>
      </c>
      <c r="CC740" s="1062">
        <v>1</v>
      </c>
      <c r="CD740" s="1062">
        <v>3</v>
      </c>
      <c r="CE740" s="1082">
        <v>1</v>
      </c>
      <c r="CH740" s="1062">
        <v>2</v>
      </c>
      <c r="CI740" s="1062">
        <v>1</v>
      </c>
      <c r="CJ740" s="1062">
        <v>4</v>
      </c>
      <c r="CK740" s="1062">
        <v>7</v>
      </c>
      <c r="CL740" s="1082">
        <v>1</v>
      </c>
      <c r="CP740" s="1062">
        <v>9</v>
      </c>
      <c r="CQ740" s="1062">
        <v>3</v>
      </c>
      <c r="CR740" s="1062">
        <v>5</v>
      </c>
      <c r="CS740" s="1062">
        <v>17</v>
      </c>
      <c r="CT740" s="1082">
        <v>1</v>
      </c>
      <c r="CW740" s="1062">
        <v>9</v>
      </c>
      <c r="CX740" s="1062">
        <v>4</v>
      </c>
      <c r="CY740" s="1062">
        <v>6</v>
      </c>
      <c r="CZ740" s="1062">
        <v>19</v>
      </c>
      <c r="DA740" s="1082">
        <v>1</v>
      </c>
      <c r="DB740" s="1082"/>
      <c r="DC740" s="1082"/>
      <c r="DD740" s="1082"/>
      <c r="DE740" s="1082"/>
      <c r="DF740" s="1082"/>
      <c r="DG740" s="1082"/>
      <c r="DH740" s="1082"/>
      <c r="DI740" s="1082"/>
      <c r="DJ740" s="1082"/>
      <c r="DK740" s="1082"/>
      <c r="DL740" s="1082"/>
      <c r="EF740" s="1062">
        <v>0</v>
      </c>
      <c r="EG740" s="1062">
        <v>0</v>
      </c>
      <c r="EH740" s="1062">
        <v>0</v>
      </c>
      <c r="EI740" s="1062">
        <v>0</v>
      </c>
      <c r="EJ740" s="1082">
        <v>0</v>
      </c>
      <c r="EM740" s="1062">
        <v>0</v>
      </c>
      <c r="EN740" s="1062">
        <v>0</v>
      </c>
      <c r="EO740" s="1062">
        <v>0</v>
      </c>
      <c r="EP740" s="1062">
        <v>0</v>
      </c>
      <c r="EQ740" s="1082">
        <v>0</v>
      </c>
      <c r="EU740" s="1062">
        <v>5</v>
      </c>
      <c r="EV740" s="1062">
        <v>0</v>
      </c>
      <c r="EW740" s="1062">
        <v>0</v>
      </c>
      <c r="EX740" s="1062">
        <v>5</v>
      </c>
      <c r="EY740" s="1081">
        <v>1</v>
      </c>
      <c r="FB740" s="1062">
        <v>5</v>
      </c>
      <c r="FC740" s="1062">
        <v>0</v>
      </c>
      <c r="FD740" s="1062">
        <v>2</v>
      </c>
      <c r="FE740" s="1062">
        <v>7</v>
      </c>
      <c r="FF740" s="1082">
        <v>1</v>
      </c>
      <c r="FJ740" s="1062">
        <v>0</v>
      </c>
      <c r="FK740" s="1062">
        <v>0</v>
      </c>
      <c r="FL740" s="1062">
        <v>0</v>
      </c>
      <c r="FM740" s="1062">
        <v>0</v>
      </c>
      <c r="FN740" s="1124">
        <v>0</v>
      </c>
      <c r="FO740" s="1082">
        <v>0</v>
      </c>
      <c r="FQ740" s="1062">
        <v>0</v>
      </c>
      <c r="FR740" s="1062">
        <v>0</v>
      </c>
      <c r="FS740" s="1062">
        <v>0</v>
      </c>
      <c r="FT740" s="1062">
        <v>0</v>
      </c>
      <c r="FU740" s="1076">
        <v>0</v>
      </c>
      <c r="FY740" s="1062">
        <v>3</v>
      </c>
      <c r="FZ740" s="1062">
        <v>2</v>
      </c>
      <c r="GA740" s="1062">
        <v>2</v>
      </c>
      <c r="GB740" s="590">
        <v>7</v>
      </c>
      <c r="GC740" s="1139">
        <v>1</v>
      </c>
      <c r="GE740" s="589">
        <v>27</v>
      </c>
      <c r="GF740" s="589">
        <v>5</v>
      </c>
      <c r="GG740" s="589">
        <v>13</v>
      </c>
      <c r="GH740" s="586">
        <v>0</v>
      </c>
      <c r="GI740" s="586">
        <v>2</v>
      </c>
    </row>
    <row r="741" spans="1:191" hidden="1" x14ac:dyDescent="0.35">
      <c r="A741" s="1225">
        <v>43759</v>
      </c>
      <c r="Q741" s="1062">
        <v>2</v>
      </c>
      <c r="R741" s="1062">
        <v>3</v>
      </c>
      <c r="S741" s="1062">
        <v>6</v>
      </c>
      <c r="T741" s="1062">
        <v>11</v>
      </c>
      <c r="U741" s="1076">
        <v>1</v>
      </c>
      <c r="W741" s="1062">
        <v>2</v>
      </c>
      <c r="X741" s="1062">
        <v>3</v>
      </c>
      <c r="Y741" s="1062">
        <v>6</v>
      </c>
      <c r="Z741" s="1062">
        <v>11</v>
      </c>
      <c r="AA741" s="1076">
        <v>1</v>
      </c>
      <c r="AC741" s="1062">
        <v>9</v>
      </c>
      <c r="AD741" s="1062">
        <v>0</v>
      </c>
      <c r="AE741" s="1062">
        <v>1</v>
      </c>
      <c r="AF741" s="1062">
        <v>10</v>
      </c>
      <c r="AG741" s="1076">
        <v>1</v>
      </c>
      <c r="AJ741" s="1062">
        <v>10</v>
      </c>
      <c r="AK741" s="1062">
        <v>1</v>
      </c>
      <c r="AL741" s="1062">
        <v>2</v>
      </c>
      <c r="AM741" s="1062">
        <v>13</v>
      </c>
      <c r="AN741" s="1076">
        <v>1</v>
      </c>
      <c r="AQ741" s="1062">
        <v>0</v>
      </c>
      <c r="AR741" s="1062">
        <v>3</v>
      </c>
      <c r="AS741" s="1062">
        <v>5</v>
      </c>
      <c r="AT741" s="1062">
        <v>8</v>
      </c>
      <c r="AU741" s="1082">
        <v>1</v>
      </c>
      <c r="AX741" s="1062">
        <v>0</v>
      </c>
      <c r="AY741" s="1062">
        <v>3</v>
      </c>
      <c r="AZ741" s="1062">
        <v>5</v>
      </c>
      <c r="BA741" s="1062">
        <v>8</v>
      </c>
      <c r="BB741" s="1082">
        <v>1</v>
      </c>
      <c r="BM741" s="1062">
        <v>0</v>
      </c>
      <c r="BN741" s="1062">
        <v>0</v>
      </c>
      <c r="BO741" s="1062">
        <v>0</v>
      </c>
      <c r="BP741" s="1062">
        <v>0</v>
      </c>
      <c r="BQ741" s="1128">
        <v>1</v>
      </c>
      <c r="BR741" s="1081">
        <v>0</v>
      </c>
      <c r="BS741" s="1062">
        <v>0</v>
      </c>
      <c r="BT741" s="1062">
        <v>0</v>
      </c>
      <c r="BU741" s="1062">
        <v>0</v>
      </c>
      <c r="BV741" s="1062">
        <v>0</v>
      </c>
      <c r="BW741" s="1076">
        <v>1</v>
      </c>
      <c r="CA741" s="1062">
        <v>0</v>
      </c>
      <c r="CB741" s="1062">
        <v>0</v>
      </c>
      <c r="CC741" s="1062">
        <v>4</v>
      </c>
      <c r="CD741" s="1062">
        <v>4</v>
      </c>
      <c r="CE741" s="1082">
        <v>1</v>
      </c>
      <c r="CH741" s="1062">
        <v>1</v>
      </c>
      <c r="CI741" s="1062">
        <v>1</v>
      </c>
      <c r="CJ741" s="1062">
        <v>6</v>
      </c>
      <c r="CK741" s="1062">
        <v>8</v>
      </c>
      <c r="CL741" s="1082">
        <v>1</v>
      </c>
      <c r="CP741" s="1062">
        <v>6</v>
      </c>
      <c r="CQ741" s="1062">
        <v>0</v>
      </c>
      <c r="CR741" s="1062">
        <v>2</v>
      </c>
      <c r="CS741" s="1062">
        <v>8</v>
      </c>
      <c r="CT741" s="1082">
        <v>1</v>
      </c>
      <c r="CW741" s="1062">
        <v>6</v>
      </c>
      <c r="CX741" s="1062">
        <v>1</v>
      </c>
      <c r="CY741" s="1062">
        <v>2</v>
      </c>
      <c r="CZ741" s="1062">
        <v>9</v>
      </c>
      <c r="DA741" s="1082">
        <v>1</v>
      </c>
      <c r="DB741" s="1082"/>
      <c r="DC741" s="1082"/>
      <c r="DD741" s="1082"/>
      <c r="DE741" s="1082"/>
      <c r="DF741" s="1082"/>
      <c r="DG741" s="1082"/>
      <c r="DH741" s="1082"/>
      <c r="DI741" s="1082"/>
      <c r="DJ741" s="1082"/>
      <c r="DK741" s="1082"/>
      <c r="DL741" s="1082"/>
      <c r="EF741" s="1062">
        <v>3</v>
      </c>
      <c r="EG741" s="1062">
        <v>1</v>
      </c>
      <c r="EH741" s="1062">
        <v>1</v>
      </c>
      <c r="EI741" s="1062">
        <v>5</v>
      </c>
      <c r="EJ741" s="1082">
        <v>1</v>
      </c>
      <c r="EM741" s="1062">
        <v>4</v>
      </c>
      <c r="EN741" s="1062">
        <v>2</v>
      </c>
      <c r="EO741" s="1062">
        <v>1</v>
      </c>
      <c r="EP741" s="1062">
        <v>7</v>
      </c>
      <c r="EQ741" s="1082">
        <v>1</v>
      </c>
      <c r="EU741" s="1062">
        <v>5</v>
      </c>
      <c r="EV741" s="1062">
        <v>0</v>
      </c>
      <c r="EW741" s="1062">
        <v>0</v>
      </c>
      <c r="EX741" s="1062">
        <v>5</v>
      </c>
      <c r="EY741" s="1081">
        <v>1</v>
      </c>
      <c r="FB741" s="1062">
        <v>7</v>
      </c>
      <c r="FC741" s="1062">
        <v>0</v>
      </c>
      <c r="FD741" s="1062">
        <v>3</v>
      </c>
      <c r="FE741" s="1062">
        <v>10</v>
      </c>
      <c r="FF741" s="1082">
        <v>1</v>
      </c>
      <c r="FJ741" s="1062">
        <v>0</v>
      </c>
      <c r="FK741" s="1062">
        <v>0</v>
      </c>
      <c r="FL741" s="1062">
        <v>0</v>
      </c>
      <c r="FM741" s="1062">
        <v>0</v>
      </c>
      <c r="FN741" s="1124">
        <v>0</v>
      </c>
      <c r="FO741" s="1082">
        <v>0</v>
      </c>
      <c r="FQ741" s="1062">
        <v>0</v>
      </c>
      <c r="FR741" s="1062">
        <v>0</v>
      </c>
      <c r="FS741" s="1062">
        <v>0</v>
      </c>
      <c r="FT741" s="1062">
        <v>0</v>
      </c>
      <c r="FU741" s="1076">
        <v>0</v>
      </c>
      <c r="FY741" s="1062">
        <v>2</v>
      </c>
      <c r="FZ741" s="1062">
        <v>0</v>
      </c>
      <c r="GA741" s="1062">
        <v>2</v>
      </c>
      <c r="GB741" s="590">
        <v>4</v>
      </c>
      <c r="GC741" s="1139">
        <v>1</v>
      </c>
      <c r="GE741" s="589">
        <v>25</v>
      </c>
      <c r="GF741" s="589">
        <v>4</v>
      </c>
      <c r="GG741" s="589">
        <v>15</v>
      </c>
      <c r="GH741" s="586">
        <v>0</v>
      </c>
      <c r="GI741" s="586">
        <v>0</v>
      </c>
    </row>
    <row r="742" spans="1:191" hidden="1" x14ac:dyDescent="0.35">
      <c r="A742" s="1225">
        <v>43760</v>
      </c>
      <c r="Q742" s="1062">
        <v>3</v>
      </c>
      <c r="R742" s="1062">
        <v>1</v>
      </c>
      <c r="S742" s="1062">
        <v>4</v>
      </c>
      <c r="T742" s="1062">
        <v>8</v>
      </c>
      <c r="U742" s="1076">
        <v>1</v>
      </c>
      <c r="W742" s="1062">
        <v>3</v>
      </c>
      <c r="X742" s="1062">
        <v>1</v>
      </c>
      <c r="Y742" s="1062">
        <v>6</v>
      </c>
      <c r="Z742" s="1062">
        <v>10</v>
      </c>
      <c r="AA742" s="1076">
        <v>1</v>
      </c>
      <c r="AC742" s="1062">
        <v>1</v>
      </c>
      <c r="AD742" s="1062">
        <v>3</v>
      </c>
      <c r="AE742" s="1062">
        <v>2</v>
      </c>
      <c r="AF742" s="1062">
        <v>6</v>
      </c>
      <c r="AG742" s="1076">
        <v>1</v>
      </c>
      <c r="AJ742" s="1062">
        <v>1</v>
      </c>
      <c r="AK742" s="1062">
        <v>4</v>
      </c>
      <c r="AL742" s="1062">
        <v>2</v>
      </c>
      <c r="AM742" s="1062">
        <v>7</v>
      </c>
      <c r="AN742" s="1076">
        <v>1</v>
      </c>
      <c r="AQ742" s="1062">
        <v>1</v>
      </c>
      <c r="AR742" s="1062">
        <v>2</v>
      </c>
      <c r="AS742" s="1062">
        <v>0</v>
      </c>
      <c r="AT742" s="1062">
        <v>3</v>
      </c>
      <c r="AU742" s="1082">
        <v>1</v>
      </c>
      <c r="AX742" s="1062">
        <v>1</v>
      </c>
      <c r="AY742" s="1062">
        <v>3</v>
      </c>
      <c r="AZ742" s="1062">
        <v>0</v>
      </c>
      <c r="BA742" s="1062">
        <v>4</v>
      </c>
      <c r="BB742" s="1082">
        <v>1</v>
      </c>
      <c r="BM742" s="1062">
        <v>0</v>
      </c>
      <c r="BN742" s="1062">
        <v>0</v>
      </c>
      <c r="BO742" s="1062">
        <v>0</v>
      </c>
      <c r="BP742" s="1062">
        <v>0</v>
      </c>
      <c r="BQ742" s="1128">
        <v>1</v>
      </c>
      <c r="BR742" s="1081">
        <v>0</v>
      </c>
      <c r="BS742" s="1062">
        <v>0</v>
      </c>
      <c r="BT742" s="1062">
        <v>0</v>
      </c>
      <c r="BU742" s="1062">
        <v>0</v>
      </c>
      <c r="BV742" s="1062">
        <v>0</v>
      </c>
      <c r="BW742" s="1076">
        <v>1</v>
      </c>
      <c r="CA742" s="1062">
        <v>5</v>
      </c>
      <c r="CB742" s="1062">
        <v>1</v>
      </c>
      <c r="CC742" s="1062">
        <v>4</v>
      </c>
      <c r="CD742" s="1062">
        <v>10</v>
      </c>
      <c r="CE742" s="1082">
        <v>1</v>
      </c>
      <c r="CH742" s="1062">
        <v>5</v>
      </c>
      <c r="CI742" s="1062">
        <v>3</v>
      </c>
      <c r="CJ742" s="1062">
        <v>6</v>
      </c>
      <c r="CK742" s="1062">
        <v>14</v>
      </c>
      <c r="CL742" s="1082">
        <v>1</v>
      </c>
      <c r="CP742" s="1062">
        <v>8</v>
      </c>
      <c r="CQ742" s="1062">
        <v>0</v>
      </c>
      <c r="CR742" s="1062">
        <v>0</v>
      </c>
      <c r="CS742" s="1062">
        <v>8</v>
      </c>
      <c r="CT742" s="1082">
        <v>1</v>
      </c>
      <c r="CW742" s="1062">
        <v>9</v>
      </c>
      <c r="CX742" s="1062">
        <v>0</v>
      </c>
      <c r="CY742" s="1062">
        <v>1</v>
      </c>
      <c r="CZ742" s="1062">
        <v>10</v>
      </c>
      <c r="DA742" s="1082">
        <v>1</v>
      </c>
      <c r="DB742" s="1082"/>
      <c r="DC742" s="1082"/>
      <c r="DD742" s="1082"/>
      <c r="DE742" s="1082"/>
      <c r="DF742" s="1082"/>
      <c r="DG742" s="1082"/>
      <c r="DH742" s="1082"/>
      <c r="DI742" s="1082"/>
      <c r="DJ742" s="1082"/>
      <c r="DK742" s="1082"/>
      <c r="DL742" s="1082"/>
      <c r="EF742" s="1062">
        <v>4</v>
      </c>
      <c r="EG742" s="1062">
        <v>0</v>
      </c>
      <c r="EH742" s="1062">
        <v>0</v>
      </c>
      <c r="EI742" s="1062">
        <v>4</v>
      </c>
      <c r="EJ742" s="1082">
        <v>1</v>
      </c>
      <c r="EM742" s="1062">
        <v>5</v>
      </c>
      <c r="EN742" s="1062">
        <v>1</v>
      </c>
      <c r="EO742" s="1062">
        <v>1</v>
      </c>
      <c r="EP742" s="1062">
        <v>7</v>
      </c>
      <c r="EQ742" s="1082">
        <v>1</v>
      </c>
      <c r="EU742" s="1062">
        <v>3</v>
      </c>
      <c r="EV742" s="1062">
        <v>1</v>
      </c>
      <c r="EW742" s="1062">
        <v>1</v>
      </c>
      <c r="EX742" s="1062">
        <v>5</v>
      </c>
      <c r="EY742" s="1081">
        <v>1</v>
      </c>
      <c r="FB742" s="1062">
        <v>3</v>
      </c>
      <c r="FC742" s="1062">
        <v>1</v>
      </c>
      <c r="FD742" s="1062">
        <v>3</v>
      </c>
      <c r="FE742" s="1062">
        <v>7</v>
      </c>
      <c r="FF742" s="1082">
        <v>1</v>
      </c>
      <c r="FJ742" s="1062">
        <v>0</v>
      </c>
      <c r="FK742" s="1062">
        <v>0</v>
      </c>
      <c r="FL742" s="1062">
        <v>0</v>
      </c>
      <c r="FM742" s="1062">
        <v>0</v>
      </c>
      <c r="FN742" s="1124">
        <v>0</v>
      </c>
      <c r="FO742" s="1082">
        <v>0</v>
      </c>
      <c r="FQ742" s="1062">
        <v>0</v>
      </c>
      <c r="FR742" s="1062">
        <v>0</v>
      </c>
      <c r="FS742" s="1062">
        <v>0</v>
      </c>
      <c r="FT742" s="1062">
        <v>0</v>
      </c>
      <c r="FU742" s="1076">
        <v>0</v>
      </c>
      <c r="FY742" s="1062">
        <v>1</v>
      </c>
      <c r="FZ742" s="1062">
        <v>2</v>
      </c>
      <c r="GA742" s="1062">
        <v>1</v>
      </c>
      <c r="GB742" s="590">
        <v>4</v>
      </c>
      <c r="GC742" s="1139">
        <v>1</v>
      </c>
      <c r="GE742" s="589">
        <v>23</v>
      </c>
      <c r="GF742" s="589">
        <v>9</v>
      </c>
      <c r="GG742" s="589">
        <v>8</v>
      </c>
      <c r="GH742" s="586">
        <v>0</v>
      </c>
      <c r="GI742" s="586">
        <v>1</v>
      </c>
    </row>
    <row r="743" spans="1:191" hidden="1" x14ac:dyDescent="0.35">
      <c r="A743" s="1225">
        <v>43761</v>
      </c>
      <c r="Q743" s="1062">
        <v>2</v>
      </c>
      <c r="R743" s="1062">
        <v>1</v>
      </c>
      <c r="S743" s="1062">
        <v>1</v>
      </c>
      <c r="T743" s="1062">
        <v>4</v>
      </c>
      <c r="U743" s="1076">
        <v>1</v>
      </c>
      <c r="W743" s="1062">
        <v>2</v>
      </c>
      <c r="X743" s="1062">
        <v>1</v>
      </c>
      <c r="Y743" s="1062">
        <v>1</v>
      </c>
      <c r="Z743" s="1062">
        <v>4</v>
      </c>
      <c r="AA743" s="1076">
        <v>1</v>
      </c>
      <c r="AC743" s="1062">
        <v>2</v>
      </c>
      <c r="AD743" s="1062">
        <v>0</v>
      </c>
      <c r="AE743" s="1062">
        <v>4</v>
      </c>
      <c r="AF743" s="1062">
        <v>6</v>
      </c>
      <c r="AG743" s="1076">
        <v>1</v>
      </c>
      <c r="AJ743" s="1062">
        <v>2</v>
      </c>
      <c r="AK743" s="1062">
        <v>1</v>
      </c>
      <c r="AL743" s="1062">
        <v>4</v>
      </c>
      <c r="AM743" s="1062">
        <v>7</v>
      </c>
      <c r="AN743" s="1076">
        <v>1</v>
      </c>
      <c r="AQ743" s="1062">
        <v>2</v>
      </c>
      <c r="AR743" s="1062">
        <v>5</v>
      </c>
      <c r="AS743" s="1062">
        <v>2</v>
      </c>
      <c r="AT743" s="1062">
        <v>9</v>
      </c>
      <c r="AU743" s="1082">
        <v>1</v>
      </c>
      <c r="AX743" s="1062">
        <v>6</v>
      </c>
      <c r="AY743" s="1062">
        <v>2</v>
      </c>
      <c r="AZ743" s="1062">
        <v>2</v>
      </c>
      <c r="BA743" s="1062">
        <v>10</v>
      </c>
      <c r="BB743" s="1082">
        <v>1</v>
      </c>
      <c r="BM743" s="1062">
        <v>0</v>
      </c>
      <c r="BN743" s="1062">
        <v>0</v>
      </c>
      <c r="BO743" s="1062">
        <v>0</v>
      </c>
      <c r="BP743" s="1062">
        <v>0</v>
      </c>
      <c r="BQ743" s="1128">
        <v>1</v>
      </c>
      <c r="BR743" s="1081">
        <v>0</v>
      </c>
      <c r="BS743" s="1062">
        <v>0</v>
      </c>
      <c r="BT743" s="1062">
        <v>0</v>
      </c>
      <c r="BU743" s="1062">
        <v>0</v>
      </c>
      <c r="BV743" s="1062">
        <v>0</v>
      </c>
      <c r="BW743" s="1076">
        <v>1</v>
      </c>
      <c r="CA743" s="1062">
        <v>10</v>
      </c>
      <c r="CB743" s="1062">
        <v>1</v>
      </c>
      <c r="CC743" s="1062">
        <v>1</v>
      </c>
      <c r="CD743" s="1062">
        <v>12</v>
      </c>
      <c r="CE743" s="1082">
        <v>1</v>
      </c>
      <c r="CH743" s="1062">
        <v>11</v>
      </c>
      <c r="CI743" s="1062">
        <v>2</v>
      </c>
      <c r="CJ743" s="1062">
        <v>3</v>
      </c>
      <c r="CK743" s="1062">
        <v>16</v>
      </c>
      <c r="CL743" s="1082">
        <v>1</v>
      </c>
      <c r="CP743" s="1062">
        <v>1</v>
      </c>
      <c r="CQ743" s="1062">
        <v>1</v>
      </c>
      <c r="CR743" s="1062">
        <v>4</v>
      </c>
      <c r="CS743" s="1062">
        <v>6</v>
      </c>
      <c r="CT743" s="1082">
        <v>1</v>
      </c>
      <c r="CW743" s="1062">
        <v>2</v>
      </c>
      <c r="CX743" s="1062">
        <v>2</v>
      </c>
      <c r="CY743" s="1062">
        <v>5</v>
      </c>
      <c r="CZ743" s="1062">
        <v>9</v>
      </c>
      <c r="DA743" s="1082">
        <v>1</v>
      </c>
      <c r="DB743" s="1082"/>
      <c r="DC743" s="1082"/>
      <c r="DD743" s="1082"/>
      <c r="DE743" s="1082"/>
      <c r="DF743" s="1082"/>
      <c r="DG743" s="1082"/>
      <c r="DH743" s="1082"/>
      <c r="DI743" s="1082"/>
      <c r="DJ743" s="1082"/>
      <c r="DK743" s="1082"/>
      <c r="DL743" s="1082"/>
      <c r="EF743" s="1062">
        <v>9</v>
      </c>
      <c r="EG743" s="1062">
        <v>0</v>
      </c>
      <c r="EH743" s="1062">
        <v>0</v>
      </c>
      <c r="EI743" s="1062">
        <v>9</v>
      </c>
      <c r="EJ743" s="1082">
        <v>1</v>
      </c>
      <c r="EM743" s="1062">
        <v>10</v>
      </c>
      <c r="EN743" s="1062">
        <v>2</v>
      </c>
      <c r="EO743" s="1062">
        <v>2</v>
      </c>
      <c r="EP743" s="1062">
        <v>14</v>
      </c>
      <c r="EQ743" s="1082">
        <v>1</v>
      </c>
      <c r="EU743" s="1062">
        <v>7</v>
      </c>
      <c r="EV743" s="1062">
        <v>0</v>
      </c>
      <c r="EW743" s="1062">
        <v>2</v>
      </c>
      <c r="EX743" s="1062">
        <v>9</v>
      </c>
      <c r="EY743" s="1081">
        <v>1</v>
      </c>
      <c r="FB743" s="1062">
        <v>8</v>
      </c>
      <c r="FC743" s="1062">
        <v>1</v>
      </c>
      <c r="FD743" s="1062">
        <v>4</v>
      </c>
      <c r="FE743" s="1062">
        <v>13</v>
      </c>
      <c r="FF743" s="1082">
        <v>1</v>
      </c>
      <c r="FJ743" s="1062">
        <v>0</v>
      </c>
      <c r="FK743" s="1062">
        <v>0</v>
      </c>
      <c r="FL743" s="1062">
        <v>0</v>
      </c>
      <c r="FM743" s="1062">
        <v>0</v>
      </c>
      <c r="FN743" s="1124">
        <v>0</v>
      </c>
      <c r="FO743" s="1082">
        <v>0</v>
      </c>
      <c r="FQ743" s="1062">
        <v>0</v>
      </c>
      <c r="FR743" s="1062">
        <v>0</v>
      </c>
      <c r="FS743" s="1062">
        <v>0</v>
      </c>
      <c r="FT743" s="1062">
        <v>0</v>
      </c>
      <c r="FU743" s="1076">
        <v>0</v>
      </c>
      <c r="FY743" s="1062">
        <v>3</v>
      </c>
      <c r="FZ743" s="1062">
        <v>1</v>
      </c>
      <c r="GA743" s="1062">
        <v>1</v>
      </c>
      <c r="GB743" s="590">
        <v>5</v>
      </c>
      <c r="GC743" s="1139">
        <v>1</v>
      </c>
      <c r="GE743" s="589">
        <v>34</v>
      </c>
      <c r="GF743" s="589">
        <v>8</v>
      </c>
      <c r="GG743" s="589">
        <v>14</v>
      </c>
      <c r="GH743" s="586">
        <v>0</v>
      </c>
      <c r="GI743" s="586">
        <v>0</v>
      </c>
    </row>
    <row r="744" spans="1:191" hidden="1" x14ac:dyDescent="0.35">
      <c r="A744" s="1225">
        <v>43762</v>
      </c>
      <c r="Q744" s="1062">
        <v>6</v>
      </c>
      <c r="R744" s="1062">
        <v>3</v>
      </c>
      <c r="S744" s="1062">
        <v>2</v>
      </c>
      <c r="T744" s="1062">
        <v>11</v>
      </c>
      <c r="U744" s="1076">
        <v>1</v>
      </c>
      <c r="W744" s="1062">
        <v>6</v>
      </c>
      <c r="X744" s="1062">
        <v>3</v>
      </c>
      <c r="Y744" s="1062">
        <v>2</v>
      </c>
      <c r="Z744" s="1062">
        <v>11</v>
      </c>
      <c r="AA744" s="1076">
        <v>1</v>
      </c>
      <c r="AC744" s="1062">
        <v>3</v>
      </c>
      <c r="AD744" s="1062">
        <v>1</v>
      </c>
      <c r="AE744" s="1062">
        <v>4</v>
      </c>
      <c r="AF744" s="1062">
        <v>8</v>
      </c>
      <c r="AG744" s="1076">
        <v>1</v>
      </c>
      <c r="AJ744" s="1062">
        <v>4</v>
      </c>
      <c r="AK744" s="1062">
        <v>1</v>
      </c>
      <c r="AL744" s="1062">
        <v>4</v>
      </c>
      <c r="AM744" s="1062">
        <v>9</v>
      </c>
      <c r="AN744" s="1076">
        <v>1</v>
      </c>
      <c r="AQ744" s="1062">
        <v>2</v>
      </c>
      <c r="AR744" s="1062">
        <v>0</v>
      </c>
      <c r="AS744" s="1062">
        <v>2</v>
      </c>
      <c r="AT744" s="1062">
        <v>4</v>
      </c>
      <c r="AU744" s="1082">
        <v>1</v>
      </c>
      <c r="AX744" s="1062">
        <v>2</v>
      </c>
      <c r="AY744" s="1062">
        <v>2</v>
      </c>
      <c r="AZ744" s="1062">
        <v>2</v>
      </c>
      <c r="BA744" s="1062">
        <v>6</v>
      </c>
      <c r="BB744" s="1082">
        <v>1</v>
      </c>
      <c r="BM744" s="1062">
        <v>0</v>
      </c>
      <c r="BN744" s="1062">
        <v>0</v>
      </c>
      <c r="BO744" s="1062">
        <v>0</v>
      </c>
      <c r="BP744" s="1062">
        <v>0</v>
      </c>
      <c r="BQ744" s="1128">
        <v>1</v>
      </c>
      <c r="BR744" s="1081">
        <v>0</v>
      </c>
      <c r="BS744" s="1062">
        <v>0</v>
      </c>
      <c r="BT744" s="1062">
        <v>0</v>
      </c>
      <c r="BU744" s="1062">
        <v>0</v>
      </c>
      <c r="BV744" s="1062">
        <v>0</v>
      </c>
      <c r="BW744" s="1076">
        <v>1</v>
      </c>
      <c r="CA744" s="1062">
        <v>2</v>
      </c>
      <c r="CB744" s="1062">
        <v>0</v>
      </c>
      <c r="CC744" s="1062">
        <v>4</v>
      </c>
      <c r="CD744" s="1062">
        <v>6</v>
      </c>
      <c r="CE744" s="1082">
        <v>1</v>
      </c>
      <c r="CH744" s="1062">
        <v>5</v>
      </c>
      <c r="CI744" s="1062">
        <v>1</v>
      </c>
      <c r="CJ744" s="1062">
        <v>6</v>
      </c>
      <c r="CK744" s="1062">
        <v>12</v>
      </c>
      <c r="CL744" s="1082">
        <v>1</v>
      </c>
      <c r="CP744" s="1062">
        <v>5</v>
      </c>
      <c r="CQ744" s="1062">
        <v>1</v>
      </c>
      <c r="CR744" s="1062">
        <v>6</v>
      </c>
      <c r="CS744" s="1062">
        <v>12</v>
      </c>
      <c r="CT744" s="1082">
        <v>1</v>
      </c>
      <c r="CW744" s="1062">
        <v>5</v>
      </c>
      <c r="CX744" s="1062">
        <v>2</v>
      </c>
      <c r="CY744" s="1062">
        <v>6</v>
      </c>
      <c r="CZ744" s="1062">
        <v>13</v>
      </c>
      <c r="DA744" s="1082">
        <v>1</v>
      </c>
      <c r="DB744" s="1082"/>
      <c r="DC744" s="1082"/>
      <c r="DD744" s="1082"/>
      <c r="DE744" s="1082"/>
      <c r="DF744" s="1082"/>
      <c r="DG744" s="1082"/>
      <c r="DH744" s="1082"/>
      <c r="DI744" s="1082"/>
      <c r="DJ744" s="1082"/>
      <c r="DK744" s="1082"/>
      <c r="DL744" s="1082"/>
      <c r="EF744" s="1062">
        <v>11</v>
      </c>
      <c r="EG744" s="1062">
        <v>1</v>
      </c>
      <c r="EH744" s="1062">
        <v>0</v>
      </c>
      <c r="EI744" s="1062">
        <v>12</v>
      </c>
      <c r="EJ744" s="1082">
        <v>1</v>
      </c>
      <c r="EM744" s="1062">
        <v>12</v>
      </c>
      <c r="EN744" s="1062">
        <v>1</v>
      </c>
      <c r="EO744" s="1062">
        <v>0</v>
      </c>
      <c r="EP744" s="1062">
        <v>13</v>
      </c>
      <c r="EQ744" s="1082">
        <v>1</v>
      </c>
      <c r="EU744" s="1062">
        <v>6</v>
      </c>
      <c r="EV744" s="1062">
        <v>0</v>
      </c>
      <c r="EW744" s="1062">
        <v>2</v>
      </c>
      <c r="EX744" s="1062">
        <v>8</v>
      </c>
      <c r="EY744" s="1081">
        <v>1</v>
      </c>
      <c r="FB744" s="1062">
        <v>7</v>
      </c>
      <c r="FC744" s="1062">
        <v>0</v>
      </c>
      <c r="FD744" s="1062">
        <v>4</v>
      </c>
      <c r="FE744" s="1062">
        <v>11</v>
      </c>
      <c r="FF744" s="1082">
        <v>1</v>
      </c>
      <c r="FJ744" s="1062">
        <v>0</v>
      </c>
      <c r="FK744" s="1062">
        <v>0</v>
      </c>
      <c r="FL744" s="1062">
        <v>0</v>
      </c>
      <c r="FM744" s="1062">
        <v>0</v>
      </c>
      <c r="FN744" s="1124">
        <v>0</v>
      </c>
      <c r="FO744" s="1082">
        <v>0</v>
      </c>
      <c r="FQ744" s="1062">
        <v>0</v>
      </c>
      <c r="FR744" s="1062">
        <v>0</v>
      </c>
      <c r="FS744" s="1062">
        <v>0</v>
      </c>
      <c r="FT744" s="1062">
        <v>0</v>
      </c>
      <c r="FU744" s="1076">
        <v>0</v>
      </c>
      <c r="FY744" s="1062">
        <v>5</v>
      </c>
      <c r="FZ744" s="1062">
        <v>1</v>
      </c>
      <c r="GA744" s="1062">
        <v>2</v>
      </c>
      <c r="GB744" s="590">
        <v>8</v>
      </c>
      <c r="GC744" s="1139">
        <v>1</v>
      </c>
      <c r="GE744" s="589">
        <v>34</v>
      </c>
      <c r="GF744" s="589">
        <v>4</v>
      </c>
      <c r="GG744" s="589">
        <v>20</v>
      </c>
      <c r="GH744" s="586">
        <v>0</v>
      </c>
      <c r="GI744" s="586">
        <v>1</v>
      </c>
    </row>
    <row r="745" spans="1:191" hidden="1" x14ac:dyDescent="0.35">
      <c r="A745" s="1227">
        <v>43763</v>
      </c>
      <c r="Q745" s="1062">
        <v>1</v>
      </c>
      <c r="R745" s="1062">
        <v>1</v>
      </c>
      <c r="S745" s="1062">
        <v>3</v>
      </c>
      <c r="T745" s="1062">
        <v>5</v>
      </c>
      <c r="U745" s="1076">
        <v>1</v>
      </c>
      <c r="W745" s="1062">
        <v>2</v>
      </c>
      <c r="X745" s="1062">
        <v>1</v>
      </c>
      <c r="Y745" s="1062">
        <v>3</v>
      </c>
      <c r="Z745" s="1062">
        <v>6</v>
      </c>
      <c r="AA745" s="1076">
        <v>1</v>
      </c>
      <c r="AC745" s="1062">
        <v>1</v>
      </c>
      <c r="AD745" s="1062">
        <v>0</v>
      </c>
      <c r="AE745" s="1062">
        <v>3</v>
      </c>
      <c r="AF745" s="1062">
        <v>4</v>
      </c>
      <c r="AG745" s="1076">
        <v>1</v>
      </c>
      <c r="AJ745" s="1062">
        <v>1</v>
      </c>
      <c r="AK745" s="1062">
        <v>1</v>
      </c>
      <c r="AL745" s="1062">
        <v>5</v>
      </c>
      <c r="AM745" s="1062">
        <v>7</v>
      </c>
      <c r="AN745" s="1076">
        <v>1</v>
      </c>
      <c r="AQ745" s="1062">
        <v>1</v>
      </c>
      <c r="AR745" s="1062">
        <v>0</v>
      </c>
      <c r="AS745" s="1062">
        <v>6</v>
      </c>
      <c r="AT745" s="1062">
        <v>7</v>
      </c>
      <c r="AU745" s="1082">
        <v>1</v>
      </c>
      <c r="AX745" s="1062">
        <v>2</v>
      </c>
      <c r="AY745" s="1062">
        <v>1</v>
      </c>
      <c r="AZ745" s="1062">
        <v>6</v>
      </c>
      <c r="BA745" s="1062">
        <v>9</v>
      </c>
      <c r="BB745" s="1082">
        <v>1</v>
      </c>
      <c r="BM745" s="1062">
        <v>0</v>
      </c>
      <c r="BN745" s="1062">
        <v>0</v>
      </c>
      <c r="BO745" s="1062">
        <v>0</v>
      </c>
      <c r="BP745" s="1062">
        <v>0</v>
      </c>
      <c r="BQ745" s="1128">
        <v>1</v>
      </c>
      <c r="BR745" s="1081">
        <v>0</v>
      </c>
      <c r="BS745" s="1062">
        <v>0</v>
      </c>
      <c r="BT745" s="1062">
        <v>0</v>
      </c>
      <c r="BU745" s="1062">
        <v>0</v>
      </c>
      <c r="BV745" s="1062">
        <v>0</v>
      </c>
      <c r="BW745" s="1076">
        <v>1</v>
      </c>
      <c r="CA745" s="1062">
        <v>5</v>
      </c>
      <c r="CB745" s="1062">
        <v>0</v>
      </c>
      <c r="CC745" s="1062">
        <v>2</v>
      </c>
      <c r="CD745" s="1062">
        <v>7</v>
      </c>
      <c r="CE745" s="1082">
        <v>1</v>
      </c>
      <c r="CH745" s="1062">
        <v>8</v>
      </c>
      <c r="CI745" s="1062">
        <v>2</v>
      </c>
      <c r="CJ745" s="1062">
        <v>5</v>
      </c>
      <c r="CK745" s="1062">
        <v>15</v>
      </c>
      <c r="CL745" s="1082">
        <v>1</v>
      </c>
      <c r="CP745" s="1062">
        <v>0</v>
      </c>
      <c r="CQ745" s="1062">
        <v>0</v>
      </c>
      <c r="CR745" s="1062">
        <v>0</v>
      </c>
      <c r="CS745" s="1062">
        <v>0</v>
      </c>
      <c r="CT745" s="1082">
        <v>0</v>
      </c>
      <c r="CW745" s="1062">
        <v>0</v>
      </c>
      <c r="CX745" s="1062">
        <v>0</v>
      </c>
      <c r="CY745" s="1062">
        <v>0</v>
      </c>
      <c r="CZ745" s="1062">
        <v>0</v>
      </c>
      <c r="DA745" s="1082">
        <v>0</v>
      </c>
      <c r="DB745" s="1082"/>
      <c r="DC745" s="1082"/>
      <c r="DD745" s="1082"/>
      <c r="DE745" s="1082"/>
      <c r="DF745" s="1082"/>
      <c r="DG745" s="1082"/>
      <c r="DH745" s="1082"/>
      <c r="DI745" s="1082"/>
      <c r="DJ745" s="1082"/>
      <c r="DK745" s="1082"/>
      <c r="DL745" s="1082"/>
      <c r="EF745" s="1062">
        <v>2</v>
      </c>
      <c r="EG745" s="1062">
        <v>0</v>
      </c>
      <c r="EH745" s="1062">
        <v>1</v>
      </c>
      <c r="EI745" s="1062">
        <v>3</v>
      </c>
      <c r="EJ745" s="1082">
        <v>1</v>
      </c>
      <c r="EM745" s="1062">
        <v>2</v>
      </c>
      <c r="EN745" s="1062">
        <v>0</v>
      </c>
      <c r="EO745" s="1062">
        <v>2</v>
      </c>
      <c r="EP745" s="1062">
        <v>4</v>
      </c>
      <c r="EQ745" s="1082">
        <v>1</v>
      </c>
      <c r="EU745" s="1062">
        <v>9</v>
      </c>
      <c r="EV745" s="1062">
        <v>1</v>
      </c>
      <c r="EW745" s="1062">
        <v>5</v>
      </c>
      <c r="EX745" s="1062">
        <v>15</v>
      </c>
      <c r="EY745" s="1081">
        <v>1</v>
      </c>
      <c r="FB745" s="1062">
        <v>9</v>
      </c>
      <c r="FC745" s="1062">
        <v>1</v>
      </c>
      <c r="FD745" s="1062">
        <v>8</v>
      </c>
      <c r="FE745" s="1062">
        <v>18</v>
      </c>
      <c r="FF745" s="1082">
        <v>1</v>
      </c>
      <c r="FJ745" s="1062">
        <v>0</v>
      </c>
      <c r="FK745" s="1062">
        <v>0</v>
      </c>
      <c r="FL745" s="1062">
        <v>0</v>
      </c>
      <c r="FM745" s="1062">
        <v>0</v>
      </c>
      <c r="FN745" s="1124">
        <v>0</v>
      </c>
      <c r="FO745" s="1082">
        <v>0</v>
      </c>
      <c r="FQ745" s="1062">
        <v>0</v>
      </c>
      <c r="FR745" s="1062">
        <v>0</v>
      </c>
      <c r="FS745" s="1062">
        <v>0</v>
      </c>
      <c r="FT745" s="1062">
        <v>0</v>
      </c>
      <c r="FU745" s="1076">
        <v>0</v>
      </c>
      <c r="FY745" s="1062">
        <v>4</v>
      </c>
      <c r="FZ745" s="1062">
        <v>1</v>
      </c>
      <c r="GA745" s="1062">
        <v>0</v>
      </c>
      <c r="GB745" s="590">
        <v>5</v>
      </c>
      <c r="GC745" s="1139">
        <v>1</v>
      </c>
      <c r="GE745" s="589">
        <v>22</v>
      </c>
      <c r="GF745" s="589">
        <v>2</v>
      </c>
      <c r="GG745" s="589">
        <v>17</v>
      </c>
      <c r="GH745" s="586">
        <v>0</v>
      </c>
      <c r="GI745" s="586">
        <v>0</v>
      </c>
    </row>
    <row r="746" spans="1:191" hidden="1" x14ac:dyDescent="0.35">
      <c r="A746" s="1225">
        <v>43766</v>
      </c>
      <c r="Q746" s="1062">
        <v>2</v>
      </c>
      <c r="R746" s="1062">
        <v>2</v>
      </c>
      <c r="S746" s="1062">
        <v>0</v>
      </c>
      <c r="T746" s="1062">
        <v>4</v>
      </c>
      <c r="U746" s="1076">
        <v>1</v>
      </c>
      <c r="W746" s="1062">
        <v>2</v>
      </c>
      <c r="X746" s="1062">
        <v>2</v>
      </c>
      <c r="Y746" s="1062">
        <v>0</v>
      </c>
      <c r="Z746" s="1062">
        <v>4</v>
      </c>
      <c r="AA746" s="1076">
        <v>1</v>
      </c>
      <c r="AC746" s="1062">
        <v>3</v>
      </c>
      <c r="AD746" s="1062">
        <v>1</v>
      </c>
      <c r="AE746" s="1062">
        <v>1</v>
      </c>
      <c r="AF746" s="1062">
        <v>5</v>
      </c>
      <c r="AG746" s="1076">
        <v>1</v>
      </c>
      <c r="AJ746" s="1062">
        <v>4</v>
      </c>
      <c r="AK746" s="1062">
        <v>3</v>
      </c>
      <c r="AL746" s="1062">
        <v>1</v>
      </c>
      <c r="AM746" s="1062">
        <v>8</v>
      </c>
      <c r="AN746" s="1076">
        <v>1</v>
      </c>
      <c r="AQ746" s="1062">
        <v>4</v>
      </c>
      <c r="AR746" s="1062">
        <v>3</v>
      </c>
      <c r="AS746" s="1062">
        <v>1</v>
      </c>
      <c r="AT746" s="1062">
        <v>8</v>
      </c>
      <c r="AU746" s="1082">
        <v>1</v>
      </c>
      <c r="AX746" s="1062">
        <v>5</v>
      </c>
      <c r="AY746" s="1062">
        <v>4</v>
      </c>
      <c r="AZ746" s="1062">
        <v>1</v>
      </c>
      <c r="BA746" s="1062">
        <v>10</v>
      </c>
      <c r="BB746" s="1082">
        <v>1</v>
      </c>
      <c r="BP746" s="1062">
        <v>0</v>
      </c>
      <c r="BQ746" s="1128">
        <v>1</v>
      </c>
      <c r="BR746" s="1081">
        <v>0</v>
      </c>
      <c r="BV746" s="1062">
        <v>0</v>
      </c>
      <c r="BW746" s="1076">
        <v>1</v>
      </c>
      <c r="CA746" s="1062">
        <v>6</v>
      </c>
      <c r="CB746" s="1062">
        <v>0</v>
      </c>
      <c r="CC746" s="1062">
        <v>0</v>
      </c>
      <c r="CD746" s="1062">
        <v>6</v>
      </c>
      <c r="CE746" s="1082">
        <v>1</v>
      </c>
      <c r="CH746" s="1062">
        <v>7</v>
      </c>
      <c r="CI746" s="1062">
        <v>0</v>
      </c>
      <c r="CJ746" s="1062">
        <v>4</v>
      </c>
      <c r="CK746" s="1062">
        <v>11</v>
      </c>
      <c r="CL746" s="1082">
        <v>1</v>
      </c>
      <c r="CP746" s="1062">
        <v>8</v>
      </c>
      <c r="CQ746" s="1062">
        <v>0</v>
      </c>
      <c r="CR746" s="1062">
        <v>4</v>
      </c>
      <c r="CS746" s="1062">
        <v>12</v>
      </c>
      <c r="CT746" s="1082">
        <v>1</v>
      </c>
      <c r="CW746" s="1062">
        <v>8</v>
      </c>
      <c r="CX746" s="1062">
        <v>0</v>
      </c>
      <c r="CY746" s="1062">
        <v>6</v>
      </c>
      <c r="CZ746" s="1062">
        <v>14</v>
      </c>
      <c r="DA746" s="1082">
        <v>1</v>
      </c>
      <c r="DB746" s="1082"/>
      <c r="DC746" s="1082"/>
      <c r="DD746" s="1082"/>
      <c r="DE746" s="1082"/>
      <c r="DF746" s="1082"/>
      <c r="DG746" s="1082"/>
      <c r="DH746" s="1082"/>
      <c r="DI746" s="1082"/>
      <c r="DJ746" s="1082"/>
      <c r="DK746" s="1082"/>
      <c r="DL746" s="1082"/>
      <c r="EF746" s="1062">
        <v>4</v>
      </c>
      <c r="EG746" s="1062">
        <v>3</v>
      </c>
      <c r="EH746" s="1062">
        <v>0</v>
      </c>
      <c r="EI746" s="1062">
        <v>7</v>
      </c>
      <c r="EJ746" s="1082">
        <v>1</v>
      </c>
      <c r="EM746" s="1062">
        <v>4</v>
      </c>
      <c r="EN746" s="1062">
        <v>3</v>
      </c>
      <c r="EO746" s="1062">
        <v>0</v>
      </c>
      <c r="EP746" s="1062">
        <v>7</v>
      </c>
      <c r="EQ746" s="1082">
        <v>1</v>
      </c>
      <c r="EU746" s="1062">
        <v>3</v>
      </c>
      <c r="EV746" s="1062">
        <v>1</v>
      </c>
      <c r="EW746" s="1062">
        <v>4</v>
      </c>
      <c r="EX746" s="1062">
        <v>8</v>
      </c>
      <c r="EY746" s="1081">
        <v>1</v>
      </c>
      <c r="FB746" s="1062">
        <v>4</v>
      </c>
      <c r="FC746" s="1062">
        <v>2</v>
      </c>
      <c r="FD746" s="1062">
        <v>6</v>
      </c>
      <c r="FE746" s="1062">
        <v>12</v>
      </c>
      <c r="FF746" s="1082">
        <v>1</v>
      </c>
      <c r="FJ746" s="1062">
        <v>2</v>
      </c>
      <c r="FK746" s="1062">
        <v>1</v>
      </c>
      <c r="FL746" s="1062">
        <v>5</v>
      </c>
      <c r="FM746" s="1062">
        <v>8</v>
      </c>
      <c r="FN746" s="1124">
        <v>1</v>
      </c>
      <c r="FO746" s="1082">
        <v>0</v>
      </c>
      <c r="FQ746" s="1062">
        <v>3</v>
      </c>
      <c r="FR746" s="1062">
        <v>1</v>
      </c>
      <c r="FS746" s="1062">
        <v>5</v>
      </c>
      <c r="FT746" s="1062">
        <v>9</v>
      </c>
      <c r="FU746" s="1076">
        <v>1</v>
      </c>
      <c r="FY746" s="1062">
        <v>2</v>
      </c>
      <c r="FZ746" s="1062">
        <v>1</v>
      </c>
      <c r="GA746" s="1062">
        <v>1</v>
      </c>
      <c r="GB746" s="590">
        <v>4</v>
      </c>
      <c r="GC746" s="1139">
        <v>1</v>
      </c>
      <c r="GE746" s="589">
        <v>32</v>
      </c>
      <c r="GF746" s="589">
        <v>10</v>
      </c>
      <c r="GG746" s="589">
        <v>16</v>
      </c>
      <c r="GH746" s="586">
        <v>0</v>
      </c>
      <c r="GI746" s="586">
        <v>4</v>
      </c>
    </row>
    <row r="747" spans="1:191" hidden="1" x14ac:dyDescent="0.35">
      <c r="A747" s="1225">
        <v>43767</v>
      </c>
      <c r="Q747" s="1062">
        <v>3</v>
      </c>
      <c r="R747" s="1062">
        <v>1</v>
      </c>
      <c r="S747" s="1062">
        <v>3</v>
      </c>
      <c r="T747" s="1062">
        <v>7</v>
      </c>
      <c r="U747" s="1076">
        <v>1</v>
      </c>
      <c r="W747" s="1062">
        <v>3</v>
      </c>
      <c r="X747" s="1062">
        <v>1</v>
      </c>
      <c r="Y747" s="1062">
        <v>3</v>
      </c>
      <c r="Z747" s="1062">
        <v>7</v>
      </c>
      <c r="AA747" s="1076">
        <v>1</v>
      </c>
      <c r="AC747" s="1062">
        <v>6</v>
      </c>
      <c r="AD747" s="1062">
        <v>0</v>
      </c>
      <c r="AE747" s="1062">
        <v>4</v>
      </c>
      <c r="AF747" s="1062">
        <v>10</v>
      </c>
      <c r="AG747" s="1076">
        <v>1</v>
      </c>
      <c r="AJ747" s="1062">
        <v>6</v>
      </c>
      <c r="AK747" s="1062">
        <v>0</v>
      </c>
      <c r="AL747" s="1062">
        <v>5</v>
      </c>
      <c r="AM747" s="1062">
        <v>11</v>
      </c>
      <c r="AN747" s="1076">
        <v>1</v>
      </c>
      <c r="AQ747" s="1062">
        <v>5</v>
      </c>
      <c r="AR747" s="1062">
        <v>2</v>
      </c>
      <c r="AS747" s="1062">
        <v>3</v>
      </c>
      <c r="AT747" s="1062">
        <v>10</v>
      </c>
      <c r="AU747" s="1082">
        <v>1</v>
      </c>
      <c r="AX747" s="1062">
        <v>5</v>
      </c>
      <c r="AY747" s="1062">
        <v>2</v>
      </c>
      <c r="AZ747" s="1062">
        <v>3</v>
      </c>
      <c r="BA747" s="1062">
        <v>10</v>
      </c>
      <c r="BB747" s="1082">
        <v>1</v>
      </c>
      <c r="BP747" s="1062">
        <v>0</v>
      </c>
      <c r="BQ747" s="1128">
        <v>1</v>
      </c>
      <c r="BR747" s="1081">
        <v>0</v>
      </c>
      <c r="BV747" s="1062">
        <v>0</v>
      </c>
      <c r="BW747" s="1076">
        <v>1</v>
      </c>
      <c r="CA747" s="1062">
        <v>7</v>
      </c>
      <c r="CB747" s="1062">
        <v>1</v>
      </c>
      <c r="CC747" s="1062">
        <v>0</v>
      </c>
      <c r="CD747" s="1062">
        <v>8</v>
      </c>
      <c r="CE747" s="1082">
        <v>1</v>
      </c>
      <c r="CH747" s="1062">
        <v>8</v>
      </c>
      <c r="CI747" s="1062">
        <v>2</v>
      </c>
      <c r="CJ747" s="1062">
        <v>3</v>
      </c>
      <c r="CK747" s="1062">
        <v>13</v>
      </c>
      <c r="CL747" s="1082">
        <v>1</v>
      </c>
      <c r="CP747" s="1062">
        <v>3</v>
      </c>
      <c r="CQ747" s="1062">
        <v>0</v>
      </c>
      <c r="CR747" s="1062">
        <v>7</v>
      </c>
      <c r="CS747" s="1062">
        <v>10</v>
      </c>
      <c r="CT747" s="1082">
        <v>1</v>
      </c>
      <c r="CW747" s="1062">
        <v>3</v>
      </c>
      <c r="CX747" s="1062">
        <v>0</v>
      </c>
      <c r="CY747" s="1062">
        <v>8</v>
      </c>
      <c r="CZ747" s="1062">
        <v>11</v>
      </c>
      <c r="DA747" s="1082">
        <v>1</v>
      </c>
      <c r="DB747" s="1082"/>
      <c r="DC747" s="1082"/>
      <c r="DD747" s="1082"/>
      <c r="DE747" s="1082"/>
      <c r="DF747" s="1082"/>
      <c r="DG747" s="1082"/>
      <c r="DH747" s="1082"/>
      <c r="DI747" s="1082"/>
      <c r="DJ747" s="1082"/>
      <c r="DK747" s="1082"/>
      <c r="DL747" s="1082"/>
      <c r="EF747" s="1062">
        <v>5</v>
      </c>
      <c r="EG747" s="1062">
        <v>3</v>
      </c>
      <c r="EH747" s="1062">
        <v>0</v>
      </c>
      <c r="EI747" s="1062">
        <v>8</v>
      </c>
      <c r="EJ747" s="1082">
        <v>1</v>
      </c>
      <c r="EM747" s="1062">
        <v>5</v>
      </c>
      <c r="EN747" s="1062">
        <v>5</v>
      </c>
      <c r="EO747" s="1062">
        <v>0</v>
      </c>
      <c r="EP747" s="1062">
        <v>10</v>
      </c>
      <c r="EQ747" s="1082">
        <v>1</v>
      </c>
      <c r="EU747" s="1062">
        <v>4</v>
      </c>
      <c r="EV747" s="1062">
        <v>0</v>
      </c>
      <c r="EW747" s="1062">
        <v>2</v>
      </c>
      <c r="EX747" s="1062">
        <v>6</v>
      </c>
      <c r="EY747" s="1081">
        <v>1</v>
      </c>
      <c r="FB747" s="1062">
        <v>4</v>
      </c>
      <c r="FC747" s="1062">
        <v>1</v>
      </c>
      <c r="FD747" s="1062">
        <v>5</v>
      </c>
      <c r="FE747" s="1062">
        <v>10</v>
      </c>
      <c r="FF747" s="1082">
        <v>1</v>
      </c>
      <c r="FJ747" s="1062">
        <v>3</v>
      </c>
      <c r="FK747" s="1062">
        <v>0</v>
      </c>
      <c r="FL747" s="1062">
        <v>1</v>
      </c>
      <c r="FM747" s="1062">
        <v>4</v>
      </c>
      <c r="FN747" s="1124">
        <v>1</v>
      </c>
      <c r="FO747" s="1082">
        <v>0</v>
      </c>
      <c r="FQ747" s="1062">
        <v>4</v>
      </c>
      <c r="FR747" s="1062">
        <v>1</v>
      </c>
      <c r="FS747" s="1062">
        <v>1</v>
      </c>
      <c r="FT747" s="1062">
        <v>6</v>
      </c>
      <c r="FU747" s="1076">
        <v>1</v>
      </c>
      <c r="FY747" s="1062">
        <v>1</v>
      </c>
      <c r="FZ747" s="1062">
        <v>1</v>
      </c>
      <c r="GA747" s="1062">
        <v>2</v>
      </c>
      <c r="GB747" s="590">
        <v>4</v>
      </c>
      <c r="GC747" s="1139">
        <v>1</v>
      </c>
      <c r="GE747" s="589">
        <v>34</v>
      </c>
      <c r="GF747" s="589">
        <v>7</v>
      </c>
      <c r="GG747" s="589">
        <v>19</v>
      </c>
      <c r="GH747" s="586">
        <v>0</v>
      </c>
      <c r="GI747" s="586">
        <v>2</v>
      </c>
    </row>
    <row r="748" spans="1:191" hidden="1" x14ac:dyDescent="0.35">
      <c r="A748" s="1225">
        <v>43768</v>
      </c>
      <c r="Q748" s="1062">
        <v>4</v>
      </c>
      <c r="R748" s="1062">
        <v>1</v>
      </c>
      <c r="S748" s="1062">
        <v>6</v>
      </c>
      <c r="T748" s="1062">
        <v>11</v>
      </c>
      <c r="U748" s="1076">
        <v>1</v>
      </c>
      <c r="W748" s="1062">
        <v>4</v>
      </c>
      <c r="X748" s="1062">
        <v>1</v>
      </c>
      <c r="Y748" s="1062">
        <v>7</v>
      </c>
      <c r="Z748" s="1062">
        <v>12</v>
      </c>
      <c r="AA748" s="1076">
        <v>1</v>
      </c>
      <c r="AC748" s="1062">
        <v>1</v>
      </c>
      <c r="AD748" s="1062">
        <v>1</v>
      </c>
      <c r="AE748" s="1062">
        <v>6</v>
      </c>
      <c r="AF748" s="1062">
        <v>8</v>
      </c>
      <c r="AG748" s="1076">
        <v>1</v>
      </c>
      <c r="AJ748" s="1062">
        <v>1</v>
      </c>
      <c r="AK748" s="1062">
        <v>2</v>
      </c>
      <c r="AL748" s="1062">
        <v>8</v>
      </c>
      <c r="AM748" s="1062">
        <v>11</v>
      </c>
      <c r="AN748" s="1076">
        <v>1</v>
      </c>
      <c r="AQ748" s="1062">
        <v>0</v>
      </c>
      <c r="AR748" s="1062">
        <v>1</v>
      </c>
      <c r="AS748" s="1062">
        <v>1</v>
      </c>
      <c r="AT748" s="1062">
        <v>2</v>
      </c>
      <c r="AU748" s="1082">
        <v>1</v>
      </c>
      <c r="AX748" s="1062">
        <v>0</v>
      </c>
      <c r="AY748" s="1062">
        <v>2</v>
      </c>
      <c r="AZ748" s="1062">
        <v>1</v>
      </c>
      <c r="BA748" s="1062">
        <v>3</v>
      </c>
      <c r="BB748" s="1082">
        <v>1</v>
      </c>
      <c r="BP748" s="1062">
        <v>0</v>
      </c>
      <c r="BQ748" s="1128">
        <v>1</v>
      </c>
      <c r="BR748" s="1081">
        <v>0</v>
      </c>
      <c r="BV748" s="1062">
        <v>0</v>
      </c>
      <c r="BW748" s="1076">
        <v>1</v>
      </c>
      <c r="CA748" s="1062">
        <v>6</v>
      </c>
      <c r="CB748" s="1062">
        <v>0</v>
      </c>
      <c r="CC748" s="1062">
        <v>0</v>
      </c>
      <c r="CD748" s="1062">
        <v>6</v>
      </c>
      <c r="CE748" s="1082">
        <v>1</v>
      </c>
      <c r="CH748" s="1062">
        <v>9</v>
      </c>
      <c r="CI748" s="1062">
        <v>2</v>
      </c>
      <c r="CJ748" s="1062">
        <v>2</v>
      </c>
      <c r="CK748" s="1062">
        <v>13</v>
      </c>
      <c r="CL748" s="1082">
        <v>1</v>
      </c>
      <c r="CP748" s="1062">
        <v>4</v>
      </c>
      <c r="CQ748" s="1062">
        <v>0</v>
      </c>
      <c r="CR748" s="1062">
        <v>3</v>
      </c>
      <c r="CS748" s="1062">
        <v>7</v>
      </c>
      <c r="CT748" s="1082">
        <v>1</v>
      </c>
      <c r="CW748" s="1062">
        <v>4</v>
      </c>
      <c r="CX748" s="1062">
        <v>1</v>
      </c>
      <c r="CY748" s="1062">
        <v>4</v>
      </c>
      <c r="CZ748" s="1062">
        <v>9</v>
      </c>
      <c r="DA748" s="1082">
        <v>1</v>
      </c>
      <c r="DB748" s="1082"/>
      <c r="DC748" s="1082"/>
      <c r="DD748" s="1082"/>
      <c r="DE748" s="1082"/>
      <c r="DF748" s="1082"/>
      <c r="DG748" s="1082"/>
      <c r="DH748" s="1082"/>
      <c r="DI748" s="1082"/>
      <c r="DJ748" s="1082"/>
      <c r="DK748" s="1082"/>
      <c r="DL748" s="1082"/>
      <c r="EF748" s="1062">
        <v>11</v>
      </c>
      <c r="EG748" s="1062">
        <v>3</v>
      </c>
      <c r="EH748" s="1062">
        <v>1</v>
      </c>
      <c r="EI748" s="1062">
        <v>15</v>
      </c>
      <c r="EJ748" s="1082">
        <v>1</v>
      </c>
      <c r="EM748" s="1062">
        <v>11</v>
      </c>
      <c r="EN748" s="1062">
        <v>3</v>
      </c>
      <c r="EO748" s="1062">
        <v>1</v>
      </c>
      <c r="EP748" s="1062">
        <v>15</v>
      </c>
      <c r="EQ748" s="1082">
        <v>1</v>
      </c>
      <c r="EU748" s="1062">
        <v>7</v>
      </c>
      <c r="EV748" s="1062">
        <v>0</v>
      </c>
      <c r="EW748" s="1062">
        <v>1</v>
      </c>
      <c r="EX748" s="1062">
        <v>8</v>
      </c>
      <c r="EY748" s="1081">
        <v>1</v>
      </c>
      <c r="FB748" s="1062">
        <v>7</v>
      </c>
      <c r="FC748" s="1062">
        <v>0</v>
      </c>
      <c r="FD748" s="1062">
        <v>6</v>
      </c>
      <c r="FE748" s="1062">
        <v>13</v>
      </c>
      <c r="FF748" s="1082">
        <v>1</v>
      </c>
      <c r="FJ748" s="1062">
        <v>6</v>
      </c>
      <c r="FK748" s="1062">
        <v>0</v>
      </c>
      <c r="FL748" s="1062">
        <v>3</v>
      </c>
      <c r="FM748" s="1062">
        <v>9</v>
      </c>
      <c r="FN748" s="1124">
        <v>1</v>
      </c>
      <c r="FO748" s="1082">
        <v>0</v>
      </c>
      <c r="FQ748" s="1062">
        <v>8</v>
      </c>
      <c r="FR748" s="1062">
        <v>1</v>
      </c>
      <c r="FS748" s="1062">
        <v>5</v>
      </c>
      <c r="FT748" s="1062">
        <v>14</v>
      </c>
      <c r="FU748" s="1076">
        <v>1</v>
      </c>
      <c r="FY748" s="1062">
        <v>2</v>
      </c>
      <c r="FZ748" s="1062">
        <v>0</v>
      </c>
      <c r="GA748" s="1062">
        <v>3</v>
      </c>
      <c r="GB748" s="590">
        <v>5</v>
      </c>
      <c r="GC748" s="1139">
        <v>1</v>
      </c>
      <c r="GE748" s="589">
        <v>37</v>
      </c>
      <c r="GF748" s="589">
        <v>5</v>
      </c>
      <c r="GG748" s="589">
        <v>18</v>
      </c>
      <c r="GH748" s="586">
        <v>0</v>
      </c>
      <c r="GI748" s="586">
        <v>1</v>
      </c>
    </row>
    <row r="749" spans="1:191" hidden="1" x14ac:dyDescent="0.35">
      <c r="A749" s="1225">
        <v>43769</v>
      </c>
      <c r="Q749" s="1062">
        <v>1</v>
      </c>
      <c r="R749" s="1062">
        <v>1</v>
      </c>
      <c r="S749" s="1062">
        <v>3</v>
      </c>
      <c r="T749" s="1062">
        <v>5</v>
      </c>
      <c r="U749" s="1076">
        <v>1</v>
      </c>
      <c r="W749" s="1062">
        <v>1</v>
      </c>
      <c r="X749" s="1062">
        <v>2</v>
      </c>
      <c r="Y749" s="1062">
        <v>4</v>
      </c>
      <c r="Z749" s="1062">
        <v>7</v>
      </c>
      <c r="AA749" s="1076">
        <v>1</v>
      </c>
      <c r="AC749" s="1062">
        <v>5</v>
      </c>
      <c r="AD749" s="1062">
        <v>0</v>
      </c>
      <c r="AE749" s="1062">
        <v>4</v>
      </c>
      <c r="AF749" s="1062">
        <v>9</v>
      </c>
      <c r="AG749" s="1076">
        <v>1</v>
      </c>
      <c r="AJ749" s="1062">
        <v>5</v>
      </c>
      <c r="AK749" s="1062">
        <v>0</v>
      </c>
      <c r="AL749" s="1062">
        <v>4</v>
      </c>
      <c r="AM749" s="1062">
        <v>9</v>
      </c>
      <c r="AN749" s="1076">
        <v>1</v>
      </c>
      <c r="AQ749" s="1062">
        <v>0</v>
      </c>
      <c r="AR749" s="1062">
        <v>1</v>
      </c>
      <c r="AS749" s="1062">
        <v>0</v>
      </c>
      <c r="AT749" s="1062">
        <v>1</v>
      </c>
      <c r="AU749" s="1082">
        <v>1</v>
      </c>
      <c r="AX749" s="1062">
        <v>0</v>
      </c>
      <c r="AY749" s="1062">
        <v>2</v>
      </c>
      <c r="AZ749" s="1062">
        <v>1</v>
      </c>
      <c r="BA749" s="1062">
        <v>3</v>
      </c>
      <c r="BB749" s="1082">
        <v>1</v>
      </c>
      <c r="BP749" s="1062">
        <v>0</v>
      </c>
      <c r="BQ749" s="1128">
        <v>1</v>
      </c>
      <c r="BR749" s="1081">
        <v>0</v>
      </c>
      <c r="BV749" s="1062">
        <v>0</v>
      </c>
      <c r="BW749" s="1076">
        <v>1</v>
      </c>
      <c r="CA749" s="1062">
        <v>4</v>
      </c>
      <c r="CB749" s="1062">
        <v>1</v>
      </c>
      <c r="CC749" s="1062">
        <v>1</v>
      </c>
      <c r="CD749" s="1062">
        <v>6</v>
      </c>
      <c r="CE749" s="1082">
        <v>1</v>
      </c>
      <c r="CH749" s="1062">
        <v>8</v>
      </c>
      <c r="CI749" s="1062">
        <v>1</v>
      </c>
      <c r="CJ749" s="1062">
        <v>4</v>
      </c>
      <c r="CK749" s="1062">
        <v>13</v>
      </c>
      <c r="CL749" s="1082">
        <v>1</v>
      </c>
      <c r="CP749" s="1062">
        <v>6</v>
      </c>
      <c r="CQ749" s="1062">
        <v>0</v>
      </c>
      <c r="CR749" s="1062">
        <v>1</v>
      </c>
      <c r="CS749" s="1062">
        <v>7</v>
      </c>
      <c r="CT749" s="1082">
        <v>1</v>
      </c>
      <c r="CW749" s="1062">
        <v>6</v>
      </c>
      <c r="CX749" s="1062">
        <v>0</v>
      </c>
      <c r="CY749" s="1062">
        <v>2</v>
      </c>
      <c r="CZ749" s="1062">
        <v>8</v>
      </c>
      <c r="DA749" s="1082">
        <v>1</v>
      </c>
      <c r="DB749" s="1082"/>
      <c r="DC749" s="1082"/>
      <c r="DD749" s="1082"/>
      <c r="DE749" s="1082"/>
      <c r="DF749" s="1082"/>
      <c r="DG749" s="1082"/>
      <c r="DH749" s="1082"/>
      <c r="DI749" s="1082"/>
      <c r="DJ749" s="1082"/>
      <c r="DK749" s="1082"/>
      <c r="DL749" s="1082"/>
      <c r="EF749" s="1062">
        <v>2</v>
      </c>
      <c r="EG749" s="1062">
        <v>0</v>
      </c>
      <c r="EH749" s="1062">
        <v>1</v>
      </c>
      <c r="EI749" s="1062">
        <v>3</v>
      </c>
      <c r="EJ749" s="1082">
        <v>1</v>
      </c>
      <c r="EM749" s="1062">
        <v>2</v>
      </c>
      <c r="EN749" s="1062">
        <v>0</v>
      </c>
      <c r="EO749" s="1062">
        <v>1</v>
      </c>
      <c r="EP749" s="1062">
        <v>3</v>
      </c>
      <c r="EQ749" s="1082">
        <v>1</v>
      </c>
      <c r="EU749" s="1062">
        <v>10</v>
      </c>
      <c r="EV749" s="1062">
        <v>0</v>
      </c>
      <c r="EW749" s="1062">
        <v>1</v>
      </c>
      <c r="EX749" s="1062">
        <v>11</v>
      </c>
      <c r="EY749" s="1081">
        <v>1</v>
      </c>
      <c r="FB749" s="1062">
        <v>10</v>
      </c>
      <c r="FC749" s="1062">
        <v>0</v>
      </c>
      <c r="FD749" s="1062">
        <v>3</v>
      </c>
      <c r="FE749" s="1062">
        <v>13</v>
      </c>
      <c r="FF749" s="1082">
        <v>1</v>
      </c>
      <c r="FJ749" s="1062">
        <v>2</v>
      </c>
      <c r="FK749" s="1062">
        <v>0</v>
      </c>
      <c r="FL749" s="1062">
        <v>0</v>
      </c>
      <c r="FM749" s="1062">
        <v>2</v>
      </c>
      <c r="FN749" s="1124">
        <v>1</v>
      </c>
      <c r="FO749" s="1082">
        <v>0</v>
      </c>
      <c r="FQ749" s="1062">
        <v>2</v>
      </c>
      <c r="FR749" s="1062">
        <v>0</v>
      </c>
      <c r="FS749" s="1062">
        <v>2</v>
      </c>
      <c r="FT749" s="1062">
        <v>4</v>
      </c>
      <c r="FU749" s="1076">
        <v>1</v>
      </c>
      <c r="FY749" s="1062">
        <v>2</v>
      </c>
      <c r="FZ749" s="1062">
        <v>1</v>
      </c>
      <c r="GA749" s="1062">
        <v>3</v>
      </c>
      <c r="GB749" s="590">
        <v>6</v>
      </c>
      <c r="GC749" s="1139">
        <v>1</v>
      </c>
      <c r="GE749" s="589">
        <v>31</v>
      </c>
      <c r="GF749" s="589">
        <v>3</v>
      </c>
      <c r="GG749" s="589">
        <v>11</v>
      </c>
      <c r="GH749" s="586">
        <v>0</v>
      </c>
      <c r="GI749" s="586">
        <v>4</v>
      </c>
    </row>
    <row r="750" spans="1:191" hidden="1" x14ac:dyDescent="0.35">
      <c r="A750" s="1227">
        <v>43770</v>
      </c>
      <c r="Q750" s="1062">
        <v>2</v>
      </c>
      <c r="R750" s="1062">
        <v>3</v>
      </c>
      <c r="S750" s="1062">
        <v>1</v>
      </c>
      <c r="T750" s="1062">
        <v>6</v>
      </c>
      <c r="U750" s="1076">
        <v>1</v>
      </c>
      <c r="W750" s="1062">
        <v>3</v>
      </c>
      <c r="X750" s="1062">
        <v>4</v>
      </c>
      <c r="Y750" s="1062">
        <v>1</v>
      </c>
      <c r="Z750" s="1062">
        <v>8</v>
      </c>
      <c r="AA750" s="1076">
        <v>1</v>
      </c>
      <c r="AC750" s="1062">
        <v>6</v>
      </c>
      <c r="AD750" s="1062">
        <v>1</v>
      </c>
      <c r="AE750" s="1062">
        <v>3</v>
      </c>
      <c r="AF750" s="1062">
        <v>10</v>
      </c>
      <c r="AG750" s="1076">
        <v>1</v>
      </c>
      <c r="AJ750" s="1062">
        <v>7</v>
      </c>
      <c r="AK750" s="1062">
        <v>3</v>
      </c>
      <c r="AL750" s="1062">
        <v>3</v>
      </c>
      <c r="AM750" s="1062">
        <v>13</v>
      </c>
      <c r="AN750" s="1076">
        <v>1</v>
      </c>
      <c r="AQ750" s="1062">
        <v>2</v>
      </c>
      <c r="AR750" s="1062">
        <v>0</v>
      </c>
      <c r="AS750" s="1062">
        <v>2</v>
      </c>
      <c r="AT750" s="1062">
        <v>4</v>
      </c>
      <c r="AU750" s="1082">
        <v>1</v>
      </c>
      <c r="AX750" s="1062">
        <v>2</v>
      </c>
      <c r="AY750" s="1062">
        <v>1</v>
      </c>
      <c r="AZ750" s="1062">
        <v>2</v>
      </c>
      <c r="BA750" s="1062">
        <v>5</v>
      </c>
      <c r="BB750" s="1082">
        <v>1</v>
      </c>
      <c r="BP750" s="1062">
        <v>0</v>
      </c>
      <c r="BQ750" s="1128">
        <v>1</v>
      </c>
      <c r="BR750" s="1081">
        <v>0</v>
      </c>
      <c r="BV750" s="1062">
        <v>0</v>
      </c>
      <c r="BW750" s="1076">
        <v>1</v>
      </c>
      <c r="CA750" s="1062">
        <v>4</v>
      </c>
      <c r="CB750" s="1062">
        <v>0</v>
      </c>
      <c r="CC750" s="1062">
        <v>4</v>
      </c>
      <c r="CD750" s="1062">
        <v>8</v>
      </c>
      <c r="CE750" s="1082">
        <v>1</v>
      </c>
      <c r="CH750" s="1062">
        <v>4</v>
      </c>
      <c r="CI750" s="1062">
        <v>2</v>
      </c>
      <c r="CJ750" s="1062">
        <v>9</v>
      </c>
      <c r="CK750" s="1062">
        <v>15</v>
      </c>
      <c r="CL750" s="1082">
        <v>1</v>
      </c>
      <c r="CP750" s="1062">
        <v>7</v>
      </c>
      <c r="CQ750" s="1062">
        <v>2</v>
      </c>
      <c r="CR750" s="1062">
        <v>3</v>
      </c>
      <c r="CS750" s="1062">
        <v>12</v>
      </c>
      <c r="CT750" s="1082">
        <v>1</v>
      </c>
      <c r="CW750" s="1062">
        <v>7</v>
      </c>
      <c r="CX750" s="1062">
        <v>2</v>
      </c>
      <c r="CY750" s="1062">
        <v>4</v>
      </c>
      <c r="CZ750" s="1062">
        <v>13</v>
      </c>
      <c r="DA750" s="1082">
        <v>1</v>
      </c>
      <c r="DB750" s="1082"/>
      <c r="DC750" s="1082"/>
      <c r="DD750" s="1082"/>
      <c r="DE750" s="1082"/>
      <c r="DF750" s="1082"/>
      <c r="DG750" s="1082"/>
      <c r="DH750" s="1082"/>
      <c r="DI750" s="1082"/>
      <c r="DJ750" s="1082"/>
      <c r="DK750" s="1082"/>
      <c r="DL750" s="1082"/>
      <c r="EF750" s="1062">
        <v>5</v>
      </c>
      <c r="EG750" s="1062">
        <v>0</v>
      </c>
      <c r="EH750" s="1062">
        <v>0</v>
      </c>
      <c r="EI750" s="1062">
        <v>5</v>
      </c>
      <c r="EJ750" s="1082">
        <v>1</v>
      </c>
      <c r="EM750" s="1062">
        <v>7</v>
      </c>
      <c r="EN750" s="1062">
        <v>0</v>
      </c>
      <c r="EO750" s="1062">
        <v>3</v>
      </c>
      <c r="EP750" s="1062">
        <v>10</v>
      </c>
      <c r="EQ750" s="1082">
        <v>1</v>
      </c>
      <c r="EU750" s="1062">
        <v>3</v>
      </c>
      <c r="EV750" s="1062">
        <v>1</v>
      </c>
      <c r="EW750" s="1062">
        <v>3</v>
      </c>
      <c r="EX750" s="1062">
        <v>7</v>
      </c>
      <c r="EY750" s="1081">
        <v>1</v>
      </c>
      <c r="FB750" s="1062">
        <v>5</v>
      </c>
      <c r="FC750" s="1062">
        <v>3</v>
      </c>
      <c r="FD750" s="1062">
        <v>5</v>
      </c>
      <c r="FE750" s="1062">
        <v>13</v>
      </c>
      <c r="FF750" s="1082">
        <v>1</v>
      </c>
      <c r="FJ750" s="1062">
        <v>9</v>
      </c>
      <c r="FK750" s="1062">
        <v>0</v>
      </c>
      <c r="FL750" s="1062">
        <v>1</v>
      </c>
      <c r="FM750" s="1062">
        <v>10</v>
      </c>
      <c r="FN750" s="1124">
        <v>1</v>
      </c>
      <c r="FO750" s="1082">
        <v>0</v>
      </c>
      <c r="FQ750" s="1062">
        <v>10</v>
      </c>
      <c r="FR750" s="1062">
        <v>0</v>
      </c>
      <c r="FS750" s="1062">
        <v>2</v>
      </c>
      <c r="FT750" s="1062">
        <v>12</v>
      </c>
      <c r="FU750" s="1076">
        <v>1</v>
      </c>
      <c r="FY750" s="1062">
        <v>1</v>
      </c>
      <c r="FZ750" s="1062">
        <v>1</v>
      </c>
      <c r="GA750" s="1062">
        <v>0</v>
      </c>
      <c r="GB750" s="590">
        <v>2</v>
      </c>
      <c r="GC750" s="1139">
        <v>1</v>
      </c>
      <c r="GE750" s="589">
        <v>37</v>
      </c>
      <c r="GF750" s="589">
        <v>5</v>
      </c>
      <c r="GG750" s="589">
        <v>16</v>
      </c>
      <c r="GH750" s="586">
        <v>0</v>
      </c>
      <c r="GI750" s="586">
        <v>1</v>
      </c>
    </row>
    <row r="751" spans="1:191" hidden="1" x14ac:dyDescent="0.35">
      <c r="A751" s="1225">
        <v>43773</v>
      </c>
      <c r="Q751" s="1062">
        <v>3</v>
      </c>
      <c r="R751" s="1062">
        <v>0</v>
      </c>
      <c r="S751" s="1062">
        <v>2</v>
      </c>
      <c r="T751" s="1062">
        <v>5</v>
      </c>
      <c r="U751" s="1076">
        <v>1</v>
      </c>
      <c r="W751" s="1062">
        <v>3</v>
      </c>
      <c r="X751" s="1062">
        <v>0</v>
      </c>
      <c r="Y751" s="1062">
        <v>2</v>
      </c>
      <c r="Z751" s="1062">
        <v>5</v>
      </c>
      <c r="AA751" s="1076">
        <v>1</v>
      </c>
      <c r="AC751" s="1062">
        <v>6</v>
      </c>
      <c r="AD751" s="1062">
        <v>0</v>
      </c>
      <c r="AE751" s="1062">
        <v>2</v>
      </c>
      <c r="AF751" s="1062">
        <v>8</v>
      </c>
      <c r="AG751" s="1076">
        <v>1</v>
      </c>
      <c r="AJ751" s="1062">
        <v>6</v>
      </c>
      <c r="AK751" s="1062">
        <v>2</v>
      </c>
      <c r="AL751" s="1062">
        <v>2</v>
      </c>
      <c r="AM751" s="1062">
        <v>10</v>
      </c>
      <c r="AN751" s="1076">
        <v>1</v>
      </c>
      <c r="AQ751" s="1062">
        <v>1</v>
      </c>
      <c r="AR751" s="1062">
        <v>0</v>
      </c>
      <c r="AS751" s="1062">
        <v>2</v>
      </c>
      <c r="AT751" s="1062">
        <v>3</v>
      </c>
      <c r="AU751" s="1082">
        <v>1</v>
      </c>
      <c r="AX751" s="1062">
        <v>1</v>
      </c>
      <c r="AY751" s="1062">
        <v>0</v>
      </c>
      <c r="AZ751" s="1062">
        <v>2</v>
      </c>
      <c r="BA751" s="1062">
        <v>3</v>
      </c>
      <c r="BB751" s="1082">
        <v>1</v>
      </c>
      <c r="BP751" s="1062">
        <v>0</v>
      </c>
      <c r="BQ751" s="1128">
        <v>1</v>
      </c>
      <c r="BR751" s="1081">
        <v>0</v>
      </c>
      <c r="BV751" s="1062">
        <v>0</v>
      </c>
      <c r="BW751" s="1076">
        <v>1</v>
      </c>
      <c r="CA751" s="1062">
        <v>5</v>
      </c>
      <c r="CB751" s="1062">
        <v>0</v>
      </c>
      <c r="CC751" s="1062">
        <v>2</v>
      </c>
      <c r="CD751" s="1062">
        <v>7</v>
      </c>
      <c r="CE751" s="1082">
        <v>1</v>
      </c>
      <c r="CH751" s="1062">
        <v>6</v>
      </c>
      <c r="CI751" s="1062">
        <v>1</v>
      </c>
      <c r="CJ751" s="1062">
        <v>2</v>
      </c>
      <c r="CK751" s="1062">
        <v>9</v>
      </c>
      <c r="CL751" s="1082">
        <v>1</v>
      </c>
      <c r="CP751" s="1062">
        <v>0</v>
      </c>
      <c r="CQ751" s="1062">
        <v>0</v>
      </c>
      <c r="CR751" s="1062">
        <v>0</v>
      </c>
      <c r="CS751" s="1062">
        <v>0</v>
      </c>
      <c r="CT751" s="1082">
        <v>0</v>
      </c>
      <c r="CW751" s="1062">
        <v>0</v>
      </c>
      <c r="CX751" s="1062">
        <v>0</v>
      </c>
      <c r="CY751" s="1062">
        <v>0</v>
      </c>
      <c r="CZ751" s="1062">
        <v>0</v>
      </c>
      <c r="DA751" s="1082">
        <v>0</v>
      </c>
      <c r="DB751" s="1082"/>
      <c r="DC751" s="1082"/>
      <c r="DD751" s="1082"/>
      <c r="DE751" s="1082"/>
      <c r="DF751" s="1082"/>
      <c r="DG751" s="1082"/>
      <c r="DH751" s="1082"/>
      <c r="DI751" s="1082"/>
      <c r="DJ751" s="1082"/>
      <c r="DK751" s="1082"/>
      <c r="DL751" s="1082"/>
      <c r="EF751" s="1062">
        <v>4</v>
      </c>
      <c r="EG751" s="1062">
        <v>0</v>
      </c>
      <c r="EH751" s="1062">
        <v>1</v>
      </c>
      <c r="EI751" s="1062">
        <v>5</v>
      </c>
      <c r="EJ751" s="1082">
        <v>1</v>
      </c>
      <c r="EM751" s="1062">
        <v>6</v>
      </c>
      <c r="EN751" s="1062">
        <v>0</v>
      </c>
      <c r="EO751" s="1062">
        <v>1</v>
      </c>
      <c r="EP751" s="1062">
        <v>7</v>
      </c>
      <c r="EQ751" s="1082">
        <v>1</v>
      </c>
      <c r="EU751" s="1062">
        <v>1</v>
      </c>
      <c r="EV751" s="1062">
        <v>1</v>
      </c>
      <c r="EW751" s="1062">
        <v>1</v>
      </c>
      <c r="EX751" s="1062">
        <v>3</v>
      </c>
      <c r="EY751" s="1081">
        <v>1</v>
      </c>
      <c r="FB751" s="1062">
        <v>3</v>
      </c>
      <c r="FC751" s="1062">
        <v>1</v>
      </c>
      <c r="FD751" s="1062">
        <v>4</v>
      </c>
      <c r="FE751" s="1062">
        <v>8</v>
      </c>
      <c r="FF751" s="1082">
        <v>1</v>
      </c>
      <c r="FJ751" s="1062">
        <v>5</v>
      </c>
      <c r="FK751" s="1062">
        <v>0</v>
      </c>
      <c r="FL751" s="1062">
        <v>2</v>
      </c>
      <c r="FM751" s="1062">
        <v>7</v>
      </c>
      <c r="FN751" s="1124">
        <v>1</v>
      </c>
      <c r="FO751" s="1082">
        <v>0</v>
      </c>
      <c r="FQ751" s="1062">
        <v>7</v>
      </c>
      <c r="FR751" s="1062">
        <v>0</v>
      </c>
      <c r="FS751" s="1062">
        <v>2</v>
      </c>
      <c r="FT751" s="1062">
        <v>9</v>
      </c>
      <c r="FU751" s="1076">
        <v>1</v>
      </c>
      <c r="FY751" s="1062">
        <v>1</v>
      </c>
      <c r="FZ751" s="1062">
        <v>0</v>
      </c>
      <c r="GA751" s="1062">
        <v>0</v>
      </c>
      <c r="GB751" s="590">
        <v>1</v>
      </c>
      <c r="GC751" s="1139">
        <v>1</v>
      </c>
      <c r="GE751" s="589">
        <v>23</v>
      </c>
      <c r="GF751" s="589">
        <v>1</v>
      </c>
      <c r="GG751" s="589">
        <v>10</v>
      </c>
      <c r="GH751" s="586">
        <v>0</v>
      </c>
      <c r="GI751" s="586">
        <v>2</v>
      </c>
    </row>
    <row r="752" spans="1:191" hidden="1" x14ac:dyDescent="0.35">
      <c r="A752" s="1225">
        <v>43774</v>
      </c>
      <c r="Q752" s="1062">
        <v>4</v>
      </c>
      <c r="R752" s="1062">
        <v>0</v>
      </c>
      <c r="S752" s="1062">
        <v>1</v>
      </c>
      <c r="T752" s="1062">
        <v>5</v>
      </c>
      <c r="U752" s="1076">
        <v>1</v>
      </c>
      <c r="W752" s="1062">
        <v>4</v>
      </c>
      <c r="X752" s="1062">
        <v>0</v>
      </c>
      <c r="Y752" s="1062">
        <v>1</v>
      </c>
      <c r="Z752" s="1062">
        <v>5</v>
      </c>
      <c r="AA752" s="1076">
        <v>1</v>
      </c>
      <c r="AC752" s="1062">
        <v>3</v>
      </c>
      <c r="AD752" s="1062">
        <v>0</v>
      </c>
      <c r="AE752" s="1062">
        <v>4</v>
      </c>
      <c r="AF752" s="1062">
        <v>7</v>
      </c>
      <c r="AG752" s="1076">
        <v>1</v>
      </c>
      <c r="AJ752" s="1062">
        <v>4</v>
      </c>
      <c r="AK752" s="1062">
        <v>0</v>
      </c>
      <c r="AL752" s="1062">
        <v>4</v>
      </c>
      <c r="AM752" s="1062">
        <v>8</v>
      </c>
      <c r="AN752" s="1076">
        <v>1</v>
      </c>
      <c r="AQ752" s="1062">
        <v>1</v>
      </c>
      <c r="AR752" s="1062">
        <v>0</v>
      </c>
      <c r="AS752" s="1062">
        <v>1</v>
      </c>
      <c r="AT752" s="1062">
        <v>2</v>
      </c>
      <c r="AU752" s="1082">
        <v>1</v>
      </c>
      <c r="AX752" s="1062">
        <v>1</v>
      </c>
      <c r="AY752" s="1062">
        <v>0</v>
      </c>
      <c r="AZ752" s="1062">
        <v>2</v>
      </c>
      <c r="BA752" s="1062">
        <v>3</v>
      </c>
      <c r="BB752" s="1082">
        <v>1</v>
      </c>
      <c r="BP752" s="1062">
        <v>0</v>
      </c>
      <c r="BQ752" s="1128">
        <v>1</v>
      </c>
      <c r="BR752" s="1081">
        <v>0</v>
      </c>
      <c r="BV752" s="1062">
        <v>0</v>
      </c>
      <c r="BW752" s="1076">
        <v>1</v>
      </c>
      <c r="CA752" s="1062">
        <v>0</v>
      </c>
      <c r="CB752" s="1062">
        <v>0</v>
      </c>
      <c r="CC752" s="1062">
        <v>0</v>
      </c>
      <c r="CD752" s="1062">
        <v>0</v>
      </c>
      <c r="CE752" s="1082">
        <v>0</v>
      </c>
      <c r="CH752" s="1062">
        <v>0</v>
      </c>
      <c r="CI752" s="1062">
        <v>0</v>
      </c>
      <c r="CJ752" s="1062">
        <v>0</v>
      </c>
      <c r="CK752" s="1062">
        <v>0</v>
      </c>
      <c r="CL752" s="1082">
        <v>0</v>
      </c>
      <c r="CP752" s="1062">
        <v>0</v>
      </c>
      <c r="CQ752" s="1062">
        <v>0</v>
      </c>
      <c r="CR752" s="1062">
        <v>0</v>
      </c>
      <c r="CS752" s="1062">
        <v>0</v>
      </c>
      <c r="CT752" s="1082">
        <v>0</v>
      </c>
      <c r="CW752" s="1062">
        <v>0</v>
      </c>
      <c r="CX752" s="1062">
        <v>0</v>
      </c>
      <c r="CY752" s="1062">
        <v>0</v>
      </c>
      <c r="CZ752" s="1062">
        <v>0</v>
      </c>
      <c r="DA752" s="1082">
        <v>0</v>
      </c>
      <c r="DB752" s="1082"/>
      <c r="DC752" s="1082"/>
      <c r="DD752" s="1082"/>
      <c r="DE752" s="1082"/>
      <c r="DF752" s="1082"/>
      <c r="DG752" s="1082"/>
      <c r="DH752" s="1082"/>
      <c r="DI752" s="1082"/>
      <c r="DJ752" s="1082"/>
      <c r="DK752" s="1082"/>
      <c r="DL752" s="1082"/>
      <c r="EF752" s="1062">
        <v>13</v>
      </c>
      <c r="EG752" s="1062">
        <v>3</v>
      </c>
      <c r="EH752" s="1062">
        <v>3</v>
      </c>
      <c r="EI752" s="1062">
        <v>19</v>
      </c>
      <c r="EJ752" s="1082">
        <v>1</v>
      </c>
      <c r="EM752" s="1062">
        <v>13</v>
      </c>
      <c r="EN752" s="1062">
        <v>3</v>
      </c>
      <c r="EO752" s="1062">
        <v>4</v>
      </c>
      <c r="EP752" s="1062">
        <v>20</v>
      </c>
      <c r="EQ752" s="1082">
        <v>1</v>
      </c>
      <c r="EU752" s="1062">
        <v>7</v>
      </c>
      <c r="EV752" s="1062">
        <v>4</v>
      </c>
      <c r="EW752" s="1062">
        <v>2</v>
      </c>
      <c r="EX752" s="1062">
        <v>13</v>
      </c>
      <c r="EY752" s="1081">
        <v>1</v>
      </c>
      <c r="FB752" s="1062">
        <v>8</v>
      </c>
      <c r="FC752" s="1062">
        <v>4</v>
      </c>
      <c r="FD752" s="1062">
        <v>4</v>
      </c>
      <c r="FE752" s="1062">
        <v>16</v>
      </c>
      <c r="FF752" s="1082">
        <v>1</v>
      </c>
      <c r="FJ752" s="1062">
        <v>4</v>
      </c>
      <c r="FK752" s="1062">
        <v>5</v>
      </c>
      <c r="FL752" s="1062">
        <v>6</v>
      </c>
      <c r="FM752" s="1062">
        <v>15</v>
      </c>
      <c r="FN752" s="1124">
        <v>1</v>
      </c>
      <c r="FQ752" s="1062">
        <v>4</v>
      </c>
      <c r="FR752" s="1062">
        <v>5</v>
      </c>
      <c r="FS752" s="1062">
        <v>6</v>
      </c>
      <c r="FT752" s="1062">
        <v>15</v>
      </c>
      <c r="FU752" s="1076">
        <v>1</v>
      </c>
      <c r="FY752" s="1062">
        <v>0</v>
      </c>
      <c r="FZ752" s="1062">
        <v>1</v>
      </c>
      <c r="GA752" s="1062">
        <v>0</v>
      </c>
      <c r="GB752" s="590">
        <v>1</v>
      </c>
      <c r="GC752" s="1139">
        <v>1</v>
      </c>
      <c r="GE752" s="589">
        <v>28</v>
      </c>
      <c r="GF752" s="589">
        <v>13</v>
      </c>
      <c r="GG752" s="589">
        <v>16</v>
      </c>
      <c r="GH752" s="586">
        <v>1</v>
      </c>
      <c r="GI752" s="586">
        <v>5</v>
      </c>
    </row>
    <row r="753" spans="1:191" hidden="1" x14ac:dyDescent="0.35">
      <c r="A753" s="1225">
        <v>43775</v>
      </c>
      <c r="Q753" s="1062">
        <v>8</v>
      </c>
      <c r="R753" s="1062">
        <v>1</v>
      </c>
      <c r="S753" s="1062">
        <v>4</v>
      </c>
      <c r="T753" s="1062">
        <v>13</v>
      </c>
      <c r="U753" s="1076">
        <v>1</v>
      </c>
      <c r="W753" s="1062">
        <v>8</v>
      </c>
      <c r="X753" s="1062">
        <v>1</v>
      </c>
      <c r="Y753" s="1062">
        <v>5</v>
      </c>
      <c r="Z753" s="1062">
        <v>14</v>
      </c>
      <c r="AA753" s="1076">
        <v>1</v>
      </c>
      <c r="AC753" s="1062">
        <v>3</v>
      </c>
      <c r="AD753" s="1062">
        <v>1</v>
      </c>
      <c r="AE753" s="1062">
        <v>2</v>
      </c>
      <c r="AF753" s="1062">
        <v>6</v>
      </c>
      <c r="AG753" s="1076">
        <v>1</v>
      </c>
      <c r="AJ753" s="1062">
        <v>3</v>
      </c>
      <c r="AK753" s="1062">
        <v>2</v>
      </c>
      <c r="AL753" s="1062">
        <v>2</v>
      </c>
      <c r="AM753" s="1062">
        <v>7</v>
      </c>
      <c r="AN753" s="1076">
        <v>1</v>
      </c>
      <c r="AQ753" s="1062">
        <v>0</v>
      </c>
      <c r="AR753" s="1062">
        <v>5</v>
      </c>
      <c r="AS753" s="1062">
        <v>1</v>
      </c>
      <c r="AT753" s="1062">
        <v>6</v>
      </c>
      <c r="AU753" s="1082">
        <v>1</v>
      </c>
      <c r="AX753" s="1062">
        <v>0</v>
      </c>
      <c r="AY753" s="1062">
        <v>5</v>
      </c>
      <c r="AZ753" s="1062">
        <v>3</v>
      </c>
      <c r="BA753" s="1062">
        <v>8</v>
      </c>
      <c r="BB753" s="1082">
        <v>1</v>
      </c>
      <c r="BP753" s="1062">
        <v>0</v>
      </c>
      <c r="BQ753" s="1128">
        <v>1</v>
      </c>
      <c r="BR753" s="1081">
        <v>0</v>
      </c>
      <c r="BV753" s="1062">
        <v>0</v>
      </c>
      <c r="BW753" s="1076">
        <v>1</v>
      </c>
      <c r="CA753" s="1062">
        <v>3</v>
      </c>
      <c r="CB753" s="1062">
        <v>0</v>
      </c>
      <c r="CC753" s="1062">
        <v>2</v>
      </c>
      <c r="CD753" s="1062">
        <v>5</v>
      </c>
      <c r="CE753" s="1082">
        <v>1</v>
      </c>
      <c r="CH753" s="1062">
        <v>4</v>
      </c>
      <c r="CI753" s="1062">
        <v>0</v>
      </c>
      <c r="CJ753" s="1062">
        <v>4</v>
      </c>
      <c r="CK753" s="1062">
        <v>8</v>
      </c>
      <c r="CL753" s="1082">
        <v>1</v>
      </c>
      <c r="CP753" s="1062">
        <v>3</v>
      </c>
      <c r="CQ753" s="1062">
        <v>0</v>
      </c>
      <c r="CR753" s="1062">
        <v>5</v>
      </c>
      <c r="CS753" s="1062">
        <v>8</v>
      </c>
      <c r="CT753" s="1082">
        <v>1</v>
      </c>
      <c r="CW753" s="1062">
        <v>3</v>
      </c>
      <c r="CX753" s="1062">
        <v>2</v>
      </c>
      <c r="CY753" s="1062">
        <v>6</v>
      </c>
      <c r="CZ753" s="1062">
        <v>11</v>
      </c>
      <c r="DA753" s="1082">
        <v>1</v>
      </c>
      <c r="DB753" s="1082"/>
      <c r="DC753" s="1082"/>
      <c r="DD753" s="1082"/>
      <c r="DE753" s="1082"/>
      <c r="DF753" s="1082"/>
      <c r="DG753" s="1082"/>
      <c r="DH753" s="1082"/>
      <c r="DI753" s="1082"/>
      <c r="DJ753" s="1082"/>
      <c r="DK753" s="1082"/>
      <c r="DL753" s="1082"/>
      <c r="EF753" s="1062">
        <v>10</v>
      </c>
      <c r="EG753" s="1062">
        <v>0</v>
      </c>
      <c r="EH753" s="1062">
        <v>1</v>
      </c>
      <c r="EI753" s="1062">
        <v>11</v>
      </c>
      <c r="EJ753" s="1082">
        <v>1</v>
      </c>
      <c r="EM753" s="1062">
        <v>12</v>
      </c>
      <c r="EN753" s="1062">
        <v>0</v>
      </c>
      <c r="EO753" s="1062">
        <v>1</v>
      </c>
      <c r="EP753" s="1062">
        <v>13</v>
      </c>
      <c r="EQ753" s="1082">
        <v>1</v>
      </c>
      <c r="EU753" s="1062">
        <v>5</v>
      </c>
      <c r="EV753" s="1062">
        <v>0</v>
      </c>
      <c r="EW753" s="1062">
        <v>0</v>
      </c>
      <c r="EX753" s="1062">
        <v>5</v>
      </c>
      <c r="EY753" s="1081">
        <v>1</v>
      </c>
      <c r="FB753" s="1062">
        <v>6</v>
      </c>
      <c r="FC753" s="1062">
        <v>2</v>
      </c>
      <c r="FD753" s="1062">
        <v>2</v>
      </c>
      <c r="FE753" s="1062">
        <v>10</v>
      </c>
      <c r="FF753" s="1082">
        <v>1</v>
      </c>
      <c r="FJ753" s="1062">
        <v>2</v>
      </c>
      <c r="FK753" s="1062">
        <v>1</v>
      </c>
      <c r="FL753" s="1062">
        <v>1</v>
      </c>
      <c r="FM753" s="1062">
        <v>4</v>
      </c>
      <c r="FN753" s="1124">
        <v>1</v>
      </c>
      <c r="FQ753" s="1062">
        <v>2</v>
      </c>
      <c r="FR753" s="1062">
        <v>3</v>
      </c>
      <c r="FS753" s="1062">
        <v>2</v>
      </c>
      <c r="FT753" s="1062">
        <v>7</v>
      </c>
      <c r="FU753" s="1076">
        <v>1</v>
      </c>
      <c r="FY753" s="1062">
        <v>2</v>
      </c>
      <c r="FZ753" s="1062">
        <v>0</v>
      </c>
      <c r="GA753" s="1062">
        <v>1</v>
      </c>
      <c r="GB753" s="590">
        <v>3</v>
      </c>
      <c r="GC753" s="1139">
        <v>1</v>
      </c>
      <c r="GE753" s="589">
        <v>28</v>
      </c>
      <c r="GF753" s="589">
        <v>7</v>
      </c>
      <c r="GG753" s="589">
        <v>13</v>
      </c>
      <c r="GH753" s="586">
        <v>0</v>
      </c>
      <c r="GI753" s="586">
        <v>1</v>
      </c>
    </row>
    <row r="754" spans="1:191" hidden="1" x14ac:dyDescent="0.35">
      <c r="A754" s="1225">
        <v>43776</v>
      </c>
      <c r="Q754" s="1062">
        <v>3</v>
      </c>
      <c r="R754" s="1062">
        <v>1</v>
      </c>
      <c r="S754" s="1062">
        <v>5</v>
      </c>
      <c r="T754" s="1062">
        <v>9</v>
      </c>
      <c r="U754" s="1076">
        <v>1</v>
      </c>
      <c r="W754" s="1062">
        <v>3</v>
      </c>
      <c r="X754" s="1062">
        <v>2</v>
      </c>
      <c r="Y754" s="1062">
        <v>5</v>
      </c>
      <c r="Z754" s="1062">
        <v>10</v>
      </c>
      <c r="AA754" s="1076">
        <v>1</v>
      </c>
      <c r="AC754" s="1062">
        <v>3</v>
      </c>
      <c r="AD754" s="1062">
        <v>3</v>
      </c>
      <c r="AE754" s="1062">
        <v>0</v>
      </c>
      <c r="AF754" s="1062">
        <v>6</v>
      </c>
      <c r="AG754" s="1076">
        <v>1</v>
      </c>
      <c r="AJ754" s="1062">
        <v>4</v>
      </c>
      <c r="AK754" s="1062">
        <v>4</v>
      </c>
      <c r="AL754" s="1062">
        <v>0</v>
      </c>
      <c r="AM754" s="1062">
        <v>8</v>
      </c>
      <c r="AN754" s="1076">
        <v>1</v>
      </c>
      <c r="AQ754" s="1062">
        <v>1</v>
      </c>
      <c r="AR754" s="1062">
        <v>2</v>
      </c>
      <c r="AS754" s="1062">
        <v>3</v>
      </c>
      <c r="AT754" s="1062">
        <v>6</v>
      </c>
      <c r="AU754" s="1082">
        <v>1</v>
      </c>
      <c r="AX754" s="1062">
        <v>1</v>
      </c>
      <c r="AY754" s="1062">
        <v>3</v>
      </c>
      <c r="AZ754" s="1062">
        <v>3</v>
      </c>
      <c r="BA754" s="1062">
        <v>7</v>
      </c>
      <c r="BB754" s="1082">
        <v>1</v>
      </c>
      <c r="BP754" s="1062">
        <v>0</v>
      </c>
      <c r="BQ754" s="1128">
        <v>1</v>
      </c>
      <c r="BR754" s="1081">
        <v>0</v>
      </c>
      <c r="BV754" s="1062">
        <v>0</v>
      </c>
      <c r="BW754" s="1076">
        <v>1</v>
      </c>
      <c r="CA754" s="1062">
        <v>3</v>
      </c>
      <c r="CB754" s="1062">
        <v>0</v>
      </c>
      <c r="CC754" s="1062">
        <v>4</v>
      </c>
      <c r="CD754" s="1062">
        <v>7</v>
      </c>
      <c r="CE754" s="1082">
        <v>1</v>
      </c>
      <c r="CH754" s="1062">
        <v>5</v>
      </c>
      <c r="CI754" s="1062">
        <v>0</v>
      </c>
      <c r="CJ754" s="1062">
        <v>5</v>
      </c>
      <c r="CK754" s="1062">
        <v>10</v>
      </c>
      <c r="CL754" s="1082">
        <v>1</v>
      </c>
      <c r="CP754" s="1062">
        <v>3</v>
      </c>
      <c r="CQ754" s="1062">
        <v>0</v>
      </c>
      <c r="CR754" s="1062">
        <v>4</v>
      </c>
      <c r="CS754" s="1062">
        <v>7</v>
      </c>
      <c r="CT754" s="1082">
        <v>1</v>
      </c>
      <c r="CW754" s="1062">
        <v>3</v>
      </c>
      <c r="CX754" s="1062">
        <v>0</v>
      </c>
      <c r="CY754" s="1062">
        <v>5</v>
      </c>
      <c r="CZ754" s="1062">
        <v>8</v>
      </c>
      <c r="DA754" s="1082">
        <v>1</v>
      </c>
      <c r="DB754" s="1082"/>
      <c r="DC754" s="1082"/>
      <c r="DD754" s="1082"/>
      <c r="DE754" s="1082"/>
      <c r="DF754" s="1082"/>
      <c r="DG754" s="1082"/>
      <c r="DH754" s="1082"/>
      <c r="DI754" s="1082"/>
      <c r="DJ754" s="1082"/>
      <c r="DK754" s="1082"/>
      <c r="DL754" s="1082"/>
      <c r="EF754" s="1062">
        <v>3</v>
      </c>
      <c r="EG754" s="1062">
        <v>2</v>
      </c>
      <c r="EH754" s="1062">
        <v>0</v>
      </c>
      <c r="EI754" s="1062">
        <v>5</v>
      </c>
      <c r="EJ754" s="1082">
        <v>1</v>
      </c>
      <c r="EM754" s="1062">
        <v>4</v>
      </c>
      <c r="EN754" s="1062">
        <v>3</v>
      </c>
      <c r="EO754" s="1062">
        <v>3</v>
      </c>
      <c r="EP754" s="1062">
        <v>10</v>
      </c>
      <c r="EQ754" s="1082">
        <v>1</v>
      </c>
      <c r="EU754" s="1062">
        <v>8</v>
      </c>
      <c r="EV754" s="1062">
        <v>0</v>
      </c>
      <c r="EW754" s="1062">
        <v>4</v>
      </c>
      <c r="EX754" s="1062">
        <v>12</v>
      </c>
      <c r="EY754" s="1081">
        <v>1</v>
      </c>
      <c r="FB754" s="1062">
        <v>9</v>
      </c>
      <c r="FC754" s="1062">
        <v>1</v>
      </c>
      <c r="FD754" s="1062">
        <v>5</v>
      </c>
      <c r="FE754" s="1062">
        <v>15</v>
      </c>
      <c r="FF754" s="1082">
        <v>1</v>
      </c>
      <c r="FJ754" s="1062">
        <v>3</v>
      </c>
      <c r="FK754" s="1062">
        <v>1</v>
      </c>
      <c r="FL754" s="1062">
        <v>1</v>
      </c>
      <c r="FM754" s="1062">
        <v>5</v>
      </c>
      <c r="FN754" s="1124">
        <v>1</v>
      </c>
      <c r="FQ754" s="1062">
        <v>3</v>
      </c>
      <c r="FR754" s="1062">
        <v>2</v>
      </c>
      <c r="FS754" s="1062">
        <v>1</v>
      </c>
      <c r="FT754" s="1062">
        <v>6</v>
      </c>
      <c r="FU754" s="1076">
        <v>1</v>
      </c>
      <c r="FY754" s="1062">
        <v>0</v>
      </c>
      <c r="FZ754" s="1062">
        <v>1</v>
      </c>
      <c r="GA754" s="1062">
        <v>0</v>
      </c>
      <c r="GB754" s="590">
        <v>1</v>
      </c>
      <c r="GC754" s="1139">
        <v>1</v>
      </c>
      <c r="GE754" s="589">
        <v>24</v>
      </c>
      <c r="GF754" s="589">
        <v>9</v>
      </c>
      <c r="GG754" s="589">
        <v>16</v>
      </c>
      <c r="GH754" s="586">
        <v>0</v>
      </c>
      <c r="GI754" s="586">
        <v>3</v>
      </c>
    </row>
    <row r="755" spans="1:191" hidden="1" x14ac:dyDescent="0.35">
      <c r="A755" s="1227">
        <v>43777</v>
      </c>
      <c r="Q755" s="1062">
        <v>12</v>
      </c>
      <c r="R755" s="1062">
        <v>0</v>
      </c>
      <c r="S755" s="1062">
        <v>3</v>
      </c>
      <c r="T755" s="1062">
        <v>15</v>
      </c>
      <c r="U755" s="1076">
        <v>1</v>
      </c>
      <c r="W755" s="1062">
        <v>13</v>
      </c>
      <c r="X755" s="1062">
        <v>1</v>
      </c>
      <c r="Y755" s="1062">
        <v>4</v>
      </c>
      <c r="Z755" s="1062">
        <v>18</v>
      </c>
      <c r="AA755" s="1076">
        <v>1</v>
      </c>
      <c r="AC755" s="1062">
        <v>0</v>
      </c>
      <c r="AD755" s="1062">
        <v>0</v>
      </c>
      <c r="AE755" s="1062">
        <v>0</v>
      </c>
      <c r="AF755" s="1062">
        <v>0</v>
      </c>
      <c r="AG755" s="1076">
        <v>0</v>
      </c>
      <c r="AJ755" s="1062">
        <v>0</v>
      </c>
      <c r="AK755" s="1062">
        <v>0</v>
      </c>
      <c r="AL755" s="1062">
        <v>0</v>
      </c>
      <c r="AM755" s="1062">
        <v>0</v>
      </c>
      <c r="AN755" s="1076">
        <v>0</v>
      </c>
      <c r="AQ755" s="1062">
        <v>2</v>
      </c>
      <c r="AR755" s="1062">
        <v>1</v>
      </c>
      <c r="AS755" s="1062">
        <v>6</v>
      </c>
      <c r="AT755" s="1062">
        <v>9</v>
      </c>
      <c r="AU755" s="1082">
        <v>1</v>
      </c>
      <c r="AX755" s="1062">
        <v>2</v>
      </c>
      <c r="AY755" s="1062">
        <v>2</v>
      </c>
      <c r="AZ755" s="1062">
        <v>7</v>
      </c>
      <c r="BA755" s="1062">
        <v>11</v>
      </c>
      <c r="BB755" s="1082">
        <v>1</v>
      </c>
      <c r="BP755" s="1062">
        <v>0</v>
      </c>
      <c r="BQ755" s="1128">
        <v>1</v>
      </c>
      <c r="BR755" s="1081">
        <v>0</v>
      </c>
      <c r="BV755" s="1062">
        <v>0</v>
      </c>
      <c r="BW755" s="1076">
        <v>1</v>
      </c>
      <c r="CA755" s="1062">
        <v>4</v>
      </c>
      <c r="CB755" s="1062">
        <v>0</v>
      </c>
      <c r="CC755" s="1062">
        <v>2</v>
      </c>
      <c r="CD755" s="1062">
        <v>6</v>
      </c>
      <c r="CE755" s="1082">
        <v>1</v>
      </c>
      <c r="CH755" s="1062">
        <v>4</v>
      </c>
      <c r="CI755" s="1062">
        <v>0</v>
      </c>
      <c r="CJ755" s="1062">
        <v>3</v>
      </c>
      <c r="CK755" s="1062">
        <v>7</v>
      </c>
      <c r="CL755" s="1082">
        <v>1</v>
      </c>
      <c r="CP755" s="1062">
        <v>9</v>
      </c>
      <c r="CQ755" s="1062">
        <v>0</v>
      </c>
      <c r="CR755" s="1062">
        <v>3</v>
      </c>
      <c r="CS755" s="1062">
        <v>12</v>
      </c>
      <c r="CT755" s="1082">
        <v>1</v>
      </c>
      <c r="CW755" s="1062">
        <v>10</v>
      </c>
      <c r="CX755" s="1062">
        <v>0</v>
      </c>
      <c r="CY755" s="1062">
        <v>3</v>
      </c>
      <c r="CZ755" s="1062">
        <v>13</v>
      </c>
      <c r="DA755" s="1082">
        <v>1</v>
      </c>
      <c r="DB755" s="1082"/>
      <c r="DC755" s="1082"/>
      <c r="DD755" s="1082"/>
      <c r="DE755" s="1082"/>
      <c r="DF755" s="1082"/>
      <c r="DG755" s="1082"/>
      <c r="DH755" s="1082"/>
      <c r="DI755" s="1082"/>
      <c r="DJ755" s="1082"/>
      <c r="DK755" s="1082"/>
      <c r="DL755" s="1082"/>
      <c r="EF755" s="1062">
        <v>2</v>
      </c>
      <c r="EG755" s="1062">
        <v>0</v>
      </c>
      <c r="EH755" s="1062">
        <v>1</v>
      </c>
      <c r="EI755" s="1062">
        <v>3</v>
      </c>
      <c r="EJ755" s="1082">
        <v>1</v>
      </c>
      <c r="EM755" s="1062">
        <v>2</v>
      </c>
      <c r="EN755" s="1062">
        <v>1</v>
      </c>
      <c r="EO755" s="1062">
        <v>3</v>
      </c>
      <c r="EP755" s="1062">
        <v>6</v>
      </c>
      <c r="EQ755" s="1082">
        <v>1</v>
      </c>
      <c r="EU755" s="1062">
        <v>6</v>
      </c>
      <c r="EV755" s="1062">
        <v>1</v>
      </c>
      <c r="EW755" s="1062">
        <v>3</v>
      </c>
      <c r="EX755" s="1062">
        <v>10</v>
      </c>
      <c r="EY755" s="1081">
        <v>1</v>
      </c>
      <c r="FB755" s="1062">
        <v>6</v>
      </c>
      <c r="FC755" s="1062">
        <v>1</v>
      </c>
      <c r="FD755" s="1062">
        <v>6</v>
      </c>
      <c r="FE755" s="1062">
        <v>13</v>
      </c>
      <c r="FF755" s="1082">
        <v>1</v>
      </c>
      <c r="FJ755" s="1062">
        <v>2</v>
      </c>
      <c r="FK755" s="1062">
        <v>0</v>
      </c>
      <c r="FL755" s="1062">
        <v>2</v>
      </c>
      <c r="FM755" s="1062">
        <v>4</v>
      </c>
      <c r="FN755" s="1124">
        <v>1</v>
      </c>
      <c r="FQ755" s="1062">
        <v>2</v>
      </c>
      <c r="FR755" s="1062">
        <v>2</v>
      </c>
      <c r="FS755" s="1062">
        <v>2</v>
      </c>
      <c r="FT755" s="1062">
        <v>6</v>
      </c>
      <c r="FU755" s="1076">
        <v>1</v>
      </c>
      <c r="FY755" s="1062">
        <v>0</v>
      </c>
      <c r="FZ755" s="1062">
        <v>3</v>
      </c>
      <c r="GA755" s="1062">
        <v>0</v>
      </c>
      <c r="GB755" s="590">
        <v>3</v>
      </c>
      <c r="GC755" s="1139">
        <v>1</v>
      </c>
      <c r="GE755" s="589">
        <v>25</v>
      </c>
      <c r="GF755" s="589">
        <v>5</v>
      </c>
      <c r="GG755" s="589">
        <v>17</v>
      </c>
      <c r="GH755" s="586">
        <v>0</v>
      </c>
      <c r="GI755" s="586">
        <v>0</v>
      </c>
    </row>
    <row r="756" spans="1:191" hidden="1" x14ac:dyDescent="0.35">
      <c r="A756" s="1225">
        <v>43780</v>
      </c>
      <c r="Q756" s="1062">
        <v>7</v>
      </c>
      <c r="R756" s="1062">
        <v>0</v>
      </c>
      <c r="S756" s="1062">
        <v>2</v>
      </c>
      <c r="T756" s="1062">
        <v>9</v>
      </c>
      <c r="U756" s="1076">
        <v>1</v>
      </c>
      <c r="W756" s="1062">
        <v>7</v>
      </c>
      <c r="X756" s="1062">
        <v>0</v>
      </c>
      <c r="Y756" s="1062">
        <v>2</v>
      </c>
      <c r="Z756" s="1062">
        <v>9</v>
      </c>
      <c r="AA756" s="1076">
        <v>1</v>
      </c>
      <c r="AC756" s="1062">
        <v>0</v>
      </c>
      <c r="AD756" s="1062">
        <v>0</v>
      </c>
      <c r="AE756" s="1062">
        <v>0</v>
      </c>
      <c r="AF756" s="1062">
        <v>0</v>
      </c>
      <c r="AG756" s="1076">
        <v>0</v>
      </c>
      <c r="AJ756" s="1062">
        <v>0</v>
      </c>
      <c r="AK756" s="1062">
        <v>0</v>
      </c>
      <c r="AL756" s="1062">
        <v>0</v>
      </c>
      <c r="AM756" s="1062">
        <v>0</v>
      </c>
      <c r="AN756" s="1076">
        <v>0</v>
      </c>
      <c r="AQ756" s="1062">
        <v>2</v>
      </c>
      <c r="AR756" s="1062">
        <v>1</v>
      </c>
      <c r="AS756" s="1062">
        <v>2</v>
      </c>
      <c r="AT756" s="1062">
        <v>5</v>
      </c>
      <c r="AU756" s="1082">
        <v>1</v>
      </c>
      <c r="AX756" s="1062">
        <v>2</v>
      </c>
      <c r="AY756" s="1062">
        <v>3</v>
      </c>
      <c r="AZ756" s="1062">
        <v>3</v>
      </c>
      <c r="BA756" s="1062">
        <v>8</v>
      </c>
      <c r="BB756" s="1082">
        <v>1</v>
      </c>
      <c r="BP756" s="1062">
        <v>0</v>
      </c>
      <c r="BQ756" s="1128">
        <v>1</v>
      </c>
      <c r="BR756" s="1081">
        <v>0</v>
      </c>
      <c r="BV756" s="1062">
        <v>0</v>
      </c>
      <c r="BW756" s="1076">
        <v>1</v>
      </c>
      <c r="CA756" s="1062">
        <v>7</v>
      </c>
      <c r="CB756" s="1062">
        <v>3</v>
      </c>
      <c r="CC756" s="1062">
        <v>0</v>
      </c>
      <c r="CD756" s="1062">
        <v>10</v>
      </c>
      <c r="CE756" s="1082">
        <v>1</v>
      </c>
      <c r="CH756" s="1062">
        <v>7</v>
      </c>
      <c r="CI756" s="1062">
        <v>3</v>
      </c>
      <c r="CJ756" s="1062">
        <v>2</v>
      </c>
      <c r="CK756" s="1062">
        <v>12</v>
      </c>
      <c r="CL756" s="1082">
        <v>1</v>
      </c>
      <c r="CP756" s="1062">
        <v>3</v>
      </c>
      <c r="CQ756" s="1062">
        <v>1</v>
      </c>
      <c r="CR756" s="1062">
        <v>2</v>
      </c>
      <c r="CS756" s="1062">
        <v>6</v>
      </c>
      <c r="CT756" s="1082">
        <v>1</v>
      </c>
      <c r="CW756" s="1062">
        <v>3</v>
      </c>
      <c r="CX756" s="1062">
        <v>0</v>
      </c>
      <c r="CY756" s="1062">
        <v>2</v>
      </c>
      <c r="CZ756" s="1062">
        <v>5</v>
      </c>
      <c r="DA756" s="1082">
        <v>1</v>
      </c>
      <c r="DB756" s="1082"/>
      <c r="DC756" s="1082"/>
      <c r="DD756" s="1082"/>
      <c r="DE756" s="1082"/>
      <c r="DF756" s="1082"/>
      <c r="DG756" s="1082"/>
      <c r="DH756" s="1082"/>
      <c r="DI756" s="1082"/>
      <c r="DJ756" s="1082"/>
      <c r="DK756" s="1082"/>
      <c r="DL756" s="1082"/>
      <c r="EF756" s="1062">
        <v>4</v>
      </c>
      <c r="EG756" s="1062">
        <v>4</v>
      </c>
      <c r="EH756" s="1062">
        <v>2</v>
      </c>
      <c r="EI756" s="1062">
        <v>10</v>
      </c>
      <c r="EJ756" s="1082">
        <v>1</v>
      </c>
      <c r="EM756" s="1062">
        <v>4</v>
      </c>
      <c r="EN756" s="1062">
        <v>4</v>
      </c>
      <c r="EO756" s="1062">
        <v>2</v>
      </c>
      <c r="EP756" s="1062">
        <v>10</v>
      </c>
      <c r="EQ756" s="1082">
        <v>1</v>
      </c>
      <c r="EU756" s="1062">
        <v>2</v>
      </c>
      <c r="EV756" s="1062">
        <v>0</v>
      </c>
      <c r="EW756" s="1062">
        <v>2</v>
      </c>
      <c r="EX756" s="1062">
        <v>4</v>
      </c>
      <c r="EY756" s="1081">
        <v>1</v>
      </c>
      <c r="FB756" s="1062">
        <v>3</v>
      </c>
      <c r="FC756" s="1062">
        <v>0</v>
      </c>
      <c r="FD756" s="1062">
        <v>4</v>
      </c>
      <c r="FE756" s="1062">
        <v>7</v>
      </c>
      <c r="FF756" s="1082">
        <v>1</v>
      </c>
      <c r="FJ756" s="1062">
        <v>2</v>
      </c>
      <c r="FK756" s="1062">
        <v>0</v>
      </c>
      <c r="FL756" s="1062">
        <v>2</v>
      </c>
      <c r="FM756" s="1062">
        <v>4</v>
      </c>
      <c r="FN756" s="1124">
        <v>1</v>
      </c>
      <c r="FQ756" s="1062">
        <v>2</v>
      </c>
      <c r="FR756" s="1062">
        <v>0</v>
      </c>
      <c r="FS756" s="1062">
        <v>2</v>
      </c>
      <c r="FT756" s="1062">
        <v>4</v>
      </c>
      <c r="FU756" s="1076">
        <v>1</v>
      </c>
      <c r="FY756" s="1062">
        <v>0</v>
      </c>
      <c r="FZ756" s="1062">
        <v>1</v>
      </c>
      <c r="GA756" s="1062">
        <v>0</v>
      </c>
      <c r="GB756" s="590">
        <v>1</v>
      </c>
      <c r="GC756" s="1139">
        <v>1</v>
      </c>
      <c r="GE756" s="589">
        <v>20</v>
      </c>
      <c r="GF756" s="589">
        <v>10</v>
      </c>
      <c r="GG756" s="589">
        <v>10</v>
      </c>
      <c r="GH756" s="586">
        <v>0</v>
      </c>
      <c r="GI756" s="586">
        <v>1</v>
      </c>
    </row>
    <row r="757" spans="1:191" hidden="1" x14ac:dyDescent="0.35">
      <c r="A757" s="1225">
        <v>43781</v>
      </c>
      <c r="Q757" s="1062">
        <v>1</v>
      </c>
      <c r="R757" s="1062">
        <v>0</v>
      </c>
      <c r="S757" s="1062">
        <v>10</v>
      </c>
      <c r="T757" s="1062">
        <v>11</v>
      </c>
      <c r="U757" s="1076">
        <v>1</v>
      </c>
      <c r="W757" s="1062">
        <v>1</v>
      </c>
      <c r="X757" s="1062">
        <v>0</v>
      </c>
      <c r="Y757" s="1062">
        <v>10</v>
      </c>
      <c r="Z757" s="1062">
        <v>11</v>
      </c>
      <c r="AA757" s="1076">
        <v>1</v>
      </c>
      <c r="AC757" s="1062">
        <v>0</v>
      </c>
      <c r="AD757" s="1062">
        <v>0</v>
      </c>
      <c r="AE757" s="1062">
        <v>0</v>
      </c>
      <c r="AF757" s="1062">
        <v>0</v>
      </c>
      <c r="AG757" s="1076">
        <v>0</v>
      </c>
      <c r="AJ757" s="1062">
        <v>0</v>
      </c>
      <c r="AK757" s="1062">
        <v>0</v>
      </c>
      <c r="AL757" s="1062">
        <v>0</v>
      </c>
      <c r="AM757" s="1062">
        <v>0</v>
      </c>
      <c r="AN757" s="1076">
        <v>0</v>
      </c>
      <c r="AQ757" s="1062">
        <v>1</v>
      </c>
      <c r="AR757" s="1062">
        <v>3</v>
      </c>
      <c r="AS757" s="1062">
        <v>3</v>
      </c>
      <c r="AT757" s="1062">
        <v>7</v>
      </c>
      <c r="AU757" s="1082">
        <v>1</v>
      </c>
      <c r="AX757" s="1062">
        <v>1</v>
      </c>
      <c r="AY757" s="1062">
        <v>3</v>
      </c>
      <c r="AZ757" s="1062">
        <v>3</v>
      </c>
      <c r="BA757" s="1062">
        <v>7</v>
      </c>
      <c r="BB757" s="1082">
        <v>1</v>
      </c>
      <c r="BP757" s="1062">
        <v>0</v>
      </c>
      <c r="BQ757" s="1128">
        <v>1</v>
      </c>
      <c r="BR757" s="1081">
        <v>0</v>
      </c>
      <c r="BV757" s="1062">
        <v>0</v>
      </c>
      <c r="BW757" s="1076">
        <v>1</v>
      </c>
      <c r="CA757" s="1062">
        <v>3</v>
      </c>
      <c r="CB757" s="1062">
        <v>3</v>
      </c>
      <c r="CC757" s="1062">
        <v>3</v>
      </c>
      <c r="CD757" s="1062">
        <v>9</v>
      </c>
      <c r="CE757" s="1082">
        <v>1</v>
      </c>
      <c r="CH757" s="1062">
        <v>4</v>
      </c>
      <c r="CI757" s="1062">
        <v>2</v>
      </c>
      <c r="CJ757" s="1062">
        <v>3</v>
      </c>
      <c r="CK757" s="1062">
        <v>9</v>
      </c>
      <c r="CL757" s="1082">
        <v>1</v>
      </c>
      <c r="CP757" s="1062">
        <v>6</v>
      </c>
      <c r="CQ757" s="1062">
        <v>1</v>
      </c>
      <c r="CR757" s="1062">
        <v>6</v>
      </c>
      <c r="CS757" s="1062">
        <v>13</v>
      </c>
      <c r="CT757" s="1082">
        <v>1</v>
      </c>
      <c r="CW757" s="1062">
        <v>6</v>
      </c>
      <c r="CX757" s="1062">
        <v>1</v>
      </c>
      <c r="CY757" s="1062">
        <v>6</v>
      </c>
      <c r="CZ757" s="1062">
        <v>13</v>
      </c>
      <c r="DA757" s="1082">
        <v>1</v>
      </c>
      <c r="DB757" s="1082"/>
      <c r="DC757" s="1082"/>
      <c r="DD757" s="1082"/>
      <c r="DE757" s="1082"/>
      <c r="DF757" s="1082"/>
      <c r="DG757" s="1082"/>
      <c r="DH757" s="1082"/>
      <c r="DI757" s="1082"/>
      <c r="DJ757" s="1082"/>
      <c r="DK757" s="1082"/>
      <c r="DL757" s="1082"/>
      <c r="EF757" s="1062">
        <v>8</v>
      </c>
      <c r="EG757" s="1062">
        <v>2</v>
      </c>
      <c r="EH757" s="1062">
        <v>1</v>
      </c>
      <c r="EI757" s="1062">
        <v>11</v>
      </c>
      <c r="EJ757" s="1082">
        <v>1</v>
      </c>
      <c r="EM757" s="1062">
        <v>8</v>
      </c>
      <c r="EN757" s="1062">
        <v>2</v>
      </c>
      <c r="EO757" s="1062">
        <v>1</v>
      </c>
      <c r="EP757" s="1062">
        <v>11</v>
      </c>
      <c r="EQ757" s="1082">
        <v>1</v>
      </c>
      <c r="EU757" s="1062">
        <v>0</v>
      </c>
      <c r="EV757" s="1062">
        <v>0</v>
      </c>
      <c r="EW757" s="1062">
        <v>0</v>
      </c>
      <c r="EX757" s="1062">
        <v>0</v>
      </c>
      <c r="EY757" s="1081">
        <v>0</v>
      </c>
      <c r="FB757" s="1062">
        <v>0</v>
      </c>
      <c r="FC757" s="1062">
        <v>0</v>
      </c>
      <c r="FD757" s="1062">
        <v>0</v>
      </c>
      <c r="FE757" s="1062">
        <v>0</v>
      </c>
      <c r="FF757" s="1082">
        <v>0</v>
      </c>
      <c r="FJ757" s="1062">
        <v>2</v>
      </c>
      <c r="FK757" s="1062">
        <v>0</v>
      </c>
      <c r="FL757" s="1062">
        <v>2</v>
      </c>
      <c r="FM757" s="1062">
        <v>4</v>
      </c>
      <c r="FN757" s="1124">
        <v>1</v>
      </c>
      <c r="FQ757" s="1062">
        <v>2</v>
      </c>
      <c r="FR757" s="1062">
        <v>0</v>
      </c>
      <c r="FS757" s="1062">
        <v>2</v>
      </c>
      <c r="FT757" s="1062">
        <v>4</v>
      </c>
      <c r="FU757" s="1076">
        <v>1</v>
      </c>
      <c r="FY757" s="1062">
        <v>0</v>
      </c>
      <c r="FZ757" s="1062">
        <v>4</v>
      </c>
      <c r="GA757" s="1062">
        <v>2</v>
      </c>
      <c r="GB757" s="590">
        <v>6</v>
      </c>
      <c r="GC757" s="1139">
        <v>1</v>
      </c>
      <c r="GE757" s="589">
        <v>20</v>
      </c>
      <c r="GF757" s="589">
        <v>13</v>
      </c>
      <c r="GG757" s="589">
        <v>17</v>
      </c>
      <c r="GH757" s="586">
        <v>0</v>
      </c>
      <c r="GI757" s="586">
        <v>1</v>
      </c>
    </row>
    <row r="758" spans="1:191" hidden="1" x14ac:dyDescent="0.35">
      <c r="A758" s="1225">
        <v>43782</v>
      </c>
      <c r="Q758" s="1062">
        <v>7</v>
      </c>
      <c r="R758" s="1062">
        <v>3</v>
      </c>
      <c r="S758" s="1062">
        <v>5</v>
      </c>
      <c r="T758" s="1062">
        <v>15</v>
      </c>
      <c r="U758" s="1076">
        <v>1</v>
      </c>
      <c r="W758" s="1062">
        <v>7</v>
      </c>
      <c r="X758" s="1062">
        <v>3</v>
      </c>
      <c r="Y758" s="1062">
        <v>5</v>
      </c>
      <c r="Z758" s="1062">
        <v>15</v>
      </c>
      <c r="AA758" s="1076">
        <v>1</v>
      </c>
      <c r="AC758" s="1062">
        <v>0</v>
      </c>
      <c r="AD758" s="1062">
        <v>0</v>
      </c>
      <c r="AE758" s="1062">
        <v>0</v>
      </c>
      <c r="AF758" s="1062">
        <v>0</v>
      </c>
      <c r="AG758" s="1076">
        <v>0</v>
      </c>
      <c r="AJ758" s="1062">
        <v>0</v>
      </c>
      <c r="AK758" s="1062">
        <v>0</v>
      </c>
      <c r="AL758" s="1062">
        <v>0</v>
      </c>
      <c r="AM758" s="1062">
        <v>0</v>
      </c>
      <c r="AN758" s="1076">
        <v>0</v>
      </c>
      <c r="AQ758" s="1062">
        <v>0</v>
      </c>
      <c r="AR758" s="1062">
        <v>9</v>
      </c>
      <c r="AS758" s="1062">
        <v>2</v>
      </c>
      <c r="AT758" s="1062">
        <v>11</v>
      </c>
      <c r="AU758" s="1082">
        <v>1</v>
      </c>
      <c r="AX758" s="1062">
        <v>0</v>
      </c>
      <c r="AY758" s="1062">
        <v>9</v>
      </c>
      <c r="AZ758" s="1062">
        <v>4</v>
      </c>
      <c r="BA758" s="1062">
        <v>13</v>
      </c>
      <c r="BB758" s="1082">
        <v>1</v>
      </c>
      <c r="BP758" s="1062">
        <v>0</v>
      </c>
      <c r="BQ758" s="1128">
        <v>1</v>
      </c>
      <c r="BR758" s="1081">
        <v>0</v>
      </c>
      <c r="BV758" s="1062">
        <v>0</v>
      </c>
      <c r="BW758" s="1076">
        <v>1</v>
      </c>
      <c r="CA758" s="1062">
        <v>2</v>
      </c>
      <c r="CB758" s="1062">
        <v>0</v>
      </c>
      <c r="CC758" s="1062">
        <v>3</v>
      </c>
      <c r="CD758" s="1062">
        <v>5</v>
      </c>
      <c r="CE758" s="1082">
        <v>1</v>
      </c>
      <c r="CH758" s="1062">
        <v>7</v>
      </c>
      <c r="CI758" s="1062">
        <v>0</v>
      </c>
      <c r="CJ758" s="1062">
        <v>4</v>
      </c>
      <c r="CK758" s="1062">
        <v>11</v>
      </c>
      <c r="CL758" s="1082">
        <v>1</v>
      </c>
      <c r="CP758" s="1062">
        <v>7</v>
      </c>
      <c r="CQ758" s="1062">
        <v>0</v>
      </c>
      <c r="CR758" s="1062">
        <v>4</v>
      </c>
      <c r="CS758" s="1062">
        <v>11</v>
      </c>
      <c r="CT758" s="1082">
        <v>1</v>
      </c>
      <c r="CW758" s="1062">
        <v>9</v>
      </c>
      <c r="CX758" s="1062">
        <v>1</v>
      </c>
      <c r="CY758" s="1062">
        <v>5</v>
      </c>
      <c r="CZ758" s="1062">
        <v>15</v>
      </c>
      <c r="DA758" s="1082">
        <v>1</v>
      </c>
      <c r="DB758" s="1082"/>
      <c r="DC758" s="1082"/>
      <c r="DD758" s="1082"/>
      <c r="DE758" s="1082"/>
      <c r="DF758" s="1082"/>
      <c r="DG758" s="1082"/>
      <c r="DH758" s="1082"/>
      <c r="DI758" s="1082"/>
      <c r="DJ758" s="1082"/>
      <c r="DK758" s="1082"/>
      <c r="DL758" s="1082"/>
      <c r="EF758" s="1062">
        <v>0</v>
      </c>
      <c r="EG758" s="1062">
        <v>0</v>
      </c>
      <c r="EH758" s="1062">
        <v>1</v>
      </c>
      <c r="EI758" s="1062">
        <v>1</v>
      </c>
      <c r="EJ758" s="1082">
        <v>1</v>
      </c>
      <c r="EM758" s="1062">
        <v>0</v>
      </c>
      <c r="EN758" s="1062">
        <v>2</v>
      </c>
      <c r="EO758" s="1062">
        <v>2</v>
      </c>
      <c r="EP758" s="1062">
        <v>4</v>
      </c>
      <c r="EQ758" s="1082">
        <v>1</v>
      </c>
      <c r="EU758" s="1062">
        <v>10</v>
      </c>
      <c r="EV758" s="1062">
        <v>2</v>
      </c>
      <c r="EW758" s="1062">
        <v>4</v>
      </c>
      <c r="EX758" s="1062">
        <v>16</v>
      </c>
      <c r="EY758" s="1081">
        <v>1</v>
      </c>
      <c r="FB758" s="1062">
        <v>12</v>
      </c>
      <c r="FC758" s="1062">
        <v>3</v>
      </c>
      <c r="FD758" s="1062">
        <v>5</v>
      </c>
      <c r="FE758" s="1062">
        <v>20</v>
      </c>
      <c r="FF758" s="1082">
        <v>1</v>
      </c>
      <c r="FJ758" s="1062">
        <v>0</v>
      </c>
      <c r="FK758" s="1062">
        <v>1</v>
      </c>
      <c r="FL758" s="1062">
        <v>6</v>
      </c>
      <c r="FM758" s="1062">
        <v>7</v>
      </c>
      <c r="FN758" s="1124">
        <v>1</v>
      </c>
      <c r="FQ758" s="1062">
        <v>0</v>
      </c>
      <c r="FR758" s="1062">
        <v>1</v>
      </c>
      <c r="FS758" s="1062">
        <v>6</v>
      </c>
      <c r="FT758" s="1062">
        <v>7</v>
      </c>
      <c r="FU758" s="1076">
        <v>1</v>
      </c>
      <c r="FY758" s="1062">
        <v>0</v>
      </c>
      <c r="FZ758" s="1062">
        <v>0</v>
      </c>
      <c r="GA758" s="1062">
        <v>0</v>
      </c>
      <c r="GB758" s="590">
        <v>0</v>
      </c>
      <c r="GC758" s="1139">
        <v>1</v>
      </c>
      <c r="GE758" s="589">
        <v>19</v>
      </c>
      <c r="GF758" s="589">
        <v>12</v>
      </c>
      <c r="GG758" s="589">
        <v>20</v>
      </c>
      <c r="GH758" s="586">
        <v>0</v>
      </c>
      <c r="GI758" s="586">
        <v>5</v>
      </c>
    </row>
    <row r="759" spans="1:191" hidden="1" x14ac:dyDescent="0.35">
      <c r="A759" s="1225">
        <v>43783</v>
      </c>
      <c r="Q759" s="1062">
        <v>5</v>
      </c>
      <c r="R759" s="1062">
        <v>1</v>
      </c>
      <c r="S759" s="1062">
        <v>5</v>
      </c>
      <c r="T759" s="1062">
        <v>11</v>
      </c>
      <c r="U759" s="1076">
        <v>1</v>
      </c>
      <c r="W759" s="1062">
        <v>5</v>
      </c>
      <c r="X759" s="1062">
        <v>1</v>
      </c>
      <c r="Y759" s="1062">
        <v>5</v>
      </c>
      <c r="Z759" s="1062">
        <v>11</v>
      </c>
      <c r="AA759" s="1076">
        <v>1</v>
      </c>
      <c r="AC759" s="1062">
        <v>0</v>
      </c>
      <c r="AD759" s="1062">
        <v>0</v>
      </c>
      <c r="AE759" s="1062">
        <v>0</v>
      </c>
      <c r="AF759" s="1062">
        <v>0</v>
      </c>
      <c r="AG759" s="1076">
        <v>0</v>
      </c>
      <c r="AJ759" s="1062">
        <v>0</v>
      </c>
      <c r="AK759" s="1062">
        <v>0</v>
      </c>
      <c r="AL759" s="1062">
        <v>0</v>
      </c>
      <c r="AM759" s="1062">
        <v>0</v>
      </c>
      <c r="AN759" s="1076">
        <v>0</v>
      </c>
      <c r="AQ759" s="1062">
        <v>2</v>
      </c>
      <c r="AR759" s="1062">
        <v>3</v>
      </c>
      <c r="AS759" s="1062">
        <v>2</v>
      </c>
      <c r="AT759" s="1062">
        <v>7</v>
      </c>
      <c r="AU759" s="1082">
        <v>1</v>
      </c>
      <c r="AX759" s="1062">
        <v>6</v>
      </c>
      <c r="AY759" s="1062">
        <v>2</v>
      </c>
      <c r="AZ759" s="1062">
        <v>2</v>
      </c>
      <c r="BA759" s="1062">
        <v>10</v>
      </c>
      <c r="BB759" s="1082">
        <v>1</v>
      </c>
      <c r="BP759" s="1062">
        <v>0</v>
      </c>
      <c r="BQ759" s="1128">
        <v>1</v>
      </c>
      <c r="BR759" s="1081">
        <v>0</v>
      </c>
      <c r="BV759" s="1062">
        <v>0</v>
      </c>
      <c r="BW759" s="1076">
        <v>1</v>
      </c>
      <c r="CA759" s="1062">
        <v>3</v>
      </c>
      <c r="CB759" s="1062">
        <v>0</v>
      </c>
      <c r="CC759" s="1062">
        <v>3</v>
      </c>
      <c r="CD759" s="1062">
        <v>6</v>
      </c>
      <c r="CE759" s="1082">
        <v>1</v>
      </c>
      <c r="CH759" s="1062">
        <v>4</v>
      </c>
      <c r="CI759" s="1062">
        <v>0</v>
      </c>
      <c r="CJ759" s="1062">
        <v>5</v>
      </c>
      <c r="CK759" s="1062">
        <v>9</v>
      </c>
      <c r="CL759" s="1082">
        <v>1</v>
      </c>
      <c r="CP759" s="1062">
        <v>11</v>
      </c>
      <c r="CQ759" s="1062">
        <v>0</v>
      </c>
      <c r="CR759" s="1062">
        <v>0</v>
      </c>
      <c r="CS759" s="1062">
        <v>11</v>
      </c>
      <c r="CT759" s="1082">
        <v>1</v>
      </c>
      <c r="CW759" s="1062">
        <v>11</v>
      </c>
      <c r="CX759" s="1062">
        <v>2</v>
      </c>
      <c r="CY759" s="1062">
        <v>1</v>
      </c>
      <c r="CZ759" s="1062">
        <v>14</v>
      </c>
      <c r="DA759" s="1082">
        <v>1</v>
      </c>
      <c r="DB759" s="1082"/>
      <c r="DC759" s="1082"/>
      <c r="DD759" s="1082"/>
      <c r="DE759" s="1082"/>
      <c r="DF759" s="1082"/>
      <c r="DG759" s="1082"/>
      <c r="DH759" s="1082"/>
      <c r="DI759" s="1082"/>
      <c r="DJ759" s="1082"/>
      <c r="DK759" s="1082"/>
      <c r="DL759" s="1082"/>
      <c r="EF759" s="1062">
        <v>6</v>
      </c>
      <c r="EG759" s="1062">
        <v>1</v>
      </c>
      <c r="EH759" s="1062">
        <v>1</v>
      </c>
      <c r="EI759" s="1062">
        <v>8</v>
      </c>
      <c r="EJ759" s="1082">
        <v>1</v>
      </c>
      <c r="EM759" s="1062">
        <v>6</v>
      </c>
      <c r="EN759" s="1062">
        <v>2</v>
      </c>
      <c r="EO759" s="1062">
        <v>1</v>
      </c>
      <c r="EP759" s="1062">
        <v>9</v>
      </c>
      <c r="EQ759" s="1082">
        <v>1</v>
      </c>
      <c r="EU759" s="1062">
        <v>3</v>
      </c>
      <c r="EV759" s="1062">
        <v>0</v>
      </c>
      <c r="EW759" s="1062">
        <v>0</v>
      </c>
      <c r="EX759" s="1062">
        <v>3</v>
      </c>
      <c r="EY759" s="1081">
        <v>1</v>
      </c>
      <c r="FB759" s="1062">
        <v>3</v>
      </c>
      <c r="FC759" s="1062">
        <v>0</v>
      </c>
      <c r="FD759" s="1062">
        <v>3</v>
      </c>
      <c r="FE759" s="1062">
        <v>6</v>
      </c>
      <c r="FF759" s="1082">
        <v>1</v>
      </c>
      <c r="FJ759" s="1062">
        <v>2</v>
      </c>
      <c r="FK759" s="1062">
        <v>0</v>
      </c>
      <c r="FL759" s="1062">
        <v>3</v>
      </c>
      <c r="FM759" s="1062">
        <v>5</v>
      </c>
      <c r="FN759" s="1124">
        <v>1</v>
      </c>
      <c r="FQ759" s="1062">
        <v>2</v>
      </c>
      <c r="FR759" s="1062">
        <v>0</v>
      </c>
      <c r="FS759" s="1062">
        <v>6</v>
      </c>
      <c r="FT759" s="1062">
        <v>8</v>
      </c>
      <c r="FU759" s="1076">
        <v>1</v>
      </c>
      <c r="FY759" s="1062">
        <v>0</v>
      </c>
      <c r="FZ759" s="1062">
        <v>1</v>
      </c>
      <c r="GA759" s="1062">
        <v>0</v>
      </c>
      <c r="GB759" s="590">
        <v>1</v>
      </c>
      <c r="GC759" s="1139">
        <v>1</v>
      </c>
      <c r="GE759" s="589">
        <v>27</v>
      </c>
      <c r="GF759" s="589">
        <v>5</v>
      </c>
      <c r="GG759" s="589">
        <v>9</v>
      </c>
      <c r="GH759" s="586">
        <v>0</v>
      </c>
      <c r="GI759" s="586">
        <v>2</v>
      </c>
    </row>
    <row r="760" spans="1:191" hidden="1" x14ac:dyDescent="0.35">
      <c r="A760" s="1227">
        <v>43784</v>
      </c>
      <c r="Q760" s="1062">
        <v>8</v>
      </c>
      <c r="R760" s="1062">
        <v>1</v>
      </c>
      <c r="S760" s="1062">
        <v>1</v>
      </c>
      <c r="T760" s="1062">
        <v>10</v>
      </c>
      <c r="U760" s="1076">
        <v>1</v>
      </c>
      <c r="W760" s="1062">
        <v>8</v>
      </c>
      <c r="X760" s="1062">
        <v>2</v>
      </c>
      <c r="Y760" s="1062">
        <v>1</v>
      </c>
      <c r="Z760" s="1062">
        <v>11</v>
      </c>
      <c r="AA760" s="1076">
        <v>1</v>
      </c>
      <c r="AC760" s="1062">
        <v>0</v>
      </c>
      <c r="AD760" s="1062">
        <v>0</v>
      </c>
      <c r="AE760" s="1062">
        <v>0</v>
      </c>
      <c r="AF760" s="1062">
        <v>0</v>
      </c>
      <c r="AG760" s="1076">
        <v>0</v>
      </c>
      <c r="AJ760" s="1062">
        <v>0</v>
      </c>
      <c r="AK760" s="1062">
        <v>0</v>
      </c>
      <c r="AL760" s="1062">
        <v>0</v>
      </c>
      <c r="AM760" s="1062">
        <v>0</v>
      </c>
      <c r="AN760" s="1076">
        <v>0</v>
      </c>
      <c r="AQ760" s="1062">
        <v>2</v>
      </c>
      <c r="AR760" s="1062">
        <v>2</v>
      </c>
      <c r="AS760" s="1062">
        <v>3</v>
      </c>
      <c r="AT760" s="1062">
        <v>7</v>
      </c>
      <c r="AU760" s="1082">
        <v>1</v>
      </c>
      <c r="AX760" s="1062">
        <v>2</v>
      </c>
      <c r="AY760" s="1062">
        <v>2</v>
      </c>
      <c r="AZ760" s="1062">
        <v>3</v>
      </c>
      <c r="BA760" s="1062">
        <v>7</v>
      </c>
      <c r="BB760" s="1082">
        <v>1</v>
      </c>
      <c r="BP760" s="1062">
        <v>0</v>
      </c>
      <c r="BQ760" s="1128">
        <v>1</v>
      </c>
      <c r="BR760" s="1081">
        <v>0</v>
      </c>
      <c r="BV760" s="1062">
        <v>0</v>
      </c>
      <c r="BW760" s="1076">
        <v>1</v>
      </c>
      <c r="CA760" s="1062">
        <v>2</v>
      </c>
      <c r="CB760" s="1062">
        <v>0</v>
      </c>
      <c r="CC760" s="1062">
        <v>0</v>
      </c>
      <c r="CD760" s="1062">
        <v>2</v>
      </c>
      <c r="CE760" s="1082">
        <v>1</v>
      </c>
      <c r="CH760" s="1062">
        <v>3</v>
      </c>
      <c r="CI760" s="1062">
        <v>0</v>
      </c>
      <c r="CJ760" s="1062">
        <v>2</v>
      </c>
      <c r="CK760" s="1062">
        <v>5</v>
      </c>
      <c r="CL760" s="1082">
        <v>1</v>
      </c>
      <c r="CP760" s="1062">
        <v>4</v>
      </c>
      <c r="CQ760" s="1062">
        <v>1</v>
      </c>
      <c r="CR760" s="1062">
        <v>1</v>
      </c>
      <c r="CS760" s="1062">
        <v>6</v>
      </c>
      <c r="CT760" s="1082">
        <v>1</v>
      </c>
      <c r="CW760" s="1062">
        <v>5</v>
      </c>
      <c r="CX760" s="1062">
        <v>2</v>
      </c>
      <c r="CY760" s="1062">
        <v>2</v>
      </c>
      <c r="CZ760" s="1062">
        <v>9</v>
      </c>
      <c r="DA760" s="1082">
        <v>1</v>
      </c>
      <c r="DB760" s="1082"/>
      <c r="DC760" s="1082"/>
      <c r="DD760" s="1082"/>
      <c r="DE760" s="1082"/>
      <c r="DF760" s="1082"/>
      <c r="DG760" s="1082"/>
      <c r="DH760" s="1082"/>
      <c r="DI760" s="1082"/>
      <c r="DJ760" s="1082"/>
      <c r="DK760" s="1082"/>
      <c r="DL760" s="1082"/>
      <c r="EF760" s="1062">
        <v>7</v>
      </c>
      <c r="EG760" s="1062">
        <v>1</v>
      </c>
      <c r="EH760" s="1062">
        <v>0</v>
      </c>
      <c r="EI760" s="1062">
        <v>8</v>
      </c>
      <c r="EJ760" s="1082">
        <v>1</v>
      </c>
      <c r="EM760" s="1062">
        <v>9</v>
      </c>
      <c r="EN760" s="1062">
        <v>3</v>
      </c>
      <c r="EO760" s="1062">
        <v>0</v>
      </c>
      <c r="EP760" s="1062">
        <v>12</v>
      </c>
      <c r="EQ760" s="1082">
        <v>1</v>
      </c>
      <c r="EU760" s="1062">
        <v>2</v>
      </c>
      <c r="EV760" s="1062">
        <v>0</v>
      </c>
      <c r="EW760" s="1062">
        <v>1</v>
      </c>
      <c r="EX760" s="1062">
        <v>3</v>
      </c>
      <c r="EY760" s="1081">
        <v>1</v>
      </c>
      <c r="FB760" s="1062">
        <v>2</v>
      </c>
      <c r="FC760" s="1062">
        <v>0</v>
      </c>
      <c r="FD760" s="1062">
        <v>4</v>
      </c>
      <c r="FE760" s="1062">
        <v>6</v>
      </c>
      <c r="FF760" s="1082">
        <v>1</v>
      </c>
      <c r="FJ760" s="1062">
        <v>7</v>
      </c>
      <c r="FK760" s="1062">
        <v>1</v>
      </c>
      <c r="FL760" s="1062">
        <v>0</v>
      </c>
      <c r="FM760" s="1062">
        <v>8</v>
      </c>
      <c r="FN760" s="1124">
        <v>1</v>
      </c>
      <c r="FQ760" s="1062">
        <v>7</v>
      </c>
      <c r="FR760" s="1062">
        <v>1</v>
      </c>
      <c r="FS760" s="1062">
        <v>0</v>
      </c>
      <c r="FT760" s="1062">
        <v>8</v>
      </c>
      <c r="FU760" s="1076">
        <v>1</v>
      </c>
      <c r="FY760" s="1062">
        <v>1</v>
      </c>
      <c r="FZ760" s="1062">
        <v>0</v>
      </c>
      <c r="GA760" s="1062">
        <v>0</v>
      </c>
      <c r="GB760" s="590">
        <v>1</v>
      </c>
      <c r="GC760" s="1139">
        <v>1</v>
      </c>
      <c r="GE760" s="589">
        <v>25</v>
      </c>
      <c r="GF760" s="589">
        <v>5</v>
      </c>
      <c r="GG760" s="589">
        <v>5</v>
      </c>
      <c r="GH760" s="586">
        <v>0</v>
      </c>
      <c r="GI760" s="586">
        <v>2</v>
      </c>
    </row>
    <row r="761" spans="1:191" hidden="1" x14ac:dyDescent="0.35">
      <c r="A761" s="1225">
        <v>43787</v>
      </c>
      <c r="Q761" s="1062">
        <v>3</v>
      </c>
      <c r="R761" s="1062">
        <v>1</v>
      </c>
      <c r="S761" s="1062">
        <v>5</v>
      </c>
      <c r="T761" s="1062">
        <v>9</v>
      </c>
      <c r="U761" s="1076">
        <v>1</v>
      </c>
      <c r="W761" s="1062">
        <v>3</v>
      </c>
      <c r="X761" s="1062">
        <v>1</v>
      </c>
      <c r="Y761" s="1062">
        <v>5</v>
      </c>
      <c r="Z761" s="1062">
        <v>9</v>
      </c>
      <c r="AA761" s="1076">
        <v>1</v>
      </c>
      <c r="AC761" s="1062">
        <v>5</v>
      </c>
      <c r="AD761" s="1062">
        <v>0</v>
      </c>
      <c r="AE761" s="1062">
        <v>3</v>
      </c>
      <c r="AF761" s="1062">
        <v>8</v>
      </c>
      <c r="AG761" s="1076">
        <v>1</v>
      </c>
      <c r="AJ761" s="1062">
        <v>5</v>
      </c>
      <c r="AK761" s="1062">
        <v>0</v>
      </c>
      <c r="AL761" s="1062">
        <v>3</v>
      </c>
      <c r="AM761" s="1062">
        <v>8</v>
      </c>
      <c r="AN761" s="1076">
        <v>1</v>
      </c>
      <c r="AQ761" s="1062">
        <v>3</v>
      </c>
      <c r="AR761" s="1062">
        <v>4</v>
      </c>
      <c r="AS761" s="1062">
        <v>1</v>
      </c>
      <c r="AT761" s="1062">
        <v>8</v>
      </c>
      <c r="AU761" s="1082">
        <v>1</v>
      </c>
      <c r="AX761" s="1062">
        <v>3</v>
      </c>
      <c r="AY761" s="1062">
        <v>4</v>
      </c>
      <c r="AZ761" s="1062">
        <v>1</v>
      </c>
      <c r="BA761" s="1062">
        <v>8</v>
      </c>
      <c r="BB761" s="1082">
        <v>1</v>
      </c>
      <c r="BP761" s="1062">
        <v>0</v>
      </c>
      <c r="BQ761" s="1128">
        <v>1</v>
      </c>
      <c r="BR761" s="1081">
        <v>0</v>
      </c>
      <c r="BV761" s="1062">
        <v>0</v>
      </c>
      <c r="BW761" s="1076">
        <v>1</v>
      </c>
      <c r="CA761" s="1062">
        <v>6</v>
      </c>
      <c r="CB761" s="1062">
        <v>0</v>
      </c>
      <c r="CC761" s="1062">
        <v>5</v>
      </c>
      <c r="CD761" s="1062">
        <v>11</v>
      </c>
      <c r="CE761" s="1082">
        <v>1</v>
      </c>
      <c r="CH761" s="1062">
        <v>6</v>
      </c>
      <c r="CI761" s="1062">
        <v>0</v>
      </c>
      <c r="CJ761" s="1062">
        <v>8</v>
      </c>
      <c r="CK761" s="1062">
        <v>14</v>
      </c>
      <c r="CL761" s="1082">
        <v>1</v>
      </c>
      <c r="CP761" s="1062">
        <v>7</v>
      </c>
      <c r="CQ761" s="1062">
        <v>0</v>
      </c>
      <c r="CR761" s="1062">
        <v>2</v>
      </c>
      <c r="CS761" s="1062">
        <v>9</v>
      </c>
      <c r="CT761" s="1082">
        <v>1</v>
      </c>
      <c r="CW761" s="1062">
        <v>8</v>
      </c>
      <c r="CX761" s="1062">
        <v>1</v>
      </c>
      <c r="CY761" s="1062">
        <v>2</v>
      </c>
      <c r="CZ761" s="1062">
        <v>11</v>
      </c>
      <c r="DA761" s="1082">
        <v>1</v>
      </c>
      <c r="DB761" s="1082"/>
      <c r="DC761" s="1082"/>
      <c r="DD761" s="1082"/>
      <c r="DE761" s="1082"/>
      <c r="DF761" s="1082"/>
      <c r="DG761" s="1082"/>
      <c r="DH761" s="1082"/>
      <c r="DI761" s="1082"/>
      <c r="DJ761" s="1082"/>
      <c r="DK761" s="1082"/>
      <c r="DL761" s="1082"/>
      <c r="EF761" s="1062">
        <v>0</v>
      </c>
      <c r="EG761" s="1062">
        <v>0</v>
      </c>
      <c r="EH761" s="1062">
        <v>0</v>
      </c>
      <c r="EI761" s="1062">
        <v>0</v>
      </c>
      <c r="EJ761" s="1082">
        <v>0</v>
      </c>
      <c r="EM761" s="1062">
        <v>0</v>
      </c>
      <c r="EN761" s="1062">
        <v>0</v>
      </c>
      <c r="EO761" s="1062">
        <v>0</v>
      </c>
      <c r="EP761" s="1062">
        <v>0</v>
      </c>
      <c r="EQ761" s="1082">
        <v>0</v>
      </c>
      <c r="EU761" s="1062">
        <v>12</v>
      </c>
      <c r="EV761" s="1062">
        <v>0</v>
      </c>
      <c r="EW761" s="1062">
        <v>2</v>
      </c>
      <c r="EX761" s="1062">
        <v>14</v>
      </c>
      <c r="EY761" s="1081">
        <v>1</v>
      </c>
      <c r="FB761" s="1062">
        <v>12</v>
      </c>
      <c r="FC761" s="1062">
        <v>0</v>
      </c>
      <c r="FD761" s="1062">
        <v>3</v>
      </c>
      <c r="FE761" s="1062">
        <v>15</v>
      </c>
      <c r="FF761" s="1082">
        <v>1</v>
      </c>
      <c r="FJ761" s="1062">
        <v>4</v>
      </c>
      <c r="FK761" s="1062">
        <v>0</v>
      </c>
      <c r="FL761" s="1062">
        <v>1</v>
      </c>
      <c r="FM761" s="1062">
        <v>5</v>
      </c>
      <c r="FN761" s="1124">
        <v>1</v>
      </c>
      <c r="FQ761" s="1062">
        <v>4</v>
      </c>
      <c r="FR761" s="1062">
        <v>1</v>
      </c>
      <c r="FS761" s="1062">
        <v>2</v>
      </c>
      <c r="FT761" s="1062">
        <v>7</v>
      </c>
      <c r="FU761" s="1076">
        <v>1</v>
      </c>
      <c r="FY761" s="1062">
        <v>1</v>
      </c>
      <c r="FZ761" s="1062">
        <v>1</v>
      </c>
      <c r="GA761" s="1062">
        <v>7</v>
      </c>
      <c r="GB761" s="590">
        <v>9</v>
      </c>
      <c r="GC761" s="1139">
        <v>1</v>
      </c>
      <c r="GE761" s="589">
        <v>38</v>
      </c>
      <c r="GF761" s="589">
        <v>5</v>
      </c>
      <c r="GG761" s="589">
        <v>21</v>
      </c>
      <c r="GH761" s="586">
        <v>0</v>
      </c>
      <c r="GI761" s="586">
        <v>4</v>
      </c>
    </row>
    <row r="762" spans="1:191" hidden="1" x14ac:dyDescent="0.35">
      <c r="A762" s="1225">
        <v>43788</v>
      </c>
      <c r="Q762" s="1062">
        <v>1</v>
      </c>
      <c r="R762" s="1062">
        <v>0</v>
      </c>
      <c r="S762" s="1062">
        <v>2</v>
      </c>
      <c r="T762" s="1062">
        <v>3</v>
      </c>
      <c r="U762" s="1076">
        <v>1</v>
      </c>
      <c r="W762" s="1062">
        <v>2</v>
      </c>
      <c r="X762" s="1062">
        <v>0</v>
      </c>
      <c r="Y762" s="1062">
        <v>4</v>
      </c>
      <c r="Z762" s="1062">
        <v>6</v>
      </c>
      <c r="AA762" s="1076">
        <v>1</v>
      </c>
      <c r="AC762" s="1062">
        <v>3</v>
      </c>
      <c r="AD762" s="1062">
        <v>1</v>
      </c>
      <c r="AE762" s="1062">
        <v>5</v>
      </c>
      <c r="AF762" s="1062">
        <v>9</v>
      </c>
      <c r="AG762" s="1076">
        <v>1</v>
      </c>
      <c r="AJ762" s="1062">
        <v>4</v>
      </c>
      <c r="AK762" s="1062">
        <v>1</v>
      </c>
      <c r="AL762" s="1062">
        <v>5</v>
      </c>
      <c r="AM762" s="1062">
        <v>10</v>
      </c>
      <c r="AN762" s="1076">
        <v>1</v>
      </c>
      <c r="AQ762" s="1062">
        <v>2</v>
      </c>
      <c r="AR762" s="1062">
        <v>0</v>
      </c>
      <c r="AS762" s="1062">
        <v>2</v>
      </c>
      <c r="AT762" s="1062">
        <v>4</v>
      </c>
      <c r="AU762" s="1082">
        <v>1</v>
      </c>
      <c r="AX762" s="1062">
        <v>2</v>
      </c>
      <c r="AY762" s="1062">
        <v>0</v>
      </c>
      <c r="AZ762" s="1062">
        <v>3</v>
      </c>
      <c r="BA762" s="1062">
        <v>5</v>
      </c>
      <c r="BB762" s="1082">
        <v>1</v>
      </c>
      <c r="BP762" s="1062">
        <v>0</v>
      </c>
      <c r="BQ762" s="1128">
        <v>1</v>
      </c>
      <c r="BR762" s="1081">
        <v>0</v>
      </c>
      <c r="BV762" s="1062">
        <v>0</v>
      </c>
      <c r="BW762" s="1076">
        <v>1</v>
      </c>
      <c r="CA762" s="1062">
        <v>0</v>
      </c>
      <c r="CB762" s="1062">
        <v>1</v>
      </c>
      <c r="CC762" s="1062">
        <v>4</v>
      </c>
      <c r="CD762" s="1062">
        <v>5</v>
      </c>
      <c r="CE762" s="1082">
        <v>1</v>
      </c>
      <c r="CH762" s="1062">
        <v>2</v>
      </c>
      <c r="CI762" s="1062">
        <v>1</v>
      </c>
      <c r="CJ762" s="1062">
        <v>7</v>
      </c>
      <c r="CK762" s="1062">
        <v>10</v>
      </c>
      <c r="CL762" s="1082">
        <v>1</v>
      </c>
      <c r="CP762" s="1062">
        <v>11</v>
      </c>
      <c r="CQ762" s="1062">
        <v>1</v>
      </c>
      <c r="CR762" s="1062">
        <v>4</v>
      </c>
      <c r="CS762" s="1062">
        <v>16</v>
      </c>
      <c r="CT762" s="1082">
        <v>1</v>
      </c>
      <c r="CW762" s="1062">
        <v>15</v>
      </c>
      <c r="CX762" s="1062">
        <v>1</v>
      </c>
      <c r="CY762" s="1062">
        <v>4</v>
      </c>
      <c r="CZ762" s="1062">
        <v>20</v>
      </c>
      <c r="DA762" s="1082">
        <v>1</v>
      </c>
      <c r="DB762" s="1082"/>
      <c r="DC762" s="1082"/>
      <c r="DD762" s="1082"/>
      <c r="DE762" s="1082"/>
      <c r="DF762" s="1082"/>
      <c r="DG762" s="1082"/>
      <c r="DH762" s="1082"/>
      <c r="DI762" s="1082"/>
      <c r="DJ762" s="1082"/>
      <c r="DK762" s="1082"/>
      <c r="DL762" s="1082"/>
      <c r="EF762" s="1062">
        <v>4</v>
      </c>
      <c r="EG762" s="1062">
        <v>0</v>
      </c>
      <c r="EH762" s="1062">
        <v>0</v>
      </c>
      <c r="EI762" s="1062">
        <v>4</v>
      </c>
      <c r="EJ762" s="1082">
        <v>1</v>
      </c>
      <c r="EM762" s="1062">
        <v>7</v>
      </c>
      <c r="EN762" s="1062">
        <v>1</v>
      </c>
      <c r="EO762" s="1062">
        <v>1</v>
      </c>
      <c r="EP762" s="1062">
        <v>9</v>
      </c>
      <c r="EQ762" s="1082">
        <v>1</v>
      </c>
      <c r="EU762" s="1062">
        <v>1</v>
      </c>
      <c r="EV762" s="1062">
        <v>0</v>
      </c>
      <c r="EW762" s="1062">
        <v>4</v>
      </c>
      <c r="EX762" s="1062">
        <v>5</v>
      </c>
      <c r="EY762" s="1081">
        <v>1</v>
      </c>
      <c r="FB762" s="1062">
        <v>3</v>
      </c>
      <c r="FC762" s="1062">
        <v>1</v>
      </c>
      <c r="FD762" s="1062">
        <v>7</v>
      </c>
      <c r="FE762" s="1062">
        <v>11</v>
      </c>
      <c r="FF762" s="1082">
        <v>1</v>
      </c>
      <c r="FJ762" s="1062">
        <v>1</v>
      </c>
      <c r="FK762" s="1062">
        <v>2</v>
      </c>
      <c r="FL762" s="1062">
        <v>3</v>
      </c>
      <c r="FM762" s="1062">
        <v>6</v>
      </c>
      <c r="FN762" s="1124">
        <v>1</v>
      </c>
      <c r="FQ762" s="1062">
        <v>2</v>
      </c>
      <c r="FR762" s="1062">
        <v>2</v>
      </c>
      <c r="FS762" s="1062">
        <v>6</v>
      </c>
      <c r="FT762" s="1062">
        <v>10</v>
      </c>
      <c r="FU762" s="1076">
        <v>1</v>
      </c>
      <c r="FY762" s="1062">
        <v>1</v>
      </c>
      <c r="FZ762" s="1062">
        <v>0</v>
      </c>
      <c r="GA762" s="1062">
        <v>2</v>
      </c>
      <c r="GB762" s="590">
        <v>3</v>
      </c>
      <c r="GC762" s="1139">
        <v>1</v>
      </c>
      <c r="GE762" s="589">
        <v>23</v>
      </c>
      <c r="GF762" s="589">
        <v>5</v>
      </c>
      <c r="GG762" s="589">
        <v>24</v>
      </c>
      <c r="GH762" s="586">
        <v>0</v>
      </c>
      <c r="GI762" s="586">
        <v>3</v>
      </c>
    </row>
    <row r="763" spans="1:191" hidden="1" x14ac:dyDescent="0.35">
      <c r="A763" s="1225">
        <v>43789</v>
      </c>
      <c r="Q763" s="1062">
        <v>10</v>
      </c>
      <c r="R763" s="1062">
        <v>2</v>
      </c>
      <c r="S763" s="1062">
        <v>5</v>
      </c>
      <c r="T763" s="1062">
        <v>17</v>
      </c>
      <c r="U763" s="1076">
        <v>1</v>
      </c>
      <c r="W763" s="1062">
        <v>10</v>
      </c>
      <c r="X763" s="1062">
        <v>3</v>
      </c>
      <c r="Y763" s="1062">
        <v>5</v>
      </c>
      <c r="Z763" s="1062">
        <v>18</v>
      </c>
      <c r="AA763" s="1076">
        <v>1</v>
      </c>
      <c r="AC763" s="1062">
        <v>5</v>
      </c>
      <c r="AD763" s="1062">
        <v>4</v>
      </c>
      <c r="AE763" s="1062">
        <v>5</v>
      </c>
      <c r="AF763" s="1062">
        <v>14</v>
      </c>
      <c r="AG763" s="1076">
        <v>1</v>
      </c>
      <c r="AJ763" s="1062">
        <v>7</v>
      </c>
      <c r="AK763" s="1062">
        <v>5</v>
      </c>
      <c r="AL763" s="1062">
        <v>7</v>
      </c>
      <c r="AM763" s="1062">
        <v>19</v>
      </c>
      <c r="AN763" s="1076">
        <v>1</v>
      </c>
      <c r="AQ763" s="1062">
        <v>0</v>
      </c>
      <c r="AR763" s="1062">
        <v>0</v>
      </c>
      <c r="AS763" s="1062">
        <v>0</v>
      </c>
      <c r="AT763" s="1062">
        <v>0</v>
      </c>
      <c r="AU763" s="1082">
        <v>0</v>
      </c>
      <c r="AX763" s="1062">
        <v>0</v>
      </c>
      <c r="AY763" s="1062">
        <v>0</v>
      </c>
      <c r="AZ763" s="1062">
        <v>0</v>
      </c>
      <c r="BA763" s="1062">
        <v>0</v>
      </c>
      <c r="BB763" s="1082">
        <v>0</v>
      </c>
      <c r="BP763" s="1062">
        <v>0</v>
      </c>
      <c r="BQ763" s="1128">
        <v>1</v>
      </c>
      <c r="BR763" s="1081">
        <v>0</v>
      </c>
      <c r="BV763" s="1062">
        <v>0</v>
      </c>
      <c r="BW763" s="1076">
        <v>1</v>
      </c>
      <c r="CA763" s="1062">
        <v>8</v>
      </c>
      <c r="CB763" s="1062">
        <v>1</v>
      </c>
      <c r="CC763" s="1062">
        <v>0</v>
      </c>
      <c r="CD763" s="1062">
        <v>9</v>
      </c>
      <c r="CE763" s="1082">
        <v>1</v>
      </c>
      <c r="CH763" s="1062">
        <v>8</v>
      </c>
      <c r="CI763" s="1062">
        <v>1</v>
      </c>
      <c r="CJ763" s="1062">
        <v>5</v>
      </c>
      <c r="CK763" s="1062">
        <v>14</v>
      </c>
      <c r="CL763" s="1082">
        <v>1</v>
      </c>
      <c r="CP763" s="1062">
        <v>0</v>
      </c>
      <c r="CQ763" s="1062">
        <v>1</v>
      </c>
      <c r="CR763" s="1062">
        <v>3</v>
      </c>
      <c r="CS763" s="1062">
        <v>4</v>
      </c>
      <c r="CT763" s="1082">
        <v>1</v>
      </c>
      <c r="CW763" s="1062">
        <v>1</v>
      </c>
      <c r="CX763" s="1062">
        <v>5</v>
      </c>
      <c r="CY763" s="1062">
        <v>5</v>
      </c>
      <c r="CZ763" s="1062">
        <v>11</v>
      </c>
      <c r="DA763" s="1082">
        <v>1</v>
      </c>
      <c r="DB763" s="1082"/>
      <c r="DC763" s="1082"/>
      <c r="DD763" s="1082"/>
      <c r="DE763" s="1082"/>
      <c r="DF763" s="1082"/>
      <c r="DG763" s="1082"/>
      <c r="DH763" s="1082"/>
      <c r="DI763" s="1082"/>
      <c r="DJ763" s="1082"/>
      <c r="DK763" s="1082"/>
      <c r="DL763" s="1082"/>
      <c r="EF763" s="1062">
        <v>7</v>
      </c>
      <c r="EG763" s="1062">
        <v>1</v>
      </c>
      <c r="EH763" s="1062">
        <v>2</v>
      </c>
      <c r="EI763" s="1062">
        <v>10</v>
      </c>
      <c r="EJ763" s="1082">
        <v>1</v>
      </c>
      <c r="EM763" s="1062">
        <v>7</v>
      </c>
      <c r="EN763" s="1062">
        <v>2</v>
      </c>
      <c r="EO763" s="1062">
        <v>2</v>
      </c>
      <c r="EP763" s="1062">
        <v>11</v>
      </c>
      <c r="EQ763" s="1082">
        <v>1</v>
      </c>
      <c r="EU763" s="1062">
        <v>5</v>
      </c>
      <c r="EV763" s="1062">
        <v>0</v>
      </c>
      <c r="EW763" s="1062">
        <v>5</v>
      </c>
      <c r="EX763" s="1062">
        <v>10</v>
      </c>
      <c r="EY763" s="1081">
        <v>1</v>
      </c>
      <c r="FB763" s="1062">
        <v>6</v>
      </c>
      <c r="FC763" s="1062">
        <v>1</v>
      </c>
      <c r="FD763" s="1062">
        <v>6</v>
      </c>
      <c r="FE763" s="1062">
        <v>13</v>
      </c>
      <c r="FF763" s="1082">
        <v>1</v>
      </c>
      <c r="FJ763" s="1062">
        <v>0</v>
      </c>
      <c r="FK763" s="1062">
        <v>1</v>
      </c>
      <c r="FL763" s="1062">
        <v>4</v>
      </c>
      <c r="FM763" s="1062">
        <v>5</v>
      </c>
      <c r="FN763" s="1124">
        <v>1</v>
      </c>
      <c r="FQ763" s="1062">
        <v>0</v>
      </c>
      <c r="FR763" s="1062">
        <v>2</v>
      </c>
      <c r="FS763" s="1062">
        <v>5</v>
      </c>
      <c r="FT763" s="1062">
        <v>7</v>
      </c>
      <c r="FU763" s="1076">
        <v>1</v>
      </c>
      <c r="FY763" s="1062">
        <v>1</v>
      </c>
      <c r="FZ763" s="1062">
        <v>1</v>
      </c>
      <c r="GA763" s="1062">
        <v>0</v>
      </c>
      <c r="GB763" s="590">
        <v>2</v>
      </c>
      <c r="GC763" s="1139">
        <v>1</v>
      </c>
      <c r="GE763" s="589">
        <v>26</v>
      </c>
      <c r="GF763" s="589">
        <v>9</v>
      </c>
      <c r="GG763" s="589">
        <v>19</v>
      </c>
      <c r="GH763" s="586">
        <v>0</v>
      </c>
      <c r="GI763" s="586">
        <v>0</v>
      </c>
    </row>
    <row r="764" spans="1:191" hidden="1" x14ac:dyDescent="0.35">
      <c r="A764" s="1225">
        <v>43790</v>
      </c>
      <c r="Q764" s="1062">
        <v>4</v>
      </c>
      <c r="R764" s="1062">
        <v>0</v>
      </c>
      <c r="S764" s="1062">
        <v>5</v>
      </c>
      <c r="T764" s="1062">
        <v>9</v>
      </c>
      <c r="U764" s="1076">
        <v>1</v>
      </c>
      <c r="W764" s="1062">
        <v>4</v>
      </c>
      <c r="X764" s="1062">
        <v>1</v>
      </c>
      <c r="Y764" s="1062">
        <v>5</v>
      </c>
      <c r="Z764" s="1062">
        <v>10</v>
      </c>
      <c r="AA764" s="1076">
        <v>1</v>
      </c>
      <c r="AC764" s="1062">
        <v>5</v>
      </c>
      <c r="AD764" s="1062">
        <v>0</v>
      </c>
      <c r="AE764" s="1062">
        <v>3</v>
      </c>
      <c r="AF764" s="1062">
        <v>8</v>
      </c>
      <c r="AG764" s="1076">
        <v>1</v>
      </c>
      <c r="AJ764" s="1062">
        <v>6</v>
      </c>
      <c r="AK764" s="1062">
        <v>0</v>
      </c>
      <c r="AL764" s="1062">
        <v>5</v>
      </c>
      <c r="AM764" s="1062">
        <v>11</v>
      </c>
      <c r="AN764" s="1076">
        <v>1</v>
      </c>
      <c r="AQ764" s="1062">
        <v>2</v>
      </c>
      <c r="AR764" s="1062">
        <v>2</v>
      </c>
      <c r="AS764" s="1062">
        <v>2</v>
      </c>
      <c r="AT764" s="1062">
        <v>6</v>
      </c>
      <c r="AU764" s="1082">
        <v>1</v>
      </c>
      <c r="AX764" s="1062">
        <v>2</v>
      </c>
      <c r="AY764" s="1062">
        <v>3</v>
      </c>
      <c r="AZ764" s="1062">
        <v>2</v>
      </c>
      <c r="BA764" s="1062">
        <v>7</v>
      </c>
      <c r="BB764" s="1082">
        <v>1</v>
      </c>
      <c r="BP764" s="1062">
        <v>0</v>
      </c>
      <c r="BQ764" s="1128">
        <v>1</v>
      </c>
      <c r="BR764" s="1081">
        <v>0</v>
      </c>
      <c r="BV764" s="1062">
        <v>0</v>
      </c>
      <c r="BW764" s="1076">
        <v>1</v>
      </c>
      <c r="CA764" s="1062">
        <v>1</v>
      </c>
      <c r="CB764" s="1062">
        <v>0</v>
      </c>
      <c r="CC764" s="1062">
        <v>3</v>
      </c>
      <c r="CD764" s="1062">
        <v>4</v>
      </c>
      <c r="CE764" s="1082">
        <v>1</v>
      </c>
      <c r="CH764" s="1062">
        <v>2</v>
      </c>
      <c r="CI764" s="1062">
        <v>1</v>
      </c>
      <c r="CJ764" s="1062">
        <v>6</v>
      </c>
      <c r="CK764" s="1062">
        <v>9</v>
      </c>
      <c r="CL764" s="1082">
        <v>1</v>
      </c>
      <c r="CP764" s="1062">
        <v>2</v>
      </c>
      <c r="CQ764" s="1062">
        <v>0</v>
      </c>
      <c r="CR764" s="1062">
        <v>5</v>
      </c>
      <c r="CS764" s="1062">
        <v>7</v>
      </c>
      <c r="CT764" s="1082">
        <v>1</v>
      </c>
      <c r="CW764" s="1062">
        <v>3</v>
      </c>
      <c r="CX764" s="1062">
        <v>1</v>
      </c>
      <c r="CY764" s="1062">
        <v>5</v>
      </c>
      <c r="CZ764" s="1062">
        <v>9</v>
      </c>
      <c r="DA764" s="1082">
        <v>1</v>
      </c>
      <c r="DB764" s="1082"/>
      <c r="DC764" s="1082"/>
      <c r="DD764" s="1082"/>
      <c r="DE764" s="1082"/>
      <c r="DF764" s="1082"/>
      <c r="DG764" s="1082"/>
      <c r="DH764" s="1082"/>
      <c r="DI764" s="1082"/>
      <c r="DJ764" s="1082"/>
      <c r="DK764" s="1082"/>
      <c r="DL764" s="1082"/>
      <c r="EF764" s="1062">
        <v>11</v>
      </c>
      <c r="EG764" s="1062">
        <v>1</v>
      </c>
      <c r="EH764" s="1062">
        <v>0</v>
      </c>
      <c r="EI764" s="1062">
        <v>12</v>
      </c>
      <c r="EJ764" s="1082">
        <v>1</v>
      </c>
      <c r="EM764" s="1062">
        <v>12</v>
      </c>
      <c r="EN764" s="1062">
        <v>1</v>
      </c>
      <c r="EO764" s="1062">
        <v>0</v>
      </c>
      <c r="EP764" s="1062">
        <v>13</v>
      </c>
      <c r="EQ764" s="1082">
        <v>1</v>
      </c>
      <c r="EU764" s="1062">
        <v>6</v>
      </c>
      <c r="EV764" s="1062">
        <v>0</v>
      </c>
      <c r="EW764" s="1062">
        <v>1</v>
      </c>
      <c r="EX764" s="1062">
        <v>7</v>
      </c>
      <c r="EY764" s="1081">
        <v>1</v>
      </c>
      <c r="FB764" s="1062">
        <v>6</v>
      </c>
      <c r="FC764" s="1062">
        <v>0</v>
      </c>
      <c r="FD764" s="1062">
        <v>2</v>
      </c>
      <c r="FE764" s="1062">
        <v>8</v>
      </c>
      <c r="FF764" s="1082">
        <v>1</v>
      </c>
      <c r="FJ764" s="1062">
        <v>1</v>
      </c>
      <c r="FK764" s="1062">
        <v>0</v>
      </c>
      <c r="FL764" s="1062">
        <v>2</v>
      </c>
      <c r="FM764" s="1062">
        <v>3</v>
      </c>
      <c r="FN764" s="1124">
        <v>1</v>
      </c>
      <c r="FQ764" s="1062">
        <v>1</v>
      </c>
      <c r="FR764" s="1062">
        <v>0</v>
      </c>
      <c r="FS764" s="1062">
        <v>4</v>
      </c>
      <c r="FT764" s="1062">
        <v>5</v>
      </c>
      <c r="FU764" s="1076">
        <v>1</v>
      </c>
      <c r="FY764" s="1062">
        <v>0</v>
      </c>
      <c r="FZ764" s="1062">
        <v>2</v>
      </c>
      <c r="GA764" s="1062">
        <v>2</v>
      </c>
      <c r="GB764" s="590">
        <v>4</v>
      </c>
      <c r="GC764" s="1139">
        <v>1</v>
      </c>
      <c r="GE764" s="589">
        <v>28</v>
      </c>
      <c r="GF764" s="589">
        <v>5</v>
      </c>
      <c r="GG764" s="589">
        <v>18</v>
      </c>
      <c r="GH764" s="586">
        <v>0</v>
      </c>
      <c r="GI764" s="586">
        <v>4</v>
      </c>
    </row>
    <row r="765" spans="1:191" hidden="1" x14ac:dyDescent="0.35">
      <c r="A765" s="1227">
        <v>43791</v>
      </c>
      <c r="Q765" s="1062">
        <v>3</v>
      </c>
      <c r="R765" s="1062">
        <v>0</v>
      </c>
      <c r="S765" s="1062">
        <v>4</v>
      </c>
      <c r="T765" s="1062">
        <v>7</v>
      </c>
      <c r="U765" s="1076">
        <v>1</v>
      </c>
      <c r="W765" s="1062">
        <v>4</v>
      </c>
      <c r="X765" s="1062">
        <v>1</v>
      </c>
      <c r="Y765" s="1062">
        <v>4</v>
      </c>
      <c r="Z765" s="1062">
        <v>9</v>
      </c>
      <c r="AA765" s="1076">
        <v>1</v>
      </c>
      <c r="AC765" s="1062">
        <v>3</v>
      </c>
      <c r="AD765" s="1062">
        <v>0</v>
      </c>
      <c r="AE765" s="1062">
        <v>2</v>
      </c>
      <c r="AF765" s="1062">
        <v>5</v>
      </c>
      <c r="AG765" s="1076">
        <v>1</v>
      </c>
      <c r="AJ765" s="1062">
        <v>3</v>
      </c>
      <c r="AK765" s="1062">
        <v>1</v>
      </c>
      <c r="AL765" s="1062">
        <v>2</v>
      </c>
      <c r="AM765" s="1062">
        <v>6</v>
      </c>
      <c r="AN765" s="1076">
        <v>1</v>
      </c>
      <c r="AQ765" s="1062">
        <v>1</v>
      </c>
      <c r="AR765" s="1062">
        <v>1</v>
      </c>
      <c r="AS765" s="1062">
        <v>2</v>
      </c>
      <c r="AT765" s="1062">
        <v>4</v>
      </c>
      <c r="AU765" s="1082">
        <v>1</v>
      </c>
      <c r="AX765" s="1062">
        <v>1</v>
      </c>
      <c r="AY765" s="1062">
        <v>1</v>
      </c>
      <c r="AZ765" s="1062">
        <v>4</v>
      </c>
      <c r="BA765" s="1062">
        <v>6</v>
      </c>
      <c r="BB765" s="1082">
        <v>1</v>
      </c>
      <c r="BP765" s="1062">
        <v>0</v>
      </c>
      <c r="BQ765" s="1128">
        <v>1</v>
      </c>
      <c r="BR765" s="1081">
        <v>0</v>
      </c>
      <c r="BV765" s="1062">
        <v>0</v>
      </c>
      <c r="BW765" s="1076">
        <v>1</v>
      </c>
      <c r="CA765" s="1062">
        <v>4</v>
      </c>
      <c r="CB765" s="1062">
        <v>1</v>
      </c>
      <c r="CC765" s="1062">
        <v>1</v>
      </c>
      <c r="CD765" s="1062">
        <v>6</v>
      </c>
      <c r="CE765" s="1082">
        <v>1</v>
      </c>
      <c r="CH765" s="1062">
        <v>4</v>
      </c>
      <c r="CI765" s="1062">
        <v>1</v>
      </c>
      <c r="CJ765" s="1062">
        <v>9</v>
      </c>
      <c r="CK765" s="1062">
        <v>14</v>
      </c>
      <c r="CL765" s="1082">
        <v>1</v>
      </c>
      <c r="CP765" s="1062">
        <v>0</v>
      </c>
      <c r="CQ765" s="1062">
        <v>0</v>
      </c>
      <c r="CR765" s="1062">
        <v>0</v>
      </c>
      <c r="CS765" s="1062">
        <v>0</v>
      </c>
      <c r="CT765" s="1082">
        <v>0</v>
      </c>
      <c r="CW765" s="1062">
        <v>0</v>
      </c>
      <c r="CX765" s="1062">
        <v>0</v>
      </c>
      <c r="CY765" s="1062">
        <v>0</v>
      </c>
      <c r="CZ765" s="1062">
        <v>0</v>
      </c>
      <c r="DA765" s="1082">
        <v>0</v>
      </c>
      <c r="DB765" s="1082"/>
      <c r="DC765" s="1082"/>
      <c r="DD765" s="1082"/>
      <c r="DE765" s="1082"/>
      <c r="DF765" s="1082"/>
      <c r="DG765" s="1082"/>
      <c r="DH765" s="1082"/>
      <c r="DI765" s="1082"/>
      <c r="DJ765" s="1082"/>
      <c r="DK765" s="1082"/>
      <c r="DL765" s="1082"/>
      <c r="EF765" s="1062">
        <v>2</v>
      </c>
      <c r="EG765" s="1062">
        <v>2</v>
      </c>
      <c r="EH765" s="1062">
        <v>0</v>
      </c>
      <c r="EI765" s="1062">
        <v>4</v>
      </c>
      <c r="EJ765" s="1082">
        <v>1</v>
      </c>
      <c r="EM765" s="1062">
        <v>6</v>
      </c>
      <c r="EN765" s="1062">
        <v>5</v>
      </c>
      <c r="EO765" s="1062">
        <v>2</v>
      </c>
      <c r="EP765" s="1062">
        <v>13</v>
      </c>
      <c r="EQ765" s="1082">
        <v>1</v>
      </c>
      <c r="EU765" s="1062">
        <v>5</v>
      </c>
      <c r="EV765" s="1062">
        <v>1</v>
      </c>
      <c r="EW765" s="1062">
        <v>3</v>
      </c>
      <c r="EX765" s="1062">
        <v>9</v>
      </c>
      <c r="EY765" s="1081">
        <v>1</v>
      </c>
      <c r="FB765" s="1062">
        <v>5</v>
      </c>
      <c r="FC765" s="1062">
        <v>2</v>
      </c>
      <c r="FD765" s="1062">
        <v>9</v>
      </c>
      <c r="FE765" s="1062">
        <v>16</v>
      </c>
      <c r="FF765" s="1082">
        <v>1</v>
      </c>
      <c r="FJ765" s="1062">
        <v>4</v>
      </c>
      <c r="FK765" s="1062">
        <v>1</v>
      </c>
      <c r="FL765" s="1062">
        <v>1</v>
      </c>
      <c r="FM765" s="1062">
        <v>6</v>
      </c>
      <c r="FN765" s="1124">
        <v>1</v>
      </c>
      <c r="FQ765" s="1062">
        <v>8</v>
      </c>
      <c r="FR765" s="1062">
        <v>3</v>
      </c>
      <c r="FS765" s="1062">
        <v>4</v>
      </c>
      <c r="FT765" s="1062">
        <v>15</v>
      </c>
      <c r="FU765" s="1076">
        <v>1</v>
      </c>
      <c r="FY765" s="1062">
        <v>1</v>
      </c>
      <c r="FZ765" s="1062">
        <v>0</v>
      </c>
      <c r="GA765" s="1062">
        <v>4</v>
      </c>
      <c r="GB765" s="590">
        <v>5</v>
      </c>
      <c r="GC765" s="1139">
        <v>1</v>
      </c>
      <c r="GE765" s="589">
        <v>20</v>
      </c>
      <c r="GF765" s="589">
        <v>6</v>
      </c>
      <c r="GG765" s="589">
        <v>13</v>
      </c>
      <c r="GH765" s="586">
        <v>0</v>
      </c>
      <c r="GI765" s="586">
        <v>4</v>
      </c>
    </row>
    <row r="766" spans="1:191" hidden="1" x14ac:dyDescent="0.35">
      <c r="A766" s="1225">
        <v>43794</v>
      </c>
      <c r="Q766" s="1062">
        <v>7</v>
      </c>
      <c r="R766" s="1062">
        <v>1</v>
      </c>
      <c r="S766" s="1062">
        <v>2</v>
      </c>
      <c r="T766" s="1062">
        <v>10</v>
      </c>
      <c r="U766" s="1076">
        <v>1</v>
      </c>
      <c r="W766" s="1062">
        <v>7</v>
      </c>
      <c r="X766" s="1062">
        <v>2</v>
      </c>
      <c r="Y766" s="1062">
        <v>3</v>
      </c>
      <c r="Z766" s="1062">
        <v>12</v>
      </c>
      <c r="AA766" s="1076">
        <v>1</v>
      </c>
      <c r="AC766" s="1062">
        <v>4</v>
      </c>
      <c r="AD766" s="1062">
        <v>0</v>
      </c>
      <c r="AE766" s="1062">
        <v>3</v>
      </c>
      <c r="AF766" s="1062">
        <v>7</v>
      </c>
      <c r="AG766" s="1076">
        <v>1</v>
      </c>
      <c r="AJ766" s="1062">
        <v>4</v>
      </c>
      <c r="AK766" s="1062">
        <v>1</v>
      </c>
      <c r="AL766" s="1062">
        <v>3</v>
      </c>
      <c r="AM766" s="1062">
        <v>8</v>
      </c>
      <c r="AN766" s="1076">
        <v>1</v>
      </c>
      <c r="AQ766" s="1062">
        <v>0</v>
      </c>
      <c r="AR766" s="1062">
        <v>0</v>
      </c>
      <c r="AS766" s="1062">
        <v>2</v>
      </c>
      <c r="AT766" s="1062">
        <v>2</v>
      </c>
      <c r="AU766" s="1082">
        <v>1</v>
      </c>
      <c r="AX766" s="1062">
        <v>0</v>
      </c>
      <c r="AY766" s="1062">
        <v>0</v>
      </c>
      <c r="AZ766" s="1062">
        <v>2</v>
      </c>
      <c r="BA766" s="1062">
        <v>2</v>
      </c>
      <c r="BB766" s="1082">
        <v>1</v>
      </c>
      <c r="BP766" s="1062">
        <v>0</v>
      </c>
      <c r="BQ766" s="1128">
        <v>1</v>
      </c>
      <c r="BR766" s="1081">
        <v>0</v>
      </c>
      <c r="BV766" s="1062">
        <v>0</v>
      </c>
      <c r="BW766" s="1076">
        <v>1</v>
      </c>
      <c r="CA766" s="1062">
        <v>0</v>
      </c>
      <c r="CB766" s="1062">
        <v>1</v>
      </c>
      <c r="CC766" s="1062">
        <v>4</v>
      </c>
      <c r="CD766" s="1062">
        <v>5</v>
      </c>
      <c r="CE766" s="1082">
        <v>1</v>
      </c>
      <c r="CH766" s="1062">
        <v>1</v>
      </c>
      <c r="CI766" s="1062">
        <v>3</v>
      </c>
      <c r="CJ766" s="1062">
        <v>8</v>
      </c>
      <c r="CK766" s="1062">
        <v>12</v>
      </c>
      <c r="CL766" s="1082">
        <v>1</v>
      </c>
      <c r="CP766" s="1062">
        <v>2</v>
      </c>
      <c r="CQ766" s="1062">
        <v>0</v>
      </c>
      <c r="CR766" s="1062">
        <v>4</v>
      </c>
      <c r="CS766" s="1062">
        <v>6</v>
      </c>
      <c r="CT766" s="1082">
        <v>1</v>
      </c>
      <c r="CW766" s="1062">
        <v>2</v>
      </c>
      <c r="CX766" s="1062">
        <v>0</v>
      </c>
      <c r="CY766" s="1062">
        <v>5</v>
      </c>
      <c r="CZ766" s="1062">
        <v>7</v>
      </c>
      <c r="DA766" s="1082">
        <v>1</v>
      </c>
      <c r="DB766" s="1082"/>
      <c r="DC766" s="1082"/>
      <c r="DD766" s="1082"/>
      <c r="DE766" s="1082"/>
      <c r="DF766" s="1082"/>
      <c r="DG766" s="1082"/>
      <c r="DH766" s="1082"/>
      <c r="DI766" s="1082"/>
      <c r="DJ766" s="1082"/>
      <c r="DK766" s="1082"/>
      <c r="DL766" s="1082"/>
      <c r="EF766" s="1062">
        <v>5</v>
      </c>
      <c r="EG766" s="1062">
        <v>2</v>
      </c>
      <c r="EH766" s="1062">
        <v>3</v>
      </c>
      <c r="EI766" s="1062">
        <v>10</v>
      </c>
      <c r="EJ766" s="1082">
        <v>1</v>
      </c>
      <c r="EM766" s="1062">
        <v>6</v>
      </c>
      <c r="EN766" s="1062">
        <v>4</v>
      </c>
      <c r="EO766" s="1062">
        <v>3</v>
      </c>
      <c r="EP766" s="1062">
        <v>13</v>
      </c>
      <c r="EQ766" s="1082">
        <v>1</v>
      </c>
      <c r="EU766" s="1062">
        <v>4</v>
      </c>
      <c r="EV766" s="1062">
        <v>2</v>
      </c>
      <c r="EW766" s="1062">
        <v>1</v>
      </c>
      <c r="EX766" s="1062">
        <v>7</v>
      </c>
      <c r="EY766" s="1081">
        <v>1</v>
      </c>
      <c r="FB766" s="1062">
        <v>4</v>
      </c>
      <c r="FC766" s="1062">
        <v>2</v>
      </c>
      <c r="FD766" s="1062">
        <v>9</v>
      </c>
      <c r="FE766" s="1062">
        <v>15</v>
      </c>
      <c r="FF766" s="1082">
        <v>1</v>
      </c>
      <c r="FJ766" s="1062">
        <v>4</v>
      </c>
      <c r="FK766" s="1062">
        <v>0</v>
      </c>
      <c r="FL766" s="1062">
        <v>3</v>
      </c>
      <c r="FM766" s="1062">
        <v>7</v>
      </c>
      <c r="FN766" s="1124">
        <v>1</v>
      </c>
      <c r="FQ766" s="1062">
        <v>6</v>
      </c>
      <c r="FR766" s="1062">
        <v>2</v>
      </c>
      <c r="FS766" s="1062">
        <v>4</v>
      </c>
      <c r="FT766" s="1062">
        <v>12</v>
      </c>
      <c r="FU766" s="1076">
        <v>1</v>
      </c>
      <c r="FY766" s="1062">
        <v>2</v>
      </c>
      <c r="FZ766" s="1062">
        <v>0</v>
      </c>
      <c r="GA766" s="1062">
        <v>2</v>
      </c>
      <c r="GB766" s="590">
        <v>4</v>
      </c>
      <c r="GC766" s="1139">
        <v>1</v>
      </c>
      <c r="GE766" s="589">
        <v>21</v>
      </c>
      <c r="GF766" s="589">
        <v>5</v>
      </c>
      <c r="GG766" s="589">
        <v>22</v>
      </c>
      <c r="GH766" s="586">
        <v>0</v>
      </c>
      <c r="GI766" s="586">
        <v>0</v>
      </c>
    </row>
    <row r="767" spans="1:191" hidden="1" x14ac:dyDescent="0.35">
      <c r="A767" s="1225">
        <v>43795</v>
      </c>
      <c r="Q767" s="1062">
        <v>5</v>
      </c>
      <c r="R767" s="1062">
        <v>2</v>
      </c>
      <c r="S767" s="1062">
        <v>4</v>
      </c>
      <c r="T767" s="1062">
        <v>11</v>
      </c>
      <c r="U767" s="1076">
        <v>1</v>
      </c>
      <c r="W767" s="1062">
        <v>5</v>
      </c>
      <c r="X767" s="1062">
        <v>2</v>
      </c>
      <c r="Y767" s="1062">
        <v>5</v>
      </c>
      <c r="Z767" s="1062">
        <v>12</v>
      </c>
      <c r="AA767" s="1076">
        <v>1</v>
      </c>
      <c r="AC767" s="1062">
        <v>4</v>
      </c>
      <c r="AD767" s="1062">
        <v>0</v>
      </c>
      <c r="AE767" s="1062">
        <v>2</v>
      </c>
      <c r="AF767" s="1062">
        <v>6</v>
      </c>
      <c r="AG767" s="1076">
        <v>1</v>
      </c>
      <c r="AJ767" s="1062">
        <v>4</v>
      </c>
      <c r="AK767" s="1062">
        <v>1</v>
      </c>
      <c r="AL767" s="1062">
        <v>3</v>
      </c>
      <c r="AM767" s="1062">
        <v>8</v>
      </c>
      <c r="AN767" s="1076">
        <v>1</v>
      </c>
      <c r="AQ767" s="1062">
        <v>0</v>
      </c>
      <c r="AR767" s="1062">
        <v>1</v>
      </c>
      <c r="AS767" s="1062">
        <v>3</v>
      </c>
      <c r="AT767" s="1062">
        <v>4</v>
      </c>
      <c r="AU767" s="1082">
        <v>1</v>
      </c>
      <c r="AX767" s="1062">
        <v>0</v>
      </c>
      <c r="AY767" s="1062">
        <v>1</v>
      </c>
      <c r="AZ767" s="1062">
        <v>3</v>
      </c>
      <c r="BA767" s="1062">
        <v>4</v>
      </c>
      <c r="BB767" s="1082">
        <v>1</v>
      </c>
      <c r="BP767" s="1062">
        <v>0</v>
      </c>
      <c r="BQ767" s="1128">
        <v>1</v>
      </c>
      <c r="BR767" s="1081">
        <v>0</v>
      </c>
      <c r="BV767" s="1062">
        <v>0</v>
      </c>
      <c r="BW767" s="1076">
        <v>1</v>
      </c>
      <c r="CA767" s="1062">
        <v>4</v>
      </c>
      <c r="CB767" s="1062">
        <v>0</v>
      </c>
      <c r="CC767" s="1062">
        <v>1</v>
      </c>
      <c r="CD767" s="1062">
        <v>5</v>
      </c>
      <c r="CE767" s="1082">
        <v>1</v>
      </c>
      <c r="CH767" s="1062">
        <v>8</v>
      </c>
      <c r="CI767" s="1062">
        <v>1</v>
      </c>
      <c r="CJ767" s="1062">
        <v>7</v>
      </c>
      <c r="CK767" s="1062">
        <v>16</v>
      </c>
      <c r="CL767" s="1082">
        <v>1</v>
      </c>
      <c r="CP767" s="1062">
        <v>4</v>
      </c>
      <c r="CQ767" s="1062">
        <v>1</v>
      </c>
      <c r="CR767" s="1062">
        <v>5</v>
      </c>
      <c r="CS767" s="1062">
        <v>10</v>
      </c>
      <c r="CT767" s="1082">
        <v>1</v>
      </c>
      <c r="CW767" s="1062">
        <v>4</v>
      </c>
      <c r="CX767" s="1062">
        <v>1</v>
      </c>
      <c r="CY767" s="1062">
        <v>7</v>
      </c>
      <c r="CZ767" s="1062">
        <v>12</v>
      </c>
      <c r="DA767" s="1082">
        <v>1</v>
      </c>
      <c r="DB767" s="1082"/>
      <c r="DC767" s="1082"/>
      <c r="DD767" s="1082"/>
      <c r="DE767" s="1082"/>
      <c r="DF767" s="1082"/>
      <c r="DG767" s="1082"/>
      <c r="DH767" s="1082"/>
      <c r="DI767" s="1082"/>
      <c r="DJ767" s="1082"/>
      <c r="DK767" s="1082"/>
      <c r="DL767" s="1082"/>
      <c r="EF767" s="1062">
        <v>0</v>
      </c>
      <c r="EG767" s="1062">
        <v>1</v>
      </c>
      <c r="EH767" s="1062">
        <v>0</v>
      </c>
      <c r="EI767" s="1062">
        <v>1</v>
      </c>
      <c r="EJ767" s="1082">
        <v>1</v>
      </c>
      <c r="EM767" s="1062">
        <v>2</v>
      </c>
      <c r="EN767" s="1062">
        <v>4</v>
      </c>
      <c r="EO767" s="1062">
        <v>1</v>
      </c>
      <c r="EP767" s="1062">
        <v>7</v>
      </c>
      <c r="EQ767" s="1082">
        <v>1</v>
      </c>
      <c r="EU767" s="1062">
        <v>9</v>
      </c>
      <c r="EV767" s="1062">
        <v>0</v>
      </c>
      <c r="EW767" s="1062">
        <v>0</v>
      </c>
      <c r="EX767" s="1062">
        <v>9</v>
      </c>
      <c r="EY767" s="1081">
        <v>1</v>
      </c>
      <c r="FB767" s="1062">
        <v>9</v>
      </c>
      <c r="FC767" s="1062">
        <v>1</v>
      </c>
      <c r="FD767" s="1062">
        <v>2</v>
      </c>
      <c r="FE767" s="1062">
        <v>12</v>
      </c>
      <c r="FF767" s="1082">
        <v>1</v>
      </c>
      <c r="FJ767" s="1062">
        <v>3</v>
      </c>
      <c r="FK767" s="1062">
        <v>0</v>
      </c>
      <c r="FL767" s="1062">
        <v>0</v>
      </c>
      <c r="FM767" s="1062">
        <v>3</v>
      </c>
      <c r="FN767" s="1124">
        <v>1</v>
      </c>
      <c r="FQ767" s="1062">
        <v>4</v>
      </c>
      <c r="FR767" s="1062">
        <v>0</v>
      </c>
      <c r="FS767" s="1062">
        <v>2</v>
      </c>
      <c r="FT767" s="1062">
        <v>6</v>
      </c>
      <c r="FU767" s="1076">
        <v>1</v>
      </c>
      <c r="FY767" s="1062">
        <v>4</v>
      </c>
      <c r="FZ767" s="1062">
        <v>2</v>
      </c>
      <c r="GA767" s="1062">
        <v>0</v>
      </c>
      <c r="GB767" s="590">
        <v>6</v>
      </c>
      <c r="GC767" s="1139">
        <v>1</v>
      </c>
      <c r="GE767" s="589">
        <v>28</v>
      </c>
      <c r="GF767" s="589">
        <v>5</v>
      </c>
      <c r="GG767" s="589">
        <v>11</v>
      </c>
      <c r="GH767" s="586">
        <v>0</v>
      </c>
      <c r="GI767" s="586">
        <v>1</v>
      </c>
    </row>
    <row r="768" spans="1:191" hidden="1" x14ac:dyDescent="0.35">
      <c r="A768" s="1225">
        <v>43796</v>
      </c>
      <c r="Q768" s="1062">
        <v>6</v>
      </c>
      <c r="R768" s="1062">
        <v>1</v>
      </c>
      <c r="S768" s="1062">
        <v>0</v>
      </c>
      <c r="T768" s="1062">
        <v>7</v>
      </c>
      <c r="U768" s="1076">
        <v>1</v>
      </c>
      <c r="W768" s="1062">
        <v>6</v>
      </c>
      <c r="X768" s="1062">
        <v>1</v>
      </c>
      <c r="Y768" s="1062">
        <v>0</v>
      </c>
      <c r="Z768" s="1062">
        <v>7</v>
      </c>
      <c r="AA768" s="1076">
        <v>1</v>
      </c>
      <c r="AC768" s="1062">
        <v>0</v>
      </c>
      <c r="AD768" s="1062">
        <v>1</v>
      </c>
      <c r="AE768" s="1062">
        <v>3</v>
      </c>
      <c r="AF768" s="1062">
        <v>4</v>
      </c>
      <c r="AG768" s="1076">
        <v>1</v>
      </c>
      <c r="AJ768" s="1062">
        <v>0</v>
      </c>
      <c r="AK768" s="1062">
        <v>1</v>
      </c>
      <c r="AL768" s="1062">
        <v>3</v>
      </c>
      <c r="AM768" s="1062">
        <v>4</v>
      </c>
      <c r="AN768" s="1076">
        <v>1</v>
      </c>
      <c r="AQ768" s="1062">
        <v>1</v>
      </c>
      <c r="AR768" s="1062">
        <v>0</v>
      </c>
      <c r="AS768" s="1062">
        <v>3</v>
      </c>
      <c r="AT768" s="1062">
        <v>4</v>
      </c>
      <c r="AU768" s="1082">
        <v>1</v>
      </c>
      <c r="AX768" s="1062">
        <v>1</v>
      </c>
      <c r="AY768" s="1062">
        <v>1</v>
      </c>
      <c r="AZ768" s="1062">
        <v>4</v>
      </c>
      <c r="BA768" s="1062">
        <v>6</v>
      </c>
      <c r="BB768" s="1082">
        <v>1</v>
      </c>
      <c r="BP768" s="1062">
        <v>0</v>
      </c>
      <c r="BQ768" s="1128">
        <v>1</v>
      </c>
      <c r="BR768" s="1081">
        <v>0</v>
      </c>
      <c r="BV768" s="1062">
        <v>0</v>
      </c>
      <c r="BW768" s="1076">
        <v>1</v>
      </c>
      <c r="CA768" s="1062">
        <v>6</v>
      </c>
      <c r="CB768" s="1062">
        <v>1</v>
      </c>
      <c r="CC768" s="1062">
        <v>0</v>
      </c>
      <c r="CD768" s="1062">
        <v>7</v>
      </c>
      <c r="CE768" s="1082">
        <v>1</v>
      </c>
      <c r="CH768" s="1062">
        <v>11</v>
      </c>
      <c r="CI768" s="1062">
        <v>1</v>
      </c>
      <c r="CJ768" s="1062">
        <v>3</v>
      </c>
      <c r="CK768" s="1062">
        <v>15</v>
      </c>
      <c r="CL768" s="1082">
        <v>1</v>
      </c>
      <c r="CP768" s="1062">
        <v>2</v>
      </c>
      <c r="CQ768" s="1062">
        <v>2</v>
      </c>
      <c r="CR768" s="1062">
        <v>6</v>
      </c>
      <c r="CS768" s="1062">
        <v>10</v>
      </c>
      <c r="CT768" s="1082">
        <v>1</v>
      </c>
      <c r="CW768" s="1062">
        <v>3</v>
      </c>
      <c r="CX768" s="1062">
        <v>3</v>
      </c>
      <c r="CY768" s="1062">
        <v>6</v>
      </c>
      <c r="CZ768" s="1062">
        <v>12</v>
      </c>
      <c r="DA768" s="1082">
        <v>1</v>
      </c>
      <c r="DB768" s="1082"/>
      <c r="DC768" s="1082"/>
      <c r="DD768" s="1082"/>
      <c r="DE768" s="1082"/>
      <c r="DF768" s="1082"/>
      <c r="DG768" s="1082"/>
      <c r="DH768" s="1082"/>
      <c r="DI768" s="1082"/>
      <c r="DJ768" s="1082"/>
      <c r="DK768" s="1082"/>
      <c r="DL768" s="1082"/>
      <c r="EF768" s="1062">
        <v>3</v>
      </c>
      <c r="EG768" s="1062">
        <v>0</v>
      </c>
      <c r="EH768" s="1062">
        <v>4</v>
      </c>
      <c r="EI768" s="1062">
        <v>7</v>
      </c>
      <c r="EJ768" s="1082">
        <v>1</v>
      </c>
      <c r="EM768" s="1062">
        <v>3</v>
      </c>
      <c r="EN768" s="1062">
        <v>3</v>
      </c>
      <c r="EO768" s="1062">
        <v>4</v>
      </c>
      <c r="EP768" s="1062">
        <v>10</v>
      </c>
      <c r="EQ768" s="1082">
        <v>1</v>
      </c>
      <c r="EU768" s="1062">
        <v>0</v>
      </c>
      <c r="EV768" s="1062">
        <v>0</v>
      </c>
      <c r="EW768" s="1062">
        <v>0</v>
      </c>
      <c r="EX768" s="1062">
        <v>0</v>
      </c>
      <c r="EY768" s="1081">
        <v>0</v>
      </c>
      <c r="FB768" s="1062">
        <v>0</v>
      </c>
      <c r="FC768" s="1062">
        <v>0</v>
      </c>
      <c r="FD768" s="1062">
        <v>0</v>
      </c>
      <c r="FE768" s="1062">
        <v>0</v>
      </c>
      <c r="FF768" s="1082">
        <v>0</v>
      </c>
      <c r="FJ768" s="1062">
        <v>5</v>
      </c>
      <c r="FK768" s="1062">
        <v>1</v>
      </c>
      <c r="FL768" s="1062">
        <v>3</v>
      </c>
      <c r="FM768" s="1062">
        <v>9</v>
      </c>
      <c r="FN768" s="1124">
        <v>1</v>
      </c>
      <c r="FQ768" s="1062">
        <v>5</v>
      </c>
      <c r="FR768" s="1062">
        <v>1</v>
      </c>
      <c r="FS768" s="1062">
        <v>4</v>
      </c>
      <c r="FT768" s="1062">
        <v>10</v>
      </c>
      <c r="FU768" s="1076">
        <v>1</v>
      </c>
      <c r="FY768" s="1062">
        <v>0</v>
      </c>
      <c r="FZ768" s="1062">
        <v>0</v>
      </c>
      <c r="GA768" s="1062">
        <v>0</v>
      </c>
      <c r="GB768" s="590">
        <v>0</v>
      </c>
      <c r="GC768" s="1139">
        <v>1</v>
      </c>
      <c r="GE768" s="589">
        <v>17</v>
      </c>
      <c r="GF768" s="589">
        <v>5</v>
      </c>
      <c r="GG768" s="589">
        <v>19</v>
      </c>
      <c r="GH768" s="586">
        <v>0</v>
      </c>
      <c r="GI768" s="586">
        <v>0</v>
      </c>
    </row>
    <row r="769" spans="1:191" s="1552" customFormat="1" hidden="1" x14ac:dyDescent="0.35">
      <c r="A769" s="1538" t="s">
        <v>253</v>
      </c>
      <c r="B769" s="1539"/>
      <c r="C769" s="1539"/>
      <c r="D769" s="1539"/>
      <c r="E769" s="1539"/>
      <c r="F769" s="1540"/>
      <c r="G769" s="1541"/>
      <c r="H769" s="1542"/>
      <c r="I769" s="1539"/>
      <c r="J769" s="1539"/>
      <c r="K769" s="1539"/>
      <c r="L769" s="1539"/>
      <c r="M769" s="1540"/>
      <c r="N769" s="1540"/>
      <c r="O769" s="1542"/>
      <c r="P769" s="1542"/>
      <c r="Q769" s="1539"/>
      <c r="R769" s="1539"/>
      <c r="S769" s="1539"/>
      <c r="T769" s="1539"/>
      <c r="U769" s="1540"/>
      <c r="V769" s="1541"/>
      <c r="W769" s="1539"/>
      <c r="X769" s="1539"/>
      <c r="Y769" s="1539"/>
      <c r="Z769" s="1539"/>
      <c r="AA769" s="1540"/>
      <c r="AB769" s="1540"/>
      <c r="AC769" s="1539"/>
      <c r="AD769" s="1539"/>
      <c r="AE769" s="1539"/>
      <c r="AF769" s="1539"/>
      <c r="AG769" s="1540"/>
      <c r="AH769" s="1543"/>
      <c r="AI769" s="1542"/>
      <c r="AJ769" s="1539"/>
      <c r="AK769" s="1539"/>
      <c r="AL769" s="1539"/>
      <c r="AM769" s="1539"/>
      <c r="AN769" s="1540"/>
      <c r="AO769" s="1544"/>
      <c r="AP769" s="1539"/>
      <c r="AQ769" s="1539"/>
      <c r="AR769" s="1539"/>
      <c r="AS769" s="1539"/>
      <c r="AT769" s="1539"/>
      <c r="AU769" s="1544"/>
      <c r="AV769" s="1541"/>
      <c r="AW769" s="1542"/>
      <c r="AX769" s="1539"/>
      <c r="AY769" s="1539"/>
      <c r="AZ769" s="1539"/>
      <c r="BA769" s="1539"/>
      <c r="BB769" s="1544"/>
      <c r="BC769" s="1544"/>
      <c r="BD769" s="1542"/>
      <c r="BE769" s="1542"/>
      <c r="BF769" s="1539"/>
      <c r="BG769" s="1539"/>
      <c r="BH769" s="1539"/>
      <c r="BI769" s="1539"/>
      <c r="BJ769" s="1540"/>
      <c r="BK769" s="1544"/>
      <c r="BL769" s="1542"/>
      <c r="BM769" s="1539"/>
      <c r="BN769" s="1539"/>
      <c r="BO769" s="1539"/>
      <c r="BP769" s="1539"/>
      <c r="BQ769" s="1545"/>
      <c r="BR769" s="1543"/>
      <c r="BS769" s="1539"/>
      <c r="BT769" s="1539"/>
      <c r="BU769" s="1539"/>
      <c r="BV769" s="1539"/>
      <c r="BW769" s="1540"/>
      <c r="BX769" s="1544"/>
      <c r="BY769" s="1542"/>
      <c r="BZ769" s="1542"/>
      <c r="CA769" s="1539"/>
      <c r="CB769" s="1539"/>
      <c r="CC769" s="1539"/>
      <c r="CD769" s="1539"/>
      <c r="CE769" s="1544"/>
      <c r="CF769" s="1544"/>
      <c r="CG769" s="1542"/>
      <c r="CH769" s="1539"/>
      <c r="CI769" s="1539"/>
      <c r="CJ769" s="1539"/>
      <c r="CK769" s="1539"/>
      <c r="CL769" s="1544"/>
      <c r="CM769" s="1544"/>
      <c r="CN769" s="1542"/>
      <c r="CO769" s="1542"/>
      <c r="CP769" s="1539"/>
      <c r="CQ769" s="1539"/>
      <c r="CR769" s="1539"/>
      <c r="CS769" s="1539"/>
      <c r="CT769" s="1544"/>
      <c r="CU769" s="1544"/>
      <c r="CV769" s="1542"/>
      <c r="CW769" s="1539"/>
      <c r="CX769" s="1539"/>
      <c r="CY769" s="1539"/>
      <c r="CZ769" s="1539"/>
      <c r="DA769" s="1544"/>
      <c r="DB769" s="1544"/>
      <c r="DC769" s="1544"/>
      <c r="DD769" s="1544"/>
      <c r="DE769" s="1544"/>
      <c r="DF769" s="1544"/>
      <c r="DG769" s="1544"/>
      <c r="DH769" s="1544"/>
      <c r="DI769" s="1544"/>
      <c r="DJ769" s="1544"/>
      <c r="DK769" s="1544"/>
      <c r="DL769" s="1544"/>
      <c r="DM769" s="1544"/>
      <c r="DN769" s="1544"/>
      <c r="DO769" s="1542"/>
      <c r="DP769" s="1542"/>
      <c r="DQ769" s="1539"/>
      <c r="DR769" s="1539"/>
      <c r="DS769" s="1539"/>
      <c r="DT769" s="1539"/>
      <c r="DU769" s="1544"/>
      <c r="DV769" s="1544"/>
      <c r="DW769" s="1542"/>
      <c r="DX769" s="1539"/>
      <c r="DY769" s="1539"/>
      <c r="DZ769" s="1539"/>
      <c r="EA769" s="1539"/>
      <c r="EB769" s="1544"/>
      <c r="EC769" s="1544"/>
      <c r="ED769" s="1542"/>
      <c r="EE769" s="1542"/>
      <c r="EF769" s="1539"/>
      <c r="EG769" s="1539"/>
      <c r="EH769" s="1539"/>
      <c r="EI769" s="1539"/>
      <c r="EJ769" s="1544"/>
      <c r="EK769" s="1544"/>
      <c r="EL769" s="1542"/>
      <c r="EM769" s="1539"/>
      <c r="EN769" s="1539"/>
      <c r="EO769" s="1539"/>
      <c r="EP769" s="1539"/>
      <c r="EQ769" s="1544"/>
      <c r="ER769" s="1544"/>
      <c r="ES769" s="1542"/>
      <c r="ET769" s="1539"/>
      <c r="EU769" s="1539"/>
      <c r="EV769" s="1539"/>
      <c r="EW769" s="1539"/>
      <c r="EX769" s="1539"/>
      <c r="EY769" s="1543"/>
      <c r="EZ769" s="1546"/>
      <c r="FA769" s="1542"/>
      <c r="FB769" s="1539"/>
      <c r="FC769" s="1539"/>
      <c r="FD769" s="1539"/>
      <c r="FE769" s="1539"/>
      <c r="FF769" s="1544"/>
      <c r="FG769" s="1544"/>
      <c r="FH769" s="1547"/>
      <c r="FI769" s="1548"/>
      <c r="FJ769" s="1539"/>
      <c r="FK769" s="1539"/>
      <c r="FL769" s="1539"/>
      <c r="FM769" s="1539"/>
      <c r="FN769" s="1541"/>
      <c r="FO769" s="1544"/>
      <c r="FP769" s="1542"/>
      <c r="FQ769" s="1539"/>
      <c r="FR769" s="1539"/>
      <c r="FS769" s="1539"/>
      <c r="FT769" s="1539"/>
      <c r="FU769" s="1540"/>
      <c r="FV769" s="1544"/>
      <c r="FW769" s="1549"/>
      <c r="FX769" s="1548"/>
      <c r="FY769" s="1539"/>
      <c r="FZ769" s="1539"/>
      <c r="GA769" s="1539"/>
      <c r="GB769" s="1542"/>
      <c r="GC769" s="1550"/>
      <c r="GD769" s="1543"/>
      <c r="GE769" s="1551"/>
      <c r="GF769" s="1551"/>
      <c r="GG769" s="1551"/>
    </row>
    <row r="770" spans="1:191" hidden="1" x14ac:dyDescent="0.35">
      <c r="A770" s="1227">
        <v>43798</v>
      </c>
      <c r="Q770" s="1062">
        <v>7</v>
      </c>
      <c r="R770" s="1062">
        <v>1</v>
      </c>
      <c r="S770" s="1062">
        <v>1</v>
      </c>
      <c r="T770" s="1062">
        <v>9</v>
      </c>
      <c r="U770" s="1076">
        <v>1</v>
      </c>
      <c r="W770" s="1062">
        <v>7</v>
      </c>
      <c r="X770" s="1062">
        <v>2</v>
      </c>
      <c r="Y770" s="1062">
        <v>1</v>
      </c>
      <c r="Z770" s="1062">
        <v>10</v>
      </c>
      <c r="AA770" s="1076">
        <v>1</v>
      </c>
      <c r="AC770" s="1062">
        <v>1</v>
      </c>
      <c r="AD770" s="1062">
        <v>1</v>
      </c>
      <c r="AE770" s="1062">
        <v>2</v>
      </c>
      <c r="AF770" s="1062">
        <v>4</v>
      </c>
      <c r="AG770" s="1076">
        <v>1</v>
      </c>
      <c r="AJ770" s="1062">
        <v>1</v>
      </c>
      <c r="AK770" s="1062">
        <v>1</v>
      </c>
      <c r="AL770" s="1062">
        <v>3</v>
      </c>
      <c r="AM770" s="1062">
        <v>5</v>
      </c>
      <c r="AN770" s="1076">
        <v>1</v>
      </c>
      <c r="AQ770" s="1062">
        <v>0</v>
      </c>
      <c r="AR770" s="1062">
        <v>0</v>
      </c>
      <c r="AS770" s="1062">
        <v>0</v>
      </c>
      <c r="AT770" s="1062">
        <v>0</v>
      </c>
      <c r="AU770" s="1082">
        <v>0</v>
      </c>
      <c r="AX770" s="1062">
        <v>0</v>
      </c>
      <c r="AY770" s="1062">
        <v>0</v>
      </c>
      <c r="AZ770" s="1062">
        <v>0</v>
      </c>
      <c r="BA770" s="1062">
        <v>0</v>
      </c>
      <c r="BB770" s="1082">
        <v>0</v>
      </c>
      <c r="BP770" s="1062">
        <v>0</v>
      </c>
      <c r="BQ770" s="1128">
        <v>1</v>
      </c>
      <c r="BR770" s="1081">
        <v>0</v>
      </c>
      <c r="BV770" s="1062">
        <v>0</v>
      </c>
      <c r="BW770" s="1076">
        <v>1</v>
      </c>
      <c r="CA770" s="1062">
        <v>2</v>
      </c>
      <c r="CB770" s="1062">
        <v>0</v>
      </c>
      <c r="CC770" s="1062">
        <v>0</v>
      </c>
      <c r="CD770" s="1062">
        <v>2</v>
      </c>
      <c r="CE770" s="1082">
        <v>1</v>
      </c>
      <c r="CH770" s="1062">
        <v>2</v>
      </c>
      <c r="CI770" s="1062">
        <v>3</v>
      </c>
      <c r="CJ770" s="1062">
        <v>0</v>
      </c>
      <c r="CK770" s="1062">
        <v>5</v>
      </c>
      <c r="CL770" s="1082">
        <v>1</v>
      </c>
      <c r="CP770" s="1062">
        <v>2</v>
      </c>
      <c r="CQ770" s="1062">
        <v>0</v>
      </c>
      <c r="CR770" s="1062">
        <v>2</v>
      </c>
      <c r="CS770" s="1062">
        <v>4</v>
      </c>
      <c r="CT770" s="1082">
        <v>1</v>
      </c>
      <c r="CW770" s="1062">
        <v>2</v>
      </c>
      <c r="CX770" s="1062">
        <v>0</v>
      </c>
      <c r="CY770" s="1062">
        <v>3</v>
      </c>
      <c r="CZ770" s="1062">
        <v>5</v>
      </c>
      <c r="DA770" s="1082">
        <v>1</v>
      </c>
      <c r="DB770" s="1082"/>
      <c r="DC770" s="1082"/>
      <c r="DD770" s="1082"/>
      <c r="DE770" s="1082"/>
      <c r="DF770" s="1082"/>
      <c r="DG770" s="1082"/>
      <c r="DH770" s="1082"/>
      <c r="DI770" s="1082"/>
      <c r="DJ770" s="1082"/>
      <c r="DK770" s="1082"/>
      <c r="DL770" s="1082"/>
      <c r="EF770" s="1062">
        <v>0</v>
      </c>
      <c r="EG770" s="1062">
        <v>0</v>
      </c>
      <c r="EH770" s="1062">
        <v>0</v>
      </c>
      <c r="EI770" s="1062">
        <v>0</v>
      </c>
      <c r="EJ770" s="1082">
        <v>0</v>
      </c>
      <c r="EM770" s="1062">
        <v>0</v>
      </c>
      <c r="EN770" s="1062">
        <v>0</v>
      </c>
      <c r="EO770" s="1062">
        <v>0</v>
      </c>
      <c r="EP770" s="1062">
        <v>0</v>
      </c>
      <c r="EQ770" s="1082">
        <v>0</v>
      </c>
      <c r="EU770" s="1062">
        <v>0</v>
      </c>
      <c r="EV770" s="1062">
        <v>0</v>
      </c>
      <c r="EW770" s="1062">
        <v>0</v>
      </c>
      <c r="EX770" s="1062">
        <v>0</v>
      </c>
      <c r="EY770" s="1081">
        <v>0</v>
      </c>
      <c r="FB770" s="1062">
        <v>0</v>
      </c>
      <c r="FC770" s="1062">
        <v>0</v>
      </c>
      <c r="FD770" s="1062">
        <v>0</v>
      </c>
      <c r="FE770" s="1062">
        <v>0</v>
      </c>
      <c r="FF770" s="1082">
        <v>0</v>
      </c>
      <c r="FJ770" s="1062">
        <v>0</v>
      </c>
      <c r="FK770" s="1062">
        <v>0</v>
      </c>
      <c r="FL770" s="1062">
        <v>0</v>
      </c>
      <c r="FM770" s="1062">
        <v>0</v>
      </c>
      <c r="FN770" s="1124">
        <v>0</v>
      </c>
      <c r="FQ770" s="1062">
        <v>0</v>
      </c>
      <c r="FR770" s="1062">
        <v>0</v>
      </c>
      <c r="FS770" s="1062">
        <v>0</v>
      </c>
      <c r="FT770" s="1062">
        <v>0</v>
      </c>
      <c r="FU770" s="1076">
        <v>0</v>
      </c>
      <c r="FY770" s="1062">
        <v>0</v>
      </c>
      <c r="FZ770" s="1062">
        <v>0</v>
      </c>
      <c r="GA770" s="1062">
        <v>0</v>
      </c>
      <c r="GB770" s="590">
        <v>0</v>
      </c>
      <c r="GC770" s="1139">
        <v>1</v>
      </c>
      <c r="GE770" s="589">
        <v>5</v>
      </c>
      <c r="GF770" s="589">
        <v>1</v>
      </c>
      <c r="GG770" s="589">
        <v>4</v>
      </c>
      <c r="GH770" s="586">
        <v>0</v>
      </c>
      <c r="GI770" s="586">
        <v>0</v>
      </c>
    </row>
    <row r="771" spans="1:191" hidden="1" x14ac:dyDescent="0.35">
      <c r="A771" s="1225">
        <v>43801</v>
      </c>
      <c r="Q771" s="1062">
        <v>6</v>
      </c>
      <c r="R771" s="1062">
        <v>1</v>
      </c>
      <c r="S771" s="1062">
        <v>5</v>
      </c>
      <c r="T771" s="1062">
        <v>12</v>
      </c>
      <c r="U771" s="1076">
        <v>1</v>
      </c>
      <c r="W771" s="1062">
        <v>7</v>
      </c>
      <c r="X771" s="1062">
        <v>1</v>
      </c>
      <c r="Y771" s="1062">
        <v>5</v>
      </c>
      <c r="Z771" s="1062">
        <v>13</v>
      </c>
      <c r="AA771" s="1076">
        <v>1</v>
      </c>
      <c r="AC771" s="1062">
        <v>6</v>
      </c>
      <c r="AD771" s="1062">
        <v>1</v>
      </c>
      <c r="AE771" s="1062">
        <v>2</v>
      </c>
      <c r="AF771" s="1062">
        <v>9</v>
      </c>
      <c r="AG771" s="1076">
        <v>1</v>
      </c>
      <c r="AJ771" s="1062">
        <v>7</v>
      </c>
      <c r="AK771" s="1062">
        <v>2</v>
      </c>
      <c r="AL771" s="1062">
        <v>2</v>
      </c>
      <c r="AM771" s="1062">
        <v>11</v>
      </c>
      <c r="AN771" s="1076">
        <v>1</v>
      </c>
      <c r="AQ771" s="1062">
        <v>1</v>
      </c>
      <c r="AR771" s="1062">
        <v>1</v>
      </c>
      <c r="AS771" s="1062">
        <v>5</v>
      </c>
      <c r="AT771" s="1062">
        <v>7</v>
      </c>
      <c r="AU771" s="1082">
        <v>1</v>
      </c>
      <c r="AX771" s="1062">
        <v>1</v>
      </c>
      <c r="AY771" s="1062">
        <v>1</v>
      </c>
      <c r="AZ771" s="1062">
        <v>6</v>
      </c>
      <c r="BA771" s="1062">
        <v>8</v>
      </c>
      <c r="BB771" s="1082">
        <v>1</v>
      </c>
      <c r="BP771" s="1062">
        <v>0</v>
      </c>
      <c r="BQ771" s="1128">
        <v>1</v>
      </c>
      <c r="BR771" s="1081">
        <v>0</v>
      </c>
      <c r="BV771" s="1062">
        <v>0</v>
      </c>
      <c r="BW771" s="1076">
        <v>1</v>
      </c>
      <c r="CA771" s="1062">
        <v>8</v>
      </c>
      <c r="CB771" s="1062">
        <v>1</v>
      </c>
      <c r="CC771" s="1062">
        <v>7</v>
      </c>
      <c r="CD771" s="1062">
        <v>16</v>
      </c>
      <c r="CE771" s="1082">
        <v>1</v>
      </c>
      <c r="CH771" s="1062">
        <v>9</v>
      </c>
      <c r="CI771" s="1062">
        <v>1</v>
      </c>
      <c r="CJ771" s="1062">
        <v>7</v>
      </c>
      <c r="CK771" s="1062">
        <v>17</v>
      </c>
      <c r="CL771" s="1082">
        <v>1</v>
      </c>
      <c r="CP771" s="1062">
        <v>4</v>
      </c>
      <c r="CQ771" s="1062">
        <v>0</v>
      </c>
      <c r="CR771" s="1062">
        <v>6</v>
      </c>
      <c r="CS771" s="1062">
        <v>10</v>
      </c>
      <c r="CT771" s="1082">
        <v>1</v>
      </c>
      <c r="CW771" s="1062">
        <v>4</v>
      </c>
      <c r="CX771" s="1062">
        <v>1</v>
      </c>
      <c r="CY771" s="1062">
        <v>8</v>
      </c>
      <c r="CZ771" s="1062">
        <v>13</v>
      </c>
      <c r="DA771" s="1082">
        <v>1</v>
      </c>
      <c r="DB771" s="1082"/>
      <c r="DC771" s="1082"/>
      <c r="DD771" s="1082"/>
      <c r="DE771" s="1082"/>
      <c r="DF771" s="1082"/>
      <c r="DG771" s="1082"/>
      <c r="DH771" s="1082"/>
      <c r="DI771" s="1082"/>
      <c r="DJ771" s="1082"/>
      <c r="DK771" s="1082"/>
      <c r="DL771" s="1082"/>
      <c r="EF771" s="1062">
        <v>6</v>
      </c>
      <c r="EG771" s="1062">
        <v>0</v>
      </c>
      <c r="EH771" s="1062">
        <v>1</v>
      </c>
      <c r="EI771" s="1062">
        <v>7</v>
      </c>
      <c r="EJ771" s="1082">
        <v>1</v>
      </c>
      <c r="EM771" s="1062">
        <v>7</v>
      </c>
      <c r="EN771" s="1062">
        <v>1</v>
      </c>
      <c r="EO771" s="1062">
        <v>2</v>
      </c>
      <c r="EP771" s="1062">
        <v>10</v>
      </c>
      <c r="EQ771" s="1082">
        <v>1</v>
      </c>
      <c r="EU771" s="1062">
        <v>8</v>
      </c>
      <c r="EV771" s="1062">
        <v>3</v>
      </c>
      <c r="EW771" s="1062">
        <v>3</v>
      </c>
      <c r="EX771" s="1062">
        <v>14</v>
      </c>
      <c r="EY771" s="1081">
        <v>1</v>
      </c>
      <c r="FB771" s="1062">
        <v>9</v>
      </c>
      <c r="FC771" s="1062">
        <v>3</v>
      </c>
      <c r="FD771" s="1062">
        <v>4</v>
      </c>
      <c r="FE771" s="1062">
        <v>16</v>
      </c>
      <c r="FF771" s="1082">
        <v>1</v>
      </c>
      <c r="FJ771" s="1062">
        <v>5</v>
      </c>
      <c r="FK771" s="1062">
        <v>0</v>
      </c>
      <c r="FL771" s="1062">
        <v>1</v>
      </c>
      <c r="FM771" s="1062">
        <v>6</v>
      </c>
      <c r="FN771" s="1124">
        <v>1</v>
      </c>
      <c r="FQ771" s="1062">
        <v>5</v>
      </c>
      <c r="FR771" s="1062">
        <v>0</v>
      </c>
      <c r="FS771" s="1062">
        <v>1</v>
      </c>
      <c r="FT771" s="1062">
        <v>6</v>
      </c>
      <c r="FU771" s="1076">
        <v>1</v>
      </c>
      <c r="FY771" s="1062">
        <v>1</v>
      </c>
      <c r="FZ771" s="1062">
        <v>0</v>
      </c>
      <c r="GA771" s="1062">
        <v>7</v>
      </c>
      <c r="GB771" s="590">
        <v>8</v>
      </c>
      <c r="GC771" s="1139">
        <v>1</v>
      </c>
      <c r="GE771" s="589">
        <v>39</v>
      </c>
      <c r="GF771" s="589">
        <v>6</v>
      </c>
      <c r="GG771" s="589">
        <v>32</v>
      </c>
      <c r="GH771" s="586">
        <v>1</v>
      </c>
      <c r="GI771" s="586">
        <v>0</v>
      </c>
    </row>
    <row r="772" spans="1:191" hidden="1" x14ac:dyDescent="0.35">
      <c r="A772" s="1225">
        <v>43802</v>
      </c>
      <c r="Q772" s="1062">
        <v>7</v>
      </c>
      <c r="R772" s="1062">
        <v>4</v>
      </c>
      <c r="S772" s="1062">
        <v>2</v>
      </c>
      <c r="T772" s="1062">
        <v>13</v>
      </c>
      <c r="U772" s="1076">
        <v>1</v>
      </c>
      <c r="W772" s="1062">
        <v>7</v>
      </c>
      <c r="X772" s="1062">
        <v>4</v>
      </c>
      <c r="Y772" s="1062">
        <v>3</v>
      </c>
      <c r="Z772" s="1062">
        <v>14</v>
      </c>
      <c r="AA772" s="1076">
        <v>1</v>
      </c>
      <c r="AC772" s="1062">
        <v>0</v>
      </c>
      <c r="AD772" s="1062">
        <v>0</v>
      </c>
      <c r="AE772" s="1062">
        <v>0</v>
      </c>
      <c r="AF772" s="1062">
        <v>0</v>
      </c>
      <c r="AG772" s="1076">
        <v>0</v>
      </c>
      <c r="AJ772" s="1062">
        <v>0</v>
      </c>
      <c r="AK772" s="1062">
        <v>0</v>
      </c>
      <c r="AL772" s="1062">
        <v>0</v>
      </c>
      <c r="AM772" s="1062">
        <v>0</v>
      </c>
      <c r="AN772" s="1076">
        <v>0</v>
      </c>
      <c r="AQ772" s="1062">
        <v>2</v>
      </c>
      <c r="AR772" s="1062">
        <v>2</v>
      </c>
      <c r="AS772" s="1062">
        <v>4</v>
      </c>
      <c r="AT772" s="1062">
        <v>8</v>
      </c>
      <c r="AU772" s="1082">
        <v>1</v>
      </c>
      <c r="AX772" s="1062">
        <v>3</v>
      </c>
      <c r="AY772" s="1062">
        <v>2</v>
      </c>
      <c r="AZ772" s="1062">
        <v>5</v>
      </c>
      <c r="BA772" s="1062">
        <v>10</v>
      </c>
      <c r="BB772" s="1082">
        <v>1</v>
      </c>
      <c r="BP772" s="1062">
        <v>0</v>
      </c>
      <c r="BQ772" s="1128">
        <v>1</v>
      </c>
      <c r="BR772" s="1081">
        <v>0</v>
      </c>
      <c r="BV772" s="1062">
        <v>0</v>
      </c>
      <c r="BW772" s="1076">
        <v>1</v>
      </c>
      <c r="CA772" s="1062">
        <v>5</v>
      </c>
      <c r="CB772" s="1062">
        <v>0</v>
      </c>
      <c r="CC772" s="1062">
        <v>0</v>
      </c>
      <c r="CD772" s="1062">
        <v>5</v>
      </c>
      <c r="CE772" s="1082">
        <v>1</v>
      </c>
      <c r="CH772" s="1062">
        <v>7</v>
      </c>
      <c r="CI772" s="1062">
        <v>2</v>
      </c>
      <c r="CJ772" s="1062">
        <v>3</v>
      </c>
      <c r="CK772" s="1062">
        <v>12</v>
      </c>
      <c r="CL772" s="1082">
        <v>1</v>
      </c>
      <c r="CP772" s="1062">
        <v>9</v>
      </c>
      <c r="CQ772" s="1062">
        <v>0</v>
      </c>
      <c r="CR772" s="1062">
        <v>2</v>
      </c>
      <c r="CS772" s="1062">
        <v>11</v>
      </c>
      <c r="CT772" s="1082">
        <v>1</v>
      </c>
      <c r="CW772" s="1062">
        <v>10</v>
      </c>
      <c r="CX772" s="1062">
        <v>0</v>
      </c>
      <c r="CY772" s="1062">
        <v>6</v>
      </c>
      <c r="CZ772" s="1062">
        <v>16</v>
      </c>
      <c r="DA772" s="1082">
        <v>1</v>
      </c>
      <c r="DB772" s="1082"/>
      <c r="DC772" s="1082"/>
      <c r="DD772" s="1082"/>
      <c r="DE772" s="1082"/>
      <c r="DF772" s="1082"/>
      <c r="DG772" s="1082"/>
      <c r="DH772" s="1082"/>
      <c r="DI772" s="1082"/>
      <c r="DJ772" s="1082"/>
      <c r="DK772" s="1082"/>
      <c r="DL772" s="1082"/>
      <c r="EF772" s="1062">
        <v>4</v>
      </c>
      <c r="EG772" s="1062">
        <v>3</v>
      </c>
      <c r="EH772" s="1062">
        <v>0</v>
      </c>
      <c r="EI772" s="1062">
        <v>7</v>
      </c>
      <c r="EJ772" s="1082">
        <v>1</v>
      </c>
      <c r="EM772" s="1062">
        <v>7</v>
      </c>
      <c r="EN772" s="1062">
        <v>5</v>
      </c>
      <c r="EO772" s="1062">
        <v>2</v>
      </c>
      <c r="EP772" s="1062">
        <v>14</v>
      </c>
      <c r="EQ772" s="1082">
        <v>1</v>
      </c>
      <c r="EU772" s="1062">
        <v>5</v>
      </c>
      <c r="EV772" s="1062">
        <v>0</v>
      </c>
      <c r="EW772" s="1062">
        <v>2</v>
      </c>
      <c r="EX772" s="1062">
        <v>7</v>
      </c>
      <c r="EY772" s="1081">
        <v>1</v>
      </c>
      <c r="FB772" s="1062">
        <v>6</v>
      </c>
      <c r="FC772" s="1062">
        <v>1</v>
      </c>
      <c r="FD772" s="1062">
        <v>5</v>
      </c>
      <c r="FE772" s="1062">
        <v>12</v>
      </c>
      <c r="FF772" s="1082">
        <v>1</v>
      </c>
      <c r="FJ772" s="1062">
        <v>4</v>
      </c>
      <c r="FK772" s="1062">
        <v>0</v>
      </c>
      <c r="FL772" s="1062">
        <v>1</v>
      </c>
      <c r="FM772" s="1062">
        <v>5</v>
      </c>
      <c r="FN772" s="1124">
        <v>1</v>
      </c>
      <c r="FQ772" s="1062">
        <v>5</v>
      </c>
      <c r="FR772" s="1062">
        <v>1</v>
      </c>
      <c r="FS772" s="1062">
        <v>2</v>
      </c>
      <c r="FT772" s="1062">
        <v>8</v>
      </c>
      <c r="FU772" s="1076">
        <v>1</v>
      </c>
      <c r="FY772" s="1062">
        <v>1</v>
      </c>
      <c r="FZ772" s="1062">
        <v>3</v>
      </c>
      <c r="GA772" s="1062">
        <v>2</v>
      </c>
      <c r="GB772" s="590">
        <v>6</v>
      </c>
      <c r="GC772" s="1139">
        <v>1</v>
      </c>
      <c r="GE772" s="589">
        <v>30</v>
      </c>
      <c r="GF772" s="589">
        <v>8</v>
      </c>
      <c r="GG772" s="589">
        <v>11</v>
      </c>
      <c r="GH772" s="586">
        <v>0</v>
      </c>
      <c r="GI772" s="586">
        <v>1</v>
      </c>
    </row>
    <row r="773" spans="1:191" hidden="1" x14ac:dyDescent="0.35">
      <c r="A773" s="1225">
        <v>43803</v>
      </c>
      <c r="Q773" s="1062">
        <v>1</v>
      </c>
      <c r="R773" s="1062">
        <v>0</v>
      </c>
      <c r="S773" s="1062">
        <v>6</v>
      </c>
      <c r="T773" s="1062">
        <v>7</v>
      </c>
      <c r="U773" s="1076">
        <v>1</v>
      </c>
      <c r="W773" s="1062">
        <v>1</v>
      </c>
      <c r="X773" s="1062">
        <v>1</v>
      </c>
      <c r="Y773" s="1062">
        <v>7</v>
      </c>
      <c r="Z773" s="1062">
        <v>9</v>
      </c>
      <c r="AA773" s="1076">
        <v>1</v>
      </c>
      <c r="AC773" s="1062">
        <v>4</v>
      </c>
      <c r="AD773" s="1062">
        <v>3</v>
      </c>
      <c r="AE773" s="1062">
        <v>2</v>
      </c>
      <c r="AF773" s="1062">
        <v>9</v>
      </c>
      <c r="AG773" s="1076">
        <v>1</v>
      </c>
      <c r="AJ773" s="1062">
        <v>4</v>
      </c>
      <c r="AK773" s="1062">
        <v>3</v>
      </c>
      <c r="AL773" s="1062">
        <v>2</v>
      </c>
      <c r="AM773" s="1062">
        <v>9</v>
      </c>
      <c r="AN773" s="1076">
        <v>1</v>
      </c>
      <c r="AQ773" s="1062">
        <v>1</v>
      </c>
      <c r="AR773" s="1062">
        <v>2</v>
      </c>
      <c r="AS773" s="1062">
        <v>1</v>
      </c>
      <c r="AT773" s="1062">
        <v>4</v>
      </c>
      <c r="AU773" s="1082">
        <v>1</v>
      </c>
      <c r="AX773" s="1062">
        <v>1</v>
      </c>
      <c r="AY773" s="1062">
        <v>4</v>
      </c>
      <c r="AZ773" s="1062">
        <v>2</v>
      </c>
      <c r="BA773" s="1062">
        <v>7</v>
      </c>
      <c r="BB773" s="1082">
        <v>1</v>
      </c>
      <c r="BP773" s="1062">
        <v>0</v>
      </c>
      <c r="BQ773" s="1128">
        <v>1</v>
      </c>
      <c r="BR773" s="1081">
        <v>0</v>
      </c>
      <c r="BV773" s="1062">
        <v>0</v>
      </c>
      <c r="BW773" s="1076">
        <v>1</v>
      </c>
      <c r="CA773" s="1062">
        <v>2</v>
      </c>
      <c r="CB773" s="1062">
        <v>1</v>
      </c>
      <c r="CC773" s="1062">
        <v>3</v>
      </c>
      <c r="CD773" s="1062">
        <v>6</v>
      </c>
      <c r="CE773" s="1082">
        <v>1</v>
      </c>
      <c r="CH773" s="1062">
        <v>5</v>
      </c>
      <c r="CI773" s="1062">
        <v>1</v>
      </c>
      <c r="CJ773" s="1062">
        <v>4</v>
      </c>
      <c r="CK773" s="1062">
        <v>10</v>
      </c>
      <c r="CL773" s="1082">
        <v>1</v>
      </c>
      <c r="CP773" s="1062">
        <v>5</v>
      </c>
      <c r="CQ773" s="1062">
        <v>0</v>
      </c>
      <c r="CR773" s="1062">
        <v>3</v>
      </c>
      <c r="CS773" s="1062">
        <v>8</v>
      </c>
      <c r="CT773" s="1082">
        <v>1</v>
      </c>
      <c r="CW773" s="1062">
        <v>7</v>
      </c>
      <c r="CX773" s="1062">
        <v>2</v>
      </c>
      <c r="CY773" s="1062">
        <v>6</v>
      </c>
      <c r="CZ773" s="1062">
        <v>15</v>
      </c>
      <c r="DA773" s="1082">
        <v>1</v>
      </c>
      <c r="DB773" s="1082"/>
      <c r="DC773" s="1082"/>
      <c r="DD773" s="1082"/>
      <c r="DE773" s="1082"/>
      <c r="DF773" s="1082"/>
      <c r="DG773" s="1082"/>
      <c r="DH773" s="1082"/>
      <c r="DI773" s="1082"/>
      <c r="DJ773" s="1082"/>
      <c r="DK773" s="1082"/>
      <c r="DL773" s="1082"/>
      <c r="EF773" s="1062">
        <v>10</v>
      </c>
      <c r="EG773" s="1062">
        <v>0</v>
      </c>
      <c r="EH773" s="1062">
        <v>3</v>
      </c>
      <c r="EI773" s="1062">
        <v>13</v>
      </c>
      <c r="EJ773" s="1082">
        <v>1</v>
      </c>
      <c r="EM773" s="1062">
        <v>10</v>
      </c>
      <c r="EN773" s="1062">
        <v>2</v>
      </c>
      <c r="EO773" s="1062">
        <v>5</v>
      </c>
      <c r="EP773" s="1062">
        <v>17</v>
      </c>
      <c r="EQ773" s="1082">
        <v>1</v>
      </c>
      <c r="EU773" s="1062">
        <v>3</v>
      </c>
      <c r="EV773" s="1062">
        <v>1</v>
      </c>
      <c r="EW773" s="1062">
        <v>4</v>
      </c>
      <c r="EX773" s="1062">
        <v>8</v>
      </c>
      <c r="EY773" s="1081">
        <v>1</v>
      </c>
      <c r="FB773" s="1062">
        <v>3</v>
      </c>
      <c r="FC773" s="1062">
        <v>2</v>
      </c>
      <c r="FD773" s="1062">
        <v>4</v>
      </c>
      <c r="FE773" s="1062">
        <v>9</v>
      </c>
      <c r="FF773" s="1082">
        <v>1</v>
      </c>
      <c r="FJ773" s="1062">
        <v>2</v>
      </c>
      <c r="FK773" s="1062">
        <v>0</v>
      </c>
      <c r="FL773" s="1062">
        <v>0</v>
      </c>
      <c r="FM773" s="1062">
        <v>2</v>
      </c>
      <c r="FN773" s="1124">
        <v>1</v>
      </c>
      <c r="FQ773" s="1062">
        <v>3</v>
      </c>
      <c r="FR773" s="1062">
        <v>0</v>
      </c>
      <c r="FS773" s="1062">
        <v>2</v>
      </c>
      <c r="FT773" s="1062">
        <v>5</v>
      </c>
      <c r="FU773" s="1076">
        <v>1</v>
      </c>
      <c r="FY773" s="1062">
        <v>0</v>
      </c>
      <c r="FZ773" s="1062">
        <v>0</v>
      </c>
      <c r="GA773" s="1062">
        <v>0</v>
      </c>
      <c r="GB773" s="590">
        <v>0</v>
      </c>
      <c r="GC773" s="1139">
        <v>1</v>
      </c>
      <c r="GE773" s="589">
        <v>27</v>
      </c>
      <c r="GF773" s="589">
        <v>7</v>
      </c>
      <c r="GG773" s="589">
        <v>16</v>
      </c>
      <c r="GH773" s="586">
        <v>0</v>
      </c>
      <c r="GI773" s="586">
        <v>1</v>
      </c>
    </row>
    <row r="774" spans="1:191" hidden="1" x14ac:dyDescent="0.35">
      <c r="A774" s="1225">
        <v>43804</v>
      </c>
      <c r="Q774" s="1062">
        <v>4</v>
      </c>
      <c r="R774" s="1062">
        <v>4</v>
      </c>
      <c r="S774" s="1062">
        <v>7</v>
      </c>
      <c r="T774" s="1062">
        <v>15</v>
      </c>
      <c r="U774" s="1076">
        <v>1</v>
      </c>
      <c r="W774" s="1062">
        <v>4</v>
      </c>
      <c r="X774" s="1062">
        <v>4</v>
      </c>
      <c r="Y774" s="1062">
        <v>8</v>
      </c>
      <c r="Z774" s="1062">
        <v>16</v>
      </c>
      <c r="AA774" s="1076">
        <v>1</v>
      </c>
      <c r="AC774" s="1062">
        <v>2</v>
      </c>
      <c r="AD774" s="1062">
        <v>1</v>
      </c>
      <c r="AE774" s="1062">
        <v>2</v>
      </c>
      <c r="AF774" s="1062">
        <v>5</v>
      </c>
      <c r="AG774" s="1076">
        <v>1</v>
      </c>
      <c r="AJ774" s="1062">
        <v>2</v>
      </c>
      <c r="AK774" s="1062">
        <v>1</v>
      </c>
      <c r="AL774" s="1062">
        <v>2</v>
      </c>
      <c r="AM774" s="1062">
        <v>5</v>
      </c>
      <c r="AN774" s="1076">
        <v>1</v>
      </c>
      <c r="AQ774" s="1062">
        <v>0</v>
      </c>
      <c r="AR774" s="1062">
        <v>1</v>
      </c>
      <c r="AS774" s="1062">
        <v>6</v>
      </c>
      <c r="AT774" s="1062">
        <v>7</v>
      </c>
      <c r="AU774" s="1082">
        <v>1</v>
      </c>
      <c r="AX774" s="1062">
        <v>0</v>
      </c>
      <c r="AY774" s="1062">
        <v>1</v>
      </c>
      <c r="AZ774" s="1062">
        <v>6</v>
      </c>
      <c r="BA774" s="1062">
        <v>7</v>
      </c>
      <c r="BB774" s="1082">
        <v>1</v>
      </c>
      <c r="BP774" s="1062">
        <v>0</v>
      </c>
      <c r="BQ774" s="1128">
        <v>1</v>
      </c>
      <c r="BR774" s="1081">
        <v>0</v>
      </c>
      <c r="BV774" s="1062">
        <v>0</v>
      </c>
      <c r="BW774" s="1076">
        <v>1</v>
      </c>
      <c r="CA774" s="1062">
        <v>5</v>
      </c>
      <c r="CB774" s="1062">
        <v>0</v>
      </c>
      <c r="CC774" s="1062">
        <v>8</v>
      </c>
      <c r="CD774" s="1062">
        <v>13</v>
      </c>
      <c r="CE774" s="1082">
        <v>1</v>
      </c>
      <c r="CH774" s="1062">
        <v>6</v>
      </c>
      <c r="CI774" s="1062">
        <v>1</v>
      </c>
      <c r="CJ774" s="1062">
        <v>10</v>
      </c>
      <c r="CK774" s="1062">
        <v>17</v>
      </c>
      <c r="CL774" s="1082">
        <v>1</v>
      </c>
      <c r="CP774" s="1062">
        <v>6</v>
      </c>
      <c r="CQ774" s="1062">
        <v>0</v>
      </c>
      <c r="CR774" s="1062">
        <v>4</v>
      </c>
      <c r="CS774" s="1062">
        <v>10</v>
      </c>
      <c r="CT774" s="1082">
        <v>1</v>
      </c>
      <c r="CW774" s="1062">
        <v>6</v>
      </c>
      <c r="CX774" s="1062">
        <v>1</v>
      </c>
      <c r="CY774" s="1062">
        <v>5</v>
      </c>
      <c r="CZ774" s="1062">
        <v>12</v>
      </c>
      <c r="DA774" s="1082">
        <v>1</v>
      </c>
      <c r="DB774" s="1082"/>
      <c r="DC774" s="1082"/>
      <c r="DD774" s="1082"/>
      <c r="DE774" s="1082"/>
      <c r="DF774" s="1082"/>
      <c r="DG774" s="1082"/>
      <c r="DH774" s="1082"/>
      <c r="DI774" s="1082"/>
      <c r="DJ774" s="1082"/>
      <c r="DK774" s="1082"/>
      <c r="DL774" s="1082"/>
      <c r="EF774" s="1062">
        <v>2</v>
      </c>
      <c r="EG774" s="1062">
        <v>1</v>
      </c>
      <c r="EH774" s="1062">
        <v>1</v>
      </c>
      <c r="EI774" s="1062">
        <v>4</v>
      </c>
      <c r="EJ774" s="1082">
        <v>1</v>
      </c>
      <c r="EM774" s="1062">
        <v>3</v>
      </c>
      <c r="EN774" s="1062">
        <v>1</v>
      </c>
      <c r="EO774" s="1062">
        <v>2</v>
      </c>
      <c r="EP774" s="1062">
        <v>6</v>
      </c>
      <c r="EQ774" s="1082">
        <v>1</v>
      </c>
      <c r="EU774" s="1062">
        <v>5</v>
      </c>
      <c r="EV774" s="1062">
        <v>0</v>
      </c>
      <c r="EW774" s="1062">
        <v>1</v>
      </c>
      <c r="EX774" s="1062">
        <v>6</v>
      </c>
      <c r="EY774" s="1081">
        <v>1</v>
      </c>
      <c r="FB774" s="1062">
        <v>5</v>
      </c>
      <c r="FC774" s="1062">
        <v>1</v>
      </c>
      <c r="FD774" s="1062">
        <v>7</v>
      </c>
      <c r="FE774" s="1062">
        <v>13</v>
      </c>
      <c r="FF774" s="1082">
        <v>1</v>
      </c>
      <c r="FJ774" s="1062">
        <v>4</v>
      </c>
      <c r="FK774" s="1062">
        <v>0</v>
      </c>
      <c r="FL774" s="1062">
        <v>2</v>
      </c>
      <c r="FM774" s="1062">
        <v>6</v>
      </c>
      <c r="FN774" s="1124">
        <v>1</v>
      </c>
      <c r="FQ774" s="1062">
        <v>5</v>
      </c>
      <c r="FR774" s="1062">
        <v>0</v>
      </c>
      <c r="FS774" s="1062">
        <v>4</v>
      </c>
      <c r="FT774" s="1062">
        <v>9</v>
      </c>
      <c r="FU774" s="1076">
        <v>1</v>
      </c>
      <c r="FY774" s="1062">
        <v>1</v>
      </c>
      <c r="FZ774" s="1062">
        <v>1</v>
      </c>
      <c r="GA774" s="1062">
        <v>0</v>
      </c>
      <c r="GB774" s="590">
        <v>2</v>
      </c>
      <c r="GC774" s="1139">
        <v>1</v>
      </c>
      <c r="GE774" s="589">
        <v>25</v>
      </c>
      <c r="GF774" s="589">
        <v>4</v>
      </c>
      <c r="GG774" s="589">
        <v>24</v>
      </c>
      <c r="GH774" s="586">
        <v>0</v>
      </c>
      <c r="GI774" s="586">
        <v>1</v>
      </c>
    </row>
    <row r="775" spans="1:191" hidden="1" x14ac:dyDescent="0.35">
      <c r="A775" s="1227">
        <v>43805</v>
      </c>
      <c r="Q775" s="1062">
        <v>7</v>
      </c>
      <c r="R775" s="1062">
        <v>1</v>
      </c>
      <c r="S775" s="1062">
        <v>2</v>
      </c>
      <c r="T775" s="1062">
        <v>10</v>
      </c>
      <c r="U775" s="1076">
        <v>1</v>
      </c>
      <c r="W775" s="1062">
        <v>7</v>
      </c>
      <c r="X775" s="1062">
        <v>1</v>
      </c>
      <c r="Y775" s="1062">
        <v>3</v>
      </c>
      <c r="Z775" s="1062">
        <v>11</v>
      </c>
      <c r="AA775" s="1076">
        <v>1</v>
      </c>
      <c r="AC775" s="1062">
        <v>2</v>
      </c>
      <c r="AD775" s="1062">
        <v>0</v>
      </c>
      <c r="AE775" s="1062">
        <v>5</v>
      </c>
      <c r="AF775" s="1062">
        <v>7</v>
      </c>
      <c r="AG775" s="1076">
        <v>1</v>
      </c>
      <c r="AJ775" s="1062">
        <v>2</v>
      </c>
      <c r="AK775" s="1062">
        <v>1</v>
      </c>
      <c r="AL775" s="1062">
        <v>5</v>
      </c>
      <c r="AM775" s="1062">
        <v>8</v>
      </c>
      <c r="AN775" s="1076">
        <v>1</v>
      </c>
      <c r="AQ775" s="1062">
        <v>0</v>
      </c>
      <c r="AR775" s="1062">
        <v>1</v>
      </c>
      <c r="AS775" s="1062">
        <v>0</v>
      </c>
      <c r="AT775" s="1062">
        <v>1</v>
      </c>
      <c r="AU775" s="1082">
        <v>1</v>
      </c>
      <c r="AX775" s="1062">
        <v>0</v>
      </c>
      <c r="AY775" s="1062">
        <v>2</v>
      </c>
      <c r="AZ775" s="1062">
        <v>0</v>
      </c>
      <c r="BA775" s="1062">
        <v>2</v>
      </c>
      <c r="BB775" s="1082">
        <v>1</v>
      </c>
      <c r="BP775" s="1062">
        <v>0</v>
      </c>
      <c r="BQ775" s="1128">
        <v>1</v>
      </c>
      <c r="BR775" s="1081">
        <v>0</v>
      </c>
      <c r="BV775" s="1062">
        <v>0</v>
      </c>
      <c r="BW775" s="1076">
        <v>1</v>
      </c>
      <c r="CA775" s="1062">
        <v>8</v>
      </c>
      <c r="CB775" s="1062">
        <v>0</v>
      </c>
      <c r="CC775" s="1062">
        <v>3</v>
      </c>
      <c r="CD775" s="1062">
        <v>11</v>
      </c>
      <c r="CE775" s="1082">
        <v>1</v>
      </c>
      <c r="CH775" s="1062">
        <v>8</v>
      </c>
      <c r="CI775" s="1062">
        <v>2</v>
      </c>
      <c r="CJ775" s="1062">
        <v>6</v>
      </c>
      <c r="CK775" s="1062">
        <v>16</v>
      </c>
      <c r="CL775" s="1082">
        <v>1</v>
      </c>
      <c r="CP775" s="1062">
        <v>13</v>
      </c>
      <c r="CQ775" s="1062">
        <v>0</v>
      </c>
      <c r="CR775" s="1062">
        <v>1</v>
      </c>
      <c r="CS775" s="1062">
        <v>14</v>
      </c>
      <c r="CT775" s="1082">
        <v>1</v>
      </c>
      <c r="CW775" s="1062">
        <v>14</v>
      </c>
      <c r="CX775" s="1062">
        <v>1</v>
      </c>
      <c r="CY775" s="1062">
        <v>3</v>
      </c>
      <c r="CZ775" s="1062">
        <v>18</v>
      </c>
      <c r="DA775" s="1082">
        <v>1</v>
      </c>
      <c r="DB775" s="1082"/>
      <c r="DC775" s="1082"/>
      <c r="DD775" s="1082"/>
      <c r="DE775" s="1082"/>
      <c r="DF775" s="1082"/>
      <c r="DG775" s="1082"/>
      <c r="DH775" s="1082"/>
      <c r="DI775" s="1082"/>
      <c r="DJ775" s="1082"/>
      <c r="DK775" s="1082"/>
      <c r="DL775" s="1082"/>
      <c r="EF775" s="1062">
        <v>3</v>
      </c>
      <c r="EG775" s="1062">
        <v>1</v>
      </c>
      <c r="EH775" s="1062">
        <v>0</v>
      </c>
      <c r="EI775" s="1062">
        <v>4</v>
      </c>
      <c r="EJ775" s="1082">
        <v>1</v>
      </c>
      <c r="EM775" s="1062">
        <v>3</v>
      </c>
      <c r="EN775" s="1062">
        <v>4</v>
      </c>
      <c r="EO775" s="1062">
        <v>0</v>
      </c>
      <c r="EP775" s="1062">
        <v>7</v>
      </c>
      <c r="EQ775" s="1082">
        <v>1</v>
      </c>
      <c r="EU775" s="1062">
        <v>1</v>
      </c>
      <c r="EV775" s="1062">
        <v>1</v>
      </c>
      <c r="EW775" s="1062">
        <v>1</v>
      </c>
      <c r="EX775" s="1062">
        <v>3</v>
      </c>
      <c r="EY775" s="1081">
        <v>1</v>
      </c>
      <c r="FB775" s="1062">
        <v>2</v>
      </c>
      <c r="FC775" s="1062">
        <v>2</v>
      </c>
      <c r="FD775" s="1062">
        <v>2</v>
      </c>
      <c r="FE775" s="1062">
        <v>6</v>
      </c>
      <c r="FF775" s="1082">
        <v>1</v>
      </c>
      <c r="FJ775" s="1062">
        <v>6</v>
      </c>
      <c r="FK775" s="1062">
        <v>0</v>
      </c>
      <c r="FL775" s="1062">
        <v>2</v>
      </c>
      <c r="FM775" s="1062">
        <v>8</v>
      </c>
      <c r="FN775" s="1124">
        <v>1</v>
      </c>
      <c r="FQ775" s="1062">
        <v>6</v>
      </c>
      <c r="FR775" s="1062">
        <v>0</v>
      </c>
      <c r="FS775" s="1062">
        <v>3</v>
      </c>
      <c r="FT775" s="1062">
        <v>9</v>
      </c>
      <c r="FU775" s="1076">
        <v>1</v>
      </c>
      <c r="FY775" s="1062">
        <v>2</v>
      </c>
      <c r="FZ775" s="1062">
        <v>0</v>
      </c>
      <c r="GA775" s="1062">
        <v>2</v>
      </c>
      <c r="GB775" s="590">
        <v>4</v>
      </c>
      <c r="GC775" s="1139">
        <v>1</v>
      </c>
      <c r="GE775" s="589">
        <v>35</v>
      </c>
      <c r="GF775" s="589">
        <v>3</v>
      </c>
      <c r="GG775" s="589">
        <v>14</v>
      </c>
      <c r="GH775" s="586">
        <v>1</v>
      </c>
      <c r="GI775" s="586">
        <v>4</v>
      </c>
    </row>
    <row r="776" spans="1:191" hidden="1" x14ac:dyDescent="0.35">
      <c r="A776" s="1225">
        <v>43808</v>
      </c>
      <c r="Q776" s="1062">
        <v>3</v>
      </c>
      <c r="R776" s="1062">
        <v>0</v>
      </c>
      <c r="S776" s="1062">
        <v>5</v>
      </c>
      <c r="T776" s="1062">
        <v>8</v>
      </c>
      <c r="U776" s="1076">
        <v>1</v>
      </c>
      <c r="W776" s="1062">
        <v>3</v>
      </c>
      <c r="X776" s="1062">
        <v>0</v>
      </c>
      <c r="Y776" s="1062">
        <v>7</v>
      </c>
      <c r="Z776" s="1062">
        <v>10</v>
      </c>
      <c r="AA776" s="1076">
        <v>1</v>
      </c>
      <c r="AC776" s="1062">
        <v>2</v>
      </c>
      <c r="AD776" s="1062">
        <v>1</v>
      </c>
      <c r="AE776" s="1062">
        <v>2</v>
      </c>
      <c r="AF776" s="1062">
        <v>5</v>
      </c>
      <c r="AG776" s="1076">
        <v>1</v>
      </c>
      <c r="AJ776" s="1062">
        <v>2</v>
      </c>
      <c r="AK776" s="1062">
        <v>2</v>
      </c>
      <c r="AL776" s="1062">
        <v>2</v>
      </c>
      <c r="AM776" s="1062">
        <v>6</v>
      </c>
      <c r="AN776" s="1076">
        <v>1</v>
      </c>
      <c r="AQ776" s="1062">
        <v>3</v>
      </c>
      <c r="AR776" s="1062">
        <v>0</v>
      </c>
      <c r="AS776" s="1062">
        <v>0</v>
      </c>
      <c r="AT776" s="1062">
        <v>3</v>
      </c>
      <c r="AU776" s="1082">
        <v>1</v>
      </c>
      <c r="AX776" s="1062">
        <v>3</v>
      </c>
      <c r="AY776" s="1062">
        <v>2</v>
      </c>
      <c r="AZ776" s="1062">
        <v>0</v>
      </c>
      <c r="BA776" s="1062">
        <v>5</v>
      </c>
      <c r="BB776" s="1082">
        <v>1</v>
      </c>
      <c r="BP776" s="1062">
        <v>0</v>
      </c>
      <c r="BQ776" s="1128">
        <v>1</v>
      </c>
      <c r="BR776" s="1081">
        <v>0</v>
      </c>
      <c r="BV776" s="1062">
        <v>0</v>
      </c>
      <c r="BW776" s="1076">
        <v>1</v>
      </c>
      <c r="CA776" s="1062">
        <v>2</v>
      </c>
      <c r="CB776" s="1062">
        <v>0</v>
      </c>
      <c r="CC776" s="1062">
        <v>1</v>
      </c>
      <c r="CD776" s="1062">
        <v>3</v>
      </c>
      <c r="CE776" s="1082">
        <v>1</v>
      </c>
      <c r="CH776" s="1062">
        <v>5</v>
      </c>
      <c r="CI776" s="1062">
        <v>2</v>
      </c>
      <c r="CJ776" s="1062">
        <v>4</v>
      </c>
      <c r="CK776" s="1062">
        <v>11</v>
      </c>
      <c r="CL776" s="1082">
        <v>1</v>
      </c>
      <c r="CP776" s="1062">
        <v>9</v>
      </c>
      <c r="CQ776" s="1062">
        <v>0</v>
      </c>
      <c r="CR776" s="1062">
        <v>4</v>
      </c>
      <c r="CS776" s="1062">
        <v>13</v>
      </c>
      <c r="CT776" s="1082">
        <v>1</v>
      </c>
      <c r="CW776" s="1062">
        <v>10</v>
      </c>
      <c r="CX776" s="1062">
        <v>1</v>
      </c>
      <c r="CY776" s="1062">
        <v>5</v>
      </c>
      <c r="CZ776" s="1062">
        <v>16</v>
      </c>
      <c r="DA776" s="1082">
        <v>1</v>
      </c>
      <c r="DB776" s="1082"/>
      <c r="DC776" s="1082"/>
      <c r="DD776" s="1082"/>
      <c r="DE776" s="1082"/>
      <c r="DF776" s="1082"/>
      <c r="DG776" s="1082"/>
      <c r="DH776" s="1082"/>
      <c r="DI776" s="1082"/>
      <c r="DJ776" s="1082"/>
      <c r="DK776" s="1082"/>
      <c r="DL776" s="1082"/>
      <c r="EF776" s="1062">
        <v>5</v>
      </c>
      <c r="EG776" s="1062">
        <v>0</v>
      </c>
      <c r="EH776" s="1062">
        <v>0</v>
      </c>
      <c r="EI776" s="1062">
        <v>5</v>
      </c>
      <c r="EJ776" s="1082">
        <v>1</v>
      </c>
      <c r="EM776" s="1062">
        <v>6</v>
      </c>
      <c r="EN776" s="1062">
        <v>4</v>
      </c>
      <c r="EO776" s="1062">
        <v>0</v>
      </c>
      <c r="EP776" s="1062">
        <v>10</v>
      </c>
      <c r="EQ776" s="1082">
        <v>1</v>
      </c>
      <c r="EU776" s="1062">
        <v>9</v>
      </c>
      <c r="EV776" s="1062">
        <v>1</v>
      </c>
      <c r="EW776" s="1062">
        <v>2</v>
      </c>
      <c r="EX776" s="1062">
        <v>12</v>
      </c>
      <c r="EY776" s="1081">
        <v>1</v>
      </c>
      <c r="FB776" s="1062">
        <v>9</v>
      </c>
      <c r="FC776" s="1062">
        <v>1</v>
      </c>
      <c r="FD776" s="1062">
        <v>2</v>
      </c>
      <c r="FE776" s="1062">
        <v>12</v>
      </c>
      <c r="FF776" s="1082">
        <v>1</v>
      </c>
      <c r="FJ776" s="1062">
        <v>1</v>
      </c>
      <c r="FK776" s="1062">
        <v>0</v>
      </c>
      <c r="FL776" s="1062">
        <v>2</v>
      </c>
      <c r="FM776" s="1062">
        <v>3</v>
      </c>
      <c r="FN776" s="1124">
        <v>1</v>
      </c>
      <c r="FQ776" s="1062">
        <v>2</v>
      </c>
      <c r="FR776" s="1062">
        <v>0</v>
      </c>
      <c r="FS776" s="1062">
        <v>3</v>
      </c>
      <c r="FT776" s="1062">
        <v>5</v>
      </c>
      <c r="FU776" s="1076">
        <v>1</v>
      </c>
      <c r="FY776" s="1062">
        <v>0</v>
      </c>
      <c r="FZ776" s="1062">
        <v>0</v>
      </c>
      <c r="GA776" s="1062">
        <v>0</v>
      </c>
      <c r="GB776" s="590">
        <v>0</v>
      </c>
      <c r="GC776" s="1139">
        <v>1</v>
      </c>
      <c r="GE776" s="589">
        <v>31</v>
      </c>
      <c r="GF776" s="589">
        <v>2</v>
      </c>
      <c r="GG776" s="589">
        <v>11</v>
      </c>
      <c r="GH776" s="586">
        <v>0</v>
      </c>
      <c r="GI776" s="586">
        <v>1</v>
      </c>
    </row>
    <row r="777" spans="1:191" hidden="1" x14ac:dyDescent="0.35">
      <c r="A777" s="1225">
        <v>43809</v>
      </c>
      <c r="Q777" s="1062">
        <v>0</v>
      </c>
      <c r="R777" s="1062">
        <v>0</v>
      </c>
      <c r="S777" s="1062">
        <v>0</v>
      </c>
      <c r="T777" s="1062">
        <v>0</v>
      </c>
      <c r="U777" s="1076">
        <v>1</v>
      </c>
      <c r="W777" s="1062">
        <v>0</v>
      </c>
      <c r="X777" s="1062">
        <v>0</v>
      </c>
      <c r="Y777" s="1062">
        <v>0</v>
      </c>
      <c r="Z777" s="1062">
        <v>0</v>
      </c>
      <c r="AA777" s="1076">
        <v>1</v>
      </c>
      <c r="AC777" s="1062">
        <v>3</v>
      </c>
      <c r="AD777" s="1062">
        <v>2</v>
      </c>
      <c r="AE777" s="1062">
        <v>3</v>
      </c>
      <c r="AF777" s="1062">
        <v>8</v>
      </c>
      <c r="AG777" s="1076">
        <v>1</v>
      </c>
      <c r="AJ777" s="1062">
        <v>4</v>
      </c>
      <c r="AK777" s="1062">
        <v>2</v>
      </c>
      <c r="AL777" s="1062">
        <v>4</v>
      </c>
      <c r="AM777" s="1062">
        <v>10</v>
      </c>
      <c r="AN777" s="1076">
        <v>1</v>
      </c>
      <c r="AQ777" s="1062">
        <v>2</v>
      </c>
      <c r="AR777" s="1062">
        <v>1</v>
      </c>
      <c r="AS777" s="1062">
        <v>5</v>
      </c>
      <c r="AT777" s="1062">
        <v>8</v>
      </c>
      <c r="AU777" s="1082">
        <v>1</v>
      </c>
      <c r="AX777" s="1062">
        <v>3</v>
      </c>
      <c r="AY777" s="1062">
        <v>2</v>
      </c>
      <c r="AZ777" s="1062">
        <v>7</v>
      </c>
      <c r="BA777" s="1062">
        <v>12</v>
      </c>
      <c r="BB777" s="1082">
        <v>1</v>
      </c>
      <c r="BP777" s="1062">
        <v>0</v>
      </c>
      <c r="BQ777" s="1128">
        <v>1</v>
      </c>
      <c r="BR777" s="1081">
        <v>0</v>
      </c>
      <c r="BV777" s="1062">
        <v>0</v>
      </c>
      <c r="BW777" s="1076">
        <v>1</v>
      </c>
      <c r="CA777" s="1062">
        <v>9</v>
      </c>
      <c r="CB777" s="1062">
        <v>0</v>
      </c>
      <c r="CC777" s="1062">
        <v>2</v>
      </c>
      <c r="CD777" s="1062">
        <v>11</v>
      </c>
      <c r="CE777" s="1082">
        <v>1</v>
      </c>
      <c r="CH777" s="1062">
        <v>11</v>
      </c>
      <c r="CI777" s="1062">
        <v>1</v>
      </c>
      <c r="CJ777" s="1062">
        <v>4</v>
      </c>
      <c r="CK777" s="1062">
        <v>16</v>
      </c>
      <c r="CL777" s="1082">
        <v>1</v>
      </c>
      <c r="CP777" s="1062">
        <v>2</v>
      </c>
      <c r="CQ777" s="1062">
        <v>0</v>
      </c>
      <c r="CR777" s="1062">
        <v>4</v>
      </c>
      <c r="CS777" s="1062">
        <v>6</v>
      </c>
      <c r="CT777" s="1082">
        <v>1</v>
      </c>
      <c r="CW777" s="1062">
        <v>3</v>
      </c>
      <c r="CX777" s="1062">
        <v>0</v>
      </c>
      <c r="CY777" s="1062">
        <v>4</v>
      </c>
      <c r="CZ777" s="1062">
        <v>7</v>
      </c>
      <c r="DA777" s="1082">
        <v>1</v>
      </c>
      <c r="DB777" s="1082"/>
      <c r="DC777" s="1082"/>
      <c r="DD777" s="1082"/>
      <c r="DE777" s="1082"/>
      <c r="DF777" s="1082"/>
      <c r="DG777" s="1082"/>
      <c r="DH777" s="1082"/>
      <c r="DI777" s="1082"/>
      <c r="DJ777" s="1082"/>
      <c r="DK777" s="1082"/>
      <c r="DL777" s="1082"/>
      <c r="EF777" s="1062">
        <v>5</v>
      </c>
      <c r="EG777" s="1062">
        <v>0</v>
      </c>
      <c r="EH777" s="1062">
        <v>1</v>
      </c>
      <c r="EI777" s="1062">
        <v>6</v>
      </c>
      <c r="EJ777" s="1082">
        <v>1</v>
      </c>
      <c r="EM777" s="1062">
        <v>6</v>
      </c>
      <c r="EN777" s="1062">
        <v>3</v>
      </c>
      <c r="EO777" s="1062">
        <v>1</v>
      </c>
      <c r="EP777" s="1062">
        <v>10</v>
      </c>
      <c r="EQ777" s="1082">
        <v>1</v>
      </c>
      <c r="EU777" s="1062">
        <v>6</v>
      </c>
      <c r="EV777" s="1062">
        <v>0</v>
      </c>
      <c r="EW777" s="1062">
        <v>5</v>
      </c>
      <c r="EX777" s="1062">
        <v>11</v>
      </c>
      <c r="EY777" s="1081">
        <v>1</v>
      </c>
      <c r="FB777" s="1062">
        <v>7</v>
      </c>
      <c r="FC777" s="1062">
        <v>0</v>
      </c>
      <c r="FD777" s="1062">
        <v>9</v>
      </c>
      <c r="FE777" s="1062">
        <v>16</v>
      </c>
      <c r="FF777" s="1082">
        <v>1</v>
      </c>
      <c r="FJ777" s="1062">
        <v>3</v>
      </c>
      <c r="FK777" s="1062">
        <v>0</v>
      </c>
      <c r="FL777" s="1062">
        <v>1</v>
      </c>
      <c r="FM777" s="1062">
        <v>4</v>
      </c>
      <c r="FN777" s="1124">
        <v>1</v>
      </c>
      <c r="FQ777" s="1062">
        <v>3</v>
      </c>
      <c r="FR777" s="1062">
        <v>0</v>
      </c>
      <c r="FS777" s="1062">
        <v>2</v>
      </c>
      <c r="FT777" s="1062">
        <v>5</v>
      </c>
      <c r="FU777" s="1076">
        <v>1</v>
      </c>
      <c r="FY777" s="1062">
        <v>0</v>
      </c>
      <c r="FZ777" s="1062">
        <v>2</v>
      </c>
      <c r="GA777" s="1062">
        <v>0</v>
      </c>
      <c r="GB777" s="590">
        <v>2</v>
      </c>
      <c r="GC777" s="1139">
        <v>1</v>
      </c>
      <c r="GE777" s="589">
        <v>30</v>
      </c>
      <c r="GF777" s="589">
        <v>5</v>
      </c>
      <c r="GG777" s="589">
        <v>21</v>
      </c>
      <c r="GH777" s="586">
        <v>0</v>
      </c>
      <c r="GI777" s="586">
        <v>3</v>
      </c>
    </row>
    <row r="778" spans="1:191" hidden="1" x14ac:dyDescent="0.35">
      <c r="A778" s="1225">
        <v>43810</v>
      </c>
      <c r="Q778" s="1062">
        <v>9</v>
      </c>
      <c r="R778" s="1062">
        <v>2</v>
      </c>
      <c r="S778" s="1062">
        <v>5</v>
      </c>
      <c r="T778" s="1062">
        <v>16</v>
      </c>
      <c r="U778" s="1076">
        <v>1</v>
      </c>
      <c r="W778" s="1062">
        <v>9</v>
      </c>
      <c r="X778" s="1062">
        <v>3</v>
      </c>
      <c r="Y778" s="1062">
        <v>7</v>
      </c>
      <c r="Z778" s="1062">
        <v>19</v>
      </c>
      <c r="AA778" s="1076">
        <v>1</v>
      </c>
      <c r="AC778" s="1062">
        <v>8</v>
      </c>
      <c r="AD778" s="1062">
        <v>0</v>
      </c>
      <c r="AE778" s="1062">
        <v>4</v>
      </c>
      <c r="AF778" s="1062">
        <v>12</v>
      </c>
      <c r="AG778" s="1076">
        <v>1</v>
      </c>
      <c r="AJ778" s="1062">
        <v>8</v>
      </c>
      <c r="AK778" s="1062">
        <v>2</v>
      </c>
      <c r="AL778" s="1062">
        <v>4</v>
      </c>
      <c r="AM778" s="1062">
        <v>14</v>
      </c>
      <c r="AN778" s="1076">
        <v>1</v>
      </c>
      <c r="AQ778" s="1062">
        <v>4</v>
      </c>
      <c r="AR778" s="1062">
        <v>1</v>
      </c>
      <c r="AS778" s="1062">
        <v>1</v>
      </c>
      <c r="AT778" s="1062">
        <v>6</v>
      </c>
      <c r="AU778" s="1082">
        <v>1</v>
      </c>
      <c r="AX778" s="1062">
        <v>4</v>
      </c>
      <c r="AY778" s="1062">
        <v>1</v>
      </c>
      <c r="AZ778" s="1062">
        <v>2</v>
      </c>
      <c r="BA778" s="1062">
        <v>7</v>
      </c>
      <c r="BB778" s="1082">
        <v>1</v>
      </c>
      <c r="BP778" s="1062">
        <v>0</v>
      </c>
      <c r="BQ778" s="1128">
        <v>1</v>
      </c>
      <c r="BR778" s="1081">
        <v>0</v>
      </c>
      <c r="BV778" s="1062">
        <v>0</v>
      </c>
      <c r="BW778" s="1076">
        <v>1</v>
      </c>
      <c r="CA778" s="1062">
        <v>3</v>
      </c>
      <c r="CB778" s="1062">
        <v>2</v>
      </c>
      <c r="CC778" s="1062">
        <v>3</v>
      </c>
      <c r="CD778" s="1062">
        <v>8</v>
      </c>
      <c r="CE778" s="1082">
        <v>1</v>
      </c>
      <c r="CH778" s="1062">
        <v>5</v>
      </c>
      <c r="CI778" s="1062">
        <v>2</v>
      </c>
      <c r="CJ778" s="1062">
        <v>7</v>
      </c>
      <c r="CK778" s="1062">
        <v>14</v>
      </c>
      <c r="CL778" s="1082">
        <v>1</v>
      </c>
      <c r="CP778" s="1062">
        <v>2</v>
      </c>
      <c r="CQ778" s="1062">
        <v>0</v>
      </c>
      <c r="CR778" s="1062">
        <v>5</v>
      </c>
      <c r="CS778" s="1062">
        <v>7</v>
      </c>
      <c r="CT778" s="1082">
        <v>1</v>
      </c>
      <c r="CW778" s="1062">
        <v>2</v>
      </c>
      <c r="CX778" s="1062">
        <v>1</v>
      </c>
      <c r="CY778" s="1062">
        <v>5</v>
      </c>
      <c r="CZ778" s="1062">
        <v>8</v>
      </c>
      <c r="DA778" s="1082">
        <v>1</v>
      </c>
      <c r="DB778" s="1082"/>
      <c r="DC778" s="1082"/>
      <c r="DD778" s="1082"/>
      <c r="DE778" s="1082"/>
      <c r="DF778" s="1082"/>
      <c r="DG778" s="1082"/>
      <c r="DH778" s="1082"/>
      <c r="DI778" s="1082"/>
      <c r="DJ778" s="1082"/>
      <c r="DK778" s="1082"/>
      <c r="DL778" s="1082"/>
      <c r="EF778" s="1062">
        <v>13</v>
      </c>
      <c r="EG778" s="1062">
        <v>0</v>
      </c>
      <c r="EH778" s="1062">
        <v>0</v>
      </c>
      <c r="EI778" s="1062">
        <v>13</v>
      </c>
      <c r="EJ778" s="1082">
        <v>1</v>
      </c>
      <c r="EM778" s="1062">
        <v>13</v>
      </c>
      <c r="EN778" s="1062">
        <v>1</v>
      </c>
      <c r="EO778" s="1062">
        <v>0</v>
      </c>
      <c r="EP778" s="1062">
        <v>14</v>
      </c>
      <c r="EQ778" s="1082">
        <v>1</v>
      </c>
      <c r="EU778" s="1062">
        <v>8</v>
      </c>
      <c r="EV778" s="1062">
        <v>0</v>
      </c>
      <c r="EW778" s="1062">
        <v>0</v>
      </c>
      <c r="EX778" s="1062">
        <v>8</v>
      </c>
      <c r="EY778" s="1081">
        <v>1</v>
      </c>
      <c r="FB778" s="1062">
        <v>9</v>
      </c>
      <c r="FC778" s="1062">
        <v>1</v>
      </c>
      <c r="FD778" s="1062">
        <v>2</v>
      </c>
      <c r="FE778" s="1062">
        <v>12</v>
      </c>
      <c r="FF778" s="1082">
        <v>1</v>
      </c>
      <c r="FJ778" s="1062">
        <v>3</v>
      </c>
      <c r="FK778" s="1062">
        <v>0</v>
      </c>
      <c r="FL778" s="1062">
        <v>3</v>
      </c>
      <c r="FM778" s="1062">
        <v>6</v>
      </c>
      <c r="FN778" s="1124">
        <v>1</v>
      </c>
      <c r="FQ778" s="1062">
        <v>3</v>
      </c>
      <c r="FR778" s="1062">
        <v>0</v>
      </c>
      <c r="FS778" s="1062">
        <v>4</v>
      </c>
      <c r="FT778" s="1062">
        <v>7</v>
      </c>
      <c r="FU778" s="1076">
        <v>1</v>
      </c>
      <c r="FY778" s="1062">
        <v>1</v>
      </c>
      <c r="FZ778" s="1062">
        <v>0</v>
      </c>
      <c r="GA778" s="1062">
        <v>0</v>
      </c>
      <c r="GB778" s="590">
        <v>1</v>
      </c>
      <c r="GC778" s="1139">
        <v>1</v>
      </c>
      <c r="GE778" s="589">
        <v>42</v>
      </c>
      <c r="GF778" s="589">
        <v>3</v>
      </c>
      <c r="GG778" s="589">
        <v>16</v>
      </c>
      <c r="GH778" s="586">
        <v>0</v>
      </c>
      <c r="GI778" s="586">
        <v>3</v>
      </c>
    </row>
    <row r="779" spans="1:191" hidden="1" x14ac:dyDescent="0.35">
      <c r="A779" s="1225">
        <v>43811</v>
      </c>
      <c r="Q779" s="1062">
        <v>4</v>
      </c>
      <c r="R779" s="1062">
        <v>0</v>
      </c>
      <c r="S779" s="1062">
        <v>2</v>
      </c>
      <c r="T779" s="1062">
        <v>6</v>
      </c>
      <c r="U779" s="1076">
        <v>1</v>
      </c>
      <c r="W779" s="1062">
        <v>4</v>
      </c>
      <c r="X779" s="1062">
        <v>1</v>
      </c>
      <c r="Y779" s="1062">
        <v>3</v>
      </c>
      <c r="Z779" s="1062">
        <v>8</v>
      </c>
      <c r="AA779" s="1076">
        <v>1</v>
      </c>
      <c r="AC779" s="1062">
        <v>1</v>
      </c>
      <c r="AD779" s="1062">
        <v>0</v>
      </c>
      <c r="AE779" s="1062">
        <v>2</v>
      </c>
      <c r="AF779" s="1062">
        <v>3</v>
      </c>
      <c r="AG779" s="1076">
        <v>1</v>
      </c>
      <c r="AJ779" s="1062">
        <v>1</v>
      </c>
      <c r="AK779" s="1062">
        <v>1</v>
      </c>
      <c r="AL779" s="1062">
        <v>2</v>
      </c>
      <c r="AM779" s="1062">
        <v>4</v>
      </c>
      <c r="AN779" s="1076">
        <v>1</v>
      </c>
      <c r="AQ779" s="1062">
        <v>0</v>
      </c>
      <c r="AR779" s="1062">
        <v>3</v>
      </c>
      <c r="AS779" s="1062">
        <v>3</v>
      </c>
      <c r="AT779" s="1062">
        <v>6</v>
      </c>
      <c r="AU779" s="1082">
        <v>1</v>
      </c>
      <c r="AX779" s="1062">
        <v>1</v>
      </c>
      <c r="AY779" s="1062">
        <v>3</v>
      </c>
      <c r="AZ779" s="1062">
        <v>3</v>
      </c>
      <c r="BA779" s="1062">
        <v>7</v>
      </c>
      <c r="BB779" s="1082">
        <v>1</v>
      </c>
      <c r="BP779" s="1062">
        <v>0</v>
      </c>
      <c r="BQ779" s="1128">
        <v>1</v>
      </c>
      <c r="BR779" s="1081">
        <v>0</v>
      </c>
      <c r="BV779" s="1062">
        <v>0</v>
      </c>
      <c r="BW779" s="1076">
        <v>1</v>
      </c>
      <c r="CA779" s="1062">
        <v>3</v>
      </c>
      <c r="CB779" s="1062">
        <v>0</v>
      </c>
      <c r="CC779" s="1062">
        <v>3</v>
      </c>
      <c r="CD779" s="1062">
        <v>6</v>
      </c>
      <c r="CE779" s="1082">
        <v>1</v>
      </c>
      <c r="CH779" s="1062">
        <v>5</v>
      </c>
      <c r="CI779" s="1062">
        <v>1</v>
      </c>
      <c r="CJ779" s="1062">
        <v>4</v>
      </c>
      <c r="CK779" s="1062">
        <v>10</v>
      </c>
      <c r="CL779" s="1082">
        <v>1</v>
      </c>
      <c r="CP779" s="1062">
        <v>6</v>
      </c>
      <c r="CQ779" s="1062">
        <v>0</v>
      </c>
      <c r="CR779" s="1062">
        <v>2</v>
      </c>
      <c r="CS779" s="1062">
        <v>8</v>
      </c>
      <c r="CT779" s="1082">
        <v>1</v>
      </c>
      <c r="CW779" s="1062">
        <v>6</v>
      </c>
      <c r="CX779" s="1062">
        <v>0</v>
      </c>
      <c r="CY779" s="1062">
        <v>3</v>
      </c>
      <c r="CZ779" s="1062">
        <v>9</v>
      </c>
      <c r="DA779" s="1082">
        <v>1</v>
      </c>
      <c r="DB779" s="1082"/>
      <c r="DC779" s="1082"/>
      <c r="DD779" s="1082"/>
      <c r="DE779" s="1082"/>
      <c r="DF779" s="1082"/>
      <c r="DG779" s="1082"/>
      <c r="DH779" s="1082"/>
      <c r="DI779" s="1082"/>
      <c r="DJ779" s="1082"/>
      <c r="DK779" s="1082"/>
      <c r="DL779" s="1082"/>
      <c r="EF779" s="1062">
        <v>3</v>
      </c>
      <c r="EG779" s="1062">
        <v>0</v>
      </c>
      <c r="EH779" s="1062">
        <v>0</v>
      </c>
      <c r="EI779" s="1062">
        <v>3</v>
      </c>
      <c r="EJ779" s="1082">
        <v>1</v>
      </c>
      <c r="EM779" s="1062">
        <v>4</v>
      </c>
      <c r="EN779" s="1062">
        <v>1</v>
      </c>
      <c r="EO779" s="1062">
        <v>0</v>
      </c>
      <c r="EP779" s="1062">
        <v>5</v>
      </c>
      <c r="EQ779" s="1082">
        <v>1</v>
      </c>
      <c r="EU779" s="1062">
        <v>9</v>
      </c>
      <c r="EV779" s="1062">
        <v>0</v>
      </c>
      <c r="EW779" s="1062">
        <v>3</v>
      </c>
      <c r="EX779" s="1062">
        <v>12</v>
      </c>
      <c r="EY779" s="1081">
        <v>1</v>
      </c>
      <c r="FB779" s="1062">
        <v>9</v>
      </c>
      <c r="FC779" s="1062">
        <v>0</v>
      </c>
      <c r="FD779" s="1062">
        <v>5</v>
      </c>
      <c r="FE779" s="1062">
        <v>14</v>
      </c>
      <c r="FF779" s="1082">
        <v>1</v>
      </c>
      <c r="FJ779" s="1062">
        <v>9</v>
      </c>
      <c r="FK779" s="1062">
        <v>0</v>
      </c>
      <c r="FL779" s="1062">
        <v>1</v>
      </c>
      <c r="FM779" s="1062">
        <v>10</v>
      </c>
      <c r="FN779" s="1124">
        <v>1</v>
      </c>
      <c r="FQ779" s="1062">
        <v>9</v>
      </c>
      <c r="FR779" s="1062">
        <v>0</v>
      </c>
      <c r="FS779" s="1062">
        <v>1</v>
      </c>
      <c r="FT779" s="1062">
        <v>10</v>
      </c>
      <c r="FU779" s="1076">
        <v>1</v>
      </c>
      <c r="FY779" s="1062">
        <v>0</v>
      </c>
      <c r="FZ779" s="1062">
        <v>1</v>
      </c>
      <c r="GA779" s="1062">
        <v>0</v>
      </c>
      <c r="GB779" s="590">
        <v>1</v>
      </c>
      <c r="GC779" s="1139">
        <v>1</v>
      </c>
      <c r="GE779" s="589">
        <v>31</v>
      </c>
      <c r="GF779" s="589">
        <v>4</v>
      </c>
      <c r="GG779" s="589">
        <v>14</v>
      </c>
      <c r="GH779" s="586">
        <v>0</v>
      </c>
      <c r="GI779" s="586">
        <v>4</v>
      </c>
    </row>
    <row r="780" spans="1:191" hidden="1" x14ac:dyDescent="0.35">
      <c r="A780" s="1227">
        <v>43812</v>
      </c>
      <c r="Q780" s="1062">
        <v>3</v>
      </c>
      <c r="R780" s="1062">
        <v>1</v>
      </c>
      <c r="S780" s="1062">
        <v>3</v>
      </c>
      <c r="T780" s="1062">
        <v>7</v>
      </c>
      <c r="U780" s="1076">
        <v>1</v>
      </c>
      <c r="W780" s="1062">
        <v>3</v>
      </c>
      <c r="X780" s="1062">
        <v>1</v>
      </c>
      <c r="Y780" s="1062">
        <v>3</v>
      </c>
      <c r="Z780" s="1062">
        <v>7</v>
      </c>
      <c r="AA780" s="1076">
        <v>1</v>
      </c>
      <c r="AC780" s="1062">
        <v>2</v>
      </c>
      <c r="AD780" s="1062">
        <v>2</v>
      </c>
      <c r="AE780" s="1062">
        <v>0</v>
      </c>
      <c r="AF780" s="1062">
        <v>4</v>
      </c>
      <c r="AG780" s="1076">
        <v>1</v>
      </c>
      <c r="AJ780" s="1062">
        <v>2</v>
      </c>
      <c r="AK780" s="1062">
        <v>2</v>
      </c>
      <c r="AL780" s="1062">
        <v>0</v>
      </c>
      <c r="AM780" s="1062">
        <v>4</v>
      </c>
      <c r="AN780" s="1076">
        <v>1</v>
      </c>
      <c r="AQ780" s="1062">
        <v>0</v>
      </c>
      <c r="AR780" s="1062">
        <v>0</v>
      </c>
      <c r="AS780" s="1062">
        <v>1</v>
      </c>
      <c r="AT780" s="1062">
        <v>1</v>
      </c>
      <c r="AU780" s="1082">
        <v>1</v>
      </c>
      <c r="AX780" s="1062">
        <v>1</v>
      </c>
      <c r="AY780" s="1062">
        <v>0</v>
      </c>
      <c r="AZ780" s="1062">
        <v>1</v>
      </c>
      <c r="BA780" s="1062">
        <v>2</v>
      </c>
      <c r="BB780" s="1082">
        <v>1</v>
      </c>
      <c r="BP780" s="1062">
        <v>0</v>
      </c>
      <c r="BQ780" s="1128">
        <v>1</v>
      </c>
      <c r="BR780" s="1081">
        <v>0</v>
      </c>
      <c r="BV780" s="1062">
        <v>0</v>
      </c>
      <c r="BW780" s="1076">
        <v>1</v>
      </c>
      <c r="CA780" s="1062">
        <v>5</v>
      </c>
      <c r="CB780" s="1062">
        <v>0</v>
      </c>
      <c r="CC780" s="1062">
        <v>4</v>
      </c>
      <c r="CD780" s="1062">
        <v>9</v>
      </c>
      <c r="CE780" s="1082">
        <v>1</v>
      </c>
      <c r="CH780" s="1062">
        <v>7</v>
      </c>
      <c r="CI780" s="1062">
        <v>0</v>
      </c>
      <c r="CJ780" s="1062">
        <v>8</v>
      </c>
      <c r="CK780" s="1062">
        <v>15</v>
      </c>
      <c r="CL780" s="1082">
        <v>1</v>
      </c>
      <c r="CP780" s="1062">
        <v>10</v>
      </c>
      <c r="CQ780" s="1062">
        <v>0</v>
      </c>
      <c r="CR780" s="1062">
        <v>0</v>
      </c>
      <c r="CS780" s="1062">
        <v>10</v>
      </c>
      <c r="CT780" s="1082">
        <v>1</v>
      </c>
      <c r="CW780" s="1062">
        <v>10</v>
      </c>
      <c r="CX780" s="1062">
        <v>0</v>
      </c>
      <c r="CY780" s="1062">
        <v>3</v>
      </c>
      <c r="CZ780" s="1062">
        <v>13</v>
      </c>
      <c r="DA780" s="1082">
        <v>1</v>
      </c>
      <c r="DB780" s="1082"/>
      <c r="DC780" s="1082"/>
      <c r="DD780" s="1082"/>
      <c r="DE780" s="1082"/>
      <c r="DF780" s="1082"/>
      <c r="DG780" s="1082"/>
      <c r="DH780" s="1082"/>
      <c r="DI780" s="1082"/>
      <c r="DJ780" s="1082"/>
      <c r="DK780" s="1082"/>
      <c r="DL780" s="1082"/>
      <c r="EF780" s="1062">
        <v>2</v>
      </c>
      <c r="EG780" s="1062">
        <v>1</v>
      </c>
      <c r="EH780" s="1062">
        <v>2</v>
      </c>
      <c r="EI780" s="1062">
        <v>5</v>
      </c>
      <c r="EJ780" s="1082">
        <v>1</v>
      </c>
      <c r="EM780" s="1062">
        <v>3</v>
      </c>
      <c r="EN780" s="1062">
        <v>4</v>
      </c>
      <c r="EO780" s="1062">
        <v>2</v>
      </c>
      <c r="EP780" s="1062">
        <v>9</v>
      </c>
      <c r="EQ780" s="1082">
        <v>1</v>
      </c>
      <c r="EU780" s="1062">
        <v>0</v>
      </c>
      <c r="EV780" s="1062">
        <v>0</v>
      </c>
      <c r="EW780" s="1062">
        <v>2</v>
      </c>
      <c r="EX780" s="1062">
        <v>2</v>
      </c>
      <c r="EY780" s="1081">
        <v>1</v>
      </c>
      <c r="FB780" s="1062">
        <v>5</v>
      </c>
      <c r="FC780" s="1062">
        <v>0</v>
      </c>
      <c r="FD780" s="1062">
        <v>0</v>
      </c>
      <c r="FE780" s="1062">
        <v>5</v>
      </c>
      <c r="FF780" s="1082">
        <v>1</v>
      </c>
      <c r="FJ780" s="1062">
        <v>6</v>
      </c>
      <c r="FK780" s="1062">
        <v>0</v>
      </c>
      <c r="FL780" s="1062">
        <v>0</v>
      </c>
      <c r="FM780" s="1062">
        <v>6</v>
      </c>
      <c r="FN780" s="1124">
        <v>1</v>
      </c>
      <c r="FQ780" s="1062">
        <v>6</v>
      </c>
      <c r="FR780" s="1062">
        <v>0</v>
      </c>
      <c r="FS780" s="1062">
        <v>1</v>
      </c>
      <c r="FT780" s="1062">
        <v>7</v>
      </c>
      <c r="FU780" s="1076">
        <v>1</v>
      </c>
      <c r="FY780" s="1062">
        <v>0</v>
      </c>
      <c r="FZ780" s="1062">
        <v>1</v>
      </c>
      <c r="GA780" s="1062">
        <v>0</v>
      </c>
      <c r="GB780" s="590">
        <v>1</v>
      </c>
      <c r="GC780" s="1139">
        <v>1</v>
      </c>
      <c r="GE780" s="589">
        <v>25</v>
      </c>
      <c r="GF780" s="589">
        <v>4</v>
      </c>
      <c r="GG780" s="589">
        <v>9</v>
      </c>
      <c r="GH780" s="586">
        <v>0</v>
      </c>
      <c r="GI780" s="586">
        <v>0</v>
      </c>
    </row>
    <row r="781" spans="1:191" hidden="1" x14ac:dyDescent="0.35">
      <c r="A781" s="1225">
        <v>43815</v>
      </c>
      <c r="Q781" s="1062">
        <v>6</v>
      </c>
      <c r="R781" s="1062">
        <v>1</v>
      </c>
      <c r="S781" s="1062">
        <v>5</v>
      </c>
      <c r="T781" s="1062">
        <v>12</v>
      </c>
      <c r="U781" s="1076">
        <v>1</v>
      </c>
      <c r="W781" s="1062">
        <v>6</v>
      </c>
      <c r="X781" s="1062">
        <v>1</v>
      </c>
      <c r="Y781" s="1062">
        <v>5</v>
      </c>
      <c r="Z781" s="1062">
        <v>12</v>
      </c>
      <c r="AA781" s="1076">
        <v>1</v>
      </c>
      <c r="AC781" s="1062">
        <v>8</v>
      </c>
      <c r="AD781" s="1062">
        <v>1</v>
      </c>
      <c r="AE781" s="1062">
        <v>3</v>
      </c>
      <c r="AF781" s="1062">
        <v>12</v>
      </c>
      <c r="AG781" s="1076">
        <v>1</v>
      </c>
      <c r="AJ781" s="1062">
        <v>8</v>
      </c>
      <c r="AK781" s="1062">
        <v>2</v>
      </c>
      <c r="AL781" s="1062">
        <v>3</v>
      </c>
      <c r="AM781" s="1062">
        <v>13</v>
      </c>
      <c r="AN781" s="1076">
        <v>1</v>
      </c>
      <c r="AQ781" s="1062">
        <v>2</v>
      </c>
      <c r="AR781" s="1062">
        <v>0</v>
      </c>
      <c r="AS781" s="1062">
        <v>1</v>
      </c>
      <c r="AT781" s="1062">
        <v>3</v>
      </c>
      <c r="AU781" s="1082">
        <v>1</v>
      </c>
      <c r="AX781" s="1062">
        <v>2</v>
      </c>
      <c r="AY781" s="1062">
        <v>0</v>
      </c>
      <c r="AZ781" s="1062">
        <v>1</v>
      </c>
      <c r="BA781" s="1062">
        <v>3</v>
      </c>
      <c r="BB781" s="1082">
        <v>1</v>
      </c>
      <c r="BP781" s="1062">
        <v>0</v>
      </c>
      <c r="BQ781" s="1128">
        <v>1</v>
      </c>
      <c r="BR781" s="1081">
        <v>0</v>
      </c>
      <c r="BV781" s="1062">
        <v>0</v>
      </c>
      <c r="BW781" s="1076">
        <v>1</v>
      </c>
      <c r="CA781" s="1062">
        <v>4</v>
      </c>
      <c r="CB781" s="1062">
        <v>1</v>
      </c>
      <c r="CC781" s="1062">
        <v>3</v>
      </c>
      <c r="CD781" s="1062">
        <v>8</v>
      </c>
      <c r="CE781" s="1082">
        <v>1</v>
      </c>
      <c r="CH781" s="1062">
        <v>5</v>
      </c>
      <c r="CI781" s="1062">
        <v>2</v>
      </c>
      <c r="CJ781" s="1062">
        <v>4</v>
      </c>
      <c r="CK781" s="1062">
        <v>11</v>
      </c>
      <c r="CL781" s="1082">
        <v>1</v>
      </c>
      <c r="CP781" s="1062">
        <v>11</v>
      </c>
      <c r="CQ781" s="1062">
        <v>0</v>
      </c>
      <c r="CR781" s="1062">
        <v>1</v>
      </c>
      <c r="CS781" s="1062">
        <v>12</v>
      </c>
      <c r="CT781" s="1082">
        <v>1</v>
      </c>
      <c r="CW781" s="1062">
        <v>12</v>
      </c>
      <c r="CX781" s="1062">
        <v>0</v>
      </c>
      <c r="CY781" s="1062">
        <v>2</v>
      </c>
      <c r="CZ781" s="1062">
        <v>14</v>
      </c>
      <c r="DA781" s="1082">
        <v>1</v>
      </c>
      <c r="DB781" s="1082"/>
      <c r="DC781" s="1082"/>
      <c r="DD781" s="1082"/>
      <c r="DE781" s="1082"/>
      <c r="DF781" s="1082"/>
      <c r="DG781" s="1082"/>
      <c r="DH781" s="1082"/>
      <c r="DI781" s="1082"/>
      <c r="DJ781" s="1082"/>
      <c r="DK781" s="1082"/>
      <c r="DL781" s="1082"/>
      <c r="EF781" s="1062">
        <v>2</v>
      </c>
      <c r="EG781" s="1062">
        <v>1</v>
      </c>
      <c r="EH781" s="1062">
        <v>1</v>
      </c>
      <c r="EI781" s="1062">
        <v>4</v>
      </c>
      <c r="EJ781" s="1082">
        <v>1</v>
      </c>
      <c r="EM781" s="1062">
        <v>2</v>
      </c>
      <c r="EN781" s="1062">
        <v>1</v>
      </c>
      <c r="EO781" s="1062">
        <v>3</v>
      </c>
      <c r="EP781" s="1062">
        <v>6</v>
      </c>
      <c r="EQ781" s="1082">
        <v>1</v>
      </c>
      <c r="EU781" s="1062">
        <v>7</v>
      </c>
      <c r="EV781" s="1062">
        <v>0</v>
      </c>
      <c r="EW781" s="1062">
        <v>2</v>
      </c>
      <c r="EX781" s="1062">
        <v>9</v>
      </c>
      <c r="EY781" s="1081">
        <v>1</v>
      </c>
      <c r="FB781" s="1062">
        <v>8</v>
      </c>
      <c r="FC781" s="1062">
        <v>0</v>
      </c>
      <c r="FD781" s="1062">
        <v>4</v>
      </c>
      <c r="FE781" s="1062">
        <v>12</v>
      </c>
      <c r="FF781" s="1082">
        <v>1</v>
      </c>
      <c r="FJ781" s="1062">
        <v>5</v>
      </c>
      <c r="FK781" s="1062">
        <v>0</v>
      </c>
      <c r="FL781" s="1062">
        <v>0</v>
      </c>
      <c r="FM781" s="1062">
        <v>5</v>
      </c>
      <c r="FN781" s="1124">
        <v>1</v>
      </c>
      <c r="FQ781" s="1062">
        <v>5</v>
      </c>
      <c r="FR781" s="1062">
        <v>0</v>
      </c>
      <c r="FS781" s="1062">
        <v>0</v>
      </c>
      <c r="FT781" s="1062">
        <v>5</v>
      </c>
      <c r="FU781" s="1076">
        <v>1</v>
      </c>
      <c r="FY781" s="1062">
        <v>0</v>
      </c>
      <c r="FZ781" s="1062">
        <v>0</v>
      </c>
      <c r="GA781" s="1062">
        <v>0</v>
      </c>
      <c r="GB781" s="590">
        <v>0</v>
      </c>
      <c r="GC781" s="1139">
        <v>1</v>
      </c>
      <c r="GE781" s="589">
        <v>39</v>
      </c>
      <c r="GF781" s="589">
        <v>3</v>
      </c>
      <c r="GG781" s="589">
        <v>11</v>
      </c>
      <c r="GH781" s="586">
        <v>0</v>
      </c>
      <c r="GI781" s="586">
        <v>2</v>
      </c>
    </row>
    <row r="782" spans="1:191" hidden="1" x14ac:dyDescent="0.35">
      <c r="A782" s="1225">
        <v>43816</v>
      </c>
      <c r="Q782" s="1062">
        <v>2</v>
      </c>
      <c r="R782" s="1062">
        <v>1</v>
      </c>
      <c r="S782" s="1062">
        <v>8</v>
      </c>
      <c r="T782" s="1062">
        <v>11</v>
      </c>
      <c r="U782" s="1076">
        <v>1</v>
      </c>
      <c r="W782" s="1062">
        <v>2</v>
      </c>
      <c r="X782" s="1062">
        <v>1</v>
      </c>
      <c r="Y782" s="1062">
        <v>10</v>
      </c>
      <c r="Z782" s="1062">
        <v>13</v>
      </c>
      <c r="AA782" s="1076">
        <v>1</v>
      </c>
      <c r="AC782" s="1062">
        <v>7</v>
      </c>
      <c r="AD782" s="1062">
        <v>0</v>
      </c>
      <c r="AE782" s="1062">
        <v>4</v>
      </c>
      <c r="AF782" s="1062">
        <v>11</v>
      </c>
      <c r="AG782" s="1076">
        <v>1</v>
      </c>
      <c r="AJ782" s="1062">
        <v>7</v>
      </c>
      <c r="AK782" s="1062">
        <v>0</v>
      </c>
      <c r="AL782" s="1062">
        <v>4</v>
      </c>
      <c r="AM782" s="1062">
        <v>11</v>
      </c>
      <c r="AN782" s="1076">
        <v>1</v>
      </c>
      <c r="AQ782" s="1062">
        <v>1</v>
      </c>
      <c r="AR782" s="1062">
        <v>0</v>
      </c>
      <c r="AS782" s="1062">
        <v>2</v>
      </c>
      <c r="AT782" s="1062">
        <v>3</v>
      </c>
      <c r="AU782" s="1082">
        <v>1</v>
      </c>
      <c r="AX782" s="1062">
        <v>1</v>
      </c>
      <c r="AY782" s="1062">
        <v>1</v>
      </c>
      <c r="AZ782" s="1062">
        <v>2</v>
      </c>
      <c r="BA782" s="1062">
        <v>4</v>
      </c>
      <c r="BB782" s="1082">
        <v>1</v>
      </c>
      <c r="BP782" s="1062">
        <v>0</v>
      </c>
      <c r="BQ782" s="1128">
        <v>1</v>
      </c>
      <c r="BR782" s="1081">
        <v>0</v>
      </c>
      <c r="BV782" s="1062">
        <v>0</v>
      </c>
      <c r="BW782" s="1076">
        <v>1</v>
      </c>
      <c r="CA782" s="1062">
        <v>8</v>
      </c>
      <c r="CB782" s="1062">
        <v>1</v>
      </c>
      <c r="CC782" s="1062">
        <v>2</v>
      </c>
      <c r="CD782" s="1062">
        <v>11</v>
      </c>
      <c r="CE782" s="1082">
        <v>1</v>
      </c>
      <c r="CH782" s="1062">
        <v>8</v>
      </c>
      <c r="CI782" s="1062">
        <v>2</v>
      </c>
      <c r="CJ782" s="1062">
        <v>4</v>
      </c>
      <c r="CK782" s="1062">
        <v>14</v>
      </c>
      <c r="CL782" s="1082">
        <v>1</v>
      </c>
      <c r="CP782" s="1062">
        <v>12</v>
      </c>
      <c r="CQ782" s="1062">
        <v>1</v>
      </c>
      <c r="CR782" s="1062">
        <v>2</v>
      </c>
      <c r="CS782" s="1062">
        <v>15</v>
      </c>
      <c r="CT782" s="1082">
        <v>1</v>
      </c>
      <c r="CW782" s="1062">
        <v>14</v>
      </c>
      <c r="CX782" s="1062">
        <v>1</v>
      </c>
      <c r="CY782" s="1062">
        <v>2</v>
      </c>
      <c r="CZ782" s="1062">
        <v>17</v>
      </c>
      <c r="DA782" s="1082">
        <v>1</v>
      </c>
      <c r="DB782" s="1082"/>
      <c r="DC782" s="1082"/>
      <c r="DD782" s="1082"/>
      <c r="DE782" s="1082"/>
      <c r="DF782" s="1082"/>
      <c r="DG782" s="1082"/>
      <c r="DH782" s="1082"/>
      <c r="DI782" s="1082"/>
      <c r="DJ782" s="1082"/>
      <c r="DK782" s="1082"/>
      <c r="DL782" s="1082"/>
      <c r="EF782" s="1062">
        <v>9</v>
      </c>
      <c r="EG782" s="1062">
        <v>0</v>
      </c>
      <c r="EH782" s="1062">
        <v>0</v>
      </c>
      <c r="EI782" s="1062">
        <v>9</v>
      </c>
      <c r="EJ782" s="1082">
        <v>1</v>
      </c>
      <c r="EM782" s="1062">
        <v>9</v>
      </c>
      <c r="EN782" s="1062">
        <v>1</v>
      </c>
      <c r="EO782" s="1062">
        <v>1</v>
      </c>
      <c r="EP782" s="1062">
        <v>11</v>
      </c>
      <c r="EQ782" s="1082">
        <v>1</v>
      </c>
      <c r="EU782" s="1062">
        <v>4</v>
      </c>
      <c r="EV782" s="1062">
        <v>1</v>
      </c>
      <c r="EW782" s="1062">
        <v>1</v>
      </c>
      <c r="EX782" s="1062">
        <v>6</v>
      </c>
      <c r="EY782" s="1081">
        <v>1</v>
      </c>
      <c r="FB782" s="1062">
        <v>4</v>
      </c>
      <c r="FC782" s="1062">
        <v>1</v>
      </c>
      <c r="FD782" s="1062">
        <v>3</v>
      </c>
      <c r="FE782" s="1062">
        <v>8</v>
      </c>
      <c r="FF782" s="1082">
        <v>1</v>
      </c>
      <c r="FJ782" s="1062">
        <v>4</v>
      </c>
      <c r="FK782" s="1062">
        <v>0</v>
      </c>
      <c r="FL782" s="1062">
        <v>1</v>
      </c>
      <c r="FM782" s="1062">
        <v>5</v>
      </c>
      <c r="FN782" s="1124">
        <v>1</v>
      </c>
      <c r="FQ782" s="1062">
        <v>4</v>
      </c>
      <c r="FR782" s="1062">
        <v>0</v>
      </c>
      <c r="FS782" s="1062">
        <v>1</v>
      </c>
      <c r="FT782" s="1062">
        <v>5</v>
      </c>
      <c r="FU782" s="1076">
        <v>1</v>
      </c>
      <c r="FY782" s="1062">
        <v>0</v>
      </c>
      <c r="FZ782" s="1062">
        <v>1</v>
      </c>
      <c r="GA782" s="1062">
        <v>0</v>
      </c>
      <c r="GB782" s="590">
        <v>1</v>
      </c>
      <c r="GC782" s="1139">
        <v>1</v>
      </c>
      <c r="GE782" s="589">
        <v>45</v>
      </c>
      <c r="GF782" s="589">
        <v>4</v>
      </c>
      <c r="GG782" s="589">
        <v>12</v>
      </c>
      <c r="GH782" s="586">
        <v>0</v>
      </c>
      <c r="GI782" s="586">
        <v>1</v>
      </c>
    </row>
    <row r="783" spans="1:191" hidden="1" x14ac:dyDescent="0.35">
      <c r="A783" s="1225">
        <v>43817</v>
      </c>
      <c r="Q783" s="1062">
        <v>1</v>
      </c>
      <c r="R783" s="1062">
        <v>1</v>
      </c>
      <c r="S783" s="1062">
        <v>3</v>
      </c>
      <c r="T783" s="1062">
        <v>5</v>
      </c>
      <c r="U783" s="1076">
        <v>1</v>
      </c>
      <c r="W783" s="1062">
        <v>1</v>
      </c>
      <c r="X783" s="1062">
        <v>1</v>
      </c>
      <c r="Y783" s="1062">
        <v>5</v>
      </c>
      <c r="Z783" s="1062">
        <v>7</v>
      </c>
      <c r="AA783" s="1076">
        <v>1</v>
      </c>
      <c r="AC783" s="1062">
        <v>5</v>
      </c>
      <c r="AD783" s="1062">
        <v>0</v>
      </c>
      <c r="AE783" s="1062">
        <v>5</v>
      </c>
      <c r="AF783" s="1062">
        <v>10</v>
      </c>
      <c r="AG783" s="1076">
        <v>1</v>
      </c>
      <c r="AJ783" s="1062">
        <v>5</v>
      </c>
      <c r="AK783" s="1062">
        <v>0</v>
      </c>
      <c r="AL783" s="1062">
        <v>5</v>
      </c>
      <c r="AM783" s="1062">
        <v>10</v>
      </c>
      <c r="AN783" s="1076">
        <v>1</v>
      </c>
      <c r="AQ783" s="1062">
        <v>3</v>
      </c>
      <c r="AR783" s="1062">
        <v>2</v>
      </c>
      <c r="AS783" s="1062">
        <v>1</v>
      </c>
      <c r="AT783" s="1062">
        <v>6</v>
      </c>
      <c r="AU783" s="1082">
        <v>1</v>
      </c>
      <c r="AX783" s="1062">
        <v>3</v>
      </c>
      <c r="AY783" s="1062">
        <v>2</v>
      </c>
      <c r="AZ783" s="1062">
        <v>1</v>
      </c>
      <c r="BA783" s="1062">
        <v>6</v>
      </c>
      <c r="BB783" s="1082">
        <v>1</v>
      </c>
      <c r="BP783" s="1062">
        <v>0</v>
      </c>
      <c r="BQ783" s="1128">
        <v>1</v>
      </c>
      <c r="BR783" s="1081">
        <v>0</v>
      </c>
      <c r="BV783" s="1062">
        <v>0</v>
      </c>
      <c r="BW783" s="1076">
        <v>1</v>
      </c>
      <c r="CA783" s="1062">
        <v>11</v>
      </c>
      <c r="CB783" s="1062">
        <v>1</v>
      </c>
      <c r="CC783" s="1062">
        <v>0</v>
      </c>
      <c r="CD783" s="1062">
        <v>12</v>
      </c>
      <c r="CE783" s="1082">
        <v>1</v>
      </c>
      <c r="CH783" s="1062">
        <v>16</v>
      </c>
      <c r="CI783" s="1062">
        <v>3</v>
      </c>
      <c r="CJ783" s="1062">
        <v>2</v>
      </c>
      <c r="CK783" s="1062">
        <v>21</v>
      </c>
      <c r="CL783" s="1082">
        <v>1</v>
      </c>
      <c r="CP783" s="1062">
        <v>5</v>
      </c>
      <c r="CQ783" s="1062">
        <v>0</v>
      </c>
      <c r="CR783" s="1062">
        <v>3</v>
      </c>
      <c r="CS783" s="1062">
        <v>8</v>
      </c>
      <c r="CT783" s="1082">
        <v>1</v>
      </c>
      <c r="CW783" s="1062">
        <v>5</v>
      </c>
      <c r="CX783" s="1062">
        <v>2</v>
      </c>
      <c r="CY783" s="1062">
        <v>5</v>
      </c>
      <c r="CZ783" s="1062">
        <v>12</v>
      </c>
      <c r="DA783" s="1082">
        <v>1</v>
      </c>
      <c r="DB783" s="1082"/>
      <c r="DC783" s="1082"/>
      <c r="DD783" s="1082"/>
      <c r="DE783" s="1082"/>
      <c r="DF783" s="1082"/>
      <c r="DG783" s="1082"/>
      <c r="DH783" s="1082"/>
      <c r="DI783" s="1082"/>
      <c r="DJ783" s="1082"/>
      <c r="DK783" s="1082"/>
      <c r="DL783" s="1082"/>
      <c r="EF783" s="1062">
        <v>5</v>
      </c>
      <c r="EG783" s="1062">
        <v>1</v>
      </c>
      <c r="EH783" s="1062">
        <v>0</v>
      </c>
      <c r="EI783" s="1062">
        <v>6</v>
      </c>
      <c r="EJ783" s="1082">
        <v>1</v>
      </c>
      <c r="EM783" s="1062">
        <v>9</v>
      </c>
      <c r="EN783" s="1062">
        <v>3</v>
      </c>
      <c r="EO783" s="1062">
        <v>0</v>
      </c>
      <c r="EP783" s="1062">
        <v>12</v>
      </c>
      <c r="EQ783" s="1082">
        <v>1</v>
      </c>
      <c r="EU783" s="1062">
        <v>4</v>
      </c>
      <c r="EV783" s="1062">
        <v>0</v>
      </c>
      <c r="EW783" s="1062">
        <v>1</v>
      </c>
      <c r="EX783" s="1062">
        <v>5</v>
      </c>
      <c r="EY783" s="1081">
        <v>1</v>
      </c>
      <c r="FB783" s="1062">
        <v>4</v>
      </c>
      <c r="FC783" s="1062">
        <v>1</v>
      </c>
      <c r="FD783" s="1062">
        <v>3</v>
      </c>
      <c r="FE783" s="1062">
        <v>8</v>
      </c>
      <c r="FF783" s="1082">
        <v>1</v>
      </c>
      <c r="FJ783" s="1062">
        <v>1</v>
      </c>
      <c r="FK783" s="1062">
        <v>0</v>
      </c>
      <c r="FL783" s="1062">
        <v>4</v>
      </c>
      <c r="FM783" s="1062">
        <v>5</v>
      </c>
      <c r="FN783" s="1124">
        <v>1</v>
      </c>
      <c r="FQ783" s="1062">
        <v>3</v>
      </c>
      <c r="FR783" s="1062">
        <v>0</v>
      </c>
      <c r="FS783" s="1062">
        <v>4</v>
      </c>
      <c r="FT783" s="1062">
        <v>7</v>
      </c>
      <c r="FU783" s="1076">
        <v>1</v>
      </c>
      <c r="FY783" s="1062">
        <v>1</v>
      </c>
      <c r="FZ783" s="1062">
        <v>0</v>
      </c>
      <c r="GA783" s="1062">
        <v>1</v>
      </c>
      <c r="GB783" s="590">
        <v>2</v>
      </c>
      <c r="GC783" s="1139">
        <v>1</v>
      </c>
      <c r="GE783" s="589">
        <v>35</v>
      </c>
      <c r="GF783" s="589">
        <v>4</v>
      </c>
      <c r="GG783" s="589">
        <v>15</v>
      </c>
      <c r="GH783" s="586">
        <v>1</v>
      </c>
      <c r="GI783" s="586">
        <v>2</v>
      </c>
    </row>
    <row r="784" spans="1:191" hidden="1" x14ac:dyDescent="0.35">
      <c r="A784" s="1225">
        <v>43818</v>
      </c>
      <c r="Q784" s="1062">
        <v>5</v>
      </c>
      <c r="R784" s="1062">
        <v>1</v>
      </c>
      <c r="S784" s="1062">
        <v>4</v>
      </c>
      <c r="T784" s="1062">
        <v>10</v>
      </c>
      <c r="U784" s="1076">
        <v>1</v>
      </c>
      <c r="W784" s="1062">
        <v>5</v>
      </c>
      <c r="X784" s="1062">
        <v>1</v>
      </c>
      <c r="Y784" s="1062">
        <v>5</v>
      </c>
      <c r="Z784" s="1062">
        <v>11</v>
      </c>
      <c r="AA784" s="1076">
        <v>1</v>
      </c>
      <c r="AC784" s="1062">
        <v>5</v>
      </c>
      <c r="AD784" s="1062">
        <v>0</v>
      </c>
      <c r="AE784" s="1062">
        <v>3</v>
      </c>
      <c r="AF784" s="1062">
        <v>8</v>
      </c>
      <c r="AG784" s="1076">
        <v>1</v>
      </c>
      <c r="AJ784" s="1062">
        <v>5</v>
      </c>
      <c r="AK784" s="1062">
        <v>0</v>
      </c>
      <c r="AL784" s="1062">
        <v>3</v>
      </c>
      <c r="AM784" s="1062">
        <v>8</v>
      </c>
      <c r="AN784" s="1076">
        <v>1</v>
      </c>
      <c r="AQ784" s="1062">
        <v>3</v>
      </c>
      <c r="AR784" s="1062">
        <v>1</v>
      </c>
      <c r="AS784" s="1062">
        <v>1</v>
      </c>
      <c r="AT784" s="1062">
        <v>5</v>
      </c>
      <c r="AU784" s="1082">
        <v>1</v>
      </c>
      <c r="AX784" s="1062">
        <v>3</v>
      </c>
      <c r="AY784" s="1062">
        <v>2</v>
      </c>
      <c r="AZ784" s="1062">
        <v>1</v>
      </c>
      <c r="BA784" s="1062">
        <v>6</v>
      </c>
      <c r="BB784" s="1082">
        <v>1</v>
      </c>
      <c r="BP784" s="1062">
        <v>0</v>
      </c>
      <c r="BQ784" s="1128">
        <v>1</v>
      </c>
      <c r="BR784" s="1081">
        <v>0</v>
      </c>
      <c r="BV784" s="1062">
        <v>0</v>
      </c>
      <c r="BW784" s="1076">
        <v>1</v>
      </c>
      <c r="CA784" s="1062">
        <v>6</v>
      </c>
      <c r="CB784" s="1062">
        <v>0</v>
      </c>
      <c r="CC784" s="1062">
        <v>5</v>
      </c>
      <c r="CD784" s="1062">
        <v>11</v>
      </c>
      <c r="CE784" s="1082">
        <v>1</v>
      </c>
      <c r="CH784" s="1062">
        <v>9</v>
      </c>
      <c r="CI784" s="1062">
        <v>0</v>
      </c>
      <c r="CJ784" s="1062">
        <v>6</v>
      </c>
      <c r="CK784" s="1062">
        <v>15</v>
      </c>
      <c r="CL784" s="1082">
        <v>1</v>
      </c>
      <c r="CP784" s="1062">
        <v>3</v>
      </c>
      <c r="CQ784" s="1062">
        <v>1</v>
      </c>
      <c r="CR784" s="1062">
        <v>8</v>
      </c>
      <c r="CS784" s="1062">
        <v>12</v>
      </c>
      <c r="CT784" s="1082">
        <v>1</v>
      </c>
      <c r="CW784" s="1062">
        <v>3</v>
      </c>
      <c r="CX784" s="1062">
        <v>2</v>
      </c>
      <c r="CY784" s="1062">
        <v>9</v>
      </c>
      <c r="CZ784" s="1062">
        <v>14</v>
      </c>
      <c r="DA784" s="1082">
        <v>1</v>
      </c>
      <c r="DB784" s="1082"/>
      <c r="DC784" s="1082"/>
      <c r="DD784" s="1082"/>
      <c r="DE784" s="1082"/>
      <c r="DF784" s="1082"/>
      <c r="DG784" s="1082"/>
      <c r="DH784" s="1082"/>
      <c r="DI784" s="1082"/>
      <c r="DJ784" s="1082"/>
      <c r="DK784" s="1082"/>
      <c r="DL784" s="1082"/>
      <c r="EF784" s="1062">
        <v>10</v>
      </c>
      <c r="EG784" s="1062">
        <v>4</v>
      </c>
      <c r="EH784" s="1062">
        <v>3</v>
      </c>
      <c r="EI784" s="1062">
        <v>17</v>
      </c>
      <c r="EJ784" s="1082">
        <v>1</v>
      </c>
      <c r="EM784" s="1062">
        <v>12</v>
      </c>
      <c r="EN784" s="1062">
        <v>6</v>
      </c>
      <c r="EO784" s="1062">
        <v>3</v>
      </c>
      <c r="EP784" s="1062">
        <v>21</v>
      </c>
      <c r="EQ784" s="1082">
        <v>1</v>
      </c>
      <c r="EU784" s="1062">
        <v>3</v>
      </c>
      <c r="EV784" s="1062">
        <v>1</v>
      </c>
      <c r="EW784" s="1062">
        <v>2</v>
      </c>
      <c r="EX784" s="1062">
        <v>6</v>
      </c>
      <c r="EY784" s="1081">
        <v>1</v>
      </c>
      <c r="FB784" s="1062">
        <v>3</v>
      </c>
      <c r="FC784" s="1062">
        <v>1</v>
      </c>
      <c r="FD784" s="1062">
        <v>4</v>
      </c>
      <c r="FE784" s="1062">
        <v>8</v>
      </c>
      <c r="FF784" s="1082">
        <v>1</v>
      </c>
      <c r="FJ784" s="1062">
        <v>5</v>
      </c>
      <c r="FK784" s="1062">
        <v>0</v>
      </c>
      <c r="FL784" s="1062">
        <v>0</v>
      </c>
      <c r="FM784" s="1062">
        <v>5</v>
      </c>
      <c r="FN784" s="1124">
        <v>1</v>
      </c>
      <c r="FQ784" s="1062">
        <v>5</v>
      </c>
      <c r="FR784" s="1062">
        <v>0</v>
      </c>
      <c r="FS784" s="1062">
        <v>0</v>
      </c>
      <c r="FT784" s="1062">
        <v>5</v>
      </c>
      <c r="FU784" s="1076">
        <v>1</v>
      </c>
      <c r="FY784" s="1062">
        <v>0</v>
      </c>
      <c r="FZ784" s="1062">
        <v>1</v>
      </c>
      <c r="GA784" s="1062">
        <v>0</v>
      </c>
      <c r="GB784" s="590">
        <v>1</v>
      </c>
      <c r="GC784" s="1139">
        <v>1</v>
      </c>
      <c r="GE784" s="589">
        <v>35</v>
      </c>
      <c r="GF784" s="589">
        <v>8</v>
      </c>
      <c r="GG784" s="589">
        <v>22</v>
      </c>
      <c r="GH784" s="586">
        <v>0</v>
      </c>
      <c r="GI784" s="586">
        <v>3</v>
      </c>
    </row>
    <row r="785" spans="1:191" hidden="1" x14ac:dyDescent="0.35">
      <c r="A785" s="1227">
        <v>43819</v>
      </c>
      <c r="Q785" s="1062">
        <v>7</v>
      </c>
      <c r="R785" s="1062">
        <v>2</v>
      </c>
      <c r="S785" s="1062">
        <v>5</v>
      </c>
      <c r="T785" s="1062">
        <v>14</v>
      </c>
      <c r="U785" s="1076">
        <v>1</v>
      </c>
      <c r="W785" s="1062">
        <v>7</v>
      </c>
      <c r="X785" s="1062">
        <v>2</v>
      </c>
      <c r="Y785" s="1062">
        <v>6</v>
      </c>
      <c r="Z785" s="1062">
        <v>15</v>
      </c>
      <c r="AA785" s="1076">
        <v>1</v>
      </c>
      <c r="AC785" s="1062">
        <v>3</v>
      </c>
      <c r="AD785" s="1062">
        <v>0</v>
      </c>
      <c r="AE785" s="1062">
        <v>3</v>
      </c>
      <c r="AF785" s="1062">
        <v>6</v>
      </c>
      <c r="AG785" s="1076">
        <v>1</v>
      </c>
      <c r="AJ785" s="1062">
        <v>4</v>
      </c>
      <c r="AK785" s="1062">
        <v>0</v>
      </c>
      <c r="AL785" s="1062">
        <v>3</v>
      </c>
      <c r="AM785" s="1062">
        <v>7</v>
      </c>
      <c r="AN785" s="1076">
        <v>1</v>
      </c>
      <c r="AQ785" s="1062">
        <v>1</v>
      </c>
      <c r="AR785" s="1062">
        <v>2</v>
      </c>
      <c r="AS785" s="1062">
        <v>2</v>
      </c>
      <c r="AT785" s="1062">
        <v>5</v>
      </c>
      <c r="AU785" s="1082">
        <v>1</v>
      </c>
      <c r="AX785" s="1062">
        <v>1</v>
      </c>
      <c r="AY785" s="1062">
        <v>2</v>
      </c>
      <c r="AZ785" s="1062">
        <v>2</v>
      </c>
      <c r="BA785" s="1062">
        <v>5</v>
      </c>
      <c r="BB785" s="1082">
        <v>1</v>
      </c>
      <c r="BP785" s="1062">
        <v>0</v>
      </c>
      <c r="BQ785" s="1128">
        <v>1</v>
      </c>
      <c r="BR785" s="1081">
        <v>0</v>
      </c>
      <c r="BV785" s="1062">
        <v>0</v>
      </c>
      <c r="BW785" s="1076">
        <v>1</v>
      </c>
      <c r="CA785" s="1062">
        <v>3</v>
      </c>
      <c r="CB785" s="1062">
        <v>2</v>
      </c>
      <c r="CC785" s="1062">
        <v>2</v>
      </c>
      <c r="CD785" s="1062">
        <v>7</v>
      </c>
      <c r="CE785" s="1082">
        <v>1</v>
      </c>
      <c r="CH785" s="1062">
        <v>6</v>
      </c>
      <c r="CI785" s="1062">
        <v>2</v>
      </c>
      <c r="CJ785" s="1062">
        <v>3</v>
      </c>
      <c r="CK785" s="1062">
        <v>11</v>
      </c>
      <c r="CL785" s="1082">
        <v>1</v>
      </c>
      <c r="CP785" s="1062">
        <v>1</v>
      </c>
      <c r="CQ785" s="1062">
        <v>1</v>
      </c>
      <c r="CR785" s="1062">
        <v>3</v>
      </c>
      <c r="CS785" s="1062">
        <v>5</v>
      </c>
      <c r="CT785" s="1082">
        <v>1</v>
      </c>
      <c r="CW785" s="1062">
        <v>1</v>
      </c>
      <c r="CX785" s="1062">
        <v>1</v>
      </c>
      <c r="CY785" s="1062">
        <v>4</v>
      </c>
      <c r="CZ785" s="1062">
        <v>6</v>
      </c>
      <c r="DA785" s="1082">
        <v>1</v>
      </c>
      <c r="DB785" s="1082"/>
      <c r="DC785" s="1082"/>
      <c r="DD785" s="1082"/>
      <c r="DE785" s="1082"/>
      <c r="DF785" s="1082"/>
      <c r="DG785" s="1082"/>
      <c r="DH785" s="1082"/>
      <c r="DI785" s="1082"/>
      <c r="DJ785" s="1082"/>
      <c r="DK785" s="1082"/>
      <c r="DL785" s="1082"/>
      <c r="EF785" s="1062">
        <v>0</v>
      </c>
      <c r="EG785" s="1062">
        <v>1</v>
      </c>
      <c r="EH785" s="1062">
        <v>0</v>
      </c>
      <c r="EI785" s="1062">
        <v>1</v>
      </c>
      <c r="EJ785" s="1082">
        <v>1</v>
      </c>
      <c r="EM785" s="1062">
        <v>0</v>
      </c>
      <c r="EN785" s="1062">
        <v>4</v>
      </c>
      <c r="EO785" s="1062">
        <v>0</v>
      </c>
      <c r="EP785" s="1062">
        <v>4</v>
      </c>
      <c r="EQ785" s="1082">
        <v>1</v>
      </c>
      <c r="EU785" s="1062">
        <v>4</v>
      </c>
      <c r="EV785" s="1062">
        <v>1</v>
      </c>
      <c r="EW785" s="1062">
        <v>2</v>
      </c>
      <c r="EX785" s="1062">
        <v>7</v>
      </c>
      <c r="EY785" s="1081">
        <v>1</v>
      </c>
      <c r="FB785" s="1062">
        <v>4</v>
      </c>
      <c r="FC785" s="1062">
        <v>2</v>
      </c>
      <c r="FD785" s="1062">
        <v>6</v>
      </c>
      <c r="FE785" s="1062">
        <v>12</v>
      </c>
      <c r="FF785" s="1082">
        <v>1</v>
      </c>
      <c r="FJ785" s="1062">
        <v>5</v>
      </c>
      <c r="FK785" s="1062">
        <v>0</v>
      </c>
      <c r="FL785" s="1062">
        <v>0</v>
      </c>
      <c r="FM785" s="1062">
        <v>5</v>
      </c>
      <c r="FN785" s="1124">
        <v>1</v>
      </c>
      <c r="FQ785" s="1062">
        <v>5</v>
      </c>
      <c r="FR785" s="1062">
        <v>0</v>
      </c>
      <c r="FS785" s="1062">
        <v>1</v>
      </c>
      <c r="FT785" s="1062">
        <v>6</v>
      </c>
      <c r="FU785" s="1076">
        <v>1</v>
      </c>
      <c r="FY785" s="1062">
        <v>0</v>
      </c>
      <c r="FZ785" s="1062">
        <v>1</v>
      </c>
      <c r="GA785" s="1062">
        <v>1</v>
      </c>
      <c r="GB785" s="590">
        <v>2</v>
      </c>
      <c r="GC785" s="1139">
        <v>1</v>
      </c>
      <c r="GE785" s="589">
        <v>17</v>
      </c>
      <c r="GF785" s="589">
        <v>8</v>
      </c>
      <c r="GG785" s="589">
        <v>13</v>
      </c>
      <c r="GH785" s="586">
        <v>0</v>
      </c>
      <c r="GI785" s="586">
        <v>0</v>
      </c>
    </row>
    <row r="786" spans="1:191" hidden="1" x14ac:dyDescent="0.35">
      <c r="A786" s="1225">
        <v>43822</v>
      </c>
      <c r="Q786" s="1062">
        <v>5</v>
      </c>
      <c r="R786" s="1062">
        <v>0</v>
      </c>
      <c r="S786" s="1062">
        <v>5</v>
      </c>
      <c r="T786" s="1062">
        <v>10</v>
      </c>
      <c r="U786" s="1076">
        <v>1</v>
      </c>
      <c r="W786" s="1062">
        <v>7</v>
      </c>
      <c r="X786" s="1062">
        <v>0</v>
      </c>
      <c r="Y786" s="1062">
        <v>6</v>
      </c>
      <c r="Z786" s="1062">
        <v>13</v>
      </c>
      <c r="AA786" s="1076">
        <v>1</v>
      </c>
      <c r="AC786" s="1062">
        <v>3</v>
      </c>
      <c r="AD786" s="1062">
        <v>2</v>
      </c>
      <c r="AE786" s="1062">
        <v>3</v>
      </c>
      <c r="AF786" s="1062">
        <v>8</v>
      </c>
      <c r="AG786" s="1076">
        <v>1</v>
      </c>
      <c r="AJ786" s="1062">
        <v>3</v>
      </c>
      <c r="AK786" s="1062">
        <v>3</v>
      </c>
      <c r="AL786" s="1062">
        <v>3</v>
      </c>
      <c r="AM786" s="1062">
        <v>9</v>
      </c>
      <c r="AN786" s="1076">
        <v>1</v>
      </c>
      <c r="AQ786" s="1062">
        <v>0</v>
      </c>
      <c r="AR786" s="1062">
        <v>0</v>
      </c>
      <c r="AS786" s="1062">
        <v>0</v>
      </c>
      <c r="AT786" s="1062">
        <v>0</v>
      </c>
      <c r="AU786" s="1082">
        <v>0</v>
      </c>
      <c r="AX786" s="1062">
        <v>0</v>
      </c>
      <c r="AY786" s="1062">
        <v>0</v>
      </c>
      <c r="AZ786" s="1062">
        <v>0</v>
      </c>
      <c r="BA786" s="1062">
        <v>0</v>
      </c>
      <c r="BB786" s="1082">
        <v>0</v>
      </c>
      <c r="BP786" s="1062">
        <v>0</v>
      </c>
      <c r="BQ786" s="1128">
        <v>1</v>
      </c>
      <c r="BR786" s="1081">
        <v>0</v>
      </c>
      <c r="BV786" s="1062">
        <v>0</v>
      </c>
      <c r="BW786" s="1076">
        <v>1</v>
      </c>
      <c r="CA786" s="1062">
        <v>0</v>
      </c>
      <c r="CB786" s="1062">
        <v>0</v>
      </c>
      <c r="CC786" s="1062">
        <v>0</v>
      </c>
      <c r="CD786" s="1062">
        <v>0</v>
      </c>
      <c r="CE786" s="1082">
        <v>0</v>
      </c>
      <c r="CH786" s="1062">
        <v>0</v>
      </c>
      <c r="CI786" s="1062">
        <v>0</v>
      </c>
      <c r="CJ786" s="1062">
        <v>0</v>
      </c>
      <c r="CK786" s="1062">
        <v>0</v>
      </c>
      <c r="CL786" s="1082">
        <v>0</v>
      </c>
      <c r="CP786" s="1062">
        <v>0</v>
      </c>
      <c r="CQ786" s="1062">
        <v>0</v>
      </c>
      <c r="CR786" s="1062">
        <v>0</v>
      </c>
      <c r="CS786" s="1062">
        <v>0</v>
      </c>
      <c r="CT786" s="1082">
        <v>0</v>
      </c>
      <c r="CW786" s="1062">
        <v>0</v>
      </c>
      <c r="CX786" s="1062">
        <v>0</v>
      </c>
      <c r="CY786" s="1062">
        <v>0</v>
      </c>
      <c r="CZ786" s="1062">
        <v>0</v>
      </c>
      <c r="DA786" s="1082">
        <v>0</v>
      </c>
      <c r="DB786" s="1082"/>
      <c r="DC786" s="1082"/>
      <c r="DD786" s="1082"/>
      <c r="DE786" s="1082"/>
      <c r="DF786" s="1082"/>
      <c r="DG786" s="1082"/>
      <c r="DH786" s="1082"/>
      <c r="DI786" s="1082"/>
      <c r="DJ786" s="1082"/>
      <c r="DK786" s="1082"/>
      <c r="DL786" s="1082"/>
      <c r="EF786" s="1062">
        <v>9</v>
      </c>
      <c r="EG786" s="1062">
        <v>1</v>
      </c>
      <c r="EH786" s="1062">
        <v>7</v>
      </c>
      <c r="EI786" s="1062">
        <v>17</v>
      </c>
      <c r="EJ786" s="1082">
        <v>1</v>
      </c>
      <c r="EM786" s="1062">
        <v>10</v>
      </c>
      <c r="EN786" s="1062">
        <v>1</v>
      </c>
      <c r="EO786" s="1062">
        <v>7</v>
      </c>
      <c r="EP786" s="1062">
        <v>18</v>
      </c>
      <c r="EQ786" s="1082">
        <v>1</v>
      </c>
      <c r="EU786" s="1062">
        <v>0</v>
      </c>
      <c r="EV786" s="1062">
        <v>0</v>
      </c>
      <c r="EW786" s="1062">
        <v>0</v>
      </c>
      <c r="EX786" s="1062">
        <v>0</v>
      </c>
      <c r="EY786" s="1081">
        <v>0</v>
      </c>
      <c r="FB786" s="1062">
        <v>0</v>
      </c>
      <c r="FC786" s="1062">
        <v>0</v>
      </c>
      <c r="FD786" s="1062">
        <v>0</v>
      </c>
      <c r="FE786" s="1062">
        <v>0</v>
      </c>
      <c r="FF786" s="1082">
        <v>0</v>
      </c>
      <c r="FJ786" s="1062">
        <v>4</v>
      </c>
      <c r="FK786" s="1062">
        <v>4</v>
      </c>
      <c r="FL786" s="1062">
        <v>1</v>
      </c>
      <c r="FM786" s="1062">
        <v>9</v>
      </c>
      <c r="FN786" s="1124">
        <v>1</v>
      </c>
      <c r="FQ786" s="1062">
        <v>4</v>
      </c>
      <c r="FR786" s="1062">
        <v>4</v>
      </c>
      <c r="FS786" s="1062">
        <v>1</v>
      </c>
      <c r="FT786" s="1062">
        <v>9</v>
      </c>
      <c r="FU786" s="1076">
        <v>1</v>
      </c>
      <c r="FY786" s="1062">
        <v>0</v>
      </c>
      <c r="FZ786" s="1062">
        <v>2</v>
      </c>
      <c r="GA786" s="1062">
        <v>0</v>
      </c>
      <c r="GB786" s="590">
        <v>2</v>
      </c>
      <c r="GC786" s="1139">
        <v>1</v>
      </c>
      <c r="GE786" s="589">
        <v>16</v>
      </c>
      <c r="GF786" s="589">
        <v>9</v>
      </c>
      <c r="GG786" s="589">
        <v>11</v>
      </c>
      <c r="GH786" s="586">
        <v>0</v>
      </c>
      <c r="GI786" s="586">
        <v>0</v>
      </c>
    </row>
    <row r="787" spans="1:191" s="1552" customFormat="1" hidden="1" x14ac:dyDescent="0.35">
      <c r="A787" s="1538">
        <v>43823</v>
      </c>
      <c r="B787" s="1539"/>
      <c r="C787" s="1539"/>
      <c r="D787" s="1539"/>
      <c r="E787" s="1539"/>
      <c r="F787" s="1540"/>
      <c r="G787" s="1541"/>
      <c r="H787" s="1542"/>
      <c r="I787" s="1539"/>
      <c r="J787" s="1539"/>
      <c r="K787" s="1539"/>
      <c r="L787" s="1539"/>
      <c r="M787" s="1540"/>
      <c r="N787" s="1540"/>
      <c r="O787" s="1542"/>
      <c r="P787" s="1542"/>
      <c r="Q787" s="1539"/>
      <c r="R787" s="1539"/>
      <c r="S787" s="1539"/>
      <c r="T787" s="1539"/>
      <c r="U787" s="1540"/>
      <c r="V787" s="1541"/>
      <c r="W787" s="1539"/>
      <c r="X787" s="1539"/>
      <c r="Y787" s="1539"/>
      <c r="Z787" s="1539"/>
      <c r="AA787" s="1540"/>
      <c r="AB787" s="1540"/>
      <c r="AC787" s="1539"/>
      <c r="AD787" s="1539"/>
      <c r="AE787" s="1539"/>
      <c r="AF787" s="1539"/>
      <c r="AG787" s="1540"/>
      <c r="AH787" s="1543"/>
      <c r="AI787" s="1542"/>
      <c r="AJ787" s="1539"/>
      <c r="AK787" s="1539"/>
      <c r="AL787" s="1539"/>
      <c r="AM787" s="1539"/>
      <c r="AN787" s="1540"/>
      <c r="AO787" s="1544"/>
      <c r="AP787" s="1539"/>
      <c r="AQ787" s="1539"/>
      <c r="AR787" s="1539"/>
      <c r="AS787" s="1539"/>
      <c r="AT787" s="1539"/>
      <c r="AU787" s="1544"/>
      <c r="AV787" s="1541"/>
      <c r="AW787" s="1542"/>
      <c r="AX787" s="1539"/>
      <c r="AY787" s="1539"/>
      <c r="AZ787" s="1539"/>
      <c r="BA787" s="1539"/>
      <c r="BB787" s="1544"/>
      <c r="BC787" s="1544"/>
      <c r="BD787" s="1542"/>
      <c r="BE787" s="1542"/>
      <c r="BF787" s="1539"/>
      <c r="BG787" s="1539"/>
      <c r="BH787" s="1539"/>
      <c r="BI787" s="1539"/>
      <c r="BJ787" s="1540"/>
      <c r="BK787" s="1544"/>
      <c r="BL787" s="1542"/>
      <c r="BM787" s="1539"/>
      <c r="BN787" s="1539"/>
      <c r="BO787" s="1539"/>
      <c r="BP787" s="1539"/>
      <c r="BQ787" s="1545"/>
      <c r="BR787" s="1543"/>
      <c r="BS787" s="1539"/>
      <c r="BT787" s="1539"/>
      <c r="BU787" s="1539"/>
      <c r="BV787" s="1539"/>
      <c r="BW787" s="1540"/>
      <c r="BX787" s="1544"/>
      <c r="BY787" s="1542"/>
      <c r="BZ787" s="1542"/>
      <c r="CA787" s="1539"/>
      <c r="CB787" s="1539"/>
      <c r="CC787" s="1539"/>
      <c r="CD787" s="1539"/>
      <c r="CE787" s="1544"/>
      <c r="CF787" s="1544"/>
      <c r="CG787" s="1542"/>
      <c r="CH787" s="1539"/>
      <c r="CI787" s="1539"/>
      <c r="CJ787" s="1539"/>
      <c r="CK787" s="1539"/>
      <c r="CL787" s="1544"/>
      <c r="CM787" s="1544"/>
      <c r="CN787" s="1542"/>
      <c r="CO787" s="1542"/>
      <c r="CP787" s="1539"/>
      <c r="CQ787" s="1539"/>
      <c r="CR787" s="1539"/>
      <c r="CS787" s="1539"/>
      <c r="CT787" s="1544"/>
      <c r="CU787" s="1544"/>
      <c r="CV787" s="1542"/>
      <c r="CW787" s="1539"/>
      <c r="CX787" s="1539"/>
      <c r="CY787" s="1539"/>
      <c r="CZ787" s="1539"/>
      <c r="DA787" s="1544"/>
      <c r="DB787" s="1544"/>
      <c r="DC787" s="1544"/>
      <c r="DD787" s="1544"/>
      <c r="DE787" s="1544"/>
      <c r="DF787" s="1544"/>
      <c r="DG787" s="1544"/>
      <c r="DH787" s="1544"/>
      <c r="DI787" s="1544"/>
      <c r="DJ787" s="1544"/>
      <c r="DK787" s="1544"/>
      <c r="DL787" s="1544"/>
      <c r="DM787" s="1544"/>
      <c r="DN787" s="1544"/>
      <c r="DO787" s="1542"/>
      <c r="DP787" s="1542"/>
      <c r="DQ787" s="1539"/>
      <c r="DR787" s="1539"/>
      <c r="DS787" s="1539"/>
      <c r="DT787" s="1539"/>
      <c r="DU787" s="1544"/>
      <c r="DV787" s="1544"/>
      <c r="DW787" s="1542"/>
      <c r="DX787" s="1539"/>
      <c r="DY787" s="1539"/>
      <c r="DZ787" s="1539"/>
      <c r="EA787" s="1539"/>
      <c r="EB787" s="1544"/>
      <c r="EC787" s="1544"/>
      <c r="ED787" s="1542"/>
      <c r="EE787" s="1542"/>
      <c r="EF787" s="1539"/>
      <c r="EG787" s="1539"/>
      <c r="EH787" s="1539"/>
      <c r="EI787" s="1539"/>
      <c r="EJ787" s="1544"/>
      <c r="EK787" s="1544"/>
      <c r="EL787" s="1542"/>
      <c r="EM787" s="1539"/>
      <c r="EN787" s="1539"/>
      <c r="EO787" s="1539"/>
      <c r="EP787" s="1539"/>
      <c r="EQ787" s="1544"/>
      <c r="ER787" s="1544"/>
      <c r="ES787" s="1542"/>
      <c r="ET787" s="1539"/>
      <c r="EU787" s="1539"/>
      <c r="EV787" s="1539"/>
      <c r="EW787" s="1539"/>
      <c r="EX787" s="1539"/>
      <c r="EY787" s="1543"/>
      <c r="EZ787" s="1546"/>
      <c r="FA787" s="1542"/>
      <c r="FB787" s="1539"/>
      <c r="FC787" s="1539"/>
      <c r="FD787" s="1539"/>
      <c r="FE787" s="1539"/>
      <c r="FF787" s="1544"/>
      <c r="FG787" s="1544"/>
      <c r="FH787" s="1547"/>
      <c r="FI787" s="1548"/>
      <c r="FJ787" s="1539"/>
      <c r="FK787" s="1539"/>
      <c r="FL787" s="1539"/>
      <c r="FM787" s="1539"/>
      <c r="FN787" s="1541"/>
      <c r="FO787" s="1544"/>
      <c r="FP787" s="1542"/>
      <c r="FQ787" s="1539"/>
      <c r="FR787" s="1539"/>
      <c r="FS787" s="1539"/>
      <c r="FT787" s="1539"/>
      <c r="FU787" s="1540"/>
      <c r="FV787" s="1544"/>
      <c r="FW787" s="1549"/>
      <c r="FX787" s="1548"/>
      <c r="FY787" s="1539"/>
      <c r="FZ787" s="1539"/>
      <c r="GA787" s="1539"/>
      <c r="GB787" s="1542"/>
      <c r="GC787" s="1550"/>
      <c r="GD787" s="1543"/>
      <c r="GE787" s="1551"/>
      <c r="GF787" s="1551"/>
      <c r="GG787" s="1551"/>
    </row>
    <row r="788" spans="1:191" s="1552" customFormat="1" hidden="1" x14ac:dyDescent="0.35">
      <c r="A788" s="1538">
        <v>43824</v>
      </c>
      <c r="B788" s="1539"/>
      <c r="C788" s="1539"/>
      <c r="D788" s="1539"/>
      <c r="E788" s="1539"/>
      <c r="F788" s="1540"/>
      <c r="G788" s="1541"/>
      <c r="H788" s="1542"/>
      <c r="I788" s="1539"/>
      <c r="J788" s="1539"/>
      <c r="K788" s="1539"/>
      <c r="L788" s="1539"/>
      <c r="M788" s="1540"/>
      <c r="N788" s="1540"/>
      <c r="O788" s="1542"/>
      <c r="P788" s="1542"/>
      <c r="Q788" s="1539"/>
      <c r="R788" s="1539"/>
      <c r="S788" s="1539"/>
      <c r="T788" s="1539"/>
      <c r="U788" s="1540"/>
      <c r="V788" s="1541"/>
      <c r="W788" s="1539"/>
      <c r="X788" s="1539"/>
      <c r="Y788" s="1539"/>
      <c r="Z788" s="1539"/>
      <c r="AA788" s="1540"/>
      <c r="AB788" s="1540"/>
      <c r="AC788" s="1539"/>
      <c r="AD788" s="1539"/>
      <c r="AE788" s="1539"/>
      <c r="AF788" s="1539"/>
      <c r="AG788" s="1540"/>
      <c r="AH788" s="1543"/>
      <c r="AI788" s="1542"/>
      <c r="AJ788" s="1539"/>
      <c r="AK788" s="1539"/>
      <c r="AL788" s="1572"/>
      <c r="AM788" s="1539"/>
      <c r="AN788" s="1540"/>
      <c r="AO788" s="1544"/>
      <c r="AP788" s="1539"/>
      <c r="AQ788" s="1539"/>
      <c r="AR788" s="1539"/>
      <c r="AS788" s="1539"/>
      <c r="AT788" s="1539"/>
      <c r="AU788" s="1544"/>
      <c r="AV788" s="1541"/>
      <c r="AW788" s="1542"/>
      <c r="AX788" s="1539"/>
      <c r="AY788" s="1539"/>
      <c r="AZ788" s="1539"/>
      <c r="BA788" s="1539"/>
      <c r="BB788" s="1544"/>
      <c r="BC788" s="1544"/>
      <c r="BD788" s="1542"/>
      <c r="BE788" s="1542"/>
      <c r="BF788" s="1539"/>
      <c r="BG788" s="1539"/>
      <c r="BH788" s="1539"/>
      <c r="BI788" s="1539"/>
      <c r="BJ788" s="1540"/>
      <c r="BK788" s="1544"/>
      <c r="BL788" s="1542"/>
      <c r="BM788" s="1539"/>
      <c r="BN788" s="1539"/>
      <c r="BO788" s="1539"/>
      <c r="BP788" s="1539"/>
      <c r="BQ788" s="1545"/>
      <c r="BR788" s="1543"/>
      <c r="BS788" s="1539"/>
      <c r="BT788" s="1539"/>
      <c r="BU788" s="1539"/>
      <c r="BV788" s="1539"/>
      <c r="BW788" s="1540"/>
      <c r="BX788" s="1544"/>
      <c r="BY788" s="1542"/>
      <c r="BZ788" s="1542"/>
      <c r="CA788" s="1539"/>
      <c r="CB788" s="1539"/>
      <c r="CC788" s="1539"/>
      <c r="CD788" s="1539"/>
      <c r="CE788" s="1544"/>
      <c r="CF788" s="1544"/>
      <c r="CG788" s="1542"/>
      <c r="CH788" s="1539"/>
      <c r="CI788" s="1539"/>
      <c r="CJ788" s="1539"/>
      <c r="CK788" s="1539"/>
      <c r="CL788" s="1544"/>
      <c r="CM788" s="1544"/>
      <c r="CN788" s="1542"/>
      <c r="CO788" s="1542"/>
      <c r="CP788" s="1539"/>
      <c r="CQ788" s="1539"/>
      <c r="CR788" s="1539"/>
      <c r="CS788" s="1539"/>
      <c r="CT788" s="1544"/>
      <c r="CU788" s="1544"/>
      <c r="CV788" s="1542"/>
      <c r="CW788" s="1539"/>
      <c r="CX788" s="1539"/>
      <c r="CY788" s="1539"/>
      <c r="CZ788" s="1539"/>
      <c r="DA788" s="1544"/>
      <c r="DB788" s="1544"/>
      <c r="DC788" s="1544"/>
      <c r="DD788" s="1544"/>
      <c r="DE788" s="1544"/>
      <c r="DF788" s="1544"/>
      <c r="DG788" s="1544"/>
      <c r="DH788" s="1544"/>
      <c r="DI788" s="1544"/>
      <c r="DJ788" s="1544"/>
      <c r="DK788" s="1544"/>
      <c r="DL788" s="1544"/>
      <c r="DM788" s="1544"/>
      <c r="DN788" s="1544"/>
      <c r="DO788" s="1542"/>
      <c r="DP788" s="1542"/>
      <c r="DQ788" s="1539"/>
      <c r="DR788" s="1539"/>
      <c r="DS788" s="1539"/>
      <c r="DT788" s="1539"/>
      <c r="DU788" s="1544"/>
      <c r="DV788" s="1544"/>
      <c r="DW788" s="1542"/>
      <c r="DX788" s="1539"/>
      <c r="DY788" s="1539"/>
      <c r="DZ788" s="1539"/>
      <c r="EA788" s="1539"/>
      <c r="EB788" s="1544"/>
      <c r="EC788" s="1544"/>
      <c r="ED788" s="1542"/>
      <c r="EE788" s="1542"/>
      <c r="EF788" s="1539"/>
      <c r="EG788" s="1539"/>
      <c r="EH788" s="1539"/>
      <c r="EI788" s="1539"/>
      <c r="EJ788" s="1544"/>
      <c r="EK788" s="1544"/>
      <c r="EL788" s="1542"/>
      <c r="EM788" s="1539"/>
      <c r="EN788" s="1539"/>
      <c r="EO788" s="1539"/>
      <c r="EP788" s="1539"/>
      <c r="EQ788" s="1544"/>
      <c r="ER788" s="1544"/>
      <c r="ES788" s="1542"/>
      <c r="ET788" s="1539"/>
      <c r="EU788" s="1539"/>
      <c r="EV788" s="1539"/>
      <c r="EW788" s="1539"/>
      <c r="EX788" s="1539"/>
      <c r="EY788" s="1543"/>
      <c r="EZ788" s="1546"/>
      <c r="FA788" s="1542"/>
      <c r="FB788" s="1539"/>
      <c r="FC788" s="1539"/>
      <c r="FD788" s="1539"/>
      <c r="FE788" s="1539"/>
      <c r="FF788" s="1544"/>
      <c r="FG788" s="1544"/>
      <c r="FH788" s="1547"/>
      <c r="FI788" s="1548"/>
      <c r="FJ788" s="1539"/>
      <c r="FK788" s="1539"/>
      <c r="FL788" s="1539"/>
      <c r="FM788" s="1539"/>
      <c r="FN788" s="1541"/>
      <c r="FO788" s="1544"/>
      <c r="FP788" s="1542"/>
      <c r="FQ788" s="1539"/>
      <c r="FR788" s="1539"/>
      <c r="FS788" s="1539"/>
      <c r="FT788" s="1539"/>
      <c r="FU788" s="1540"/>
      <c r="FV788" s="1544"/>
      <c r="FW788" s="1549"/>
      <c r="FX788" s="1548"/>
      <c r="FY788" s="1539"/>
      <c r="FZ788" s="1539"/>
      <c r="GA788" s="1539"/>
      <c r="GB788" s="1542"/>
      <c r="GC788" s="1550"/>
      <c r="GD788" s="1543"/>
      <c r="GE788" s="1551"/>
      <c r="GF788" s="1551"/>
      <c r="GG788" s="1551"/>
    </row>
    <row r="789" spans="1:191" hidden="1" x14ac:dyDescent="0.35">
      <c r="A789" s="1225">
        <v>43825</v>
      </c>
      <c r="Q789" s="1062">
        <v>10</v>
      </c>
      <c r="R789" s="1062">
        <v>1</v>
      </c>
      <c r="S789" s="1062">
        <v>1</v>
      </c>
      <c r="T789" s="1062">
        <v>12</v>
      </c>
      <c r="U789" s="1076">
        <v>1</v>
      </c>
      <c r="W789" s="1062">
        <v>11</v>
      </c>
      <c r="X789" s="1062">
        <v>1</v>
      </c>
      <c r="Y789" s="1062">
        <v>1</v>
      </c>
      <c r="Z789" s="1062">
        <v>13</v>
      </c>
      <c r="AA789" s="1076">
        <v>1</v>
      </c>
      <c r="AC789" s="1062">
        <v>0</v>
      </c>
      <c r="AD789" s="1062">
        <v>0</v>
      </c>
      <c r="AE789" s="1062">
        <v>0</v>
      </c>
      <c r="AF789" s="1062">
        <v>0</v>
      </c>
      <c r="AG789" s="1076">
        <v>0</v>
      </c>
      <c r="AJ789" s="1062">
        <v>0</v>
      </c>
      <c r="AK789" s="1062">
        <v>0</v>
      </c>
      <c r="AL789" s="1062">
        <v>0</v>
      </c>
      <c r="AM789" s="1062">
        <v>0</v>
      </c>
      <c r="AN789" s="1076">
        <v>0</v>
      </c>
      <c r="AQ789" s="1062">
        <v>10</v>
      </c>
      <c r="AR789" s="1062">
        <v>1</v>
      </c>
      <c r="AS789" s="1062">
        <v>3</v>
      </c>
      <c r="AT789" s="1062">
        <v>14</v>
      </c>
      <c r="AU789" s="1082">
        <v>1</v>
      </c>
      <c r="AX789" s="1062">
        <v>11</v>
      </c>
      <c r="AY789" s="1062">
        <v>2</v>
      </c>
      <c r="AZ789" s="1062">
        <v>4</v>
      </c>
      <c r="BA789" s="1062">
        <v>17</v>
      </c>
      <c r="BB789" s="1082">
        <v>1</v>
      </c>
      <c r="BP789" s="1062">
        <v>0</v>
      </c>
      <c r="BQ789" s="1128">
        <v>1</v>
      </c>
      <c r="BR789" s="1081">
        <v>0</v>
      </c>
      <c r="BV789" s="1062">
        <v>0</v>
      </c>
      <c r="BW789" s="1076">
        <v>1</v>
      </c>
      <c r="CA789" s="1062">
        <v>6</v>
      </c>
      <c r="CB789" s="1062">
        <v>1</v>
      </c>
      <c r="CC789" s="1062">
        <v>5</v>
      </c>
      <c r="CD789" s="1062">
        <v>12</v>
      </c>
      <c r="CE789" s="1082">
        <v>1</v>
      </c>
      <c r="CH789" s="1062">
        <v>6</v>
      </c>
      <c r="CI789" s="1062">
        <v>1</v>
      </c>
      <c r="CJ789" s="1062">
        <v>5</v>
      </c>
      <c r="CK789" s="1062">
        <v>12</v>
      </c>
      <c r="CL789" s="1082">
        <v>1</v>
      </c>
      <c r="CP789" s="1062">
        <v>3</v>
      </c>
      <c r="CQ789" s="1062">
        <v>1</v>
      </c>
      <c r="CR789" s="1062">
        <v>5</v>
      </c>
      <c r="CS789" s="1062">
        <v>9</v>
      </c>
      <c r="CT789" s="1082">
        <v>1</v>
      </c>
      <c r="CW789" s="1062">
        <v>3</v>
      </c>
      <c r="CX789" s="1062">
        <v>1</v>
      </c>
      <c r="CY789" s="1062">
        <v>6</v>
      </c>
      <c r="CZ789" s="1062">
        <v>10</v>
      </c>
      <c r="DA789" s="1082">
        <v>1</v>
      </c>
      <c r="DB789" s="1082"/>
      <c r="DC789" s="1082"/>
      <c r="DD789" s="1082"/>
      <c r="DE789" s="1082"/>
      <c r="DF789" s="1082"/>
      <c r="DG789" s="1082"/>
      <c r="DH789" s="1082"/>
      <c r="DI789" s="1082"/>
      <c r="DJ789" s="1082"/>
      <c r="DK789" s="1082"/>
      <c r="DL789" s="1082"/>
      <c r="EF789" s="1062">
        <v>0</v>
      </c>
      <c r="EG789" s="1062">
        <v>0</v>
      </c>
      <c r="EH789" s="1062">
        <v>0</v>
      </c>
      <c r="EI789" s="1062">
        <v>0</v>
      </c>
      <c r="EJ789" s="1082">
        <v>0</v>
      </c>
      <c r="EM789" s="1062">
        <v>0</v>
      </c>
      <c r="EN789" s="1062">
        <v>0</v>
      </c>
      <c r="EO789" s="1062">
        <v>0</v>
      </c>
      <c r="EP789" s="1062">
        <v>0</v>
      </c>
      <c r="EQ789" s="1082">
        <v>0</v>
      </c>
      <c r="EU789" s="1062">
        <v>0</v>
      </c>
      <c r="EV789" s="1062">
        <v>0</v>
      </c>
      <c r="EW789" s="1062">
        <v>0</v>
      </c>
      <c r="EX789" s="1062">
        <v>0</v>
      </c>
      <c r="EY789" s="1081">
        <v>0</v>
      </c>
      <c r="FB789" s="1062">
        <v>0</v>
      </c>
      <c r="FC789" s="1062">
        <v>0</v>
      </c>
      <c r="FD789" s="1062">
        <v>0</v>
      </c>
      <c r="FE789" s="1062">
        <v>0</v>
      </c>
      <c r="FF789" s="1082">
        <v>0</v>
      </c>
      <c r="FJ789" s="1062">
        <v>5</v>
      </c>
      <c r="FK789" s="1062">
        <v>2</v>
      </c>
      <c r="FL789" s="1062">
        <v>2</v>
      </c>
      <c r="FM789" s="1062">
        <v>9</v>
      </c>
      <c r="FN789" s="1124">
        <v>1</v>
      </c>
      <c r="FQ789" s="1062">
        <v>5</v>
      </c>
      <c r="FR789" s="1062">
        <v>2</v>
      </c>
      <c r="FS789" s="1062">
        <v>2</v>
      </c>
      <c r="FT789" s="1062">
        <v>9</v>
      </c>
      <c r="FU789" s="1076">
        <v>1</v>
      </c>
      <c r="FY789" s="1062">
        <v>0</v>
      </c>
      <c r="FZ789" s="1062">
        <v>0</v>
      </c>
      <c r="GA789" s="1062">
        <v>0</v>
      </c>
      <c r="GB789" s="590">
        <v>0</v>
      </c>
      <c r="GC789" s="1139">
        <v>0</v>
      </c>
      <c r="GE789" s="589">
        <v>24</v>
      </c>
      <c r="GF789" s="589">
        <v>5</v>
      </c>
      <c r="GG789" s="589">
        <v>15</v>
      </c>
      <c r="GH789" s="586">
        <v>0</v>
      </c>
      <c r="GI789" s="586">
        <v>2</v>
      </c>
    </row>
    <row r="790" spans="1:191" hidden="1" x14ac:dyDescent="0.35">
      <c r="A790" s="1227">
        <v>43826</v>
      </c>
      <c r="Q790" s="1062">
        <v>6</v>
      </c>
      <c r="R790" s="1062">
        <v>0</v>
      </c>
      <c r="S790" s="1062">
        <v>1</v>
      </c>
      <c r="T790" s="1062">
        <v>7</v>
      </c>
      <c r="U790" s="1076">
        <v>1</v>
      </c>
      <c r="W790" s="1062">
        <v>7</v>
      </c>
      <c r="X790" s="1062">
        <v>1</v>
      </c>
      <c r="Y790" s="1062">
        <v>1</v>
      </c>
      <c r="Z790" s="1062">
        <v>9</v>
      </c>
      <c r="AA790" s="1076">
        <v>1</v>
      </c>
      <c r="AC790" s="1062">
        <v>2</v>
      </c>
      <c r="AD790" s="1062">
        <v>0</v>
      </c>
      <c r="AE790" s="1062">
        <v>1</v>
      </c>
      <c r="AF790" s="1062">
        <v>3</v>
      </c>
      <c r="AG790" s="1076">
        <v>1</v>
      </c>
      <c r="AJ790" s="1062">
        <v>2</v>
      </c>
      <c r="AK790" s="1062">
        <v>0</v>
      </c>
      <c r="AL790" s="1062">
        <v>1</v>
      </c>
      <c r="AM790" s="1062">
        <v>3</v>
      </c>
      <c r="AN790" s="1076">
        <v>1</v>
      </c>
      <c r="AQ790" s="1062">
        <v>0</v>
      </c>
      <c r="AR790" s="1062">
        <v>2</v>
      </c>
      <c r="AS790" s="1062">
        <v>0</v>
      </c>
      <c r="AT790" s="1062">
        <v>2</v>
      </c>
      <c r="AU790" s="1082">
        <v>1</v>
      </c>
      <c r="AX790" s="1062">
        <v>0</v>
      </c>
      <c r="AY790" s="1062">
        <v>1</v>
      </c>
      <c r="AZ790" s="1062">
        <v>2</v>
      </c>
      <c r="BA790" s="1062">
        <v>3</v>
      </c>
      <c r="BB790" s="1082">
        <v>1</v>
      </c>
      <c r="BP790" s="1062">
        <v>0</v>
      </c>
      <c r="BQ790" s="1128">
        <v>1</v>
      </c>
      <c r="BR790" s="1081">
        <v>0</v>
      </c>
      <c r="BV790" s="1062">
        <v>0</v>
      </c>
      <c r="BW790" s="1076">
        <v>1</v>
      </c>
      <c r="CA790" s="1062">
        <v>3</v>
      </c>
      <c r="CB790" s="1062">
        <v>1</v>
      </c>
      <c r="CC790" s="1062">
        <v>3</v>
      </c>
      <c r="CD790" s="1062">
        <v>7</v>
      </c>
      <c r="CE790" s="1082">
        <v>1</v>
      </c>
      <c r="CH790" s="1062">
        <v>5</v>
      </c>
      <c r="CI790" s="1062">
        <v>1</v>
      </c>
      <c r="CJ790" s="1062">
        <v>5</v>
      </c>
      <c r="CK790" s="1062">
        <v>11</v>
      </c>
      <c r="CL790" s="1082">
        <v>1</v>
      </c>
      <c r="CP790" s="1062">
        <v>9</v>
      </c>
      <c r="CQ790" s="1062">
        <v>1</v>
      </c>
      <c r="CR790" s="1062">
        <v>3</v>
      </c>
      <c r="CS790" s="1062">
        <v>13</v>
      </c>
      <c r="CT790" s="1082">
        <v>1</v>
      </c>
      <c r="CW790" s="1062">
        <v>9</v>
      </c>
      <c r="CX790" s="1062">
        <v>3</v>
      </c>
      <c r="CY790" s="1062">
        <v>6</v>
      </c>
      <c r="CZ790" s="1062">
        <v>18</v>
      </c>
      <c r="DA790" s="1082">
        <v>1</v>
      </c>
      <c r="DB790" s="1082"/>
      <c r="DC790" s="1082"/>
      <c r="DD790" s="1082"/>
      <c r="DE790" s="1082"/>
      <c r="DF790" s="1082"/>
      <c r="DG790" s="1082"/>
      <c r="DH790" s="1082"/>
      <c r="DI790" s="1082"/>
      <c r="DJ790" s="1082"/>
      <c r="DK790" s="1082"/>
      <c r="DL790" s="1082"/>
      <c r="EF790" s="1062">
        <v>0</v>
      </c>
      <c r="EG790" s="1062">
        <v>0</v>
      </c>
      <c r="EH790" s="1062">
        <v>0</v>
      </c>
      <c r="EI790" s="1062">
        <v>0</v>
      </c>
      <c r="EJ790" s="1082">
        <v>0</v>
      </c>
      <c r="EM790" s="1062">
        <v>0</v>
      </c>
      <c r="EN790" s="1062">
        <v>0</v>
      </c>
      <c r="EO790" s="1062">
        <v>0</v>
      </c>
      <c r="EP790" s="1062">
        <v>0</v>
      </c>
      <c r="EQ790" s="1082">
        <v>0</v>
      </c>
      <c r="EU790" s="1062">
        <v>0</v>
      </c>
      <c r="EV790" s="1062">
        <v>0</v>
      </c>
      <c r="EW790" s="1062">
        <v>0</v>
      </c>
      <c r="EX790" s="1062">
        <v>0</v>
      </c>
      <c r="EY790" s="1081">
        <v>0</v>
      </c>
      <c r="FB790" s="1062">
        <v>0</v>
      </c>
      <c r="FC790" s="1062">
        <v>0</v>
      </c>
      <c r="FD790" s="1062">
        <v>0</v>
      </c>
      <c r="FE790" s="1062">
        <v>0</v>
      </c>
      <c r="FF790" s="1082">
        <v>0</v>
      </c>
      <c r="FJ790" s="1062">
        <v>5</v>
      </c>
      <c r="FK790" s="1062">
        <v>0</v>
      </c>
      <c r="FL790" s="1062">
        <v>0</v>
      </c>
      <c r="FM790" s="1062">
        <v>5</v>
      </c>
      <c r="FN790" s="1124">
        <v>1</v>
      </c>
      <c r="FQ790" s="1062">
        <v>5</v>
      </c>
      <c r="FR790" s="1062">
        <v>0</v>
      </c>
      <c r="FS790" s="1062">
        <v>2</v>
      </c>
      <c r="FT790" s="1062">
        <v>7</v>
      </c>
      <c r="FU790" s="1076">
        <v>1</v>
      </c>
      <c r="FY790" s="1062">
        <v>0</v>
      </c>
      <c r="FZ790" s="1062">
        <v>0</v>
      </c>
      <c r="GA790" s="1062">
        <v>0</v>
      </c>
      <c r="GB790" s="590">
        <v>0</v>
      </c>
      <c r="GC790" s="1139">
        <v>0</v>
      </c>
      <c r="GE790" s="589">
        <v>19</v>
      </c>
      <c r="GF790" s="589">
        <v>4</v>
      </c>
      <c r="GG790" s="589">
        <v>7</v>
      </c>
      <c r="GH790" s="586">
        <v>0</v>
      </c>
      <c r="GI790" s="586">
        <v>0</v>
      </c>
    </row>
    <row r="791" spans="1:191" hidden="1" x14ac:dyDescent="0.35">
      <c r="A791" s="1225">
        <v>43829</v>
      </c>
      <c r="Q791" s="1062">
        <v>5</v>
      </c>
      <c r="R791" s="1062">
        <v>0</v>
      </c>
      <c r="S791" s="1062">
        <v>8</v>
      </c>
      <c r="T791" s="1062">
        <v>13</v>
      </c>
      <c r="U791" s="1076">
        <v>1</v>
      </c>
      <c r="W791" s="1062">
        <v>5</v>
      </c>
      <c r="X791" s="1062">
        <v>0</v>
      </c>
      <c r="Y791" s="1062">
        <v>8</v>
      </c>
      <c r="Z791" s="1062">
        <v>13</v>
      </c>
      <c r="AA791" s="1076">
        <v>1</v>
      </c>
      <c r="AC791" s="1062">
        <v>4</v>
      </c>
      <c r="AD791" s="1062">
        <v>0</v>
      </c>
      <c r="AE791" s="1062">
        <v>0</v>
      </c>
      <c r="AF791" s="1062">
        <v>4</v>
      </c>
      <c r="AG791" s="1076">
        <v>1</v>
      </c>
      <c r="AJ791" s="1062">
        <v>2</v>
      </c>
      <c r="AK791" s="1062">
        <v>3</v>
      </c>
      <c r="AL791" s="1062">
        <v>0</v>
      </c>
      <c r="AM791" s="1062">
        <v>5</v>
      </c>
      <c r="AN791" s="1076">
        <v>1</v>
      </c>
      <c r="AQ791" s="1062">
        <v>1</v>
      </c>
      <c r="AR791" s="1062">
        <v>0</v>
      </c>
      <c r="AS791" s="1062">
        <v>0</v>
      </c>
      <c r="AT791" s="1062">
        <v>1</v>
      </c>
      <c r="AU791" s="1082">
        <v>1</v>
      </c>
      <c r="AX791" s="1062">
        <v>1</v>
      </c>
      <c r="AY791" s="1062">
        <v>0</v>
      </c>
      <c r="AZ791" s="1062">
        <v>0</v>
      </c>
      <c r="BA791" s="1062">
        <v>1</v>
      </c>
      <c r="BB791" s="1082">
        <v>1</v>
      </c>
      <c r="BP791" s="1062">
        <v>0</v>
      </c>
      <c r="BQ791" s="1128">
        <v>1</v>
      </c>
      <c r="BR791" s="1081">
        <v>0</v>
      </c>
      <c r="BV791" s="1062">
        <v>0</v>
      </c>
      <c r="BW791" s="1076">
        <v>1</v>
      </c>
      <c r="CA791" s="1062">
        <v>5</v>
      </c>
      <c r="CB791" s="1062">
        <v>0</v>
      </c>
      <c r="CC791" s="1062">
        <v>6</v>
      </c>
      <c r="CD791" s="1062">
        <v>11</v>
      </c>
      <c r="CE791" s="1082">
        <v>1</v>
      </c>
      <c r="CH791" s="1062">
        <v>5</v>
      </c>
      <c r="CI791" s="1062">
        <v>0</v>
      </c>
      <c r="CJ791" s="1062">
        <v>10</v>
      </c>
      <c r="CK791" s="1062">
        <v>15</v>
      </c>
      <c r="CL791" s="1082">
        <v>1</v>
      </c>
      <c r="CP791" s="1062">
        <v>10</v>
      </c>
      <c r="CQ791" s="1062">
        <v>1</v>
      </c>
      <c r="CR791" s="1062">
        <v>3</v>
      </c>
      <c r="CS791" s="1062">
        <v>14</v>
      </c>
      <c r="CT791" s="1082">
        <v>1</v>
      </c>
      <c r="CW791" s="1062">
        <v>10</v>
      </c>
      <c r="CX791" s="1062">
        <v>1</v>
      </c>
      <c r="CY791" s="1062">
        <v>4</v>
      </c>
      <c r="CZ791" s="1062">
        <v>15</v>
      </c>
      <c r="DA791" s="1082">
        <v>1</v>
      </c>
      <c r="DB791" s="1082"/>
      <c r="DC791" s="1082"/>
      <c r="DD791" s="1082"/>
      <c r="DE791" s="1082"/>
      <c r="DF791" s="1082"/>
      <c r="DG791" s="1082"/>
      <c r="DH791" s="1082"/>
      <c r="DI791" s="1082"/>
      <c r="DJ791" s="1082"/>
      <c r="DK791" s="1082"/>
      <c r="DL791" s="1082"/>
      <c r="EF791" s="1062">
        <v>13</v>
      </c>
      <c r="EG791" s="1062">
        <v>1</v>
      </c>
      <c r="EH791" s="1062">
        <v>4</v>
      </c>
      <c r="EI791" s="1062">
        <v>18</v>
      </c>
      <c r="EJ791" s="1082">
        <v>1</v>
      </c>
      <c r="EM791" s="1062">
        <v>14</v>
      </c>
      <c r="EN791" s="1062">
        <v>2</v>
      </c>
      <c r="EO791" s="1062">
        <v>5</v>
      </c>
      <c r="EP791" s="1062">
        <v>21</v>
      </c>
      <c r="EQ791" s="1082">
        <v>1</v>
      </c>
      <c r="EU791" s="1062">
        <v>0</v>
      </c>
      <c r="EV791" s="1062">
        <v>0</v>
      </c>
      <c r="EW791" s="1062">
        <v>0</v>
      </c>
      <c r="EX791" s="1062">
        <v>0</v>
      </c>
      <c r="EY791" s="1081">
        <v>0</v>
      </c>
      <c r="FB791" s="1062">
        <v>0</v>
      </c>
      <c r="FC791" s="1062">
        <v>0</v>
      </c>
      <c r="FD791" s="1062">
        <v>0</v>
      </c>
      <c r="FE791" s="1062">
        <v>0</v>
      </c>
      <c r="FF791" s="1082">
        <v>0</v>
      </c>
      <c r="FJ791" s="1062">
        <v>0</v>
      </c>
      <c r="FK791" s="1062">
        <v>0</v>
      </c>
      <c r="FL791" s="1062">
        <v>0</v>
      </c>
      <c r="FM791" s="1062">
        <v>0</v>
      </c>
      <c r="FN791" s="1124">
        <v>0</v>
      </c>
      <c r="FQ791" s="1062">
        <v>0</v>
      </c>
      <c r="FR791" s="1062">
        <v>0</v>
      </c>
      <c r="FS791" s="1062">
        <v>0</v>
      </c>
      <c r="FT791" s="1062">
        <v>0</v>
      </c>
      <c r="FU791" s="1076">
        <v>0</v>
      </c>
      <c r="FY791" s="1062">
        <v>2</v>
      </c>
      <c r="FZ791" s="1062">
        <v>0</v>
      </c>
      <c r="GA791" s="1062">
        <v>0</v>
      </c>
      <c r="GB791" s="590">
        <v>2</v>
      </c>
      <c r="GC791" s="1139">
        <v>1</v>
      </c>
      <c r="GE791" s="589">
        <v>35</v>
      </c>
      <c r="GF791" s="589">
        <v>2</v>
      </c>
      <c r="GG791" s="589">
        <v>13</v>
      </c>
      <c r="GH791" s="586">
        <v>0</v>
      </c>
      <c r="GI791" s="586">
        <v>1</v>
      </c>
    </row>
    <row r="792" spans="1:191" hidden="1" x14ac:dyDescent="0.35">
      <c r="A792" s="1225">
        <v>43830</v>
      </c>
      <c r="Q792" s="1062">
        <v>5</v>
      </c>
      <c r="R792" s="1062">
        <v>1</v>
      </c>
      <c r="S792" s="1062">
        <v>3</v>
      </c>
      <c r="T792" s="1062">
        <v>9</v>
      </c>
      <c r="U792" s="1076">
        <v>1</v>
      </c>
      <c r="W792" s="1062">
        <v>5</v>
      </c>
      <c r="X792" s="1062">
        <v>1</v>
      </c>
      <c r="Y792" s="1062">
        <v>4</v>
      </c>
      <c r="Z792" s="1062">
        <v>10</v>
      </c>
      <c r="AA792" s="1076">
        <v>1</v>
      </c>
      <c r="AC792" s="1062">
        <v>3</v>
      </c>
      <c r="AD792" s="1062">
        <v>0</v>
      </c>
      <c r="AE792" s="1062">
        <v>3</v>
      </c>
      <c r="AF792" s="1062">
        <v>6</v>
      </c>
      <c r="AG792" s="1076">
        <v>1</v>
      </c>
      <c r="AJ792" s="1062">
        <v>3</v>
      </c>
      <c r="AK792" s="1062">
        <v>0</v>
      </c>
      <c r="AL792" s="1062">
        <v>3</v>
      </c>
      <c r="AM792" s="1062">
        <v>6</v>
      </c>
      <c r="AN792" s="1076">
        <v>1</v>
      </c>
      <c r="AQ792" s="1062">
        <v>0</v>
      </c>
      <c r="AR792" s="1062">
        <v>0</v>
      </c>
      <c r="AS792" s="1062">
        <v>0</v>
      </c>
      <c r="AT792" s="1062">
        <v>0</v>
      </c>
      <c r="AU792" s="1082">
        <v>1</v>
      </c>
      <c r="AX792" s="1062">
        <v>1</v>
      </c>
      <c r="AY792" s="1062">
        <v>0</v>
      </c>
      <c r="AZ792" s="1062">
        <v>0</v>
      </c>
      <c r="BA792" s="1062">
        <v>1</v>
      </c>
      <c r="BB792" s="1082">
        <v>1</v>
      </c>
      <c r="BP792" s="1062">
        <v>0</v>
      </c>
      <c r="BQ792" s="1128">
        <v>1</v>
      </c>
      <c r="BR792" s="1081">
        <v>0</v>
      </c>
      <c r="BV792" s="1062">
        <v>0</v>
      </c>
      <c r="BW792" s="1076">
        <v>1</v>
      </c>
      <c r="CA792" s="1062">
        <v>2</v>
      </c>
      <c r="CB792" s="1062">
        <v>1</v>
      </c>
      <c r="CC792" s="1062">
        <v>1</v>
      </c>
      <c r="CD792" s="1062">
        <v>4</v>
      </c>
      <c r="CE792" s="1082">
        <v>1</v>
      </c>
      <c r="CH792" s="1062">
        <v>3</v>
      </c>
      <c r="CI792" s="1062">
        <v>1</v>
      </c>
      <c r="CJ792" s="1062">
        <v>5</v>
      </c>
      <c r="CK792" s="1062">
        <v>9</v>
      </c>
      <c r="CL792" s="1082">
        <v>1</v>
      </c>
      <c r="CP792" s="1062">
        <v>2</v>
      </c>
      <c r="CQ792" s="1062">
        <v>0</v>
      </c>
      <c r="CR792" s="1062">
        <v>4</v>
      </c>
      <c r="CS792" s="1062">
        <v>6</v>
      </c>
      <c r="CT792" s="1082">
        <v>1</v>
      </c>
      <c r="CW792" s="1062">
        <v>2</v>
      </c>
      <c r="CX792" s="1062">
        <v>0</v>
      </c>
      <c r="CY792" s="1062">
        <v>5</v>
      </c>
      <c r="CZ792" s="1062">
        <v>7</v>
      </c>
      <c r="DA792" s="1082">
        <v>1</v>
      </c>
      <c r="DB792" s="1082"/>
      <c r="DC792" s="1082"/>
      <c r="DD792" s="1082"/>
      <c r="DE792" s="1082"/>
      <c r="DF792" s="1082"/>
      <c r="DG792" s="1082"/>
      <c r="DH792" s="1082"/>
      <c r="DI792" s="1082"/>
      <c r="DJ792" s="1082"/>
      <c r="DK792" s="1082"/>
      <c r="DL792" s="1082"/>
      <c r="EF792" s="1062">
        <v>5</v>
      </c>
      <c r="EG792" s="1062">
        <v>0</v>
      </c>
      <c r="EH792" s="1062">
        <v>3</v>
      </c>
      <c r="EI792" s="1062">
        <v>8</v>
      </c>
      <c r="EJ792" s="1082">
        <v>1</v>
      </c>
      <c r="EM792" s="1062">
        <v>9</v>
      </c>
      <c r="EN792" s="1062">
        <v>2</v>
      </c>
      <c r="EO792" s="1062">
        <v>4</v>
      </c>
      <c r="EP792" s="1062">
        <v>15</v>
      </c>
      <c r="EQ792" s="1082">
        <v>1</v>
      </c>
      <c r="EU792" s="1062">
        <v>0</v>
      </c>
      <c r="EV792" s="1062">
        <v>0</v>
      </c>
      <c r="EW792" s="1062">
        <v>0</v>
      </c>
      <c r="EX792" s="1062">
        <v>0</v>
      </c>
      <c r="EY792" s="1081">
        <v>0</v>
      </c>
      <c r="FB792" s="1062">
        <v>0</v>
      </c>
      <c r="FC792" s="1062">
        <v>0</v>
      </c>
      <c r="FD792" s="1062">
        <v>0</v>
      </c>
      <c r="FE792" s="1062">
        <v>0</v>
      </c>
      <c r="FF792" s="1082">
        <v>0</v>
      </c>
      <c r="FJ792" s="1062">
        <v>5</v>
      </c>
      <c r="FK792" s="1062">
        <v>1</v>
      </c>
      <c r="FL792" s="1062">
        <v>1</v>
      </c>
      <c r="FM792" s="1062">
        <v>7</v>
      </c>
      <c r="FN792" s="1124">
        <v>1</v>
      </c>
      <c r="FQ792" s="1062">
        <v>6</v>
      </c>
      <c r="FR792" s="1062">
        <v>1</v>
      </c>
      <c r="FS792" s="1062">
        <v>1</v>
      </c>
      <c r="FT792" s="1062">
        <v>8</v>
      </c>
      <c r="FU792" s="1076">
        <v>1</v>
      </c>
      <c r="FY792" s="1062">
        <v>0</v>
      </c>
      <c r="FZ792" s="1062">
        <v>0</v>
      </c>
      <c r="GA792" s="1062">
        <v>0</v>
      </c>
      <c r="GB792" s="590">
        <v>0</v>
      </c>
      <c r="GC792" s="1139">
        <v>1</v>
      </c>
      <c r="GE792" s="589">
        <v>17</v>
      </c>
      <c r="GF792" s="589">
        <v>2</v>
      </c>
      <c r="GG792" s="589">
        <v>12</v>
      </c>
      <c r="GH792" s="586">
        <v>0</v>
      </c>
      <c r="GI792" s="586">
        <v>0</v>
      </c>
    </row>
    <row r="793" spans="1:191" s="1586" customFormat="1" hidden="1" x14ac:dyDescent="0.35">
      <c r="A793" s="1587">
        <v>2020</v>
      </c>
      <c r="B793" s="1573"/>
      <c r="C793" s="1573"/>
      <c r="D793" s="1573"/>
      <c r="E793" s="1573"/>
      <c r="F793" s="1574"/>
      <c r="G793" s="1575"/>
      <c r="H793" s="1576"/>
      <c r="I793" s="1573"/>
      <c r="J793" s="1573"/>
      <c r="K793" s="1573"/>
      <c r="L793" s="1573"/>
      <c r="M793" s="1574"/>
      <c r="N793" s="1574"/>
      <c r="O793" s="1576"/>
      <c r="P793" s="1576"/>
      <c r="Q793" s="1573"/>
      <c r="R793" s="1573"/>
      <c r="S793" s="1573"/>
      <c r="T793" s="1573"/>
      <c r="U793" s="1574"/>
      <c r="V793" s="1575"/>
      <c r="W793" s="1573"/>
      <c r="X793" s="1573"/>
      <c r="Y793" s="1573"/>
      <c r="Z793" s="1573"/>
      <c r="AA793" s="1574"/>
      <c r="AB793" s="1574"/>
      <c r="AC793" s="1573"/>
      <c r="AD793" s="1573"/>
      <c r="AE793" s="1573"/>
      <c r="AF793" s="1573"/>
      <c r="AG793" s="1574"/>
      <c r="AH793" s="1577"/>
      <c r="AI793" s="1576"/>
      <c r="AJ793" s="1573"/>
      <c r="AK793" s="1573"/>
      <c r="AL793" s="1573"/>
      <c r="AM793" s="1573"/>
      <c r="AN793" s="1574"/>
      <c r="AO793" s="1578"/>
      <c r="AP793" s="1573"/>
      <c r="AQ793" s="1573"/>
      <c r="AR793" s="1573"/>
      <c r="AS793" s="1573"/>
      <c r="AT793" s="1573"/>
      <c r="AU793" s="1578"/>
      <c r="AV793" s="1575"/>
      <c r="AW793" s="1576"/>
      <c r="AX793" s="1573"/>
      <c r="AY793" s="1573"/>
      <c r="AZ793" s="1573"/>
      <c r="BA793" s="1573"/>
      <c r="BB793" s="1578"/>
      <c r="BC793" s="1578"/>
      <c r="BD793" s="1576"/>
      <c r="BE793" s="1576"/>
      <c r="BF793" s="1573"/>
      <c r="BG793" s="1573"/>
      <c r="BH793" s="1573"/>
      <c r="BI793" s="1573"/>
      <c r="BJ793" s="1574"/>
      <c r="BK793" s="1578"/>
      <c r="BL793" s="1576"/>
      <c r="BM793" s="1573"/>
      <c r="BN793" s="1573"/>
      <c r="BO793" s="1573"/>
      <c r="BP793" s="1573"/>
      <c r="BQ793" s="1579"/>
      <c r="BR793" s="1577"/>
      <c r="BS793" s="1573"/>
      <c r="BT793" s="1573"/>
      <c r="BU793" s="1573"/>
      <c r="BV793" s="1573"/>
      <c r="BW793" s="1574"/>
      <c r="BX793" s="1578"/>
      <c r="BY793" s="1576"/>
      <c r="BZ793" s="1576"/>
      <c r="CA793" s="1573"/>
      <c r="CB793" s="1573"/>
      <c r="CC793" s="1573"/>
      <c r="CD793" s="1573"/>
      <c r="CE793" s="1578"/>
      <c r="CF793" s="1578"/>
      <c r="CG793" s="1576"/>
      <c r="CH793" s="1573"/>
      <c r="CI793" s="1573"/>
      <c r="CJ793" s="1573"/>
      <c r="CK793" s="1573"/>
      <c r="CL793" s="1578"/>
      <c r="CM793" s="1578"/>
      <c r="CN793" s="1576"/>
      <c r="CO793" s="1576"/>
      <c r="CP793" s="1573"/>
      <c r="CQ793" s="1573"/>
      <c r="CR793" s="1573"/>
      <c r="CS793" s="1573"/>
      <c r="CT793" s="1578"/>
      <c r="CU793" s="1578"/>
      <c r="CV793" s="1576"/>
      <c r="CW793" s="1573"/>
      <c r="CX793" s="1573"/>
      <c r="CY793" s="1573"/>
      <c r="CZ793" s="1573"/>
      <c r="DA793" s="1578"/>
      <c r="DB793" s="1578"/>
      <c r="DC793" s="1578"/>
      <c r="DD793" s="1578"/>
      <c r="DE793" s="1578"/>
      <c r="DF793" s="1578"/>
      <c r="DG793" s="1578"/>
      <c r="DH793" s="1578"/>
      <c r="DI793" s="1578"/>
      <c r="DJ793" s="1578"/>
      <c r="DK793" s="1578"/>
      <c r="DL793" s="1578"/>
      <c r="DM793" s="1578"/>
      <c r="DN793" s="1578"/>
      <c r="DO793" s="1576"/>
      <c r="DP793" s="1576"/>
      <c r="DQ793" s="1573"/>
      <c r="DR793" s="1573"/>
      <c r="DS793" s="1573"/>
      <c r="DT793" s="1573"/>
      <c r="DU793" s="1578"/>
      <c r="DV793" s="1578"/>
      <c r="DW793" s="1576"/>
      <c r="DX793" s="1573"/>
      <c r="DY793" s="1573"/>
      <c r="DZ793" s="1573"/>
      <c r="EA793" s="1573"/>
      <c r="EB793" s="1578"/>
      <c r="EC793" s="1578"/>
      <c r="ED793" s="1576"/>
      <c r="EE793" s="1576"/>
      <c r="EF793" s="1573"/>
      <c r="EG793" s="1573"/>
      <c r="EH793" s="1573"/>
      <c r="EI793" s="1573"/>
      <c r="EJ793" s="1578"/>
      <c r="EK793" s="1578"/>
      <c r="EL793" s="1576"/>
      <c r="EM793" s="1573"/>
      <c r="EN793" s="1573"/>
      <c r="EO793" s="1573"/>
      <c r="EP793" s="1573"/>
      <c r="EQ793" s="1578"/>
      <c r="ER793" s="1578"/>
      <c r="ES793" s="1576"/>
      <c r="ET793" s="1573"/>
      <c r="EU793" s="1573"/>
      <c r="EV793" s="1573"/>
      <c r="EW793" s="1573"/>
      <c r="EX793" s="1573"/>
      <c r="EY793" s="1577"/>
      <c r="EZ793" s="1580"/>
      <c r="FA793" s="1576"/>
      <c r="FB793" s="1573"/>
      <c r="FC793" s="1573"/>
      <c r="FD793" s="1573"/>
      <c r="FE793" s="1573"/>
      <c r="FF793" s="1578"/>
      <c r="FG793" s="1578"/>
      <c r="FH793" s="1581"/>
      <c r="FI793" s="1582"/>
      <c r="FJ793" s="1573"/>
      <c r="FK793" s="1573"/>
      <c r="FL793" s="1573"/>
      <c r="FM793" s="1573"/>
      <c r="FN793" s="1575"/>
      <c r="FO793" s="1578"/>
      <c r="FP793" s="1576"/>
      <c r="FQ793" s="1573"/>
      <c r="FR793" s="1573"/>
      <c r="FS793" s="1573"/>
      <c r="FT793" s="1573"/>
      <c r="FU793" s="1574"/>
      <c r="FV793" s="1578"/>
      <c r="FW793" s="1583"/>
      <c r="FX793" s="1582"/>
      <c r="FY793" s="1573"/>
      <c r="FZ793" s="1573"/>
      <c r="GA793" s="1573"/>
      <c r="GB793" s="1576"/>
      <c r="GC793" s="1584"/>
      <c r="GD793" s="1577"/>
      <c r="GE793" s="1585"/>
      <c r="GF793" s="1585"/>
      <c r="GG793" s="1585"/>
    </row>
    <row r="794" spans="1:191" hidden="1" x14ac:dyDescent="0.35">
      <c r="A794" s="1225">
        <v>43832</v>
      </c>
      <c r="Q794" s="1062">
        <v>8</v>
      </c>
      <c r="R794" s="1062">
        <v>1</v>
      </c>
      <c r="S794" s="1062">
        <v>3</v>
      </c>
      <c r="T794" s="1062">
        <v>12</v>
      </c>
      <c r="U794" s="1076">
        <v>1</v>
      </c>
      <c r="W794" s="1062">
        <v>8</v>
      </c>
      <c r="X794" s="1062">
        <v>2</v>
      </c>
      <c r="Y794" s="1062">
        <v>3</v>
      </c>
      <c r="Z794" s="1062">
        <v>13</v>
      </c>
      <c r="AA794" s="1076">
        <v>1</v>
      </c>
      <c r="AC794" s="1062">
        <v>4</v>
      </c>
      <c r="AD794" s="1062">
        <v>3</v>
      </c>
      <c r="AE794" s="1062">
        <v>3</v>
      </c>
      <c r="AF794" s="1062">
        <v>10</v>
      </c>
      <c r="AG794" s="1076">
        <v>1</v>
      </c>
      <c r="AJ794" s="1062">
        <v>4</v>
      </c>
      <c r="AK794" s="1062">
        <v>3</v>
      </c>
      <c r="AL794" s="1062">
        <v>3</v>
      </c>
      <c r="AM794" s="1062">
        <v>10</v>
      </c>
      <c r="AN794" s="1076">
        <v>1</v>
      </c>
      <c r="AQ794" s="1062">
        <v>2</v>
      </c>
      <c r="AR794" s="1062">
        <v>4</v>
      </c>
      <c r="AS794" s="1062">
        <v>2</v>
      </c>
      <c r="AT794" s="1062">
        <v>8</v>
      </c>
      <c r="AU794" s="1082">
        <v>1</v>
      </c>
      <c r="AX794" s="1062">
        <v>2</v>
      </c>
      <c r="AY794" s="1062">
        <v>4</v>
      </c>
      <c r="AZ794" s="1062">
        <v>2</v>
      </c>
      <c r="BA794" s="1062">
        <v>8</v>
      </c>
      <c r="BB794" s="1082">
        <v>1</v>
      </c>
      <c r="BP794" s="1062">
        <v>0</v>
      </c>
      <c r="BQ794" s="1128">
        <v>1</v>
      </c>
      <c r="BR794" s="1081">
        <v>0</v>
      </c>
      <c r="BV794" s="1062">
        <v>0</v>
      </c>
      <c r="BW794" s="1076">
        <v>1</v>
      </c>
      <c r="CA794" s="1062">
        <v>17</v>
      </c>
      <c r="CB794" s="1062">
        <v>0</v>
      </c>
      <c r="CC794" s="1062">
        <v>3</v>
      </c>
      <c r="CD794" s="1062">
        <v>20</v>
      </c>
      <c r="CE794" s="1082">
        <v>1</v>
      </c>
      <c r="CH794" s="1062">
        <v>18</v>
      </c>
      <c r="CI794" s="1062">
        <v>0</v>
      </c>
      <c r="CJ794" s="1062">
        <v>5</v>
      </c>
      <c r="CK794" s="1062">
        <v>23</v>
      </c>
      <c r="CL794" s="1082">
        <v>1</v>
      </c>
      <c r="CP794" s="1062">
        <v>8</v>
      </c>
      <c r="CQ794" s="1062">
        <v>0</v>
      </c>
      <c r="CR794" s="1062">
        <v>7</v>
      </c>
      <c r="CS794" s="1062">
        <v>15</v>
      </c>
      <c r="CT794" s="1082">
        <v>1</v>
      </c>
      <c r="CW794" s="1062">
        <v>8</v>
      </c>
      <c r="CX794" s="1062">
        <v>3</v>
      </c>
      <c r="CY794" s="1062">
        <v>7</v>
      </c>
      <c r="CZ794" s="1062">
        <v>18</v>
      </c>
      <c r="DA794" s="1082">
        <v>1</v>
      </c>
      <c r="DB794" s="1082"/>
      <c r="DC794" s="1082"/>
      <c r="DD794" s="1082"/>
      <c r="DE794" s="1082"/>
      <c r="DF794" s="1082"/>
      <c r="DG794" s="1082"/>
      <c r="DH794" s="1082"/>
      <c r="DI794" s="1082"/>
      <c r="DJ794" s="1082"/>
      <c r="DK794" s="1082"/>
      <c r="DL794" s="1082"/>
      <c r="EF794" s="1062">
        <v>11</v>
      </c>
      <c r="EG794" s="1062">
        <v>2</v>
      </c>
      <c r="EH794" s="1062">
        <v>1</v>
      </c>
      <c r="EI794" s="1062">
        <v>14</v>
      </c>
      <c r="EJ794" s="1082">
        <v>1</v>
      </c>
      <c r="EM794" s="1062">
        <v>13</v>
      </c>
      <c r="EN794" s="1062">
        <v>3</v>
      </c>
      <c r="EO794" s="1062">
        <v>1</v>
      </c>
      <c r="EP794" s="1062">
        <v>17</v>
      </c>
      <c r="EQ794" s="1082">
        <v>1</v>
      </c>
      <c r="EU794" s="1062">
        <v>5</v>
      </c>
      <c r="EV794" s="1062">
        <v>1</v>
      </c>
      <c r="EW794" s="1062">
        <v>2</v>
      </c>
      <c r="EX794" s="1062">
        <v>8</v>
      </c>
      <c r="EY794" s="1081">
        <v>1</v>
      </c>
      <c r="FB794" s="1062">
        <v>5</v>
      </c>
      <c r="FC794" s="1062">
        <v>1</v>
      </c>
      <c r="FD794" s="1062">
        <v>2</v>
      </c>
      <c r="FE794" s="1062">
        <v>8</v>
      </c>
      <c r="FF794" s="1082">
        <v>1</v>
      </c>
      <c r="FJ794" s="1062">
        <v>8</v>
      </c>
      <c r="FK794" s="1062">
        <v>2</v>
      </c>
      <c r="FL794" s="1062">
        <v>1</v>
      </c>
      <c r="FM794" s="1062">
        <v>11</v>
      </c>
      <c r="FN794" s="1124">
        <v>1</v>
      </c>
      <c r="FQ794" s="1062">
        <v>8</v>
      </c>
      <c r="FR794" s="1062">
        <v>2</v>
      </c>
      <c r="FS794" s="1062">
        <v>1</v>
      </c>
      <c r="FT794" s="1062">
        <v>11</v>
      </c>
      <c r="FU794" s="1076">
        <v>1</v>
      </c>
      <c r="FY794" s="1062">
        <v>1</v>
      </c>
      <c r="FZ794" s="1062">
        <v>1</v>
      </c>
      <c r="GA794" s="1062">
        <v>2</v>
      </c>
      <c r="GB794" s="590">
        <v>4</v>
      </c>
      <c r="GC794" s="1139">
        <v>1</v>
      </c>
      <c r="GE794" s="589">
        <v>56</v>
      </c>
      <c r="GF794" s="589">
        <v>13</v>
      </c>
      <c r="GG794" s="589">
        <v>21</v>
      </c>
      <c r="GH794" s="586">
        <v>0</v>
      </c>
      <c r="GI794" s="586">
        <v>0</v>
      </c>
    </row>
    <row r="795" spans="1:191" hidden="1" x14ac:dyDescent="0.35">
      <c r="A795" s="1227">
        <v>43833</v>
      </c>
      <c r="Q795" s="1062">
        <v>6</v>
      </c>
      <c r="R795" s="1062">
        <v>1</v>
      </c>
      <c r="S795" s="1062">
        <v>4</v>
      </c>
      <c r="T795" s="1062">
        <v>11</v>
      </c>
      <c r="U795" s="1076">
        <v>1</v>
      </c>
      <c r="W795" s="1062">
        <v>6</v>
      </c>
      <c r="X795" s="1062">
        <v>1</v>
      </c>
      <c r="Y795" s="1062">
        <v>4</v>
      </c>
      <c r="Z795" s="1062">
        <v>11</v>
      </c>
      <c r="AA795" s="1076">
        <v>1</v>
      </c>
      <c r="AC795" s="1062">
        <v>5</v>
      </c>
      <c r="AD795" s="1062">
        <v>2</v>
      </c>
      <c r="AE795" s="1062">
        <v>4</v>
      </c>
      <c r="AF795" s="1062">
        <v>11</v>
      </c>
      <c r="AG795" s="1076">
        <v>1</v>
      </c>
      <c r="AJ795" s="1062">
        <v>5</v>
      </c>
      <c r="AK795" s="1062">
        <v>2</v>
      </c>
      <c r="AL795" s="1062">
        <v>6</v>
      </c>
      <c r="AM795" s="1062">
        <v>13</v>
      </c>
      <c r="AN795" s="1076">
        <v>1</v>
      </c>
      <c r="AQ795" s="1062">
        <v>1</v>
      </c>
      <c r="AR795" s="1062">
        <v>5</v>
      </c>
      <c r="AS795" s="1062">
        <v>2</v>
      </c>
      <c r="AT795" s="1062">
        <v>8</v>
      </c>
      <c r="AU795" s="1082">
        <v>1</v>
      </c>
      <c r="AX795" s="1062">
        <v>1</v>
      </c>
      <c r="AY795" s="1062">
        <v>6</v>
      </c>
      <c r="AZ795" s="1062">
        <v>2</v>
      </c>
      <c r="BA795" s="1062">
        <v>9</v>
      </c>
      <c r="BB795" s="1082">
        <v>1</v>
      </c>
      <c r="BP795" s="1062">
        <v>0</v>
      </c>
      <c r="BQ795" s="1128">
        <v>1</v>
      </c>
      <c r="BR795" s="1081">
        <v>0</v>
      </c>
      <c r="BV795" s="1062">
        <v>0</v>
      </c>
      <c r="BW795" s="1076">
        <v>1</v>
      </c>
      <c r="CA795" s="1062">
        <v>3</v>
      </c>
      <c r="CB795" s="1062">
        <v>0</v>
      </c>
      <c r="CC795" s="1062">
        <v>1</v>
      </c>
      <c r="CD795" s="1062">
        <v>4</v>
      </c>
      <c r="CE795" s="1082">
        <v>1</v>
      </c>
      <c r="CH795" s="1062">
        <v>8</v>
      </c>
      <c r="CI795" s="1062">
        <v>2</v>
      </c>
      <c r="CJ795" s="1062">
        <v>5</v>
      </c>
      <c r="CK795" s="1062">
        <v>15</v>
      </c>
      <c r="CL795" s="1082">
        <v>1</v>
      </c>
      <c r="CP795" s="1062">
        <v>8</v>
      </c>
      <c r="CQ795" s="1062">
        <v>0</v>
      </c>
      <c r="CR795" s="1062">
        <v>3</v>
      </c>
      <c r="CS795" s="1062">
        <v>11</v>
      </c>
      <c r="CT795" s="1082">
        <v>1</v>
      </c>
      <c r="CW795" s="1062">
        <v>8</v>
      </c>
      <c r="CX795" s="1062">
        <v>1</v>
      </c>
      <c r="CY795" s="1062">
        <v>4</v>
      </c>
      <c r="CZ795" s="1062">
        <v>13</v>
      </c>
      <c r="DA795" s="1082">
        <v>1</v>
      </c>
      <c r="DB795" s="1082"/>
      <c r="DC795" s="1082"/>
      <c r="DD795" s="1082"/>
      <c r="DE795" s="1082"/>
      <c r="DF795" s="1082"/>
      <c r="DG795" s="1082"/>
      <c r="DH795" s="1082"/>
      <c r="DI795" s="1082"/>
      <c r="DJ795" s="1082"/>
      <c r="DK795" s="1082"/>
      <c r="DL795" s="1082"/>
      <c r="EF795" s="1062">
        <v>2</v>
      </c>
      <c r="EG795" s="1062">
        <v>2</v>
      </c>
      <c r="EH795" s="1062">
        <v>4</v>
      </c>
      <c r="EI795" s="1062">
        <v>8</v>
      </c>
      <c r="EJ795" s="1082">
        <v>1</v>
      </c>
      <c r="EM795" s="1062">
        <v>5</v>
      </c>
      <c r="EN795" s="1062">
        <v>4</v>
      </c>
      <c r="EO795" s="1062">
        <v>4</v>
      </c>
      <c r="EP795" s="1062">
        <v>13</v>
      </c>
      <c r="EQ795" s="1082">
        <v>1</v>
      </c>
      <c r="EU795" s="1062">
        <v>10</v>
      </c>
      <c r="EV795" s="1062">
        <v>0</v>
      </c>
      <c r="EW795" s="1062">
        <v>7</v>
      </c>
      <c r="EX795" s="1062">
        <v>17</v>
      </c>
      <c r="EY795" s="1081">
        <v>1</v>
      </c>
      <c r="FB795" s="1062">
        <v>10</v>
      </c>
      <c r="FC795" s="1062">
        <v>0</v>
      </c>
      <c r="FD795" s="1062">
        <v>10</v>
      </c>
      <c r="FE795" s="1062">
        <v>20</v>
      </c>
      <c r="FF795" s="1082">
        <v>1</v>
      </c>
      <c r="FJ795" s="1062">
        <v>4</v>
      </c>
      <c r="FK795" s="1062">
        <v>0</v>
      </c>
      <c r="FL795" s="1062">
        <v>0</v>
      </c>
      <c r="FM795" s="1062">
        <v>4</v>
      </c>
      <c r="FN795" s="1124">
        <v>1</v>
      </c>
      <c r="FQ795" s="1062">
        <v>6</v>
      </c>
      <c r="FR795" s="1062">
        <v>0</v>
      </c>
      <c r="FS795" s="1062">
        <v>0</v>
      </c>
      <c r="FT795" s="1062">
        <v>6</v>
      </c>
      <c r="FU795" s="1076">
        <v>1</v>
      </c>
      <c r="FY795" s="1062">
        <v>0</v>
      </c>
      <c r="FZ795" s="1062">
        <v>0</v>
      </c>
      <c r="GA795" s="1062">
        <v>0</v>
      </c>
      <c r="GB795" s="590">
        <v>0</v>
      </c>
      <c r="GC795" s="1139">
        <v>1</v>
      </c>
      <c r="GE795" s="589">
        <v>33</v>
      </c>
      <c r="GF795" s="589">
        <v>9</v>
      </c>
      <c r="GG795" s="589">
        <v>21</v>
      </c>
      <c r="GH795" s="586">
        <v>0</v>
      </c>
      <c r="GI795" s="586">
        <v>1</v>
      </c>
    </row>
    <row r="796" spans="1:191" hidden="1" x14ac:dyDescent="0.35">
      <c r="A796" s="1225">
        <v>43836</v>
      </c>
      <c r="Q796" s="1062">
        <v>5</v>
      </c>
      <c r="R796" s="1062">
        <v>4</v>
      </c>
      <c r="S796" s="1062">
        <v>0</v>
      </c>
      <c r="T796" s="1062">
        <v>9</v>
      </c>
      <c r="U796" s="1076">
        <v>1</v>
      </c>
      <c r="W796" s="1062">
        <v>6</v>
      </c>
      <c r="X796" s="1062">
        <v>4</v>
      </c>
      <c r="Y796" s="1062">
        <v>1</v>
      </c>
      <c r="Z796" s="1062">
        <v>11</v>
      </c>
      <c r="AA796" s="1076">
        <v>1</v>
      </c>
      <c r="AC796" s="1062">
        <v>8</v>
      </c>
      <c r="AD796" s="1062">
        <v>2</v>
      </c>
      <c r="AE796" s="1062">
        <v>3</v>
      </c>
      <c r="AF796" s="1062">
        <v>13</v>
      </c>
      <c r="AG796" s="1076">
        <v>1</v>
      </c>
      <c r="AJ796" s="1062">
        <v>8</v>
      </c>
      <c r="AK796" s="1062">
        <v>4</v>
      </c>
      <c r="AL796" s="1062">
        <v>4</v>
      </c>
      <c r="AM796" s="1062">
        <v>16</v>
      </c>
      <c r="AN796" s="1076">
        <v>1</v>
      </c>
      <c r="AQ796" s="1062">
        <v>2</v>
      </c>
      <c r="AR796" s="1062">
        <v>2</v>
      </c>
      <c r="AS796" s="1062">
        <v>3</v>
      </c>
      <c r="AT796" s="1062">
        <v>7</v>
      </c>
      <c r="AU796" s="1082">
        <v>1</v>
      </c>
      <c r="AX796" s="1062">
        <v>2</v>
      </c>
      <c r="AY796" s="1062">
        <v>3</v>
      </c>
      <c r="AZ796" s="1062">
        <v>4</v>
      </c>
      <c r="BA796" s="1062">
        <v>9</v>
      </c>
      <c r="BB796" s="1082">
        <v>1</v>
      </c>
      <c r="BP796" s="1062">
        <v>0</v>
      </c>
      <c r="BQ796" s="1128">
        <v>1</v>
      </c>
      <c r="BR796" s="1081">
        <v>0</v>
      </c>
      <c r="BV796" s="1062">
        <v>0</v>
      </c>
      <c r="BW796" s="1076">
        <v>1</v>
      </c>
      <c r="CA796" s="1062">
        <v>10</v>
      </c>
      <c r="CB796" s="1062">
        <v>1</v>
      </c>
      <c r="CC796" s="1062">
        <v>2</v>
      </c>
      <c r="CD796" s="1062">
        <v>13</v>
      </c>
      <c r="CE796" s="1082">
        <v>1</v>
      </c>
      <c r="CH796" s="1062">
        <v>11</v>
      </c>
      <c r="CI796" s="1062">
        <v>1</v>
      </c>
      <c r="CJ796" s="1062">
        <v>3</v>
      </c>
      <c r="CK796" s="1062">
        <v>15</v>
      </c>
      <c r="CL796" s="1082">
        <v>1</v>
      </c>
      <c r="CP796" s="1062">
        <v>0</v>
      </c>
      <c r="CQ796" s="1062">
        <v>0</v>
      </c>
      <c r="CR796" s="1062">
        <v>0</v>
      </c>
      <c r="CS796" s="1062">
        <v>0</v>
      </c>
      <c r="CT796" s="1082">
        <v>0</v>
      </c>
      <c r="CW796" s="1062">
        <v>0</v>
      </c>
      <c r="CX796" s="1062">
        <v>0</v>
      </c>
      <c r="CY796" s="1062">
        <v>0</v>
      </c>
      <c r="CZ796" s="1062">
        <v>0</v>
      </c>
      <c r="DA796" s="1082">
        <v>0</v>
      </c>
      <c r="DB796" s="1082"/>
      <c r="DC796" s="1082"/>
      <c r="DD796" s="1082"/>
      <c r="DE796" s="1082"/>
      <c r="DF796" s="1082"/>
      <c r="DG796" s="1082"/>
      <c r="DH796" s="1082"/>
      <c r="DI796" s="1082"/>
      <c r="DJ796" s="1082"/>
      <c r="DK796" s="1082"/>
      <c r="DL796" s="1082"/>
      <c r="EF796" s="1062">
        <v>5</v>
      </c>
      <c r="EG796" s="1062">
        <v>0</v>
      </c>
      <c r="EH796" s="1062">
        <v>1</v>
      </c>
      <c r="EI796" s="1062">
        <v>6</v>
      </c>
      <c r="EJ796" s="1082">
        <v>1</v>
      </c>
      <c r="EM796" s="1062">
        <v>5</v>
      </c>
      <c r="EN796" s="1062">
        <v>1</v>
      </c>
      <c r="EO796" s="1062">
        <v>1</v>
      </c>
      <c r="EP796" s="1062">
        <v>7</v>
      </c>
      <c r="EQ796" s="1082">
        <v>1</v>
      </c>
      <c r="EU796" s="1062">
        <v>2</v>
      </c>
      <c r="EV796" s="1062">
        <v>1</v>
      </c>
      <c r="EW796" s="1062">
        <v>5</v>
      </c>
      <c r="EX796" s="1062">
        <v>8</v>
      </c>
      <c r="EY796" s="1081">
        <v>1</v>
      </c>
      <c r="FB796" s="1062">
        <v>2</v>
      </c>
      <c r="FC796" s="1062">
        <v>1</v>
      </c>
      <c r="FD796" s="1062">
        <v>7</v>
      </c>
      <c r="FE796" s="1062">
        <v>10</v>
      </c>
      <c r="FF796" s="1082">
        <v>1</v>
      </c>
      <c r="FJ796" s="1062">
        <v>2</v>
      </c>
      <c r="FK796" s="1062">
        <v>0</v>
      </c>
      <c r="FL796" s="1062">
        <v>3</v>
      </c>
      <c r="FM796" s="1062">
        <v>5</v>
      </c>
      <c r="FN796" s="1124">
        <v>1</v>
      </c>
      <c r="FQ796" s="1062">
        <v>3</v>
      </c>
      <c r="FR796" s="1062">
        <v>0</v>
      </c>
      <c r="FS796" s="1062">
        <v>3</v>
      </c>
      <c r="FT796" s="1062">
        <v>6</v>
      </c>
      <c r="FU796" s="1076">
        <v>1</v>
      </c>
      <c r="FY796" s="1062">
        <v>2</v>
      </c>
      <c r="FZ796" s="1062">
        <v>1</v>
      </c>
      <c r="GA796" s="1062">
        <v>4</v>
      </c>
      <c r="GB796" s="590">
        <v>7</v>
      </c>
      <c r="GC796" s="1139">
        <v>1</v>
      </c>
      <c r="GE796" s="589">
        <v>31</v>
      </c>
      <c r="GF796" s="589">
        <v>7</v>
      </c>
      <c r="GG796" s="589">
        <v>21</v>
      </c>
      <c r="GH796" s="586">
        <v>1</v>
      </c>
      <c r="GI796" s="586">
        <v>5</v>
      </c>
    </row>
    <row r="797" spans="1:191" hidden="1" x14ac:dyDescent="0.35">
      <c r="A797" s="1225">
        <v>43837</v>
      </c>
      <c r="Q797" s="1062">
        <v>7</v>
      </c>
      <c r="R797" s="1062">
        <v>0</v>
      </c>
      <c r="S797" s="1062">
        <v>0</v>
      </c>
      <c r="T797" s="1062">
        <v>7</v>
      </c>
      <c r="U797" s="1076">
        <v>1</v>
      </c>
      <c r="W797" s="1062">
        <v>7</v>
      </c>
      <c r="X797" s="1062">
        <v>0</v>
      </c>
      <c r="Y797" s="1062">
        <v>1</v>
      </c>
      <c r="Z797" s="1062">
        <v>8</v>
      </c>
      <c r="AA797" s="1076">
        <v>1</v>
      </c>
      <c r="AC797" s="1062">
        <v>2</v>
      </c>
      <c r="AD797" s="1062">
        <v>2</v>
      </c>
      <c r="AE797" s="1062">
        <v>2</v>
      </c>
      <c r="AF797" s="1062">
        <v>6</v>
      </c>
      <c r="AG797" s="1076">
        <v>1</v>
      </c>
      <c r="AJ797" s="1062">
        <v>2</v>
      </c>
      <c r="AK797" s="1062">
        <v>3</v>
      </c>
      <c r="AL797" s="1062">
        <v>3</v>
      </c>
      <c r="AM797" s="1062">
        <v>8</v>
      </c>
      <c r="AN797" s="1076">
        <v>1</v>
      </c>
      <c r="AQ797" s="1062">
        <v>0</v>
      </c>
      <c r="AR797" s="1062">
        <v>0</v>
      </c>
      <c r="AS797" s="1062">
        <v>3</v>
      </c>
      <c r="AT797" s="1062">
        <v>3</v>
      </c>
      <c r="AU797" s="1082">
        <v>1</v>
      </c>
      <c r="AX797" s="1062">
        <v>0</v>
      </c>
      <c r="AY797" s="1062">
        <v>0</v>
      </c>
      <c r="AZ797" s="1062">
        <v>3</v>
      </c>
      <c r="BA797" s="1062">
        <v>3</v>
      </c>
      <c r="BB797" s="1082">
        <v>1</v>
      </c>
      <c r="BP797" s="1062">
        <v>0</v>
      </c>
      <c r="BQ797" s="1128">
        <v>1</v>
      </c>
      <c r="BR797" s="1081">
        <v>0</v>
      </c>
      <c r="BV797" s="1062">
        <v>0</v>
      </c>
      <c r="BW797" s="1076">
        <v>1</v>
      </c>
      <c r="CA797" s="1062">
        <v>1</v>
      </c>
      <c r="CB797" s="1062">
        <v>1</v>
      </c>
      <c r="CC797" s="1062">
        <v>0</v>
      </c>
      <c r="CD797" s="1062">
        <v>2</v>
      </c>
      <c r="CE797" s="1082">
        <v>1</v>
      </c>
      <c r="CH797" s="1062">
        <v>2</v>
      </c>
      <c r="CI797" s="1062">
        <v>1</v>
      </c>
      <c r="CJ797" s="1062">
        <v>2</v>
      </c>
      <c r="CK797" s="1062">
        <v>5</v>
      </c>
      <c r="CL797" s="1082">
        <v>1</v>
      </c>
      <c r="CP797" s="1062">
        <v>5</v>
      </c>
      <c r="CQ797" s="1062">
        <v>0</v>
      </c>
      <c r="CR797" s="1062">
        <v>6</v>
      </c>
      <c r="CS797" s="1062">
        <v>11</v>
      </c>
      <c r="CT797" s="1082">
        <v>1</v>
      </c>
      <c r="CW797" s="1062">
        <v>5</v>
      </c>
      <c r="CX797" s="1062">
        <v>0</v>
      </c>
      <c r="CY797" s="1062">
        <v>7</v>
      </c>
      <c r="CZ797" s="1062">
        <v>12</v>
      </c>
      <c r="DA797" s="1082">
        <v>1</v>
      </c>
      <c r="DB797" s="1082"/>
      <c r="DC797" s="1082"/>
      <c r="DD797" s="1082"/>
      <c r="DE797" s="1082"/>
      <c r="DF797" s="1082"/>
      <c r="DG797" s="1082"/>
      <c r="DH797" s="1082"/>
      <c r="DI797" s="1082"/>
      <c r="DJ797" s="1082"/>
      <c r="DK797" s="1082"/>
      <c r="DL797" s="1082"/>
      <c r="EF797" s="1062">
        <v>11</v>
      </c>
      <c r="EG797" s="1062">
        <v>0</v>
      </c>
      <c r="EH797" s="1062">
        <v>0</v>
      </c>
      <c r="EI797" s="1062">
        <v>11</v>
      </c>
      <c r="EJ797" s="1082">
        <v>1</v>
      </c>
      <c r="EM797" s="1062">
        <v>12</v>
      </c>
      <c r="EN797" s="1062">
        <v>2</v>
      </c>
      <c r="EO797" s="1062">
        <v>3</v>
      </c>
      <c r="EP797" s="1062">
        <v>17</v>
      </c>
      <c r="EQ797" s="1082">
        <v>1</v>
      </c>
      <c r="EU797" s="1062">
        <v>5</v>
      </c>
      <c r="EV797" s="1062">
        <v>1</v>
      </c>
      <c r="EW797" s="1062">
        <v>0</v>
      </c>
      <c r="EX797" s="1062">
        <v>6</v>
      </c>
      <c r="EY797" s="1081">
        <v>1</v>
      </c>
      <c r="FB797" s="1062">
        <v>6</v>
      </c>
      <c r="FC797" s="1062">
        <v>2</v>
      </c>
      <c r="FD797" s="1062">
        <v>4</v>
      </c>
      <c r="FE797" s="1062">
        <v>12</v>
      </c>
      <c r="FF797" s="1082">
        <v>1</v>
      </c>
      <c r="FJ797" s="1062">
        <v>3</v>
      </c>
      <c r="FK797" s="1062">
        <v>1</v>
      </c>
      <c r="FL797" s="1062">
        <v>2</v>
      </c>
      <c r="FM797" s="1062">
        <v>6</v>
      </c>
      <c r="FN797" s="1124">
        <v>1</v>
      </c>
      <c r="FQ797" s="1062">
        <v>4</v>
      </c>
      <c r="FR797" s="1062">
        <v>2</v>
      </c>
      <c r="FS797" s="1062">
        <v>4</v>
      </c>
      <c r="FT797" s="1062">
        <v>10</v>
      </c>
      <c r="FU797" s="1076">
        <v>1</v>
      </c>
      <c r="FY797" s="1062">
        <v>3</v>
      </c>
      <c r="FZ797" s="1062">
        <v>0</v>
      </c>
      <c r="GA797" s="1062">
        <v>3</v>
      </c>
      <c r="GB797" s="590">
        <v>6</v>
      </c>
      <c r="GC797" s="1139">
        <v>1</v>
      </c>
      <c r="GE797" s="589">
        <v>30</v>
      </c>
      <c r="GF797" s="589">
        <v>5</v>
      </c>
      <c r="GG797" s="589">
        <v>16</v>
      </c>
      <c r="GH797" s="586">
        <v>0</v>
      </c>
      <c r="GI797" s="586">
        <v>0</v>
      </c>
    </row>
    <row r="798" spans="1:191" hidden="1" x14ac:dyDescent="0.35">
      <c r="A798" s="1225">
        <v>43838</v>
      </c>
      <c r="Q798" s="1062">
        <v>3</v>
      </c>
      <c r="R798" s="1062">
        <v>1</v>
      </c>
      <c r="S798" s="1062">
        <v>3</v>
      </c>
      <c r="T798" s="1062">
        <v>7</v>
      </c>
      <c r="U798" s="1076">
        <v>1</v>
      </c>
      <c r="W798" s="1062">
        <v>4</v>
      </c>
      <c r="X798" s="1062">
        <v>2</v>
      </c>
      <c r="Y798" s="1062">
        <v>3</v>
      </c>
      <c r="Z798" s="1062">
        <v>9</v>
      </c>
      <c r="AA798" s="1076">
        <v>1</v>
      </c>
      <c r="AC798" s="1062">
        <v>5</v>
      </c>
      <c r="AD798" s="1062">
        <v>0</v>
      </c>
      <c r="AE798" s="1062">
        <v>6</v>
      </c>
      <c r="AF798" s="1062">
        <v>11</v>
      </c>
      <c r="AG798" s="1076">
        <v>1</v>
      </c>
      <c r="AJ798" s="1062">
        <v>5</v>
      </c>
      <c r="AK798" s="1062">
        <v>0</v>
      </c>
      <c r="AL798" s="1062">
        <v>8</v>
      </c>
      <c r="AM798" s="1062">
        <v>13</v>
      </c>
      <c r="AN798" s="1076">
        <v>1</v>
      </c>
      <c r="AQ798" s="1062">
        <v>3</v>
      </c>
      <c r="AR798" s="1062">
        <v>1</v>
      </c>
      <c r="AS798" s="1062">
        <v>3</v>
      </c>
      <c r="AT798" s="1062">
        <v>7</v>
      </c>
      <c r="AU798" s="1082">
        <v>1</v>
      </c>
      <c r="AX798" s="1062">
        <v>3</v>
      </c>
      <c r="AY798" s="1062">
        <v>1</v>
      </c>
      <c r="AZ798" s="1062">
        <v>3</v>
      </c>
      <c r="BA798" s="1062">
        <v>7</v>
      </c>
      <c r="BB798" s="1082">
        <v>1</v>
      </c>
      <c r="BP798" s="1062">
        <v>0</v>
      </c>
      <c r="BQ798" s="1128">
        <v>1</v>
      </c>
      <c r="BR798" s="1081">
        <v>0</v>
      </c>
      <c r="BV798" s="1062">
        <v>0</v>
      </c>
      <c r="BW798" s="1076">
        <v>1</v>
      </c>
      <c r="CA798" s="1062">
        <v>8</v>
      </c>
      <c r="CB798" s="1062">
        <v>1</v>
      </c>
      <c r="CC798" s="1062">
        <v>3</v>
      </c>
      <c r="CD798" s="1062">
        <v>12</v>
      </c>
      <c r="CE798" s="1082">
        <v>1</v>
      </c>
      <c r="CH798" s="1062">
        <v>11</v>
      </c>
      <c r="CI798" s="1062">
        <v>1</v>
      </c>
      <c r="CJ798" s="1062">
        <v>3</v>
      </c>
      <c r="CK798" s="1062">
        <v>15</v>
      </c>
      <c r="CL798" s="1082">
        <v>1</v>
      </c>
      <c r="CP798" s="1062">
        <v>11</v>
      </c>
      <c r="CQ798" s="1062">
        <v>0</v>
      </c>
      <c r="CR798" s="1062">
        <v>3</v>
      </c>
      <c r="CS798" s="1062">
        <v>14</v>
      </c>
      <c r="CT798" s="1082">
        <v>1</v>
      </c>
      <c r="CW798" s="1062">
        <v>11</v>
      </c>
      <c r="CX798" s="1062">
        <v>0</v>
      </c>
      <c r="CY798" s="1062">
        <v>4</v>
      </c>
      <c r="CZ798" s="1062">
        <v>15</v>
      </c>
      <c r="DA798" s="1082">
        <v>1</v>
      </c>
      <c r="DB798" s="1082"/>
      <c r="DC798" s="1082"/>
      <c r="DD798" s="1082"/>
      <c r="DE798" s="1082"/>
      <c r="DF798" s="1082"/>
      <c r="DG798" s="1082"/>
      <c r="DH798" s="1082"/>
      <c r="DI798" s="1082"/>
      <c r="DJ798" s="1082"/>
      <c r="DK798" s="1082"/>
      <c r="DL798" s="1082"/>
      <c r="EF798" s="1062">
        <v>2</v>
      </c>
      <c r="EG798" s="1062">
        <v>0</v>
      </c>
      <c r="EH798" s="1062">
        <v>4</v>
      </c>
      <c r="EI798" s="1062">
        <v>6</v>
      </c>
      <c r="EJ798" s="1082">
        <v>1</v>
      </c>
      <c r="EM798" s="1062">
        <v>3</v>
      </c>
      <c r="EN798" s="1062">
        <v>0</v>
      </c>
      <c r="EO798" s="1062">
        <v>4</v>
      </c>
      <c r="EP798" s="1062">
        <v>7</v>
      </c>
      <c r="EQ798" s="1082">
        <v>1</v>
      </c>
      <c r="EU798" s="1062">
        <v>11</v>
      </c>
      <c r="EV798" s="1062">
        <v>1</v>
      </c>
      <c r="EW798" s="1062">
        <v>3</v>
      </c>
      <c r="EX798" s="1062">
        <v>15</v>
      </c>
      <c r="EY798" s="1081">
        <v>1</v>
      </c>
      <c r="FB798" s="1062">
        <v>12</v>
      </c>
      <c r="FC798" s="1062">
        <v>1</v>
      </c>
      <c r="FD798" s="1062">
        <v>3</v>
      </c>
      <c r="FE798" s="1062">
        <v>16</v>
      </c>
      <c r="FF798" s="1082">
        <v>1</v>
      </c>
      <c r="FJ798" s="1062">
        <v>8</v>
      </c>
      <c r="FK798" s="1062">
        <v>0</v>
      </c>
      <c r="FL798" s="1062">
        <v>2</v>
      </c>
      <c r="FM798" s="1062">
        <v>10</v>
      </c>
      <c r="FN798" s="1124">
        <v>1</v>
      </c>
      <c r="FQ798" s="1062">
        <v>8</v>
      </c>
      <c r="FR798" s="1062">
        <v>1</v>
      </c>
      <c r="FS798" s="1062">
        <v>2</v>
      </c>
      <c r="FT798" s="1062">
        <v>11</v>
      </c>
      <c r="FU798" s="1076">
        <v>1</v>
      </c>
      <c r="FY798" s="1062">
        <v>0</v>
      </c>
      <c r="FZ798" s="1062">
        <v>0</v>
      </c>
      <c r="GA798" s="1062">
        <v>0</v>
      </c>
      <c r="GB798" s="590">
        <v>0</v>
      </c>
      <c r="GC798" s="1139">
        <v>0</v>
      </c>
      <c r="GE798" s="589">
        <v>48</v>
      </c>
      <c r="GF798" s="589">
        <v>3</v>
      </c>
      <c r="GG798" s="589">
        <v>24</v>
      </c>
      <c r="GH798" s="586">
        <v>0</v>
      </c>
      <c r="GI798" s="586">
        <v>1</v>
      </c>
    </row>
    <row r="799" spans="1:191" hidden="1" x14ac:dyDescent="0.35">
      <c r="A799" s="1225">
        <v>43839</v>
      </c>
      <c r="Q799" s="1062">
        <v>5</v>
      </c>
      <c r="R799" s="1062">
        <v>3</v>
      </c>
      <c r="S799" s="1062">
        <v>4</v>
      </c>
      <c r="T799" s="1062">
        <v>12</v>
      </c>
      <c r="U799" s="1076">
        <v>1</v>
      </c>
      <c r="W799" s="1062">
        <v>6</v>
      </c>
      <c r="X799" s="1062">
        <v>4</v>
      </c>
      <c r="Y799" s="1062">
        <v>4</v>
      </c>
      <c r="Z799" s="1062">
        <v>14</v>
      </c>
      <c r="AA799" s="1076">
        <v>1</v>
      </c>
      <c r="AC799" s="1062">
        <v>4</v>
      </c>
      <c r="AD799" s="1062">
        <v>0</v>
      </c>
      <c r="AE799" s="1062">
        <v>4</v>
      </c>
      <c r="AF799" s="1062">
        <v>8</v>
      </c>
      <c r="AG799" s="1076">
        <v>1</v>
      </c>
      <c r="AJ799" s="1062">
        <v>5</v>
      </c>
      <c r="AK799" s="1062">
        <v>1</v>
      </c>
      <c r="AL799" s="1062">
        <v>4</v>
      </c>
      <c r="AM799" s="1062">
        <v>10</v>
      </c>
      <c r="AN799" s="1076">
        <v>1</v>
      </c>
      <c r="AQ799" s="1062">
        <v>3</v>
      </c>
      <c r="AR799" s="1062">
        <v>1</v>
      </c>
      <c r="AS799" s="1062">
        <v>2</v>
      </c>
      <c r="AT799" s="1062">
        <v>6</v>
      </c>
      <c r="AU799" s="1082">
        <v>1</v>
      </c>
      <c r="AX799" s="1062">
        <v>3</v>
      </c>
      <c r="AY799" s="1062">
        <v>1</v>
      </c>
      <c r="AZ799" s="1062">
        <v>3</v>
      </c>
      <c r="BA799" s="1062">
        <v>7</v>
      </c>
      <c r="BB799" s="1082">
        <v>1</v>
      </c>
      <c r="BP799" s="1062">
        <v>0</v>
      </c>
      <c r="BQ799" s="1128">
        <v>1</v>
      </c>
      <c r="BR799" s="1081">
        <v>0</v>
      </c>
      <c r="BV799" s="1062">
        <v>0</v>
      </c>
      <c r="BW799" s="1076">
        <v>1</v>
      </c>
      <c r="CA799" s="1062">
        <v>5</v>
      </c>
      <c r="CB799" s="1062">
        <v>1</v>
      </c>
      <c r="CC799" s="1062">
        <v>3</v>
      </c>
      <c r="CD799" s="1062">
        <v>9</v>
      </c>
      <c r="CE799" s="1082">
        <v>1</v>
      </c>
      <c r="CH799" s="1062">
        <v>7</v>
      </c>
      <c r="CI799" s="1062">
        <v>1</v>
      </c>
      <c r="CJ799" s="1062">
        <v>4</v>
      </c>
      <c r="CK799" s="1062">
        <v>12</v>
      </c>
      <c r="CL799" s="1082">
        <v>1</v>
      </c>
      <c r="CP799" s="1062">
        <v>8</v>
      </c>
      <c r="CQ799" s="1062">
        <v>1</v>
      </c>
      <c r="CR799" s="1062">
        <v>1</v>
      </c>
      <c r="CS799" s="1062">
        <v>10</v>
      </c>
      <c r="CT799" s="1082">
        <v>1</v>
      </c>
      <c r="CW799" s="1062">
        <v>9</v>
      </c>
      <c r="CX799" s="1062">
        <v>2</v>
      </c>
      <c r="CY799" s="1062">
        <v>1</v>
      </c>
      <c r="CZ799" s="1062">
        <v>12</v>
      </c>
      <c r="DA799" s="1082">
        <v>1</v>
      </c>
      <c r="DB799" s="1082"/>
      <c r="DC799" s="1082"/>
      <c r="DD799" s="1082"/>
      <c r="DE799" s="1082"/>
      <c r="DF799" s="1082"/>
      <c r="DG799" s="1082"/>
      <c r="DH799" s="1082"/>
      <c r="DI799" s="1082"/>
      <c r="DJ799" s="1082"/>
      <c r="DK799" s="1082"/>
      <c r="DL799" s="1082"/>
      <c r="EF799" s="1062">
        <v>4</v>
      </c>
      <c r="EG799" s="1062">
        <v>1</v>
      </c>
      <c r="EH799" s="1062">
        <v>5</v>
      </c>
      <c r="EI799" s="1062">
        <v>10</v>
      </c>
      <c r="EJ799" s="1082">
        <v>1</v>
      </c>
      <c r="EM799" s="1062">
        <v>5</v>
      </c>
      <c r="EN799" s="1062">
        <v>1</v>
      </c>
      <c r="EO799" s="1062">
        <v>5</v>
      </c>
      <c r="EP799" s="1062">
        <v>11</v>
      </c>
      <c r="EQ799" s="1082">
        <v>1</v>
      </c>
      <c r="EU799" s="1062">
        <v>1</v>
      </c>
      <c r="EV799" s="1062">
        <v>0</v>
      </c>
      <c r="EW799" s="1062">
        <v>3</v>
      </c>
      <c r="EX799" s="1062">
        <v>4</v>
      </c>
      <c r="EY799" s="1081">
        <v>1</v>
      </c>
      <c r="FB799" s="1062">
        <v>3</v>
      </c>
      <c r="FC799" s="1062">
        <v>0</v>
      </c>
      <c r="FD799" s="1062">
        <v>4</v>
      </c>
      <c r="FE799" s="1062">
        <v>7</v>
      </c>
      <c r="FF799" s="1082">
        <v>1</v>
      </c>
      <c r="FJ799" s="1062">
        <v>2</v>
      </c>
      <c r="FK799" s="1062">
        <v>0</v>
      </c>
      <c r="FL799" s="1062">
        <v>0</v>
      </c>
      <c r="FM799" s="1062">
        <v>2</v>
      </c>
      <c r="FN799" s="1124">
        <v>1</v>
      </c>
      <c r="FQ799" s="1062">
        <v>3</v>
      </c>
      <c r="FR799" s="1062">
        <v>0</v>
      </c>
      <c r="FS799" s="1062">
        <v>0</v>
      </c>
      <c r="FT799" s="1062">
        <v>3</v>
      </c>
      <c r="FU799" s="1076">
        <v>1</v>
      </c>
      <c r="FY799" s="1062">
        <v>5</v>
      </c>
      <c r="FZ799" s="1062">
        <v>1</v>
      </c>
      <c r="GA799" s="1062">
        <v>0</v>
      </c>
      <c r="GB799" s="590">
        <v>6</v>
      </c>
      <c r="GC799" s="1139">
        <v>1</v>
      </c>
      <c r="GE799" s="589">
        <v>32</v>
      </c>
      <c r="GF799" s="589">
        <v>5</v>
      </c>
      <c r="GG799" s="589">
        <v>18</v>
      </c>
      <c r="GH799" s="586">
        <v>0</v>
      </c>
      <c r="GI799" s="586">
        <v>2</v>
      </c>
    </row>
    <row r="800" spans="1:191" hidden="1" x14ac:dyDescent="0.35">
      <c r="A800" s="1227">
        <v>43840</v>
      </c>
      <c r="Q800" s="1062">
        <v>5</v>
      </c>
      <c r="R800" s="1062">
        <v>2</v>
      </c>
      <c r="S800" s="1062">
        <v>6</v>
      </c>
      <c r="T800" s="1062">
        <v>13</v>
      </c>
      <c r="U800" s="1076">
        <v>1</v>
      </c>
      <c r="W800" s="1062">
        <v>7</v>
      </c>
      <c r="X800" s="1062">
        <v>2</v>
      </c>
      <c r="Y800" s="1062">
        <v>6</v>
      </c>
      <c r="Z800" s="1062">
        <v>15</v>
      </c>
      <c r="AA800" s="1076">
        <v>1</v>
      </c>
      <c r="AC800" s="1062">
        <v>5</v>
      </c>
      <c r="AD800" s="1062">
        <v>1</v>
      </c>
      <c r="AE800" s="1062">
        <v>2</v>
      </c>
      <c r="AF800" s="1062">
        <v>8</v>
      </c>
      <c r="AG800" s="1076">
        <v>1</v>
      </c>
      <c r="AJ800" s="1062">
        <v>5</v>
      </c>
      <c r="AK800" s="1062">
        <v>1</v>
      </c>
      <c r="AL800" s="1062">
        <v>2</v>
      </c>
      <c r="AM800" s="1062">
        <v>8</v>
      </c>
      <c r="AN800" s="1076">
        <v>1</v>
      </c>
      <c r="AQ800" s="1062">
        <v>0</v>
      </c>
      <c r="AR800" s="1062">
        <v>3</v>
      </c>
      <c r="AS800" s="1062">
        <v>0</v>
      </c>
      <c r="AT800" s="1062">
        <v>3</v>
      </c>
      <c r="AU800" s="1082">
        <v>1</v>
      </c>
      <c r="AX800" s="1062">
        <v>0</v>
      </c>
      <c r="AY800" s="1062">
        <v>4</v>
      </c>
      <c r="AZ800" s="1062">
        <v>1</v>
      </c>
      <c r="BA800" s="1062">
        <v>5</v>
      </c>
      <c r="BB800" s="1082">
        <v>1</v>
      </c>
      <c r="BP800" s="1062">
        <v>0</v>
      </c>
      <c r="BQ800" s="1128">
        <v>1</v>
      </c>
      <c r="BR800" s="1081">
        <v>0</v>
      </c>
      <c r="BV800" s="1062">
        <v>0</v>
      </c>
      <c r="BW800" s="1076">
        <v>1</v>
      </c>
      <c r="CA800" s="1062">
        <v>4</v>
      </c>
      <c r="CB800" s="1062">
        <v>1</v>
      </c>
      <c r="CC800" s="1062">
        <v>1</v>
      </c>
      <c r="CD800" s="1062">
        <v>6</v>
      </c>
      <c r="CE800" s="1082">
        <v>1</v>
      </c>
      <c r="CH800" s="1062">
        <v>10</v>
      </c>
      <c r="CI800" s="1062">
        <v>1</v>
      </c>
      <c r="CJ800" s="1062">
        <v>1</v>
      </c>
      <c r="CK800" s="1062">
        <v>12</v>
      </c>
      <c r="CL800" s="1082">
        <v>1</v>
      </c>
      <c r="CP800" s="1062">
        <v>0</v>
      </c>
      <c r="CQ800" s="1062">
        <v>0</v>
      </c>
      <c r="CR800" s="1062">
        <v>6</v>
      </c>
      <c r="CS800" s="1062">
        <v>6</v>
      </c>
      <c r="CT800" s="1082">
        <v>1</v>
      </c>
      <c r="CW800" s="1062">
        <v>1</v>
      </c>
      <c r="CX800" s="1062">
        <v>2</v>
      </c>
      <c r="CY800" s="1062">
        <v>7</v>
      </c>
      <c r="CZ800" s="1062">
        <v>10</v>
      </c>
      <c r="DA800" s="1082">
        <v>1</v>
      </c>
      <c r="DB800" s="1082"/>
      <c r="DC800" s="1082"/>
      <c r="DD800" s="1082"/>
      <c r="DE800" s="1082"/>
      <c r="DF800" s="1082"/>
      <c r="DG800" s="1082"/>
      <c r="DH800" s="1082"/>
      <c r="DI800" s="1082"/>
      <c r="DJ800" s="1082"/>
      <c r="DK800" s="1082"/>
      <c r="DL800" s="1082"/>
      <c r="EF800" s="1062">
        <v>5</v>
      </c>
      <c r="EG800" s="1062">
        <v>0</v>
      </c>
      <c r="EH800" s="1062">
        <v>2</v>
      </c>
      <c r="EI800" s="1062">
        <v>7</v>
      </c>
      <c r="EJ800" s="1082">
        <v>1</v>
      </c>
      <c r="EM800" s="1062">
        <v>5</v>
      </c>
      <c r="EN800" s="1062">
        <v>1</v>
      </c>
      <c r="EO800" s="1062">
        <v>3</v>
      </c>
      <c r="EP800" s="1062">
        <v>9</v>
      </c>
      <c r="EQ800" s="1082">
        <v>1</v>
      </c>
      <c r="EU800" s="1062">
        <v>2</v>
      </c>
      <c r="EV800" s="1062">
        <v>0</v>
      </c>
      <c r="EW800" s="1062">
        <v>2</v>
      </c>
      <c r="EX800" s="1062">
        <v>4</v>
      </c>
      <c r="EY800" s="1081">
        <v>1</v>
      </c>
      <c r="FB800" s="1062">
        <v>2</v>
      </c>
      <c r="FC800" s="1062">
        <v>0</v>
      </c>
      <c r="FD800" s="1062">
        <v>2</v>
      </c>
      <c r="FE800" s="1062">
        <v>4</v>
      </c>
      <c r="FF800" s="1082">
        <v>1</v>
      </c>
      <c r="FJ800" s="1062">
        <v>6</v>
      </c>
      <c r="FK800" s="1062">
        <v>0</v>
      </c>
      <c r="FL800" s="1062">
        <v>0</v>
      </c>
      <c r="FM800" s="1062">
        <v>6</v>
      </c>
      <c r="FN800" s="1124">
        <v>1</v>
      </c>
      <c r="FQ800" s="1062">
        <v>7</v>
      </c>
      <c r="FR800" s="1062">
        <v>0</v>
      </c>
      <c r="FS800" s="1062">
        <v>0</v>
      </c>
      <c r="FT800" s="1062">
        <v>7</v>
      </c>
      <c r="FU800" s="1076">
        <v>1</v>
      </c>
      <c r="FY800" s="1062">
        <v>2</v>
      </c>
      <c r="FZ800" s="1062">
        <v>1</v>
      </c>
      <c r="GA800" s="1062">
        <v>1</v>
      </c>
      <c r="GB800" s="590">
        <v>4</v>
      </c>
      <c r="GC800" s="1139">
        <v>1</v>
      </c>
      <c r="GE800" s="589">
        <v>24</v>
      </c>
      <c r="GF800" s="589">
        <v>6</v>
      </c>
      <c r="GG800" s="589">
        <v>14</v>
      </c>
      <c r="GH800" s="586">
        <v>0</v>
      </c>
      <c r="GI800" s="586">
        <v>2</v>
      </c>
    </row>
    <row r="801" spans="1:192" hidden="1" x14ac:dyDescent="0.35">
      <c r="A801" s="1225">
        <v>43843</v>
      </c>
      <c r="Q801" s="1062">
        <v>4</v>
      </c>
      <c r="R801" s="1062">
        <v>3</v>
      </c>
      <c r="S801" s="1062">
        <v>5</v>
      </c>
      <c r="T801" s="1062">
        <v>12</v>
      </c>
      <c r="U801" s="1076">
        <v>1</v>
      </c>
      <c r="W801" s="1062">
        <v>5</v>
      </c>
      <c r="X801" s="1062">
        <v>4</v>
      </c>
      <c r="Y801" s="1062">
        <v>5</v>
      </c>
      <c r="Z801" s="1062">
        <v>14</v>
      </c>
      <c r="AA801" s="1076">
        <v>1</v>
      </c>
      <c r="AC801" s="1062">
        <v>5</v>
      </c>
      <c r="AD801" s="1062">
        <v>0</v>
      </c>
      <c r="AE801" s="1062">
        <v>3</v>
      </c>
      <c r="AF801" s="1062">
        <v>8</v>
      </c>
      <c r="AG801" s="1076">
        <v>1</v>
      </c>
      <c r="AJ801" s="1062">
        <v>5</v>
      </c>
      <c r="AK801" s="1062">
        <v>2</v>
      </c>
      <c r="AL801" s="1062">
        <v>4</v>
      </c>
      <c r="AM801" s="1062">
        <v>11</v>
      </c>
      <c r="AN801" s="1076">
        <v>1</v>
      </c>
      <c r="AQ801" s="1062">
        <v>6</v>
      </c>
      <c r="AR801" s="1062">
        <v>0</v>
      </c>
      <c r="AS801" s="1062">
        <v>3</v>
      </c>
      <c r="AT801" s="1062">
        <v>9</v>
      </c>
      <c r="AU801" s="1082">
        <v>1</v>
      </c>
      <c r="AX801" s="1062">
        <v>6</v>
      </c>
      <c r="AY801" s="1062">
        <v>0</v>
      </c>
      <c r="AZ801" s="1062">
        <v>3</v>
      </c>
      <c r="BA801" s="1062">
        <v>9</v>
      </c>
      <c r="BB801" s="1082">
        <v>1</v>
      </c>
      <c r="BP801" s="1062">
        <v>0</v>
      </c>
      <c r="BQ801" s="1128">
        <v>1</v>
      </c>
      <c r="BR801" s="1081">
        <v>0</v>
      </c>
      <c r="BV801" s="1062">
        <v>0</v>
      </c>
      <c r="BW801" s="1076">
        <v>1</v>
      </c>
      <c r="CA801" s="1062">
        <v>11</v>
      </c>
      <c r="CB801" s="1062">
        <v>0</v>
      </c>
      <c r="CC801" s="1062">
        <v>1</v>
      </c>
      <c r="CD801" s="1062">
        <v>12</v>
      </c>
      <c r="CE801" s="1082">
        <v>1</v>
      </c>
      <c r="CH801" s="1062">
        <v>11</v>
      </c>
      <c r="CI801" s="1062">
        <v>0</v>
      </c>
      <c r="CJ801" s="1062">
        <v>3</v>
      </c>
      <c r="CK801" s="1062">
        <v>14</v>
      </c>
      <c r="CL801" s="1082">
        <v>1</v>
      </c>
      <c r="CP801" s="1062">
        <v>3</v>
      </c>
      <c r="CQ801" s="1062">
        <v>0</v>
      </c>
      <c r="CR801" s="1062">
        <v>14</v>
      </c>
      <c r="CS801" s="1062">
        <v>17</v>
      </c>
      <c r="CT801" s="1082">
        <v>1</v>
      </c>
      <c r="CW801" s="1062">
        <v>4</v>
      </c>
      <c r="CX801" s="1062">
        <v>0</v>
      </c>
      <c r="CY801" s="1062">
        <v>14</v>
      </c>
      <c r="CZ801" s="1062">
        <v>18</v>
      </c>
      <c r="DA801" s="1082">
        <v>1</v>
      </c>
      <c r="DB801" s="1082"/>
      <c r="DC801" s="1082"/>
      <c r="DD801" s="1082"/>
      <c r="DE801" s="1082"/>
      <c r="DF801" s="1082"/>
      <c r="DG801" s="1082"/>
      <c r="DH801" s="1082"/>
      <c r="DI801" s="1082"/>
      <c r="DJ801" s="1082"/>
      <c r="DK801" s="1082"/>
      <c r="DL801" s="1082"/>
      <c r="EF801" s="1062">
        <v>8</v>
      </c>
      <c r="EG801" s="1062">
        <v>0</v>
      </c>
      <c r="EH801" s="1062">
        <v>0</v>
      </c>
      <c r="EI801" s="1062">
        <v>8</v>
      </c>
      <c r="EJ801" s="1082">
        <v>1</v>
      </c>
      <c r="EM801" s="1062">
        <v>8</v>
      </c>
      <c r="EN801" s="1062">
        <v>2</v>
      </c>
      <c r="EO801" s="1062">
        <v>0</v>
      </c>
      <c r="EP801" s="1062">
        <v>10</v>
      </c>
      <c r="EQ801" s="1082">
        <v>1</v>
      </c>
      <c r="EU801" s="1062">
        <v>4</v>
      </c>
      <c r="EV801" s="1062">
        <v>0</v>
      </c>
      <c r="EW801" s="1062">
        <v>4</v>
      </c>
      <c r="EX801" s="1062">
        <v>8</v>
      </c>
      <c r="EY801" s="1081">
        <v>1</v>
      </c>
      <c r="FB801" s="1062">
        <v>4</v>
      </c>
      <c r="FC801" s="1062">
        <v>0</v>
      </c>
      <c r="FD801" s="1062">
        <v>5</v>
      </c>
      <c r="FE801" s="1062">
        <v>9</v>
      </c>
      <c r="FF801" s="1082">
        <v>1</v>
      </c>
      <c r="FJ801" s="1062">
        <v>6</v>
      </c>
      <c r="FK801" s="1062">
        <v>1</v>
      </c>
      <c r="FL801" s="1062">
        <v>1</v>
      </c>
      <c r="FM801" s="1062">
        <v>8</v>
      </c>
      <c r="FN801" s="1124">
        <v>1</v>
      </c>
      <c r="FQ801" s="1062">
        <v>7</v>
      </c>
      <c r="FR801" s="1062">
        <v>2</v>
      </c>
      <c r="FS801" s="1062">
        <v>1</v>
      </c>
      <c r="FT801" s="1062">
        <v>10</v>
      </c>
      <c r="FU801" s="1076">
        <v>1</v>
      </c>
      <c r="FY801" s="1062">
        <v>0</v>
      </c>
      <c r="FZ801" s="1062">
        <v>0</v>
      </c>
      <c r="GA801" s="1062">
        <v>1</v>
      </c>
      <c r="GB801" s="590">
        <v>1</v>
      </c>
      <c r="GC801" s="1139">
        <v>1</v>
      </c>
      <c r="GE801" s="589">
        <v>43</v>
      </c>
      <c r="GF801" s="589">
        <v>1</v>
      </c>
      <c r="GG801" s="589">
        <v>27</v>
      </c>
      <c r="GH801" s="586">
        <v>0</v>
      </c>
      <c r="GI801" s="586">
        <v>2</v>
      </c>
    </row>
    <row r="802" spans="1:192" hidden="1" x14ac:dyDescent="0.35">
      <c r="A802" s="1225">
        <v>43844</v>
      </c>
      <c r="Q802" s="1062">
        <v>6</v>
      </c>
      <c r="R802" s="1062">
        <v>0</v>
      </c>
      <c r="S802" s="1062">
        <v>3</v>
      </c>
      <c r="T802" s="1062">
        <v>9</v>
      </c>
      <c r="U802" s="1076">
        <v>1</v>
      </c>
      <c r="W802" s="1062">
        <v>7</v>
      </c>
      <c r="X802" s="1062">
        <v>0</v>
      </c>
      <c r="Y802" s="1062">
        <v>3</v>
      </c>
      <c r="Z802" s="1062">
        <v>10</v>
      </c>
      <c r="AA802" s="1076">
        <v>1</v>
      </c>
      <c r="AC802" s="1062">
        <v>3</v>
      </c>
      <c r="AD802" s="1062">
        <v>0</v>
      </c>
      <c r="AE802" s="1062">
        <v>4</v>
      </c>
      <c r="AF802" s="1062">
        <v>7</v>
      </c>
      <c r="AG802" s="1076">
        <v>1</v>
      </c>
      <c r="AJ802" s="1062">
        <v>3</v>
      </c>
      <c r="AK802" s="1062">
        <v>0</v>
      </c>
      <c r="AL802" s="1062">
        <v>4</v>
      </c>
      <c r="AM802" s="1062">
        <v>7</v>
      </c>
      <c r="AN802" s="1076">
        <v>1</v>
      </c>
      <c r="AQ802" s="1062">
        <v>1</v>
      </c>
      <c r="AR802" s="1062">
        <v>2</v>
      </c>
      <c r="AS802" s="1062">
        <v>4</v>
      </c>
      <c r="AT802" s="1062">
        <v>7</v>
      </c>
      <c r="AU802" s="1082">
        <v>1</v>
      </c>
      <c r="AX802" s="1062">
        <v>1</v>
      </c>
      <c r="AY802" s="1062">
        <v>2</v>
      </c>
      <c r="AZ802" s="1062">
        <v>6</v>
      </c>
      <c r="BA802" s="1062">
        <v>9</v>
      </c>
      <c r="BB802" s="1082">
        <v>1</v>
      </c>
      <c r="BP802" s="1062">
        <v>0</v>
      </c>
      <c r="BQ802" s="1128">
        <v>1</v>
      </c>
      <c r="BR802" s="1081">
        <v>0</v>
      </c>
      <c r="BV802" s="1062">
        <v>0</v>
      </c>
      <c r="BW802" s="1076">
        <v>1</v>
      </c>
      <c r="CA802" s="1062">
        <v>9</v>
      </c>
      <c r="CB802" s="1062">
        <v>1</v>
      </c>
      <c r="CC802" s="1062">
        <v>2</v>
      </c>
      <c r="CD802" s="1062">
        <v>12</v>
      </c>
      <c r="CE802" s="1082">
        <v>1</v>
      </c>
      <c r="CH802" s="1062">
        <v>14</v>
      </c>
      <c r="CI802" s="1062">
        <v>2</v>
      </c>
      <c r="CJ802" s="1062">
        <v>3</v>
      </c>
      <c r="CK802" s="1062">
        <v>19</v>
      </c>
      <c r="CL802" s="1082">
        <v>1</v>
      </c>
      <c r="CP802" s="1062">
        <v>5</v>
      </c>
      <c r="CQ802" s="1062">
        <v>1</v>
      </c>
      <c r="CR802" s="1062">
        <v>6</v>
      </c>
      <c r="CS802" s="1062">
        <v>12</v>
      </c>
      <c r="CT802" s="1082">
        <v>1</v>
      </c>
      <c r="CW802" s="1062">
        <v>5</v>
      </c>
      <c r="CX802" s="1062">
        <v>1</v>
      </c>
      <c r="CY802" s="1062">
        <v>10</v>
      </c>
      <c r="CZ802" s="1062">
        <v>16</v>
      </c>
      <c r="DA802" s="1082">
        <v>1</v>
      </c>
      <c r="DB802" s="1082"/>
      <c r="DC802" s="1082"/>
      <c r="DD802" s="1082"/>
      <c r="DE802" s="1082"/>
      <c r="DF802" s="1082"/>
      <c r="DG802" s="1082"/>
      <c r="DH802" s="1082"/>
      <c r="DI802" s="1082"/>
      <c r="DJ802" s="1082"/>
      <c r="DK802" s="1082"/>
      <c r="DL802" s="1082"/>
      <c r="EF802" s="1062">
        <v>7</v>
      </c>
      <c r="EG802" s="1062">
        <v>0</v>
      </c>
      <c r="EH802" s="1062">
        <v>1</v>
      </c>
      <c r="EI802" s="1062">
        <v>8</v>
      </c>
      <c r="EJ802" s="1082">
        <v>1</v>
      </c>
      <c r="EM802" s="1062">
        <v>8</v>
      </c>
      <c r="EN802" s="1062">
        <v>0</v>
      </c>
      <c r="EO802" s="1062">
        <v>2</v>
      </c>
      <c r="EP802" s="1062">
        <v>10</v>
      </c>
      <c r="EQ802" s="1082">
        <v>1</v>
      </c>
      <c r="EU802" s="1062">
        <v>7</v>
      </c>
      <c r="EV802" s="1062">
        <v>1</v>
      </c>
      <c r="EW802" s="1062">
        <v>3</v>
      </c>
      <c r="EX802" s="1062">
        <v>11</v>
      </c>
      <c r="EY802" s="1081">
        <v>1</v>
      </c>
      <c r="FB802" s="1062">
        <v>8</v>
      </c>
      <c r="FC802" s="1062">
        <v>1</v>
      </c>
      <c r="FD802" s="1062">
        <v>7</v>
      </c>
      <c r="FE802" s="1062">
        <v>16</v>
      </c>
      <c r="FF802" s="1082">
        <v>1</v>
      </c>
      <c r="FJ802" s="1062">
        <v>5</v>
      </c>
      <c r="FK802" s="1062">
        <v>1</v>
      </c>
      <c r="FL802" s="1062">
        <v>4</v>
      </c>
      <c r="FM802" s="1062">
        <v>10</v>
      </c>
      <c r="FN802" s="1124">
        <v>1</v>
      </c>
      <c r="FQ802" s="1062">
        <v>5</v>
      </c>
      <c r="FR802" s="1062">
        <v>2</v>
      </c>
      <c r="FS802" s="1062">
        <v>4</v>
      </c>
      <c r="FT802" s="1062">
        <v>11</v>
      </c>
      <c r="FU802" s="1076">
        <v>1</v>
      </c>
      <c r="FY802" s="1062">
        <v>0</v>
      </c>
      <c r="FZ802" s="1062">
        <v>1</v>
      </c>
      <c r="GA802" s="1062">
        <v>1</v>
      </c>
      <c r="GB802" s="590">
        <v>2</v>
      </c>
      <c r="GC802" s="1139">
        <v>1</v>
      </c>
      <c r="GE802" s="589">
        <v>37</v>
      </c>
      <c r="GF802" s="589">
        <v>7</v>
      </c>
      <c r="GG802" s="589">
        <v>25</v>
      </c>
      <c r="GH802" s="586">
        <v>0</v>
      </c>
      <c r="GI802" s="586">
        <v>2</v>
      </c>
    </row>
    <row r="803" spans="1:192" hidden="1" x14ac:dyDescent="0.35">
      <c r="A803" s="1225">
        <v>43845</v>
      </c>
      <c r="Q803" s="1062">
        <v>9</v>
      </c>
      <c r="R803" s="1062">
        <v>2</v>
      </c>
      <c r="S803" s="1062">
        <v>3</v>
      </c>
      <c r="T803" s="1062">
        <v>14</v>
      </c>
      <c r="U803" s="1076">
        <v>1</v>
      </c>
      <c r="W803" s="1062">
        <v>10</v>
      </c>
      <c r="X803" s="1062">
        <v>2</v>
      </c>
      <c r="Y803" s="1062">
        <v>5</v>
      </c>
      <c r="Z803" s="1062">
        <v>17</v>
      </c>
      <c r="AA803" s="1076">
        <v>1</v>
      </c>
      <c r="AC803" s="1062">
        <v>5</v>
      </c>
      <c r="AD803" s="1062">
        <v>1</v>
      </c>
      <c r="AE803" s="1062">
        <v>7</v>
      </c>
      <c r="AF803" s="1062">
        <v>13</v>
      </c>
      <c r="AG803" s="1076">
        <v>1</v>
      </c>
      <c r="AJ803" s="1062">
        <v>5</v>
      </c>
      <c r="AK803" s="1062">
        <v>1</v>
      </c>
      <c r="AL803" s="1062">
        <v>7</v>
      </c>
      <c r="AM803" s="1062">
        <v>13</v>
      </c>
      <c r="AN803" s="1076">
        <v>1</v>
      </c>
      <c r="AQ803" s="1062">
        <v>1</v>
      </c>
      <c r="AR803" s="1062">
        <v>0</v>
      </c>
      <c r="AS803" s="1062">
        <v>0</v>
      </c>
      <c r="AT803" s="1062">
        <v>1</v>
      </c>
      <c r="AU803" s="1082">
        <v>1</v>
      </c>
      <c r="AX803" s="1062">
        <v>1</v>
      </c>
      <c r="AY803" s="1062">
        <v>0</v>
      </c>
      <c r="AZ803" s="1062">
        <v>0</v>
      </c>
      <c r="BA803" s="1062">
        <v>1</v>
      </c>
      <c r="BB803" s="1082">
        <v>1</v>
      </c>
      <c r="BP803" s="1062">
        <v>0</v>
      </c>
      <c r="BQ803" s="1128">
        <v>1</v>
      </c>
      <c r="BR803" s="1081">
        <v>0</v>
      </c>
      <c r="BV803" s="1062">
        <v>0</v>
      </c>
      <c r="BW803" s="1076">
        <v>1</v>
      </c>
      <c r="CA803" s="1062">
        <v>3</v>
      </c>
      <c r="CB803" s="1062">
        <v>0</v>
      </c>
      <c r="CC803" s="1062">
        <v>6</v>
      </c>
      <c r="CD803" s="1062">
        <v>9</v>
      </c>
      <c r="CE803" s="1082">
        <v>1</v>
      </c>
      <c r="CH803" s="1062">
        <v>9</v>
      </c>
      <c r="CI803" s="1062">
        <v>2</v>
      </c>
      <c r="CJ803" s="1062">
        <v>7</v>
      </c>
      <c r="CK803" s="1062">
        <v>18</v>
      </c>
      <c r="CL803" s="1082">
        <v>1</v>
      </c>
      <c r="CP803" s="1062">
        <v>3</v>
      </c>
      <c r="CQ803" s="1062">
        <v>1</v>
      </c>
      <c r="CR803" s="1062">
        <v>4</v>
      </c>
      <c r="CS803" s="1062">
        <v>8</v>
      </c>
      <c r="CT803" s="1082">
        <v>1</v>
      </c>
      <c r="CW803" s="1062">
        <v>3</v>
      </c>
      <c r="CX803" s="1062">
        <v>2</v>
      </c>
      <c r="CY803" s="1062">
        <v>5</v>
      </c>
      <c r="CZ803" s="1062">
        <v>10</v>
      </c>
      <c r="DA803" s="1082">
        <v>1</v>
      </c>
      <c r="DB803" s="1082"/>
      <c r="DC803" s="1082"/>
      <c r="DD803" s="1082"/>
      <c r="DE803" s="1082"/>
      <c r="DF803" s="1082"/>
      <c r="DG803" s="1082"/>
      <c r="DH803" s="1082"/>
      <c r="DI803" s="1082"/>
      <c r="DJ803" s="1082"/>
      <c r="DK803" s="1082"/>
      <c r="DL803" s="1082"/>
      <c r="EF803" s="1062">
        <v>18</v>
      </c>
      <c r="EG803" s="1062">
        <v>1</v>
      </c>
      <c r="EH803" s="1062">
        <v>6</v>
      </c>
      <c r="EI803" s="1062">
        <v>25</v>
      </c>
      <c r="EJ803" s="1082">
        <v>1</v>
      </c>
      <c r="EM803" s="1062">
        <v>19</v>
      </c>
      <c r="EN803" s="1062">
        <v>1</v>
      </c>
      <c r="EO803" s="1062">
        <v>8</v>
      </c>
      <c r="EP803" s="1062">
        <v>28</v>
      </c>
      <c r="EQ803" s="1082">
        <v>1</v>
      </c>
      <c r="EU803" s="1062">
        <v>4</v>
      </c>
      <c r="EV803" s="1062">
        <v>0</v>
      </c>
      <c r="EW803" s="1062">
        <v>2</v>
      </c>
      <c r="EX803" s="1062">
        <v>6</v>
      </c>
      <c r="EY803" s="1081">
        <v>1</v>
      </c>
      <c r="FB803" s="1062">
        <v>5</v>
      </c>
      <c r="FC803" s="1062">
        <v>0</v>
      </c>
      <c r="FD803" s="1062">
        <v>6</v>
      </c>
      <c r="FE803" s="1062">
        <v>11</v>
      </c>
      <c r="FF803" s="1082">
        <v>1</v>
      </c>
      <c r="FJ803" s="1062">
        <v>5</v>
      </c>
      <c r="FK803" s="1062">
        <v>0</v>
      </c>
      <c r="FL803" s="1062">
        <v>1</v>
      </c>
      <c r="FM803" s="1062">
        <v>6</v>
      </c>
      <c r="FN803" s="1124">
        <v>1</v>
      </c>
      <c r="FQ803" s="1062">
        <v>5</v>
      </c>
      <c r="FR803" s="1062">
        <v>0</v>
      </c>
      <c r="FS803" s="1062">
        <v>1</v>
      </c>
      <c r="FT803" s="1062">
        <v>6</v>
      </c>
      <c r="FU803" s="1076">
        <v>1</v>
      </c>
      <c r="FY803" s="1062">
        <v>0</v>
      </c>
      <c r="FZ803" s="1062">
        <v>0</v>
      </c>
      <c r="GA803" s="1062">
        <v>2</v>
      </c>
      <c r="GB803" s="590">
        <v>2</v>
      </c>
      <c r="GC803" s="1139">
        <v>1</v>
      </c>
      <c r="GE803" s="589">
        <v>39</v>
      </c>
      <c r="GF803" s="589">
        <v>3</v>
      </c>
      <c r="GG803" s="589">
        <v>28</v>
      </c>
      <c r="GH803" s="586">
        <v>0</v>
      </c>
      <c r="GI803" s="586">
        <v>3</v>
      </c>
    </row>
    <row r="804" spans="1:192" hidden="1" x14ac:dyDescent="0.35">
      <c r="A804" s="1225">
        <v>43846</v>
      </c>
      <c r="Q804" s="1062">
        <v>11</v>
      </c>
      <c r="R804" s="1062">
        <v>0</v>
      </c>
      <c r="S804" s="1062">
        <v>3</v>
      </c>
      <c r="T804" s="1062">
        <v>14</v>
      </c>
      <c r="U804" s="1076">
        <v>1</v>
      </c>
      <c r="W804" s="1062">
        <v>12</v>
      </c>
      <c r="X804" s="1062">
        <v>0</v>
      </c>
      <c r="Y804" s="1062">
        <v>4</v>
      </c>
      <c r="Z804" s="1062">
        <v>16</v>
      </c>
      <c r="AA804" s="1076">
        <v>1</v>
      </c>
      <c r="AC804" s="1062">
        <v>7</v>
      </c>
      <c r="AD804" s="1062">
        <v>1</v>
      </c>
      <c r="AE804" s="1062">
        <v>3</v>
      </c>
      <c r="AF804" s="1062">
        <v>11</v>
      </c>
      <c r="AG804" s="1076">
        <v>1</v>
      </c>
      <c r="AJ804" s="1062">
        <v>7</v>
      </c>
      <c r="AK804" s="1062">
        <v>1</v>
      </c>
      <c r="AL804" s="1062">
        <v>3</v>
      </c>
      <c r="AM804" s="1062">
        <v>11</v>
      </c>
      <c r="AN804" s="1076">
        <v>1</v>
      </c>
      <c r="AQ804" s="1062">
        <v>0</v>
      </c>
      <c r="AR804" s="1062">
        <v>0</v>
      </c>
      <c r="AS804" s="1062">
        <v>4</v>
      </c>
      <c r="AT804" s="1062">
        <v>4</v>
      </c>
      <c r="AU804" s="1082">
        <v>1</v>
      </c>
      <c r="AX804" s="1062">
        <v>0</v>
      </c>
      <c r="AY804" s="1062">
        <v>0</v>
      </c>
      <c r="AZ804" s="1062">
        <v>4</v>
      </c>
      <c r="BA804" s="1062">
        <v>4</v>
      </c>
      <c r="BB804" s="1082">
        <v>1</v>
      </c>
      <c r="BP804" s="1062">
        <v>0</v>
      </c>
      <c r="BQ804" s="1128">
        <v>1</v>
      </c>
      <c r="BR804" s="1081">
        <v>0</v>
      </c>
      <c r="BV804" s="1062">
        <v>0</v>
      </c>
      <c r="BW804" s="1076">
        <v>1</v>
      </c>
      <c r="CA804" s="1062">
        <v>3</v>
      </c>
      <c r="CB804" s="1062">
        <v>0</v>
      </c>
      <c r="CC804" s="1062">
        <v>6</v>
      </c>
      <c r="CD804" s="1062">
        <v>9</v>
      </c>
      <c r="CE804" s="1082">
        <v>1</v>
      </c>
      <c r="CH804" s="1062">
        <v>5</v>
      </c>
      <c r="CI804" s="1062">
        <v>0</v>
      </c>
      <c r="CJ804" s="1062">
        <v>8</v>
      </c>
      <c r="CK804" s="1062">
        <v>13</v>
      </c>
      <c r="CL804" s="1082">
        <v>1</v>
      </c>
      <c r="CP804" s="1062">
        <v>12</v>
      </c>
      <c r="CQ804" s="1062">
        <v>0</v>
      </c>
      <c r="CR804" s="1062">
        <v>6</v>
      </c>
      <c r="CS804" s="1062">
        <v>18</v>
      </c>
      <c r="CT804" s="1082">
        <v>1</v>
      </c>
      <c r="CW804" s="1062">
        <v>12</v>
      </c>
      <c r="CX804" s="1062">
        <v>0</v>
      </c>
      <c r="CY804" s="1062">
        <v>9</v>
      </c>
      <c r="CZ804" s="1062">
        <v>21</v>
      </c>
      <c r="DA804" s="1082">
        <v>1</v>
      </c>
      <c r="DB804" s="1082"/>
      <c r="DC804" s="1082"/>
      <c r="DD804" s="1082"/>
      <c r="DE804" s="1082"/>
      <c r="DF804" s="1082"/>
      <c r="DG804" s="1082"/>
      <c r="DH804" s="1082"/>
      <c r="DI804" s="1082"/>
      <c r="DJ804" s="1082"/>
      <c r="DK804" s="1082"/>
      <c r="DL804" s="1082"/>
      <c r="EF804" s="1062">
        <v>2</v>
      </c>
      <c r="EG804" s="1062">
        <v>2</v>
      </c>
      <c r="EH804" s="1062">
        <v>0</v>
      </c>
      <c r="EI804" s="1062">
        <v>4</v>
      </c>
      <c r="EJ804" s="1082">
        <v>1</v>
      </c>
      <c r="EM804" s="1062">
        <v>5</v>
      </c>
      <c r="EN804" s="1062">
        <v>3</v>
      </c>
      <c r="EO804" s="1062">
        <v>1</v>
      </c>
      <c r="EP804" s="1062">
        <v>9</v>
      </c>
      <c r="EQ804" s="1082">
        <v>1</v>
      </c>
      <c r="EU804" s="1062">
        <v>11</v>
      </c>
      <c r="EV804" s="1062">
        <v>1</v>
      </c>
      <c r="EW804" s="1062">
        <v>2</v>
      </c>
      <c r="EX804" s="1062">
        <v>14</v>
      </c>
      <c r="EY804" s="1081">
        <v>1</v>
      </c>
      <c r="FB804" s="1062">
        <v>11</v>
      </c>
      <c r="FC804" s="1062">
        <v>1</v>
      </c>
      <c r="FD804" s="1062">
        <v>7</v>
      </c>
      <c r="FE804" s="1062">
        <v>19</v>
      </c>
      <c r="FF804" s="1082">
        <v>1</v>
      </c>
      <c r="FJ804" s="1062">
        <v>3</v>
      </c>
      <c r="FK804" s="1062">
        <v>0</v>
      </c>
      <c r="FL804" s="1062">
        <v>4</v>
      </c>
      <c r="FM804" s="1062">
        <v>7</v>
      </c>
      <c r="FN804" s="1124">
        <v>1</v>
      </c>
      <c r="FQ804" s="1062">
        <v>4</v>
      </c>
      <c r="FR804" s="1062">
        <v>0</v>
      </c>
      <c r="FS804" s="1062">
        <v>5</v>
      </c>
      <c r="FT804" s="1062">
        <v>9</v>
      </c>
      <c r="FU804" s="1076">
        <v>1</v>
      </c>
      <c r="FY804" s="1062">
        <v>0</v>
      </c>
      <c r="FZ804" s="1062">
        <v>0</v>
      </c>
      <c r="GA804" s="1062">
        <v>0</v>
      </c>
      <c r="GB804" s="590">
        <v>0</v>
      </c>
      <c r="GC804" s="1139">
        <v>1</v>
      </c>
      <c r="GE804" s="589">
        <v>38</v>
      </c>
      <c r="GF804" s="589">
        <v>4</v>
      </c>
      <c r="GG804" s="589">
        <v>25</v>
      </c>
      <c r="GH804" s="586">
        <v>0</v>
      </c>
      <c r="GI804" s="586">
        <v>3</v>
      </c>
    </row>
    <row r="805" spans="1:192" hidden="1" x14ac:dyDescent="0.35">
      <c r="A805" s="1227">
        <v>43847</v>
      </c>
      <c r="Q805" s="1062">
        <v>6</v>
      </c>
      <c r="R805" s="1062">
        <v>0</v>
      </c>
      <c r="S805" s="1062">
        <v>1</v>
      </c>
      <c r="T805" s="1062">
        <v>7</v>
      </c>
      <c r="U805" s="1076">
        <v>1</v>
      </c>
      <c r="W805" s="1062">
        <v>7</v>
      </c>
      <c r="X805" s="1062">
        <v>1</v>
      </c>
      <c r="Y805" s="1062">
        <v>1</v>
      </c>
      <c r="Z805" s="1062">
        <v>9</v>
      </c>
      <c r="AA805" s="1076">
        <v>1</v>
      </c>
      <c r="AC805" s="1062">
        <v>5</v>
      </c>
      <c r="AD805" s="1062">
        <v>0</v>
      </c>
      <c r="AE805" s="1062">
        <v>2</v>
      </c>
      <c r="AF805" s="1062">
        <v>7</v>
      </c>
      <c r="AG805" s="1076">
        <v>1</v>
      </c>
      <c r="AJ805" s="1062">
        <v>5</v>
      </c>
      <c r="AK805" s="1062">
        <v>1</v>
      </c>
      <c r="AL805" s="1062">
        <v>2</v>
      </c>
      <c r="AM805" s="1062">
        <v>8</v>
      </c>
      <c r="AN805" s="1076">
        <v>1</v>
      </c>
      <c r="AQ805" s="1062">
        <v>2</v>
      </c>
      <c r="AR805" s="1062">
        <v>0</v>
      </c>
      <c r="AS805" s="1062">
        <v>4</v>
      </c>
      <c r="AT805" s="1062">
        <v>6</v>
      </c>
      <c r="AU805" s="1082">
        <v>1</v>
      </c>
      <c r="AX805" s="1062">
        <v>2</v>
      </c>
      <c r="AY805" s="1062">
        <v>1</v>
      </c>
      <c r="AZ805" s="1062">
        <v>4</v>
      </c>
      <c r="BA805" s="1062">
        <v>7</v>
      </c>
      <c r="BB805" s="1082">
        <v>1</v>
      </c>
      <c r="BP805" s="1062">
        <v>0</v>
      </c>
      <c r="BQ805" s="1128">
        <v>1</v>
      </c>
      <c r="BR805" s="1081">
        <v>0</v>
      </c>
      <c r="BV805" s="1062">
        <v>0</v>
      </c>
      <c r="BW805" s="1076">
        <v>1</v>
      </c>
      <c r="CA805" s="1062">
        <v>7</v>
      </c>
      <c r="CB805" s="1062">
        <v>0</v>
      </c>
      <c r="CC805" s="1062">
        <v>3</v>
      </c>
      <c r="CD805" s="1062">
        <v>10</v>
      </c>
      <c r="CE805" s="1082">
        <v>1</v>
      </c>
      <c r="CH805" s="1062">
        <v>8</v>
      </c>
      <c r="CI805" s="1062">
        <v>1</v>
      </c>
      <c r="CJ805" s="1062">
        <v>7</v>
      </c>
      <c r="CK805" s="1062">
        <v>16</v>
      </c>
      <c r="CL805" s="1082">
        <v>1</v>
      </c>
      <c r="CP805" s="1062">
        <v>13</v>
      </c>
      <c r="CQ805" s="1062">
        <v>2</v>
      </c>
      <c r="CR805" s="1062">
        <v>4</v>
      </c>
      <c r="CS805" s="1062">
        <v>19</v>
      </c>
      <c r="CT805" s="1082">
        <v>1</v>
      </c>
      <c r="CW805" s="1062">
        <v>14</v>
      </c>
      <c r="CX805" s="1062">
        <v>2</v>
      </c>
      <c r="CY805" s="1062">
        <v>6</v>
      </c>
      <c r="CZ805" s="1062">
        <v>22</v>
      </c>
      <c r="DA805" s="1082">
        <v>1</v>
      </c>
      <c r="DB805" s="1082"/>
      <c r="DC805" s="1082"/>
      <c r="DD805" s="1082"/>
      <c r="DE805" s="1082"/>
      <c r="DF805" s="1082"/>
      <c r="DG805" s="1082"/>
      <c r="DH805" s="1082"/>
      <c r="DI805" s="1082"/>
      <c r="DJ805" s="1082"/>
      <c r="DK805" s="1082"/>
      <c r="DL805" s="1082"/>
      <c r="EF805" s="1062">
        <v>3</v>
      </c>
      <c r="EG805" s="1062">
        <v>0</v>
      </c>
      <c r="EH805" s="1062">
        <v>0</v>
      </c>
      <c r="EI805" s="1062">
        <v>3</v>
      </c>
      <c r="EJ805" s="1082">
        <v>1</v>
      </c>
      <c r="EM805" s="1062">
        <v>6</v>
      </c>
      <c r="EN805" s="1062">
        <v>1</v>
      </c>
      <c r="EO805" s="1062">
        <v>0</v>
      </c>
      <c r="EP805" s="1062">
        <v>7</v>
      </c>
      <c r="EQ805" s="1082">
        <v>1</v>
      </c>
      <c r="EU805" s="1062">
        <v>1</v>
      </c>
      <c r="EV805" s="1062">
        <v>0</v>
      </c>
      <c r="EW805" s="1062">
        <v>0</v>
      </c>
      <c r="EX805" s="1062">
        <v>1</v>
      </c>
      <c r="EY805" s="1081">
        <v>1</v>
      </c>
      <c r="FB805" s="1062">
        <v>1</v>
      </c>
      <c r="FC805" s="1062">
        <v>1</v>
      </c>
      <c r="FD805" s="1062">
        <v>5</v>
      </c>
      <c r="FE805" s="1062">
        <v>7</v>
      </c>
      <c r="FF805" s="1082">
        <v>1</v>
      </c>
      <c r="FJ805" s="1062">
        <v>4</v>
      </c>
      <c r="FK805" s="1062">
        <v>0</v>
      </c>
      <c r="FL805" s="1062">
        <v>2</v>
      </c>
      <c r="FM805" s="1062">
        <v>6</v>
      </c>
      <c r="FN805" s="1124">
        <v>1</v>
      </c>
      <c r="FQ805" s="1062">
        <v>4</v>
      </c>
      <c r="FR805" s="1062">
        <v>0</v>
      </c>
      <c r="FS805" s="1062">
        <v>5</v>
      </c>
      <c r="FT805" s="1062">
        <v>9</v>
      </c>
      <c r="FU805" s="1076">
        <v>1</v>
      </c>
      <c r="FY805" s="1062">
        <v>0</v>
      </c>
      <c r="FZ805" s="1062">
        <v>0</v>
      </c>
      <c r="GA805" s="1062">
        <v>1</v>
      </c>
      <c r="GB805" s="590">
        <v>1</v>
      </c>
      <c r="GC805" s="1139">
        <v>1</v>
      </c>
      <c r="GE805" s="589">
        <v>35</v>
      </c>
      <c r="GF805" s="589">
        <v>2</v>
      </c>
      <c r="GG805" s="589">
        <v>16</v>
      </c>
      <c r="GH805" s="586">
        <v>0</v>
      </c>
      <c r="GI805" s="586">
        <v>3</v>
      </c>
    </row>
    <row r="806" spans="1:192" hidden="1" x14ac:dyDescent="0.35">
      <c r="A806" s="1225">
        <v>43850</v>
      </c>
      <c r="Q806" s="1062">
        <v>3</v>
      </c>
      <c r="R806" s="1062">
        <v>3</v>
      </c>
      <c r="S806" s="1062">
        <v>5</v>
      </c>
      <c r="T806" s="1062">
        <v>11</v>
      </c>
      <c r="U806" s="1076">
        <v>1</v>
      </c>
      <c r="W806" s="1062">
        <v>4</v>
      </c>
      <c r="X806" s="1062">
        <v>4</v>
      </c>
      <c r="Y806" s="1062">
        <v>5</v>
      </c>
      <c r="Z806" s="1062">
        <v>13</v>
      </c>
      <c r="AA806" s="1076">
        <v>1</v>
      </c>
      <c r="AC806" s="1062">
        <v>5</v>
      </c>
      <c r="AD806" s="1062">
        <v>1</v>
      </c>
      <c r="AE806" s="1062">
        <v>5</v>
      </c>
      <c r="AF806" s="1062">
        <v>11</v>
      </c>
      <c r="AG806" s="1076">
        <v>1</v>
      </c>
      <c r="AJ806" s="1062">
        <v>6</v>
      </c>
      <c r="AK806" s="1062">
        <v>3</v>
      </c>
      <c r="AL806" s="1062">
        <v>5</v>
      </c>
      <c r="AM806" s="1062">
        <v>14</v>
      </c>
      <c r="AN806" s="1076">
        <v>1</v>
      </c>
      <c r="AQ806" s="1062">
        <v>2</v>
      </c>
      <c r="AR806" s="1062">
        <v>1</v>
      </c>
      <c r="AS806" s="1062">
        <v>2</v>
      </c>
      <c r="AT806" s="1062">
        <v>5</v>
      </c>
      <c r="AU806" s="1082">
        <v>1</v>
      </c>
      <c r="AX806" s="1062">
        <v>2</v>
      </c>
      <c r="AY806" s="1062">
        <v>2</v>
      </c>
      <c r="AZ806" s="1062">
        <v>4</v>
      </c>
      <c r="BA806" s="1062">
        <v>8</v>
      </c>
      <c r="BB806" s="1082">
        <v>1</v>
      </c>
      <c r="BP806" s="1062">
        <v>0</v>
      </c>
      <c r="BQ806" s="1128">
        <v>1</v>
      </c>
      <c r="BR806" s="1081">
        <v>0</v>
      </c>
      <c r="BV806" s="1062">
        <v>0</v>
      </c>
      <c r="BW806" s="1076">
        <v>1</v>
      </c>
      <c r="CA806" s="1062">
        <v>6</v>
      </c>
      <c r="CB806" s="1062">
        <v>0</v>
      </c>
      <c r="CC806" s="1062">
        <v>4</v>
      </c>
      <c r="CD806" s="1062">
        <v>10</v>
      </c>
      <c r="CE806" s="1082">
        <v>1</v>
      </c>
      <c r="CH806" s="1062">
        <v>6</v>
      </c>
      <c r="CI806" s="1062">
        <v>0</v>
      </c>
      <c r="CJ806" s="1062">
        <v>5</v>
      </c>
      <c r="CK806" s="1062">
        <v>11</v>
      </c>
      <c r="CL806" s="1082">
        <v>1</v>
      </c>
      <c r="CP806" s="1062">
        <v>12</v>
      </c>
      <c r="CQ806" s="1062">
        <v>0</v>
      </c>
      <c r="CR806" s="1062">
        <v>1</v>
      </c>
      <c r="CS806" s="1062">
        <v>13</v>
      </c>
      <c r="CT806" s="1082">
        <v>1</v>
      </c>
      <c r="CW806" s="1062">
        <v>12</v>
      </c>
      <c r="CX806" s="1062">
        <v>0</v>
      </c>
      <c r="CY806" s="1062">
        <v>1</v>
      </c>
      <c r="CZ806" s="1062">
        <v>13</v>
      </c>
      <c r="DA806" s="1082">
        <v>1</v>
      </c>
      <c r="DB806" s="1082"/>
      <c r="DC806" s="1082"/>
      <c r="DD806" s="1082"/>
      <c r="DE806" s="1082"/>
      <c r="DF806" s="1082"/>
      <c r="DG806" s="1082"/>
      <c r="DH806" s="1082"/>
      <c r="DI806" s="1082"/>
      <c r="DJ806" s="1082"/>
      <c r="DK806" s="1082"/>
      <c r="DL806" s="1082"/>
      <c r="EF806" s="1062">
        <v>8</v>
      </c>
      <c r="EG806" s="1062">
        <v>1</v>
      </c>
      <c r="EH806" s="1062">
        <v>1</v>
      </c>
      <c r="EI806" s="1062">
        <v>10</v>
      </c>
      <c r="EJ806" s="1082">
        <v>1</v>
      </c>
      <c r="EM806" s="1062">
        <v>8</v>
      </c>
      <c r="EN806" s="1062">
        <v>2</v>
      </c>
      <c r="EO806" s="1062">
        <v>2</v>
      </c>
      <c r="EP806" s="1062">
        <v>12</v>
      </c>
      <c r="EQ806" s="1082">
        <v>1</v>
      </c>
      <c r="EU806" s="1062">
        <v>3</v>
      </c>
      <c r="EV806" s="1062">
        <v>1</v>
      </c>
      <c r="EW806" s="1062">
        <v>0</v>
      </c>
      <c r="EX806" s="1062">
        <v>4</v>
      </c>
      <c r="EY806" s="1081">
        <v>1</v>
      </c>
      <c r="FB806" s="1062">
        <v>3</v>
      </c>
      <c r="FC806" s="1062">
        <v>1</v>
      </c>
      <c r="FD806" s="1062">
        <v>2</v>
      </c>
      <c r="FE806" s="1062">
        <v>6</v>
      </c>
      <c r="FF806" s="1082">
        <v>1</v>
      </c>
      <c r="FJ806" s="1062">
        <v>10</v>
      </c>
      <c r="FK806" s="1062">
        <v>1</v>
      </c>
      <c r="FL806" s="1062">
        <v>2</v>
      </c>
      <c r="FM806" s="1062">
        <v>13</v>
      </c>
      <c r="FN806" s="1124">
        <v>1</v>
      </c>
      <c r="FQ806" s="1062">
        <v>10</v>
      </c>
      <c r="FR806" s="1062">
        <v>1</v>
      </c>
      <c r="FS806" s="1062">
        <v>3</v>
      </c>
      <c r="FT806" s="1062">
        <v>14</v>
      </c>
      <c r="FU806" s="1076">
        <v>1</v>
      </c>
      <c r="FY806" s="1062">
        <v>1</v>
      </c>
      <c r="FZ806" s="1062">
        <v>1</v>
      </c>
      <c r="GA806" s="1062">
        <v>1</v>
      </c>
      <c r="GB806" s="590">
        <v>3</v>
      </c>
      <c r="GC806" s="1139">
        <v>1</v>
      </c>
      <c r="GE806" s="589">
        <v>47</v>
      </c>
      <c r="GF806" s="589">
        <v>6</v>
      </c>
      <c r="GG806" s="589">
        <v>16</v>
      </c>
      <c r="GH806" s="586">
        <v>3</v>
      </c>
      <c r="GI806" s="586">
        <v>2</v>
      </c>
    </row>
    <row r="807" spans="1:192" hidden="1" x14ac:dyDescent="0.35">
      <c r="A807" s="1225">
        <v>43851</v>
      </c>
      <c r="Q807" s="1062">
        <v>5</v>
      </c>
      <c r="R807" s="1062">
        <v>4</v>
      </c>
      <c r="S807" s="1062">
        <v>3</v>
      </c>
      <c r="T807" s="1062">
        <v>12</v>
      </c>
      <c r="U807" s="1076">
        <v>1</v>
      </c>
      <c r="W807" s="1062">
        <v>5</v>
      </c>
      <c r="X807" s="1062">
        <v>5</v>
      </c>
      <c r="Y807" s="1062">
        <v>3</v>
      </c>
      <c r="Z807" s="1062">
        <v>13</v>
      </c>
      <c r="AA807" s="1076">
        <v>1</v>
      </c>
      <c r="AC807" s="1062">
        <v>6</v>
      </c>
      <c r="AD807" s="1062">
        <v>6</v>
      </c>
      <c r="AE807" s="1062">
        <v>6</v>
      </c>
      <c r="AF807" s="1062">
        <v>18</v>
      </c>
      <c r="AG807" s="1076">
        <v>1</v>
      </c>
      <c r="AJ807" s="1062">
        <v>6</v>
      </c>
      <c r="AK807" s="1062">
        <v>7</v>
      </c>
      <c r="AL807" s="1062">
        <v>6</v>
      </c>
      <c r="AM807" s="1062">
        <v>19</v>
      </c>
      <c r="AN807" s="1076">
        <v>1</v>
      </c>
      <c r="AQ807" s="1062">
        <v>1</v>
      </c>
      <c r="AR807" s="1062">
        <v>3</v>
      </c>
      <c r="AS807" s="1062">
        <v>1</v>
      </c>
      <c r="AT807" s="1062">
        <v>5</v>
      </c>
      <c r="AU807" s="1082">
        <v>1</v>
      </c>
      <c r="AX807" s="1062">
        <v>1</v>
      </c>
      <c r="AY807" s="1062">
        <v>3</v>
      </c>
      <c r="AZ807" s="1062">
        <v>2</v>
      </c>
      <c r="BA807" s="1062">
        <v>6</v>
      </c>
      <c r="BB807" s="1082">
        <v>1</v>
      </c>
      <c r="BP807" s="1062">
        <v>0</v>
      </c>
      <c r="BQ807" s="1128">
        <v>1</v>
      </c>
      <c r="BR807" s="1081">
        <v>0</v>
      </c>
      <c r="BV807" s="1062">
        <v>0</v>
      </c>
      <c r="BW807" s="1076">
        <v>1</v>
      </c>
      <c r="CA807" s="1062">
        <v>9</v>
      </c>
      <c r="CB807" s="1062">
        <v>0</v>
      </c>
      <c r="CC807" s="1062">
        <v>4</v>
      </c>
      <c r="CD807" s="1062">
        <v>13</v>
      </c>
      <c r="CE807" s="1082">
        <v>1</v>
      </c>
      <c r="CH807" s="1062">
        <v>11</v>
      </c>
      <c r="CI807" s="1062">
        <v>0</v>
      </c>
      <c r="CJ807" s="1062">
        <v>5</v>
      </c>
      <c r="CK807" s="1062">
        <v>16</v>
      </c>
      <c r="CL807" s="1082">
        <v>1</v>
      </c>
      <c r="CP807" s="1062">
        <v>4</v>
      </c>
      <c r="CQ807" s="1062">
        <v>1</v>
      </c>
      <c r="CR807" s="1062">
        <v>3</v>
      </c>
      <c r="CS807" s="1062">
        <v>8</v>
      </c>
      <c r="CT807" s="1082">
        <v>1</v>
      </c>
      <c r="CW807" s="1062">
        <v>8</v>
      </c>
      <c r="CX807" s="1062">
        <v>3</v>
      </c>
      <c r="CY807" s="1062">
        <v>5</v>
      </c>
      <c r="CZ807" s="1062">
        <v>16</v>
      </c>
      <c r="DA807" s="1082">
        <v>1</v>
      </c>
      <c r="DB807" s="1082"/>
      <c r="DC807" s="1082"/>
      <c r="DD807" s="1082"/>
      <c r="DE807" s="1082"/>
      <c r="DF807" s="1082"/>
      <c r="DG807" s="1082"/>
      <c r="DH807" s="1082"/>
      <c r="DI807" s="1082"/>
      <c r="DJ807" s="1082"/>
      <c r="DK807" s="1082"/>
      <c r="DL807" s="1082"/>
      <c r="EF807" s="1062">
        <v>10</v>
      </c>
      <c r="EG807" s="1062">
        <v>1</v>
      </c>
      <c r="EH807" s="1062">
        <v>1</v>
      </c>
      <c r="EI807" s="1062">
        <v>12</v>
      </c>
      <c r="EJ807" s="1082">
        <v>1</v>
      </c>
      <c r="EM807" s="1062">
        <v>11</v>
      </c>
      <c r="EN807" s="1062">
        <v>3</v>
      </c>
      <c r="EO807" s="1062">
        <v>2</v>
      </c>
      <c r="EP807" s="1062">
        <v>16</v>
      </c>
      <c r="EQ807" s="1082">
        <v>1</v>
      </c>
      <c r="EU807" s="1062">
        <v>4</v>
      </c>
      <c r="EV807" s="1062">
        <v>0</v>
      </c>
      <c r="EW807" s="1062">
        <v>4</v>
      </c>
      <c r="EX807" s="1062">
        <v>8</v>
      </c>
      <c r="EY807" s="1081">
        <v>1</v>
      </c>
      <c r="FB807" s="1062">
        <v>4</v>
      </c>
      <c r="FC807" s="1062">
        <v>1</v>
      </c>
      <c r="FD807" s="1062">
        <v>5</v>
      </c>
      <c r="FE807" s="1062">
        <v>10</v>
      </c>
      <c r="FF807" s="1082">
        <v>1</v>
      </c>
      <c r="FJ807" s="1062">
        <v>7</v>
      </c>
      <c r="FK807" s="1062">
        <v>1</v>
      </c>
      <c r="FL807" s="1062">
        <v>2</v>
      </c>
      <c r="FM807" s="1062">
        <v>10</v>
      </c>
      <c r="FN807" s="1124">
        <v>1</v>
      </c>
      <c r="FQ807" s="1062">
        <v>7</v>
      </c>
      <c r="FR807" s="1062">
        <v>2</v>
      </c>
      <c r="FS807" s="1062">
        <v>3</v>
      </c>
      <c r="FT807" s="1062">
        <v>12</v>
      </c>
      <c r="FU807" s="1076">
        <v>1</v>
      </c>
      <c r="FY807" s="1062">
        <v>0</v>
      </c>
      <c r="FZ807" s="1062">
        <v>1</v>
      </c>
      <c r="GA807" s="1062">
        <v>0</v>
      </c>
      <c r="GB807" s="590">
        <v>1</v>
      </c>
      <c r="GC807" s="1139">
        <v>1</v>
      </c>
      <c r="GE807" s="589">
        <v>41</v>
      </c>
      <c r="GF807" s="589">
        <v>13</v>
      </c>
      <c r="GG807" s="589">
        <v>21</v>
      </c>
      <c r="GH807" s="586">
        <v>0</v>
      </c>
      <c r="GI807" s="586">
        <v>3</v>
      </c>
    </row>
    <row r="808" spans="1:192" hidden="1" x14ac:dyDescent="0.35">
      <c r="A808" s="1225">
        <v>43852</v>
      </c>
      <c r="Q808" s="1062">
        <v>8</v>
      </c>
      <c r="R808" s="1062">
        <v>3</v>
      </c>
      <c r="S808" s="1062">
        <v>3</v>
      </c>
      <c r="T808" s="1062">
        <v>14</v>
      </c>
      <c r="U808" s="1076">
        <v>1</v>
      </c>
      <c r="W808" s="1062">
        <v>8</v>
      </c>
      <c r="X808" s="1062">
        <v>4</v>
      </c>
      <c r="Y808" s="1062">
        <v>3</v>
      </c>
      <c r="Z808" s="1062">
        <v>15</v>
      </c>
      <c r="AA808" s="1076">
        <v>1</v>
      </c>
      <c r="AC808" s="1062">
        <v>4</v>
      </c>
      <c r="AD808" s="1062">
        <v>1</v>
      </c>
      <c r="AE808" s="1062">
        <v>4</v>
      </c>
      <c r="AF808" s="1062">
        <v>9</v>
      </c>
      <c r="AG808" s="1076">
        <v>1</v>
      </c>
      <c r="AJ808" s="1062">
        <v>4</v>
      </c>
      <c r="AK808" s="1062">
        <v>2</v>
      </c>
      <c r="AL808" s="1062">
        <v>4</v>
      </c>
      <c r="AM808" s="1062">
        <v>10</v>
      </c>
      <c r="AN808" s="1076">
        <v>1</v>
      </c>
      <c r="AQ808" s="1062">
        <v>0</v>
      </c>
      <c r="AR808" s="1062">
        <v>1</v>
      </c>
      <c r="AS808" s="1062">
        <v>0</v>
      </c>
      <c r="AT808" s="1062">
        <v>1</v>
      </c>
      <c r="AU808" s="1082">
        <v>1</v>
      </c>
      <c r="AX808" s="1062">
        <v>0</v>
      </c>
      <c r="AY808" s="1062">
        <v>1</v>
      </c>
      <c r="AZ808" s="1062">
        <v>0</v>
      </c>
      <c r="BA808" s="1062">
        <v>1</v>
      </c>
      <c r="BB808" s="1082">
        <v>1</v>
      </c>
      <c r="BP808" s="1062">
        <v>0</v>
      </c>
      <c r="BQ808" s="1128">
        <v>1</v>
      </c>
      <c r="BR808" s="1081">
        <v>0</v>
      </c>
      <c r="BV808" s="1062">
        <v>0</v>
      </c>
      <c r="BW808" s="1076">
        <v>1</v>
      </c>
      <c r="CA808" s="1062">
        <v>0</v>
      </c>
      <c r="CB808" s="1062">
        <v>0</v>
      </c>
      <c r="CC808" s="1062">
        <v>5</v>
      </c>
      <c r="CD808" s="1062">
        <v>5</v>
      </c>
      <c r="CE808" s="1082">
        <v>1</v>
      </c>
      <c r="CH808" s="1062">
        <v>3</v>
      </c>
      <c r="CI808" s="1062">
        <v>1</v>
      </c>
      <c r="CJ808" s="1062">
        <v>8</v>
      </c>
      <c r="CK808" s="1062">
        <v>12</v>
      </c>
      <c r="CL808" s="1082">
        <v>1</v>
      </c>
      <c r="CP808" s="1062">
        <v>3</v>
      </c>
      <c r="CQ808" s="1062">
        <v>0</v>
      </c>
      <c r="CR808" s="1062">
        <v>8</v>
      </c>
      <c r="CS808" s="1062">
        <v>11</v>
      </c>
      <c r="CT808" s="1082">
        <v>1</v>
      </c>
      <c r="CW808" s="1062">
        <v>4</v>
      </c>
      <c r="CX808" s="1062">
        <v>2</v>
      </c>
      <c r="CY808" s="1062">
        <v>9</v>
      </c>
      <c r="CZ808" s="1062">
        <v>15</v>
      </c>
      <c r="DA808" s="1082">
        <v>1</v>
      </c>
      <c r="DB808" s="1082"/>
      <c r="DC808" s="1082"/>
      <c r="DD808" s="1082"/>
      <c r="DE808" s="1082"/>
      <c r="DF808" s="1082"/>
      <c r="DG808" s="1082"/>
      <c r="DH808" s="1082"/>
      <c r="DI808" s="1082"/>
      <c r="DJ808" s="1082"/>
      <c r="DK808" s="1082"/>
      <c r="DL808" s="1082"/>
      <c r="EF808" s="1062">
        <v>13</v>
      </c>
      <c r="EG808" s="1062">
        <v>1</v>
      </c>
      <c r="EH808" s="1062">
        <v>1</v>
      </c>
      <c r="EI808" s="1062">
        <v>15</v>
      </c>
      <c r="EJ808" s="1082">
        <v>1</v>
      </c>
      <c r="EM808" s="1062">
        <v>13</v>
      </c>
      <c r="EN808" s="1062">
        <v>1</v>
      </c>
      <c r="EO808" s="1062">
        <v>3</v>
      </c>
      <c r="EP808" s="1062">
        <v>17</v>
      </c>
      <c r="EQ808" s="1082">
        <v>1</v>
      </c>
      <c r="EU808" s="1062">
        <v>5</v>
      </c>
      <c r="EV808" s="1062">
        <v>2</v>
      </c>
      <c r="EW808" s="1062">
        <v>6</v>
      </c>
      <c r="EX808" s="1062">
        <v>13</v>
      </c>
      <c r="EY808" s="1081">
        <v>1</v>
      </c>
      <c r="FB808" s="1062">
        <v>5</v>
      </c>
      <c r="FC808" s="1062">
        <v>3</v>
      </c>
      <c r="FD808" s="1062">
        <v>10</v>
      </c>
      <c r="FE808" s="1062">
        <v>18</v>
      </c>
      <c r="FF808" s="1082">
        <v>1</v>
      </c>
      <c r="FJ808" s="1062">
        <v>4</v>
      </c>
      <c r="FK808" s="1062">
        <v>3</v>
      </c>
      <c r="FL808" s="1062">
        <v>0</v>
      </c>
      <c r="FM808" s="1062">
        <v>7</v>
      </c>
      <c r="FN808" s="1124">
        <v>1</v>
      </c>
      <c r="FQ808" s="1062">
        <v>5</v>
      </c>
      <c r="FR808" s="1062">
        <v>4</v>
      </c>
      <c r="FS808" s="1062">
        <v>2</v>
      </c>
      <c r="FT808" s="1062">
        <v>11</v>
      </c>
      <c r="FU808" s="1076">
        <v>1</v>
      </c>
      <c r="FY808" s="1062">
        <v>0</v>
      </c>
      <c r="FZ808" s="1062">
        <v>1</v>
      </c>
      <c r="GA808" s="1062">
        <v>0</v>
      </c>
      <c r="GB808" s="590">
        <v>1</v>
      </c>
      <c r="GC808" s="1139">
        <v>1</v>
      </c>
      <c r="GE808" s="589">
        <v>29</v>
      </c>
      <c r="GF808" s="589">
        <v>9</v>
      </c>
      <c r="GG808" s="589">
        <v>24</v>
      </c>
      <c r="GH808" s="586">
        <v>0</v>
      </c>
      <c r="GI808" s="586">
        <v>2</v>
      </c>
    </row>
    <row r="809" spans="1:192" hidden="1" x14ac:dyDescent="0.35">
      <c r="A809" s="1225">
        <v>43853</v>
      </c>
      <c r="Q809" s="1062">
        <v>3</v>
      </c>
      <c r="R809" s="1062">
        <v>0</v>
      </c>
      <c r="S809" s="1062">
        <v>4</v>
      </c>
      <c r="T809" s="1062">
        <v>7</v>
      </c>
      <c r="U809" s="1076">
        <v>1</v>
      </c>
      <c r="W809" s="1062">
        <v>3</v>
      </c>
      <c r="X809" s="1062">
        <v>1</v>
      </c>
      <c r="Y809" s="1062">
        <v>4</v>
      </c>
      <c r="Z809" s="1062">
        <v>8</v>
      </c>
      <c r="AA809" s="1076">
        <v>1</v>
      </c>
      <c r="AC809" s="1062">
        <v>4</v>
      </c>
      <c r="AD809" s="1062">
        <v>0</v>
      </c>
      <c r="AE809" s="1062">
        <v>2</v>
      </c>
      <c r="AF809" s="1062">
        <v>6</v>
      </c>
      <c r="AG809" s="1076">
        <v>1</v>
      </c>
      <c r="AJ809" s="1062">
        <v>4</v>
      </c>
      <c r="AK809" s="1062">
        <v>1</v>
      </c>
      <c r="AL809" s="1062">
        <v>2</v>
      </c>
      <c r="AM809" s="1062">
        <v>7</v>
      </c>
      <c r="AN809" s="1076">
        <v>1</v>
      </c>
      <c r="AQ809" s="1062">
        <v>3</v>
      </c>
      <c r="AR809" s="1062">
        <v>0</v>
      </c>
      <c r="AS809" s="1062">
        <v>2</v>
      </c>
      <c r="AT809" s="1062">
        <v>5</v>
      </c>
      <c r="AU809" s="1082">
        <v>1</v>
      </c>
      <c r="AX809" s="1062">
        <v>3</v>
      </c>
      <c r="AY809" s="1062">
        <v>0</v>
      </c>
      <c r="AZ809" s="1062">
        <v>2</v>
      </c>
      <c r="BA809" s="1062">
        <v>5</v>
      </c>
      <c r="BB809" s="1082">
        <v>1</v>
      </c>
      <c r="BP809" s="1062">
        <v>0</v>
      </c>
      <c r="BQ809" s="1128">
        <v>1</v>
      </c>
      <c r="BR809" s="1081">
        <v>0</v>
      </c>
      <c r="BV809" s="1062">
        <v>0</v>
      </c>
      <c r="BW809" s="1076">
        <v>1</v>
      </c>
      <c r="CA809" s="1062">
        <v>9</v>
      </c>
      <c r="CB809" s="1062">
        <v>1</v>
      </c>
      <c r="CC809" s="1062">
        <v>8</v>
      </c>
      <c r="CD809" s="1062">
        <v>18</v>
      </c>
      <c r="CE809" s="1082">
        <v>1</v>
      </c>
      <c r="CH809" s="1062">
        <v>12</v>
      </c>
      <c r="CI809" s="1062">
        <v>2</v>
      </c>
      <c r="CJ809" s="1062">
        <v>9</v>
      </c>
      <c r="CK809" s="1062">
        <v>23</v>
      </c>
      <c r="CL809" s="1082">
        <v>1</v>
      </c>
      <c r="CP809" s="1062">
        <v>0</v>
      </c>
      <c r="CQ809" s="1062">
        <v>0</v>
      </c>
      <c r="CR809" s="1062">
        <v>0</v>
      </c>
      <c r="CS809" s="1062">
        <v>0</v>
      </c>
      <c r="CT809" s="1082">
        <v>1</v>
      </c>
      <c r="CW809" s="1062">
        <v>0</v>
      </c>
      <c r="CX809" s="1062">
        <v>0</v>
      </c>
      <c r="CY809" s="1062">
        <v>0</v>
      </c>
      <c r="CZ809" s="1062">
        <v>0</v>
      </c>
      <c r="DA809" s="1082">
        <v>1</v>
      </c>
      <c r="DB809" s="1082"/>
      <c r="DC809" s="1082"/>
      <c r="DD809" s="1082"/>
      <c r="DE809" s="1082"/>
      <c r="DF809" s="1082"/>
      <c r="DG809" s="1082"/>
      <c r="DH809" s="1082"/>
      <c r="DI809" s="1082"/>
      <c r="DJ809" s="1082"/>
      <c r="DK809" s="1082"/>
      <c r="DL809" s="1082"/>
      <c r="EF809" s="1062">
        <v>5</v>
      </c>
      <c r="EG809" s="1062">
        <v>1</v>
      </c>
      <c r="EH809" s="1062">
        <v>0</v>
      </c>
      <c r="EI809" s="1062">
        <v>6</v>
      </c>
      <c r="EJ809" s="1082">
        <v>1</v>
      </c>
      <c r="EM809" s="1062">
        <v>6</v>
      </c>
      <c r="EN809" s="1062">
        <v>1</v>
      </c>
      <c r="EO809" s="1062">
        <v>1</v>
      </c>
      <c r="EP809" s="1062">
        <v>8</v>
      </c>
      <c r="EQ809" s="1082">
        <v>1</v>
      </c>
      <c r="EU809" s="1062">
        <v>9</v>
      </c>
      <c r="EV809" s="1062">
        <v>0</v>
      </c>
      <c r="EW809" s="1062">
        <v>1</v>
      </c>
      <c r="EX809" s="1062">
        <v>10</v>
      </c>
      <c r="EY809" s="1081">
        <v>1</v>
      </c>
      <c r="FB809" s="1062">
        <v>9</v>
      </c>
      <c r="FC809" s="1062">
        <v>0</v>
      </c>
      <c r="FD809" s="1062">
        <v>6</v>
      </c>
      <c r="FE809" s="1062">
        <v>15</v>
      </c>
      <c r="FF809" s="1082">
        <v>1</v>
      </c>
      <c r="FJ809" s="1062">
        <v>7</v>
      </c>
      <c r="FK809" s="1062">
        <v>0</v>
      </c>
      <c r="FL809" s="1062">
        <v>2</v>
      </c>
      <c r="FM809" s="1062">
        <v>9</v>
      </c>
      <c r="FN809" s="1124">
        <v>1</v>
      </c>
      <c r="FQ809" s="1062">
        <v>7</v>
      </c>
      <c r="FR809" s="1062">
        <v>0</v>
      </c>
      <c r="FS809" s="1062">
        <v>2</v>
      </c>
      <c r="FT809" s="1062">
        <v>9</v>
      </c>
      <c r="FU809" s="1076">
        <v>1</v>
      </c>
      <c r="FY809" s="1062">
        <v>0</v>
      </c>
      <c r="FZ809" s="1062">
        <v>1</v>
      </c>
      <c r="GA809" s="1062">
        <v>0</v>
      </c>
      <c r="GB809" s="590">
        <v>1</v>
      </c>
      <c r="GC809" s="1139">
        <v>1</v>
      </c>
      <c r="GE809" s="589">
        <v>37</v>
      </c>
      <c r="GF809" s="589">
        <v>3</v>
      </c>
      <c r="GG809" s="589">
        <v>15</v>
      </c>
      <c r="GH809" s="586">
        <v>2</v>
      </c>
      <c r="GI809" s="586">
        <v>3</v>
      </c>
    </row>
    <row r="810" spans="1:192" hidden="1" x14ac:dyDescent="0.35">
      <c r="A810" s="1227">
        <v>43854</v>
      </c>
      <c r="Q810" s="1062">
        <v>3</v>
      </c>
      <c r="R810" s="1062">
        <v>2</v>
      </c>
      <c r="S810" s="1062">
        <v>5</v>
      </c>
      <c r="T810" s="1062">
        <v>10</v>
      </c>
      <c r="U810" s="1076">
        <v>1</v>
      </c>
      <c r="W810" s="1062">
        <v>3</v>
      </c>
      <c r="X810" s="1062">
        <v>2</v>
      </c>
      <c r="Y810" s="1062">
        <v>6</v>
      </c>
      <c r="Z810" s="1062">
        <v>11</v>
      </c>
      <c r="AA810" s="1076">
        <v>1</v>
      </c>
      <c r="AC810" s="1062">
        <v>2</v>
      </c>
      <c r="AD810" s="1062">
        <v>1</v>
      </c>
      <c r="AE810" s="1062">
        <v>2</v>
      </c>
      <c r="AF810" s="1062">
        <v>5</v>
      </c>
      <c r="AG810" s="1076">
        <v>1</v>
      </c>
      <c r="AJ810" s="1062">
        <v>2</v>
      </c>
      <c r="AK810" s="1062">
        <v>2</v>
      </c>
      <c r="AL810" s="1062">
        <v>3</v>
      </c>
      <c r="AM810" s="1062">
        <v>7</v>
      </c>
      <c r="AN810" s="1076">
        <v>1</v>
      </c>
      <c r="AQ810" s="1062">
        <v>0</v>
      </c>
      <c r="AR810" s="1062">
        <v>0</v>
      </c>
      <c r="AS810" s="1062">
        <v>0</v>
      </c>
      <c r="AT810" s="1062">
        <v>0</v>
      </c>
      <c r="AU810" s="1082">
        <v>1</v>
      </c>
      <c r="AX810" s="1062">
        <v>0</v>
      </c>
      <c r="AY810" s="1062">
        <v>0</v>
      </c>
      <c r="AZ810" s="1062">
        <v>0</v>
      </c>
      <c r="BA810" s="1062">
        <v>0</v>
      </c>
      <c r="BB810" s="1082">
        <v>1</v>
      </c>
      <c r="BP810" s="1062">
        <v>0</v>
      </c>
      <c r="BQ810" s="1128">
        <v>1</v>
      </c>
      <c r="BR810" s="1081">
        <v>0</v>
      </c>
      <c r="BV810" s="1062">
        <v>0</v>
      </c>
      <c r="BW810" s="1076">
        <v>1</v>
      </c>
      <c r="CA810" s="1062">
        <v>11</v>
      </c>
      <c r="CB810" s="1062">
        <v>1</v>
      </c>
      <c r="CC810" s="1062">
        <v>3</v>
      </c>
      <c r="CD810" s="1062">
        <v>15</v>
      </c>
      <c r="CE810" s="1082">
        <v>1</v>
      </c>
      <c r="CH810" s="1062">
        <v>24</v>
      </c>
      <c r="CI810" s="1062">
        <v>4</v>
      </c>
      <c r="CJ810" s="1062">
        <v>10</v>
      </c>
      <c r="CK810" s="1062">
        <v>38</v>
      </c>
      <c r="CL810" s="1082">
        <v>1</v>
      </c>
      <c r="CP810" s="1062">
        <v>1</v>
      </c>
      <c r="CQ810" s="1062">
        <v>0</v>
      </c>
      <c r="CR810" s="1062">
        <v>0</v>
      </c>
      <c r="CS810" s="1062">
        <v>1</v>
      </c>
      <c r="CT810" s="1082">
        <v>1</v>
      </c>
      <c r="CW810" s="1062">
        <v>2</v>
      </c>
      <c r="CX810" s="1062">
        <v>0</v>
      </c>
      <c r="CY810" s="1062">
        <v>1</v>
      </c>
      <c r="CZ810" s="1062">
        <v>3</v>
      </c>
      <c r="DA810" s="1082">
        <v>1</v>
      </c>
      <c r="DB810" s="1082"/>
      <c r="DC810" s="1082"/>
      <c r="DD810" s="1082"/>
      <c r="DE810" s="1082"/>
      <c r="DF810" s="1082"/>
      <c r="DG810" s="1082"/>
      <c r="DH810" s="1082"/>
      <c r="DI810" s="1082"/>
      <c r="DJ810" s="1082"/>
      <c r="DK810" s="1082"/>
      <c r="DL810" s="1082"/>
      <c r="EF810" s="1062">
        <v>6</v>
      </c>
      <c r="EG810" s="1062">
        <v>0</v>
      </c>
      <c r="EH810" s="1062">
        <v>2</v>
      </c>
      <c r="EI810" s="1062">
        <v>8</v>
      </c>
      <c r="EJ810" s="1082">
        <v>1</v>
      </c>
      <c r="EM810" s="1062">
        <v>9</v>
      </c>
      <c r="EN810" s="1062">
        <v>0</v>
      </c>
      <c r="EO810" s="1062">
        <v>3</v>
      </c>
      <c r="EP810" s="1062">
        <v>12</v>
      </c>
      <c r="EQ810" s="1082">
        <v>1</v>
      </c>
      <c r="EU810" s="1062">
        <v>4</v>
      </c>
      <c r="EV810" s="1062">
        <v>0</v>
      </c>
      <c r="EW810" s="1062">
        <v>3</v>
      </c>
      <c r="EX810" s="1062">
        <v>7</v>
      </c>
      <c r="EY810" s="1081">
        <v>1</v>
      </c>
      <c r="FB810" s="1062">
        <v>5</v>
      </c>
      <c r="FC810" s="1062">
        <v>1</v>
      </c>
      <c r="FD810" s="1062">
        <v>13</v>
      </c>
      <c r="FE810" s="1062">
        <v>19</v>
      </c>
      <c r="FF810" s="1082">
        <v>1</v>
      </c>
      <c r="FJ810" s="1062">
        <v>10</v>
      </c>
      <c r="FK810" s="1062">
        <v>0</v>
      </c>
      <c r="FL810" s="1062">
        <v>1</v>
      </c>
      <c r="FM810" s="1062">
        <v>11</v>
      </c>
      <c r="FN810" s="1124">
        <v>1</v>
      </c>
      <c r="FQ810" s="1062">
        <v>19</v>
      </c>
      <c r="FR810" s="1062">
        <v>0</v>
      </c>
      <c r="FS810" s="1062">
        <v>2</v>
      </c>
      <c r="FT810" s="1062">
        <v>21</v>
      </c>
      <c r="FU810" s="1076">
        <v>1</v>
      </c>
      <c r="FY810" s="1062">
        <v>0</v>
      </c>
      <c r="FZ810" s="1062">
        <v>1</v>
      </c>
      <c r="GA810" s="1062">
        <v>4</v>
      </c>
      <c r="GB810" s="590">
        <v>5</v>
      </c>
      <c r="GC810" s="1139">
        <v>1</v>
      </c>
      <c r="GE810" s="589">
        <v>34</v>
      </c>
      <c r="GF810" s="589">
        <v>3</v>
      </c>
      <c r="GG810" s="589">
        <v>15</v>
      </c>
      <c r="GH810" s="586">
        <v>2</v>
      </c>
      <c r="GI810" s="586">
        <v>7</v>
      </c>
    </row>
    <row r="811" spans="1:192" hidden="1" x14ac:dyDescent="0.35">
      <c r="A811" s="1225">
        <v>43857</v>
      </c>
      <c r="Q811" s="1062">
        <v>4</v>
      </c>
      <c r="R811" s="1062">
        <v>1</v>
      </c>
      <c r="S811" s="1062">
        <v>1</v>
      </c>
      <c r="T811" s="1062">
        <v>6</v>
      </c>
      <c r="U811" s="1076">
        <v>1</v>
      </c>
      <c r="W811" s="1062">
        <v>4</v>
      </c>
      <c r="X811" s="1062">
        <v>2</v>
      </c>
      <c r="Y811" s="1062">
        <v>1</v>
      </c>
      <c r="Z811" s="1062">
        <v>7</v>
      </c>
      <c r="AA811" s="1076">
        <v>1</v>
      </c>
      <c r="AC811" s="1062">
        <v>4</v>
      </c>
      <c r="AD811" s="1062">
        <v>0</v>
      </c>
      <c r="AE811" s="1062">
        <v>4</v>
      </c>
      <c r="AF811" s="1062">
        <v>8</v>
      </c>
      <c r="AG811" s="1076">
        <v>1</v>
      </c>
      <c r="AJ811" s="1062">
        <v>5</v>
      </c>
      <c r="AK811" s="1062">
        <v>1</v>
      </c>
      <c r="AL811" s="1062">
        <v>5</v>
      </c>
      <c r="AM811" s="1062">
        <v>11</v>
      </c>
      <c r="AN811" s="1076">
        <v>1</v>
      </c>
      <c r="AQ811" s="1062">
        <v>4</v>
      </c>
      <c r="AR811" s="1062">
        <v>0</v>
      </c>
      <c r="AS811" s="1062">
        <v>0</v>
      </c>
      <c r="AT811" s="1062">
        <v>4</v>
      </c>
      <c r="AU811" s="1082">
        <v>1</v>
      </c>
      <c r="AX811" s="1062">
        <v>4</v>
      </c>
      <c r="AY811" s="1062">
        <v>0</v>
      </c>
      <c r="AZ811" s="1062">
        <v>0</v>
      </c>
      <c r="BA811" s="1062">
        <v>4</v>
      </c>
      <c r="BB811" s="1082">
        <v>1</v>
      </c>
      <c r="BP811" s="1062">
        <v>0</v>
      </c>
      <c r="BQ811" s="1128">
        <v>1</v>
      </c>
      <c r="BR811" s="1081">
        <v>0</v>
      </c>
      <c r="BV811" s="1062">
        <v>0</v>
      </c>
      <c r="BW811" s="1076">
        <v>1</v>
      </c>
      <c r="CA811" s="1062">
        <v>11</v>
      </c>
      <c r="CB811" s="1062">
        <v>0</v>
      </c>
      <c r="CC811" s="1062">
        <v>6</v>
      </c>
      <c r="CD811" s="1062">
        <v>17</v>
      </c>
      <c r="CE811" s="1082">
        <v>1</v>
      </c>
      <c r="CH811" s="1062">
        <v>15</v>
      </c>
      <c r="CI811" s="1062">
        <v>2</v>
      </c>
      <c r="CJ811" s="1062">
        <v>7</v>
      </c>
      <c r="CK811" s="1062">
        <v>24</v>
      </c>
      <c r="CL811" s="1082">
        <v>1</v>
      </c>
      <c r="CP811" s="1062">
        <v>0</v>
      </c>
      <c r="CQ811" s="1062">
        <v>0</v>
      </c>
      <c r="CR811" s="1062">
        <v>4</v>
      </c>
      <c r="CS811" s="1062">
        <v>4</v>
      </c>
      <c r="CT811" s="1082">
        <v>1</v>
      </c>
      <c r="CW811" s="1062">
        <v>0</v>
      </c>
      <c r="CX811" s="1062">
        <v>1</v>
      </c>
      <c r="CY811" s="1062">
        <v>6</v>
      </c>
      <c r="CZ811" s="1062">
        <v>7</v>
      </c>
      <c r="DA811" s="1082">
        <v>1</v>
      </c>
      <c r="DB811" s="1082"/>
      <c r="DC811" s="1082"/>
      <c r="DD811" s="1082"/>
      <c r="DE811" s="1082"/>
      <c r="DF811" s="1082"/>
      <c r="DG811" s="1082"/>
      <c r="DH811" s="1082"/>
      <c r="DI811" s="1082"/>
      <c r="DJ811" s="1082"/>
      <c r="DK811" s="1082"/>
      <c r="DL811" s="1082"/>
      <c r="EF811" s="1062">
        <v>5</v>
      </c>
      <c r="EG811" s="1062">
        <v>3</v>
      </c>
      <c r="EH811" s="1062">
        <v>1</v>
      </c>
      <c r="EI811" s="1062">
        <v>9</v>
      </c>
      <c r="EJ811" s="1082">
        <v>1</v>
      </c>
      <c r="EM811" s="1062">
        <v>6</v>
      </c>
      <c r="EN811" s="1062">
        <v>5</v>
      </c>
      <c r="EO811" s="1062">
        <v>2</v>
      </c>
      <c r="EP811" s="1062">
        <v>13</v>
      </c>
      <c r="EQ811" s="1082">
        <v>1</v>
      </c>
      <c r="EU811" s="1062">
        <v>4</v>
      </c>
      <c r="EV811" s="1062">
        <v>0</v>
      </c>
      <c r="EW811" s="1062">
        <v>1</v>
      </c>
      <c r="EX811" s="1062">
        <v>5</v>
      </c>
      <c r="EY811" s="1081">
        <v>0.5</v>
      </c>
      <c r="FB811" s="1062">
        <v>5</v>
      </c>
      <c r="FC811" s="1062">
        <v>2</v>
      </c>
      <c r="FD811" s="1062">
        <v>0</v>
      </c>
      <c r="FE811" s="1062">
        <v>7</v>
      </c>
      <c r="FF811" s="1082">
        <v>0.5</v>
      </c>
      <c r="FJ811" s="1062">
        <v>9</v>
      </c>
      <c r="FK811" s="1062">
        <v>0</v>
      </c>
      <c r="FL811" s="1062">
        <v>1</v>
      </c>
      <c r="FM811" s="1062">
        <v>10</v>
      </c>
      <c r="FN811" s="1124">
        <v>1</v>
      </c>
      <c r="FQ811" s="1062">
        <v>10</v>
      </c>
      <c r="FR811" s="1062">
        <v>1</v>
      </c>
      <c r="FS811" s="1062">
        <v>4</v>
      </c>
      <c r="FT811" s="1062">
        <v>15</v>
      </c>
      <c r="FU811" s="1076">
        <v>1</v>
      </c>
      <c r="FY811" s="1062">
        <v>0</v>
      </c>
      <c r="FZ811" s="1062">
        <v>0</v>
      </c>
      <c r="GA811" s="1062">
        <v>4</v>
      </c>
      <c r="GB811" s="590">
        <v>4</v>
      </c>
      <c r="GC811" s="1139">
        <v>1</v>
      </c>
      <c r="GE811" s="589">
        <v>37</v>
      </c>
      <c r="GF811" s="589">
        <v>3</v>
      </c>
      <c r="GG811" s="589">
        <v>21</v>
      </c>
      <c r="GH811" s="586">
        <v>1</v>
      </c>
      <c r="GI811" s="586">
        <v>2</v>
      </c>
    </row>
    <row r="812" spans="1:192" hidden="1" x14ac:dyDescent="0.35">
      <c r="A812" s="1225">
        <v>43858</v>
      </c>
      <c r="Q812" s="1062">
        <v>6</v>
      </c>
      <c r="R812" s="1062">
        <v>0</v>
      </c>
      <c r="S812" s="1062">
        <v>4</v>
      </c>
      <c r="T812" s="1062">
        <v>10</v>
      </c>
      <c r="U812" s="1076">
        <v>1</v>
      </c>
      <c r="W812" s="1062">
        <v>6</v>
      </c>
      <c r="X812" s="1062">
        <v>1</v>
      </c>
      <c r="Y812" s="1062">
        <v>5</v>
      </c>
      <c r="Z812" s="1062">
        <v>12</v>
      </c>
      <c r="AA812" s="1076">
        <v>1</v>
      </c>
      <c r="AC812" s="1062">
        <v>4</v>
      </c>
      <c r="AD812" s="1062">
        <v>3</v>
      </c>
      <c r="AE812" s="1062">
        <v>3</v>
      </c>
      <c r="AF812" s="1062">
        <v>10</v>
      </c>
      <c r="AG812" s="1076">
        <v>1</v>
      </c>
      <c r="AJ812" s="1062">
        <v>4</v>
      </c>
      <c r="AK812" s="1062">
        <v>3</v>
      </c>
      <c r="AL812" s="1062">
        <v>4</v>
      </c>
      <c r="AM812" s="1062">
        <v>11</v>
      </c>
      <c r="AN812" s="1076">
        <v>1</v>
      </c>
      <c r="AQ812" s="1062">
        <v>3</v>
      </c>
      <c r="AR812" s="1062">
        <v>2</v>
      </c>
      <c r="AS812" s="1062">
        <v>1</v>
      </c>
      <c r="AT812" s="1062">
        <v>6</v>
      </c>
      <c r="AU812" s="1082">
        <v>1</v>
      </c>
      <c r="AX812" s="1062">
        <v>3</v>
      </c>
      <c r="AY812" s="1062">
        <v>3</v>
      </c>
      <c r="AZ812" s="1062">
        <v>3</v>
      </c>
      <c r="BA812" s="1062">
        <v>9</v>
      </c>
      <c r="BB812" s="1082">
        <v>1</v>
      </c>
      <c r="BP812" s="1062">
        <v>0</v>
      </c>
      <c r="BQ812" s="1128">
        <v>1</v>
      </c>
      <c r="BR812" s="1081">
        <v>0</v>
      </c>
      <c r="BV812" s="1062">
        <v>0</v>
      </c>
      <c r="BW812" s="1076">
        <v>1</v>
      </c>
      <c r="CA812" s="1062">
        <v>10</v>
      </c>
      <c r="CB812" s="1062">
        <v>1</v>
      </c>
      <c r="CC812" s="1062">
        <v>5</v>
      </c>
      <c r="CD812" s="1062">
        <v>16</v>
      </c>
      <c r="CE812" s="1082">
        <v>1</v>
      </c>
      <c r="CH812" s="1062">
        <v>13</v>
      </c>
      <c r="CI812" s="1062">
        <v>2</v>
      </c>
      <c r="CJ812" s="1062">
        <v>8</v>
      </c>
      <c r="CK812" s="1062">
        <v>23</v>
      </c>
      <c r="CL812" s="1082">
        <v>1</v>
      </c>
      <c r="CP812" s="1062">
        <v>1</v>
      </c>
      <c r="CQ812" s="1062">
        <v>0</v>
      </c>
      <c r="CR812" s="1062">
        <v>0</v>
      </c>
      <c r="CS812" s="1062">
        <v>1</v>
      </c>
      <c r="CT812" s="1082">
        <v>1</v>
      </c>
      <c r="CW812" s="1062">
        <v>1</v>
      </c>
      <c r="CX812" s="1062">
        <v>0</v>
      </c>
      <c r="CY812" s="1062">
        <v>3</v>
      </c>
      <c r="CZ812" s="1062">
        <v>4</v>
      </c>
      <c r="DA812" s="1082">
        <v>1</v>
      </c>
      <c r="DB812" s="1082"/>
      <c r="DC812" s="1082"/>
      <c r="DD812" s="1082"/>
      <c r="DE812" s="1082"/>
      <c r="DF812" s="1082"/>
      <c r="DG812" s="1082"/>
      <c r="DH812" s="1082"/>
      <c r="DI812" s="1082"/>
      <c r="DJ812" s="1082"/>
      <c r="DK812" s="1082"/>
      <c r="DL812" s="1082"/>
      <c r="EF812" s="1062">
        <v>7</v>
      </c>
      <c r="EG812" s="1062">
        <v>3</v>
      </c>
      <c r="EH812" s="1062">
        <v>4</v>
      </c>
      <c r="EI812" s="1062">
        <v>14</v>
      </c>
      <c r="EJ812" s="1082">
        <v>1</v>
      </c>
      <c r="EM812" s="1062">
        <v>8</v>
      </c>
      <c r="EN812" s="1062">
        <v>5</v>
      </c>
      <c r="EO812" s="1062">
        <v>5</v>
      </c>
      <c r="EP812" s="1062">
        <v>18</v>
      </c>
      <c r="EQ812" s="1082">
        <v>1</v>
      </c>
      <c r="EU812" s="1062">
        <v>4</v>
      </c>
      <c r="EV812" s="1062">
        <v>1</v>
      </c>
      <c r="EW812" s="1062">
        <v>1</v>
      </c>
      <c r="EX812" s="1062">
        <v>6</v>
      </c>
      <c r="EY812" s="1081">
        <v>1</v>
      </c>
      <c r="FB812" s="1062">
        <v>5</v>
      </c>
      <c r="FC812" s="1062">
        <v>4</v>
      </c>
      <c r="FD812" s="1062">
        <v>4</v>
      </c>
      <c r="FE812" s="1062">
        <v>13</v>
      </c>
      <c r="FF812" s="1082">
        <v>1</v>
      </c>
      <c r="FJ812" s="1062">
        <v>2</v>
      </c>
      <c r="FK812" s="1062">
        <v>0</v>
      </c>
      <c r="FL812" s="1062">
        <v>0</v>
      </c>
      <c r="FM812" s="1062">
        <v>2</v>
      </c>
      <c r="FN812" s="1124">
        <v>0.25</v>
      </c>
      <c r="FQ812" s="1062">
        <v>6</v>
      </c>
      <c r="FR812" s="1062">
        <v>0</v>
      </c>
      <c r="FS812" s="1062">
        <v>1</v>
      </c>
      <c r="FT812" s="1062">
        <v>7</v>
      </c>
      <c r="FU812" s="1076">
        <v>0.25</v>
      </c>
      <c r="FY812" s="1062">
        <v>0</v>
      </c>
      <c r="FZ812" s="1062">
        <v>3</v>
      </c>
      <c r="GA812" s="1062">
        <v>6</v>
      </c>
      <c r="GB812" s="590">
        <v>9</v>
      </c>
      <c r="GC812" s="1139">
        <v>1</v>
      </c>
      <c r="GE812" s="589">
        <v>31</v>
      </c>
      <c r="GF812" s="589">
        <v>13</v>
      </c>
      <c r="GG812" s="589">
        <v>20</v>
      </c>
      <c r="GH812" s="586">
        <v>1</v>
      </c>
      <c r="GI812" s="586">
        <v>2</v>
      </c>
    </row>
    <row r="813" spans="1:192" hidden="1" x14ac:dyDescent="0.35">
      <c r="A813" s="1225">
        <v>43859</v>
      </c>
      <c r="Q813" s="1062">
        <v>5</v>
      </c>
      <c r="R813" s="1062">
        <v>0</v>
      </c>
      <c r="S813" s="1062">
        <v>2</v>
      </c>
      <c r="T813" s="1062">
        <v>7</v>
      </c>
      <c r="U813" s="1076">
        <v>1</v>
      </c>
      <c r="W813" s="1062">
        <v>5</v>
      </c>
      <c r="X813" s="1062">
        <v>1</v>
      </c>
      <c r="Y813" s="1062">
        <v>2</v>
      </c>
      <c r="Z813" s="1062">
        <v>8</v>
      </c>
      <c r="AA813" s="1076">
        <v>1</v>
      </c>
      <c r="AC813" s="1062">
        <v>2</v>
      </c>
      <c r="AD813" s="1062">
        <v>0</v>
      </c>
      <c r="AE813" s="1062">
        <v>2</v>
      </c>
      <c r="AF813" s="1062">
        <v>4</v>
      </c>
      <c r="AG813" s="1076">
        <v>1</v>
      </c>
      <c r="AJ813" s="1062">
        <v>2</v>
      </c>
      <c r="AK813" s="1062">
        <v>0</v>
      </c>
      <c r="AL813" s="1062">
        <v>2</v>
      </c>
      <c r="AM813" s="1062">
        <v>4</v>
      </c>
      <c r="AN813" s="1076">
        <v>1</v>
      </c>
      <c r="AQ813" s="1062">
        <v>0</v>
      </c>
      <c r="AR813" s="1062">
        <v>5</v>
      </c>
      <c r="AS813" s="1062">
        <v>3</v>
      </c>
      <c r="AT813" s="1062">
        <v>8</v>
      </c>
      <c r="AU813" s="1082">
        <v>1</v>
      </c>
      <c r="AX813" s="1062">
        <v>0</v>
      </c>
      <c r="AY813" s="1062">
        <v>5</v>
      </c>
      <c r="AZ813" s="1062">
        <v>4</v>
      </c>
      <c r="BA813" s="1062">
        <v>9</v>
      </c>
      <c r="BB813" s="1082">
        <v>1</v>
      </c>
      <c r="BP813" s="1062">
        <v>0</v>
      </c>
      <c r="BQ813" s="1128">
        <v>1</v>
      </c>
      <c r="BR813" s="1081">
        <v>0</v>
      </c>
      <c r="BV813" s="1062">
        <v>0</v>
      </c>
      <c r="BW813" s="1076">
        <v>1</v>
      </c>
      <c r="CA813" s="1062">
        <v>4</v>
      </c>
      <c r="CB813" s="1062">
        <v>1</v>
      </c>
      <c r="CC813" s="1062">
        <v>6</v>
      </c>
      <c r="CD813" s="1062">
        <v>11</v>
      </c>
      <c r="CE813" s="1082">
        <v>1</v>
      </c>
      <c r="CH813" s="1062">
        <v>5</v>
      </c>
      <c r="CI813" s="1062">
        <v>1</v>
      </c>
      <c r="CJ813" s="1062">
        <v>9</v>
      </c>
      <c r="CK813" s="1062">
        <v>15</v>
      </c>
      <c r="CL813" s="1082">
        <v>1</v>
      </c>
      <c r="CP813" s="1062">
        <v>0</v>
      </c>
      <c r="CQ813" s="1062">
        <v>0</v>
      </c>
      <c r="CR813" s="1062">
        <v>0</v>
      </c>
      <c r="CS813" s="1062">
        <v>0</v>
      </c>
      <c r="CT813" s="1082">
        <v>1</v>
      </c>
      <c r="CW813" s="1062">
        <v>0</v>
      </c>
      <c r="CX813" s="1062">
        <v>1</v>
      </c>
      <c r="CY813" s="1062">
        <v>1</v>
      </c>
      <c r="CZ813" s="1062">
        <v>2</v>
      </c>
      <c r="DA813" s="1082">
        <v>1</v>
      </c>
      <c r="DB813" s="1082"/>
      <c r="DC813" s="1082"/>
      <c r="DD813" s="1082"/>
      <c r="DE813" s="1082"/>
      <c r="DF813" s="1082"/>
      <c r="DG813" s="1082"/>
      <c r="DH813" s="1082"/>
      <c r="DI813" s="1082"/>
      <c r="DJ813" s="1082"/>
      <c r="DK813" s="1082"/>
      <c r="DL813" s="1082"/>
      <c r="EF813" s="1062">
        <v>8</v>
      </c>
      <c r="EG813" s="1062">
        <v>0</v>
      </c>
      <c r="EH813" s="1062">
        <v>0</v>
      </c>
      <c r="EI813" s="1062">
        <v>8</v>
      </c>
      <c r="EJ813" s="1082">
        <v>1</v>
      </c>
      <c r="EM813" s="1062">
        <v>8</v>
      </c>
      <c r="EN813" s="1062">
        <v>2</v>
      </c>
      <c r="EO813" s="1062">
        <v>2</v>
      </c>
      <c r="EP813" s="1062">
        <v>12</v>
      </c>
      <c r="EQ813" s="1082">
        <v>1</v>
      </c>
      <c r="EU813" s="1062">
        <v>3</v>
      </c>
      <c r="EV813" s="1062">
        <v>0</v>
      </c>
      <c r="EW813" s="1062">
        <v>3</v>
      </c>
      <c r="EX813" s="1062">
        <v>6</v>
      </c>
      <c r="EY813" s="1081">
        <v>1</v>
      </c>
      <c r="FB813" s="1062">
        <v>4</v>
      </c>
      <c r="FC813" s="1062">
        <v>1</v>
      </c>
      <c r="FD813" s="1062">
        <v>7</v>
      </c>
      <c r="FE813" s="1062">
        <v>12</v>
      </c>
      <c r="FF813" s="1082">
        <v>1</v>
      </c>
      <c r="FJ813" s="1062">
        <v>8</v>
      </c>
      <c r="FK813" s="1062">
        <v>0</v>
      </c>
      <c r="FL813" s="1062">
        <v>0</v>
      </c>
      <c r="FM813" s="1062">
        <v>8</v>
      </c>
      <c r="FN813" s="1124">
        <v>1</v>
      </c>
      <c r="FQ813" s="1062">
        <v>11</v>
      </c>
      <c r="FR813" s="1062">
        <v>0</v>
      </c>
      <c r="FS813" s="1062">
        <v>1</v>
      </c>
      <c r="FT813" s="1062">
        <v>12</v>
      </c>
      <c r="FU813" s="1076">
        <v>1</v>
      </c>
      <c r="FY813" s="1062">
        <v>3</v>
      </c>
      <c r="FZ813" s="1062">
        <v>0</v>
      </c>
      <c r="GA813" s="1062">
        <v>2</v>
      </c>
      <c r="GB813" s="590">
        <v>5</v>
      </c>
      <c r="GC813" s="1139">
        <v>1</v>
      </c>
      <c r="GE813" s="589">
        <v>28</v>
      </c>
      <c r="GF813" s="589">
        <v>6</v>
      </c>
      <c r="GG813" s="589">
        <v>16</v>
      </c>
      <c r="GH813" s="586">
        <v>0</v>
      </c>
      <c r="GI813" s="586">
        <v>1</v>
      </c>
    </row>
    <row r="814" spans="1:192" hidden="1" x14ac:dyDescent="0.35">
      <c r="A814" s="1225">
        <v>43860</v>
      </c>
      <c r="Q814" s="1062">
        <v>3</v>
      </c>
      <c r="R814" s="1062">
        <v>1</v>
      </c>
      <c r="S814" s="1062">
        <v>5</v>
      </c>
      <c r="T814" s="1062">
        <v>9</v>
      </c>
      <c r="U814" s="1076">
        <v>1</v>
      </c>
      <c r="W814" s="1062">
        <v>3</v>
      </c>
      <c r="X814" s="1062">
        <v>3</v>
      </c>
      <c r="Y814" s="1062">
        <v>5</v>
      </c>
      <c r="Z814" s="1062">
        <v>11</v>
      </c>
      <c r="AA814" s="1076">
        <v>1</v>
      </c>
      <c r="AC814" s="1062">
        <v>5</v>
      </c>
      <c r="AD814" s="1062">
        <v>0</v>
      </c>
      <c r="AE814" s="1062">
        <v>6</v>
      </c>
      <c r="AF814" s="1062">
        <v>11</v>
      </c>
      <c r="AG814" s="1076">
        <v>1</v>
      </c>
      <c r="AJ814" s="1062">
        <v>5</v>
      </c>
      <c r="AK814" s="1062">
        <v>0</v>
      </c>
      <c r="AL814" s="1062">
        <v>6</v>
      </c>
      <c r="AM814" s="1062">
        <v>11</v>
      </c>
      <c r="AN814" s="1076">
        <v>1</v>
      </c>
      <c r="AQ814" s="1062">
        <v>0</v>
      </c>
      <c r="AR814" s="1062">
        <v>7</v>
      </c>
      <c r="AS814" s="1062">
        <v>2</v>
      </c>
      <c r="AT814" s="1062">
        <v>9</v>
      </c>
      <c r="AU814" s="1082">
        <v>1</v>
      </c>
      <c r="AX814" s="1062">
        <v>0</v>
      </c>
      <c r="AY814" s="1062">
        <v>8</v>
      </c>
      <c r="AZ814" s="1062">
        <v>3</v>
      </c>
      <c r="BA814" s="1062">
        <v>11</v>
      </c>
      <c r="BB814" s="1082">
        <v>1</v>
      </c>
      <c r="BP814" s="1062">
        <v>0</v>
      </c>
      <c r="BQ814" s="1128">
        <v>1</v>
      </c>
      <c r="BR814" s="1081">
        <v>0</v>
      </c>
      <c r="BV814" s="1062">
        <v>0</v>
      </c>
      <c r="BW814" s="1076">
        <v>1</v>
      </c>
      <c r="CA814" s="1062">
        <v>6</v>
      </c>
      <c r="CB814" s="1062">
        <v>2</v>
      </c>
      <c r="CC814" s="1062">
        <v>8</v>
      </c>
      <c r="CD814" s="1062">
        <v>16</v>
      </c>
      <c r="CE814" s="1082">
        <v>1</v>
      </c>
      <c r="CH814" s="1062">
        <v>8</v>
      </c>
      <c r="CI814" s="1062">
        <v>2</v>
      </c>
      <c r="CJ814" s="1062">
        <v>9</v>
      </c>
      <c r="CK814" s="1062">
        <v>19</v>
      </c>
      <c r="CL814" s="1082">
        <v>1</v>
      </c>
      <c r="CP814" s="1062">
        <v>1</v>
      </c>
      <c r="CQ814" s="1062">
        <v>0</v>
      </c>
      <c r="CR814" s="1062">
        <v>4</v>
      </c>
      <c r="CS814" s="1062">
        <v>5</v>
      </c>
      <c r="CT814" s="1082">
        <v>1</v>
      </c>
      <c r="CW814" s="1062">
        <v>1</v>
      </c>
      <c r="CX814" s="1062">
        <v>0</v>
      </c>
      <c r="CY814" s="1062">
        <v>4</v>
      </c>
      <c r="CZ814" s="1062">
        <v>5</v>
      </c>
      <c r="DA814" s="1082">
        <v>1</v>
      </c>
      <c r="DB814" s="1082"/>
      <c r="DC814" s="1082"/>
      <c r="DD814" s="1082"/>
      <c r="DE814" s="1082"/>
      <c r="DF814" s="1082"/>
      <c r="DG814" s="1082"/>
      <c r="DH814" s="1082"/>
      <c r="DI814" s="1082"/>
      <c r="DJ814" s="1082"/>
      <c r="DK814" s="1082"/>
      <c r="DL814" s="1082"/>
      <c r="EF814" s="1062">
        <v>9</v>
      </c>
      <c r="EG814" s="1062">
        <v>2</v>
      </c>
      <c r="EH814" s="1062">
        <v>0</v>
      </c>
      <c r="EI814" s="1062">
        <v>11</v>
      </c>
      <c r="EJ814" s="1082">
        <v>1</v>
      </c>
      <c r="EM814" s="1062">
        <v>9</v>
      </c>
      <c r="EN814" s="1062">
        <v>2</v>
      </c>
      <c r="EO814" s="1062">
        <v>0</v>
      </c>
      <c r="EP814" s="1062">
        <v>11</v>
      </c>
      <c r="EQ814" s="1082">
        <v>1</v>
      </c>
      <c r="EU814" s="1062">
        <v>9</v>
      </c>
      <c r="EV814" s="1062">
        <v>0</v>
      </c>
      <c r="EW814" s="1062">
        <v>0</v>
      </c>
      <c r="EX814" s="1062">
        <v>9</v>
      </c>
      <c r="EY814" s="1081">
        <v>1</v>
      </c>
      <c r="FB814" s="1062">
        <v>10</v>
      </c>
      <c r="FC814" s="1062">
        <v>0</v>
      </c>
      <c r="FD814" s="1062">
        <v>2</v>
      </c>
      <c r="FE814" s="1062">
        <v>12</v>
      </c>
      <c r="FF814" s="1082">
        <v>1</v>
      </c>
      <c r="FJ814" s="1062">
        <v>6</v>
      </c>
      <c r="FK814" s="1062">
        <v>0</v>
      </c>
      <c r="FL814" s="1062">
        <v>1</v>
      </c>
      <c r="FM814" s="1062">
        <v>7</v>
      </c>
      <c r="FN814" s="1124">
        <v>1</v>
      </c>
      <c r="FQ814" s="1062">
        <v>10</v>
      </c>
      <c r="FR814" s="1062">
        <v>0</v>
      </c>
      <c r="FS814" s="1062">
        <v>2</v>
      </c>
      <c r="FT814" s="1062">
        <v>12</v>
      </c>
      <c r="FU814" s="1076">
        <v>1</v>
      </c>
      <c r="FY814" s="1062">
        <v>0</v>
      </c>
      <c r="FZ814" s="1062">
        <v>1</v>
      </c>
      <c r="GA814" s="1062">
        <v>6</v>
      </c>
      <c r="GB814" s="590">
        <v>7</v>
      </c>
      <c r="GC814" s="1139">
        <v>1</v>
      </c>
      <c r="GE814" s="589">
        <v>36</v>
      </c>
      <c r="GF814" s="589">
        <v>12</v>
      </c>
      <c r="GG814" s="589">
        <v>27</v>
      </c>
      <c r="GH814" s="586">
        <v>2</v>
      </c>
      <c r="GI814" s="586">
        <v>3</v>
      </c>
    </row>
    <row r="815" spans="1:192" s="1604" customFormat="1" hidden="1" x14ac:dyDescent="0.35">
      <c r="A815" s="1590">
        <v>43861</v>
      </c>
      <c r="B815" s="1591"/>
      <c r="C815" s="1591"/>
      <c r="D815" s="1591"/>
      <c r="E815" s="1591"/>
      <c r="F815" s="1592"/>
      <c r="G815" s="1593"/>
      <c r="H815" s="1594"/>
      <c r="I815" s="1591"/>
      <c r="J815" s="1591"/>
      <c r="K815" s="1591"/>
      <c r="L815" s="1591"/>
      <c r="M815" s="1592"/>
      <c r="N815" s="1592"/>
      <c r="O815" s="1594"/>
      <c r="P815" s="1594"/>
      <c r="Q815" s="1591">
        <v>3</v>
      </c>
      <c r="R815" s="1591">
        <v>1</v>
      </c>
      <c r="S815" s="1591">
        <v>3</v>
      </c>
      <c r="T815" s="1591">
        <v>7</v>
      </c>
      <c r="U815" s="1592">
        <v>1</v>
      </c>
      <c r="V815" s="1593"/>
      <c r="W815" s="1591">
        <v>3</v>
      </c>
      <c r="X815" s="1591">
        <v>1</v>
      </c>
      <c r="Y815" s="1591">
        <v>4</v>
      </c>
      <c r="Z815" s="1591">
        <v>8</v>
      </c>
      <c r="AA815" s="1592">
        <v>1</v>
      </c>
      <c r="AB815" s="1592"/>
      <c r="AC815" s="1591">
        <v>1</v>
      </c>
      <c r="AD815" s="1591">
        <v>1</v>
      </c>
      <c r="AE815" s="1591">
        <v>5</v>
      </c>
      <c r="AF815" s="1591">
        <v>7</v>
      </c>
      <c r="AG815" s="1592">
        <v>1</v>
      </c>
      <c r="AH815" s="1595"/>
      <c r="AI815" s="1594"/>
      <c r="AJ815" s="1591">
        <v>1</v>
      </c>
      <c r="AK815" s="1591">
        <v>2</v>
      </c>
      <c r="AL815" s="1591">
        <v>5</v>
      </c>
      <c r="AM815" s="1591">
        <v>8</v>
      </c>
      <c r="AN815" s="1592">
        <v>1</v>
      </c>
      <c r="AO815" s="1596"/>
      <c r="AP815" s="1591"/>
      <c r="AQ815" s="1591">
        <v>3</v>
      </c>
      <c r="AR815" s="1591">
        <v>0</v>
      </c>
      <c r="AS815" s="1591">
        <v>1</v>
      </c>
      <c r="AT815" s="1591">
        <v>4</v>
      </c>
      <c r="AU815" s="1596">
        <v>1</v>
      </c>
      <c r="AV815" s="1593"/>
      <c r="AW815" s="1594"/>
      <c r="AX815" s="1591">
        <v>3</v>
      </c>
      <c r="AY815" s="1591">
        <v>1</v>
      </c>
      <c r="AZ815" s="1591">
        <v>1</v>
      </c>
      <c r="BA815" s="1591">
        <v>5</v>
      </c>
      <c r="BB815" s="1596">
        <v>1</v>
      </c>
      <c r="BC815" s="1596"/>
      <c r="BD815" s="1594"/>
      <c r="BE815" s="1594"/>
      <c r="BF815" s="1591"/>
      <c r="BG815" s="1591"/>
      <c r="BH815" s="1591"/>
      <c r="BI815" s="1591"/>
      <c r="BJ815" s="1592"/>
      <c r="BK815" s="1596"/>
      <c r="BL815" s="1594"/>
      <c r="BM815" s="1591"/>
      <c r="BN815" s="1591"/>
      <c r="BO815" s="1591"/>
      <c r="BP815" s="1591">
        <v>0</v>
      </c>
      <c r="BQ815" s="1597">
        <v>1</v>
      </c>
      <c r="BR815" s="1595">
        <v>0</v>
      </c>
      <c r="BS815" s="1591"/>
      <c r="BT815" s="1591"/>
      <c r="BU815" s="1591"/>
      <c r="BV815" s="1591">
        <v>0</v>
      </c>
      <c r="BW815" s="1592">
        <v>1</v>
      </c>
      <c r="BX815" s="1596"/>
      <c r="BY815" s="1594"/>
      <c r="BZ815" s="1594"/>
      <c r="CA815" s="1591">
        <v>13</v>
      </c>
      <c r="CB815" s="1591">
        <v>0</v>
      </c>
      <c r="CC815" s="1591">
        <v>2</v>
      </c>
      <c r="CD815" s="1591">
        <v>15</v>
      </c>
      <c r="CE815" s="1596">
        <v>1</v>
      </c>
      <c r="CF815" s="1596"/>
      <c r="CG815" s="1594"/>
      <c r="CH815" s="1591">
        <v>14</v>
      </c>
      <c r="CI815" s="1591">
        <v>0</v>
      </c>
      <c r="CJ815" s="1591">
        <v>6</v>
      </c>
      <c r="CK815" s="1591">
        <v>20</v>
      </c>
      <c r="CL815" s="1596">
        <v>1</v>
      </c>
      <c r="CM815" s="1596"/>
      <c r="CN815" s="1594"/>
      <c r="CO815" s="1594"/>
      <c r="CP815" s="1591">
        <v>1</v>
      </c>
      <c r="CQ815" s="1591">
        <v>1</v>
      </c>
      <c r="CR815" s="1591">
        <v>5</v>
      </c>
      <c r="CS815" s="1591">
        <v>7</v>
      </c>
      <c r="CT815" s="1596">
        <v>1</v>
      </c>
      <c r="CU815" s="1596"/>
      <c r="CV815" s="1594"/>
      <c r="CW815" s="1591">
        <v>1</v>
      </c>
      <c r="CX815" s="1591">
        <v>1</v>
      </c>
      <c r="CY815" s="1591">
        <v>5</v>
      </c>
      <c r="CZ815" s="1591">
        <v>7</v>
      </c>
      <c r="DA815" s="1596">
        <v>1</v>
      </c>
      <c r="DB815" s="1596"/>
      <c r="DC815" s="1596"/>
      <c r="DD815" s="1596"/>
      <c r="DE815" s="1596"/>
      <c r="DF815" s="1596"/>
      <c r="DG815" s="1596"/>
      <c r="DH815" s="1596"/>
      <c r="DI815" s="1596"/>
      <c r="DJ815" s="1596"/>
      <c r="DK815" s="1596"/>
      <c r="DL815" s="1596"/>
      <c r="DM815" s="1596"/>
      <c r="DN815" s="1596"/>
      <c r="DO815" s="1594"/>
      <c r="DP815" s="1594"/>
      <c r="DQ815" s="1591"/>
      <c r="DR815" s="1591"/>
      <c r="DS815" s="1591"/>
      <c r="DT815" s="1591"/>
      <c r="DU815" s="1596"/>
      <c r="DV815" s="1596"/>
      <c r="DW815" s="1594"/>
      <c r="DX815" s="1591"/>
      <c r="DY815" s="1591"/>
      <c r="DZ815" s="1591"/>
      <c r="EA815" s="1591"/>
      <c r="EB815" s="1596"/>
      <c r="EC815" s="1596"/>
      <c r="ED815" s="1594"/>
      <c r="EE815" s="1594"/>
      <c r="EF815" s="1591">
        <v>6</v>
      </c>
      <c r="EG815" s="1591">
        <v>1</v>
      </c>
      <c r="EH815" s="1591">
        <v>0</v>
      </c>
      <c r="EI815" s="1591">
        <v>7</v>
      </c>
      <c r="EJ815" s="1596">
        <v>1</v>
      </c>
      <c r="EK815" s="1596"/>
      <c r="EL815" s="1594"/>
      <c r="EM815" s="1591">
        <v>8</v>
      </c>
      <c r="EN815" s="1591">
        <v>1</v>
      </c>
      <c r="EO815" s="1591">
        <v>1</v>
      </c>
      <c r="EP815" s="1591">
        <v>10</v>
      </c>
      <c r="EQ815" s="1596">
        <v>1</v>
      </c>
      <c r="ER815" s="1596"/>
      <c r="ES815" s="1594"/>
      <c r="ET815" s="1591"/>
      <c r="EU815" s="1591">
        <v>13</v>
      </c>
      <c r="EV815" s="1591">
        <v>0</v>
      </c>
      <c r="EW815" s="1591">
        <v>0</v>
      </c>
      <c r="EX815" s="1591">
        <v>13</v>
      </c>
      <c r="EY815" s="1595">
        <v>1</v>
      </c>
      <c r="EZ815" s="1598"/>
      <c r="FA815" s="1594"/>
      <c r="FB815" s="1591">
        <v>15</v>
      </c>
      <c r="FC815" s="1591">
        <v>3</v>
      </c>
      <c r="FD815" s="1591">
        <v>3</v>
      </c>
      <c r="FE815" s="1591">
        <v>21</v>
      </c>
      <c r="FF815" s="1596">
        <v>1</v>
      </c>
      <c r="FG815" s="1596"/>
      <c r="FH815" s="1599"/>
      <c r="FI815" s="1600"/>
      <c r="FJ815" s="1591">
        <v>9</v>
      </c>
      <c r="FK815" s="1591">
        <v>0</v>
      </c>
      <c r="FL815" s="1591">
        <v>0</v>
      </c>
      <c r="FM815" s="1591">
        <v>9</v>
      </c>
      <c r="FN815" s="1593">
        <v>1</v>
      </c>
      <c r="FO815" s="1596"/>
      <c r="FP815" s="1594"/>
      <c r="FQ815" s="1591">
        <v>13</v>
      </c>
      <c r="FR815" s="1591">
        <v>0</v>
      </c>
      <c r="FS815" s="1591">
        <v>3</v>
      </c>
      <c r="FT815" s="1591">
        <v>16</v>
      </c>
      <c r="FU815" s="1592">
        <v>1</v>
      </c>
      <c r="FV815" s="1596"/>
      <c r="FW815" s="1601"/>
      <c r="FX815" s="1600"/>
      <c r="FY815" s="1591">
        <v>0</v>
      </c>
      <c r="FZ815" s="1591">
        <v>1</v>
      </c>
      <c r="GA815" s="1591">
        <v>4</v>
      </c>
      <c r="GB815" s="1594">
        <v>5</v>
      </c>
      <c r="GC815" s="1602">
        <v>1</v>
      </c>
      <c r="GD815" s="1595"/>
      <c r="GE815" s="1603">
        <v>46</v>
      </c>
      <c r="GF815" s="1603">
        <v>4</v>
      </c>
      <c r="GG815" s="1603">
        <v>17</v>
      </c>
      <c r="GH815" s="1604">
        <v>1</v>
      </c>
      <c r="GI815" s="1604">
        <v>6</v>
      </c>
      <c r="GJ815" s="1604">
        <f>SUM(GH794:GI815)</f>
        <v>68</v>
      </c>
    </row>
    <row r="816" spans="1:192" hidden="1" x14ac:dyDescent="0.35">
      <c r="A816" s="1225">
        <v>43864</v>
      </c>
      <c r="Q816" s="1062">
        <v>5</v>
      </c>
      <c r="R816" s="1062">
        <v>3</v>
      </c>
      <c r="S816" s="1062">
        <v>4</v>
      </c>
      <c r="T816" s="1062">
        <v>12</v>
      </c>
      <c r="U816" s="1076">
        <v>1</v>
      </c>
      <c r="W816" s="1062">
        <v>5</v>
      </c>
      <c r="X816" s="1062">
        <v>3</v>
      </c>
      <c r="Y816" s="1062">
        <v>5</v>
      </c>
      <c r="Z816" s="1062">
        <v>13</v>
      </c>
      <c r="AA816" s="1076">
        <v>1</v>
      </c>
      <c r="AC816" s="1062">
        <v>1</v>
      </c>
      <c r="AD816" s="1062">
        <v>0</v>
      </c>
      <c r="AE816" s="1062">
        <v>1</v>
      </c>
      <c r="AF816" s="1062">
        <v>2</v>
      </c>
      <c r="AG816" s="1076">
        <v>1</v>
      </c>
      <c r="AJ816" s="1062">
        <v>2</v>
      </c>
      <c r="AK816" s="1062">
        <v>3</v>
      </c>
      <c r="AL816" s="1062">
        <v>1</v>
      </c>
      <c r="AM816" s="1062">
        <v>6</v>
      </c>
      <c r="AN816" s="1076">
        <v>1</v>
      </c>
      <c r="AQ816" s="1062">
        <v>2</v>
      </c>
      <c r="AR816" s="1062">
        <v>0</v>
      </c>
      <c r="AS816" s="1062">
        <v>2</v>
      </c>
      <c r="AT816" s="1062">
        <v>4</v>
      </c>
      <c r="AU816" s="1082">
        <v>1</v>
      </c>
      <c r="AX816" s="1062">
        <v>2</v>
      </c>
      <c r="AY816" s="1062">
        <v>3</v>
      </c>
      <c r="AZ816" s="1062">
        <v>2</v>
      </c>
      <c r="BA816" s="1062">
        <v>7</v>
      </c>
      <c r="BB816" s="1082">
        <v>1</v>
      </c>
      <c r="BP816" s="1062">
        <v>0</v>
      </c>
      <c r="BQ816" s="1128">
        <v>1</v>
      </c>
      <c r="BR816" s="1081">
        <v>0</v>
      </c>
      <c r="BV816" s="1062">
        <v>0</v>
      </c>
      <c r="BW816" s="1076">
        <v>1</v>
      </c>
      <c r="CA816" s="1062">
        <v>13</v>
      </c>
      <c r="CB816" s="1062">
        <v>0</v>
      </c>
      <c r="CC816" s="1062">
        <v>3</v>
      </c>
      <c r="CD816" s="1062">
        <v>16</v>
      </c>
      <c r="CE816" s="1082">
        <v>1</v>
      </c>
      <c r="CH816" s="1062">
        <v>16</v>
      </c>
      <c r="CI816" s="1062">
        <v>0</v>
      </c>
      <c r="CJ816" s="1062">
        <v>5</v>
      </c>
      <c r="CK816" s="1062">
        <v>21</v>
      </c>
      <c r="CL816" s="1082">
        <v>1</v>
      </c>
      <c r="CP816" s="1062">
        <v>1</v>
      </c>
      <c r="CQ816" s="1062">
        <v>0</v>
      </c>
      <c r="CR816" s="1062">
        <v>7</v>
      </c>
      <c r="CS816" s="1062">
        <v>8</v>
      </c>
      <c r="CT816" s="1082">
        <v>1</v>
      </c>
      <c r="CW816" s="1062">
        <v>2</v>
      </c>
      <c r="CX816" s="1062">
        <v>0</v>
      </c>
      <c r="CY816" s="1062">
        <v>7</v>
      </c>
      <c r="CZ816" s="1062">
        <v>9</v>
      </c>
      <c r="DA816" s="1082">
        <v>1</v>
      </c>
      <c r="DB816" s="1082"/>
      <c r="DC816" s="1082"/>
      <c r="DD816" s="1082"/>
      <c r="DE816" s="1082"/>
      <c r="DF816" s="1082"/>
      <c r="DG816" s="1082"/>
      <c r="DH816" s="1082"/>
      <c r="DI816" s="1082"/>
      <c r="DJ816" s="1082"/>
      <c r="DK816" s="1082"/>
      <c r="DL816" s="1082"/>
      <c r="EF816" s="1062">
        <v>6</v>
      </c>
      <c r="EG816" s="1062">
        <v>1</v>
      </c>
      <c r="EH816" s="1062">
        <v>3</v>
      </c>
      <c r="EI816" s="1062">
        <v>10</v>
      </c>
      <c r="EJ816" s="1082">
        <v>1</v>
      </c>
      <c r="EM816" s="1062">
        <v>8</v>
      </c>
      <c r="EN816" s="1062">
        <v>1</v>
      </c>
      <c r="EO816" s="1062">
        <v>3</v>
      </c>
      <c r="EP816" s="1062">
        <v>12</v>
      </c>
      <c r="EQ816" s="1082">
        <v>1</v>
      </c>
      <c r="EU816" s="1062">
        <v>2</v>
      </c>
      <c r="EV816" s="1062">
        <v>0</v>
      </c>
      <c r="EW816" s="1062">
        <v>0</v>
      </c>
      <c r="EX816" s="1062">
        <v>2</v>
      </c>
      <c r="EY816" s="1081">
        <v>1</v>
      </c>
      <c r="FB816" s="1062">
        <v>3</v>
      </c>
      <c r="FC816" s="1062">
        <v>1</v>
      </c>
      <c r="FD816" s="1062">
        <v>4</v>
      </c>
      <c r="FE816" s="1062">
        <v>8</v>
      </c>
      <c r="FF816" s="1082">
        <v>1</v>
      </c>
      <c r="FJ816" s="1062">
        <v>9</v>
      </c>
      <c r="FK816" s="1062">
        <v>0</v>
      </c>
      <c r="FL816" s="1062">
        <v>5</v>
      </c>
      <c r="FM816" s="1062">
        <v>14</v>
      </c>
      <c r="FN816" s="1124">
        <v>1</v>
      </c>
      <c r="FQ816" s="1062">
        <v>9</v>
      </c>
      <c r="FR816" s="1062">
        <v>0</v>
      </c>
      <c r="FS816" s="1062">
        <v>6</v>
      </c>
      <c r="FT816" s="1062">
        <v>15</v>
      </c>
      <c r="FU816" s="1076">
        <v>1</v>
      </c>
      <c r="FY816" s="1062">
        <v>2</v>
      </c>
      <c r="FZ816" s="1062">
        <v>1</v>
      </c>
      <c r="GA816" s="1062">
        <v>4</v>
      </c>
      <c r="GB816" s="590">
        <v>7</v>
      </c>
      <c r="GC816" s="1139">
        <v>1</v>
      </c>
      <c r="GE816" s="589">
        <v>36</v>
      </c>
      <c r="GF816" s="589">
        <v>2</v>
      </c>
      <c r="GG816" s="589">
        <v>25</v>
      </c>
      <c r="GH816" s="586">
        <v>1</v>
      </c>
      <c r="GI816" s="586">
        <v>4</v>
      </c>
    </row>
    <row r="817" spans="1:192" hidden="1" x14ac:dyDescent="0.35">
      <c r="A817" s="1225">
        <v>43865</v>
      </c>
      <c r="Q817" s="1062">
        <v>7</v>
      </c>
      <c r="R817" s="1062">
        <v>3</v>
      </c>
      <c r="S817" s="1062">
        <v>3</v>
      </c>
      <c r="T817" s="1062">
        <v>13</v>
      </c>
      <c r="U817" s="1076">
        <v>1</v>
      </c>
      <c r="W817" s="1062">
        <v>7</v>
      </c>
      <c r="X817" s="1062">
        <v>4</v>
      </c>
      <c r="Y817" s="1062">
        <v>3</v>
      </c>
      <c r="Z817" s="1062">
        <v>14</v>
      </c>
      <c r="AA817" s="1076">
        <v>1</v>
      </c>
      <c r="AC817" s="1062">
        <v>0</v>
      </c>
      <c r="AD817" s="1062">
        <v>2</v>
      </c>
      <c r="AE817" s="1062">
        <v>3</v>
      </c>
      <c r="AF817" s="1062">
        <v>5</v>
      </c>
      <c r="AG817" s="1076">
        <v>1</v>
      </c>
      <c r="AJ817" s="1062">
        <v>0</v>
      </c>
      <c r="AK817" s="1062">
        <v>2</v>
      </c>
      <c r="AL817" s="1062">
        <v>3</v>
      </c>
      <c r="AM817" s="1062">
        <v>5</v>
      </c>
      <c r="AN817" s="1076">
        <v>1</v>
      </c>
      <c r="AQ817" s="1062">
        <v>1</v>
      </c>
      <c r="AR817" s="1062">
        <v>0</v>
      </c>
      <c r="AS817" s="1062">
        <v>4</v>
      </c>
      <c r="AT817" s="1062">
        <v>5</v>
      </c>
      <c r="AU817" s="1082">
        <v>1</v>
      </c>
      <c r="AX817" s="1062">
        <v>1</v>
      </c>
      <c r="AY817" s="1062">
        <v>1</v>
      </c>
      <c r="AZ817" s="1062">
        <v>5</v>
      </c>
      <c r="BA817" s="1062">
        <v>7</v>
      </c>
      <c r="BB817" s="1082">
        <v>1</v>
      </c>
      <c r="BP817" s="1062">
        <v>0</v>
      </c>
      <c r="BQ817" s="1128">
        <v>1</v>
      </c>
      <c r="BR817" s="1081">
        <v>0</v>
      </c>
      <c r="BV817" s="1062">
        <v>0</v>
      </c>
      <c r="BW817" s="1076">
        <v>1</v>
      </c>
      <c r="CA817" s="1062">
        <v>7</v>
      </c>
      <c r="CB817" s="1062">
        <v>0</v>
      </c>
      <c r="CC817" s="1062">
        <v>6</v>
      </c>
      <c r="CD817" s="1062">
        <v>13</v>
      </c>
      <c r="CE817" s="1082">
        <v>1</v>
      </c>
      <c r="CH817" s="1062">
        <v>10</v>
      </c>
      <c r="CI817" s="1062">
        <v>1</v>
      </c>
      <c r="CJ817" s="1062">
        <v>10</v>
      </c>
      <c r="CK817" s="1062">
        <v>21</v>
      </c>
      <c r="CL817" s="1082">
        <v>1</v>
      </c>
      <c r="CP817" s="1062">
        <v>0</v>
      </c>
      <c r="CQ817" s="1062">
        <v>0</v>
      </c>
      <c r="CR817" s="1062">
        <v>0</v>
      </c>
      <c r="CS817" s="1062">
        <v>0</v>
      </c>
      <c r="CT817" s="1082">
        <v>1</v>
      </c>
      <c r="CW817" s="1062">
        <v>0</v>
      </c>
      <c r="CX817" s="1062">
        <v>0</v>
      </c>
      <c r="CY817" s="1062">
        <v>0</v>
      </c>
      <c r="CZ817" s="1062">
        <v>0</v>
      </c>
      <c r="DA817" s="1082">
        <v>1</v>
      </c>
      <c r="DB817" s="1082"/>
      <c r="DC817" s="1082"/>
      <c r="DD817" s="1082"/>
      <c r="DE817" s="1082"/>
      <c r="DF817" s="1082"/>
      <c r="DG817" s="1082"/>
      <c r="DH817" s="1082"/>
      <c r="DI817" s="1082"/>
      <c r="DJ817" s="1082"/>
      <c r="DK817" s="1082"/>
      <c r="DL817" s="1082"/>
      <c r="EF817" s="1062">
        <v>7</v>
      </c>
      <c r="EG817" s="1062">
        <v>1</v>
      </c>
      <c r="EH817" s="1062">
        <v>0</v>
      </c>
      <c r="EI817" s="1062">
        <v>8</v>
      </c>
      <c r="EJ817" s="1082">
        <v>1</v>
      </c>
      <c r="EM817" s="1062">
        <v>8</v>
      </c>
      <c r="EN817" s="1062">
        <v>3</v>
      </c>
      <c r="EO817" s="1062">
        <v>2</v>
      </c>
      <c r="EP817" s="1062">
        <v>13</v>
      </c>
      <c r="EQ817" s="1082">
        <v>1</v>
      </c>
      <c r="EU817" s="1062">
        <v>5</v>
      </c>
      <c r="EV817" s="1062">
        <v>1</v>
      </c>
      <c r="EW817" s="1062">
        <v>1</v>
      </c>
      <c r="EX817" s="1062">
        <v>7</v>
      </c>
      <c r="EY817" s="1081">
        <v>1</v>
      </c>
      <c r="FB817" s="1062">
        <v>5</v>
      </c>
      <c r="FC817" s="1062">
        <v>4</v>
      </c>
      <c r="FD817" s="1062">
        <v>4</v>
      </c>
      <c r="FE817" s="1062">
        <v>13</v>
      </c>
      <c r="FF817" s="1082">
        <v>1</v>
      </c>
      <c r="FJ817" s="1062">
        <v>11</v>
      </c>
      <c r="FK817" s="1062">
        <v>0</v>
      </c>
      <c r="FL817" s="1062">
        <v>2</v>
      </c>
      <c r="FM817" s="1062">
        <v>13</v>
      </c>
      <c r="FN817" s="1124">
        <v>1</v>
      </c>
      <c r="FQ817" s="1062">
        <v>11</v>
      </c>
      <c r="FR817" s="1062">
        <v>0</v>
      </c>
      <c r="FS817" s="1062">
        <v>6</v>
      </c>
      <c r="FT817" s="1062">
        <v>17</v>
      </c>
      <c r="FU817" s="1076">
        <v>1</v>
      </c>
      <c r="FY817" s="1062">
        <v>0</v>
      </c>
      <c r="FZ817" s="1062">
        <v>1</v>
      </c>
      <c r="GA817" s="1062">
        <v>14</v>
      </c>
      <c r="GB817" s="590">
        <v>15</v>
      </c>
      <c r="GC817" s="1139">
        <v>1</v>
      </c>
      <c r="GE817" s="589">
        <v>31</v>
      </c>
      <c r="GF817" s="589">
        <v>5</v>
      </c>
      <c r="GG817" s="589">
        <v>30</v>
      </c>
      <c r="GH817" s="586">
        <v>0</v>
      </c>
      <c r="GI817" s="586">
        <v>4</v>
      </c>
    </row>
    <row r="818" spans="1:192" hidden="1" x14ac:dyDescent="0.35">
      <c r="A818" s="1225">
        <v>43866</v>
      </c>
      <c r="Q818" s="1062">
        <v>4</v>
      </c>
      <c r="R818" s="1062">
        <v>1</v>
      </c>
      <c r="S818" s="1062">
        <v>6</v>
      </c>
      <c r="T818" s="1062">
        <v>11</v>
      </c>
      <c r="U818" s="1076">
        <v>1</v>
      </c>
      <c r="W818" s="1062">
        <v>4</v>
      </c>
      <c r="X818" s="1062">
        <v>1</v>
      </c>
      <c r="Y818" s="1062">
        <v>6</v>
      </c>
      <c r="Z818" s="1062">
        <v>11</v>
      </c>
      <c r="AA818" s="1076">
        <v>1</v>
      </c>
      <c r="AC818" s="1062">
        <v>1</v>
      </c>
      <c r="AD818" s="1062">
        <v>1</v>
      </c>
      <c r="AE818" s="1062">
        <v>3</v>
      </c>
      <c r="AF818" s="1062">
        <v>5</v>
      </c>
      <c r="AG818" s="1076">
        <v>1</v>
      </c>
      <c r="AJ818" s="1062">
        <v>1</v>
      </c>
      <c r="AK818" s="1062">
        <v>1</v>
      </c>
      <c r="AL818" s="1062">
        <v>3</v>
      </c>
      <c r="AM818" s="1062">
        <v>5</v>
      </c>
      <c r="AN818" s="1076">
        <v>1</v>
      </c>
      <c r="AQ818" s="1062">
        <v>1</v>
      </c>
      <c r="AR818" s="1062">
        <v>1</v>
      </c>
      <c r="AS818" s="1062">
        <v>2</v>
      </c>
      <c r="AT818" s="1062">
        <v>4</v>
      </c>
      <c r="AU818" s="1082">
        <v>1</v>
      </c>
      <c r="AX818" s="1062">
        <v>1</v>
      </c>
      <c r="AY818" s="1062">
        <v>1</v>
      </c>
      <c r="AZ818" s="1062">
        <v>2</v>
      </c>
      <c r="BA818" s="1062">
        <v>4</v>
      </c>
      <c r="BB818" s="1082">
        <v>1</v>
      </c>
      <c r="BP818" s="1062">
        <v>0</v>
      </c>
      <c r="BQ818" s="1128">
        <v>1</v>
      </c>
      <c r="BR818" s="1081">
        <v>0</v>
      </c>
      <c r="BV818" s="1062">
        <v>0</v>
      </c>
      <c r="BW818" s="1076">
        <v>1</v>
      </c>
      <c r="CA818" s="1062">
        <v>8</v>
      </c>
      <c r="CB818" s="1062">
        <v>0</v>
      </c>
      <c r="CC818" s="1062">
        <v>3</v>
      </c>
      <c r="CD818" s="1062">
        <v>11</v>
      </c>
      <c r="CE818" s="1082">
        <v>1</v>
      </c>
      <c r="CH818" s="1062">
        <v>13</v>
      </c>
      <c r="CI818" s="1062">
        <v>0</v>
      </c>
      <c r="CJ818" s="1062">
        <v>5</v>
      </c>
      <c r="CK818" s="1062">
        <v>18</v>
      </c>
      <c r="CL818" s="1082">
        <v>1</v>
      </c>
      <c r="CP818" s="1062">
        <v>0</v>
      </c>
      <c r="CQ818" s="1062">
        <v>0</v>
      </c>
      <c r="CR818" s="1062">
        <v>0</v>
      </c>
      <c r="CS818" s="1062">
        <v>0</v>
      </c>
      <c r="CT818" s="1082">
        <v>1</v>
      </c>
      <c r="CW818" s="1062">
        <v>0</v>
      </c>
      <c r="CX818" s="1062">
        <v>1</v>
      </c>
      <c r="CY818" s="1062">
        <v>0</v>
      </c>
      <c r="CZ818" s="1062">
        <v>1</v>
      </c>
      <c r="DA818" s="1082">
        <v>1</v>
      </c>
      <c r="DB818" s="1082"/>
      <c r="DC818" s="1082"/>
      <c r="DD818" s="1082"/>
      <c r="DE818" s="1082"/>
      <c r="DF818" s="1082"/>
      <c r="DG818" s="1082"/>
      <c r="DH818" s="1082"/>
      <c r="DI818" s="1082"/>
      <c r="DJ818" s="1082"/>
      <c r="DK818" s="1082"/>
      <c r="DL818" s="1082"/>
      <c r="EF818" s="1062">
        <v>5</v>
      </c>
      <c r="EG818" s="1062">
        <v>0</v>
      </c>
      <c r="EH818" s="1062">
        <v>1</v>
      </c>
      <c r="EI818" s="1062">
        <v>6</v>
      </c>
      <c r="EJ818" s="1082">
        <v>1</v>
      </c>
      <c r="EM818" s="1062">
        <v>6</v>
      </c>
      <c r="EN818" s="1062">
        <v>3</v>
      </c>
      <c r="EO818" s="1062">
        <v>3</v>
      </c>
      <c r="EP818" s="1062">
        <v>12</v>
      </c>
      <c r="EQ818" s="1082">
        <v>1</v>
      </c>
      <c r="EU818" s="1062">
        <v>6</v>
      </c>
      <c r="EV818" s="1062">
        <v>1</v>
      </c>
      <c r="EW818" s="1062">
        <v>0</v>
      </c>
      <c r="EX818" s="1062">
        <v>7</v>
      </c>
      <c r="EY818" s="1081">
        <v>1</v>
      </c>
      <c r="FB818" s="1062">
        <v>7</v>
      </c>
      <c r="FC818" s="1062">
        <v>3</v>
      </c>
      <c r="FD818" s="1062">
        <v>3</v>
      </c>
      <c r="FE818" s="1062">
        <v>13</v>
      </c>
      <c r="FF818" s="1082">
        <v>1</v>
      </c>
      <c r="FJ818" s="1062">
        <v>8</v>
      </c>
      <c r="FK818" s="1062">
        <v>0</v>
      </c>
      <c r="FL818" s="1062">
        <v>0</v>
      </c>
      <c r="FM818" s="1062">
        <v>8</v>
      </c>
      <c r="FN818" s="1124">
        <v>1</v>
      </c>
      <c r="FQ818" s="1062">
        <v>9</v>
      </c>
      <c r="FR818" s="1062">
        <v>0</v>
      </c>
      <c r="FS818" s="1062">
        <v>3</v>
      </c>
      <c r="FT818" s="1062">
        <v>12</v>
      </c>
      <c r="FU818" s="1076">
        <v>1</v>
      </c>
      <c r="FY818" s="1062">
        <v>0</v>
      </c>
      <c r="FZ818" s="1062">
        <v>0</v>
      </c>
      <c r="GA818" s="1062">
        <v>0</v>
      </c>
      <c r="GB818" s="590">
        <v>0</v>
      </c>
      <c r="GC818" s="1139">
        <v>1</v>
      </c>
      <c r="GE818" s="589">
        <v>29</v>
      </c>
      <c r="GF818" s="589">
        <v>3</v>
      </c>
      <c r="GG818" s="589">
        <v>9</v>
      </c>
      <c r="GH818" s="586">
        <v>8</v>
      </c>
      <c r="GI818" s="586">
        <v>8</v>
      </c>
    </row>
    <row r="819" spans="1:192" hidden="1" x14ac:dyDescent="0.35">
      <c r="A819" s="1225">
        <v>43867</v>
      </c>
      <c r="Q819" s="1062">
        <v>5</v>
      </c>
      <c r="R819" s="1062">
        <v>0</v>
      </c>
      <c r="S819" s="1062">
        <v>4</v>
      </c>
      <c r="T819" s="1062">
        <v>9</v>
      </c>
      <c r="U819" s="1076">
        <v>1</v>
      </c>
      <c r="W819" s="1062">
        <v>5</v>
      </c>
      <c r="X819" s="1062">
        <v>2</v>
      </c>
      <c r="Y819" s="1062">
        <v>6</v>
      </c>
      <c r="Z819" s="1062">
        <v>13</v>
      </c>
      <c r="AA819" s="1076">
        <v>1</v>
      </c>
      <c r="AC819" s="1062">
        <v>3</v>
      </c>
      <c r="AD819" s="1062">
        <v>0</v>
      </c>
      <c r="AE819" s="1062">
        <v>0</v>
      </c>
      <c r="AF819" s="1062">
        <v>3</v>
      </c>
      <c r="AG819" s="1076">
        <v>1</v>
      </c>
      <c r="AJ819" s="1062">
        <v>3</v>
      </c>
      <c r="AK819" s="1062">
        <v>1</v>
      </c>
      <c r="AL819" s="1062">
        <v>1</v>
      </c>
      <c r="AM819" s="1062">
        <v>5</v>
      </c>
      <c r="AN819" s="1076">
        <v>1</v>
      </c>
      <c r="AQ819" s="1062">
        <v>2</v>
      </c>
      <c r="AR819" s="1062">
        <v>1</v>
      </c>
      <c r="AS819" s="1062">
        <v>3</v>
      </c>
      <c r="AT819" s="1062">
        <v>6</v>
      </c>
      <c r="AU819" s="1082">
        <v>1</v>
      </c>
      <c r="AX819" s="1062">
        <v>2</v>
      </c>
      <c r="AY819" s="1062">
        <v>2</v>
      </c>
      <c r="AZ819" s="1062">
        <v>3</v>
      </c>
      <c r="BA819" s="1062">
        <v>7</v>
      </c>
      <c r="BB819" s="1082">
        <v>1</v>
      </c>
      <c r="BP819" s="1062">
        <v>0</v>
      </c>
      <c r="BQ819" s="1128">
        <v>1</v>
      </c>
      <c r="BR819" s="1081">
        <v>0</v>
      </c>
      <c r="BV819" s="1062">
        <v>0</v>
      </c>
      <c r="BW819" s="1076">
        <v>1</v>
      </c>
      <c r="CA819" s="1062">
        <v>6</v>
      </c>
      <c r="CB819" s="1062">
        <v>3</v>
      </c>
      <c r="CC819" s="1062">
        <v>2</v>
      </c>
      <c r="CD819" s="1062">
        <v>11</v>
      </c>
      <c r="CE819" s="1082">
        <v>1</v>
      </c>
      <c r="CH819" s="1062">
        <v>10</v>
      </c>
      <c r="CI819" s="1062">
        <v>6</v>
      </c>
      <c r="CJ819" s="1062">
        <v>7</v>
      </c>
      <c r="CK819" s="1062">
        <v>23</v>
      </c>
      <c r="CL819" s="1082">
        <v>1</v>
      </c>
      <c r="CP819" s="1062">
        <v>0</v>
      </c>
      <c r="CQ819" s="1062">
        <v>0</v>
      </c>
      <c r="CR819" s="1062">
        <v>4</v>
      </c>
      <c r="CS819" s="1062">
        <v>4</v>
      </c>
      <c r="CT819" s="1082">
        <v>1</v>
      </c>
      <c r="CW819" s="1062">
        <v>0</v>
      </c>
      <c r="CX819" s="1062">
        <v>0</v>
      </c>
      <c r="CY819" s="1062">
        <v>5</v>
      </c>
      <c r="CZ819" s="1062">
        <v>5</v>
      </c>
      <c r="DA819" s="1082">
        <v>1</v>
      </c>
      <c r="DB819" s="1082"/>
      <c r="DC819" s="1082"/>
      <c r="DD819" s="1082"/>
      <c r="DE819" s="1082"/>
      <c r="DF819" s="1082"/>
      <c r="DG819" s="1082"/>
      <c r="DH819" s="1082"/>
      <c r="DI819" s="1082"/>
      <c r="DJ819" s="1082"/>
      <c r="DK819" s="1082"/>
      <c r="DL819" s="1082"/>
      <c r="EF819" s="1062">
        <v>8</v>
      </c>
      <c r="EG819" s="1062">
        <v>0</v>
      </c>
      <c r="EH819" s="1062">
        <v>2</v>
      </c>
      <c r="EI819" s="1062">
        <v>10</v>
      </c>
      <c r="EJ819" s="1082">
        <v>1</v>
      </c>
      <c r="EM819" s="1062">
        <v>8</v>
      </c>
      <c r="EN819" s="1062">
        <v>2</v>
      </c>
      <c r="EO819" s="1062">
        <v>4</v>
      </c>
      <c r="EP819" s="1062">
        <v>14</v>
      </c>
      <c r="EQ819" s="1082">
        <v>1</v>
      </c>
      <c r="EU819" s="1062">
        <v>8</v>
      </c>
      <c r="EV819" s="1062">
        <v>0</v>
      </c>
      <c r="EW819" s="1062">
        <v>1</v>
      </c>
      <c r="EX819" s="1062">
        <v>9</v>
      </c>
      <c r="EY819" s="1081">
        <v>1</v>
      </c>
      <c r="FB819" s="1062">
        <v>8</v>
      </c>
      <c r="FC819" s="1062">
        <v>4</v>
      </c>
      <c r="FD819" s="1062">
        <v>4</v>
      </c>
      <c r="FE819" s="1062">
        <v>16</v>
      </c>
      <c r="FF819" s="1082">
        <v>1</v>
      </c>
      <c r="FJ819" s="1062">
        <v>8</v>
      </c>
      <c r="FK819" s="1062">
        <v>0</v>
      </c>
      <c r="FL819" s="1062">
        <v>1</v>
      </c>
      <c r="FM819" s="1062">
        <v>9</v>
      </c>
      <c r="FN819" s="1124">
        <v>1</v>
      </c>
      <c r="FQ819" s="1062">
        <v>12</v>
      </c>
      <c r="FR819" s="1062">
        <v>1</v>
      </c>
      <c r="FS819" s="1062">
        <v>6</v>
      </c>
      <c r="FT819" s="1062">
        <v>19</v>
      </c>
      <c r="FU819" s="1076">
        <v>1</v>
      </c>
      <c r="FY819" s="1062">
        <v>0</v>
      </c>
      <c r="FZ819" s="1062">
        <v>1</v>
      </c>
      <c r="GA819" s="1062">
        <v>1</v>
      </c>
      <c r="GB819" s="590">
        <v>2</v>
      </c>
      <c r="GC819" s="1139">
        <v>1</v>
      </c>
      <c r="GE819" s="589">
        <v>35</v>
      </c>
      <c r="GF819" s="589">
        <v>5</v>
      </c>
      <c r="GG819" s="589">
        <v>14</v>
      </c>
      <c r="GH819" s="586">
        <v>0</v>
      </c>
      <c r="GI819" s="586">
        <v>4</v>
      </c>
    </row>
    <row r="820" spans="1:192" hidden="1" x14ac:dyDescent="0.35">
      <c r="A820" s="1227">
        <v>43868</v>
      </c>
      <c r="Q820" s="1062">
        <v>4</v>
      </c>
      <c r="R820" s="1062">
        <v>1</v>
      </c>
      <c r="S820" s="1062">
        <v>4</v>
      </c>
      <c r="T820" s="1062">
        <v>9</v>
      </c>
      <c r="U820" s="1076">
        <v>1</v>
      </c>
      <c r="W820" s="1062">
        <v>5</v>
      </c>
      <c r="X820" s="1062">
        <v>1</v>
      </c>
      <c r="Y820" s="1062">
        <v>5</v>
      </c>
      <c r="Z820" s="1062">
        <v>11</v>
      </c>
      <c r="AA820" s="1076">
        <v>1</v>
      </c>
      <c r="AC820" s="1062">
        <v>7</v>
      </c>
      <c r="AD820" s="1062">
        <v>0</v>
      </c>
      <c r="AE820" s="1062">
        <v>1</v>
      </c>
      <c r="AF820" s="1062">
        <v>8</v>
      </c>
      <c r="AG820" s="1076">
        <v>1</v>
      </c>
      <c r="AJ820" s="1062">
        <v>7</v>
      </c>
      <c r="AK820" s="1062">
        <v>0</v>
      </c>
      <c r="AL820" s="1062">
        <v>1</v>
      </c>
      <c r="AM820" s="1062">
        <v>8</v>
      </c>
      <c r="AN820" s="1076">
        <v>1</v>
      </c>
      <c r="AQ820" s="1062">
        <v>1</v>
      </c>
      <c r="AR820" s="1062">
        <v>2</v>
      </c>
      <c r="AS820" s="1062">
        <v>0</v>
      </c>
      <c r="AT820" s="1062">
        <v>3</v>
      </c>
      <c r="AU820" s="1082">
        <v>1</v>
      </c>
      <c r="AX820" s="1062">
        <v>1</v>
      </c>
      <c r="AY820" s="1062">
        <v>5</v>
      </c>
      <c r="AZ820" s="1062">
        <v>2</v>
      </c>
      <c r="BA820" s="1062">
        <v>8</v>
      </c>
      <c r="BB820" s="1082">
        <v>1</v>
      </c>
      <c r="BP820" s="1062">
        <v>0</v>
      </c>
      <c r="BQ820" s="1128">
        <v>1</v>
      </c>
      <c r="BR820" s="1081">
        <v>0</v>
      </c>
      <c r="BV820" s="1062">
        <v>0</v>
      </c>
      <c r="BW820" s="1076">
        <v>1</v>
      </c>
      <c r="CA820" s="1062">
        <v>6</v>
      </c>
      <c r="CB820" s="1062">
        <v>0</v>
      </c>
      <c r="CC820" s="1062">
        <v>5</v>
      </c>
      <c r="CD820" s="1062">
        <v>11</v>
      </c>
      <c r="CE820" s="1082">
        <v>1</v>
      </c>
      <c r="CH820" s="1062">
        <v>9</v>
      </c>
      <c r="CI820" s="1062">
        <v>1</v>
      </c>
      <c r="CJ820" s="1062">
        <v>8</v>
      </c>
      <c r="CK820" s="1062">
        <v>18</v>
      </c>
      <c r="CL820" s="1082">
        <v>1</v>
      </c>
      <c r="CP820" s="1062">
        <v>0</v>
      </c>
      <c r="CQ820" s="1062">
        <v>0</v>
      </c>
      <c r="CR820" s="1062">
        <v>0</v>
      </c>
      <c r="CS820" s="1062">
        <v>0</v>
      </c>
      <c r="CT820" s="1082">
        <v>1</v>
      </c>
      <c r="CW820" s="1062">
        <v>0</v>
      </c>
      <c r="CX820" s="1062">
        <v>0</v>
      </c>
      <c r="CY820" s="1062">
        <v>1</v>
      </c>
      <c r="CZ820" s="1062">
        <v>1</v>
      </c>
      <c r="DA820" s="1082">
        <v>1</v>
      </c>
      <c r="DB820" s="1082"/>
      <c r="DC820" s="1082"/>
      <c r="DD820" s="1082"/>
      <c r="DE820" s="1082"/>
      <c r="DF820" s="1082"/>
      <c r="DG820" s="1082"/>
      <c r="DH820" s="1082"/>
      <c r="DI820" s="1082"/>
      <c r="DJ820" s="1082"/>
      <c r="DK820" s="1082"/>
      <c r="DL820" s="1082"/>
      <c r="EF820" s="1062">
        <v>10</v>
      </c>
      <c r="EG820" s="1062">
        <v>1</v>
      </c>
      <c r="EH820" s="1062">
        <v>1</v>
      </c>
      <c r="EI820" s="1062">
        <v>12</v>
      </c>
      <c r="EJ820" s="1082">
        <v>1</v>
      </c>
      <c r="EM820" s="1062">
        <v>11</v>
      </c>
      <c r="EN820" s="1062">
        <v>2</v>
      </c>
      <c r="EO820" s="1062">
        <v>4</v>
      </c>
      <c r="EP820" s="1062">
        <v>17</v>
      </c>
      <c r="EQ820" s="1082">
        <v>1</v>
      </c>
      <c r="EU820" s="1062">
        <v>6</v>
      </c>
      <c r="EV820" s="1062">
        <v>0</v>
      </c>
      <c r="EW820" s="1062">
        <v>1</v>
      </c>
      <c r="EX820" s="1062">
        <v>7</v>
      </c>
      <c r="EY820" s="1081">
        <v>1</v>
      </c>
      <c r="FB820" s="1062">
        <v>6</v>
      </c>
      <c r="FC820" s="1062">
        <v>1</v>
      </c>
      <c r="FD820" s="1062">
        <v>5</v>
      </c>
      <c r="FE820" s="1062">
        <v>12</v>
      </c>
      <c r="FF820" s="1082">
        <v>1</v>
      </c>
      <c r="FJ820" s="1062">
        <v>2</v>
      </c>
      <c r="FK820" s="1062">
        <v>0</v>
      </c>
      <c r="FL820" s="1062">
        <v>1</v>
      </c>
      <c r="FM820" s="1062">
        <v>3</v>
      </c>
      <c r="FN820" s="1124">
        <v>1</v>
      </c>
      <c r="FQ820" s="1062">
        <v>2</v>
      </c>
      <c r="FR820" s="1062">
        <v>0</v>
      </c>
      <c r="FS820" s="1062">
        <v>3</v>
      </c>
      <c r="FT820" s="1062">
        <v>5</v>
      </c>
      <c r="FU820" s="1076">
        <v>1</v>
      </c>
      <c r="FY820" s="1062">
        <v>0</v>
      </c>
      <c r="FZ820" s="1062">
        <v>0</v>
      </c>
      <c r="GA820" s="1062">
        <v>0</v>
      </c>
      <c r="GB820" s="590">
        <v>0</v>
      </c>
      <c r="GC820" s="1139">
        <v>1</v>
      </c>
      <c r="GE820" s="589">
        <v>32</v>
      </c>
      <c r="GF820" s="589">
        <v>3</v>
      </c>
      <c r="GG820" s="589">
        <v>9</v>
      </c>
      <c r="GH820" s="586">
        <v>0</v>
      </c>
      <c r="GI820" s="586">
        <v>3</v>
      </c>
    </row>
    <row r="821" spans="1:192" hidden="1" x14ac:dyDescent="0.35">
      <c r="A821" s="1225">
        <v>43871</v>
      </c>
      <c r="Q821" s="1062">
        <v>11</v>
      </c>
      <c r="R821" s="1062">
        <v>1</v>
      </c>
      <c r="S821" s="1062">
        <v>3</v>
      </c>
      <c r="T821" s="1062">
        <v>15</v>
      </c>
      <c r="U821" s="1076">
        <v>1</v>
      </c>
      <c r="W821" s="1062">
        <v>11</v>
      </c>
      <c r="X821" s="1062">
        <v>1</v>
      </c>
      <c r="Y821" s="1062">
        <v>3</v>
      </c>
      <c r="Z821" s="1062">
        <v>15</v>
      </c>
      <c r="AA821" s="1076">
        <v>1</v>
      </c>
      <c r="AC821" s="1062">
        <v>5</v>
      </c>
      <c r="AD821" s="1062">
        <v>5</v>
      </c>
      <c r="AE821" s="1062">
        <v>5</v>
      </c>
      <c r="AF821" s="1062">
        <v>15</v>
      </c>
      <c r="AG821" s="1076">
        <v>1</v>
      </c>
      <c r="AJ821" s="1062">
        <v>5</v>
      </c>
      <c r="AK821" s="1062">
        <v>7</v>
      </c>
      <c r="AL821" s="1062">
        <v>5</v>
      </c>
      <c r="AM821" s="1062">
        <v>17</v>
      </c>
      <c r="AN821" s="1076">
        <v>1</v>
      </c>
      <c r="AQ821" s="1062">
        <v>0</v>
      </c>
      <c r="AR821" s="1062">
        <v>5</v>
      </c>
      <c r="AS821" s="1062">
        <v>0</v>
      </c>
      <c r="AT821" s="1062">
        <v>5</v>
      </c>
      <c r="AU821" s="1082">
        <v>1</v>
      </c>
      <c r="AX821" s="1062">
        <v>0</v>
      </c>
      <c r="AY821" s="1062">
        <v>6</v>
      </c>
      <c r="AZ821" s="1062">
        <v>0</v>
      </c>
      <c r="BA821" s="1062">
        <v>6</v>
      </c>
      <c r="BB821" s="1082">
        <v>1</v>
      </c>
      <c r="BP821" s="1062">
        <v>0</v>
      </c>
      <c r="BQ821" s="1128">
        <v>1</v>
      </c>
      <c r="BR821" s="1081">
        <v>0</v>
      </c>
      <c r="BV821" s="1062">
        <v>0</v>
      </c>
      <c r="BW821" s="1076">
        <v>1</v>
      </c>
      <c r="CA821" s="1062">
        <v>8</v>
      </c>
      <c r="CB821" s="1062">
        <v>0</v>
      </c>
      <c r="CC821" s="1062">
        <v>1</v>
      </c>
      <c r="CD821" s="1062">
        <v>9</v>
      </c>
      <c r="CE821" s="1082">
        <v>1</v>
      </c>
      <c r="CH821" s="1062">
        <v>10</v>
      </c>
      <c r="CI821" s="1062">
        <v>0</v>
      </c>
      <c r="CJ821" s="1062">
        <v>5</v>
      </c>
      <c r="CK821" s="1062">
        <v>15</v>
      </c>
      <c r="CL821" s="1082">
        <v>1</v>
      </c>
      <c r="CP821" s="1062">
        <v>5</v>
      </c>
      <c r="CQ821" s="1062">
        <v>2</v>
      </c>
      <c r="CR821" s="1062">
        <v>2</v>
      </c>
      <c r="CS821" s="1062">
        <v>9</v>
      </c>
      <c r="CT821" s="1082">
        <v>1</v>
      </c>
      <c r="CW821" s="1062">
        <v>0</v>
      </c>
      <c r="CX821" s="1062">
        <v>0</v>
      </c>
      <c r="CY821" s="1062">
        <v>2</v>
      </c>
      <c r="CZ821" s="1062">
        <v>2</v>
      </c>
      <c r="DA821" s="1082">
        <v>1</v>
      </c>
      <c r="DB821" s="1082"/>
      <c r="DC821" s="1082"/>
      <c r="DD821" s="1082"/>
      <c r="DE821" s="1082"/>
      <c r="DF821" s="1082"/>
      <c r="DG821" s="1082"/>
      <c r="DH821" s="1082"/>
      <c r="DI821" s="1082"/>
      <c r="DJ821" s="1082"/>
      <c r="DK821" s="1082"/>
      <c r="DL821" s="1082"/>
      <c r="EF821" s="1062">
        <v>2</v>
      </c>
      <c r="EG821" s="1062">
        <v>1</v>
      </c>
      <c r="EH821" s="1062">
        <v>2</v>
      </c>
      <c r="EI821" s="1062">
        <v>5</v>
      </c>
      <c r="EJ821" s="1082">
        <v>1</v>
      </c>
      <c r="EM821" s="1062">
        <v>7</v>
      </c>
      <c r="EN821" s="1062">
        <v>2</v>
      </c>
      <c r="EO821" s="1062">
        <v>3</v>
      </c>
      <c r="EP821" s="1062">
        <v>12</v>
      </c>
      <c r="EQ821" s="1082">
        <v>1</v>
      </c>
      <c r="EU821" s="1062">
        <v>2</v>
      </c>
      <c r="EV821" s="1062">
        <v>1</v>
      </c>
      <c r="EW821" s="1062">
        <v>2</v>
      </c>
      <c r="EX821" s="1062">
        <v>5</v>
      </c>
      <c r="EY821" s="1081">
        <v>1</v>
      </c>
      <c r="FB821" s="1062">
        <v>2</v>
      </c>
      <c r="FC821" s="1062">
        <v>1</v>
      </c>
      <c r="FD821" s="1062">
        <v>3</v>
      </c>
      <c r="FE821" s="1062">
        <v>6</v>
      </c>
      <c r="FF821" s="1082">
        <v>1</v>
      </c>
      <c r="FJ821" s="1062">
        <v>4</v>
      </c>
      <c r="FK821" s="1062">
        <v>1</v>
      </c>
      <c r="FL821" s="1062">
        <v>5</v>
      </c>
      <c r="FM821" s="1062">
        <v>10</v>
      </c>
      <c r="FN821" s="1124">
        <v>1</v>
      </c>
      <c r="FQ821" s="1062">
        <v>4</v>
      </c>
      <c r="FR821" s="1062">
        <v>1</v>
      </c>
      <c r="FS821" s="1062">
        <v>8</v>
      </c>
      <c r="FT821" s="1062">
        <v>13</v>
      </c>
      <c r="FU821" s="1076">
        <v>1</v>
      </c>
      <c r="FY821" s="1062">
        <v>0</v>
      </c>
      <c r="FZ821" s="1062">
        <v>0</v>
      </c>
      <c r="GA821" s="1062">
        <v>3</v>
      </c>
      <c r="GB821" s="590">
        <v>3</v>
      </c>
      <c r="GC821" s="1139">
        <v>1</v>
      </c>
      <c r="GE821" s="589">
        <v>26</v>
      </c>
      <c r="GF821" s="589">
        <v>15</v>
      </c>
      <c r="GG821" s="589">
        <v>20</v>
      </c>
      <c r="GH821" s="586">
        <v>2</v>
      </c>
      <c r="GI821" s="586">
        <v>9</v>
      </c>
    </row>
    <row r="822" spans="1:192" hidden="1" x14ac:dyDescent="0.35">
      <c r="A822" s="1225">
        <v>43872</v>
      </c>
      <c r="Q822" s="1062">
        <v>8</v>
      </c>
      <c r="R822" s="1062">
        <v>1</v>
      </c>
      <c r="S822" s="1062">
        <v>5</v>
      </c>
      <c r="T822" s="1062">
        <v>14</v>
      </c>
      <c r="U822" s="1076">
        <v>1</v>
      </c>
      <c r="W822" s="1062">
        <v>9</v>
      </c>
      <c r="X822" s="1062">
        <v>1</v>
      </c>
      <c r="Y822" s="1062">
        <v>5</v>
      </c>
      <c r="Z822" s="1062">
        <v>15</v>
      </c>
      <c r="AA822" s="1076">
        <v>1</v>
      </c>
      <c r="AC822" s="1062">
        <v>9</v>
      </c>
      <c r="AD822" s="1062">
        <v>1</v>
      </c>
      <c r="AE822" s="1062">
        <v>2</v>
      </c>
      <c r="AF822" s="1062">
        <v>12</v>
      </c>
      <c r="AG822" s="1076">
        <v>1</v>
      </c>
      <c r="AJ822" s="1062">
        <v>10</v>
      </c>
      <c r="AK822" s="1062">
        <v>1</v>
      </c>
      <c r="AL822" s="1062">
        <v>4</v>
      </c>
      <c r="AM822" s="1062">
        <v>15</v>
      </c>
      <c r="AN822" s="1076">
        <v>1</v>
      </c>
      <c r="AQ822" s="1062">
        <v>0</v>
      </c>
      <c r="AR822" s="1062">
        <v>1</v>
      </c>
      <c r="AS822" s="1062">
        <v>3</v>
      </c>
      <c r="AT822" s="1062">
        <v>4</v>
      </c>
      <c r="AU822" s="1082">
        <v>1</v>
      </c>
      <c r="AX822" s="1062">
        <v>0</v>
      </c>
      <c r="AY822" s="1062">
        <v>3</v>
      </c>
      <c r="AZ822" s="1062">
        <v>4</v>
      </c>
      <c r="BA822" s="1062">
        <v>7</v>
      </c>
      <c r="BB822" s="1082">
        <v>1</v>
      </c>
      <c r="BP822" s="1062">
        <v>0</v>
      </c>
      <c r="BQ822" s="1128">
        <v>1</v>
      </c>
      <c r="BR822" s="1081">
        <v>0</v>
      </c>
      <c r="BV822" s="1062">
        <v>0</v>
      </c>
      <c r="BW822" s="1076">
        <v>1</v>
      </c>
      <c r="CA822" s="1062">
        <v>13</v>
      </c>
      <c r="CB822" s="1062">
        <v>0</v>
      </c>
      <c r="CC822" s="1062">
        <v>3</v>
      </c>
      <c r="CD822" s="1062">
        <v>16</v>
      </c>
      <c r="CE822" s="1082">
        <v>1</v>
      </c>
      <c r="CH822" s="1062">
        <v>15</v>
      </c>
      <c r="CI822" s="1062">
        <v>2</v>
      </c>
      <c r="CJ822" s="1062">
        <v>7</v>
      </c>
      <c r="CK822" s="1062">
        <v>24</v>
      </c>
      <c r="CL822" s="1082">
        <v>1</v>
      </c>
      <c r="CP822" s="1062">
        <v>1</v>
      </c>
      <c r="CQ822" s="1062">
        <v>1</v>
      </c>
      <c r="CR822" s="1062">
        <v>4</v>
      </c>
      <c r="CS822" s="1062">
        <v>6</v>
      </c>
      <c r="CT822" s="1082">
        <v>1</v>
      </c>
      <c r="CW822" s="1062">
        <v>2</v>
      </c>
      <c r="CX822" s="1062">
        <v>1</v>
      </c>
      <c r="CY822" s="1062">
        <v>7</v>
      </c>
      <c r="CZ822" s="1062">
        <v>10</v>
      </c>
      <c r="DA822" s="1082">
        <v>1</v>
      </c>
      <c r="DB822" s="1082"/>
      <c r="DC822" s="1082"/>
      <c r="DD822" s="1082"/>
      <c r="DE822" s="1082"/>
      <c r="DF822" s="1082"/>
      <c r="DG822" s="1082"/>
      <c r="DH822" s="1082"/>
      <c r="DI822" s="1082"/>
      <c r="DJ822" s="1082"/>
      <c r="DK822" s="1082"/>
      <c r="DL822" s="1082"/>
      <c r="EF822" s="1062">
        <v>9</v>
      </c>
      <c r="EG822" s="1062">
        <v>0</v>
      </c>
      <c r="EH822" s="1062">
        <v>0</v>
      </c>
      <c r="EI822" s="1062">
        <v>9</v>
      </c>
      <c r="EJ822" s="1082">
        <v>1</v>
      </c>
      <c r="EM822" s="1062">
        <v>14</v>
      </c>
      <c r="EN822" s="1062">
        <v>0</v>
      </c>
      <c r="EO822" s="1062">
        <v>2</v>
      </c>
      <c r="EP822" s="1062">
        <v>16</v>
      </c>
      <c r="EQ822" s="1082">
        <v>1</v>
      </c>
      <c r="EU822" s="1062">
        <v>6</v>
      </c>
      <c r="EV822" s="1062">
        <v>0</v>
      </c>
      <c r="EW822" s="1062">
        <v>2</v>
      </c>
      <c r="EX822" s="1062">
        <v>8</v>
      </c>
      <c r="EY822" s="1081">
        <v>1</v>
      </c>
      <c r="FB822" s="1062">
        <v>7</v>
      </c>
      <c r="FC822" s="1062">
        <v>3</v>
      </c>
      <c r="FD822" s="1062">
        <v>8</v>
      </c>
      <c r="FE822" s="1062">
        <v>18</v>
      </c>
      <c r="FF822" s="1082">
        <v>1</v>
      </c>
      <c r="FJ822" s="1062">
        <v>10</v>
      </c>
      <c r="FK822" s="1062">
        <v>0</v>
      </c>
      <c r="FL822" s="1062">
        <v>0</v>
      </c>
      <c r="FM822" s="1062">
        <v>10</v>
      </c>
      <c r="FN822" s="1124">
        <v>1</v>
      </c>
      <c r="FQ822" s="1062">
        <v>14</v>
      </c>
      <c r="FR822" s="1062">
        <v>3</v>
      </c>
      <c r="FS822" s="1062">
        <v>6</v>
      </c>
      <c r="FT822" s="1062">
        <v>23</v>
      </c>
      <c r="FU822" s="1076">
        <v>1</v>
      </c>
      <c r="FY822" s="1062">
        <v>0</v>
      </c>
      <c r="FZ822" s="1062">
        <v>2</v>
      </c>
      <c r="GA822" s="1062">
        <v>7</v>
      </c>
      <c r="GB822" s="590">
        <v>9</v>
      </c>
      <c r="GC822" s="1139">
        <v>1</v>
      </c>
      <c r="GE822" s="589">
        <v>48</v>
      </c>
      <c r="GF822" s="589">
        <v>5</v>
      </c>
      <c r="GG822" s="589">
        <v>21</v>
      </c>
      <c r="GH822" s="586">
        <v>2</v>
      </c>
      <c r="GI822" s="586">
        <v>1</v>
      </c>
    </row>
    <row r="823" spans="1:192" hidden="1" x14ac:dyDescent="0.35">
      <c r="A823" s="1225">
        <v>43873</v>
      </c>
      <c r="Q823" s="1062">
        <v>7</v>
      </c>
      <c r="R823" s="1062">
        <v>0</v>
      </c>
      <c r="S823" s="1062">
        <v>2</v>
      </c>
      <c r="T823" s="1062">
        <v>9</v>
      </c>
      <c r="U823" s="1076">
        <v>1</v>
      </c>
      <c r="W823" s="1062">
        <v>7</v>
      </c>
      <c r="X823" s="1062">
        <v>1</v>
      </c>
      <c r="Y823" s="1062">
        <v>2</v>
      </c>
      <c r="Z823" s="1062">
        <v>10</v>
      </c>
      <c r="AA823" s="1076">
        <v>1</v>
      </c>
      <c r="AC823" s="1062">
        <v>2</v>
      </c>
      <c r="AD823" s="1062">
        <v>0</v>
      </c>
      <c r="AE823" s="1062">
        <v>3</v>
      </c>
      <c r="AF823" s="1062">
        <v>5</v>
      </c>
      <c r="AG823" s="1076">
        <v>1</v>
      </c>
      <c r="AJ823" s="1062">
        <v>2</v>
      </c>
      <c r="AK823" s="1062">
        <v>0</v>
      </c>
      <c r="AL823" s="1062">
        <v>3</v>
      </c>
      <c r="AM823" s="1062">
        <v>5</v>
      </c>
      <c r="AN823" s="1076">
        <v>1</v>
      </c>
      <c r="AQ823" s="1062">
        <v>1</v>
      </c>
      <c r="AR823" s="1062">
        <v>0</v>
      </c>
      <c r="AS823" s="1062">
        <v>1</v>
      </c>
      <c r="AT823" s="1062">
        <v>2</v>
      </c>
      <c r="AU823" s="1082">
        <v>1</v>
      </c>
      <c r="AX823" s="1062">
        <v>1</v>
      </c>
      <c r="AY823" s="1062">
        <v>1</v>
      </c>
      <c r="AZ823" s="1062">
        <v>1</v>
      </c>
      <c r="BA823" s="1062">
        <v>3</v>
      </c>
      <c r="BB823" s="1082">
        <v>1</v>
      </c>
      <c r="BP823" s="1062">
        <v>0</v>
      </c>
      <c r="BQ823" s="1128">
        <v>1</v>
      </c>
      <c r="BR823" s="1081">
        <v>0</v>
      </c>
      <c r="BV823" s="1062">
        <v>0</v>
      </c>
      <c r="BW823" s="1076">
        <v>1</v>
      </c>
      <c r="CA823" s="1062">
        <v>3</v>
      </c>
      <c r="CB823" s="1062">
        <v>2</v>
      </c>
      <c r="CC823" s="1062">
        <v>2</v>
      </c>
      <c r="CD823" s="1062">
        <v>7</v>
      </c>
      <c r="CE823" s="1082">
        <v>1</v>
      </c>
      <c r="CH823" s="1062">
        <v>18</v>
      </c>
      <c r="CI823" s="1062">
        <v>3</v>
      </c>
      <c r="CJ823" s="1062">
        <v>8</v>
      </c>
      <c r="CK823" s="1062">
        <v>29</v>
      </c>
      <c r="CL823" s="1082">
        <v>1</v>
      </c>
      <c r="CP823" s="1062">
        <v>7</v>
      </c>
      <c r="CQ823" s="1062">
        <v>1</v>
      </c>
      <c r="CR823" s="1062">
        <v>0</v>
      </c>
      <c r="CS823" s="1062">
        <v>8</v>
      </c>
      <c r="CT823" s="1082">
        <v>1</v>
      </c>
      <c r="CW823" s="1062">
        <v>0</v>
      </c>
      <c r="CX823" s="1062">
        <v>1</v>
      </c>
      <c r="CY823" s="1062">
        <v>4</v>
      </c>
      <c r="CZ823" s="1062">
        <v>5</v>
      </c>
      <c r="DA823" s="1082">
        <v>1</v>
      </c>
      <c r="DB823" s="1082"/>
      <c r="DC823" s="1082"/>
      <c r="DD823" s="1082"/>
      <c r="DE823" s="1082"/>
      <c r="DF823" s="1082"/>
      <c r="DG823" s="1082"/>
      <c r="DH823" s="1082"/>
      <c r="DI823" s="1082"/>
      <c r="DJ823" s="1082"/>
      <c r="DK823" s="1082"/>
      <c r="DL823" s="1082"/>
      <c r="EF823" s="1062">
        <v>7</v>
      </c>
      <c r="EG823" s="1062">
        <v>0</v>
      </c>
      <c r="EH823" s="1062">
        <v>3</v>
      </c>
      <c r="EI823" s="1062">
        <v>10</v>
      </c>
      <c r="EJ823" s="1082">
        <v>1</v>
      </c>
      <c r="EM823" s="1062">
        <v>11</v>
      </c>
      <c r="EN823" s="1062">
        <v>3</v>
      </c>
      <c r="EO823" s="1062">
        <v>1</v>
      </c>
      <c r="EP823" s="1062">
        <v>15</v>
      </c>
      <c r="EQ823" s="1082">
        <v>1</v>
      </c>
      <c r="EU823" s="1062">
        <v>7</v>
      </c>
      <c r="EV823" s="1062">
        <v>0</v>
      </c>
      <c r="EW823" s="1062">
        <v>3</v>
      </c>
      <c r="EX823" s="1062">
        <v>10</v>
      </c>
      <c r="EY823" s="1081">
        <v>1</v>
      </c>
      <c r="FB823" s="1062">
        <v>13</v>
      </c>
      <c r="FC823" s="1062">
        <v>5</v>
      </c>
      <c r="FD823" s="1062">
        <v>8</v>
      </c>
      <c r="FE823" s="1062">
        <v>26</v>
      </c>
      <c r="FF823" s="1082">
        <v>1</v>
      </c>
      <c r="FJ823" s="1062">
        <v>4</v>
      </c>
      <c r="FK823" s="1062">
        <v>0</v>
      </c>
      <c r="FL823" s="1062">
        <v>1</v>
      </c>
      <c r="FM823" s="1062">
        <v>5</v>
      </c>
      <c r="FN823" s="1124">
        <v>1</v>
      </c>
      <c r="FQ823" s="1062">
        <v>9</v>
      </c>
      <c r="FR823" s="1062">
        <v>0</v>
      </c>
      <c r="FS823" s="1062">
        <v>6</v>
      </c>
      <c r="FT823" s="1062">
        <v>15</v>
      </c>
      <c r="FU823" s="1076">
        <v>1</v>
      </c>
      <c r="FY823" s="1062">
        <v>0</v>
      </c>
      <c r="FZ823" s="1062">
        <v>0</v>
      </c>
      <c r="GA823" s="1062">
        <v>0</v>
      </c>
      <c r="GB823" s="590">
        <v>0</v>
      </c>
      <c r="GC823" s="1139">
        <v>1</v>
      </c>
      <c r="GE823" s="589">
        <v>31</v>
      </c>
      <c r="GF823" s="589">
        <v>3</v>
      </c>
      <c r="GG823" s="589">
        <v>13</v>
      </c>
      <c r="GH823" s="586">
        <v>0</v>
      </c>
      <c r="GI823" s="586">
        <v>1</v>
      </c>
    </row>
    <row r="824" spans="1:192" hidden="1" x14ac:dyDescent="0.35">
      <c r="A824" s="1225">
        <v>43874</v>
      </c>
      <c r="Q824" s="1062">
        <v>8</v>
      </c>
      <c r="R824" s="1062">
        <v>1</v>
      </c>
      <c r="S824" s="1062">
        <v>1</v>
      </c>
      <c r="T824" s="1062">
        <v>10</v>
      </c>
      <c r="U824" s="1076">
        <v>1</v>
      </c>
      <c r="W824" s="1062">
        <v>8</v>
      </c>
      <c r="X824" s="1062">
        <v>2</v>
      </c>
      <c r="Y824" s="1062">
        <v>2</v>
      </c>
      <c r="Z824" s="1062">
        <v>12</v>
      </c>
      <c r="AA824" s="1076">
        <v>1</v>
      </c>
      <c r="AC824" s="1062">
        <v>6</v>
      </c>
      <c r="AD824" s="1062">
        <v>0</v>
      </c>
      <c r="AE824" s="1062">
        <v>1</v>
      </c>
      <c r="AF824" s="1062">
        <v>7</v>
      </c>
      <c r="AG824" s="1076">
        <v>1</v>
      </c>
      <c r="AJ824" s="1062">
        <v>6</v>
      </c>
      <c r="AK824" s="1062">
        <v>1</v>
      </c>
      <c r="AL824" s="1062">
        <v>2</v>
      </c>
      <c r="AM824" s="1062">
        <v>9</v>
      </c>
      <c r="AN824" s="1076">
        <v>1</v>
      </c>
      <c r="AQ824" s="1062">
        <v>0</v>
      </c>
      <c r="AR824" s="1062">
        <v>0</v>
      </c>
      <c r="AS824" s="1062">
        <v>2</v>
      </c>
      <c r="AT824" s="1062">
        <v>2</v>
      </c>
      <c r="AU824" s="1082">
        <v>1</v>
      </c>
      <c r="AX824" s="1062">
        <v>0</v>
      </c>
      <c r="AY824" s="1062">
        <v>0</v>
      </c>
      <c r="AZ824" s="1062">
        <v>2</v>
      </c>
      <c r="BA824" s="1062">
        <v>2</v>
      </c>
      <c r="BB824" s="1082">
        <v>1</v>
      </c>
      <c r="BP824" s="1062">
        <v>0</v>
      </c>
      <c r="BQ824" s="1128">
        <v>1</v>
      </c>
      <c r="BR824" s="1081">
        <v>0</v>
      </c>
      <c r="BV824" s="1062">
        <v>0</v>
      </c>
      <c r="BW824" s="1076">
        <v>1</v>
      </c>
      <c r="CA824" s="1062">
        <v>5</v>
      </c>
      <c r="CB824" s="1062">
        <v>1</v>
      </c>
      <c r="CC824" s="1062">
        <v>4</v>
      </c>
      <c r="CD824" s="1062">
        <v>10</v>
      </c>
      <c r="CE824" s="1082">
        <v>1</v>
      </c>
      <c r="CH824" s="1062">
        <v>9</v>
      </c>
      <c r="CI824" s="1062">
        <v>2</v>
      </c>
      <c r="CJ824" s="1062">
        <v>6</v>
      </c>
      <c r="CK824" s="1062">
        <v>17</v>
      </c>
      <c r="CL824" s="1082">
        <v>1</v>
      </c>
      <c r="CP824" s="1062">
        <v>0</v>
      </c>
      <c r="CQ824" s="1062">
        <v>1</v>
      </c>
      <c r="CR824" s="1062">
        <v>0</v>
      </c>
      <c r="CS824" s="1062">
        <v>1</v>
      </c>
      <c r="CT824" s="1082">
        <v>1</v>
      </c>
      <c r="CW824" s="1062">
        <v>0</v>
      </c>
      <c r="CX824" s="1062">
        <v>1</v>
      </c>
      <c r="CY824" s="1062">
        <v>0</v>
      </c>
      <c r="CZ824" s="1062">
        <v>1</v>
      </c>
      <c r="DA824" s="1082">
        <v>1</v>
      </c>
      <c r="DB824" s="1082"/>
      <c r="DC824" s="1082"/>
      <c r="DD824" s="1082"/>
      <c r="DE824" s="1082"/>
      <c r="DF824" s="1082"/>
      <c r="DG824" s="1082"/>
      <c r="DH824" s="1082"/>
      <c r="DI824" s="1082"/>
      <c r="DJ824" s="1082"/>
      <c r="DK824" s="1082"/>
      <c r="DL824" s="1082"/>
      <c r="EF824" s="1062">
        <v>6</v>
      </c>
      <c r="EG824" s="1062">
        <v>0</v>
      </c>
      <c r="EH824" s="1062">
        <v>3</v>
      </c>
      <c r="EI824" s="1062">
        <v>9</v>
      </c>
      <c r="EJ824" s="1082">
        <v>1</v>
      </c>
      <c r="EM824" s="1062">
        <v>7</v>
      </c>
      <c r="EN824" s="1062">
        <v>1</v>
      </c>
      <c r="EO824" s="1062">
        <v>4</v>
      </c>
      <c r="EP824" s="1062">
        <v>12</v>
      </c>
      <c r="EQ824" s="1082">
        <v>1</v>
      </c>
      <c r="EU824" s="1062">
        <v>2</v>
      </c>
      <c r="EV824" s="1062">
        <v>1</v>
      </c>
      <c r="EW824" s="1062">
        <v>2</v>
      </c>
      <c r="EX824" s="1062">
        <v>5</v>
      </c>
      <c r="EY824" s="1081">
        <v>1</v>
      </c>
      <c r="FB824" s="1062">
        <v>3</v>
      </c>
      <c r="FC824" s="1062">
        <v>2</v>
      </c>
      <c r="FD824" s="1062">
        <v>6</v>
      </c>
      <c r="FE824" s="1062">
        <v>11</v>
      </c>
      <c r="FF824" s="1082">
        <v>1</v>
      </c>
      <c r="FJ824" s="1062">
        <v>5</v>
      </c>
      <c r="FK824" s="1062">
        <v>0</v>
      </c>
      <c r="FL824" s="1062">
        <v>1</v>
      </c>
      <c r="FM824" s="1062">
        <v>6</v>
      </c>
      <c r="FN824" s="1124">
        <v>1</v>
      </c>
      <c r="FQ824" s="1062">
        <v>5</v>
      </c>
      <c r="FR824" s="1062">
        <v>0</v>
      </c>
      <c r="FS824" s="1062">
        <v>1</v>
      </c>
      <c r="FT824" s="1062">
        <v>6</v>
      </c>
      <c r="FU824" s="1076">
        <v>1</v>
      </c>
      <c r="FY824" s="1062">
        <v>0</v>
      </c>
      <c r="FZ824" s="1062">
        <v>1</v>
      </c>
      <c r="GA824" s="1062">
        <v>1</v>
      </c>
      <c r="GB824" s="590">
        <v>2</v>
      </c>
      <c r="GC824" s="1139">
        <v>1</v>
      </c>
      <c r="GE824" s="589">
        <v>24</v>
      </c>
      <c r="GF824" s="589">
        <v>4</v>
      </c>
      <c r="GG824" s="589">
        <v>14</v>
      </c>
      <c r="GH824" s="586">
        <v>1</v>
      </c>
      <c r="GI824" s="586">
        <v>2</v>
      </c>
    </row>
    <row r="825" spans="1:192" hidden="1" x14ac:dyDescent="0.35">
      <c r="A825" s="1227">
        <v>43875</v>
      </c>
      <c r="Q825" s="1062">
        <v>5</v>
      </c>
      <c r="R825" s="1062">
        <v>1</v>
      </c>
      <c r="S825" s="1062">
        <v>3</v>
      </c>
      <c r="T825" s="1062">
        <v>9</v>
      </c>
      <c r="U825" s="1076">
        <v>1</v>
      </c>
      <c r="W825" s="1062">
        <v>6</v>
      </c>
      <c r="X825" s="1062">
        <v>1</v>
      </c>
      <c r="Y825" s="1062">
        <v>3</v>
      </c>
      <c r="Z825" s="1062">
        <v>10</v>
      </c>
      <c r="AA825" s="1076">
        <v>1</v>
      </c>
      <c r="AC825" s="1062">
        <v>3</v>
      </c>
      <c r="AD825" s="1062">
        <v>1</v>
      </c>
      <c r="AE825" s="1062">
        <v>0</v>
      </c>
      <c r="AF825" s="1062">
        <v>4</v>
      </c>
      <c r="AG825" s="1076">
        <v>1</v>
      </c>
      <c r="AJ825" s="1062">
        <v>3</v>
      </c>
      <c r="AK825" s="1062">
        <v>1</v>
      </c>
      <c r="AL825" s="1062">
        <v>0</v>
      </c>
      <c r="AM825" s="1062">
        <v>4</v>
      </c>
      <c r="AN825" s="1076">
        <v>1</v>
      </c>
      <c r="AQ825" s="1062">
        <v>4</v>
      </c>
      <c r="AR825" s="1062">
        <v>0</v>
      </c>
      <c r="AS825" s="1062">
        <v>0</v>
      </c>
      <c r="AT825" s="1062">
        <v>4</v>
      </c>
      <c r="AU825" s="1082">
        <v>1</v>
      </c>
      <c r="AX825" s="1062">
        <v>4</v>
      </c>
      <c r="AY825" s="1062">
        <v>0</v>
      </c>
      <c r="AZ825" s="1062">
        <v>0</v>
      </c>
      <c r="BA825" s="1062">
        <v>4</v>
      </c>
      <c r="BB825" s="1082">
        <v>1</v>
      </c>
      <c r="BP825" s="1062">
        <v>0</v>
      </c>
      <c r="BQ825" s="1128">
        <v>1</v>
      </c>
      <c r="BR825" s="1081">
        <v>0</v>
      </c>
      <c r="BV825" s="1062">
        <v>0</v>
      </c>
      <c r="BW825" s="1076">
        <v>1</v>
      </c>
      <c r="CA825" s="1062">
        <v>9</v>
      </c>
      <c r="CB825" s="1062">
        <v>0</v>
      </c>
      <c r="CC825" s="1062">
        <v>3</v>
      </c>
      <c r="CD825" s="1062">
        <v>12</v>
      </c>
      <c r="CE825" s="1082">
        <v>1</v>
      </c>
      <c r="CH825" s="1062">
        <v>10</v>
      </c>
      <c r="CI825" s="1062">
        <v>1</v>
      </c>
      <c r="CJ825" s="1062">
        <v>3</v>
      </c>
      <c r="CK825" s="1062">
        <v>14</v>
      </c>
      <c r="CL825" s="1082">
        <v>1</v>
      </c>
      <c r="CP825" s="1062">
        <v>0</v>
      </c>
      <c r="CQ825" s="1062">
        <v>0</v>
      </c>
      <c r="CR825" s="1062">
        <v>1</v>
      </c>
      <c r="CS825" s="1062">
        <v>1</v>
      </c>
      <c r="CT825" s="1082">
        <v>1</v>
      </c>
      <c r="CW825" s="1062">
        <v>0</v>
      </c>
      <c r="CX825" s="1062">
        <v>0</v>
      </c>
      <c r="CY825" s="1062">
        <v>4</v>
      </c>
      <c r="CZ825" s="1062">
        <v>4</v>
      </c>
      <c r="DA825" s="1082">
        <v>1</v>
      </c>
      <c r="DB825" s="1082"/>
      <c r="DC825" s="1082"/>
      <c r="DD825" s="1082"/>
      <c r="DE825" s="1082"/>
      <c r="DF825" s="1082"/>
      <c r="DG825" s="1082"/>
      <c r="DH825" s="1082"/>
      <c r="DI825" s="1082"/>
      <c r="DJ825" s="1082"/>
      <c r="DK825" s="1082"/>
      <c r="DL825" s="1082"/>
      <c r="EF825" s="1062">
        <v>8</v>
      </c>
      <c r="EG825" s="1062">
        <v>0</v>
      </c>
      <c r="EH825" s="1062">
        <v>2</v>
      </c>
      <c r="EI825" s="1062">
        <v>10</v>
      </c>
      <c r="EJ825" s="1082">
        <v>1</v>
      </c>
      <c r="EM825" s="1062">
        <v>8</v>
      </c>
      <c r="EN825" s="1062">
        <v>0</v>
      </c>
      <c r="EO825" s="1062">
        <v>2</v>
      </c>
      <c r="EP825" s="1062">
        <v>10</v>
      </c>
      <c r="EQ825" s="1082">
        <v>1</v>
      </c>
      <c r="EU825" s="1062">
        <v>2</v>
      </c>
      <c r="EV825" s="1062">
        <v>0</v>
      </c>
      <c r="EW825" s="1062">
        <v>3</v>
      </c>
      <c r="EX825" s="1062">
        <v>5</v>
      </c>
      <c r="EY825" s="1081">
        <v>1</v>
      </c>
      <c r="FB825" s="1062">
        <v>4</v>
      </c>
      <c r="FC825" s="1062">
        <v>3</v>
      </c>
      <c r="FD825" s="1062">
        <v>3</v>
      </c>
      <c r="FE825" s="1062">
        <v>10</v>
      </c>
      <c r="FF825" s="1082">
        <v>1</v>
      </c>
      <c r="FJ825" s="1062">
        <v>2</v>
      </c>
      <c r="FK825" s="1062">
        <v>0</v>
      </c>
      <c r="FL825" s="1062">
        <v>1</v>
      </c>
      <c r="FM825" s="1062">
        <v>3</v>
      </c>
      <c r="FN825" s="1124">
        <v>1</v>
      </c>
      <c r="FQ825" s="1062">
        <v>4</v>
      </c>
      <c r="FR825" s="1062">
        <v>0</v>
      </c>
      <c r="FS825" s="1062">
        <v>3</v>
      </c>
      <c r="FT825" s="1062">
        <v>7</v>
      </c>
      <c r="FU825" s="1076">
        <v>1</v>
      </c>
      <c r="FY825" s="1062">
        <v>0</v>
      </c>
      <c r="FZ825" s="1062">
        <v>0</v>
      </c>
      <c r="GA825" s="1062">
        <v>0</v>
      </c>
      <c r="GB825" s="590">
        <v>0</v>
      </c>
      <c r="GC825" s="1139">
        <v>1</v>
      </c>
      <c r="GE825" s="589">
        <v>28</v>
      </c>
      <c r="GF825" s="589">
        <v>1</v>
      </c>
      <c r="GG825" s="589">
        <v>10</v>
      </c>
      <c r="GH825" s="586">
        <v>0</v>
      </c>
      <c r="GI825" s="586">
        <v>3</v>
      </c>
    </row>
    <row r="826" spans="1:192" hidden="1" x14ac:dyDescent="0.35">
      <c r="A826" s="1225">
        <v>43878</v>
      </c>
      <c r="Q826" s="1062">
        <v>3</v>
      </c>
      <c r="R826" s="1062">
        <v>3</v>
      </c>
      <c r="S826" s="1062">
        <v>9</v>
      </c>
      <c r="T826" s="1062">
        <v>15</v>
      </c>
      <c r="U826" s="1076">
        <v>1</v>
      </c>
      <c r="W826" s="1062">
        <v>4</v>
      </c>
      <c r="X826" s="1062">
        <v>3</v>
      </c>
      <c r="Y826" s="1062">
        <v>9</v>
      </c>
      <c r="Z826" s="1062">
        <v>16</v>
      </c>
      <c r="AA826" s="1076">
        <v>1</v>
      </c>
      <c r="AC826" s="1062">
        <v>2</v>
      </c>
      <c r="AD826" s="1062">
        <v>6</v>
      </c>
      <c r="AE826" s="1062">
        <v>7</v>
      </c>
      <c r="AF826" s="1062">
        <v>15</v>
      </c>
      <c r="AG826" s="1076">
        <v>1</v>
      </c>
      <c r="AJ826" s="1062">
        <v>3</v>
      </c>
      <c r="AK826" s="1062">
        <v>8</v>
      </c>
      <c r="AL826" s="1062">
        <v>8</v>
      </c>
      <c r="AM826" s="1062">
        <v>19</v>
      </c>
      <c r="AN826" s="1076">
        <v>1</v>
      </c>
      <c r="AQ826" s="1062">
        <v>0</v>
      </c>
      <c r="AR826" s="1062">
        <v>0</v>
      </c>
      <c r="AS826" s="1062">
        <v>0</v>
      </c>
      <c r="AT826" s="1062">
        <v>0</v>
      </c>
      <c r="AU826" s="1082">
        <v>1</v>
      </c>
      <c r="AX826" s="1062">
        <v>0</v>
      </c>
      <c r="AY826" s="1062">
        <v>0</v>
      </c>
      <c r="AZ826" s="1062">
        <v>0</v>
      </c>
      <c r="BA826" s="1062">
        <v>0</v>
      </c>
      <c r="BB826" s="1082">
        <v>1</v>
      </c>
      <c r="BP826" s="1062">
        <v>0</v>
      </c>
      <c r="BQ826" s="1128">
        <v>1</v>
      </c>
      <c r="BR826" s="1081">
        <v>0</v>
      </c>
      <c r="BV826" s="1062">
        <v>0</v>
      </c>
      <c r="BW826" s="1076">
        <v>1</v>
      </c>
      <c r="CA826" s="1062">
        <v>11</v>
      </c>
      <c r="CB826" s="1062">
        <v>1</v>
      </c>
      <c r="CC826" s="1062">
        <v>6</v>
      </c>
      <c r="CD826" s="1062">
        <v>18</v>
      </c>
      <c r="CE826" s="1082">
        <v>1</v>
      </c>
      <c r="CH826" s="1062">
        <v>12</v>
      </c>
      <c r="CI826" s="1062">
        <v>1</v>
      </c>
      <c r="CJ826" s="1062">
        <v>7</v>
      </c>
      <c r="CK826" s="1062">
        <v>20</v>
      </c>
      <c r="CL826" s="1082">
        <v>1</v>
      </c>
      <c r="CP826" s="1062">
        <v>0</v>
      </c>
      <c r="CQ826" s="1062">
        <v>0</v>
      </c>
      <c r="CR826" s="1062">
        <v>0</v>
      </c>
      <c r="CS826" s="1062">
        <v>0</v>
      </c>
      <c r="CT826" s="1082">
        <v>1</v>
      </c>
      <c r="CW826" s="1062">
        <v>0</v>
      </c>
      <c r="CX826" s="1062">
        <v>0</v>
      </c>
      <c r="CY826" s="1062">
        <v>0</v>
      </c>
      <c r="CZ826" s="1062">
        <v>0</v>
      </c>
      <c r="DA826" s="1082">
        <v>1</v>
      </c>
      <c r="DB826" s="1082"/>
      <c r="DC826" s="1082"/>
      <c r="DD826" s="1082"/>
      <c r="DE826" s="1082"/>
      <c r="DF826" s="1082"/>
      <c r="DG826" s="1082"/>
      <c r="DH826" s="1082"/>
      <c r="DI826" s="1082"/>
      <c r="DJ826" s="1082"/>
      <c r="DK826" s="1082"/>
      <c r="DL826" s="1082"/>
      <c r="EF826" s="1062">
        <v>3</v>
      </c>
      <c r="EG826" s="1062">
        <v>1</v>
      </c>
      <c r="EH826" s="1062">
        <v>0</v>
      </c>
      <c r="EI826" s="1062">
        <v>4</v>
      </c>
      <c r="EJ826" s="1082">
        <v>1</v>
      </c>
      <c r="EM826" s="1062">
        <v>4</v>
      </c>
      <c r="EN826" s="1062">
        <v>1</v>
      </c>
      <c r="EO826" s="1062">
        <v>1</v>
      </c>
      <c r="EP826" s="1062">
        <v>6</v>
      </c>
      <c r="EQ826" s="1082">
        <v>1</v>
      </c>
      <c r="EU826" s="1062">
        <v>3</v>
      </c>
      <c r="EV826" s="1062">
        <v>0</v>
      </c>
      <c r="EW826" s="1062">
        <v>4</v>
      </c>
      <c r="EX826" s="1062">
        <v>7</v>
      </c>
      <c r="EY826" s="1081">
        <v>1</v>
      </c>
      <c r="FB826" s="1062">
        <v>3</v>
      </c>
      <c r="FC826" s="1062">
        <v>1</v>
      </c>
      <c r="FD826" s="1062">
        <v>5</v>
      </c>
      <c r="FE826" s="1062">
        <v>9</v>
      </c>
      <c r="FF826" s="1082">
        <v>1</v>
      </c>
      <c r="FJ826" s="1062">
        <v>4</v>
      </c>
      <c r="FK826" s="1062">
        <v>0</v>
      </c>
      <c r="FL826" s="1062">
        <v>0</v>
      </c>
      <c r="FM826" s="1062">
        <v>4</v>
      </c>
      <c r="FN826" s="1124">
        <v>1</v>
      </c>
      <c r="FQ826" s="1062">
        <v>4</v>
      </c>
      <c r="FR826" s="1062">
        <v>0</v>
      </c>
      <c r="FS826" s="1062">
        <v>0</v>
      </c>
      <c r="FT826" s="1062">
        <v>4</v>
      </c>
      <c r="FU826" s="1076">
        <v>1</v>
      </c>
      <c r="FY826" s="1062">
        <v>1</v>
      </c>
      <c r="FZ826" s="1062">
        <v>0</v>
      </c>
      <c r="GA826" s="1062">
        <v>0</v>
      </c>
      <c r="GB826" s="590">
        <v>1</v>
      </c>
      <c r="GC826" s="1139">
        <v>1</v>
      </c>
      <c r="GE826" s="589">
        <v>24</v>
      </c>
      <c r="GF826" s="589">
        <v>8</v>
      </c>
      <c r="GG826" s="589">
        <v>17</v>
      </c>
      <c r="GH826" s="586">
        <v>0</v>
      </c>
      <c r="GI826" s="586">
        <v>0</v>
      </c>
    </row>
    <row r="827" spans="1:192" hidden="1" x14ac:dyDescent="0.35">
      <c r="A827" s="1225">
        <v>43879</v>
      </c>
      <c r="Q827" s="1062">
        <v>0</v>
      </c>
      <c r="R827" s="1062">
        <v>0</v>
      </c>
      <c r="S827" s="1062">
        <v>0</v>
      </c>
      <c r="T827" s="1062">
        <v>0</v>
      </c>
      <c r="U827" s="1076">
        <v>0</v>
      </c>
      <c r="W827" s="1062">
        <v>0</v>
      </c>
      <c r="X827" s="1062">
        <v>0</v>
      </c>
      <c r="Y827" s="1062">
        <v>0</v>
      </c>
      <c r="Z827" s="1062">
        <v>0</v>
      </c>
      <c r="AA827" s="1076">
        <v>0</v>
      </c>
      <c r="AC827" s="1062">
        <v>4</v>
      </c>
      <c r="AD827" s="1062">
        <v>21</v>
      </c>
      <c r="AE827" s="1062">
        <v>1</v>
      </c>
      <c r="AF827" s="1062">
        <v>26</v>
      </c>
      <c r="AG827" s="1076">
        <v>1</v>
      </c>
      <c r="AJ827" s="1062">
        <v>6</v>
      </c>
      <c r="AK827" s="1062">
        <v>22</v>
      </c>
      <c r="AL827" s="1062">
        <v>3</v>
      </c>
      <c r="AM827" s="1062">
        <v>31</v>
      </c>
      <c r="AN827" s="1076">
        <v>1</v>
      </c>
      <c r="AQ827" s="1062">
        <v>0</v>
      </c>
      <c r="AR827" s="1062">
        <v>21</v>
      </c>
      <c r="AS827" s="1062">
        <v>7</v>
      </c>
      <c r="AT827" s="1062">
        <v>28</v>
      </c>
      <c r="AU827" s="1082">
        <v>1</v>
      </c>
      <c r="AX827" s="1062">
        <v>0</v>
      </c>
      <c r="AY827" s="1062">
        <v>21</v>
      </c>
      <c r="AZ827" s="1062">
        <v>8</v>
      </c>
      <c r="BA827" s="1062">
        <v>29</v>
      </c>
      <c r="BB827" s="1082">
        <v>1</v>
      </c>
      <c r="BP827" s="1062">
        <v>0</v>
      </c>
      <c r="BQ827" s="1128">
        <v>1</v>
      </c>
      <c r="BR827" s="1081">
        <v>0</v>
      </c>
      <c r="BV827" s="1062">
        <v>0</v>
      </c>
      <c r="BW827" s="1076">
        <v>1</v>
      </c>
      <c r="CA827" s="1062">
        <v>12</v>
      </c>
      <c r="CB827" s="1062">
        <v>1</v>
      </c>
      <c r="CC827" s="1062">
        <v>5</v>
      </c>
      <c r="CD827" s="1062">
        <v>18</v>
      </c>
      <c r="CE827" s="1082">
        <v>1</v>
      </c>
      <c r="CH827" s="1062">
        <v>14</v>
      </c>
      <c r="CI827" s="1062">
        <v>1</v>
      </c>
      <c r="CJ827" s="1062">
        <v>6</v>
      </c>
      <c r="CK827" s="1062">
        <v>21</v>
      </c>
      <c r="CL827" s="1082">
        <v>1</v>
      </c>
      <c r="CP827" s="1062">
        <v>3</v>
      </c>
      <c r="CQ827" s="1062">
        <v>0</v>
      </c>
      <c r="CR827" s="1062">
        <v>0</v>
      </c>
      <c r="CS827" s="1062">
        <v>3</v>
      </c>
      <c r="CT827" s="1082">
        <v>1</v>
      </c>
      <c r="CW827" s="1062">
        <v>3</v>
      </c>
      <c r="CX827" s="1062">
        <v>0</v>
      </c>
      <c r="CY827" s="1062">
        <v>0</v>
      </c>
      <c r="CZ827" s="1062">
        <v>3</v>
      </c>
      <c r="DA827" s="1082">
        <v>1</v>
      </c>
      <c r="DB827" s="1082"/>
      <c r="DC827" s="1082"/>
      <c r="DD827" s="1082"/>
      <c r="DE827" s="1082"/>
      <c r="DF827" s="1082"/>
      <c r="DG827" s="1082"/>
      <c r="DH827" s="1082"/>
      <c r="DI827" s="1082"/>
      <c r="DJ827" s="1082"/>
      <c r="DK827" s="1082"/>
      <c r="DL827" s="1082"/>
      <c r="EF827" s="1062">
        <v>6</v>
      </c>
      <c r="EG827" s="1062">
        <v>1</v>
      </c>
      <c r="EH827" s="1062">
        <v>0</v>
      </c>
      <c r="EI827" s="1062">
        <v>7</v>
      </c>
      <c r="EJ827" s="1082">
        <v>1</v>
      </c>
      <c r="EM827" s="1062">
        <v>7</v>
      </c>
      <c r="EN827" s="1062">
        <v>1</v>
      </c>
      <c r="EO827" s="1062">
        <v>1</v>
      </c>
      <c r="EP827" s="1062">
        <v>9</v>
      </c>
      <c r="EQ827" s="1082">
        <v>1</v>
      </c>
      <c r="EU827" s="1062">
        <v>7</v>
      </c>
      <c r="EV827" s="1062">
        <v>2</v>
      </c>
      <c r="EW827" s="1062">
        <v>2</v>
      </c>
      <c r="EX827" s="1062">
        <v>11</v>
      </c>
      <c r="EY827" s="1081">
        <v>1</v>
      </c>
      <c r="FB827" s="1062">
        <v>9</v>
      </c>
      <c r="FC827" s="1062">
        <v>3</v>
      </c>
      <c r="FD827" s="1062">
        <v>3</v>
      </c>
      <c r="FE827" s="1062">
        <v>15</v>
      </c>
      <c r="FF827" s="1082">
        <v>1</v>
      </c>
      <c r="FJ827" s="1062">
        <v>5</v>
      </c>
      <c r="FK827" s="1062">
        <v>0</v>
      </c>
      <c r="FL827" s="1062">
        <v>2</v>
      </c>
      <c r="FM827" s="1062">
        <v>7</v>
      </c>
      <c r="FN827" s="1124">
        <v>1</v>
      </c>
      <c r="FQ827" s="1062">
        <v>5</v>
      </c>
      <c r="FR827" s="1062">
        <v>0</v>
      </c>
      <c r="FS827" s="1062">
        <v>2</v>
      </c>
      <c r="FT827" s="1062">
        <v>7</v>
      </c>
      <c r="FU827" s="1076">
        <v>1</v>
      </c>
      <c r="FY827" s="1062">
        <v>1</v>
      </c>
      <c r="FZ827" s="1062">
        <v>1</v>
      </c>
      <c r="GA827" s="1062">
        <v>2</v>
      </c>
      <c r="GB827" s="590">
        <v>4</v>
      </c>
      <c r="GC827" s="1139">
        <v>1</v>
      </c>
      <c r="GE827" s="589">
        <v>38</v>
      </c>
      <c r="GF827" s="589">
        <v>47</v>
      </c>
      <c r="GG827" s="589">
        <v>19</v>
      </c>
      <c r="GH827" s="586">
        <v>0</v>
      </c>
      <c r="GI827" s="586">
        <v>5</v>
      </c>
    </row>
    <row r="828" spans="1:192" hidden="1" x14ac:dyDescent="0.35">
      <c r="A828" s="1225">
        <v>43880</v>
      </c>
      <c r="Q828" s="1062">
        <v>7</v>
      </c>
      <c r="R828" s="1062">
        <v>10</v>
      </c>
      <c r="S828" s="1062">
        <v>2</v>
      </c>
      <c r="T828" s="1062">
        <v>19</v>
      </c>
      <c r="U828" s="1076">
        <v>1</v>
      </c>
      <c r="W828" s="1062">
        <v>8</v>
      </c>
      <c r="X828" s="1062">
        <v>10</v>
      </c>
      <c r="Y828" s="1062">
        <v>2</v>
      </c>
      <c r="Z828" s="1062">
        <v>20</v>
      </c>
      <c r="AA828" s="1076">
        <v>1</v>
      </c>
      <c r="AC828" s="1062">
        <v>7</v>
      </c>
      <c r="AD828" s="1062">
        <v>12</v>
      </c>
      <c r="AE828" s="1062">
        <v>6</v>
      </c>
      <c r="AF828" s="1062">
        <v>25</v>
      </c>
      <c r="AG828" s="1076">
        <v>1</v>
      </c>
      <c r="AJ828" s="1062">
        <v>7</v>
      </c>
      <c r="AK828" s="1062">
        <v>12</v>
      </c>
      <c r="AL828" s="1062">
        <v>6</v>
      </c>
      <c r="AM828" s="1062">
        <v>25</v>
      </c>
      <c r="AN828" s="1076">
        <v>1</v>
      </c>
      <c r="AQ828" s="1062">
        <v>0</v>
      </c>
      <c r="AR828" s="1062">
        <v>8</v>
      </c>
      <c r="AS828" s="1062">
        <v>8</v>
      </c>
      <c r="AT828" s="1062">
        <v>16</v>
      </c>
      <c r="AU828" s="1082">
        <v>1</v>
      </c>
      <c r="AX828" s="1062">
        <v>0</v>
      </c>
      <c r="AY828" s="1062">
        <v>9</v>
      </c>
      <c r="AZ828" s="1062">
        <v>8</v>
      </c>
      <c r="BA828" s="1062">
        <v>17</v>
      </c>
      <c r="BB828" s="1082">
        <v>1</v>
      </c>
      <c r="BP828" s="1062">
        <v>0</v>
      </c>
      <c r="BQ828" s="1128">
        <v>1</v>
      </c>
      <c r="BR828" s="1081">
        <v>0</v>
      </c>
      <c r="BV828" s="1062">
        <v>0</v>
      </c>
      <c r="BW828" s="1076">
        <v>1</v>
      </c>
      <c r="CA828" s="1062">
        <v>5</v>
      </c>
      <c r="CB828" s="1062">
        <v>1</v>
      </c>
      <c r="CC828" s="1062">
        <v>3</v>
      </c>
      <c r="CD828" s="1062">
        <v>9</v>
      </c>
      <c r="CE828" s="1082">
        <v>1</v>
      </c>
      <c r="CH828" s="1062">
        <v>6</v>
      </c>
      <c r="CI828" s="1062">
        <v>1</v>
      </c>
      <c r="CJ828" s="1062">
        <v>4</v>
      </c>
      <c r="CK828" s="1062">
        <v>11</v>
      </c>
      <c r="CL828" s="1082">
        <v>1</v>
      </c>
      <c r="CP828" s="1062">
        <v>2</v>
      </c>
      <c r="CQ828" s="1062">
        <v>0</v>
      </c>
      <c r="CR828" s="1062">
        <v>1</v>
      </c>
      <c r="CS828" s="1062">
        <v>3</v>
      </c>
      <c r="CT828" s="1082">
        <v>1</v>
      </c>
      <c r="CW828" s="1062">
        <v>3</v>
      </c>
      <c r="CX828" s="1062">
        <v>1</v>
      </c>
      <c r="CY828" s="1062">
        <v>2</v>
      </c>
      <c r="CZ828" s="1062">
        <v>6</v>
      </c>
      <c r="DA828" s="1082">
        <v>1</v>
      </c>
      <c r="DB828" s="1082"/>
      <c r="DC828" s="1082"/>
      <c r="DD828" s="1082"/>
      <c r="DE828" s="1082"/>
      <c r="DF828" s="1082"/>
      <c r="DG828" s="1082"/>
      <c r="DH828" s="1082"/>
      <c r="DI828" s="1082"/>
      <c r="DJ828" s="1082"/>
      <c r="DK828" s="1082"/>
      <c r="DL828" s="1082"/>
      <c r="EF828" s="1062">
        <v>15</v>
      </c>
      <c r="EG828" s="1062">
        <v>0</v>
      </c>
      <c r="EH828" s="1062">
        <v>0</v>
      </c>
      <c r="EI828" s="1062">
        <v>15</v>
      </c>
      <c r="EJ828" s="1082">
        <v>1</v>
      </c>
      <c r="EM828" s="1062">
        <v>15</v>
      </c>
      <c r="EN828" s="1062">
        <v>3</v>
      </c>
      <c r="EO828" s="1062">
        <v>2</v>
      </c>
      <c r="EP828" s="1062">
        <v>20</v>
      </c>
      <c r="EQ828" s="1082">
        <v>1</v>
      </c>
      <c r="EU828" s="1062">
        <v>8</v>
      </c>
      <c r="EV828" s="1062">
        <v>0</v>
      </c>
      <c r="EW828" s="1062">
        <v>2</v>
      </c>
      <c r="EX828" s="1062">
        <v>10</v>
      </c>
      <c r="EY828" s="1081">
        <v>1</v>
      </c>
      <c r="FB828" s="1062">
        <v>9</v>
      </c>
      <c r="FC828" s="1062">
        <v>1</v>
      </c>
      <c r="FD828" s="1062">
        <v>7</v>
      </c>
      <c r="FE828" s="1062">
        <v>17</v>
      </c>
      <c r="FF828" s="1082">
        <v>1</v>
      </c>
      <c r="FJ828" s="1062">
        <v>8</v>
      </c>
      <c r="FK828" s="1062">
        <v>0</v>
      </c>
      <c r="FL828" s="1062">
        <v>1</v>
      </c>
      <c r="FM828" s="1062">
        <v>9</v>
      </c>
      <c r="FN828" s="1124">
        <v>1</v>
      </c>
      <c r="FQ828" s="1062">
        <v>10</v>
      </c>
      <c r="FR828" s="1062">
        <v>0</v>
      </c>
      <c r="FS828" s="1062">
        <v>2</v>
      </c>
      <c r="FT828" s="1062">
        <v>12</v>
      </c>
      <c r="FU828" s="1076">
        <v>1</v>
      </c>
      <c r="FY828" s="1062">
        <v>0</v>
      </c>
      <c r="FZ828" s="1062">
        <v>0</v>
      </c>
      <c r="GA828" s="1062">
        <v>6</v>
      </c>
      <c r="GB828" s="590">
        <v>6</v>
      </c>
      <c r="GC828" s="1139">
        <v>1</v>
      </c>
      <c r="GE828" s="589">
        <v>45</v>
      </c>
      <c r="GF828" s="589">
        <v>21</v>
      </c>
      <c r="GG828" s="589">
        <v>27</v>
      </c>
      <c r="GH828" s="586">
        <v>0</v>
      </c>
      <c r="GI828" s="586">
        <v>3</v>
      </c>
    </row>
    <row r="829" spans="1:192" hidden="1" x14ac:dyDescent="0.35">
      <c r="A829" s="1225">
        <v>43881</v>
      </c>
      <c r="Q829" s="1062">
        <v>7</v>
      </c>
      <c r="R829" s="1062">
        <v>2</v>
      </c>
      <c r="S829" s="1062">
        <v>2</v>
      </c>
      <c r="T829" s="1062">
        <v>11</v>
      </c>
      <c r="U829" s="1076">
        <v>1</v>
      </c>
      <c r="W829" s="1062">
        <v>7</v>
      </c>
      <c r="X829" s="1062">
        <v>2</v>
      </c>
      <c r="Y829" s="1062">
        <v>0</v>
      </c>
      <c r="Z829" s="1062">
        <v>9</v>
      </c>
      <c r="AA829" s="1076">
        <v>1</v>
      </c>
      <c r="AC829" s="1062">
        <v>2</v>
      </c>
      <c r="AD829" s="1062">
        <v>4</v>
      </c>
      <c r="AE829" s="1062">
        <v>3</v>
      </c>
      <c r="AF829" s="1062">
        <v>9</v>
      </c>
      <c r="AG829" s="1076">
        <v>1</v>
      </c>
      <c r="AJ829" s="1062">
        <v>3</v>
      </c>
      <c r="AK829" s="1062">
        <v>7</v>
      </c>
      <c r="AL829" s="1062">
        <v>3</v>
      </c>
      <c r="AM829" s="1062">
        <v>13</v>
      </c>
      <c r="AN829" s="1076">
        <v>1</v>
      </c>
      <c r="AQ829" s="1062">
        <v>1</v>
      </c>
      <c r="AR829" s="1062">
        <v>0</v>
      </c>
      <c r="AS829" s="1062">
        <v>0</v>
      </c>
      <c r="AT829" s="1062">
        <v>1</v>
      </c>
      <c r="AU829" s="1082">
        <v>1</v>
      </c>
      <c r="AX829" s="1062">
        <v>1</v>
      </c>
      <c r="AY829" s="1062">
        <v>0</v>
      </c>
      <c r="AZ829" s="1062">
        <v>1</v>
      </c>
      <c r="BA829" s="1062">
        <v>2</v>
      </c>
      <c r="BB829" s="1082">
        <v>1</v>
      </c>
      <c r="BP829" s="1062">
        <v>0</v>
      </c>
      <c r="BQ829" s="1128">
        <v>1</v>
      </c>
      <c r="BR829" s="1081">
        <v>0</v>
      </c>
      <c r="BV829" s="1062">
        <v>0</v>
      </c>
      <c r="BW829" s="1076">
        <v>1</v>
      </c>
      <c r="CA829" s="1062">
        <v>7</v>
      </c>
      <c r="CB829" s="1062">
        <v>2</v>
      </c>
      <c r="CC829" s="1062">
        <v>6</v>
      </c>
      <c r="CD829" s="1062">
        <v>15</v>
      </c>
      <c r="CE829" s="1082">
        <v>1</v>
      </c>
      <c r="CH829" s="1062">
        <v>9</v>
      </c>
      <c r="CI829" s="1062">
        <v>2</v>
      </c>
      <c r="CJ829" s="1062">
        <v>6</v>
      </c>
      <c r="CK829" s="1062">
        <v>17</v>
      </c>
      <c r="CL829" s="1082">
        <v>1</v>
      </c>
      <c r="CP829" s="1062">
        <v>0</v>
      </c>
      <c r="CQ829" s="1062">
        <v>0</v>
      </c>
      <c r="CR829" s="1062">
        <v>0</v>
      </c>
      <c r="CS829" s="1062">
        <v>0</v>
      </c>
      <c r="CT829" s="1082">
        <v>1</v>
      </c>
      <c r="CW829" s="1062">
        <v>1</v>
      </c>
      <c r="CX829" s="1062">
        <v>0</v>
      </c>
      <c r="CY829" s="1062">
        <v>0</v>
      </c>
      <c r="CZ829" s="1062">
        <v>1</v>
      </c>
      <c r="DA829" s="1082">
        <v>1</v>
      </c>
      <c r="DB829" s="1082"/>
      <c r="DC829" s="1082"/>
      <c r="DD829" s="1082"/>
      <c r="DE829" s="1082"/>
      <c r="DF829" s="1082"/>
      <c r="DG829" s="1082"/>
      <c r="DH829" s="1082"/>
      <c r="DI829" s="1082"/>
      <c r="DJ829" s="1082"/>
      <c r="DK829" s="1082"/>
      <c r="DL829" s="1082"/>
      <c r="EF829" s="1062">
        <v>2</v>
      </c>
      <c r="EG829" s="1062">
        <v>0</v>
      </c>
      <c r="EH829" s="1062">
        <v>2</v>
      </c>
      <c r="EI829" s="1062">
        <v>4</v>
      </c>
      <c r="EJ829" s="1082">
        <v>1</v>
      </c>
      <c r="EM829" s="1062">
        <v>4</v>
      </c>
      <c r="EN829" s="1062">
        <v>0</v>
      </c>
      <c r="EO829" s="1062">
        <v>5</v>
      </c>
      <c r="EP829" s="1062">
        <v>9</v>
      </c>
      <c r="EQ829" s="1082">
        <v>1</v>
      </c>
      <c r="EU829" s="1062">
        <v>10</v>
      </c>
      <c r="EV829" s="1062">
        <v>0</v>
      </c>
      <c r="EW829" s="1062">
        <v>4</v>
      </c>
      <c r="EX829" s="1062">
        <v>14</v>
      </c>
      <c r="EY829" s="1081">
        <v>1</v>
      </c>
      <c r="FB829" s="1062">
        <v>11</v>
      </c>
      <c r="FC829" s="1062">
        <v>0</v>
      </c>
      <c r="FD829" s="1062">
        <v>7</v>
      </c>
      <c r="FE829" s="1062">
        <v>18</v>
      </c>
      <c r="FF829" s="1082">
        <v>1</v>
      </c>
      <c r="FJ829" s="1062">
        <v>3</v>
      </c>
      <c r="FK829" s="1062">
        <v>0</v>
      </c>
      <c r="FL829" s="1062">
        <v>0</v>
      </c>
      <c r="FM829" s="1062">
        <v>3</v>
      </c>
      <c r="FN829" s="1124">
        <v>1</v>
      </c>
      <c r="FQ829" s="1062">
        <v>5</v>
      </c>
      <c r="FR829" s="1062">
        <v>0</v>
      </c>
      <c r="FS829" s="1062">
        <v>3</v>
      </c>
      <c r="FT829" s="1062">
        <v>8</v>
      </c>
      <c r="FU829" s="1076">
        <v>1</v>
      </c>
      <c r="FY829" s="1062">
        <v>2</v>
      </c>
      <c r="FZ829" s="1062">
        <v>0</v>
      </c>
      <c r="GA829" s="1062">
        <v>1</v>
      </c>
      <c r="GB829" s="590">
        <v>3</v>
      </c>
      <c r="GC829" s="1139">
        <v>1</v>
      </c>
      <c r="GE829" s="589">
        <v>27</v>
      </c>
      <c r="GF829" s="589">
        <v>6</v>
      </c>
      <c r="GG829" s="589">
        <v>16</v>
      </c>
      <c r="GH829" s="586">
        <v>1</v>
      </c>
      <c r="GI829" s="586">
        <v>5</v>
      </c>
    </row>
    <row r="830" spans="1:192" hidden="1" x14ac:dyDescent="0.35">
      <c r="A830" s="1227">
        <v>43882</v>
      </c>
      <c r="Q830" s="1062">
        <v>1</v>
      </c>
      <c r="R830" s="1062">
        <v>0</v>
      </c>
      <c r="S830" s="1062">
        <v>3</v>
      </c>
      <c r="T830" s="1062">
        <v>4</v>
      </c>
      <c r="U830" s="1076">
        <v>1</v>
      </c>
      <c r="W830" s="1062">
        <v>1</v>
      </c>
      <c r="X830" s="1062">
        <v>1</v>
      </c>
      <c r="Y830" s="1062">
        <v>4</v>
      </c>
      <c r="Z830" s="1062">
        <v>6</v>
      </c>
      <c r="AA830" s="1076">
        <v>1</v>
      </c>
      <c r="AC830" s="1062">
        <v>5</v>
      </c>
      <c r="AD830" s="1062">
        <v>3</v>
      </c>
      <c r="AE830" s="1062">
        <v>1</v>
      </c>
      <c r="AF830" s="1062">
        <v>9</v>
      </c>
      <c r="AG830" s="1076">
        <v>1</v>
      </c>
      <c r="AJ830" s="1062">
        <v>5</v>
      </c>
      <c r="AK830" s="1062">
        <v>3</v>
      </c>
      <c r="AL830" s="1062">
        <v>2</v>
      </c>
      <c r="AM830" s="1062">
        <v>10</v>
      </c>
      <c r="AN830" s="1076">
        <v>1</v>
      </c>
      <c r="AQ830" s="1062">
        <v>0</v>
      </c>
      <c r="AR830" s="1062">
        <v>1</v>
      </c>
      <c r="AS830" s="1062">
        <v>3</v>
      </c>
      <c r="AT830" s="1062">
        <v>4</v>
      </c>
      <c r="AU830" s="1082">
        <v>1</v>
      </c>
      <c r="AX830" s="1062">
        <v>1</v>
      </c>
      <c r="AY830" s="1062">
        <v>1</v>
      </c>
      <c r="AZ830" s="1062">
        <v>3</v>
      </c>
      <c r="BA830" s="1062">
        <v>5</v>
      </c>
      <c r="BB830" s="1082">
        <v>1</v>
      </c>
      <c r="BP830" s="1062">
        <v>0</v>
      </c>
      <c r="BQ830" s="1128">
        <v>1</v>
      </c>
      <c r="BR830" s="1081">
        <v>0</v>
      </c>
      <c r="BV830" s="1062">
        <v>0</v>
      </c>
      <c r="BW830" s="1076">
        <v>1</v>
      </c>
      <c r="CA830" s="1062">
        <v>6</v>
      </c>
      <c r="CB830" s="1062">
        <v>0</v>
      </c>
      <c r="CC830" s="1062">
        <v>3</v>
      </c>
      <c r="CD830" s="1062">
        <v>9</v>
      </c>
      <c r="CE830" s="1082">
        <v>1</v>
      </c>
      <c r="CH830" s="1062">
        <v>9</v>
      </c>
      <c r="CI830" s="1062">
        <v>1</v>
      </c>
      <c r="CJ830" s="1062">
        <v>6</v>
      </c>
      <c r="CK830" s="1062">
        <v>16</v>
      </c>
      <c r="CL830" s="1082">
        <v>1</v>
      </c>
      <c r="CP830" s="1062">
        <v>1</v>
      </c>
      <c r="CQ830" s="1062">
        <v>0</v>
      </c>
      <c r="CR830" s="1062">
        <v>0</v>
      </c>
      <c r="CS830" s="1062">
        <v>1</v>
      </c>
      <c r="CT830" s="1082">
        <v>1</v>
      </c>
      <c r="CW830" s="1062">
        <v>1</v>
      </c>
      <c r="CX830" s="1062">
        <v>0</v>
      </c>
      <c r="CY830" s="1062">
        <v>0</v>
      </c>
      <c r="CZ830" s="1062">
        <v>1</v>
      </c>
      <c r="DA830" s="1082">
        <v>1</v>
      </c>
      <c r="DB830" s="1082"/>
      <c r="DC830" s="1082"/>
      <c r="DD830" s="1082"/>
      <c r="DE830" s="1082"/>
      <c r="DF830" s="1082"/>
      <c r="DG830" s="1082"/>
      <c r="DH830" s="1082"/>
      <c r="DI830" s="1082"/>
      <c r="DJ830" s="1082"/>
      <c r="DK830" s="1082"/>
      <c r="DL830" s="1082"/>
      <c r="EF830" s="1062">
        <v>1</v>
      </c>
      <c r="EG830" s="1062">
        <v>0</v>
      </c>
      <c r="EH830" s="1062">
        <v>2</v>
      </c>
      <c r="EI830" s="1062">
        <v>3</v>
      </c>
      <c r="EJ830" s="1082">
        <v>0.5</v>
      </c>
      <c r="EM830" s="1062">
        <v>1</v>
      </c>
      <c r="EN830" s="1062">
        <v>0</v>
      </c>
      <c r="EO830" s="1062">
        <v>4</v>
      </c>
      <c r="EP830" s="1062">
        <v>5</v>
      </c>
      <c r="EQ830" s="1082">
        <v>0.5</v>
      </c>
      <c r="EU830" s="1062">
        <v>2</v>
      </c>
      <c r="EV830" s="1062">
        <v>1</v>
      </c>
      <c r="EW830" s="1062">
        <v>2</v>
      </c>
      <c r="EX830" s="1062">
        <v>5</v>
      </c>
      <c r="EY830" s="1081">
        <v>1</v>
      </c>
      <c r="FB830" s="1062">
        <v>3</v>
      </c>
      <c r="FC830" s="1062">
        <v>1</v>
      </c>
      <c r="FD830" s="1062">
        <v>7</v>
      </c>
      <c r="FE830" s="1062">
        <v>11</v>
      </c>
      <c r="FF830" s="1082">
        <v>1</v>
      </c>
      <c r="FJ830" s="1062">
        <v>11</v>
      </c>
      <c r="FK830" s="1062">
        <v>0</v>
      </c>
      <c r="FL830" s="1062">
        <v>0</v>
      </c>
      <c r="FM830" s="1062">
        <v>11</v>
      </c>
      <c r="FN830" s="1124">
        <v>1</v>
      </c>
      <c r="FQ830" s="1062">
        <v>11</v>
      </c>
      <c r="FR830" s="1062">
        <v>0</v>
      </c>
      <c r="FS830" s="1062">
        <v>2</v>
      </c>
      <c r="FT830" s="1062">
        <v>13</v>
      </c>
      <c r="FU830" s="1076">
        <v>1</v>
      </c>
      <c r="FY830" s="1062">
        <v>0</v>
      </c>
      <c r="FZ830" s="1062">
        <v>0</v>
      </c>
      <c r="GA830" s="1062">
        <v>0</v>
      </c>
      <c r="GB830" s="590">
        <v>0</v>
      </c>
      <c r="GC830" s="1139">
        <v>1</v>
      </c>
      <c r="GE830" s="589">
        <v>26</v>
      </c>
      <c r="GF830" s="589">
        <v>5</v>
      </c>
      <c r="GG830" s="589">
        <v>11</v>
      </c>
      <c r="GH830" s="586">
        <v>0</v>
      </c>
      <c r="GI830" s="586">
        <v>6</v>
      </c>
    </row>
    <row r="831" spans="1:192" hidden="1" x14ac:dyDescent="0.35">
      <c r="A831" s="1225">
        <v>43885</v>
      </c>
      <c r="Q831" s="1062">
        <v>4</v>
      </c>
      <c r="R831" s="1062">
        <v>2</v>
      </c>
      <c r="S831" s="1062">
        <v>5</v>
      </c>
      <c r="T831" s="1062">
        <v>11</v>
      </c>
      <c r="U831" s="1076">
        <v>1</v>
      </c>
      <c r="W831" s="1062">
        <v>5</v>
      </c>
      <c r="X831" s="1062">
        <v>3</v>
      </c>
      <c r="Y831" s="1062">
        <v>6</v>
      </c>
      <c r="Z831" s="1062">
        <v>14</v>
      </c>
      <c r="AA831" s="1076">
        <v>1</v>
      </c>
      <c r="AC831" s="1062">
        <v>5</v>
      </c>
      <c r="AD831" s="1062">
        <v>0</v>
      </c>
      <c r="AE831" s="1062">
        <v>2</v>
      </c>
      <c r="AF831" s="1062">
        <v>7</v>
      </c>
      <c r="AG831" s="1076">
        <v>1</v>
      </c>
      <c r="AJ831" s="1062">
        <v>5</v>
      </c>
      <c r="AK831" s="1062">
        <v>2</v>
      </c>
      <c r="AL831" s="1062">
        <v>2</v>
      </c>
      <c r="AM831" s="1062">
        <v>9</v>
      </c>
      <c r="AN831" s="1076">
        <v>1</v>
      </c>
      <c r="AQ831" s="1062">
        <v>1</v>
      </c>
      <c r="AR831" s="1062">
        <v>2</v>
      </c>
      <c r="AS831" s="1062">
        <v>2</v>
      </c>
      <c r="AT831" s="1062">
        <v>5</v>
      </c>
      <c r="AU831" s="1082">
        <v>1</v>
      </c>
      <c r="AX831" s="1062">
        <v>1</v>
      </c>
      <c r="AY831" s="1062">
        <v>2</v>
      </c>
      <c r="AZ831" s="1062">
        <v>3</v>
      </c>
      <c r="BA831" s="1062">
        <v>6</v>
      </c>
      <c r="BB831" s="1082">
        <v>1</v>
      </c>
      <c r="BP831" s="1062">
        <v>0</v>
      </c>
      <c r="BQ831" s="1128">
        <v>1</v>
      </c>
      <c r="BR831" s="1081">
        <v>0</v>
      </c>
      <c r="BV831" s="1062">
        <v>0</v>
      </c>
      <c r="BW831" s="1076">
        <v>1</v>
      </c>
      <c r="CA831" s="1062">
        <v>2</v>
      </c>
      <c r="CB831" s="1062">
        <v>0</v>
      </c>
      <c r="CC831" s="1062">
        <v>2</v>
      </c>
      <c r="CD831" s="1062">
        <v>4</v>
      </c>
      <c r="CE831" s="1082">
        <v>1</v>
      </c>
      <c r="CH831" s="1062">
        <v>3</v>
      </c>
      <c r="CI831" s="1062">
        <v>0</v>
      </c>
      <c r="CJ831" s="1062">
        <v>7</v>
      </c>
      <c r="CK831" s="1062">
        <v>10</v>
      </c>
      <c r="CL831" s="1082">
        <v>1</v>
      </c>
      <c r="CP831" s="1062">
        <v>1</v>
      </c>
      <c r="CQ831" s="1062">
        <v>0</v>
      </c>
      <c r="CR831" s="1062">
        <v>0</v>
      </c>
      <c r="CS831" s="1062">
        <v>1</v>
      </c>
      <c r="CT831" s="1082">
        <v>1</v>
      </c>
      <c r="CW831" s="1062">
        <v>1</v>
      </c>
      <c r="CX831" s="1062">
        <v>0</v>
      </c>
      <c r="CY831" s="1062">
        <v>1</v>
      </c>
      <c r="CZ831" s="1062">
        <v>2</v>
      </c>
      <c r="DA831" s="1082">
        <v>1</v>
      </c>
      <c r="DB831" s="1082"/>
      <c r="DC831" s="1082"/>
      <c r="DD831" s="1082"/>
      <c r="DE831" s="1082"/>
      <c r="DF831" s="1082"/>
      <c r="DG831" s="1082"/>
      <c r="DH831" s="1082"/>
      <c r="DI831" s="1082"/>
      <c r="DJ831" s="1082"/>
      <c r="DK831" s="1082"/>
      <c r="DL831" s="1082"/>
      <c r="EF831" s="1062">
        <v>2</v>
      </c>
      <c r="EG831" s="1062">
        <v>0</v>
      </c>
      <c r="EH831" s="1062">
        <v>0</v>
      </c>
      <c r="EI831" s="1062">
        <v>2</v>
      </c>
      <c r="EJ831" s="1082">
        <v>1</v>
      </c>
      <c r="EM831" s="1062">
        <v>2</v>
      </c>
      <c r="EN831" s="1062">
        <v>1</v>
      </c>
      <c r="EO831" s="1062">
        <v>1</v>
      </c>
      <c r="EP831" s="1062">
        <v>4</v>
      </c>
      <c r="EQ831" s="1082">
        <v>1</v>
      </c>
      <c r="EU831" s="1062">
        <v>7</v>
      </c>
      <c r="EV831" s="1062">
        <v>0</v>
      </c>
      <c r="EW831" s="1062">
        <v>1</v>
      </c>
      <c r="EX831" s="1062">
        <v>8</v>
      </c>
      <c r="EY831" s="1081">
        <v>1</v>
      </c>
      <c r="FB831" s="1062">
        <v>8</v>
      </c>
      <c r="FC831" s="1062">
        <v>2</v>
      </c>
      <c r="FD831" s="1062">
        <v>5</v>
      </c>
      <c r="FE831" s="1062">
        <v>15</v>
      </c>
      <c r="FF831" s="1082">
        <v>1</v>
      </c>
      <c r="FJ831" s="1062">
        <v>5</v>
      </c>
      <c r="FK831" s="1062">
        <v>0</v>
      </c>
      <c r="FL831" s="1062">
        <v>3</v>
      </c>
      <c r="FM831" s="1062">
        <v>8</v>
      </c>
      <c r="FN831" s="1124">
        <v>1</v>
      </c>
      <c r="FQ831" s="1062">
        <v>6</v>
      </c>
      <c r="FR831" s="1062">
        <v>0</v>
      </c>
      <c r="FS831" s="1062">
        <v>4</v>
      </c>
      <c r="FT831" s="1062">
        <v>10</v>
      </c>
      <c r="FU831" s="1076">
        <v>1</v>
      </c>
      <c r="FY831" s="1062">
        <v>2</v>
      </c>
      <c r="FZ831" s="1062">
        <v>2</v>
      </c>
      <c r="GA831" s="1062">
        <v>1</v>
      </c>
      <c r="GB831" s="590">
        <v>5</v>
      </c>
      <c r="GC831" s="1139">
        <v>1</v>
      </c>
      <c r="GE831" s="589">
        <v>25</v>
      </c>
      <c r="GF831" s="589">
        <v>4</v>
      </c>
      <c r="GG831" s="589">
        <v>11</v>
      </c>
      <c r="GH831" s="586">
        <v>0</v>
      </c>
      <c r="GI831" s="586">
        <v>4</v>
      </c>
      <c r="GJ831" s="586" t="s">
        <v>323</v>
      </c>
    </row>
    <row r="832" spans="1:192" hidden="1" x14ac:dyDescent="0.35">
      <c r="A832" s="1225">
        <v>43886</v>
      </c>
      <c r="Q832" s="1062">
        <v>2</v>
      </c>
      <c r="R832" s="1062">
        <v>0</v>
      </c>
      <c r="S832" s="1062">
        <v>0</v>
      </c>
      <c r="T832" s="1062">
        <v>2</v>
      </c>
      <c r="U832" s="1076">
        <v>1</v>
      </c>
      <c r="W832" s="1062">
        <v>4</v>
      </c>
      <c r="X832" s="1062">
        <v>1</v>
      </c>
      <c r="Y832" s="1062">
        <v>1</v>
      </c>
      <c r="Z832" s="1062">
        <v>6</v>
      </c>
      <c r="AA832" s="1076">
        <v>1</v>
      </c>
      <c r="AC832" s="1062">
        <v>5</v>
      </c>
      <c r="AD832" s="1062">
        <v>1</v>
      </c>
      <c r="AE832" s="1062">
        <v>3</v>
      </c>
      <c r="AF832" s="1062">
        <v>9</v>
      </c>
      <c r="AG832" s="1076">
        <v>1</v>
      </c>
      <c r="AJ832" s="1062">
        <v>5</v>
      </c>
      <c r="AK832" s="1062">
        <v>1</v>
      </c>
      <c r="AL832" s="1062">
        <v>3</v>
      </c>
      <c r="AM832" s="1062">
        <v>9</v>
      </c>
      <c r="AN832" s="1076">
        <v>1</v>
      </c>
      <c r="AQ832" s="1062">
        <v>1</v>
      </c>
      <c r="AR832" s="1062">
        <v>2</v>
      </c>
      <c r="AS832" s="1062">
        <v>1</v>
      </c>
      <c r="AT832" s="1062">
        <v>4</v>
      </c>
      <c r="AU832" s="1082">
        <v>1</v>
      </c>
      <c r="AX832" s="1062">
        <v>1</v>
      </c>
      <c r="AY832" s="1062">
        <v>2</v>
      </c>
      <c r="AZ832" s="1062">
        <v>1</v>
      </c>
      <c r="BA832" s="1062">
        <v>4</v>
      </c>
      <c r="BB832" s="1082">
        <v>1</v>
      </c>
      <c r="BP832" s="1062">
        <v>0</v>
      </c>
      <c r="BQ832" s="1128">
        <v>1</v>
      </c>
      <c r="BR832" s="1081">
        <v>0</v>
      </c>
      <c r="BV832" s="1062">
        <v>0</v>
      </c>
      <c r="BW832" s="1076">
        <v>1</v>
      </c>
      <c r="CA832" s="1062">
        <v>7</v>
      </c>
      <c r="CB832" s="1062">
        <v>1</v>
      </c>
      <c r="CC832" s="1062">
        <v>3</v>
      </c>
      <c r="CD832" s="1062">
        <v>11</v>
      </c>
      <c r="CE832" s="1082">
        <v>1</v>
      </c>
      <c r="CH832" s="1062">
        <v>12</v>
      </c>
      <c r="CI832" s="1062">
        <v>1</v>
      </c>
      <c r="CJ832" s="1062">
        <v>9</v>
      </c>
      <c r="CK832" s="1062">
        <v>22</v>
      </c>
      <c r="CL832" s="1082">
        <v>1</v>
      </c>
      <c r="CP832" s="1062">
        <v>0</v>
      </c>
      <c r="CQ832" s="1062">
        <v>0</v>
      </c>
      <c r="CR832" s="1062">
        <v>0</v>
      </c>
      <c r="CS832" s="1062">
        <v>0</v>
      </c>
      <c r="CT832" s="1082">
        <v>1</v>
      </c>
      <c r="CW832" s="1062">
        <v>0</v>
      </c>
      <c r="CX832" s="1062">
        <v>0</v>
      </c>
      <c r="CY832" s="1062">
        <v>3</v>
      </c>
      <c r="CZ832" s="1062">
        <v>3</v>
      </c>
      <c r="DA832" s="1082">
        <v>1</v>
      </c>
      <c r="DB832" s="1082"/>
      <c r="DC832" s="1082"/>
      <c r="DD832" s="1082"/>
      <c r="DE832" s="1082"/>
      <c r="DF832" s="1082"/>
      <c r="DG832" s="1082"/>
      <c r="DH832" s="1082"/>
      <c r="DI832" s="1082"/>
      <c r="DJ832" s="1082"/>
      <c r="DK832" s="1082"/>
      <c r="DL832" s="1082"/>
      <c r="EF832" s="1062">
        <v>6</v>
      </c>
      <c r="EG832" s="1062">
        <v>1</v>
      </c>
      <c r="EH832" s="1062">
        <v>5</v>
      </c>
      <c r="EI832" s="1062">
        <v>12</v>
      </c>
      <c r="EJ832" s="1082">
        <v>1</v>
      </c>
      <c r="EM832" s="1062">
        <v>6</v>
      </c>
      <c r="EN832" s="1062">
        <v>2</v>
      </c>
      <c r="EO832" s="1062">
        <v>7</v>
      </c>
      <c r="EP832" s="1062">
        <v>15</v>
      </c>
      <c r="EQ832" s="1082">
        <v>1</v>
      </c>
      <c r="EU832" s="1062">
        <v>0</v>
      </c>
      <c r="EV832" s="1062">
        <v>1</v>
      </c>
      <c r="EW832" s="1062">
        <v>4</v>
      </c>
      <c r="EX832" s="1062">
        <v>5</v>
      </c>
      <c r="EY832" s="1081">
        <v>1</v>
      </c>
      <c r="FB832" s="1062">
        <v>1</v>
      </c>
      <c r="FC832" s="1062">
        <v>2</v>
      </c>
      <c r="FD832" s="1062">
        <v>6</v>
      </c>
      <c r="FE832" s="1062">
        <v>9</v>
      </c>
      <c r="FF832" s="1082">
        <v>1</v>
      </c>
      <c r="FJ832" s="1062">
        <v>8</v>
      </c>
      <c r="FK832" s="1062">
        <v>0</v>
      </c>
      <c r="FL832" s="1062">
        <v>2</v>
      </c>
      <c r="FM832" s="1062">
        <v>10</v>
      </c>
      <c r="FN832" s="1124">
        <v>1</v>
      </c>
      <c r="FQ832" s="1062">
        <v>8</v>
      </c>
      <c r="FR832" s="1062">
        <v>0</v>
      </c>
      <c r="FS832" s="1062">
        <v>5</v>
      </c>
      <c r="FT832" s="1062">
        <v>13</v>
      </c>
      <c r="FU832" s="1076">
        <v>1</v>
      </c>
      <c r="FY832" s="1062">
        <v>1</v>
      </c>
      <c r="FZ832" s="1062">
        <v>0</v>
      </c>
      <c r="GA832" s="1062">
        <v>1</v>
      </c>
      <c r="GB832" s="590">
        <v>2</v>
      </c>
      <c r="GC832" s="1139">
        <v>1</v>
      </c>
      <c r="GE832" s="589">
        <v>28</v>
      </c>
      <c r="GF832" s="589">
        <v>6</v>
      </c>
      <c r="GG832" s="589">
        <v>19</v>
      </c>
      <c r="GH832" s="586">
        <v>0</v>
      </c>
      <c r="GI832" s="586">
        <v>3</v>
      </c>
    </row>
    <row r="833" spans="1:192" hidden="1" x14ac:dyDescent="0.35">
      <c r="A833" s="1225">
        <v>43887</v>
      </c>
      <c r="Q833" s="1062">
        <v>8</v>
      </c>
      <c r="R833" s="1062">
        <v>1</v>
      </c>
      <c r="S833" s="1062">
        <v>2</v>
      </c>
      <c r="T833" s="1062">
        <v>11</v>
      </c>
      <c r="U833" s="1076">
        <v>1</v>
      </c>
      <c r="W833" s="1062">
        <v>8</v>
      </c>
      <c r="X833" s="1062">
        <v>1</v>
      </c>
      <c r="Y833" s="1062">
        <v>2</v>
      </c>
      <c r="Z833" s="1062">
        <v>11</v>
      </c>
      <c r="AA833" s="1076">
        <v>1</v>
      </c>
      <c r="AC833" s="1062">
        <v>3</v>
      </c>
      <c r="AD833" s="1062">
        <v>3</v>
      </c>
      <c r="AE833" s="1062">
        <v>5</v>
      </c>
      <c r="AF833" s="1062">
        <v>11</v>
      </c>
      <c r="AG833" s="1076">
        <v>1</v>
      </c>
      <c r="AJ833" s="1062">
        <v>3</v>
      </c>
      <c r="AK833" s="1062">
        <v>4</v>
      </c>
      <c r="AL833" s="1062">
        <v>5</v>
      </c>
      <c r="AM833" s="1062">
        <v>12</v>
      </c>
      <c r="AN833" s="1076">
        <v>1</v>
      </c>
      <c r="AQ833" s="1062">
        <v>1</v>
      </c>
      <c r="AR833" s="1062">
        <v>0</v>
      </c>
      <c r="AS833" s="1062">
        <v>7</v>
      </c>
      <c r="AT833" s="1062">
        <v>8</v>
      </c>
      <c r="AU833" s="1082">
        <v>1</v>
      </c>
      <c r="AX833" s="1062">
        <v>1</v>
      </c>
      <c r="AY833" s="1062">
        <v>3</v>
      </c>
      <c r="AZ833" s="1062">
        <v>7</v>
      </c>
      <c r="BA833" s="1062">
        <v>11</v>
      </c>
      <c r="BB833" s="1082">
        <v>1</v>
      </c>
      <c r="BP833" s="1062">
        <v>0</v>
      </c>
      <c r="BQ833" s="1128">
        <v>1</v>
      </c>
      <c r="BR833" s="1081">
        <v>0</v>
      </c>
      <c r="BV833" s="1062">
        <v>0</v>
      </c>
      <c r="BW833" s="1076">
        <v>1</v>
      </c>
      <c r="CA833" s="1062">
        <v>3</v>
      </c>
      <c r="CB833" s="1062">
        <v>0</v>
      </c>
      <c r="CC833" s="1062">
        <v>5</v>
      </c>
      <c r="CD833" s="1062">
        <v>8</v>
      </c>
      <c r="CE833" s="1082">
        <v>1</v>
      </c>
      <c r="CH833" s="1062">
        <v>4</v>
      </c>
      <c r="CI833" s="1062">
        <v>1</v>
      </c>
      <c r="CJ833" s="1062">
        <v>7</v>
      </c>
      <c r="CK833" s="1062">
        <v>12</v>
      </c>
      <c r="CL833" s="1082">
        <v>1</v>
      </c>
      <c r="CP833" s="1062">
        <v>1</v>
      </c>
      <c r="CQ833" s="1062">
        <v>0</v>
      </c>
      <c r="CR833" s="1062">
        <v>2</v>
      </c>
      <c r="CS833" s="1062">
        <v>3</v>
      </c>
      <c r="CT833" s="1082">
        <v>1</v>
      </c>
      <c r="CW833" s="1062">
        <v>1</v>
      </c>
      <c r="CX833" s="1062">
        <v>1</v>
      </c>
      <c r="CY833" s="1062">
        <v>4</v>
      </c>
      <c r="CZ833" s="1062">
        <v>6</v>
      </c>
      <c r="DA833" s="1082">
        <v>1</v>
      </c>
      <c r="DB833" s="1082"/>
      <c r="DC833" s="1082"/>
      <c r="DD833" s="1082"/>
      <c r="DE833" s="1082"/>
      <c r="DF833" s="1082"/>
      <c r="DG833" s="1082"/>
      <c r="DH833" s="1082"/>
      <c r="DI833" s="1082"/>
      <c r="DJ833" s="1082"/>
      <c r="DK833" s="1082"/>
      <c r="DL833" s="1082"/>
      <c r="EF833" s="1062">
        <v>11</v>
      </c>
      <c r="EG833" s="1062">
        <v>0</v>
      </c>
      <c r="EH833" s="1062">
        <v>5</v>
      </c>
      <c r="EI833" s="1062">
        <v>16</v>
      </c>
      <c r="EJ833" s="1082">
        <v>1</v>
      </c>
      <c r="EM833" s="1062">
        <v>12</v>
      </c>
      <c r="EN833" s="1062">
        <v>1</v>
      </c>
      <c r="EO833" s="1062">
        <v>6</v>
      </c>
      <c r="EP833" s="1062">
        <v>19</v>
      </c>
      <c r="EQ833" s="1082">
        <v>1</v>
      </c>
      <c r="EU833" s="1062">
        <v>5</v>
      </c>
      <c r="EV833" s="1062">
        <v>1</v>
      </c>
      <c r="EW833" s="1062">
        <v>1</v>
      </c>
      <c r="EX833" s="1062">
        <v>7</v>
      </c>
      <c r="EY833" s="1081">
        <v>1</v>
      </c>
      <c r="FB833" s="1062">
        <v>7</v>
      </c>
      <c r="FC833" s="1062">
        <v>1</v>
      </c>
      <c r="FD833" s="1062">
        <v>7</v>
      </c>
      <c r="FE833" s="1062">
        <v>15</v>
      </c>
      <c r="FF833" s="1082">
        <v>1</v>
      </c>
      <c r="FJ833" s="1062">
        <v>8</v>
      </c>
      <c r="FK833" s="1062">
        <v>1</v>
      </c>
      <c r="FL833" s="1062">
        <v>1</v>
      </c>
      <c r="FM833" s="1062">
        <v>10</v>
      </c>
      <c r="FN833" s="1124">
        <v>1</v>
      </c>
      <c r="FQ833" s="1062">
        <v>8</v>
      </c>
      <c r="FR833" s="1062">
        <v>1</v>
      </c>
      <c r="FS833" s="1062">
        <v>2</v>
      </c>
      <c r="FT833" s="1062">
        <v>11</v>
      </c>
      <c r="FU833" s="1076">
        <v>1</v>
      </c>
      <c r="FY833" s="1062">
        <v>1</v>
      </c>
      <c r="FZ833" s="1062">
        <v>1</v>
      </c>
      <c r="GA833" s="1062">
        <v>4</v>
      </c>
      <c r="GB833" s="590">
        <v>6</v>
      </c>
      <c r="GC833" s="1139">
        <v>1</v>
      </c>
      <c r="GE833" s="589">
        <v>33</v>
      </c>
      <c r="GF833" s="589">
        <v>6</v>
      </c>
      <c r="GG833" s="589">
        <v>30</v>
      </c>
      <c r="GH833" s="586">
        <v>0</v>
      </c>
      <c r="GI833" s="586">
        <v>2</v>
      </c>
    </row>
    <row r="834" spans="1:192" hidden="1" x14ac:dyDescent="0.35">
      <c r="A834" s="1225">
        <v>43888</v>
      </c>
      <c r="Q834" s="1062">
        <v>8</v>
      </c>
      <c r="R834" s="1062">
        <v>0</v>
      </c>
      <c r="S834" s="1062">
        <v>0</v>
      </c>
      <c r="T834" s="1062">
        <v>8</v>
      </c>
      <c r="U834" s="1076">
        <v>1</v>
      </c>
      <c r="W834" s="1062">
        <v>8</v>
      </c>
      <c r="X834" s="1062">
        <v>0</v>
      </c>
      <c r="Y834" s="1062">
        <v>0</v>
      </c>
      <c r="Z834" s="1062">
        <v>8</v>
      </c>
      <c r="AA834" s="1076">
        <v>1</v>
      </c>
      <c r="AC834" s="1062">
        <v>0</v>
      </c>
      <c r="AD834" s="1062">
        <v>1</v>
      </c>
      <c r="AE834" s="1062">
        <v>1</v>
      </c>
      <c r="AF834" s="1062">
        <v>2</v>
      </c>
      <c r="AG834" s="1076">
        <v>1</v>
      </c>
      <c r="AJ834" s="1062">
        <v>0</v>
      </c>
      <c r="AK834" s="1062">
        <v>2</v>
      </c>
      <c r="AL834" s="1062">
        <v>1</v>
      </c>
      <c r="AM834" s="1062">
        <v>3</v>
      </c>
      <c r="AN834" s="1076">
        <v>1</v>
      </c>
      <c r="AQ834" s="1062">
        <v>4</v>
      </c>
      <c r="AR834" s="1062">
        <v>2</v>
      </c>
      <c r="AS834" s="1062">
        <v>6</v>
      </c>
      <c r="AT834" s="1062">
        <v>12</v>
      </c>
      <c r="AU834" s="1082">
        <v>1</v>
      </c>
      <c r="AX834" s="1062">
        <v>4</v>
      </c>
      <c r="AY834" s="1062">
        <v>3</v>
      </c>
      <c r="AZ834" s="1062">
        <v>6</v>
      </c>
      <c r="BA834" s="1062">
        <v>13</v>
      </c>
      <c r="BB834" s="1082">
        <v>1</v>
      </c>
      <c r="BP834" s="1062">
        <v>0</v>
      </c>
      <c r="BQ834" s="1128">
        <v>1</v>
      </c>
      <c r="BR834" s="1081">
        <v>0</v>
      </c>
      <c r="BV834" s="1062">
        <v>0</v>
      </c>
      <c r="BW834" s="1076">
        <v>1</v>
      </c>
      <c r="CA834" s="1062">
        <v>6</v>
      </c>
      <c r="CB834" s="1062">
        <v>1</v>
      </c>
      <c r="CC834" s="1062">
        <v>3</v>
      </c>
      <c r="CD834" s="1062">
        <v>10</v>
      </c>
      <c r="CE834" s="1082">
        <v>1</v>
      </c>
      <c r="CH834" s="1062">
        <v>7</v>
      </c>
      <c r="CI834" s="1062">
        <v>1</v>
      </c>
      <c r="CJ834" s="1062">
        <v>8</v>
      </c>
      <c r="CK834" s="1062">
        <v>16</v>
      </c>
      <c r="CL834" s="1082">
        <v>1</v>
      </c>
      <c r="CP834" s="1062">
        <v>2</v>
      </c>
      <c r="CQ834" s="1062">
        <v>0</v>
      </c>
      <c r="CR834" s="1062">
        <v>1</v>
      </c>
      <c r="CS834" s="1062">
        <v>3</v>
      </c>
      <c r="CT834" s="1082">
        <v>1</v>
      </c>
      <c r="CW834" s="1062">
        <v>2</v>
      </c>
      <c r="CX834" s="1062">
        <v>0</v>
      </c>
      <c r="CY834" s="1062">
        <v>1</v>
      </c>
      <c r="CZ834" s="1062">
        <v>3</v>
      </c>
      <c r="DA834" s="1082">
        <v>1</v>
      </c>
      <c r="DB834" s="1082"/>
      <c r="DC834" s="1082"/>
      <c r="DD834" s="1082"/>
      <c r="DE834" s="1082"/>
      <c r="DF834" s="1082"/>
      <c r="DG834" s="1082"/>
      <c r="DH834" s="1082"/>
      <c r="DI834" s="1082"/>
      <c r="DJ834" s="1082"/>
      <c r="DK834" s="1082"/>
      <c r="DL834" s="1082"/>
      <c r="EF834" s="1062">
        <v>12</v>
      </c>
      <c r="EG834" s="1062">
        <v>0</v>
      </c>
      <c r="EH834" s="1062">
        <v>4</v>
      </c>
      <c r="EI834" s="1062">
        <v>16</v>
      </c>
      <c r="EJ834" s="1082">
        <v>1</v>
      </c>
      <c r="EM834" s="1062">
        <v>14</v>
      </c>
      <c r="EN834" s="1062">
        <v>0</v>
      </c>
      <c r="EO834" s="1062">
        <v>6</v>
      </c>
      <c r="EP834" s="1062">
        <v>20</v>
      </c>
      <c r="EQ834" s="1082">
        <v>1</v>
      </c>
      <c r="EU834" s="1062">
        <v>4</v>
      </c>
      <c r="EV834" s="1062">
        <v>0</v>
      </c>
      <c r="EW834" s="1062">
        <v>2</v>
      </c>
      <c r="EX834" s="1062">
        <v>6</v>
      </c>
      <c r="EY834" s="1081">
        <v>1</v>
      </c>
      <c r="FB834" s="1062">
        <v>5</v>
      </c>
      <c r="FC834" s="1062">
        <v>1</v>
      </c>
      <c r="FD834" s="1062">
        <v>5</v>
      </c>
      <c r="FE834" s="1062">
        <v>11</v>
      </c>
      <c r="FF834" s="1082">
        <v>1</v>
      </c>
      <c r="FJ834" s="1062">
        <v>5</v>
      </c>
      <c r="FK834" s="1062">
        <v>0</v>
      </c>
      <c r="FL834" s="1062">
        <v>2</v>
      </c>
      <c r="FM834" s="1062">
        <v>7</v>
      </c>
      <c r="FN834" s="1124">
        <v>1</v>
      </c>
      <c r="FQ834" s="1062">
        <v>6</v>
      </c>
      <c r="FR834" s="1062">
        <v>1</v>
      </c>
      <c r="FS834" s="1062">
        <v>4</v>
      </c>
      <c r="FT834" s="1062">
        <v>11</v>
      </c>
      <c r="FU834" s="1076">
        <v>1</v>
      </c>
      <c r="FY834" s="1062">
        <v>0</v>
      </c>
      <c r="FZ834" s="1062">
        <v>1</v>
      </c>
      <c r="GA834" s="1062">
        <v>3</v>
      </c>
      <c r="GB834" s="590">
        <v>4</v>
      </c>
      <c r="GC834" s="1139">
        <v>1</v>
      </c>
      <c r="GE834" s="589">
        <v>33</v>
      </c>
      <c r="GF834" s="589">
        <v>5</v>
      </c>
      <c r="GG834" s="589">
        <v>22</v>
      </c>
      <c r="GH834" s="586">
        <v>1</v>
      </c>
      <c r="GI834" s="586">
        <v>3</v>
      </c>
    </row>
    <row r="835" spans="1:192" s="1604" customFormat="1" hidden="1" x14ac:dyDescent="0.35">
      <c r="A835" s="1590">
        <v>43889</v>
      </c>
      <c r="B835" s="1591"/>
      <c r="C835" s="1591"/>
      <c r="D835" s="1591"/>
      <c r="E835" s="1591"/>
      <c r="F835" s="1592"/>
      <c r="G835" s="1593"/>
      <c r="H835" s="1594"/>
      <c r="I835" s="1591"/>
      <c r="J835" s="1591"/>
      <c r="K835" s="1591"/>
      <c r="L835" s="1591"/>
      <c r="M835" s="1592"/>
      <c r="N835" s="1592"/>
      <c r="O835" s="1594"/>
      <c r="P835" s="1594"/>
      <c r="Q835" s="1591">
        <v>3</v>
      </c>
      <c r="R835" s="1591">
        <v>1</v>
      </c>
      <c r="S835" s="1591">
        <v>3</v>
      </c>
      <c r="T835" s="1591">
        <v>7</v>
      </c>
      <c r="U835" s="1592">
        <v>1</v>
      </c>
      <c r="V835" s="1593"/>
      <c r="W835" s="1591">
        <v>3</v>
      </c>
      <c r="X835" s="1591">
        <v>1</v>
      </c>
      <c r="Y835" s="1591">
        <v>4</v>
      </c>
      <c r="Z835" s="1591">
        <v>8</v>
      </c>
      <c r="AA835" s="1592">
        <v>1</v>
      </c>
      <c r="AB835" s="1592"/>
      <c r="AC835" s="1591">
        <v>5</v>
      </c>
      <c r="AD835" s="1591">
        <v>0</v>
      </c>
      <c r="AE835" s="1591">
        <v>1</v>
      </c>
      <c r="AF835" s="1591">
        <v>6</v>
      </c>
      <c r="AG835" s="1592">
        <v>1</v>
      </c>
      <c r="AH835" s="1595"/>
      <c r="AI835" s="1594"/>
      <c r="AJ835" s="1591">
        <v>5</v>
      </c>
      <c r="AK835" s="1591">
        <v>1</v>
      </c>
      <c r="AL835" s="1591">
        <v>1</v>
      </c>
      <c r="AM835" s="1591">
        <v>7</v>
      </c>
      <c r="AN835" s="1592">
        <v>1</v>
      </c>
      <c r="AO835" s="1596"/>
      <c r="AP835" s="1591"/>
      <c r="AQ835" s="1591">
        <v>1</v>
      </c>
      <c r="AR835" s="1591">
        <v>3</v>
      </c>
      <c r="AS835" s="1591">
        <v>1</v>
      </c>
      <c r="AT835" s="1591">
        <v>5</v>
      </c>
      <c r="AU835" s="1596">
        <v>1</v>
      </c>
      <c r="AV835" s="1593"/>
      <c r="AW835" s="1594"/>
      <c r="AX835" s="1591">
        <v>2</v>
      </c>
      <c r="AY835" s="1591">
        <v>3</v>
      </c>
      <c r="AZ835" s="1591">
        <v>2</v>
      </c>
      <c r="BA835" s="1591">
        <v>7</v>
      </c>
      <c r="BB835" s="1596">
        <v>1</v>
      </c>
      <c r="BC835" s="1596"/>
      <c r="BD835" s="1594"/>
      <c r="BE835" s="1594"/>
      <c r="BF835" s="1591"/>
      <c r="BG835" s="1591"/>
      <c r="BH835" s="1591"/>
      <c r="BI835" s="1591"/>
      <c r="BJ835" s="1592"/>
      <c r="BK835" s="1596"/>
      <c r="BL835" s="1594"/>
      <c r="BM835" s="1591"/>
      <c r="BN835" s="1591"/>
      <c r="BO835" s="1591"/>
      <c r="BP835" s="1591">
        <v>0</v>
      </c>
      <c r="BQ835" s="1597">
        <v>1</v>
      </c>
      <c r="BR835" s="1595">
        <v>0</v>
      </c>
      <c r="BS835" s="1591"/>
      <c r="BT835" s="1591"/>
      <c r="BU835" s="1591"/>
      <c r="BV835" s="1591">
        <v>0</v>
      </c>
      <c r="BW835" s="1592">
        <v>1</v>
      </c>
      <c r="BX835" s="1596"/>
      <c r="BY835" s="1594"/>
      <c r="BZ835" s="1594"/>
      <c r="CA835" s="1591">
        <v>6</v>
      </c>
      <c r="CB835" s="1591">
        <v>0</v>
      </c>
      <c r="CC835" s="1591">
        <v>3</v>
      </c>
      <c r="CD835" s="1591">
        <v>9</v>
      </c>
      <c r="CE835" s="1596">
        <v>1</v>
      </c>
      <c r="CF835" s="1596"/>
      <c r="CG835" s="1594"/>
      <c r="CH835" s="1591">
        <v>8</v>
      </c>
      <c r="CI835" s="1591">
        <v>2</v>
      </c>
      <c r="CJ835" s="1591">
        <v>5</v>
      </c>
      <c r="CK835" s="1591">
        <v>15</v>
      </c>
      <c r="CL835" s="1596">
        <v>1</v>
      </c>
      <c r="CM835" s="1596"/>
      <c r="CN835" s="1594"/>
      <c r="CO835" s="1594"/>
      <c r="CP835" s="1591">
        <v>1</v>
      </c>
      <c r="CQ835" s="1591">
        <v>0</v>
      </c>
      <c r="CR835" s="1591">
        <v>1</v>
      </c>
      <c r="CS835" s="1591">
        <v>2</v>
      </c>
      <c r="CT835" s="1596">
        <v>1</v>
      </c>
      <c r="CU835" s="1596"/>
      <c r="CV835" s="1594"/>
      <c r="CW835" s="1591">
        <v>1</v>
      </c>
      <c r="CX835" s="1591">
        <v>0</v>
      </c>
      <c r="CY835" s="1591">
        <v>2</v>
      </c>
      <c r="CZ835" s="1591">
        <v>3</v>
      </c>
      <c r="DA835" s="1596">
        <v>1</v>
      </c>
      <c r="DB835" s="1596"/>
      <c r="DC835" s="1596"/>
      <c r="DD835" s="1596"/>
      <c r="DE835" s="1596"/>
      <c r="DF835" s="1596"/>
      <c r="DG835" s="1596"/>
      <c r="DH835" s="1596"/>
      <c r="DI835" s="1596"/>
      <c r="DJ835" s="1596"/>
      <c r="DK835" s="1596"/>
      <c r="DL835" s="1596"/>
      <c r="DM835" s="1596"/>
      <c r="DN835" s="1596"/>
      <c r="DO835" s="1594"/>
      <c r="DP835" s="1594"/>
      <c r="DQ835" s="1591"/>
      <c r="DR835" s="1591"/>
      <c r="DS835" s="1591"/>
      <c r="DT835" s="1591"/>
      <c r="DU835" s="1596"/>
      <c r="DV835" s="1596"/>
      <c r="DW835" s="1594"/>
      <c r="DX835" s="1591"/>
      <c r="DY835" s="1591"/>
      <c r="DZ835" s="1591"/>
      <c r="EA835" s="1591"/>
      <c r="EB835" s="1596"/>
      <c r="EC835" s="1596"/>
      <c r="ED835" s="1594"/>
      <c r="EE835" s="1594"/>
      <c r="EF835" s="1591">
        <v>1</v>
      </c>
      <c r="EG835" s="1591">
        <v>3</v>
      </c>
      <c r="EH835" s="1591">
        <v>1</v>
      </c>
      <c r="EI835" s="1591">
        <v>5</v>
      </c>
      <c r="EJ835" s="1596">
        <v>1</v>
      </c>
      <c r="EK835" s="1596"/>
      <c r="EL835" s="1594"/>
      <c r="EM835" s="1591">
        <v>4</v>
      </c>
      <c r="EN835" s="1591">
        <v>4</v>
      </c>
      <c r="EO835" s="1591">
        <v>4</v>
      </c>
      <c r="EP835" s="1591">
        <v>12</v>
      </c>
      <c r="EQ835" s="1596">
        <v>1</v>
      </c>
      <c r="ER835" s="1596"/>
      <c r="ES835" s="1594"/>
      <c r="ET835" s="1591"/>
      <c r="EU835" s="1591">
        <v>6</v>
      </c>
      <c r="EV835" s="1591">
        <v>0</v>
      </c>
      <c r="EW835" s="1591">
        <v>1</v>
      </c>
      <c r="EX835" s="1591">
        <v>7</v>
      </c>
      <c r="EY835" s="1595">
        <v>1</v>
      </c>
      <c r="EZ835" s="1598"/>
      <c r="FA835" s="1594"/>
      <c r="FB835" s="1591">
        <v>7</v>
      </c>
      <c r="FC835" s="1591">
        <v>2</v>
      </c>
      <c r="FD835" s="1591">
        <v>3</v>
      </c>
      <c r="FE835" s="1591">
        <v>12</v>
      </c>
      <c r="FF835" s="1596">
        <v>1</v>
      </c>
      <c r="FG835" s="1596"/>
      <c r="FH835" s="1599"/>
      <c r="FI835" s="1600"/>
      <c r="FJ835" s="1591">
        <v>8</v>
      </c>
      <c r="FK835" s="1591">
        <v>0</v>
      </c>
      <c r="FL835" s="1591">
        <v>5</v>
      </c>
      <c r="FM835" s="1591">
        <v>13</v>
      </c>
      <c r="FN835" s="1593">
        <v>1</v>
      </c>
      <c r="FO835" s="1596"/>
      <c r="FP835" s="1594"/>
      <c r="FQ835" s="1591">
        <v>8</v>
      </c>
      <c r="FR835" s="1591">
        <v>0</v>
      </c>
      <c r="FS835" s="1591">
        <v>6</v>
      </c>
      <c r="FT835" s="1591">
        <v>14</v>
      </c>
      <c r="FU835" s="1592">
        <v>1</v>
      </c>
      <c r="FV835" s="1596"/>
      <c r="FW835" s="1601"/>
      <c r="FX835" s="1600"/>
      <c r="FY835" s="1591">
        <v>0</v>
      </c>
      <c r="FZ835" s="1591">
        <v>0</v>
      </c>
      <c r="GA835" s="1591">
        <v>1</v>
      </c>
      <c r="GB835" s="1594">
        <v>1</v>
      </c>
      <c r="GC835" s="1602">
        <v>1</v>
      </c>
      <c r="GD835" s="1595"/>
      <c r="GE835" s="1603">
        <v>28</v>
      </c>
      <c r="GF835" s="1603">
        <v>6</v>
      </c>
      <c r="GG835" s="1603">
        <v>14</v>
      </c>
      <c r="GH835" s="1604">
        <v>1</v>
      </c>
      <c r="GI835" s="1604">
        <v>5</v>
      </c>
      <c r="GJ835" s="1604">
        <f>SUM(GH815:GI835)</f>
        <v>99</v>
      </c>
    </row>
    <row r="836" spans="1:192" hidden="1" x14ac:dyDescent="0.35">
      <c r="A836" s="1225">
        <v>43892</v>
      </c>
      <c r="Q836" s="1062">
        <v>7</v>
      </c>
      <c r="R836" s="1062">
        <v>2</v>
      </c>
      <c r="S836" s="1062">
        <v>6</v>
      </c>
      <c r="T836" s="1062">
        <v>15</v>
      </c>
      <c r="U836" s="1076">
        <v>1</v>
      </c>
      <c r="W836" s="1062">
        <v>8</v>
      </c>
      <c r="X836" s="1062">
        <v>3</v>
      </c>
      <c r="Y836" s="1062">
        <v>6</v>
      </c>
      <c r="Z836" s="1062">
        <v>17</v>
      </c>
      <c r="AA836" s="1076">
        <v>1</v>
      </c>
      <c r="AC836" s="1062">
        <v>4</v>
      </c>
      <c r="AD836" s="1062">
        <v>0</v>
      </c>
      <c r="AE836" s="1062">
        <v>0</v>
      </c>
      <c r="AF836" s="1062">
        <v>4</v>
      </c>
      <c r="AG836" s="1076">
        <v>1</v>
      </c>
      <c r="AJ836" s="1062">
        <v>4</v>
      </c>
      <c r="AK836" s="1062">
        <v>1</v>
      </c>
      <c r="AL836" s="1062">
        <v>1</v>
      </c>
      <c r="AM836" s="1062">
        <v>6</v>
      </c>
      <c r="AN836" s="1076">
        <v>1</v>
      </c>
      <c r="AQ836" s="1062">
        <v>1</v>
      </c>
      <c r="AR836" s="1062">
        <v>3</v>
      </c>
      <c r="AS836" s="1062">
        <v>5</v>
      </c>
      <c r="AT836" s="1062">
        <v>9</v>
      </c>
      <c r="AU836" s="1082">
        <v>1</v>
      </c>
      <c r="AX836" s="1062">
        <v>1</v>
      </c>
      <c r="AY836" s="1062">
        <v>4</v>
      </c>
      <c r="AZ836" s="1062">
        <v>5</v>
      </c>
      <c r="BA836" s="1062">
        <v>10</v>
      </c>
      <c r="BB836" s="1082">
        <v>1</v>
      </c>
      <c r="BP836" s="1062">
        <v>0</v>
      </c>
      <c r="BQ836" s="1128">
        <v>1</v>
      </c>
      <c r="BR836" s="1081">
        <v>0</v>
      </c>
      <c r="BV836" s="1062">
        <v>0</v>
      </c>
      <c r="BW836" s="1076">
        <v>1</v>
      </c>
      <c r="CA836" s="1062">
        <v>6</v>
      </c>
      <c r="CB836" s="1062">
        <v>0</v>
      </c>
      <c r="CC836" s="1062">
        <v>2</v>
      </c>
      <c r="CD836" s="1062">
        <v>8</v>
      </c>
      <c r="CE836" s="1082">
        <v>1</v>
      </c>
      <c r="CH836" s="1062">
        <v>9</v>
      </c>
      <c r="CI836" s="1062">
        <v>0</v>
      </c>
      <c r="CJ836" s="1062">
        <v>3</v>
      </c>
      <c r="CK836" s="1062">
        <v>12</v>
      </c>
      <c r="CL836" s="1082">
        <v>1</v>
      </c>
      <c r="CP836" s="1062">
        <v>7</v>
      </c>
      <c r="CQ836" s="1062">
        <v>3</v>
      </c>
      <c r="CR836" s="1062">
        <v>9</v>
      </c>
      <c r="CS836" s="1062">
        <v>19</v>
      </c>
      <c r="CT836" s="1082">
        <v>1</v>
      </c>
      <c r="CW836" s="1062">
        <v>7</v>
      </c>
      <c r="CX836" s="1062">
        <v>3</v>
      </c>
      <c r="CY836" s="1062">
        <v>11</v>
      </c>
      <c r="CZ836" s="1062">
        <v>21</v>
      </c>
      <c r="DA836" s="1082">
        <v>1</v>
      </c>
      <c r="DB836" s="1082"/>
      <c r="DC836" s="1082"/>
      <c r="DD836" s="1082"/>
      <c r="DE836" s="1082"/>
      <c r="DF836" s="1082"/>
      <c r="DG836" s="1082"/>
      <c r="DH836" s="1082"/>
      <c r="DI836" s="1082"/>
      <c r="DJ836" s="1082"/>
      <c r="DK836" s="1082"/>
      <c r="DL836" s="1082"/>
      <c r="EF836" s="1062">
        <v>15</v>
      </c>
      <c r="EG836" s="1062">
        <v>1</v>
      </c>
      <c r="EH836" s="1062">
        <v>3</v>
      </c>
      <c r="EI836" s="1062">
        <v>19</v>
      </c>
      <c r="EJ836" s="1082">
        <v>1</v>
      </c>
      <c r="EM836" s="1062">
        <v>15</v>
      </c>
      <c r="EN836" s="1062">
        <v>2</v>
      </c>
      <c r="EO836" s="1062">
        <v>7</v>
      </c>
      <c r="EP836" s="1062">
        <v>24</v>
      </c>
      <c r="EQ836" s="1082">
        <v>1</v>
      </c>
      <c r="EU836" s="1062">
        <v>0</v>
      </c>
      <c r="EV836" s="1062">
        <v>0</v>
      </c>
      <c r="EW836" s="1062">
        <v>0</v>
      </c>
      <c r="EX836" s="1062">
        <v>0</v>
      </c>
      <c r="EY836" s="1081">
        <v>0</v>
      </c>
      <c r="FB836" s="1062">
        <v>0</v>
      </c>
      <c r="FC836" s="1062">
        <v>0</v>
      </c>
      <c r="FD836" s="1062">
        <v>0</v>
      </c>
      <c r="FE836" s="1062">
        <v>0</v>
      </c>
      <c r="FF836" s="1082">
        <v>0</v>
      </c>
      <c r="FJ836" s="1062">
        <v>5</v>
      </c>
      <c r="FK836" s="1062">
        <v>0</v>
      </c>
      <c r="FL836" s="1062">
        <v>5</v>
      </c>
      <c r="FM836" s="1062">
        <v>10</v>
      </c>
      <c r="FN836" s="1124">
        <v>1</v>
      </c>
      <c r="FQ836" s="1062">
        <v>6</v>
      </c>
      <c r="FR836" s="1062">
        <v>0</v>
      </c>
      <c r="FS836" s="1062">
        <v>9</v>
      </c>
      <c r="FT836" s="1062">
        <v>15</v>
      </c>
      <c r="FU836" s="1076">
        <v>1</v>
      </c>
      <c r="FY836" s="1062">
        <v>1</v>
      </c>
      <c r="FZ836" s="1062">
        <v>2</v>
      </c>
      <c r="GA836" s="1062">
        <v>1</v>
      </c>
      <c r="GB836" s="590">
        <v>4</v>
      </c>
      <c r="GC836" s="1139">
        <v>1</v>
      </c>
      <c r="GE836" s="589">
        <v>39</v>
      </c>
      <c r="GF836" s="589">
        <v>9</v>
      </c>
      <c r="GG836" s="589">
        <v>25</v>
      </c>
      <c r="GH836" s="586">
        <v>1</v>
      </c>
      <c r="GI836" s="586">
        <v>3</v>
      </c>
    </row>
    <row r="837" spans="1:192" hidden="1" x14ac:dyDescent="0.35">
      <c r="A837" s="1225">
        <v>43893</v>
      </c>
      <c r="Q837" s="1062">
        <v>9</v>
      </c>
      <c r="R837" s="1062">
        <v>0</v>
      </c>
      <c r="S837" s="1062">
        <v>8</v>
      </c>
      <c r="T837" s="1062">
        <v>17</v>
      </c>
      <c r="U837" s="1076">
        <v>1</v>
      </c>
      <c r="W837" s="1062">
        <v>9</v>
      </c>
      <c r="X837" s="1062">
        <v>0</v>
      </c>
      <c r="Y837" s="1062">
        <v>8</v>
      </c>
      <c r="Z837" s="1062">
        <v>17</v>
      </c>
      <c r="AA837" s="1076">
        <v>1</v>
      </c>
      <c r="AC837" s="1062">
        <v>4</v>
      </c>
      <c r="AD837" s="1062">
        <v>0</v>
      </c>
      <c r="AE837" s="1062">
        <v>1</v>
      </c>
      <c r="AF837" s="1062">
        <v>5</v>
      </c>
      <c r="AG837" s="1076">
        <v>1</v>
      </c>
      <c r="AJ837" s="1062">
        <v>4</v>
      </c>
      <c r="AK837" s="1062">
        <v>0</v>
      </c>
      <c r="AL837" s="1062">
        <v>1</v>
      </c>
      <c r="AM837" s="1062">
        <v>5</v>
      </c>
      <c r="AN837" s="1076">
        <v>1</v>
      </c>
      <c r="AQ837" s="1062">
        <v>3</v>
      </c>
      <c r="AR837" s="1062">
        <v>1</v>
      </c>
      <c r="AS837" s="1062">
        <v>1</v>
      </c>
      <c r="AT837" s="1062">
        <v>5</v>
      </c>
      <c r="AU837" s="1082">
        <v>1</v>
      </c>
      <c r="AX837" s="1062">
        <v>3</v>
      </c>
      <c r="AY837" s="1062">
        <v>1</v>
      </c>
      <c r="AZ837" s="1062">
        <v>2</v>
      </c>
      <c r="BA837" s="1062">
        <v>6</v>
      </c>
      <c r="BB837" s="1082">
        <v>1</v>
      </c>
      <c r="BP837" s="1062">
        <v>0</v>
      </c>
      <c r="BQ837" s="1128">
        <v>1</v>
      </c>
      <c r="BR837" s="1081">
        <v>0</v>
      </c>
      <c r="BV837" s="1062">
        <v>0</v>
      </c>
      <c r="BW837" s="1076">
        <v>1</v>
      </c>
      <c r="CA837" s="1062">
        <v>7</v>
      </c>
      <c r="CB837" s="1062">
        <v>1</v>
      </c>
      <c r="CC837" s="1062">
        <v>1</v>
      </c>
      <c r="CD837" s="1062">
        <v>9</v>
      </c>
      <c r="CE837" s="1082">
        <v>1</v>
      </c>
      <c r="CH837" s="1062">
        <v>10</v>
      </c>
      <c r="CI837" s="1062">
        <v>2</v>
      </c>
      <c r="CJ837" s="1062">
        <v>2</v>
      </c>
      <c r="CK837" s="1062">
        <v>14</v>
      </c>
      <c r="CL837" s="1082">
        <v>1</v>
      </c>
      <c r="CP837" s="1062">
        <v>2</v>
      </c>
      <c r="CQ837" s="1062">
        <v>0</v>
      </c>
      <c r="CR837" s="1062">
        <v>0</v>
      </c>
      <c r="CS837" s="1062">
        <v>2</v>
      </c>
      <c r="CT837" s="1082">
        <v>1</v>
      </c>
      <c r="CW837" s="1062">
        <v>2</v>
      </c>
      <c r="CX837" s="1062">
        <v>0</v>
      </c>
      <c r="CY837" s="1062">
        <v>2</v>
      </c>
      <c r="CZ837" s="1062">
        <v>4</v>
      </c>
      <c r="DA837" s="1082">
        <v>1</v>
      </c>
      <c r="DB837" s="1082"/>
      <c r="DC837" s="1082"/>
      <c r="DD837" s="1082"/>
      <c r="DE837" s="1082"/>
      <c r="DF837" s="1082"/>
      <c r="DG837" s="1082"/>
      <c r="DH837" s="1082"/>
      <c r="DI837" s="1082"/>
      <c r="DJ837" s="1082"/>
      <c r="DK837" s="1082"/>
      <c r="DL837" s="1082"/>
      <c r="EF837" s="1062">
        <v>7</v>
      </c>
      <c r="EG837" s="1062">
        <v>1</v>
      </c>
      <c r="EH837" s="1062">
        <v>0</v>
      </c>
      <c r="EI837" s="1062">
        <v>8</v>
      </c>
      <c r="EJ837" s="1082">
        <v>1</v>
      </c>
      <c r="EM837" s="1062">
        <v>9</v>
      </c>
      <c r="EN837" s="1062">
        <v>3</v>
      </c>
      <c r="EO837" s="1062">
        <v>2</v>
      </c>
      <c r="EP837" s="1062">
        <v>14</v>
      </c>
      <c r="EQ837" s="1082">
        <v>1</v>
      </c>
      <c r="EU837" s="1062">
        <v>8</v>
      </c>
      <c r="EV837" s="1062">
        <v>0</v>
      </c>
      <c r="EW837" s="1062">
        <v>0</v>
      </c>
      <c r="EX837" s="1062">
        <v>8</v>
      </c>
      <c r="EY837" s="1081">
        <v>1</v>
      </c>
      <c r="FB837" s="1062">
        <v>9</v>
      </c>
      <c r="FC837" s="1062">
        <v>0</v>
      </c>
      <c r="FD837" s="1062">
        <v>2</v>
      </c>
      <c r="FE837" s="1062">
        <v>11</v>
      </c>
      <c r="FF837" s="1082">
        <v>1</v>
      </c>
      <c r="FJ837" s="1062">
        <v>9</v>
      </c>
      <c r="FK837" s="1062">
        <v>1</v>
      </c>
      <c r="FL837" s="1062">
        <v>0</v>
      </c>
      <c r="FM837" s="1062">
        <v>10</v>
      </c>
      <c r="FN837" s="1124">
        <v>1</v>
      </c>
      <c r="FQ837" s="1062">
        <v>9</v>
      </c>
      <c r="FR837" s="1062">
        <v>2</v>
      </c>
      <c r="FS837" s="1062">
        <v>2</v>
      </c>
      <c r="FT837" s="1062">
        <v>13</v>
      </c>
      <c r="FU837" s="1076">
        <v>1</v>
      </c>
      <c r="FY837" s="1062">
        <v>0</v>
      </c>
      <c r="FZ837" s="1062">
        <v>2</v>
      </c>
      <c r="GA837" s="1062">
        <v>3</v>
      </c>
      <c r="GB837" s="590">
        <v>5</v>
      </c>
      <c r="GC837" s="1139">
        <v>1</v>
      </c>
      <c r="GE837" s="589">
        <v>40</v>
      </c>
      <c r="GF837" s="589">
        <v>6</v>
      </c>
      <c r="GG837" s="589">
        <v>6</v>
      </c>
      <c r="GH837" s="586">
        <v>0</v>
      </c>
      <c r="GI837" s="586">
        <v>9</v>
      </c>
    </row>
    <row r="838" spans="1:192" hidden="1" x14ac:dyDescent="0.35">
      <c r="A838" s="1225">
        <v>43894</v>
      </c>
      <c r="Q838" s="1062">
        <v>2</v>
      </c>
      <c r="R838" s="1062">
        <v>2</v>
      </c>
      <c r="S838" s="1062">
        <v>5</v>
      </c>
      <c r="T838" s="1062">
        <v>9</v>
      </c>
      <c r="U838" s="1076">
        <v>1</v>
      </c>
      <c r="W838" s="1062">
        <v>5</v>
      </c>
      <c r="X838" s="1062">
        <v>2</v>
      </c>
      <c r="Y838" s="1062">
        <v>6</v>
      </c>
      <c r="Z838" s="1062">
        <v>13</v>
      </c>
      <c r="AA838" s="1076">
        <v>1</v>
      </c>
      <c r="AC838" s="1062">
        <v>3</v>
      </c>
      <c r="AD838" s="1062">
        <v>1</v>
      </c>
      <c r="AE838" s="1062">
        <v>2</v>
      </c>
      <c r="AF838" s="1062">
        <v>6</v>
      </c>
      <c r="AG838" s="1076">
        <v>1</v>
      </c>
      <c r="AJ838" s="1062">
        <v>3</v>
      </c>
      <c r="AK838" s="1062">
        <v>2</v>
      </c>
      <c r="AL838" s="1062">
        <v>1</v>
      </c>
      <c r="AM838" s="1062">
        <v>6</v>
      </c>
      <c r="AN838" s="1076">
        <v>1</v>
      </c>
      <c r="AQ838" s="1062">
        <v>1</v>
      </c>
      <c r="AR838" s="1062">
        <v>0</v>
      </c>
      <c r="AS838" s="1062">
        <v>0</v>
      </c>
      <c r="AT838" s="1062">
        <v>1</v>
      </c>
      <c r="AU838" s="1082">
        <v>1</v>
      </c>
      <c r="AX838" s="1062">
        <v>1</v>
      </c>
      <c r="AY838" s="1062">
        <v>0</v>
      </c>
      <c r="AZ838" s="1062">
        <v>2</v>
      </c>
      <c r="BA838" s="1062">
        <v>3</v>
      </c>
      <c r="BB838" s="1082">
        <v>1</v>
      </c>
      <c r="BP838" s="1062">
        <v>0</v>
      </c>
      <c r="BQ838" s="1128">
        <v>1</v>
      </c>
      <c r="BR838" s="1081">
        <v>0</v>
      </c>
      <c r="BV838" s="1062">
        <v>0</v>
      </c>
      <c r="BW838" s="1076">
        <v>1</v>
      </c>
      <c r="CA838" s="1062">
        <v>0</v>
      </c>
      <c r="CB838" s="1062">
        <v>0</v>
      </c>
      <c r="CC838" s="1062">
        <v>0</v>
      </c>
      <c r="CD838" s="1062">
        <v>0</v>
      </c>
      <c r="CE838" s="1082">
        <v>0</v>
      </c>
      <c r="CH838" s="1062">
        <v>0</v>
      </c>
      <c r="CI838" s="1062">
        <v>0</v>
      </c>
      <c r="CJ838" s="1062">
        <v>0</v>
      </c>
      <c r="CK838" s="1062">
        <v>0</v>
      </c>
      <c r="CL838" s="1082">
        <v>0</v>
      </c>
      <c r="CP838" s="1062">
        <v>4</v>
      </c>
      <c r="CQ838" s="1062">
        <v>3</v>
      </c>
      <c r="CR838" s="1062">
        <v>5</v>
      </c>
      <c r="CS838" s="1062">
        <v>12</v>
      </c>
      <c r="CT838" s="1082">
        <v>1</v>
      </c>
      <c r="CW838" s="1062">
        <v>4</v>
      </c>
      <c r="CX838" s="1062">
        <v>4</v>
      </c>
      <c r="CY838" s="1062">
        <v>9</v>
      </c>
      <c r="CZ838" s="1062">
        <v>17</v>
      </c>
      <c r="DA838" s="1082">
        <v>1</v>
      </c>
      <c r="DB838" s="1082"/>
      <c r="DC838" s="1082"/>
      <c r="DD838" s="1082"/>
      <c r="DE838" s="1082"/>
      <c r="DF838" s="1082"/>
      <c r="DG838" s="1082"/>
      <c r="DH838" s="1082"/>
      <c r="DI838" s="1082"/>
      <c r="DJ838" s="1082"/>
      <c r="DK838" s="1082"/>
      <c r="DL838" s="1082"/>
      <c r="EF838" s="1062">
        <v>12</v>
      </c>
      <c r="EG838" s="1062">
        <v>3</v>
      </c>
      <c r="EH838" s="1062">
        <v>2</v>
      </c>
      <c r="EI838" s="1062">
        <v>17</v>
      </c>
      <c r="EJ838" s="1082">
        <v>1</v>
      </c>
      <c r="EM838" s="1062">
        <v>15</v>
      </c>
      <c r="EN838" s="1062">
        <v>5</v>
      </c>
      <c r="EO838" s="1062">
        <v>4</v>
      </c>
      <c r="EP838" s="1062">
        <v>24</v>
      </c>
      <c r="EQ838" s="1082">
        <v>1</v>
      </c>
      <c r="EU838" s="1062">
        <v>8</v>
      </c>
      <c r="EV838" s="1062">
        <v>1</v>
      </c>
      <c r="EW838" s="1062">
        <v>1</v>
      </c>
      <c r="EX838" s="1062">
        <v>10</v>
      </c>
      <c r="EY838" s="1081">
        <v>1</v>
      </c>
      <c r="FB838" s="1062">
        <v>10</v>
      </c>
      <c r="FC838" s="1062">
        <v>3</v>
      </c>
      <c r="FD838" s="1062">
        <v>4</v>
      </c>
      <c r="FE838" s="1062">
        <v>17</v>
      </c>
      <c r="FF838" s="1082">
        <v>1</v>
      </c>
      <c r="FJ838" s="1062">
        <v>5</v>
      </c>
      <c r="FK838" s="1062">
        <v>1</v>
      </c>
      <c r="FL838" s="1062">
        <v>2</v>
      </c>
      <c r="FM838" s="1062">
        <v>8</v>
      </c>
      <c r="FN838" s="1124">
        <v>1</v>
      </c>
      <c r="FQ838" s="1062">
        <v>5</v>
      </c>
      <c r="FR838" s="1062">
        <v>2</v>
      </c>
      <c r="FS838" s="1062">
        <v>6</v>
      </c>
      <c r="FT838" s="1062">
        <v>13</v>
      </c>
      <c r="FU838" s="1076">
        <v>1</v>
      </c>
      <c r="FY838" s="1062">
        <v>0</v>
      </c>
      <c r="FZ838" s="1062">
        <v>2</v>
      </c>
      <c r="GA838" s="1062">
        <v>1</v>
      </c>
      <c r="GB838" s="590">
        <v>3</v>
      </c>
      <c r="GC838" s="1139">
        <v>1</v>
      </c>
      <c r="GE838" s="589">
        <v>33</v>
      </c>
      <c r="GF838" s="589">
        <v>11</v>
      </c>
      <c r="GG838" s="589">
        <v>13</v>
      </c>
      <c r="GH838" s="586">
        <v>2</v>
      </c>
      <c r="GI838" s="586">
        <v>2</v>
      </c>
    </row>
    <row r="839" spans="1:192" hidden="1" x14ac:dyDescent="0.35">
      <c r="A839" s="1225">
        <v>43895</v>
      </c>
      <c r="Q839" s="1062">
        <v>5</v>
      </c>
      <c r="R839" s="1062">
        <v>2</v>
      </c>
      <c r="S839" s="1062">
        <v>6</v>
      </c>
      <c r="T839" s="1062">
        <v>13</v>
      </c>
      <c r="U839" s="1076">
        <v>1</v>
      </c>
      <c r="W839" s="1062">
        <v>5</v>
      </c>
      <c r="X839" s="1062">
        <v>2</v>
      </c>
      <c r="Y839" s="1062">
        <v>6</v>
      </c>
      <c r="Z839" s="1062">
        <v>13</v>
      </c>
      <c r="AA839" s="1076">
        <v>1</v>
      </c>
      <c r="AC839" s="1062">
        <v>5</v>
      </c>
      <c r="AD839" s="1062">
        <v>0</v>
      </c>
      <c r="AE839" s="1062">
        <v>4</v>
      </c>
      <c r="AF839" s="1062">
        <v>9</v>
      </c>
      <c r="AG839" s="1076">
        <v>1</v>
      </c>
      <c r="AJ839" s="1062">
        <v>5</v>
      </c>
      <c r="AK839" s="1062">
        <v>1</v>
      </c>
      <c r="AL839" s="1062">
        <v>5</v>
      </c>
      <c r="AM839" s="1062">
        <v>11</v>
      </c>
      <c r="AN839" s="1076">
        <v>1</v>
      </c>
      <c r="AQ839" s="1062">
        <v>2</v>
      </c>
      <c r="AR839" s="1062">
        <v>0</v>
      </c>
      <c r="AS839" s="1062">
        <v>2</v>
      </c>
      <c r="AT839" s="1062">
        <v>4</v>
      </c>
      <c r="AU839" s="1082">
        <v>1</v>
      </c>
      <c r="AX839" s="1062">
        <v>2</v>
      </c>
      <c r="AY839" s="1062">
        <v>2</v>
      </c>
      <c r="AZ839" s="1062">
        <v>3</v>
      </c>
      <c r="BA839" s="1062">
        <v>7</v>
      </c>
      <c r="BB839" s="1082">
        <v>1</v>
      </c>
      <c r="BP839" s="1062">
        <v>0</v>
      </c>
      <c r="BQ839" s="1128">
        <v>1</v>
      </c>
      <c r="BR839" s="1081">
        <v>0</v>
      </c>
      <c r="BV839" s="1062">
        <v>0</v>
      </c>
      <c r="BW839" s="1076">
        <v>1</v>
      </c>
      <c r="CA839" s="1062">
        <v>7</v>
      </c>
      <c r="CB839" s="1062">
        <v>2</v>
      </c>
      <c r="CC839" s="1062">
        <v>7</v>
      </c>
      <c r="CD839" s="1062">
        <v>16</v>
      </c>
      <c r="CE839" s="1082">
        <v>1</v>
      </c>
      <c r="CH839" s="1062">
        <v>6</v>
      </c>
      <c r="CI839" s="1062">
        <v>4</v>
      </c>
      <c r="CJ839" s="1062">
        <v>8</v>
      </c>
      <c r="CK839" s="1062">
        <v>18</v>
      </c>
      <c r="CL839" s="1082">
        <v>1</v>
      </c>
      <c r="CP839" s="1062">
        <v>0</v>
      </c>
      <c r="CQ839" s="1062">
        <v>0</v>
      </c>
      <c r="CR839" s="1062">
        <v>0</v>
      </c>
      <c r="CS839" s="1062">
        <v>0</v>
      </c>
      <c r="CT839" s="1082">
        <v>1</v>
      </c>
      <c r="CW839" s="1062">
        <v>0</v>
      </c>
      <c r="CX839" s="1062">
        <v>0</v>
      </c>
      <c r="CY839" s="1062">
        <v>0</v>
      </c>
      <c r="CZ839" s="1062">
        <v>0</v>
      </c>
      <c r="DA839" s="1082">
        <v>1</v>
      </c>
      <c r="DB839" s="1082"/>
      <c r="DC839" s="1082"/>
      <c r="DD839" s="1082"/>
      <c r="DE839" s="1082"/>
      <c r="DF839" s="1082"/>
      <c r="DG839" s="1082"/>
      <c r="DH839" s="1082"/>
      <c r="DI839" s="1082"/>
      <c r="DJ839" s="1082"/>
      <c r="DK839" s="1082"/>
      <c r="DL839" s="1082"/>
      <c r="EF839" s="1062">
        <v>4</v>
      </c>
      <c r="EG839" s="1062">
        <v>4</v>
      </c>
      <c r="EH839" s="1062">
        <v>1</v>
      </c>
      <c r="EI839" s="1062">
        <v>9</v>
      </c>
      <c r="EJ839" s="1082">
        <v>1</v>
      </c>
      <c r="EM839" s="1062">
        <v>5</v>
      </c>
      <c r="EN839" s="1062">
        <v>5</v>
      </c>
      <c r="EO839" s="1062">
        <v>4</v>
      </c>
      <c r="EP839" s="1062">
        <v>14</v>
      </c>
      <c r="EQ839" s="1082">
        <v>1</v>
      </c>
      <c r="EU839" s="1062">
        <v>4</v>
      </c>
      <c r="EV839" s="1062">
        <v>2</v>
      </c>
      <c r="EW839" s="1062">
        <v>3</v>
      </c>
      <c r="EX839" s="1062">
        <v>9</v>
      </c>
      <c r="EY839" s="1081">
        <v>1</v>
      </c>
      <c r="FB839" s="1062">
        <v>5</v>
      </c>
      <c r="FC839" s="1062">
        <v>2</v>
      </c>
      <c r="FD839" s="1062">
        <v>4</v>
      </c>
      <c r="FE839" s="1062">
        <v>11</v>
      </c>
      <c r="FF839" s="1082">
        <v>1</v>
      </c>
      <c r="FJ839" s="1062">
        <v>6</v>
      </c>
      <c r="FK839" s="1062">
        <v>0</v>
      </c>
      <c r="FL839" s="1062">
        <v>3</v>
      </c>
      <c r="FM839" s="1062">
        <v>9</v>
      </c>
      <c r="FN839" s="1124">
        <v>1</v>
      </c>
      <c r="FQ839" s="1062">
        <v>7</v>
      </c>
      <c r="FR839" s="1062">
        <v>1</v>
      </c>
      <c r="FS839" s="1062">
        <v>4</v>
      </c>
      <c r="FT839" s="1062">
        <v>12</v>
      </c>
      <c r="FU839" s="1076">
        <v>1</v>
      </c>
      <c r="FY839" s="1062">
        <v>0</v>
      </c>
      <c r="FZ839" s="1062">
        <v>2</v>
      </c>
      <c r="GA839" s="1062">
        <v>1</v>
      </c>
      <c r="GB839" s="590">
        <v>3</v>
      </c>
      <c r="GC839" s="1139">
        <v>1</v>
      </c>
      <c r="GE839" s="589">
        <v>28</v>
      </c>
      <c r="GF839" s="589">
        <v>10</v>
      </c>
      <c r="GG839" s="589">
        <v>21</v>
      </c>
      <c r="GH839" s="586">
        <v>2</v>
      </c>
      <c r="GI839" s="586">
        <v>6</v>
      </c>
    </row>
    <row r="840" spans="1:192" hidden="1" x14ac:dyDescent="0.35">
      <c r="A840" s="1227">
        <v>43896</v>
      </c>
      <c r="Q840" s="1062">
        <v>6</v>
      </c>
      <c r="R840" s="1062">
        <v>1</v>
      </c>
      <c r="S840" s="1062">
        <v>3</v>
      </c>
      <c r="T840" s="1062">
        <v>10</v>
      </c>
      <c r="U840" s="1076">
        <v>1</v>
      </c>
      <c r="W840" s="1062">
        <v>7</v>
      </c>
      <c r="X840" s="1062">
        <v>1</v>
      </c>
      <c r="Y840" s="1062">
        <v>3</v>
      </c>
      <c r="Z840" s="1062">
        <v>11</v>
      </c>
      <c r="AA840" s="1076">
        <v>1</v>
      </c>
      <c r="AC840" s="1062">
        <v>3</v>
      </c>
      <c r="AD840" s="1062">
        <v>2</v>
      </c>
      <c r="AE840" s="1062">
        <v>2</v>
      </c>
      <c r="AF840" s="1062">
        <v>7</v>
      </c>
      <c r="AG840" s="1076">
        <v>1</v>
      </c>
      <c r="AJ840" s="1062">
        <v>3</v>
      </c>
      <c r="AK840" s="1062">
        <v>2</v>
      </c>
      <c r="AL840" s="1062">
        <v>2</v>
      </c>
      <c r="AM840" s="1062">
        <v>7</v>
      </c>
      <c r="AN840" s="1076">
        <v>1</v>
      </c>
      <c r="AQ840" s="1062">
        <v>2</v>
      </c>
      <c r="AR840" s="1062">
        <v>1</v>
      </c>
      <c r="AS840" s="1062">
        <v>2</v>
      </c>
      <c r="AT840" s="1062">
        <v>5</v>
      </c>
      <c r="AU840" s="1082">
        <v>1</v>
      </c>
      <c r="AX840" s="1062">
        <v>2</v>
      </c>
      <c r="AY840" s="1062">
        <v>3</v>
      </c>
      <c r="AZ840" s="1062">
        <v>4</v>
      </c>
      <c r="BA840" s="1062">
        <v>9</v>
      </c>
      <c r="BB840" s="1082">
        <v>1</v>
      </c>
      <c r="BP840" s="1062">
        <v>0</v>
      </c>
      <c r="BQ840" s="1128">
        <v>1</v>
      </c>
      <c r="BR840" s="1081">
        <v>0</v>
      </c>
      <c r="BV840" s="1062">
        <v>0</v>
      </c>
      <c r="BW840" s="1076">
        <v>1</v>
      </c>
      <c r="CA840" s="1062">
        <v>8</v>
      </c>
      <c r="CB840" s="1062">
        <v>0</v>
      </c>
      <c r="CC840" s="1062">
        <v>8</v>
      </c>
      <c r="CD840" s="1062">
        <v>16</v>
      </c>
      <c r="CE840" s="1082">
        <v>1</v>
      </c>
      <c r="CH840" s="1062">
        <v>9</v>
      </c>
      <c r="CI840" s="1062">
        <v>2</v>
      </c>
      <c r="CJ840" s="1062">
        <v>10</v>
      </c>
      <c r="CK840" s="1062">
        <v>21</v>
      </c>
      <c r="CL840" s="1082">
        <v>1</v>
      </c>
      <c r="CP840" s="1062">
        <v>0</v>
      </c>
      <c r="CQ840" s="1062">
        <v>0</v>
      </c>
      <c r="CR840" s="1062">
        <v>0</v>
      </c>
      <c r="CS840" s="1062">
        <v>0</v>
      </c>
      <c r="CT840" s="1082">
        <v>1</v>
      </c>
      <c r="CW840" s="1062">
        <v>0</v>
      </c>
      <c r="CX840" s="1062">
        <v>0</v>
      </c>
      <c r="CY840" s="1062">
        <v>0</v>
      </c>
      <c r="CZ840" s="1062">
        <v>0</v>
      </c>
      <c r="DA840" s="1082">
        <v>1</v>
      </c>
      <c r="DB840" s="1082"/>
      <c r="DC840" s="1082"/>
      <c r="DD840" s="1082"/>
      <c r="DE840" s="1082"/>
      <c r="DF840" s="1082"/>
      <c r="DG840" s="1082"/>
      <c r="DH840" s="1082"/>
      <c r="DI840" s="1082"/>
      <c r="DJ840" s="1082"/>
      <c r="DK840" s="1082"/>
      <c r="DL840" s="1082"/>
      <c r="EF840" s="1062">
        <v>5</v>
      </c>
      <c r="EG840" s="1062">
        <v>0</v>
      </c>
      <c r="EH840" s="1062">
        <v>2</v>
      </c>
      <c r="EI840" s="1062">
        <v>7</v>
      </c>
      <c r="EJ840" s="1082">
        <v>1</v>
      </c>
      <c r="EM840" s="1062">
        <v>6</v>
      </c>
      <c r="EN840" s="1062">
        <v>3</v>
      </c>
      <c r="EO840" s="1062">
        <v>6</v>
      </c>
      <c r="EP840" s="1062">
        <v>15</v>
      </c>
      <c r="EQ840" s="1082">
        <v>1</v>
      </c>
      <c r="EU840" s="1062">
        <v>6</v>
      </c>
      <c r="EV840" s="1062">
        <v>0</v>
      </c>
      <c r="EW840" s="1062">
        <v>3</v>
      </c>
      <c r="EX840" s="1062">
        <v>9</v>
      </c>
      <c r="EY840" s="1081">
        <v>1</v>
      </c>
      <c r="FB840" s="1062">
        <v>6</v>
      </c>
      <c r="FC840" s="1062">
        <v>2</v>
      </c>
      <c r="FD840" s="1062">
        <v>5</v>
      </c>
      <c r="FE840" s="1062">
        <v>13</v>
      </c>
      <c r="FF840" s="1082">
        <v>1</v>
      </c>
      <c r="FJ840" s="1062">
        <v>10</v>
      </c>
      <c r="FK840" s="1062">
        <v>0</v>
      </c>
      <c r="FL840" s="1062">
        <v>1</v>
      </c>
      <c r="FM840" s="1062">
        <v>11</v>
      </c>
      <c r="FN840" s="1124">
        <v>1</v>
      </c>
      <c r="FQ840" s="1062">
        <v>10</v>
      </c>
      <c r="FR840" s="1062">
        <v>1</v>
      </c>
      <c r="FS840" s="1062">
        <v>5</v>
      </c>
      <c r="FT840" s="1062">
        <v>16</v>
      </c>
      <c r="FU840" s="1076">
        <v>1</v>
      </c>
      <c r="FY840" s="1062">
        <v>0</v>
      </c>
      <c r="FZ840" s="1062">
        <v>0</v>
      </c>
      <c r="GA840" s="1062">
        <v>0</v>
      </c>
      <c r="GB840" s="590">
        <v>0</v>
      </c>
      <c r="GC840" s="1139">
        <v>1</v>
      </c>
      <c r="GE840" s="589">
        <v>34</v>
      </c>
      <c r="GF840" s="589">
        <v>3</v>
      </c>
      <c r="GG840" s="589">
        <v>18</v>
      </c>
      <c r="GH840" s="586">
        <v>0</v>
      </c>
      <c r="GI840" s="586">
        <v>4</v>
      </c>
    </row>
    <row r="841" spans="1:192" hidden="1" x14ac:dyDescent="0.35">
      <c r="A841" s="1225">
        <v>43899</v>
      </c>
      <c r="Q841" s="1062">
        <v>7</v>
      </c>
      <c r="R841" s="1062">
        <v>0</v>
      </c>
      <c r="S841" s="1062">
        <v>4</v>
      </c>
      <c r="T841" s="1062">
        <v>11</v>
      </c>
      <c r="U841" s="1076">
        <v>1</v>
      </c>
      <c r="W841" s="1062">
        <v>7</v>
      </c>
      <c r="X841" s="1062">
        <v>0</v>
      </c>
      <c r="Y841" s="1062">
        <v>4</v>
      </c>
      <c r="Z841" s="1062">
        <v>11</v>
      </c>
      <c r="AA841" s="1076">
        <v>1</v>
      </c>
      <c r="AC841" s="1062">
        <v>5</v>
      </c>
      <c r="AD841" s="1062">
        <v>0</v>
      </c>
      <c r="AE841" s="1062">
        <v>2</v>
      </c>
      <c r="AF841" s="1062">
        <v>7</v>
      </c>
      <c r="AG841" s="1076">
        <v>1</v>
      </c>
      <c r="AJ841" s="1062">
        <v>5</v>
      </c>
      <c r="AK841" s="1062">
        <v>1</v>
      </c>
      <c r="AL841" s="1062">
        <v>2</v>
      </c>
      <c r="AM841" s="1062">
        <v>8</v>
      </c>
      <c r="AN841" s="1076">
        <v>1</v>
      </c>
      <c r="AQ841" s="1062">
        <v>1</v>
      </c>
      <c r="AR841" s="1062">
        <v>0</v>
      </c>
      <c r="AS841" s="1062">
        <v>1</v>
      </c>
      <c r="AT841" s="1062">
        <v>2</v>
      </c>
      <c r="AU841" s="1082">
        <v>1</v>
      </c>
      <c r="AX841" s="1062">
        <v>1</v>
      </c>
      <c r="AY841" s="1062">
        <v>0</v>
      </c>
      <c r="AZ841" s="1062">
        <v>3</v>
      </c>
      <c r="BA841" s="1062">
        <v>4</v>
      </c>
      <c r="BB841" s="1082">
        <v>1</v>
      </c>
      <c r="BP841" s="1062">
        <v>0</v>
      </c>
      <c r="BQ841" s="1128">
        <v>1</v>
      </c>
      <c r="BR841" s="1081">
        <v>0</v>
      </c>
      <c r="BV841" s="1062">
        <v>0</v>
      </c>
      <c r="BW841" s="1076">
        <v>1</v>
      </c>
      <c r="CA841" s="1062">
        <v>9</v>
      </c>
      <c r="CB841" s="1062">
        <v>0</v>
      </c>
      <c r="CC841" s="1062">
        <v>6</v>
      </c>
      <c r="CD841" s="1062">
        <v>15</v>
      </c>
      <c r="CE841" s="1082">
        <v>1</v>
      </c>
      <c r="CH841" s="1062">
        <v>12</v>
      </c>
      <c r="CI841" s="1062">
        <v>1</v>
      </c>
      <c r="CJ841" s="1062">
        <v>7</v>
      </c>
      <c r="CK841" s="1062">
        <v>20</v>
      </c>
      <c r="CL841" s="1082">
        <v>1</v>
      </c>
      <c r="CP841" s="1062">
        <v>0</v>
      </c>
      <c r="CQ841" s="1062">
        <v>0</v>
      </c>
      <c r="CR841" s="1062">
        <v>0</v>
      </c>
      <c r="CS841" s="1062">
        <v>0</v>
      </c>
      <c r="CT841" s="1082">
        <v>1</v>
      </c>
      <c r="CW841" s="1062">
        <v>0</v>
      </c>
      <c r="CX841" s="1062">
        <v>0</v>
      </c>
      <c r="CY841" s="1062">
        <v>0</v>
      </c>
      <c r="CZ841" s="1062">
        <v>0</v>
      </c>
      <c r="DA841" s="1082">
        <v>1</v>
      </c>
      <c r="DB841" s="1082"/>
      <c r="DC841" s="1082"/>
      <c r="DD841" s="1082"/>
      <c r="DE841" s="1082"/>
      <c r="DF841" s="1082"/>
      <c r="DG841" s="1082"/>
      <c r="DH841" s="1082"/>
      <c r="DI841" s="1082"/>
      <c r="DJ841" s="1082"/>
      <c r="DK841" s="1082"/>
      <c r="DL841" s="1082"/>
      <c r="EF841" s="1062">
        <v>7</v>
      </c>
      <c r="EG841" s="1062">
        <v>2</v>
      </c>
      <c r="EH841" s="1062">
        <v>1</v>
      </c>
      <c r="EI841" s="1062">
        <v>10</v>
      </c>
      <c r="EJ841" s="1082">
        <v>1</v>
      </c>
      <c r="EM841" s="1062">
        <v>8</v>
      </c>
      <c r="EN841" s="1062">
        <v>2</v>
      </c>
      <c r="EO841" s="1062">
        <v>4</v>
      </c>
      <c r="EP841" s="1062">
        <v>14</v>
      </c>
      <c r="EQ841" s="1082">
        <v>1</v>
      </c>
      <c r="EU841" s="1062">
        <v>2</v>
      </c>
      <c r="EV841" s="1062">
        <v>1</v>
      </c>
      <c r="EW841" s="1062">
        <v>3</v>
      </c>
      <c r="EX841" s="1062">
        <v>6</v>
      </c>
      <c r="EY841" s="1081">
        <v>1</v>
      </c>
      <c r="FB841" s="1062">
        <v>2</v>
      </c>
      <c r="FC841" s="1062">
        <v>1</v>
      </c>
      <c r="FD841" s="1062">
        <v>8</v>
      </c>
      <c r="FE841" s="1062">
        <v>11</v>
      </c>
      <c r="FF841" s="1082">
        <v>1</v>
      </c>
      <c r="FJ841" s="1062">
        <v>5</v>
      </c>
      <c r="FK841" s="1062">
        <v>2</v>
      </c>
      <c r="FL841" s="1062">
        <v>1</v>
      </c>
      <c r="FM841" s="1062">
        <v>8</v>
      </c>
      <c r="FN841" s="1124">
        <v>1</v>
      </c>
      <c r="FQ841" s="1062">
        <v>5</v>
      </c>
      <c r="FR841" s="1062">
        <v>2</v>
      </c>
      <c r="FS841" s="1062">
        <v>4</v>
      </c>
      <c r="FT841" s="1062">
        <v>11</v>
      </c>
      <c r="FU841" s="1076">
        <v>1</v>
      </c>
      <c r="FY841" s="1062">
        <v>0</v>
      </c>
      <c r="FZ841" s="1062">
        <v>0</v>
      </c>
      <c r="GA841" s="1062">
        <v>2</v>
      </c>
      <c r="GB841" s="590">
        <v>2</v>
      </c>
      <c r="GC841" s="1139">
        <v>1</v>
      </c>
      <c r="GE841" s="589">
        <v>29</v>
      </c>
      <c r="GF841" s="589">
        <v>5</v>
      </c>
      <c r="GG841" s="589">
        <v>16</v>
      </c>
      <c r="GH841" s="586">
        <v>0</v>
      </c>
      <c r="GI841" s="586">
        <v>2</v>
      </c>
    </row>
    <row r="842" spans="1:192" hidden="1" x14ac:dyDescent="0.35">
      <c r="A842" s="1225">
        <v>43900</v>
      </c>
      <c r="Q842" s="1062">
        <v>4</v>
      </c>
      <c r="R842" s="1062">
        <v>0</v>
      </c>
      <c r="S842" s="1062">
        <v>6</v>
      </c>
      <c r="T842" s="1062">
        <v>10</v>
      </c>
      <c r="U842" s="1076">
        <v>1</v>
      </c>
      <c r="W842" s="1062">
        <v>5</v>
      </c>
      <c r="X842" s="1062">
        <v>0</v>
      </c>
      <c r="Y842" s="1062">
        <v>6</v>
      </c>
      <c r="Z842" s="1062">
        <v>11</v>
      </c>
      <c r="AA842" s="1076">
        <v>1</v>
      </c>
      <c r="AC842" s="1062">
        <v>3</v>
      </c>
      <c r="AD842" s="1062">
        <v>0</v>
      </c>
      <c r="AE842" s="1062">
        <v>3</v>
      </c>
      <c r="AF842" s="1062">
        <v>6</v>
      </c>
      <c r="AG842" s="1076">
        <v>1</v>
      </c>
      <c r="AJ842" s="1062">
        <v>4</v>
      </c>
      <c r="AK842" s="1062">
        <v>0</v>
      </c>
      <c r="AL842" s="1062">
        <v>4</v>
      </c>
      <c r="AM842" s="1062">
        <v>8</v>
      </c>
      <c r="AN842" s="1076">
        <v>1</v>
      </c>
      <c r="AQ842" s="1062">
        <v>1</v>
      </c>
      <c r="AR842" s="1062">
        <v>0</v>
      </c>
      <c r="AS842" s="1062">
        <v>1</v>
      </c>
      <c r="AT842" s="1062">
        <v>2</v>
      </c>
      <c r="AU842" s="1082">
        <v>1</v>
      </c>
      <c r="AX842" s="1062">
        <v>1</v>
      </c>
      <c r="AY842" s="1062">
        <v>0</v>
      </c>
      <c r="AZ842" s="1062">
        <v>3</v>
      </c>
      <c r="BA842" s="1062">
        <v>4</v>
      </c>
      <c r="BB842" s="1082">
        <v>1</v>
      </c>
      <c r="BP842" s="1062">
        <v>0</v>
      </c>
      <c r="BQ842" s="1128">
        <v>1</v>
      </c>
      <c r="BR842" s="1081">
        <v>0</v>
      </c>
      <c r="BV842" s="1062">
        <v>0</v>
      </c>
      <c r="BW842" s="1076">
        <v>1</v>
      </c>
      <c r="CA842" s="1062">
        <v>1</v>
      </c>
      <c r="CB842" s="1062">
        <v>1</v>
      </c>
      <c r="CC842" s="1062">
        <v>4</v>
      </c>
      <c r="CD842" s="1062">
        <v>6</v>
      </c>
      <c r="CE842" s="1082">
        <v>1</v>
      </c>
      <c r="CH842" s="1062">
        <v>3</v>
      </c>
      <c r="CI842" s="1062">
        <v>1</v>
      </c>
      <c r="CJ842" s="1062">
        <v>8</v>
      </c>
      <c r="CK842" s="1062">
        <v>12</v>
      </c>
      <c r="CL842" s="1082">
        <v>1</v>
      </c>
      <c r="CP842" s="1062">
        <v>4</v>
      </c>
      <c r="CQ842" s="1062">
        <v>0</v>
      </c>
      <c r="CR842" s="1062">
        <v>0</v>
      </c>
      <c r="CS842" s="1062">
        <v>4</v>
      </c>
      <c r="CT842" s="1082">
        <v>1</v>
      </c>
      <c r="CW842" s="1062">
        <v>4</v>
      </c>
      <c r="CX842" s="1062">
        <v>0</v>
      </c>
      <c r="CY842" s="1062">
        <v>2</v>
      </c>
      <c r="CZ842" s="1062">
        <v>6</v>
      </c>
      <c r="DA842" s="1082">
        <v>1</v>
      </c>
      <c r="DB842" s="1082"/>
      <c r="DC842" s="1082"/>
      <c r="DD842" s="1082"/>
      <c r="DE842" s="1082"/>
      <c r="DF842" s="1082"/>
      <c r="DG842" s="1082"/>
      <c r="DH842" s="1082"/>
      <c r="DI842" s="1082"/>
      <c r="DJ842" s="1082"/>
      <c r="DK842" s="1082"/>
      <c r="DL842" s="1082"/>
      <c r="EF842" s="1062">
        <v>12</v>
      </c>
      <c r="EG842" s="1062">
        <v>3</v>
      </c>
      <c r="EH842" s="1062">
        <v>2</v>
      </c>
      <c r="EI842" s="1062">
        <v>17</v>
      </c>
      <c r="EJ842" s="1082">
        <v>1</v>
      </c>
      <c r="EM842" s="1062">
        <v>14</v>
      </c>
      <c r="EN842" s="1062">
        <v>3</v>
      </c>
      <c r="EO842" s="1062">
        <v>4</v>
      </c>
      <c r="EP842" s="1062">
        <v>21</v>
      </c>
      <c r="EQ842" s="1082">
        <v>1</v>
      </c>
      <c r="EU842" s="1062">
        <v>5</v>
      </c>
      <c r="EV842" s="1062">
        <v>0</v>
      </c>
      <c r="EW842" s="1062">
        <v>0</v>
      </c>
      <c r="EX842" s="1062">
        <v>5</v>
      </c>
      <c r="EY842" s="1081">
        <v>1</v>
      </c>
      <c r="FB842" s="1062">
        <v>7</v>
      </c>
      <c r="FC842" s="1062">
        <v>1</v>
      </c>
      <c r="FD842" s="1062">
        <v>3</v>
      </c>
      <c r="FE842" s="1062">
        <v>11</v>
      </c>
      <c r="FF842" s="1082">
        <v>1</v>
      </c>
      <c r="FJ842" s="1062">
        <v>2</v>
      </c>
      <c r="FK842" s="1062">
        <v>0</v>
      </c>
      <c r="FL842" s="1062">
        <v>0</v>
      </c>
      <c r="FM842" s="1062">
        <v>2</v>
      </c>
      <c r="FN842" s="1124">
        <v>0.5</v>
      </c>
      <c r="FQ842" s="1062">
        <v>5</v>
      </c>
      <c r="FR842" s="1062">
        <v>0</v>
      </c>
      <c r="FS842" s="1062">
        <v>3</v>
      </c>
      <c r="FT842" s="1062">
        <v>8</v>
      </c>
      <c r="FU842" s="1076">
        <v>0.5</v>
      </c>
      <c r="FY842" s="1062">
        <v>0</v>
      </c>
      <c r="FZ842" s="1062">
        <v>0</v>
      </c>
      <c r="GA842" s="1062">
        <v>4</v>
      </c>
      <c r="GB842" s="590">
        <v>4</v>
      </c>
      <c r="GC842" s="1139">
        <v>1</v>
      </c>
      <c r="GE842" s="589">
        <v>28</v>
      </c>
      <c r="GF842" s="589">
        <v>4</v>
      </c>
      <c r="GG842" s="589">
        <v>14</v>
      </c>
      <c r="GH842" s="586">
        <v>1</v>
      </c>
      <c r="GI842" s="586">
        <v>5</v>
      </c>
    </row>
    <row r="843" spans="1:192" hidden="1" x14ac:dyDescent="0.35">
      <c r="A843" s="1225">
        <v>43901</v>
      </c>
      <c r="Q843" s="1062">
        <v>9</v>
      </c>
      <c r="R843" s="1062">
        <v>0</v>
      </c>
      <c r="S843" s="1062">
        <v>4</v>
      </c>
      <c r="T843" s="1062">
        <v>13</v>
      </c>
      <c r="U843" s="1076">
        <v>1</v>
      </c>
      <c r="W843" s="1062">
        <v>9</v>
      </c>
      <c r="X843" s="1062">
        <v>0</v>
      </c>
      <c r="Y843" s="1062">
        <v>5</v>
      </c>
      <c r="Z843" s="1062">
        <v>14</v>
      </c>
      <c r="AA843" s="1076">
        <v>1</v>
      </c>
      <c r="AC843" s="1062">
        <v>4</v>
      </c>
      <c r="AD843" s="1062">
        <v>1</v>
      </c>
      <c r="AE843" s="1062">
        <v>1</v>
      </c>
      <c r="AF843" s="1062">
        <v>6</v>
      </c>
      <c r="AG843" s="1076">
        <v>1</v>
      </c>
      <c r="AJ843" s="1062">
        <v>4</v>
      </c>
      <c r="AK843" s="1062">
        <v>1</v>
      </c>
      <c r="AL843" s="1062">
        <v>1</v>
      </c>
      <c r="AM843" s="1062">
        <v>6</v>
      </c>
      <c r="AN843" s="1076">
        <v>1</v>
      </c>
      <c r="AQ843" s="1062">
        <v>1</v>
      </c>
      <c r="AR843" s="1062">
        <v>1</v>
      </c>
      <c r="AS843" s="1062">
        <v>0</v>
      </c>
      <c r="AT843" s="1062">
        <v>2</v>
      </c>
      <c r="AU843" s="1082">
        <v>1</v>
      </c>
      <c r="AX843" s="1062">
        <v>1</v>
      </c>
      <c r="AY843" s="1062">
        <v>1</v>
      </c>
      <c r="AZ843" s="1062">
        <v>1</v>
      </c>
      <c r="BA843" s="1062">
        <v>3</v>
      </c>
      <c r="BB843" s="1082">
        <v>1</v>
      </c>
      <c r="BP843" s="1062">
        <v>0</v>
      </c>
      <c r="BQ843" s="1128">
        <v>1</v>
      </c>
      <c r="BR843" s="1081">
        <v>0</v>
      </c>
      <c r="BV843" s="1062">
        <v>0</v>
      </c>
      <c r="BW843" s="1076">
        <v>1</v>
      </c>
      <c r="CA843" s="1062">
        <v>5</v>
      </c>
      <c r="CB843" s="1062">
        <v>0</v>
      </c>
      <c r="CC843" s="1062">
        <v>0</v>
      </c>
      <c r="CD843" s="1062">
        <v>5</v>
      </c>
      <c r="CE843" s="1082">
        <v>1</v>
      </c>
      <c r="CH843" s="1062">
        <v>8</v>
      </c>
      <c r="CI843" s="1062">
        <v>0</v>
      </c>
      <c r="CJ843" s="1062">
        <v>1</v>
      </c>
      <c r="CK843" s="1062">
        <v>9</v>
      </c>
      <c r="CL843" s="1082">
        <v>1</v>
      </c>
      <c r="CP843" s="1062">
        <v>4</v>
      </c>
      <c r="CQ843" s="1062">
        <v>2</v>
      </c>
      <c r="CR843" s="1062">
        <v>4</v>
      </c>
      <c r="CS843" s="1062">
        <v>10</v>
      </c>
      <c r="CT843" s="1082">
        <v>1</v>
      </c>
      <c r="CW843" s="1062">
        <v>4</v>
      </c>
      <c r="CX843" s="1062">
        <v>3</v>
      </c>
      <c r="CY843" s="1062">
        <v>4</v>
      </c>
      <c r="CZ843" s="1062">
        <v>11</v>
      </c>
      <c r="DA843" s="1082">
        <v>1</v>
      </c>
      <c r="DB843" s="1082"/>
      <c r="DC843" s="1082"/>
      <c r="DD843" s="1082"/>
      <c r="DE843" s="1082"/>
      <c r="DF843" s="1082"/>
      <c r="DG843" s="1082"/>
      <c r="DH843" s="1082"/>
      <c r="DI843" s="1082"/>
      <c r="DJ843" s="1082"/>
      <c r="DK843" s="1082"/>
      <c r="DL843" s="1082"/>
      <c r="EF843" s="1062">
        <v>8</v>
      </c>
      <c r="EG843" s="1062">
        <v>1</v>
      </c>
      <c r="EH843" s="1062">
        <v>2</v>
      </c>
      <c r="EI843" s="1062">
        <v>11</v>
      </c>
      <c r="EJ843" s="1082">
        <v>1</v>
      </c>
      <c r="EM843" s="1062">
        <v>12</v>
      </c>
      <c r="EN843" s="1062">
        <v>2</v>
      </c>
      <c r="EO843" s="1062">
        <v>3</v>
      </c>
      <c r="EP843" s="1062">
        <v>17</v>
      </c>
      <c r="EQ843" s="1082">
        <v>1</v>
      </c>
      <c r="EU843" s="1062">
        <v>7</v>
      </c>
      <c r="EV843" s="1062">
        <v>2</v>
      </c>
      <c r="EW843" s="1062">
        <v>6</v>
      </c>
      <c r="EX843" s="1062">
        <v>15</v>
      </c>
      <c r="EY843" s="1081">
        <v>1</v>
      </c>
      <c r="FB843" s="1062">
        <v>9</v>
      </c>
      <c r="FC843" s="1062">
        <v>3</v>
      </c>
      <c r="FD843" s="1062">
        <v>14</v>
      </c>
      <c r="FE843" s="1062">
        <v>26</v>
      </c>
      <c r="FF843" s="1082">
        <v>1</v>
      </c>
      <c r="FJ843" s="1062">
        <v>0</v>
      </c>
      <c r="FK843" s="1062">
        <v>0</v>
      </c>
      <c r="FL843" s="1062">
        <v>0</v>
      </c>
      <c r="FM843" s="1062">
        <v>0</v>
      </c>
      <c r="FN843" s="1124">
        <v>0</v>
      </c>
      <c r="FQ843" s="1062">
        <v>0</v>
      </c>
      <c r="FR843" s="1062">
        <v>0</v>
      </c>
      <c r="FS843" s="1062">
        <v>0</v>
      </c>
      <c r="FT843" s="1062">
        <v>0</v>
      </c>
      <c r="FU843" s="1076">
        <v>0</v>
      </c>
      <c r="FY843" s="1062">
        <v>0</v>
      </c>
      <c r="FZ843" s="1062">
        <v>1</v>
      </c>
      <c r="GA843" s="1062">
        <v>0</v>
      </c>
      <c r="GB843" s="590">
        <v>1</v>
      </c>
      <c r="GC843" s="1139">
        <v>1</v>
      </c>
      <c r="GE843" s="589">
        <v>29</v>
      </c>
      <c r="GF843" s="589">
        <v>8</v>
      </c>
      <c r="GG843" s="589">
        <v>13</v>
      </c>
      <c r="GH843" s="586">
        <v>1</v>
      </c>
      <c r="GI843" s="586">
        <v>5</v>
      </c>
    </row>
    <row r="844" spans="1:192" hidden="1" x14ac:dyDescent="0.35">
      <c r="A844" s="1225">
        <v>43902</v>
      </c>
      <c r="Q844" s="1062">
        <v>3</v>
      </c>
      <c r="R844" s="1062">
        <v>1</v>
      </c>
      <c r="S844" s="1062">
        <v>2</v>
      </c>
      <c r="T844" s="1062">
        <v>6</v>
      </c>
      <c r="U844" s="1076">
        <v>1</v>
      </c>
      <c r="W844" s="1062">
        <v>3</v>
      </c>
      <c r="X844" s="1062">
        <v>1</v>
      </c>
      <c r="Y844" s="1062">
        <v>2</v>
      </c>
      <c r="Z844" s="1062">
        <v>6</v>
      </c>
      <c r="AA844" s="1076">
        <v>1</v>
      </c>
      <c r="AC844" s="1062">
        <v>4</v>
      </c>
      <c r="AD844" s="1062">
        <v>0</v>
      </c>
      <c r="AE844" s="1062">
        <v>0</v>
      </c>
      <c r="AF844" s="1062">
        <v>4</v>
      </c>
      <c r="AG844" s="1076">
        <v>1</v>
      </c>
      <c r="AJ844" s="1062">
        <v>4</v>
      </c>
      <c r="AK844" s="1062">
        <v>0</v>
      </c>
      <c r="AL844" s="1062">
        <v>0</v>
      </c>
      <c r="AM844" s="1062">
        <v>4</v>
      </c>
      <c r="AN844" s="1076">
        <v>1</v>
      </c>
      <c r="AQ844" s="1062">
        <v>0</v>
      </c>
      <c r="AR844" s="1062">
        <v>1</v>
      </c>
      <c r="AS844" s="1062">
        <v>1</v>
      </c>
      <c r="AT844" s="1062">
        <v>2</v>
      </c>
      <c r="AU844" s="1082">
        <v>1</v>
      </c>
      <c r="AX844" s="1062">
        <v>1</v>
      </c>
      <c r="AY844" s="1062">
        <v>2</v>
      </c>
      <c r="AZ844" s="1062">
        <v>2</v>
      </c>
      <c r="BA844" s="1062">
        <v>5</v>
      </c>
      <c r="BB844" s="1082">
        <v>1</v>
      </c>
      <c r="BP844" s="1062">
        <v>0</v>
      </c>
      <c r="BQ844" s="1128">
        <v>1</v>
      </c>
      <c r="BR844" s="1081">
        <v>0</v>
      </c>
      <c r="BV844" s="1062">
        <v>0</v>
      </c>
      <c r="BW844" s="1076">
        <v>1</v>
      </c>
      <c r="CA844" s="1062">
        <v>7</v>
      </c>
      <c r="CB844" s="1062">
        <v>2</v>
      </c>
      <c r="CC844" s="1062">
        <v>2</v>
      </c>
      <c r="CD844" s="1062">
        <v>11</v>
      </c>
      <c r="CE844" s="1082">
        <v>1</v>
      </c>
      <c r="CH844" s="1062">
        <v>8</v>
      </c>
      <c r="CI844" s="1062">
        <v>2</v>
      </c>
      <c r="CJ844" s="1062">
        <v>4</v>
      </c>
      <c r="CK844" s="1062">
        <v>14</v>
      </c>
      <c r="CL844" s="1082">
        <v>1</v>
      </c>
      <c r="CP844" s="1062">
        <v>3</v>
      </c>
      <c r="CQ844" s="1062">
        <v>0</v>
      </c>
      <c r="CR844" s="1062">
        <v>4</v>
      </c>
      <c r="CS844" s="1062">
        <v>7</v>
      </c>
      <c r="CT844" s="1082">
        <v>1</v>
      </c>
      <c r="CW844" s="1062">
        <v>6</v>
      </c>
      <c r="CX844" s="1062">
        <v>1</v>
      </c>
      <c r="CY844" s="1062">
        <v>7</v>
      </c>
      <c r="CZ844" s="1062">
        <v>14</v>
      </c>
      <c r="DA844" s="1082">
        <v>1</v>
      </c>
      <c r="DB844" s="1082"/>
      <c r="DC844" s="1082"/>
      <c r="DD844" s="1082"/>
      <c r="DE844" s="1082"/>
      <c r="DF844" s="1082"/>
      <c r="DG844" s="1082"/>
      <c r="DH844" s="1082"/>
      <c r="DI844" s="1082"/>
      <c r="DJ844" s="1082"/>
      <c r="DK844" s="1082"/>
      <c r="DL844" s="1082"/>
      <c r="EF844" s="1062">
        <v>10</v>
      </c>
      <c r="EG844" s="1062">
        <v>1</v>
      </c>
      <c r="EH844" s="1062">
        <v>1</v>
      </c>
      <c r="EI844" s="1062">
        <v>12</v>
      </c>
      <c r="EJ844" s="1082">
        <v>1</v>
      </c>
      <c r="EM844" s="1062">
        <v>11</v>
      </c>
      <c r="EN844" s="1062">
        <v>3</v>
      </c>
      <c r="EO844" s="1062">
        <v>6</v>
      </c>
      <c r="EP844" s="1062">
        <v>20</v>
      </c>
      <c r="EQ844" s="1082">
        <v>1</v>
      </c>
      <c r="EU844" s="1062">
        <v>6</v>
      </c>
      <c r="EV844" s="1062">
        <v>0</v>
      </c>
      <c r="EW844" s="1062">
        <v>0</v>
      </c>
      <c r="EX844" s="1062">
        <v>6</v>
      </c>
      <c r="EY844" s="1081">
        <v>1</v>
      </c>
      <c r="FB844" s="1062">
        <v>6</v>
      </c>
      <c r="FC844" s="1062">
        <v>3</v>
      </c>
      <c r="FD844" s="1062">
        <v>3</v>
      </c>
      <c r="FE844" s="1062">
        <v>12</v>
      </c>
      <c r="FF844" s="1082">
        <v>1</v>
      </c>
      <c r="FJ844" s="1062">
        <v>1</v>
      </c>
      <c r="FK844" s="1062">
        <v>0</v>
      </c>
      <c r="FL844" s="1062">
        <v>0</v>
      </c>
      <c r="FM844" s="1062">
        <v>1</v>
      </c>
      <c r="FN844" s="1124">
        <v>1</v>
      </c>
      <c r="FQ844" s="1062">
        <v>3</v>
      </c>
      <c r="FR844" s="1062">
        <v>1</v>
      </c>
      <c r="FS844" s="1062">
        <v>0</v>
      </c>
      <c r="FT844" s="1062">
        <v>4</v>
      </c>
      <c r="FU844" s="1076">
        <v>1</v>
      </c>
      <c r="FY844" s="1062">
        <v>0</v>
      </c>
      <c r="FZ844" s="1062">
        <v>0</v>
      </c>
      <c r="GA844" s="1062">
        <v>4</v>
      </c>
      <c r="GB844" s="590">
        <v>4</v>
      </c>
      <c r="GC844" s="1139">
        <v>1</v>
      </c>
      <c r="GE844" s="589">
        <v>31</v>
      </c>
      <c r="GF844" s="589">
        <v>4</v>
      </c>
      <c r="GG844" s="589">
        <v>12</v>
      </c>
      <c r="GH844" s="586">
        <v>1</v>
      </c>
      <c r="GI844" s="586">
        <v>6</v>
      </c>
    </row>
    <row r="845" spans="1:192" hidden="1" x14ac:dyDescent="0.35">
      <c r="A845" s="1227">
        <v>43903</v>
      </c>
      <c r="Q845" s="1062">
        <v>2</v>
      </c>
      <c r="R845" s="1062">
        <v>0</v>
      </c>
      <c r="S845" s="1062">
        <v>2</v>
      </c>
      <c r="T845" s="1062">
        <v>4</v>
      </c>
      <c r="U845" s="1076">
        <v>1</v>
      </c>
      <c r="W845" s="1062">
        <v>2</v>
      </c>
      <c r="X845" s="1062">
        <v>1</v>
      </c>
      <c r="Y845" s="1062">
        <v>2</v>
      </c>
      <c r="Z845" s="1062">
        <v>5</v>
      </c>
      <c r="AA845" s="1076">
        <v>1</v>
      </c>
      <c r="AC845" s="1062">
        <v>2</v>
      </c>
      <c r="AD845" s="1062">
        <v>0</v>
      </c>
      <c r="AE845" s="1062">
        <v>0</v>
      </c>
      <c r="AF845" s="1062">
        <v>2</v>
      </c>
      <c r="AG845" s="1076">
        <v>1</v>
      </c>
      <c r="AJ845" s="1062">
        <v>2</v>
      </c>
      <c r="AK845" s="1062">
        <v>0</v>
      </c>
      <c r="AL845" s="1062">
        <v>0</v>
      </c>
      <c r="AM845" s="1062">
        <v>2</v>
      </c>
      <c r="AN845" s="1076">
        <v>1</v>
      </c>
      <c r="AQ845" s="1062">
        <v>1</v>
      </c>
      <c r="AR845" s="1062">
        <v>0</v>
      </c>
      <c r="AS845" s="1062">
        <v>0</v>
      </c>
      <c r="AT845" s="1062">
        <v>1</v>
      </c>
      <c r="AU845" s="1082">
        <v>1</v>
      </c>
      <c r="AX845" s="1062">
        <v>2</v>
      </c>
      <c r="AY845" s="1062">
        <v>2</v>
      </c>
      <c r="AZ845" s="1062">
        <v>0</v>
      </c>
      <c r="BA845" s="1062">
        <v>4</v>
      </c>
      <c r="BB845" s="1082">
        <v>1</v>
      </c>
      <c r="BP845" s="1062">
        <v>0</v>
      </c>
      <c r="BQ845" s="1128">
        <v>1</v>
      </c>
      <c r="BR845" s="1081">
        <v>0</v>
      </c>
      <c r="BV845" s="1062">
        <v>0</v>
      </c>
      <c r="BW845" s="1076">
        <v>1</v>
      </c>
      <c r="CA845" s="1062">
        <v>3</v>
      </c>
      <c r="CB845" s="1062">
        <v>0</v>
      </c>
      <c r="CC845" s="1062">
        <v>5</v>
      </c>
      <c r="CD845" s="1062">
        <v>8</v>
      </c>
      <c r="CE845" s="1082">
        <v>1</v>
      </c>
      <c r="CH845" s="1062">
        <v>4</v>
      </c>
      <c r="CI845" s="1062">
        <v>2</v>
      </c>
      <c r="CJ845" s="1062">
        <v>9</v>
      </c>
      <c r="CK845" s="1062">
        <v>15</v>
      </c>
      <c r="CL845" s="1082">
        <v>1</v>
      </c>
      <c r="CP845" s="1062">
        <v>3</v>
      </c>
      <c r="CQ845" s="1062">
        <v>0</v>
      </c>
      <c r="CR845" s="1062">
        <v>0</v>
      </c>
      <c r="CS845" s="1062">
        <v>3</v>
      </c>
      <c r="CT845" s="1082">
        <v>1</v>
      </c>
      <c r="CW845" s="1062">
        <v>3</v>
      </c>
      <c r="CX845" s="1062">
        <v>0</v>
      </c>
      <c r="CY845" s="1062">
        <v>0</v>
      </c>
      <c r="CZ845" s="1062">
        <v>3</v>
      </c>
      <c r="DA845" s="1082">
        <v>1</v>
      </c>
      <c r="DB845" s="1082"/>
      <c r="DC845" s="1082"/>
      <c r="DD845" s="1082"/>
      <c r="DE845" s="1082"/>
      <c r="DF845" s="1082"/>
      <c r="DG845" s="1082"/>
      <c r="DH845" s="1082"/>
      <c r="DI845" s="1082"/>
      <c r="DJ845" s="1082"/>
      <c r="DK845" s="1082"/>
      <c r="DL845" s="1082"/>
      <c r="EF845" s="1062">
        <v>6</v>
      </c>
      <c r="EG845" s="1062">
        <v>2</v>
      </c>
      <c r="EH845" s="1062">
        <v>1</v>
      </c>
      <c r="EI845" s="1062">
        <v>9</v>
      </c>
      <c r="EJ845" s="1082">
        <v>1</v>
      </c>
      <c r="EM845" s="1062">
        <v>7</v>
      </c>
      <c r="EN845" s="1062">
        <v>2</v>
      </c>
      <c r="EO845" s="1062">
        <v>4</v>
      </c>
      <c r="EP845" s="1062">
        <v>13</v>
      </c>
      <c r="EQ845" s="1082">
        <v>1</v>
      </c>
      <c r="EU845" s="1062">
        <v>2</v>
      </c>
      <c r="EV845" s="1062">
        <v>1</v>
      </c>
      <c r="EW845" s="1062">
        <v>0</v>
      </c>
      <c r="EX845" s="1062">
        <v>3</v>
      </c>
      <c r="EY845" s="1081">
        <v>1</v>
      </c>
      <c r="FB845" s="1062">
        <v>3</v>
      </c>
      <c r="FC845" s="1062">
        <v>2</v>
      </c>
      <c r="FD845" s="1062">
        <v>4</v>
      </c>
      <c r="FE845" s="1062">
        <v>9</v>
      </c>
      <c r="FF845" s="1082">
        <v>1</v>
      </c>
      <c r="FJ845" s="1062">
        <v>3</v>
      </c>
      <c r="FK845" s="1062">
        <v>0</v>
      </c>
      <c r="FL845" s="1062">
        <v>1</v>
      </c>
      <c r="FM845" s="1062">
        <v>4</v>
      </c>
      <c r="FN845" s="1124">
        <v>1</v>
      </c>
      <c r="FQ845" s="1062">
        <v>4</v>
      </c>
      <c r="FR845" s="1062">
        <v>1</v>
      </c>
      <c r="FS845" s="1062">
        <v>2</v>
      </c>
      <c r="FT845" s="1062">
        <v>7</v>
      </c>
      <c r="FU845" s="1076">
        <v>1</v>
      </c>
      <c r="FY845" s="1062">
        <v>0</v>
      </c>
      <c r="FZ845" s="1062">
        <v>0</v>
      </c>
      <c r="GA845" s="1062">
        <v>4</v>
      </c>
      <c r="GB845" s="590">
        <v>4</v>
      </c>
      <c r="GC845" s="1139">
        <v>1</v>
      </c>
      <c r="GE845" s="589">
        <v>20</v>
      </c>
      <c r="GF845" s="589">
        <v>3</v>
      </c>
      <c r="GG845" s="589">
        <v>11</v>
      </c>
      <c r="GH845" s="586">
        <v>1</v>
      </c>
      <c r="GI845" s="586">
        <v>4</v>
      </c>
    </row>
    <row r="846" spans="1:192" hidden="1" x14ac:dyDescent="0.35">
      <c r="A846" s="1225">
        <v>43906</v>
      </c>
      <c r="Q846" s="1062">
        <v>7</v>
      </c>
      <c r="R846" s="1062">
        <v>3</v>
      </c>
      <c r="S846" s="1062">
        <v>10</v>
      </c>
      <c r="T846" s="1062">
        <v>20</v>
      </c>
      <c r="U846" s="1076">
        <v>1</v>
      </c>
      <c r="W846" s="1062">
        <v>7</v>
      </c>
      <c r="X846" s="1062">
        <v>3</v>
      </c>
      <c r="Y846" s="1062">
        <v>10</v>
      </c>
      <c r="Z846" s="1062">
        <v>20</v>
      </c>
      <c r="AA846" s="1076">
        <v>1</v>
      </c>
      <c r="AC846" s="1062">
        <v>1</v>
      </c>
      <c r="AD846" s="1062">
        <v>0</v>
      </c>
      <c r="AE846" s="1062">
        <v>7</v>
      </c>
      <c r="AF846" s="1062">
        <v>8</v>
      </c>
      <c r="AG846" s="1076">
        <v>1</v>
      </c>
      <c r="AJ846" s="1062">
        <v>4</v>
      </c>
      <c r="AK846" s="1062">
        <v>4</v>
      </c>
      <c r="AL846" s="1062">
        <v>1</v>
      </c>
      <c r="AM846" s="1062">
        <v>9</v>
      </c>
      <c r="AN846" s="1076">
        <v>1</v>
      </c>
      <c r="AQ846" s="1062">
        <v>0</v>
      </c>
      <c r="AR846" s="1062">
        <v>0</v>
      </c>
      <c r="AS846" s="1062">
        <v>0</v>
      </c>
      <c r="AT846" s="1062">
        <v>0</v>
      </c>
      <c r="AU846" s="1082">
        <v>0</v>
      </c>
      <c r="AX846" s="1062">
        <v>0</v>
      </c>
      <c r="AY846" s="1062">
        <v>0</v>
      </c>
      <c r="AZ846" s="1062">
        <v>0</v>
      </c>
      <c r="BA846" s="1062">
        <v>0</v>
      </c>
      <c r="BB846" s="1082">
        <v>0</v>
      </c>
      <c r="BP846" s="1062">
        <v>0</v>
      </c>
      <c r="BQ846" s="1128">
        <v>1</v>
      </c>
      <c r="BR846" s="1081">
        <v>0</v>
      </c>
      <c r="BV846" s="1062">
        <v>0</v>
      </c>
      <c r="BW846" s="1076">
        <v>1</v>
      </c>
      <c r="CA846" s="1062">
        <v>2</v>
      </c>
      <c r="CB846" s="1062">
        <v>0</v>
      </c>
      <c r="CC846" s="1062">
        <v>0</v>
      </c>
      <c r="CD846" s="1062">
        <v>2</v>
      </c>
      <c r="CE846" s="1082">
        <v>1</v>
      </c>
      <c r="CH846" s="1062">
        <v>7</v>
      </c>
      <c r="CI846" s="1062">
        <v>2</v>
      </c>
      <c r="CJ846" s="1062">
        <v>4</v>
      </c>
      <c r="CK846" s="1062">
        <v>13</v>
      </c>
      <c r="CL846" s="1082">
        <v>1</v>
      </c>
      <c r="CP846" s="1062">
        <v>3</v>
      </c>
      <c r="CQ846" s="1062">
        <v>0</v>
      </c>
      <c r="CR846" s="1062">
        <v>0</v>
      </c>
      <c r="CS846" s="1062">
        <v>3</v>
      </c>
      <c r="CT846" s="1082">
        <v>1</v>
      </c>
      <c r="CW846" s="1062">
        <v>3</v>
      </c>
      <c r="CX846" s="1062">
        <v>0</v>
      </c>
      <c r="CY846" s="1062">
        <v>1</v>
      </c>
      <c r="CZ846" s="1062">
        <v>4</v>
      </c>
      <c r="DA846" s="1082">
        <v>1</v>
      </c>
      <c r="DB846" s="1082"/>
      <c r="DC846" s="1082"/>
      <c r="DD846" s="1082"/>
      <c r="DE846" s="1082"/>
      <c r="DF846" s="1082"/>
      <c r="DG846" s="1082"/>
      <c r="DH846" s="1082"/>
      <c r="DI846" s="1082"/>
      <c r="DJ846" s="1082"/>
      <c r="DK846" s="1082"/>
      <c r="DL846" s="1082"/>
      <c r="EF846" s="1062">
        <v>9</v>
      </c>
      <c r="EG846" s="1062">
        <v>0</v>
      </c>
      <c r="EH846" s="1062">
        <v>5</v>
      </c>
      <c r="EI846" s="1062">
        <v>14</v>
      </c>
      <c r="EJ846" s="1082">
        <v>1</v>
      </c>
      <c r="EM846" s="1062">
        <v>10</v>
      </c>
      <c r="EN846" s="1062">
        <v>1</v>
      </c>
      <c r="EO846" s="1062">
        <v>7</v>
      </c>
      <c r="EP846" s="1062">
        <v>18</v>
      </c>
      <c r="EQ846" s="1082">
        <v>1</v>
      </c>
      <c r="EU846" s="1062">
        <v>2</v>
      </c>
      <c r="EV846" s="1062">
        <v>0</v>
      </c>
      <c r="EW846" s="1062">
        <v>3</v>
      </c>
      <c r="EX846" s="1062">
        <v>5</v>
      </c>
      <c r="EY846" s="1081">
        <v>1</v>
      </c>
      <c r="FB846" s="1062">
        <v>2</v>
      </c>
      <c r="FC846" s="1062">
        <v>1</v>
      </c>
      <c r="FD846" s="1062">
        <v>7</v>
      </c>
      <c r="FE846" s="1062">
        <v>10</v>
      </c>
      <c r="FF846" s="1082">
        <v>1</v>
      </c>
      <c r="FJ846" s="1062">
        <v>4</v>
      </c>
      <c r="FK846" s="1062">
        <v>0</v>
      </c>
      <c r="FL846" s="1062">
        <v>2</v>
      </c>
      <c r="FM846" s="1062">
        <v>6</v>
      </c>
      <c r="FN846" s="1124">
        <v>1</v>
      </c>
      <c r="FQ846" s="1062">
        <v>5</v>
      </c>
      <c r="FR846" s="1062">
        <v>0</v>
      </c>
      <c r="FS846" s="1062">
        <v>4</v>
      </c>
      <c r="FT846" s="1062">
        <v>9</v>
      </c>
      <c r="FU846" s="1076">
        <v>1</v>
      </c>
      <c r="FY846" s="1062">
        <v>0</v>
      </c>
      <c r="FZ846" s="1062">
        <v>0</v>
      </c>
      <c r="GA846" s="1062">
        <v>0</v>
      </c>
      <c r="GB846" s="590">
        <v>0</v>
      </c>
      <c r="GC846" s="1139">
        <v>1</v>
      </c>
      <c r="GE846" s="589">
        <v>21</v>
      </c>
      <c r="GF846" s="589">
        <v>0</v>
      </c>
      <c r="GG846" s="589">
        <v>17</v>
      </c>
      <c r="GH846" s="586">
        <v>0</v>
      </c>
      <c r="GI846" s="586">
        <v>4</v>
      </c>
    </row>
    <row r="847" spans="1:192" hidden="1" x14ac:dyDescent="0.35">
      <c r="A847" s="1225">
        <v>43907</v>
      </c>
      <c r="Q847" s="1062">
        <v>5</v>
      </c>
      <c r="R847" s="1062">
        <v>1</v>
      </c>
      <c r="S847" s="1062">
        <v>1</v>
      </c>
      <c r="T847" s="1062">
        <v>7</v>
      </c>
      <c r="U847" s="1076">
        <v>1</v>
      </c>
      <c r="W847" s="1062">
        <v>6</v>
      </c>
      <c r="X847" s="1062">
        <v>1</v>
      </c>
      <c r="Y847" s="1062">
        <v>2</v>
      </c>
      <c r="Z847" s="1062">
        <v>9</v>
      </c>
      <c r="AA847" s="1076">
        <v>1</v>
      </c>
      <c r="AC847" s="1062">
        <v>1</v>
      </c>
      <c r="AD847" s="1062">
        <v>1</v>
      </c>
      <c r="AE847" s="1062">
        <v>3</v>
      </c>
      <c r="AF847" s="1062">
        <v>5</v>
      </c>
      <c r="AG847" s="1076">
        <v>1</v>
      </c>
      <c r="AJ847" s="1062">
        <v>2</v>
      </c>
      <c r="AK847" s="1062">
        <v>3</v>
      </c>
      <c r="AL847" s="1062">
        <v>3</v>
      </c>
      <c r="AM847" s="1062">
        <v>8</v>
      </c>
      <c r="AN847" s="1076">
        <v>1</v>
      </c>
      <c r="AQ847" s="1062">
        <v>0</v>
      </c>
      <c r="AR847" s="1062">
        <v>2</v>
      </c>
      <c r="AS847" s="1062">
        <v>6</v>
      </c>
      <c r="AT847" s="1062">
        <v>8</v>
      </c>
      <c r="AU847" s="1082">
        <v>1</v>
      </c>
      <c r="AX847" s="1062">
        <v>1</v>
      </c>
      <c r="AY847" s="1062">
        <v>3</v>
      </c>
      <c r="AZ847" s="1062">
        <v>8</v>
      </c>
      <c r="BA847" s="1062">
        <v>12</v>
      </c>
      <c r="BB847" s="1082">
        <v>1</v>
      </c>
      <c r="BP847" s="1062">
        <v>0</v>
      </c>
      <c r="BQ847" s="1128">
        <v>1</v>
      </c>
      <c r="BR847" s="1081">
        <v>0</v>
      </c>
      <c r="BV847" s="1062">
        <v>0</v>
      </c>
      <c r="BW847" s="1076">
        <v>1</v>
      </c>
      <c r="CA847" s="1062">
        <v>6</v>
      </c>
      <c r="CB847" s="1062">
        <v>0</v>
      </c>
      <c r="CC847" s="1062">
        <v>3</v>
      </c>
      <c r="CD847" s="1062">
        <v>9</v>
      </c>
      <c r="CE847" s="1082">
        <v>1</v>
      </c>
      <c r="CH847" s="1062">
        <v>8</v>
      </c>
      <c r="CI847" s="1062">
        <v>3</v>
      </c>
      <c r="CJ847" s="1062">
        <v>4</v>
      </c>
      <c r="CK847" s="1062">
        <v>15</v>
      </c>
      <c r="CL847" s="1082">
        <v>1</v>
      </c>
      <c r="CP847" s="1062">
        <v>3</v>
      </c>
      <c r="CQ847" s="1062">
        <v>1</v>
      </c>
      <c r="CR847" s="1062">
        <v>2</v>
      </c>
      <c r="CS847" s="1062">
        <v>6</v>
      </c>
      <c r="CT847" s="1082">
        <v>1</v>
      </c>
      <c r="CW847" s="1062">
        <v>3</v>
      </c>
      <c r="CX847" s="1062">
        <v>1</v>
      </c>
      <c r="CY847" s="1062">
        <v>2</v>
      </c>
      <c r="CZ847" s="1062">
        <v>6</v>
      </c>
      <c r="DA847" s="1082">
        <v>1</v>
      </c>
      <c r="DB847" s="1082"/>
      <c r="DC847" s="1082"/>
      <c r="DD847" s="1082"/>
      <c r="DE847" s="1082"/>
      <c r="DF847" s="1082"/>
      <c r="DG847" s="1082"/>
      <c r="DH847" s="1082"/>
      <c r="DI847" s="1082"/>
      <c r="DJ847" s="1082"/>
      <c r="DK847" s="1082"/>
      <c r="DL847" s="1082"/>
      <c r="EF847" s="1062">
        <v>8</v>
      </c>
      <c r="EG847" s="1062">
        <v>3</v>
      </c>
      <c r="EH847" s="1062">
        <v>8</v>
      </c>
      <c r="EI847" s="1062">
        <v>19</v>
      </c>
      <c r="EJ847" s="1082">
        <v>1</v>
      </c>
      <c r="EM847" s="1062">
        <v>11</v>
      </c>
      <c r="EN847" s="1062">
        <v>3</v>
      </c>
      <c r="EO847" s="1062">
        <v>13</v>
      </c>
      <c r="EP847" s="1062">
        <v>27</v>
      </c>
      <c r="EQ847" s="1082">
        <v>1</v>
      </c>
      <c r="EU847" s="1062">
        <v>3</v>
      </c>
      <c r="EV847" s="1062">
        <v>1</v>
      </c>
      <c r="EW847" s="1062">
        <v>5</v>
      </c>
      <c r="EX847" s="1062">
        <v>9</v>
      </c>
      <c r="EY847" s="1081">
        <v>1</v>
      </c>
      <c r="FB847" s="1062">
        <v>6</v>
      </c>
      <c r="FC847" s="1062">
        <v>3</v>
      </c>
      <c r="FD847" s="1062">
        <v>9</v>
      </c>
      <c r="FE847" s="1062">
        <v>18</v>
      </c>
      <c r="FF847" s="1082">
        <v>1</v>
      </c>
      <c r="FJ847" s="1062">
        <v>5</v>
      </c>
      <c r="FK847" s="1062">
        <v>2</v>
      </c>
      <c r="FL847" s="1062">
        <v>2</v>
      </c>
      <c r="FM847" s="1062">
        <v>9</v>
      </c>
      <c r="FN847" s="1124">
        <v>1</v>
      </c>
      <c r="FQ847" s="1062">
        <v>5</v>
      </c>
      <c r="FR847" s="1062">
        <v>2</v>
      </c>
      <c r="FS847" s="1062">
        <v>4</v>
      </c>
      <c r="FT847" s="1062">
        <v>11</v>
      </c>
      <c r="FU847" s="1076">
        <v>1</v>
      </c>
      <c r="FY847" s="1062">
        <v>1</v>
      </c>
      <c r="FZ847" s="1062">
        <v>0</v>
      </c>
      <c r="GA847" s="1062">
        <v>2</v>
      </c>
      <c r="GB847" s="590">
        <v>3</v>
      </c>
      <c r="GC847" s="1139">
        <v>1</v>
      </c>
      <c r="GE847" s="589">
        <v>27</v>
      </c>
      <c r="GF847" s="589">
        <v>10</v>
      </c>
      <c r="GG847" s="589">
        <v>31</v>
      </c>
      <c r="GH847" s="586">
        <v>0</v>
      </c>
      <c r="GI847" s="586">
        <v>1</v>
      </c>
    </row>
    <row r="848" spans="1:192" hidden="1" x14ac:dyDescent="0.35">
      <c r="A848" s="1225">
        <v>43908</v>
      </c>
      <c r="Q848" s="1062">
        <v>0</v>
      </c>
      <c r="R848" s="1062">
        <v>0</v>
      </c>
      <c r="S848" s="1062">
        <v>7</v>
      </c>
      <c r="T848" s="1062">
        <v>7</v>
      </c>
      <c r="U848" s="1076">
        <v>1</v>
      </c>
      <c r="W848" s="1062">
        <v>0</v>
      </c>
      <c r="X848" s="1062">
        <v>0</v>
      </c>
      <c r="Y848" s="1062">
        <v>8</v>
      </c>
      <c r="Z848" s="1062">
        <v>8</v>
      </c>
      <c r="AA848" s="1076">
        <v>1</v>
      </c>
      <c r="AC848" s="1062">
        <v>0</v>
      </c>
      <c r="AD848" s="1062">
        <v>2</v>
      </c>
      <c r="AE848" s="1062">
        <v>4</v>
      </c>
      <c r="AF848" s="1062">
        <v>6</v>
      </c>
      <c r="AG848" s="1076">
        <v>1</v>
      </c>
      <c r="AJ848" s="1062">
        <v>0</v>
      </c>
      <c r="AK848" s="1062">
        <v>2</v>
      </c>
      <c r="AL848" s="1062">
        <v>5</v>
      </c>
      <c r="AM848" s="1062">
        <v>7</v>
      </c>
      <c r="AN848" s="1076">
        <v>1</v>
      </c>
      <c r="AQ848" s="1062">
        <v>0</v>
      </c>
      <c r="AR848" s="1062">
        <v>3</v>
      </c>
      <c r="AS848" s="1062">
        <v>3</v>
      </c>
      <c r="AT848" s="1062">
        <v>6</v>
      </c>
      <c r="AU848" s="1082">
        <v>1</v>
      </c>
      <c r="AX848" s="1062">
        <v>1</v>
      </c>
      <c r="AY848" s="1062">
        <v>3</v>
      </c>
      <c r="AZ848" s="1062">
        <v>4</v>
      </c>
      <c r="BA848" s="1062">
        <v>8</v>
      </c>
      <c r="BB848" s="1082">
        <v>1</v>
      </c>
      <c r="BP848" s="1062">
        <v>0</v>
      </c>
      <c r="BQ848" s="1128">
        <v>1</v>
      </c>
      <c r="BR848" s="1081">
        <v>0</v>
      </c>
      <c r="BV848" s="1062">
        <v>0</v>
      </c>
      <c r="BW848" s="1076">
        <v>1</v>
      </c>
      <c r="CA848" s="1062">
        <v>0</v>
      </c>
      <c r="CB848" s="1062">
        <v>0</v>
      </c>
      <c r="CC848" s="1062">
        <v>5</v>
      </c>
      <c r="CD848" s="1062">
        <v>5</v>
      </c>
      <c r="CE848" s="1082">
        <v>1</v>
      </c>
      <c r="CH848" s="1062">
        <v>8</v>
      </c>
      <c r="CI848" s="1062">
        <v>2</v>
      </c>
      <c r="CJ848" s="1062">
        <v>15</v>
      </c>
      <c r="CK848" s="1062">
        <v>25</v>
      </c>
      <c r="CL848" s="1082">
        <v>1</v>
      </c>
      <c r="CP848" s="1062">
        <v>0</v>
      </c>
      <c r="CQ848" s="1062">
        <v>0</v>
      </c>
      <c r="CR848" s="1062">
        <v>4</v>
      </c>
      <c r="CS848" s="1062">
        <v>4</v>
      </c>
      <c r="CT848" s="1082">
        <v>1</v>
      </c>
      <c r="CW848" s="1062">
        <v>0</v>
      </c>
      <c r="CX848" s="1062">
        <v>0</v>
      </c>
      <c r="CY848" s="1062">
        <v>6</v>
      </c>
      <c r="CZ848" s="1062">
        <v>6</v>
      </c>
      <c r="DA848" s="1082">
        <v>1</v>
      </c>
      <c r="DB848" s="1082"/>
      <c r="DC848" s="1082"/>
      <c r="DD848" s="1082"/>
      <c r="DE848" s="1082"/>
      <c r="DF848" s="1082"/>
      <c r="DG848" s="1082"/>
      <c r="DH848" s="1082"/>
      <c r="DI848" s="1082"/>
      <c r="DJ848" s="1082"/>
      <c r="DK848" s="1082"/>
      <c r="DL848" s="1082"/>
      <c r="EF848" s="1062">
        <v>2</v>
      </c>
      <c r="EG848" s="1062">
        <v>0</v>
      </c>
      <c r="EH848" s="1062">
        <v>7</v>
      </c>
      <c r="EI848" s="1062">
        <v>9</v>
      </c>
      <c r="EJ848" s="1082">
        <v>1</v>
      </c>
      <c r="EM848" s="1062">
        <v>5</v>
      </c>
      <c r="EN848" s="1062">
        <v>8</v>
      </c>
      <c r="EO848" s="1062">
        <v>9</v>
      </c>
      <c r="EP848" s="1062">
        <v>22</v>
      </c>
      <c r="EQ848" s="1082">
        <v>1</v>
      </c>
      <c r="EU848" s="1062">
        <v>1</v>
      </c>
      <c r="EV848" s="1062">
        <v>1</v>
      </c>
      <c r="EW848" s="1062">
        <v>5</v>
      </c>
      <c r="EX848" s="1062">
        <v>7</v>
      </c>
      <c r="EY848" s="1081">
        <v>1</v>
      </c>
      <c r="FB848" s="1062">
        <v>5</v>
      </c>
      <c r="FC848" s="1062">
        <v>5</v>
      </c>
      <c r="FD848" s="1062">
        <v>10</v>
      </c>
      <c r="FE848" s="1062">
        <v>20</v>
      </c>
      <c r="FF848" s="1082">
        <v>1</v>
      </c>
      <c r="FJ848" s="1062">
        <v>0</v>
      </c>
      <c r="FK848" s="1062">
        <v>1</v>
      </c>
      <c r="FL848" s="1062">
        <v>6</v>
      </c>
      <c r="FM848" s="1062">
        <v>7</v>
      </c>
      <c r="FN848" s="1124">
        <v>1</v>
      </c>
      <c r="FQ848" s="1062">
        <v>3</v>
      </c>
      <c r="FR848" s="1062">
        <v>1</v>
      </c>
      <c r="FS848" s="1062">
        <v>10</v>
      </c>
      <c r="FT848" s="1062">
        <v>14</v>
      </c>
      <c r="FU848" s="1076">
        <v>1</v>
      </c>
      <c r="FY848" s="1062">
        <v>0</v>
      </c>
      <c r="FZ848" s="1062">
        <v>0</v>
      </c>
      <c r="GA848" s="1062">
        <v>0</v>
      </c>
      <c r="GB848" s="590">
        <v>0</v>
      </c>
      <c r="GC848" s="1139">
        <v>1</v>
      </c>
      <c r="GE848" s="589">
        <v>3</v>
      </c>
      <c r="GF848" s="589">
        <v>7</v>
      </c>
      <c r="GG848" s="589">
        <v>34</v>
      </c>
      <c r="GH848" s="586">
        <v>0</v>
      </c>
      <c r="GI848" s="586">
        <v>1</v>
      </c>
    </row>
    <row r="849" spans="1:192" hidden="1" x14ac:dyDescent="0.35">
      <c r="A849" s="1225">
        <v>43909</v>
      </c>
      <c r="Q849" s="1062">
        <v>1</v>
      </c>
      <c r="R849" s="1062">
        <v>0</v>
      </c>
      <c r="S849" s="1062">
        <v>5</v>
      </c>
      <c r="T849" s="1062">
        <v>6</v>
      </c>
      <c r="U849" s="1076">
        <v>1</v>
      </c>
      <c r="W849" s="1062">
        <v>1</v>
      </c>
      <c r="X849" s="1062">
        <v>0</v>
      </c>
      <c r="Y849" s="1062">
        <v>6</v>
      </c>
      <c r="Z849" s="1062">
        <v>7</v>
      </c>
      <c r="AA849" s="1076">
        <v>1</v>
      </c>
      <c r="AC849" s="1062">
        <v>0</v>
      </c>
      <c r="AD849" s="1062">
        <v>2</v>
      </c>
      <c r="AE849" s="1062">
        <v>4</v>
      </c>
      <c r="AF849" s="1062">
        <v>6</v>
      </c>
      <c r="AG849" s="1076">
        <v>1</v>
      </c>
      <c r="AJ849" s="1062">
        <v>0</v>
      </c>
      <c r="AK849" s="1062">
        <v>3</v>
      </c>
      <c r="AL849" s="1062">
        <v>4</v>
      </c>
      <c r="AM849" s="1062">
        <v>7</v>
      </c>
      <c r="AN849" s="1076">
        <v>1</v>
      </c>
      <c r="AQ849" s="1062">
        <v>1</v>
      </c>
      <c r="AR849" s="1062">
        <v>1</v>
      </c>
      <c r="AS849" s="1062">
        <v>6</v>
      </c>
      <c r="AT849" s="1062">
        <v>8</v>
      </c>
      <c r="AU849" s="1082">
        <v>1</v>
      </c>
      <c r="AX849" s="1062">
        <v>1</v>
      </c>
      <c r="AY849" s="1062">
        <v>2</v>
      </c>
      <c r="AZ849" s="1062">
        <v>8</v>
      </c>
      <c r="BA849" s="1062">
        <v>11</v>
      </c>
      <c r="BB849" s="1082">
        <v>1</v>
      </c>
      <c r="BP849" s="1062">
        <v>0</v>
      </c>
      <c r="BQ849" s="1128">
        <v>1</v>
      </c>
      <c r="BR849" s="1081">
        <v>0</v>
      </c>
      <c r="BV849" s="1062">
        <v>0</v>
      </c>
      <c r="BW849" s="1076">
        <v>1</v>
      </c>
      <c r="CA849" s="1062">
        <v>0</v>
      </c>
      <c r="CB849" s="1062">
        <v>0</v>
      </c>
      <c r="CC849" s="1062">
        <v>4</v>
      </c>
      <c r="CD849" s="1062">
        <v>4</v>
      </c>
      <c r="CE849" s="1082">
        <v>1</v>
      </c>
      <c r="CH849" s="1062">
        <v>5</v>
      </c>
      <c r="CI849" s="1062">
        <v>1</v>
      </c>
      <c r="CJ849" s="1062">
        <v>8</v>
      </c>
      <c r="CK849" s="1062">
        <v>14</v>
      </c>
      <c r="CL849" s="1082">
        <v>1</v>
      </c>
      <c r="CP849" s="1062">
        <v>0</v>
      </c>
      <c r="CQ849" s="1062">
        <v>2</v>
      </c>
      <c r="CR849" s="1062">
        <v>1</v>
      </c>
      <c r="CS849" s="1062">
        <v>3</v>
      </c>
      <c r="CT849" s="1082">
        <v>1</v>
      </c>
      <c r="CW849" s="1062">
        <v>0</v>
      </c>
      <c r="CX849" s="1062">
        <v>2</v>
      </c>
      <c r="CY849" s="1062">
        <v>2</v>
      </c>
      <c r="CZ849" s="1062">
        <v>4</v>
      </c>
      <c r="DA849" s="1082">
        <v>1</v>
      </c>
      <c r="DB849" s="1082"/>
      <c r="DC849" s="1082"/>
      <c r="DD849" s="1082"/>
      <c r="DE849" s="1082"/>
      <c r="DF849" s="1082"/>
      <c r="DG849" s="1082"/>
      <c r="DH849" s="1082"/>
      <c r="DI849" s="1082"/>
      <c r="DJ849" s="1082"/>
      <c r="DK849" s="1082"/>
      <c r="DL849" s="1082"/>
      <c r="EF849" s="1062">
        <v>0</v>
      </c>
      <c r="EG849" s="1062">
        <v>1</v>
      </c>
      <c r="EH849" s="1062">
        <v>3</v>
      </c>
      <c r="EI849" s="1062">
        <v>4</v>
      </c>
      <c r="EJ849" s="1082">
        <v>1</v>
      </c>
      <c r="EM849" s="1062">
        <v>3</v>
      </c>
      <c r="EN849" s="1062">
        <v>3</v>
      </c>
      <c r="EO849" s="1062">
        <v>8</v>
      </c>
      <c r="EP849" s="1062">
        <v>14</v>
      </c>
      <c r="EQ849" s="1082">
        <v>1</v>
      </c>
      <c r="EU849" s="1062">
        <v>0</v>
      </c>
      <c r="EV849" s="1062">
        <v>3</v>
      </c>
      <c r="EW849" s="1062">
        <v>1</v>
      </c>
      <c r="EX849" s="1062">
        <v>4</v>
      </c>
      <c r="EY849" s="1081">
        <v>1</v>
      </c>
      <c r="FB849" s="1062">
        <v>2</v>
      </c>
      <c r="FC849" s="1062">
        <v>4</v>
      </c>
      <c r="FD849" s="1062">
        <v>4</v>
      </c>
      <c r="FE849" s="1062">
        <v>10</v>
      </c>
      <c r="FF849" s="1082">
        <v>1</v>
      </c>
      <c r="FJ849" s="1062">
        <v>1</v>
      </c>
      <c r="FK849" s="1062">
        <v>1</v>
      </c>
      <c r="FL849" s="1062">
        <v>3</v>
      </c>
      <c r="FM849" s="1062">
        <v>5</v>
      </c>
      <c r="FN849" s="1124">
        <v>1</v>
      </c>
      <c r="FQ849" s="1062">
        <v>3</v>
      </c>
      <c r="FR849" s="1062">
        <v>1</v>
      </c>
      <c r="FS849" s="1062">
        <v>5</v>
      </c>
      <c r="FT849" s="1062">
        <v>9</v>
      </c>
      <c r="FU849" s="1076">
        <v>1</v>
      </c>
      <c r="FY849" s="1062">
        <v>0</v>
      </c>
      <c r="FZ849" s="1062">
        <v>0</v>
      </c>
      <c r="GA849" s="1062">
        <v>0</v>
      </c>
      <c r="GB849" s="590">
        <v>0</v>
      </c>
      <c r="GC849" s="1139">
        <v>1</v>
      </c>
      <c r="GE849" s="589">
        <v>2</v>
      </c>
      <c r="GF849" s="589">
        <v>10</v>
      </c>
      <c r="GG849" s="589">
        <v>22</v>
      </c>
      <c r="GH849" s="586">
        <v>0</v>
      </c>
      <c r="GI849" s="586">
        <v>0</v>
      </c>
    </row>
    <row r="850" spans="1:192" hidden="1" x14ac:dyDescent="0.35">
      <c r="A850" s="1227">
        <v>43910</v>
      </c>
      <c r="Q850" s="1062">
        <v>0</v>
      </c>
      <c r="R850" s="1062">
        <v>2</v>
      </c>
      <c r="S850" s="1062">
        <v>8</v>
      </c>
      <c r="T850" s="1062">
        <v>10</v>
      </c>
      <c r="U850" s="1076">
        <v>1</v>
      </c>
      <c r="W850" s="1062">
        <v>0</v>
      </c>
      <c r="X850" s="1062">
        <v>2</v>
      </c>
      <c r="Y850" s="1062">
        <v>8</v>
      </c>
      <c r="Z850" s="1062">
        <v>10</v>
      </c>
      <c r="AA850" s="1076">
        <v>1</v>
      </c>
      <c r="AC850" s="1062">
        <v>0</v>
      </c>
      <c r="AD850" s="1062">
        <v>3</v>
      </c>
      <c r="AE850" s="1062">
        <v>8</v>
      </c>
      <c r="AF850" s="1062">
        <v>11</v>
      </c>
      <c r="AG850" s="1076">
        <v>1</v>
      </c>
      <c r="AJ850" s="1062">
        <v>0</v>
      </c>
      <c r="AK850" s="1062">
        <v>5</v>
      </c>
      <c r="AL850" s="1062">
        <v>8</v>
      </c>
      <c r="AM850" s="1062">
        <v>13</v>
      </c>
      <c r="AN850" s="1076">
        <v>1</v>
      </c>
      <c r="AQ850" s="1062">
        <v>1</v>
      </c>
      <c r="AR850" s="1062">
        <v>5</v>
      </c>
      <c r="AS850" s="1062">
        <v>2</v>
      </c>
      <c r="AT850" s="1062">
        <v>8</v>
      </c>
      <c r="AU850" s="1082">
        <v>1</v>
      </c>
      <c r="AX850" s="1062">
        <v>1</v>
      </c>
      <c r="AY850" s="1062">
        <v>5</v>
      </c>
      <c r="AZ850" s="1062">
        <v>2</v>
      </c>
      <c r="BA850" s="1062">
        <v>8</v>
      </c>
      <c r="BB850" s="1082">
        <v>1</v>
      </c>
      <c r="BP850" s="1062">
        <v>0</v>
      </c>
      <c r="BQ850" s="1128">
        <v>1</v>
      </c>
      <c r="BR850" s="1081">
        <v>0</v>
      </c>
      <c r="BV850" s="1062">
        <v>0</v>
      </c>
      <c r="BW850" s="1076">
        <v>1</v>
      </c>
      <c r="CA850" s="1062">
        <v>0</v>
      </c>
      <c r="CB850" s="1062">
        <v>0</v>
      </c>
      <c r="CC850" s="1062">
        <v>4</v>
      </c>
      <c r="CD850" s="1062">
        <v>4</v>
      </c>
      <c r="CE850" s="1082">
        <v>1</v>
      </c>
      <c r="CH850" s="1062">
        <v>3</v>
      </c>
      <c r="CI850" s="1062">
        <v>1</v>
      </c>
      <c r="CJ850" s="1062">
        <v>4</v>
      </c>
      <c r="CK850" s="1062">
        <v>8</v>
      </c>
      <c r="CL850" s="1082">
        <v>1</v>
      </c>
      <c r="CP850" s="1062">
        <v>0</v>
      </c>
      <c r="CQ850" s="1062">
        <v>4</v>
      </c>
      <c r="CR850" s="1062">
        <v>1</v>
      </c>
      <c r="CS850" s="1062">
        <v>5</v>
      </c>
      <c r="CT850" s="1082">
        <v>1</v>
      </c>
      <c r="CW850" s="1062">
        <v>0</v>
      </c>
      <c r="CX850" s="1062">
        <v>4</v>
      </c>
      <c r="CY850" s="1062">
        <v>1</v>
      </c>
      <c r="CZ850" s="1062">
        <v>5</v>
      </c>
      <c r="DA850" s="1082">
        <v>1</v>
      </c>
      <c r="DB850" s="1082"/>
      <c r="DC850" s="1082"/>
      <c r="DD850" s="1082"/>
      <c r="DE850" s="1082"/>
      <c r="DF850" s="1082"/>
      <c r="DG850" s="1082"/>
      <c r="DH850" s="1082"/>
      <c r="DI850" s="1082"/>
      <c r="DJ850" s="1082"/>
      <c r="DK850" s="1082"/>
      <c r="DL850" s="1082"/>
      <c r="EF850" s="1062">
        <v>0</v>
      </c>
      <c r="EG850" s="1062">
        <v>1</v>
      </c>
      <c r="EH850" s="1062">
        <v>4</v>
      </c>
      <c r="EI850" s="1062">
        <v>5</v>
      </c>
      <c r="EJ850" s="1082">
        <v>1</v>
      </c>
      <c r="EM850" s="1062">
        <v>1</v>
      </c>
      <c r="EN850" s="1062">
        <v>1</v>
      </c>
      <c r="EO850" s="1062">
        <v>6</v>
      </c>
      <c r="EP850" s="1062">
        <v>8</v>
      </c>
      <c r="EQ850" s="1082">
        <v>1</v>
      </c>
      <c r="EU850" s="1062">
        <v>0</v>
      </c>
      <c r="EV850" s="1062">
        <v>2</v>
      </c>
      <c r="EW850" s="1062">
        <v>2</v>
      </c>
      <c r="EX850" s="1062">
        <v>4</v>
      </c>
      <c r="EY850" s="1081">
        <v>1</v>
      </c>
      <c r="FB850" s="1062">
        <v>3</v>
      </c>
      <c r="FC850" s="1062">
        <v>2</v>
      </c>
      <c r="FD850" s="1062">
        <v>4</v>
      </c>
      <c r="FE850" s="1062">
        <v>9</v>
      </c>
      <c r="FF850" s="1082">
        <v>1</v>
      </c>
      <c r="FJ850" s="1062">
        <v>0</v>
      </c>
      <c r="FK850" s="1062">
        <v>0</v>
      </c>
      <c r="FL850" s="1062">
        <v>4</v>
      </c>
      <c r="FM850" s="1062">
        <v>4</v>
      </c>
      <c r="FN850" s="1124">
        <v>1</v>
      </c>
      <c r="FQ850" s="1062">
        <v>0</v>
      </c>
      <c r="FR850" s="1062">
        <v>0</v>
      </c>
      <c r="FS850" s="1062">
        <v>4</v>
      </c>
      <c r="FT850" s="1062">
        <v>4</v>
      </c>
      <c r="FU850" s="1076">
        <v>1</v>
      </c>
      <c r="FY850" s="1062">
        <v>0</v>
      </c>
      <c r="FZ850" s="1062">
        <v>1</v>
      </c>
      <c r="GA850" s="1062">
        <v>1</v>
      </c>
      <c r="GB850" s="590">
        <v>2</v>
      </c>
      <c r="GC850" s="1139">
        <v>1</v>
      </c>
      <c r="GE850" s="589">
        <v>1</v>
      </c>
      <c r="GF850" s="589">
        <v>16</v>
      </c>
      <c r="GG850" s="589">
        <v>26</v>
      </c>
      <c r="GH850" s="586">
        <v>0</v>
      </c>
      <c r="GI850" s="586">
        <v>0</v>
      </c>
    </row>
    <row r="851" spans="1:192" hidden="1" x14ac:dyDescent="0.35">
      <c r="A851" s="1225">
        <v>43913</v>
      </c>
      <c r="Q851" s="1062">
        <v>1</v>
      </c>
      <c r="R851" s="1062">
        <v>1</v>
      </c>
      <c r="S851" s="1062">
        <v>5</v>
      </c>
      <c r="T851" s="1062">
        <v>7</v>
      </c>
      <c r="U851" s="1076">
        <v>1</v>
      </c>
      <c r="W851" s="1062">
        <v>1</v>
      </c>
      <c r="X851" s="1062">
        <v>1</v>
      </c>
      <c r="Y851" s="1062">
        <v>4</v>
      </c>
      <c r="Z851" s="1062">
        <v>6</v>
      </c>
      <c r="AA851" s="1076">
        <v>1</v>
      </c>
      <c r="AC851" s="1062">
        <v>0</v>
      </c>
      <c r="AD851" s="1062">
        <v>4</v>
      </c>
      <c r="AE851" s="1062">
        <v>6</v>
      </c>
      <c r="AF851" s="1062">
        <v>10</v>
      </c>
      <c r="AG851" s="1076">
        <v>1</v>
      </c>
      <c r="AJ851" s="1062">
        <v>0</v>
      </c>
      <c r="AK851" s="1062">
        <v>4</v>
      </c>
      <c r="AL851" s="1062">
        <v>6</v>
      </c>
      <c r="AM851" s="1062">
        <v>10</v>
      </c>
      <c r="AN851" s="1076">
        <v>1</v>
      </c>
      <c r="AQ851" s="1062">
        <v>1</v>
      </c>
      <c r="AR851" s="1062">
        <v>2</v>
      </c>
      <c r="AS851" s="1062">
        <v>5</v>
      </c>
      <c r="AT851" s="1062">
        <v>8</v>
      </c>
      <c r="AU851" s="1082">
        <v>1</v>
      </c>
      <c r="AX851" s="1062">
        <v>1</v>
      </c>
      <c r="AY851" s="1062">
        <v>2</v>
      </c>
      <c r="AZ851" s="1062">
        <v>5</v>
      </c>
      <c r="BA851" s="1062">
        <v>8</v>
      </c>
      <c r="BB851" s="1082">
        <v>1</v>
      </c>
      <c r="BP851" s="1062">
        <v>0</v>
      </c>
      <c r="BQ851" s="1128">
        <v>1</v>
      </c>
      <c r="BR851" s="1081">
        <v>0</v>
      </c>
      <c r="BV851" s="1062">
        <v>0</v>
      </c>
      <c r="BW851" s="1076">
        <v>1</v>
      </c>
      <c r="CA851" s="1062">
        <v>0</v>
      </c>
      <c r="CB851" s="1062">
        <v>2</v>
      </c>
      <c r="CC851" s="1062">
        <v>4</v>
      </c>
      <c r="CD851" s="1062">
        <v>6</v>
      </c>
      <c r="CE851" s="1082">
        <v>1</v>
      </c>
      <c r="CH851" s="1062">
        <v>3</v>
      </c>
      <c r="CI851" s="1062">
        <v>2</v>
      </c>
      <c r="CJ851" s="1062">
        <v>7</v>
      </c>
      <c r="CK851" s="1062">
        <v>12</v>
      </c>
      <c r="CL851" s="1082">
        <v>1</v>
      </c>
      <c r="CP851" s="1062">
        <v>0</v>
      </c>
      <c r="CQ851" s="1062">
        <v>0</v>
      </c>
      <c r="CR851" s="1062">
        <v>6</v>
      </c>
      <c r="CS851" s="1062">
        <v>6</v>
      </c>
      <c r="CT851" s="1082">
        <v>1</v>
      </c>
      <c r="CW851" s="1062">
        <v>0</v>
      </c>
      <c r="CX851" s="1062">
        <v>1</v>
      </c>
      <c r="CY851" s="1062">
        <v>6</v>
      </c>
      <c r="CZ851" s="1062">
        <v>7</v>
      </c>
      <c r="DA851" s="1082">
        <v>1</v>
      </c>
      <c r="DB851" s="1082"/>
      <c r="DC851" s="1082"/>
      <c r="DD851" s="1082"/>
      <c r="DE851" s="1082"/>
      <c r="DF851" s="1082"/>
      <c r="DG851" s="1082"/>
      <c r="DH851" s="1082"/>
      <c r="DI851" s="1082"/>
      <c r="DJ851" s="1082"/>
      <c r="DK851" s="1082"/>
      <c r="DL851" s="1082"/>
      <c r="EF851" s="1062">
        <v>0</v>
      </c>
      <c r="EG851" s="1062">
        <v>1</v>
      </c>
      <c r="EH851" s="1062">
        <v>6</v>
      </c>
      <c r="EI851" s="1062">
        <v>7</v>
      </c>
      <c r="EJ851" s="1082">
        <v>1</v>
      </c>
      <c r="EM851" s="1062">
        <v>1</v>
      </c>
      <c r="EN851" s="1062">
        <v>1</v>
      </c>
      <c r="EO851" s="1062">
        <v>12</v>
      </c>
      <c r="EP851" s="1062">
        <v>14</v>
      </c>
      <c r="EQ851" s="1082">
        <v>1</v>
      </c>
      <c r="EU851" s="1062">
        <v>0</v>
      </c>
      <c r="EV851" s="1062">
        <v>0</v>
      </c>
      <c r="EW851" s="1062">
        <v>6</v>
      </c>
      <c r="EX851" s="1062">
        <v>6</v>
      </c>
      <c r="EY851" s="1081">
        <v>1</v>
      </c>
      <c r="FB851" s="1062">
        <v>2</v>
      </c>
      <c r="FC851" s="1062">
        <v>2</v>
      </c>
      <c r="FD851" s="1062">
        <v>10</v>
      </c>
      <c r="FE851" s="1062">
        <v>14</v>
      </c>
      <c r="FF851" s="1082">
        <v>1</v>
      </c>
      <c r="FJ851" s="1062">
        <v>0</v>
      </c>
      <c r="FK851" s="1062">
        <v>0</v>
      </c>
      <c r="FL851" s="1062">
        <v>5</v>
      </c>
      <c r="FM851" s="1062">
        <v>5</v>
      </c>
      <c r="FN851" s="1124">
        <v>1</v>
      </c>
      <c r="FQ851" s="1062">
        <v>0</v>
      </c>
      <c r="FR851" s="1062">
        <v>1</v>
      </c>
      <c r="FS851" s="1062">
        <v>7</v>
      </c>
      <c r="FT851" s="1062">
        <v>8</v>
      </c>
      <c r="FU851" s="1076">
        <v>1</v>
      </c>
      <c r="FY851" s="1062">
        <v>0</v>
      </c>
      <c r="FZ851" s="1062">
        <v>0</v>
      </c>
      <c r="GA851" s="1062">
        <v>1</v>
      </c>
      <c r="GB851" s="590">
        <v>1</v>
      </c>
      <c r="GC851" s="1139">
        <v>1</v>
      </c>
      <c r="GE851" s="589">
        <v>1</v>
      </c>
      <c r="GF851" s="589">
        <v>9</v>
      </c>
      <c r="GG851" s="589">
        <v>39</v>
      </c>
      <c r="GH851" s="586">
        <v>0</v>
      </c>
      <c r="GI851" s="586">
        <v>0</v>
      </c>
    </row>
    <row r="852" spans="1:192" hidden="1" x14ac:dyDescent="0.35">
      <c r="A852" s="1225">
        <v>43914</v>
      </c>
      <c r="Q852" s="1062">
        <v>1</v>
      </c>
      <c r="R852" s="1062">
        <v>5</v>
      </c>
      <c r="S852" s="1062">
        <v>5</v>
      </c>
      <c r="T852" s="1062">
        <v>11</v>
      </c>
      <c r="U852" s="1076">
        <v>1</v>
      </c>
      <c r="W852" s="1062">
        <v>2</v>
      </c>
      <c r="X852" s="1062">
        <v>5</v>
      </c>
      <c r="Y852" s="1062">
        <v>5</v>
      </c>
      <c r="Z852" s="1062">
        <v>12</v>
      </c>
      <c r="AA852" s="1076">
        <v>1</v>
      </c>
      <c r="AC852" s="1062">
        <v>0</v>
      </c>
      <c r="AD852" s="1062">
        <v>5</v>
      </c>
      <c r="AE852" s="1062">
        <v>9</v>
      </c>
      <c r="AF852" s="1062">
        <v>14</v>
      </c>
      <c r="AG852" s="1076">
        <v>1</v>
      </c>
      <c r="AJ852" s="1062">
        <v>0</v>
      </c>
      <c r="AK852" s="1062">
        <v>6</v>
      </c>
      <c r="AL852" s="1062">
        <v>9</v>
      </c>
      <c r="AM852" s="1062">
        <v>15</v>
      </c>
      <c r="AN852" s="1076">
        <v>1</v>
      </c>
      <c r="AQ852" s="1062">
        <v>0</v>
      </c>
      <c r="AR852" s="1062">
        <v>8</v>
      </c>
      <c r="AS852" s="1062">
        <v>5</v>
      </c>
      <c r="AT852" s="1062">
        <v>13</v>
      </c>
      <c r="AU852" s="1082">
        <v>1</v>
      </c>
      <c r="AX852" s="1062">
        <v>9</v>
      </c>
      <c r="AY852" s="1062">
        <v>1</v>
      </c>
      <c r="AZ852" s="1062">
        <v>5</v>
      </c>
      <c r="BA852" s="1062">
        <v>15</v>
      </c>
      <c r="BB852" s="1082">
        <v>1</v>
      </c>
      <c r="BP852" s="1062">
        <v>0</v>
      </c>
      <c r="BQ852" s="1128">
        <v>1</v>
      </c>
      <c r="BR852" s="1081">
        <v>0</v>
      </c>
      <c r="BV852" s="1062">
        <v>0</v>
      </c>
      <c r="BW852" s="1076">
        <v>1</v>
      </c>
      <c r="CA852" s="1062">
        <v>3</v>
      </c>
      <c r="CB852" s="1062">
        <v>1</v>
      </c>
      <c r="CC852" s="1062">
        <v>3</v>
      </c>
      <c r="CD852" s="1062">
        <v>7</v>
      </c>
      <c r="CE852" s="1082">
        <v>1</v>
      </c>
      <c r="CH852" s="1062">
        <v>4</v>
      </c>
      <c r="CI852" s="1062">
        <v>1</v>
      </c>
      <c r="CJ852" s="1062">
        <v>5</v>
      </c>
      <c r="CK852" s="1062">
        <v>10</v>
      </c>
      <c r="CL852" s="1082">
        <v>1</v>
      </c>
      <c r="CP852" s="1062">
        <v>0</v>
      </c>
      <c r="CQ852" s="1062">
        <v>0</v>
      </c>
      <c r="CR852" s="1062">
        <v>5</v>
      </c>
      <c r="CS852" s="1062">
        <v>5</v>
      </c>
      <c r="CT852" s="1082">
        <v>1</v>
      </c>
      <c r="CW852" s="1062">
        <v>0</v>
      </c>
      <c r="CX852" s="1062">
        <v>0</v>
      </c>
      <c r="CY852" s="1062">
        <v>7</v>
      </c>
      <c r="CZ852" s="1062">
        <v>7</v>
      </c>
      <c r="DA852" s="1082">
        <v>1</v>
      </c>
      <c r="DB852" s="1082"/>
      <c r="DC852" s="1082"/>
      <c r="DD852" s="1082"/>
      <c r="DE852" s="1082"/>
      <c r="DF852" s="1082"/>
      <c r="DG852" s="1082"/>
      <c r="DH852" s="1082"/>
      <c r="DI852" s="1082"/>
      <c r="DJ852" s="1082"/>
      <c r="DK852" s="1082"/>
      <c r="DL852" s="1082"/>
      <c r="EF852" s="1062">
        <v>0</v>
      </c>
      <c r="EG852" s="1062">
        <v>0</v>
      </c>
      <c r="EH852" s="1062">
        <v>2</v>
      </c>
      <c r="EI852" s="1062">
        <v>2</v>
      </c>
      <c r="EJ852" s="1082">
        <v>1</v>
      </c>
      <c r="EM852" s="1062">
        <v>0</v>
      </c>
      <c r="EN852" s="1062">
        <v>0</v>
      </c>
      <c r="EO852" s="1062">
        <v>3</v>
      </c>
      <c r="EP852" s="1062">
        <v>3</v>
      </c>
      <c r="EQ852" s="1082">
        <v>1</v>
      </c>
      <c r="EU852" s="1062">
        <v>0</v>
      </c>
      <c r="EV852" s="1062">
        <v>1</v>
      </c>
      <c r="EW852" s="1062">
        <v>4</v>
      </c>
      <c r="EX852" s="1062">
        <v>5</v>
      </c>
      <c r="EY852" s="1081">
        <v>1</v>
      </c>
      <c r="FB852" s="1062">
        <v>2</v>
      </c>
      <c r="FC852" s="1062">
        <v>1</v>
      </c>
      <c r="FD852" s="1062">
        <v>6</v>
      </c>
      <c r="FE852" s="1062">
        <v>9</v>
      </c>
      <c r="FF852" s="1082">
        <v>1</v>
      </c>
      <c r="FJ852" s="1062">
        <v>1</v>
      </c>
      <c r="FK852" s="1062">
        <v>1</v>
      </c>
      <c r="FL852" s="1062">
        <v>3</v>
      </c>
      <c r="FM852" s="1062">
        <v>5</v>
      </c>
      <c r="FN852" s="1124">
        <v>1</v>
      </c>
      <c r="FQ852" s="1062">
        <v>1</v>
      </c>
      <c r="FR852" s="1062">
        <v>1</v>
      </c>
      <c r="FS852" s="1062">
        <v>4</v>
      </c>
      <c r="FT852" s="1062">
        <v>6</v>
      </c>
      <c r="FU852" s="1076">
        <v>1</v>
      </c>
      <c r="FY852" s="1062">
        <v>0</v>
      </c>
      <c r="FZ852" s="1062">
        <v>0</v>
      </c>
      <c r="GA852" s="1062">
        <v>0</v>
      </c>
      <c r="GB852" s="590">
        <v>0</v>
      </c>
      <c r="GC852" s="1139">
        <v>1</v>
      </c>
      <c r="GE852" s="589">
        <v>4</v>
      </c>
      <c r="GF852" s="589">
        <v>16</v>
      </c>
      <c r="GG852" s="589">
        <v>31</v>
      </c>
      <c r="GH852" s="586">
        <v>0</v>
      </c>
      <c r="GI852" s="586">
        <v>0</v>
      </c>
    </row>
    <row r="853" spans="1:192" hidden="1" x14ac:dyDescent="0.35">
      <c r="A853" s="1225">
        <v>43915</v>
      </c>
      <c r="Q853" s="1062">
        <v>1</v>
      </c>
      <c r="R853" s="1062">
        <v>4</v>
      </c>
      <c r="S853" s="1062">
        <v>3</v>
      </c>
      <c r="T853" s="1062">
        <v>8</v>
      </c>
      <c r="U853" s="1076">
        <v>1</v>
      </c>
      <c r="W853" s="1062">
        <v>1</v>
      </c>
      <c r="X853" s="1062">
        <v>4</v>
      </c>
      <c r="Y853" s="1062">
        <v>3</v>
      </c>
      <c r="Z853" s="1062">
        <v>8</v>
      </c>
      <c r="AA853" s="1076">
        <v>1</v>
      </c>
      <c r="AC853" s="1062">
        <v>0</v>
      </c>
      <c r="AD853" s="1062">
        <v>4</v>
      </c>
      <c r="AE853" s="1062">
        <v>8</v>
      </c>
      <c r="AF853" s="1062">
        <v>12</v>
      </c>
      <c r="AG853" s="1076">
        <v>1</v>
      </c>
      <c r="AJ853" s="1062">
        <v>0</v>
      </c>
      <c r="AK853" s="1062">
        <v>4</v>
      </c>
      <c r="AL853" s="1062">
        <v>8</v>
      </c>
      <c r="AM853" s="1062">
        <v>12</v>
      </c>
      <c r="AN853" s="1076">
        <v>1</v>
      </c>
      <c r="AQ853" s="1062">
        <v>0</v>
      </c>
      <c r="AR853" s="1062">
        <v>2</v>
      </c>
      <c r="AS853" s="1062">
        <v>6</v>
      </c>
      <c r="AT853" s="1062">
        <v>8</v>
      </c>
      <c r="AU853" s="1082">
        <v>1</v>
      </c>
      <c r="AX853" s="1062">
        <v>0</v>
      </c>
      <c r="AY853" s="1062">
        <v>3</v>
      </c>
      <c r="AZ853" s="1062">
        <v>6</v>
      </c>
      <c r="BA853" s="1062">
        <v>9</v>
      </c>
      <c r="BB853" s="1082">
        <v>1</v>
      </c>
      <c r="BP853" s="1062">
        <v>0</v>
      </c>
      <c r="BQ853" s="1128">
        <v>1</v>
      </c>
      <c r="BR853" s="1081">
        <v>0</v>
      </c>
      <c r="BV853" s="1062">
        <v>0</v>
      </c>
      <c r="BW853" s="1076">
        <v>1</v>
      </c>
      <c r="CA853" s="1062">
        <v>0</v>
      </c>
      <c r="CB853" s="1062">
        <v>3</v>
      </c>
      <c r="CC853" s="1062">
        <v>5</v>
      </c>
      <c r="CD853" s="1062">
        <v>8</v>
      </c>
      <c r="CE853" s="1082">
        <v>1</v>
      </c>
      <c r="CH853" s="1062">
        <v>1</v>
      </c>
      <c r="CI853" s="1062">
        <v>3</v>
      </c>
      <c r="CJ853" s="1062">
        <v>6</v>
      </c>
      <c r="CK853" s="1062">
        <v>10</v>
      </c>
      <c r="CL853" s="1082">
        <v>1</v>
      </c>
      <c r="CP853" s="1062">
        <v>0</v>
      </c>
      <c r="CQ853" s="1062">
        <v>2</v>
      </c>
      <c r="CR853" s="1062">
        <v>3</v>
      </c>
      <c r="CS853" s="1062">
        <v>5</v>
      </c>
      <c r="CT853" s="1082">
        <v>1</v>
      </c>
      <c r="CW853" s="1062">
        <v>0</v>
      </c>
      <c r="CX853" s="1062">
        <v>3</v>
      </c>
      <c r="CY853" s="1062">
        <v>5</v>
      </c>
      <c r="CZ853" s="1062">
        <v>8</v>
      </c>
      <c r="DA853" s="1082">
        <v>1</v>
      </c>
      <c r="DB853" s="1082"/>
      <c r="DC853" s="1082"/>
      <c r="DD853" s="1082"/>
      <c r="DE853" s="1082"/>
      <c r="DF853" s="1082"/>
      <c r="DG853" s="1082"/>
      <c r="DH853" s="1082"/>
      <c r="DI853" s="1082"/>
      <c r="DJ853" s="1082"/>
      <c r="DK853" s="1082"/>
      <c r="DL853" s="1082"/>
      <c r="EF853" s="1062">
        <v>0</v>
      </c>
      <c r="EG853" s="1062">
        <v>0</v>
      </c>
      <c r="EH853" s="1062">
        <v>6</v>
      </c>
      <c r="EI853" s="1062">
        <v>6</v>
      </c>
      <c r="EJ853" s="1082">
        <v>1</v>
      </c>
      <c r="EM853" s="1062">
        <v>0</v>
      </c>
      <c r="EN853" s="1062">
        <v>2</v>
      </c>
      <c r="EO853" s="1062">
        <v>9</v>
      </c>
      <c r="EP853" s="1062">
        <v>11</v>
      </c>
      <c r="EQ853" s="1082">
        <v>1</v>
      </c>
      <c r="EU853" s="1062">
        <v>0</v>
      </c>
      <c r="EV853" s="1062">
        <v>3</v>
      </c>
      <c r="EW853" s="1062">
        <v>6</v>
      </c>
      <c r="EX853" s="1062">
        <v>9</v>
      </c>
      <c r="EY853" s="1081">
        <v>1</v>
      </c>
      <c r="FB853" s="1062">
        <v>0</v>
      </c>
      <c r="FC853" s="1062">
        <v>4</v>
      </c>
      <c r="FD853" s="1062">
        <v>8</v>
      </c>
      <c r="FE853" s="1062">
        <v>12</v>
      </c>
      <c r="FF853" s="1082">
        <v>1</v>
      </c>
      <c r="FJ853" s="1062">
        <v>0</v>
      </c>
      <c r="FK853" s="1062">
        <v>2</v>
      </c>
      <c r="FL853" s="1062">
        <v>4</v>
      </c>
      <c r="FM853" s="1062">
        <v>6</v>
      </c>
      <c r="FN853" s="1124">
        <v>1</v>
      </c>
      <c r="FQ853" s="1062">
        <v>0</v>
      </c>
      <c r="FR853" s="1062">
        <v>2</v>
      </c>
      <c r="FS853" s="1062">
        <v>4</v>
      </c>
      <c r="FT853" s="1062">
        <v>6</v>
      </c>
      <c r="FU853" s="1076">
        <v>1</v>
      </c>
      <c r="FY853" s="1062">
        <v>0</v>
      </c>
      <c r="FZ853" s="1062">
        <v>0</v>
      </c>
      <c r="GA853" s="1062">
        <v>0</v>
      </c>
      <c r="GB853" s="590">
        <v>0</v>
      </c>
      <c r="GC853" s="1139">
        <v>1</v>
      </c>
      <c r="GE853" s="589">
        <v>0</v>
      </c>
      <c r="GF853" s="589">
        <v>16</v>
      </c>
      <c r="GG853" s="589">
        <v>38</v>
      </c>
      <c r="GH853" s="586">
        <v>0</v>
      </c>
      <c r="GI853" s="586">
        <v>0</v>
      </c>
    </row>
    <row r="854" spans="1:192" hidden="1" x14ac:dyDescent="0.35">
      <c r="A854" s="1225">
        <v>43916</v>
      </c>
      <c r="Q854" s="1062">
        <v>0</v>
      </c>
      <c r="R854" s="1062">
        <v>3</v>
      </c>
      <c r="S854" s="1062">
        <v>5</v>
      </c>
      <c r="T854" s="1062">
        <v>8</v>
      </c>
      <c r="U854" s="1076">
        <v>1</v>
      </c>
      <c r="W854" s="1062">
        <v>0</v>
      </c>
      <c r="X854" s="1062">
        <v>3</v>
      </c>
      <c r="Y854" s="1062">
        <v>6</v>
      </c>
      <c r="Z854" s="1062">
        <v>9</v>
      </c>
      <c r="AA854" s="1076">
        <v>1</v>
      </c>
      <c r="AC854" s="1062">
        <v>1</v>
      </c>
      <c r="AD854" s="1062">
        <v>1</v>
      </c>
      <c r="AE854" s="1062">
        <v>5</v>
      </c>
      <c r="AF854" s="1062">
        <v>7</v>
      </c>
      <c r="AG854" s="1076">
        <v>1</v>
      </c>
      <c r="AJ854" s="1062">
        <v>1</v>
      </c>
      <c r="AK854" s="1062">
        <v>2</v>
      </c>
      <c r="AL854" s="1062">
        <v>6</v>
      </c>
      <c r="AM854" s="1062">
        <v>9</v>
      </c>
      <c r="AN854" s="1076">
        <v>1</v>
      </c>
      <c r="AQ854" s="1062">
        <v>0</v>
      </c>
      <c r="AR854" s="1062">
        <v>0</v>
      </c>
      <c r="AS854" s="1062">
        <v>7</v>
      </c>
      <c r="AT854" s="1062">
        <v>7</v>
      </c>
      <c r="AU854" s="1082">
        <v>1</v>
      </c>
      <c r="AX854" s="1062">
        <v>0</v>
      </c>
      <c r="AY854" s="1062">
        <v>1</v>
      </c>
      <c r="AZ854" s="1062">
        <v>7</v>
      </c>
      <c r="BA854" s="1062">
        <v>8</v>
      </c>
      <c r="BB854" s="1082">
        <v>1</v>
      </c>
      <c r="BP854" s="1062">
        <v>0</v>
      </c>
      <c r="BQ854" s="1128">
        <v>1</v>
      </c>
      <c r="BR854" s="1081">
        <v>0</v>
      </c>
      <c r="BV854" s="1062">
        <v>0</v>
      </c>
      <c r="BW854" s="1076">
        <v>1</v>
      </c>
      <c r="CA854" s="1062">
        <v>0</v>
      </c>
      <c r="CB854" s="1062">
        <v>2</v>
      </c>
      <c r="CC854" s="1062">
        <v>3</v>
      </c>
      <c r="CD854" s="1062">
        <v>5</v>
      </c>
      <c r="CE854" s="1082">
        <v>1</v>
      </c>
      <c r="CH854" s="1062">
        <v>0</v>
      </c>
      <c r="CI854" s="1062">
        <v>2</v>
      </c>
      <c r="CJ854" s="1062">
        <v>6</v>
      </c>
      <c r="CK854" s="1062">
        <v>8</v>
      </c>
      <c r="CL854" s="1082">
        <v>1</v>
      </c>
      <c r="CP854" s="1062">
        <v>1</v>
      </c>
      <c r="CQ854" s="1062">
        <v>1</v>
      </c>
      <c r="CR854" s="1062">
        <v>4</v>
      </c>
      <c r="CS854" s="1062">
        <v>6</v>
      </c>
      <c r="CT854" s="1082">
        <v>1</v>
      </c>
      <c r="CW854" s="1062">
        <v>1</v>
      </c>
      <c r="CX854" s="1062">
        <v>1</v>
      </c>
      <c r="CY854" s="1062">
        <v>7</v>
      </c>
      <c r="CZ854" s="1062">
        <v>9</v>
      </c>
      <c r="DA854" s="1082">
        <v>1</v>
      </c>
      <c r="DB854" s="1082"/>
      <c r="DC854" s="1082"/>
      <c r="DD854" s="1082"/>
      <c r="DE854" s="1082"/>
      <c r="DF854" s="1082"/>
      <c r="DG854" s="1082"/>
      <c r="DH854" s="1082"/>
      <c r="DI854" s="1082"/>
      <c r="DJ854" s="1082"/>
      <c r="DK854" s="1082"/>
      <c r="DL854" s="1082"/>
      <c r="EF854" s="1062">
        <v>0</v>
      </c>
      <c r="EG854" s="1062">
        <v>3</v>
      </c>
      <c r="EH854" s="1062">
        <v>5</v>
      </c>
      <c r="EI854" s="1062">
        <v>8</v>
      </c>
      <c r="EJ854" s="1082">
        <v>1</v>
      </c>
      <c r="EM854" s="1062">
        <v>0</v>
      </c>
      <c r="EN854" s="1062">
        <v>3</v>
      </c>
      <c r="EO854" s="1062">
        <v>8</v>
      </c>
      <c r="EP854" s="1062">
        <v>11</v>
      </c>
      <c r="EQ854" s="1082">
        <v>1</v>
      </c>
      <c r="EU854" s="1062">
        <v>0</v>
      </c>
      <c r="EV854" s="1062">
        <v>2</v>
      </c>
      <c r="EW854" s="1062">
        <v>6</v>
      </c>
      <c r="EX854" s="1062">
        <v>8</v>
      </c>
      <c r="EY854" s="1081">
        <v>1</v>
      </c>
      <c r="FB854" s="1062">
        <v>0</v>
      </c>
      <c r="FC854" s="1062">
        <v>2</v>
      </c>
      <c r="FD854" s="1062">
        <v>7</v>
      </c>
      <c r="FE854" s="1062">
        <v>9</v>
      </c>
      <c r="FF854" s="1082">
        <v>1</v>
      </c>
      <c r="FG854" s="1082" t="s">
        <v>323</v>
      </c>
      <c r="FJ854" s="1062">
        <v>0</v>
      </c>
      <c r="FK854" s="1062">
        <v>2</v>
      </c>
      <c r="FL854" s="1062">
        <v>2</v>
      </c>
      <c r="FM854" s="1062">
        <v>4</v>
      </c>
      <c r="FN854" s="1124">
        <v>1</v>
      </c>
      <c r="FQ854" s="1062">
        <v>0</v>
      </c>
      <c r="FR854" s="1062">
        <v>2</v>
      </c>
      <c r="FS854" s="1062">
        <v>5</v>
      </c>
      <c r="FT854" s="1062">
        <v>7</v>
      </c>
      <c r="FU854" s="1076">
        <v>1</v>
      </c>
      <c r="FY854" s="1062">
        <v>0</v>
      </c>
      <c r="FZ854" s="1062">
        <v>0</v>
      </c>
      <c r="GA854" s="1062">
        <v>0</v>
      </c>
      <c r="GB854" s="590">
        <v>0</v>
      </c>
      <c r="GC854" s="1139">
        <v>1</v>
      </c>
      <c r="GE854" s="589">
        <v>2</v>
      </c>
      <c r="GF854" s="589">
        <v>11</v>
      </c>
      <c r="GG854" s="589">
        <v>32</v>
      </c>
      <c r="GH854" s="586">
        <v>0</v>
      </c>
      <c r="GI854" s="586">
        <v>0</v>
      </c>
    </row>
    <row r="855" spans="1:192" hidden="1" x14ac:dyDescent="0.35">
      <c r="A855" s="1227">
        <v>43917</v>
      </c>
      <c r="Q855" s="1062">
        <v>0</v>
      </c>
      <c r="R855" s="1062">
        <v>0</v>
      </c>
      <c r="S855" s="1062">
        <v>3</v>
      </c>
      <c r="T855" s="1062">
        <v>3</v>
      </c>
      <c r="U855" s="1076">
        <v>1</v>
      </c>
      <c r="W855" s="1062">
        <v>1</v>
      </c>
      <c r="X855" s="1062">
        <v>0</v>
      </c>
      <c r="Y855" s="1062">
        <v>3</v>
      </c>
      <c r="Z855" s="1062">
        <v>4</v>
      </c>
      <c r="AA855" s="1076">
        <v>1</v>
      </c>
      <c r="AC855" s="1062">
        <v>0</v>
      </c>
      <c r="AD855" s="1062">
        <v>0</v>
      </c>
      <c r="AE855" s="1062">
        <v>3</v>
      </c>
      <c r="AF855" s="1062">
        <v>3</v>
      </c>
      <c r="AG855" s="1076">
        <v>1</v>
      </c>
      <c r="AJ855" s="1062">
        <v>0</v>
      </c>
      <c r="AK855" s="1062">
        <v>1</v>
      </c>
      <c r="AL855" s="1062">
        <v>3</v>
      </c>
      <c r="AM855" s="1062">
        <v>4</v>
      </c>
      <c r="AN855" s="1076">
        <v>1</v>
      </c>
      <c r="AQ855" s="1062">
        <v>0</v>
      </c>
      <c r="AR855" s="1062">
        <v>2</v>
      </c>
      <c r="AS855" s="1062">
        <v>1</v>
      </c>
      <c r="AT855" s="1062">
        <v>3</v>
      </c>
      <c r="AU855" s="1082">
        <v>1</v>
      </c>
      <c r="AX855" s="1062">
        <v>0</v>
      </c>
      <c r="AY855" s="1062">
        <v>2</v>
      </c>
      <c r="AZ855" s="1062">
        <v>2</v>
      </c>
      <c r="BA855" s="1062">
        <v>4</v>
      </c>
      <c r="BB855" s="1082">
        <v>1</v>
      </c>
      <c r="BP855" s="1062">
        <v>0</v>
      </c>
      <c r="BQ855" s="1128">
        <v>1</v>
      </c>
      <c r="BR855" s="1081">
        <v>0</v>
      </c>
      <c r="BV855" s="1062">
        <v>0</v>
      </c>
      <c r="BW855" s="1076">
        <v>1</v>
      </c>
      <c r="CA855" s="1062">
        <v>1</v>
      </c>
      <c r="CB855" s="1062">
        <v>5</v>
      </c>
      <c r="CC855" s="1062">
        <v>5</v>
      </c>
      <c r="CD855" s="1062">
        <v>11</v>
      </c>
      <c r="CE855" s="1082">
        <v>1</v>
      </c>
      <c r="CH855" s="1062">
        <v>0</v>
      </c>
      <c r="CI855" s="1062">
        <v>2</v>
      </c>
      <c r="CJ855" s="1062">
        <v>7</v>
      </c>
      <c r="CK855" s="1062">
        <v>9</v>
      </c>
      <c r="CL855" s="1082">
        <v>1</v>
      </c>
      <c r="CP855" s="1062">
        <v>0</v>
      </c>
      <c r="CQ855" s="1062">
        <v>1</v>
      </c>
      <c r="CR855" s="1062">
        <v>5</v>
      </c>
      <c r="CS855" s="1062">
        <v>6</v>
      </c>
      <c r="CT855" s="1082">
        <v>1</v>
      </c>
      <c r="CW855" s="1062">
        <v>0</v>
      </c>
      <c r="CX855" s="1062">
        <v>2</v>
      </c>
      <c r="CY855" s="1062">
        <v>6</v>
      </c>
      <c r="CZ855" s="1062">
        <v>8</v>
      </c>
      <c r="DA855" s="1082">
        <v>1</v>
      </c>
      <c r="DB855" s="1082"/>
      <c r="DC855" s="1082"/>
      <c r="DD855" s="1082"/>
      <c r="DE855" s="1082"/>
      <c r="DF855" s="1082"/>
      <c r="DG855" s="1082"/>
      <c r="DH855" s="1082"/>
      <c r="DI855" s="1082"/>
      <c r="DJ855" s="1082"/>
      <c r="DK855" s="1082"/>
      <c r="DL855" s="1082"/>
      <c r="EF855" s="1062">
        <v>1</v>
      </c>
      <c r="EG855" s="1062">
        <v>1</v>
      </c>
      <c r="EH855" s="1062">
        <v>3</v>
      </c>
      <c r="EI855" s="1062">
        <v>5</v>
      </c>
      <c r="EJ855" s="1082">
        <v>1</v>
      </c>
      <c r="EM855" s="1062">
        <v>2</v>
      </c>
      <c r="EN855" s="1062">
        <v>2</v>
      </c>
      <c r="EO855" s="1062">
        <v>4</v>
      </c>
      <c r="EP855" s="1062">
        <v>8</v>
      </c>
      <c r="EQ855" s="1082">
        <v>1</v>
      </c>
      <c r="EU855" s="1062">
        <v>0</v>
      </c>
      <c r="EV855" s="1062">
        <v>1</v>
      </c>
      <c r="EW855" s="1062">
        <v>5</v>
      </c>
      <c r="EX855" s="1062">
        <v>6</v>
      </c>
      <c r="EY855" s="1081">
        <v>1</v>
      </c>
      <c r="FB855" s="1062">
        <v>0</v>
      </c>
      <c r="FC855" s="1062">
        <v>2</v>
      </c>
      <c r="FD855" s="1062">
        <v>5</v>
      </c>
      <c r="FE855" s="1062">
        <v>7</v>
      </c>
      <c r="FF855" s="1082">
        <v>1</v>
      </c>
      <c r="FG855" s="1082" t="s">
        <v>323</v>
      </c>
      <c r="FJ855" s="1062">
        <v>0</v>
      </c>
      <c r="FK855" s="1062">
        <v>0</v>
      </c>
      <c r="FL855" s="1062">
        <v>4</v>
      </c>
      <c r="FM855" s="1062">
        <v>4</v>
      </c>
      <c r="FN855" s="1124">
        <v>1</v>
      </c>
      <c r="FQ855" s="1062">
        <v>0</v>
      </c>
      <c r="FR855" s="1062">
        <v>0</v>
      </c>
      <c r="FS855" s="1062">
        <v>4</v>
      </c>
      <c r="FT855" s="1062">
        <v>4</v>
      </c>
      <c r="FU855" s="1076">
        <v>1</v>
      </c>
      <c r="FY855" s="1062">
        <v>0</v>
      </c>
      <c r="FZ855" s="1062">
        <v>0</v>
      </c>
      <c r="GA855" s="1062">
        <v>2</v>
      </c>
      <c r="GB855" s="590">
        <v>2</v>
      </c>
      <c r="GC855" s="1139">
        <v>1</v>
      </c>
      <c r="GE855" s="589">
        <v>2</v>
      </c>
      <c r="GF855" s="589">
        <v>10</v>
      </c>
      <c r="GG855" s="589">
        <v>28</v>
      </c>
      <c r="GH855" s="586">
        <v>0</v>
      </c>
      <c r="GI855" s="586">
        <v>0</v>
      </c>
    </row>
    <row r="856" spans="1:192" hidden="1" x14ac:dyDescent="0.35">
      <c r="A856" s="1225">
        <v>43920</v>
      </c>
      <c r="Q856" s="1062">
        <v>1</v>
      </c>
      <c r="R856" s="1062">
        <v>5</v>
      </c>
      <c r="S856" s="1062">
        <v>2</v>
      </c>
      <c r="T856" s="1062">
        <v>8</v>
      </c>
      <c r="U856" s="1076">
        <v>1</v>
      </c>
      <c r="W856" s="1062">
        <v>1</v>
      </c>
      <c r="X856" s="1062">
        <v>5</v>
      </c>
      <c r="Y856" s="1062">
        <v>4</v>
      </c>
      <c r="Z856" s="1062">
        <v>10</v>
      </c>
      <c r="AA856" s="1076">
        <v>1</v>
      </c>
      <c r="AC856" s="1062">
        <v>1</v>
      </c>
      <c r="AD856" s="1062">
        <v>0</v>
      </c>
      <c r="AE856" s="1062">
        <v>4</v>
      </c>
      <c r="AF856" s="1062">
        <v>5</v>
      </c>
      <c r="AG856" s="1076">
        <v>1</v>
      </c>
      <c r="AJ856" s="1062">
        <v>1</v>
      </c>
      <c r="AK856" s="1062">
        <v>1</v>
      </c>
      <c r="AL856" s="1062">
        <v>4</v>
      </c>
      <c r="AM856" s="1062">
        <v>6</v>
      </c>
      <c r="AN856" s="1076">
        <v>1</v>
      </c>
      <c r="AQ856" s="1062">
        <v>0</v>
      </c>
      <c r="AR856" s="1062">
        <v>1</v>
      </c>
      <c r="AS856" s="1062">
        <v>1</v>
      </c>
      <c r="AT856" s="1062">
        <v>2</v>
      </c>
      <c r="AU856" s="1082">
        <v>1</v>
      </c>
      <c r="AX856" s="1062">
        <v>0</v>
      </c>
      <c r="AY856" s="1062">
        <v>2</v>
      </c>
      <c r="AZ856" s="1062">
        <v>1</v>
      </c>
      <c r="BA856" s="1062">
        <v>3</v>
      </c>
      <c r="BB856" s="1082">
        <v>1</v>
      </c>
      <c r="BP856" s="1062">
        <v>0</v>
      </c>
      <c r="BQ856" s="1128">
        <v>1</v>
      </c>
      <c r="BR856" s="1081">
        <v>0</v>
      </c>
      <c r="BV856" s="1062">
        <v>0</v>
      </c>
      <c r="BW856" s="1076">
        <v>1</v>
      </c>
      <c r="CA856" s="1062">
        <v>2</v>
      </c>
      <c r="CB856" s="1062">
        <v>1</v>
      </c>
      <c r="CC856" s="1062">
        <v>3</v>
      </c>
      <c r="CD856" s="1062">
        <v>6</v>
      </c>
      <c r="CE856" s="1082">
        <v>1</v>
      </c>
      <c r="CH856" s="1062">
        <v>3</v>
      </c>
      <c r="CI856" s="1062">
        <v>1</v>
      </c>
      <c r="CJ856" s="1062">
        <v>6</v>
      </c>
      <c r="CK856" s="1062">
        <v>10</v>
      </c>
      <c r="CL856" s="1082">
        <v>1</v>
      </c>
      <c r="CP856" s="1062">
        <v>0</v>
      </c>
      <c r="CQ856" s="1062">
        <v>1</v>
      </c>
      <c r="CR856" s="1062">
        <v>1</v>
      </c>
      <c r="CS856" s="1062">
        <v>2</v>
      </c>
      <c r="CT856" s="1082">
        <v>1</v>
      </c>
      <c r="CW856" s="1062">
        <v>0</v>
      </c>
      <c r="CX856" s="1062">
        <v>1</v>
      </c>
      <c r="CY856" s="1062">
        <v>5</v>
      </c>
      <c r="CZ856" s="1062">
        <v>6</v>
      </c>
      <c r="DA856" s="1082">
        <v>1</v>
      </c>
      <c r="DB856" s="1082"/>
      <c r="DC856" s="1082"/>
      <c r="DD856" s="1082"/>
      <c r="DE856" s="1082"/>
      <c r="DF856" s="1082"/>
      <c r="DG856" s="1082"/>
      <c r="DH856" s="1082"/>
      <c r="DI856" s="1082"/>
      <c r="DJ856" s="1082"/>
      <c r="DK856" s="1082"/>
      <c r="DL856" s="1082"/>
      <c r="EF856" s="1062">
        <v>0</v>
      </c>
      <c r="EG856" s="1062">
        <v>2</v>
      </c>
      <c r="EH856" s="1062">
        <v>3</v>
      </c>
      <c r="EI856" s="1062">
        <v>5</v>
      </c>
      <c r="EJ856" s="1082">
        <v>1</v>
      </c>
      <c r="EM856" s="1062">
        <v>0</v>
      </c>
      <c r="EN856" s="1062">
        <v>3</v>
      </c>
      <c r="EO856" s="1062">
        <v>6</v>
      </c>
      <c r="EP856" s="1062">
        <v>9</v>
      </c>
      <c r="EQ856" s="1082">
        <v>1</v>
      </c>
      <c r="EU856" s="1062">
        <v>1</v>
      </c>
      <c r="EV856" s="1062">
        <v>0</v>
      </c>
      <c r="EW856" s="1062">
        <v>3</v>
      </c>
      <c r="EX856" s="1062">
        <v>4</v>
      </c>
      <c r="EY856" s="1081">
        <v>1</v>
      </c>
      <c r="FB856" s="1062">
        <v>1</v>
      </c>
      <c r="FC856" s="1062">
        <v>0</v>
      </c>
      <c r="FD856" s="1062">
        <v>6</v>
      </c>
      <c r="FE856" s="1062">
        <v>7</v>
      </c>
      <c r="FF856" s="1082">
        <v>1</v>
      </c>
      <c r="FG856" s="1082" t="s">
        <v>323</v>
      </c>
      <c r="FJ856" s="1062">
        <v>0</v>
      </c>
      <c r="FK856" s="1062">
        <v>2</v>
      </c>
      <c r="FL856" s="1062">
        <v>2</v>
      </c>
      <c r="FM856" s="1062">
        <v>4</v>
      </c>
      <c r="FN856" s="1124">
        <v>1</v>
      </c>
      <c r="FQ856" s="1062">
        <v>0</v>
      </c>
      <c r="FR856" s="1062">
        <v>2</v>
      </c>
      <c r="FS856" s="1062">
        <v>2</v>
      </c>
      <c r="FT856" s="1062">
        <v>4</v>
      </c>
      <c r="FU856" s="1076">
        <v>1</v>
      </c>
      <c r="FY856" s="1062">
        <v>2</v>
      </c>
      <c r="FZ856" s="1062">
        <v>0</v>
      </c>
      <c r="GA856" s="1062">
        <v>1</v>
      </c>
      <c r="GB856" s="590">
        <v>3</v>
      </c>
      <c r="GC856" s="1139">
        <v>1</v>
      </c>
      <c r="GE856" s="589">
        <v>6</v>
      </c>
      <c r="GF856" s="589">
        <v>7</v>
      </c>
      <c r="GG856" s="589">
        <v>18</v>
      </c>
      <c r="GH856" s="586">
        <v>0</v>
      </c>
      <c r="GI856" s="586">
        <v>0</v>
      </c>
    </row>
    <row r="857" spans="1:192" s="1604" customFormat="1" hidden="1" x14ac:dyDescent="0.35">
      <c r="A857" s="1605">
        <v>43921</v>
      </c>
      <c r="B857" s="1591"/>
      <c r="C857" s="1591"/>
      <c r="D857" s="1591"/>
      <c r="E857" s="1591"/>
      <c r="F857" s="1592"/>
      <c r="G857" s="1593"/>
      <c r="H857" s="1594"/>
      <c r="I857" s="1591"/>
      <c r="J857" s="1591"/>
      <c r="K857" s="1591"/>
      <c r="L857" s="1591"/>
      <c r="M857" s="1592"/>
      <c r="N857" s="1592"/>
      <c r="O857" s="1594"/>
      <c r="P857" s="1594"/>
      <c r="Q857" s="1591">
        <v>0</v>
      </c>
      <c r="R857" s="1591">
        <v>0</v>
      </c>
      <c r="S857" s="1591">
        <v>0</v>
      </c>
      <c r="T857" s="1591">
        <v>0</v>
      </c>
      <c r="U857" s="1592">
        <v>1</v>
      </c>
      <c r="V857" s="1593"/>
      <c r="W857" s="1591">
        <v>0</v>
      </c>
      <c r="X857" s="1591">
        <v>0</v>
      </c>
      <c r="Y857" s="1591">
        <v>0</v>
      </c>
      <c r="Z857" s="1591">
        <v>0</v>
      </c>
      <c r="AA857" s="1592">
        <v>1</v>
      </c>
      <c r="AB857" s="1592"/>
      <c r="AC857" s="1591">
        <v>1</v>
      </c>
      <c r="AD857" s="1591">
        <v>4</v>
      </c>
      <c r="AE857" s="1591">
        <v>9</v>
      </c>
      <c r="AF857" s="1591">
        <v>14</v>
      </c>
      <c r="AG857" s="1592">
        <v>1</v>
      </c>
      <c r="AH857" s="1595"/>
      <c r="AI857" s="1594"/>
      <c r="AJ857" s="1591">
        <v>1</v>
      </c>
      <c r="AK857" s="1591">
        <v>5</v>
      </c>
      <c r="AL857" s="1591">
        <v>9</v>
      </c>
      <c r="AM857" s="1591">
        <v>15</v>
      </c>
      <c r="AN857" s="1592">
        <v>1</v>
      </c>
      <c r="AO857" s="1596"/>
      <c r="AP857" s="1591"/>
      <c r="AQ857" s="1591">
        <v>0</v>
      </c>
      <c r="AR857" s="1591">
        <v>0</v>
      </c>
      <c r="AS857" s="1591">
        <v>6</v>
      </c>
      <c r="AT857" s="1591">
        <v>6</v>
      </c>
      <c r="AU857" s="1596">
        <v>1</v>
      </c>
      <c r="AV857" s="1593"/>
      <c r="AW857" s="1594"/>
      <c r="AX857" s="1591">
        <v>0</v>
      </c>
      <c r="AY857" s="1591">
        <v>0</v>
      </c>
      <c r="AZ857" s="1591">
        <v>6</v>
      </c>
      <c r="BA857" s="1591">
        <v>6</v>
      </c>
      <c r="BB857" s="1596">
        <v>1</v>
      </c>
      <c r="BC857" s="1596"/>
      <c r="BD857" s="1594"/>
      <c r="BE857" s="1594"/>
      <c r="BF857" s="1591"/>
      <c r="BG857" s="1591"/>
      <c r="BH857" s="1591"/>
      <c r="BI857" s="1591"/>
      <c r="BJ857" s="1592"/>
      <c r="BK857" s="1596"/>
      <c r="BL857" s="1594"/>
      <c r="BM857" s="1591"/>
      <c r="BN857" s="1591"/>
      <c r="BO857" s="1591"/>
      <c r="BP857" s="1591">
        <v>0</v>
      </c>
      <c r="BQ857" s="1597">
        <v>1</v>
      </c>
      <c r="BR857" s="1595">
        <v>0</v>
      </c>
      <c r="BS857" s="1591"/>
      <c r="BT857" s="1591"/>
      <c r="BU857" s="1591"/>
      <c r="BV857" s="1591">
        <v>0</v>
      </c>
      <c r="BW857" s="1592">
        <v>1</v>
      </c>
      <c r="BX857" s="1596"/>
      <c r="BY857" s="1594"/>
      <c r="BZ857" s="1594"/>
      <c r="CA857" s="1591">
        <v>1</v>
      </c>
      <c r="CB857" s="1591">
        <v>4</v>
      </c>
      <c r="CC857" s="1591">
        <v>6</v>
      </c>
      <c r="CD857" s="1591">
        <v>11</v>
      </c>
      <c r="CE857" s="1596">
        <v>1</v>
      </c>
      <c r="CF857" s="1596"/>
      <c r="CG857" s="1594"/>
      <c r="CH857" s="1591">
        <v>2</v>
      </c>
      <c r="CI857" s="1591">
        <v>6</v>
      </c>
      <c r="CJ857" s="1591">
        <v>7</v>
      </c>
      <c r="CK857" s="1591">
        <v>15</v>
      </c>
      <c r="CL857" s="1596">
        <v>1</v>
      </c>
      <c r="CM857" s="1596"/>
      <c r="CN857" s="1594"/>
      <c r="CO857" s="1594"/>
      <c r="CP857" s="1591">
        <v>0</v>
      </c>
      <c r="CQ857" s="1591">
        <v>0</v>
      </c>
      <c r="CR857" s="1591">
        <v>0</v>
      </c>
      <c r="CS857" s="1591">
        <v>0</v>
      </c>
      <c r="CT857" s="1596">
        <v>1</v>
      </c>
      <c r="CU857" s="1596"/>
      <c r="CV857" s="1594"/>
      <c r="CW857" s="1591">
        <v>0</v>
      </c>
      <c r="CX857" s="1591">
        <v>0</v>
      </c>
      <c r="CY857" s="1591">
        <v>1</v>
      </c>
      <c r="CZ857" s="1591">
        <v>1</v>
      </c>
      <c r="DA857" s="1596">
        <v>1</v>
      </c>
      <c r="DB857" s="1596"/>
      <c r="DC857" s="1596"/>
      <c r="DD857" s="1596"/>
      <c r="DE857" s="1596"/>
      <c r="DF857" s="1596"/>
      <c r="DG857" s="1596"/>
      <c r="DH857" s="1596"/>
      <c r="DI857" s="1596"/>
      <c r="DJ857" s="1596"/>
      <c r="DK857" s="1596"/>
      <c r="DL857" s="1596"/>
      <c r="DM857" s="1596"/>
      <c r="DN857" s="1596"/>
      <c r="DO857" s="1594"/>
      <c r="DP857" s="1594"/>
      <c r="DQ857" s="1591"/>
      <c r="DR857" s="1591"/>
      <c r="DS857" s="1591"/>
      <c r="DT857" s="1591"/>
      <c r="DU857" s="1596"/>
      <c r="DV857" s="1596"/>
      <c r="DW857" s="1594"/>
      <c r="DX857" s="1591"/>
      <c r="DY857" s="1591"/>
      <c r="DZ857" s="1591"/>
      <c r="EA857" s="1591"/>
      <c r="EB857" s="1596"/>
      <c r="EC857" s="1596"/>
      <c r="ED857" s="1594"/>
      <c r="EE857" s="1594"/>
      <c r="EF857" s="1591">
        <v>0</v>
      </c>
      <c r="EG857" s="1591">
        <v>3</v>
      </c>
      <c r="EH857" s="1591">
        <v>4</v>
      </c>
      <c r="EI857" s="1591">
        <v>7</v>
      </c>
      <c r="EJ857" s="1596">
        <v>1</v>
      </c>
      <c r="EK857" s="1596"/>
      <c r="EL857" s="1594"/>
      <c r="EM857" s="1591">
        <v>0</v>
      </c>
      <c r="EN857" s="1591">
        <v>5</v>
      </c>
      <c r="EO857" s="1591">
        <v>5</v>
      </c>
      <c r="EP857" s="1591">
        <v>10</v>
      </c>
      <c r="EQ857" s="1596">
        <v>1</v>
      </c>
      <c r="ER857" s="1596"/>
      <c r="ES857" s="1594"/>
      <c r="ET857" s="1591"/>
      <c r="EU857" s="1591">
        <v>0</v>
      </c>
      <c r="EV857" s="1591">
        <v>2</v>
      </c>
      <c r="EW857" s="1591">
        <v>7</v>
      </c>
      <c r="EX857" s="1591">
        <v>9</v>
      </c>
      <c r="EY857" s="1595">
        <v>1</v>
      </c>
      <c r="EZ857" s="1598"/>
      <c r="FA857" s="1594"/>
      <c r="FB857" s="1591">
        <v>1</v>
      </c>
      <c r="FC857" s="1591">
        <v>2</v>
      </c>
      <c r="FD857" s="1591">
        <v>9</v>
      </c>
      <c r="FE857" s="1591">
        <v>12</v>
      </c>
      <c r="FF857" s="1596">
        <v>1</v>
      </c>
      <c r="FG857" s="1596" t="s">
        <v>323</v>
      </c>
      <c r="FH857" s="1599"/>
      <c r="FI857" s="1600"/>
      <c r="FJ857" s="1591">
        <v>0</v>
      </c>
      <c r="FK857" s="1591">
        <v>1</v>
      </c>
      <c r="FL857" s="1591">
        <v>7</v>
      </c>
      <c r="FM857" s="1591">
        <v>8</v>
      </c>
      <c r="FN857" s="1593">
        <v>1</v>
      </c>
      <c r="FO857" s="1596"/>
      <c r="FP857" s="1594"/>
      <c r="FQ857" s="1591">
        <v>0</v>
      </c>
      <c r="FR857" s="1591">
        <v>2</v>
      </c>
      <c r="FS857" s="1591">
        <v>7</v>
      </c>
      <c r="FT857" s="1591">
        <v>9</v>
      </c>
      <c r="FU857" s="1592">
        <v>1</v>
      </c>
      <c r="FV857" s="1596"/>
      <c r="FW857" s="1601"/>
      <c r="FX857" s="1600"/>
      <c r="FY857" s="1591">
        <v>0</v>
      </c>
      <c r="FZ857" s="1591">
        <v>0</v>
      </c>
      <c r="GA857" s="1591">
        <v>0</v>
      </c>
      <c r="GB857" s="1594">
        <v>0</v>
      </c>
      <c r="GC857" s="1602">
        <v>1</v>
      </c>
      <c r="GD857" s="1595"/>
      <c r="GE857" s="1603">
        <v>2</v>
      </c>
      <c r="GF857" s="1603">
        <v>14</v>
      </c>
      <c r="GG857" s="1603">
        <v>39</v>
      </c>
      <c r="GH857" s="1604">
        <v>0</v>
      </c>
      <c r="GI857" s="1604">
        <v>0</v>
      </c>
      <c r="GJ857" s="1604">
        <f>SUM(GH836:GI857)</f>
        <v>61</v>
      </c>
    </row>
    <row r="858" spans="1:192" hidden="1" x14ac:dyDescent="0.35">
      <c r="A858" s="1225">
        <v>43922</v>
      </c>
      <c r="Q858" s="1062">
        <v>0</v>
      </c>
      <c r="R858" s="1062">
        <v>0</v>
      </c>
      <c r="S858" s="1062">
        <v>0</v>
      </c>
      <c r="T858" s="1062">
        <v>0</v>
      </c>
      <c r="U858" s="1076">
        <v>1</v>
      </c>
      <c r="W858" s="1062">
        <v>0</v>
      </c>
      <c r="X858" s="1062">
        <v>0</v>
      </c>
      <c r="Y858" s="1062">
        <v>0</v>
      </c>
      <c r="Z858" s="1062">
        <v>0</v>
      </c>
      <c r="AA858" s="1076">
        <v>1</v>
      </c>
      <c r="AC858" s="1062">
        <v>0</v>
      </c>
      <c r="AD858" s="1062">
        <v>3</v>
      </c>
      <c r="AE858" s="1062">
        <v>6</v>
      </c>
      <c r="AF858" s="1062">
        <v>9</v>
      </c>
      <c r="AG858" s="1076">
        <v>1</v>
      </c>
      <c r="AJ858" s="1062">
        <v>0</v>
      </c>
      <c r="AK858" s="1062">
        <v>3</v>
      </c>
      <c r="AL858" s="1062">
        <v>6</v>
      </c>
      <c r="AM858" s="1062">
        <v>9</v>
      </c>
      <c r="AN858" s="1076">
        <v>1</v>
      </c>
      <c r="AQ858" s="1062">
        <v>0</v>
      </c>
      <c r="AR858" s="1062">
        <v>6</v>
      </c>
      <c r="AS858" s="1062">
        <v>10</v>
      </c>
      <c r="AT858" s="1062">
        <v>16</v>
      </c>
      <c r="AU858" s="1082">
        <v>1</v>
      </c>
      <c r="AX858" s="1062">
        <v>0</v>
      </c>
      <c r="AY858" s="1062">
        <v>6</v>
      </c>
      <c r="AZ858" s="1062">
        <v>10</v>
      </c>
      <c r="BA858" s="1062">
        <v>16</v>
      </c>
      <c r="BB858" s="1082">
        <v>1</v>
      </c>
      <c r="BP858" s="1062">
        <v>0</v>
      </c>
      <c r="BQ858" s="1128">
        <v>1</v>
      </c>
      <c r="BR858" s="1081">
        <v>0</v>
      </c>
      <c r="BV858" s="1062">
        <v>0</v>
      </c>
      <c r="BW858" s="1076">
        <v>1</v>
      </c>
      <c r="CA858" s="1062">
        <v>0</v>
      </c>
      <c r="CB858" s="1062">
        <v>4</v>
      </c>
      <c r="CC858" s="1062">
        <v>5</v>
      </c>
      <c r="CD858" s="1062">
        <v>9</v>
      </c>
      <c r="CE858" s="1082">
        <v>1</v>
      </c>
      <c r="CH858" s="1062">
        <v>0</v>
      </c>
      <c r="CI858" s="1062">
        <v>4</v>
      </c>
      <c r="CJ858" s="1062">
        <v>6</v>
      </c>
      <c r="CK858" s="1062">
        <v>10</v>
      </c>
      <c r="CL858" s="1082">
        <v>1</v>
      </c>
      <c r="CP858" s="1062">
        <v>0</v>
      </c>
      <c r="CQ858" s="1062">
        <v>0</v>
      </c>
      <c r="CR858" s="1062">
        <v>0</v>
      </c>
      <c r="CS858" s="1062">
        <v>0</v>
      </c>
      <c r="CT858" s="1082">
        <v>1</v>
      </c>
      <c r="CW858" s="1062">
        <v>0</v>
      </c>
      <c r="CX858" s="1062">
        <v>1</v>
      </c>
      <c r="CY858" s="1062">
        <v>0</v>
      </c>
      <c r="CZ858" s="1062">
        <v>1</v>
      </c>
      <c r="DA858" s="1082">
        <v>1</v>
      </c>
      <c r="DB858" s="1082"/>
      <c r="DC858" s="1082"/>
      <c r="DD858" s="1082"/>
      <c r="DE858" s="1082"/>
      <c r="DF858" s="1082"/>
      <c r="DG858" s="1082"/>
      <c r="DH858" s="1082"/>
      <c r="DI858" s="1082"/>
      <c r="DJ858" s="1082"/>
      <c r="DK858" s="1082"/>
      <c r="DL858" s="1082"/>
      <c r="EF858" s="1062">
        <v>0</v>
      </c>
      <c r="EG858" s="1062">
        <v>1</v>
      </c>
      <c r="EH858" s="1062">
        <v>7</v>
      </c>
      <c r="EI858" s="1062">
        <v>8</v>
      </c>
      <c r="EJ858" s="1082">
        <v>1</v>
      </c>
      <c r="EM858" s="1062">
        <v>0</v>
      </c>
      <c r="EN858" s="1062">
        <v>4</v>
      </c>
      <c r="EO858" s="1062">
        <v>10</v>
      </c>
      <c r="EP858" s="1062">
        <v>14</v>
      </c>
      <c r="EQ858" s="1082">
        <v>1</v>
      </c>
      <c r="EU858" s="1062">
        <v>1</v>
      </c>
      <c r="EV858" s="1062">
        <v>2</v>
      </c>
      <c r="EW858" s="1062">
        <v>5</v>
      </c>
      <c r="EX858" s="1062">
        <v>8</v>
      </c>
      <c r="EY858" s="1081">
        <v>1</v>
      </c>
      <c r="FB858" s="1062">
        <v>1</v>
      </c>
      <c r="FC858" s="1062">
        <v>3</v>
      </c>
      <c r="FD858" s="1062">
        <v>8</v>
      </c>
      <c r="FE858" s="1062">
        <v>12</v>
      </c>
      <c r="FF858" s="1082">
        <v>1</v>
      </c>
      <c r="FG858" s="1082" t="s">
        <v>323</v>
      </c>
      <c r="FJ858" s="1062">
        <v>1</v>
      </c>
      <c r="FK858" s="1062">
        <v>2</v>
      </c>
      <c r="FL858" s="1062">
        <v>6</v>
      </c>
      <c r="FM858" s="1062">
        <v>9</v>
      </c>
      <c r="FN858" s="1124">
        <v>1</v>
      </c>
      <c r="FQ858" s="1062">
        <v>1</v>
      </c>
      <c r="FR858" s="1062">
        <v>3</v>
      </c>
      <c r="FS858" s="1062">
        <v>6</v>
      </c>
      <c r="FT858" s="1062">
        <v>10</v>
      </c>
      <c r="FU858" s="1076">
        <v>1</v>
      </c>
      <c r="FY858" s="1062">
        <v>2</v>
      </c>
      <c r="FZ858" s="1062">
        <v>0</v>
      </c>
      <c r="GA858" s="1062">
        <v>0</v>
      </c>
      <c r="GB858" s="590">
        <v>2</v>
      </c>
      <c r="GC858" s="1139">
        <v>1</v>
      </c>
      <c r="GE858" s="589">
        <v>4</v>
      </c>
      <c r="GF858" s="589">
        <v>18</v>
      </c>
      <c r="GG858" s="589">
        <v>39</v>
      </c>
      <c r="GH858" s="586">
        <v>0</v>
      </c>
      <c r="GI858" s="586">
        <v>0</v>
      </c>
    </row>
    <row r="859" spans="1:192" hidden="1" x14ac:dyDescent="0.35">
      <c r="A859" s="1225">
        <v>43923</v>
      </c>
      <c r="Q859" s="1062">
        <v>0</v>
      </c>
      <c r="R859" s="1062">
        <v>0</v>
      </c>
      <c r="S859" s="1062">
        <v>0</v>
      </c>
      <c r="T859" s="1062">
        <v>0</v>
      </c>
      <c r="U859" s="1076">
        <v>1</v>
      </c>
      <c r="W859" s="1062">
        <v>0</v>
      </c>
      <c r="X859" s="1062">
        <v>0</v>
      </c>
      <c r="Y859" s="1062">
        <v>0</v>
      </c>
      <c r="Z859" s="1062">
        <v>0</v>
      </c>
      <c r="AA859" s="1076">
        <v>1</v>
      </c>
      <c r="AC859" s="1062">
        <v>0</v>
      </c>
      <c r="AD859" s="1062">
        <v>5</v>
      </c>
      <c r="AE859" s="1062">
        <v>13</v>
      </c>
      <c r="AF859" s="1062">
        <v>18</v>
      </c>
      <c r="AG859" s="1076">
        <v>1</v>
      </c>
      <c r="AJ859" s="1062">
        <v>0</v>
      </c>
      <c r="AK859" s="1062">
        <v>5</v>
      </c>
      <c r="AL859" s="1062">
        <v>14</v>
      </c>
      <c r="AM859" s="1062">
        <v>19</v>
      </c>
      <c r="AN859" s="1076">
        <v>1</v>
      </c>
      <c r="AQ859" s="1062">
        <v>0</v>
      </c>
      <c r="AR859" s="1062">
        <v>0</v>
      </c>
      <c r="AS859" s="1062">
        <v>12</v>
      </c>
      <c r="AT859" s="1062">
        <v>12</v>
      </c>
      <c r="AU859" s="1082">
        <v>1</v>
      </c>
      <c r="AX859" s="1062">
        <v>0</v>
      </c>
      <c r="AY859" s="1062">
        <v>0</v>
      </c>
      <c r="AZ859" s="1062">
        <v>12</v>
      </c>
      <c r="BA859" s="1062">
        <v>12</v>
      </c>
      <c r="BB859" s="1082">
        <v>1</v>
      </c>
      <c r="BP859" s="1062">
        <v>0</v>
      </c>
      <c r="BQ859" s="1128">
        <v>1</v>
      </c>
      <c r="BR859" s="1081">
        <v>0</v>
      </c>
      <c r="BV859" s="1062">
        <v>0</v>
      </c>
      <c r="BW859" s="1076">
        <v>1</v>
      </c>
      <c r="CA859" s="1062">
        <v>0</v>
      </c>
      <c r="CB859" s="1062">
        <v>1</v>
      </c>
      <c r="CC859" s="1062">
        <v>3</v>
      </c>
      <c r="CD859" s="1062">
        <v>4</v>
      </c>
      <c r="CE859" s="1082">
        <v>1</v>
      </c>
      <c r="CH859" s="1062">
        <v>0</v>
      </c>
      <c r="CI859" s="1062">
        <v>1</v>
      </c>
      <c r="CJ859" s="1062">
        <v>3</v>
      </c>
      <c r="CK859" s="1062">
        <v>4</v>
      </c>
      <c r="CL859" s="1082">
        <v>1</v>
      </c>
      <c r="CP859" s="1062">
        <v>0</v>
      </c>
      <c r="CQ859" s="1062">
        <v>0</v>
      </c>
      <c r="CR859" s="1062">
        <v>0</v>
      </c>
      <c r="CS859" s="1062">
        <v>0</v>
      </c>
      <c r="CT859" s="1082">
        <v>1</v>
      </c>
      <c r="CW859" s="1062">
        <v>0</v>
      </c>
      <c r="CX859" s="1062">
        <v>0</v>
      </c>
      <c r="CY859" s="1062">
        <v>0</v>
      </c>
      <c r="CZ859" s="1062">
        <v>0</v>
      </c>
      <c r="DA859" s="1082">
        <v>1</v>
      </c>
      <c r="DB859" s="1082"/>
      <c r="DC859" s="1082"/>
      <c r="DD859" s="1082"/>
      <c r="DE859" s="1082"/>
      <c r="DF859" s="1082"/>
      <c r="DG859" s="1082"/>
      <c r="DH859" s="1082"/>
      <c r="DI859" s="1082"/>
      <c r="DJ859" s="1082"/>
      <c r="DK859" s="1082"/>
      <c r="DL859" s="1082"/>
      <c r="EF859" s="1062">
        <v>0</v>
      </c>
      <c r="EG859" s="1062">
        <v>0</v>
      </c>
      <c r="EH859" s="1062">
        <v>4</v>
      </c>
      <c r="EI859" s="1062">
        <v>4</v>
      </c>
      <c r="EJ859" s="1082">
        <v>1</v>
      </c>
      <c r="EM859" s="1062">
        <v>0</v>
      </c>
      <c r="EN859" s="1062">
        <v>1</v>
      </c>
      <c r="EO859" s="1062">
        <v>9</v>
      </c>
      <c r="EP859" s="1062">
        <v>10</v>
      </c>
      <c r="EQ859" s="1082">
        <v>1</v>
      </c>
      <c r="EU859" s="1062">
        <v>0</v>
      </c>
      <c r="EV859" s="1062">
        <v>2</v>
      </c>
      <c r="EW859" s="1062">
        <v>7</v>
      </c>
      <c r="EX859" s="1062">
        <v>9</v>
      </c>
      <c r="EY859" s="1081">
        <v>1</v>
      </c>
      <c r="FB859" s="1062">
        <v>0</v>
      </c>
      <c r="FC859" s="1062">
        <v>2</v>
      </c>
      <c r="FD859" s="1062">
        <v>10</v>
      </c>
      <c r="FE859" s="1062">
        <v>12</v>
      </c>
      <c r="FF859" s="1082">
        <v>1</v>
      </c>
      <c r="FG859" s="1082" t="s">
        <v>323</v>
      </c>
      <c r="FJ859" s="1062">
        <v>1</v>
      </c>
      <c r="FK859" s="1062">
        <v>2</v>
      </c>
      <c r="FL859" s="1062">
        <v>3</v>
      </c>
      <c r="FM859" s="1062">
        <v>6</v>
      </c>
      <c r="FN859" s="1124">
        <v>1</v>
      </c>
      <c r="FQ859" s="1062">
        <v>1</v>
      </c>
      <c r="FR859" s="1062">
        <v>2</v>
      </c>
      <c r="FS859" s="1062">
        <v>4</v>
      </c>
      <c r="FT859" s="1062">
        <v>7</v>
      </c>
      <c r="FU859" s="1076">
        <v>1</v>
      </c>
      <c r="FY859" s="1062">
        <v>0</v>
      </c>
      <c r="FZ859" s="1062">
        <v>2</v>
      </c>
      <c r="GA859" s="1062">
        <v>0</v>
      </c>
      <c r="GB859" s="590">
        <v>2</v>
      </c>
      <c r="GC859" s="1139">
        <v>1</v>
      </c>
      <c r="GE859" s="589">
        <v>1</v>
      </c>
      <c r="GF859" s="589">
        <v>12</v>
      </c>
      <c r="GG859" s="589">
        <v>42</v>
      </c>
      <c r="GH859" s="586">
        <v>0</v>
      </c>
      <c r="GI859" s="586">
        <v>0</v>
      </c>
    </row>
    <row r="860" spans="1:192" hidden="1" x14ac:dyDescent="0.35">
      <c r="A860" s="1227">
        <v>43924</v>
      </c>
      <c r="Q860" s="1062">
        <v>0</v>
      </c>
      <c r="R860" s="1062">
        <v>0</v>
      </c>
      <c r="S860" s="1062">
        <v>0</v>
      </c>
      <c r="T860" s="1062">
        <v>0</v>
      </c>
      <c r="U860" s="1076">
        <v>1</v>
      </c>
      <c r="W860" s="1062">
        <v>0</v>
      </c>
      <c r="X860" s="1062">
        <v>0</v>
      </c>
      <c r="Y860" s="1062">
        <v>0</v>
      </c>
      <c r="Z860" s="1062">
        <v>0</v>
      </c>
      <c r="AA860" s="1076">
        <v>1</v>
      </c>
      <c r="AC860" s="1062">
        <v>0</v>
      </c>
      <c r="AD860" s="1062">
        <v>6</v>
      </c>
      <c r="AE860" s="1062">
        <v>6</v>
      </c>
      <c r="AF860" s="1062">
        <v>12</v>
      </c>
      <c r="AG860" s="1076">
        <v>1</v>
      </c>
      <c r="AJ860" s="1062">
        <v>0</v>
      </c>
      <c r="AK860" s="1062">
        <v>7</v>
      </c>
      <c r="AL860" s="1062">
        <v>6</v>
      </c>
      <c r="AM860" s="1062">
        <v>13</v>
      </c>
      <c r="AN860" s="1076">
        <v>1</v>
      </c>
      <c r="AQ860" s="1062">
        <v>1</v>
      </c>
      <c r="AR860" s="1062">
        <v>2</v>
      </c>
      <c r="AS860" s="1062">
        <v>4</v>
      </c>
      <c r="AT860" s="1062">
        <v>7</v>
      </c>
      <c r="AU860" s="1082">
        <v>1</v>
      </c>
      <c r="AX860" s="1062">
        <v>1</v>
      </c>
      <c r="AY860" s="1062">
        <v>3</v>
      </c>
      <c r="AZ860" s="1062">
        <v>4</v>
      </c>
      <c r="BA860" s="1062">
        <v>8</v>
      </c>
      <c r="BB860" s="1082">
        <v>1</v>
      </c>
      <c r="BP860" s="1062">
        <v>0</v>
      </c>
      <c r="BQ860" s="1128">
        <v>1</v>
      </c>
      <c r="BR860" s="1081">
        <v>0</v>
      </c>
      <c r="BV860" s="1062">
        <v>0</v>
      </c>
      <c r="BW860" s="1076">
        <v>1</v>
      </c>
      <c r="CA860" s="1062">
        <v>1</v>
      </c>
      <c r="CB860" s="1062">
        <v>1</v>
      </c>
      <c r="CC860" s="1062">
        <v>3</v>
      </c>
      <c r="CD860" s="1062">
        <v>5</v>
      </c>
      <c r="CE860" s="1082">
        <v>1</v>
      </c>
      <c r="CH860" s="1062">
        <v>1</v>
      </c>
      <c r="CI860" s="1062">
        <v>4</v>
      </c>
      <c r="CJ860" s="1062">
        <v>9</v>
      </c>
      <c r="CK860" s="1062">
        <v>14</v>
      </c>
      <c r="CL860" s="1082">
        <v>1</v>
      </c>
      <c r="CP860" s="1062">
        <v>0</v>
      </c>
      <c r="CQ860" s="1062">
        <v>0</v>
      </c>
      <c r="CR860" s="1062">
        <v>0</v>
      </c>
      <c r="CS860" s="1062">
        <v>0</v>
      </c>
      <c r="CT860" s="1082">
        <v>1</v>
      </c>
      <c r="CW860" s="1062">
        <v>0</v>
      </c>
      <c r="CX860" s="1062">
        <v>0</v>
      </c>
      <c r="CY860" s="1062">
        <v>0</v>
      </c>
      <c r="CZ860" s="1062">
        <v>0</v>
      </c>
      <c r="DA860" s="1082">
        <v>1</v>
      </c>
      <c r="DB860" s="1082"/>
      <c r="DC860" s="1082"/>
      <c r="DD860" s="1082"/>
      <c r="DE860" s="1082"/>
      <c r="DF860" s="1082"/>
      <c r="DG860" s="1082"/>
      <c r="DH860" s="1082"/>
      <c r="DI860" s="1082"/>
      <c r="DJ860" s="1082"/>
      <c r="DK860" s="1082"/>
      <c r="DL860" s="1082"/>
      <c r="EF860" s="1062">
        <v>0</v>
      </c>
      <c r="EG860" s="1062">
        <v>2</v>
      </c>
      <c r="EH860" s="1062">
        <v>5</v>
      </c>
      <c r="EI860" s="1062">
        <v>7</v>
      </c>
      <c r="EJ860" s="1082">
        <v>1</v>
      </c>
      <c r="EM860" s="1062">
        <v>0</v>
      </c>
      <c r="EN860" s="1062">
        <v>4</v>
      </c>
      <c r="EO860" s="1062">
        <v>8</v>
      </c>
      <c r="EP860" s="1062">
        <v>12</v>
      </c>
      <c r="EQ860" s="1082">
        <v>1</v>
      </c>
      <c r="EU860" s="1062">
        <v>0</v>
      </c>
      <c r="EV860" s="1062">
        <v>1</v>
      </c>
      <c r="EW860" s="1062">
        <v>3</v>
      </c>
      <c r="EX860" s="1062">
        <v>4</v>
      </c>
      <c r="EY860" s="1081">
        <v>1</v>
      </c>
      <c r="FB860" s="1062">
        <v>0</v>
      </c>
      <c r="FC860" s="1062">
        <v>1</v>
      </c>
      <c r="FD860" s="1062">
        <v>10</v>
      </c>
      <c r="FE860" s="1062">
        <v>11</v>
      </c>
      <c r="FF860" s="1082">
        <v>1</v>
      </c>
      <c r="FG860" s="1082" t="s">
        <v>323</v>
      </c>
      <c r="FJ860" s="1062">
        <v>0</v>
      </c>
      <c r="FK860" s="1062">
        <v>1</v>
      </c>
      <c r="FL860" s="1062">
        <v>7</v>
      </c>
      <c r="FM860" s="1062">
        <v>8</v>
      </c>
      <c r="FN860" s="1124">
        <v>1</v>
      </c>
      <c r="FQ860" s="1062">
        <v>1</v>
      </c>
      <c r="FR860" s="1062">
        <v>3</v>
      </c>
      <c r="FS860" s="1062">
        <v>8</v>
      </c>
      <c r="FT860" s="1062">
        <v>12</v>
      </c>
      <c r="FU860" s="1076">
        <v>1</v>
      </c>
      <c r="FY860" s="1062">
        <v>0</v>
      </c>
      <c r="FZ860" s="1062">
        <v>0</v>
      </c>
      <c r="GA860" s="1062">
        <v>0</v>
      </c>
      <c r="GB860" s="590">
        <v>0</v>
      </c>
      <c r="GC860" s="1139">
        <v>1</v>
      </c>
      <c r="GE860" s="589">
        <v>2</v>
      </c>
      <c r="GF860" s="589">
        <v>13</v>
      </c>
      <c r="GG860" s="589">
        <v>28</v>
      </c>
      <c r="GH860" s="586">
        <v>0</v>
      </c>
      <c r="GI860" s="586">
        <v>0</v>
      </c>
    </row>
    <row r="861" spans="1:192" hidden="1" x14ac:dyDescent="0.35">
      <c r="A861" s="1225">
        <v>43927</v>
      </c>
      <c r="Q861" s="1062">
        <v>0</v>
      </c>
      <c r="R861" s="1062">
        <v>0</v>
      </c>
      <c r="S861" s="1062">
        <v>4</v>
      </c>
      <c r="T861" s="1062">
        <v>4</v>
      </c>
      <c r="U861" s="1076">
        <v>1</v>
      </c>
      <c r="W861" s="1062">
        <v>0</v>
      </c>
      <c r="X861" s="1062">
        <v>0</v>
      </c>
      <c r="Y861" s="1062">
        <v>0</v>
      </c>
      <c r="Z861" s="1062">
        <v>0</v>
      </c>
      <c r="AA861" s="1076">
        <v>1</v>
      </c>
      <c r="AC861" s="1062">
        <v>0</v>
      </c>
      <c r="AD861" s="1062">
        <v>2</v>
      </c>
      <c r="AE861" s="1062">
        <v>6</v>
      </c>
      <c r="AF861" s="1062">
        <v>8</v>
      </c>
      <c r="AG861" s="1076">
        <v>1</v>
      </c>
      <c r="AJ861" s="1062">
        <v>0</v>
      </c>
      <c r="AK861" s="1062">
        <v>2</v>
      </c>
      <c r="AL861" s="1062">
        <v>8</v>
      </c>
      <c r="AM861" s="1062">
        <v>10</v>
      </c>
      <c r="AN861" s="1076">
        <v>1</v>
      </c>
      <c r="AQ861" s="1062">
        <v>1</v>
      </c>
      <c r="AR861" s="1062">
        <v>0</v>
      </c>
      <c r="AS861" s="1062">
        <v>1</v>
      </c>
      <c r="AT861" s="1062">
        <v>2</v>
      </c>
      <c r="AU861" s="1082">
        <v>1</v>
      </c>
      <c r="AX861" s="1062">
        <v>1</v>
      </c>
      <c r="AY861" s="1062">
        <v>1</v>
      </c>
      <c r="AZ861" s="1062">
        <v>8</v>
      </c>
      <c r="BA861" s="1062">
        <v>10</v>
      </c>
      <c r="BB861" s="1082">
        <v>1</v>
      </c>
      <c r="BP861" s="1062">
        <v>0</v>
      </c>
      <c r="BQ861" s="1128">
        <v>1</v>
      </c>
      <c r="BR861" s="1081">
        <v>0</v>
      </c>
      <c r="BV861" s="1062">
        <v>0</v>
      </c>
      <c r="BW861" s="1076">
        <v>1</v>
      </c>
      <c r="CA861" s="1062">
        <v>0</v>
      </c>
      <c r="CB861" s="1062">
        <v>2</v>
      </c>
      <c r="CC861" s="1062">
        <v>8</v>
      </c>
      <c r="CD861" s="1062">
        <v>10</v>
      </c>
      <c r="CE861" s="1082">
        <v>1</v>
      </c>
      <c r="CH861" s="1062">
        <v>0</v>
      </c>
      <c r="CI861" s="1062">
        <v>4</v>
      </c>
      <c r="CJ861" s="1062">
        <v>9</v>
      </c>
      <c r="CK861" s="1062">
        <v>13</v>
      </c>
      <c r="CL861" s="1082">
        <v>1</v>
      </c>
      <c r="CP861" s="1062">
        <v>0</v>
      </c>
      <c r="CQ861" s="1062">
        <v>0</v>
      </c>
      <c r="CR861" s="1062">
        <v>0</v>
      </c>
      <c r="CS861" s="1062">
        <v>0</v>
      </c>
      <c r="CT861" s="1082">
        <v>1</v>
      </c>
      <c r="CW861" s="1062">
        <v>0</v>
      </c>
      <c r="CX861" s="1062">
        <v>0</v>
      </c>
      <c r="CY861" s="1062">
        <v>3</v>
      </c>
      <c r="CZ861" s="1062">
        <v>3</v>
      </c>
      <c r="DA861" s="1082">
        <v>1</v>
      </c>
      <c r="DB861" s="1082"/>
      <c r="DC861" s="1082"/>
      <c r="DD861" s="1082"/>
      <c r="DE861" s="1082"/>
      <c r="DF861" s="1082"/>
      <c r="DG861" s="1082"/>
      <c r="DH861" s="1082"/>
      <c r="DI861" s="1082"/>
      <c r="DJ861" s="1082"/>
      <c r="DK861" s="1082"/>
      <c r="DL861" s="1082"/>
      <c r="EF861" s="1062">
        <v>0</v>
      </c>
      <c r="EG861" s="1062">
        <v>2</v>
      </c>
      <c r="EH861" s="1062">
        <v>8</v>
      </c>
      <c r="EI861" s="1062">
        <v>10</v>
      </c>
      <c r="EJ861" s="1082">
        <v>1</v>
      </c>
      <c r="EM861" s="1062">
        <v>0</v>
      </c>
      <c r="EN861" s="1062">
        <v>6</v>
      </c>
      <c r="EO861" s="1062">
        <v>9</v>
      </c>
      <c r="EP861" s="1062">
        <v>15</v>
      </c>
      <c r="EQ861" s="1082">
        <v>1</v>
      </c>
      <c r="EU861" s="1062">
        <v>0</v>
      </c>
      <c r="EV861" s="1062">
        <v>1</v>
      </c>
      <c r="EW861" s="1062">
        <v>4</v>
      </c>
      <c r="EX861" s="1062">
        <v>5</v>
      </c>
      <c r="EY861" s="1081">
        <v>1</v>
      </c>
      <c r="FB861" s="1062">
        <v>0</v>
      </c>
      <c r="FC861" s="1062">
        <v>1</v>
      </c>
      <c r="FD861" s="1062">
        <v>8</v>
      </c>
      <c r="FE861" s="1062">
        <v>9</v>
      </c>
      <c r="FF861" s="1082">
        <v>1</v>
      </c>
      <c r="FG861" s="1082" t="s">
        <v>323</v>
      </c>
      <c r="FJ861" s="1062">
        <v>0</v>
      </c>
      <c r="FK861" s="1062">
        <v>4</v>
      </c>
      <c r="FL861" s="1062">
        <v>7</v>
      </c>
      <c r="FM861" s="1062">
        <v>11</v>
      </c>
      <c r="FN861" s="1124">
        <v>1</v>
      </c>
      <c r="FQ861" s="1062">
        <v>0</v>
      </c>
      <c r="FR861" s="1062">
        <v>5</v>
      </c>
      <c r="FS861" s="1062">
        <v>10</v>
      </c>
      <c r="FT861" s="1062">
        <v>15</v>
      </c>
      <c r="FU861" s="1076">
        <v>1</v>
      </c>
      <c r="FY861" s="1062">
        <v>0</v>
      </c>
      <c r="FZ861" s="1062">
        <v>0</v>
      </c>
      <c r="GA861" s="1062">
        <v>0</v>
      </c>
      <c r="GB861" s="590">
        <v>0</v>
      </c>
      <c r="GC861" s="1139">
        <v>1</v>
      </c>
      <c r="GE861" s="589">
        <v>1</v>
      </c>
      <c r="GF861" s="589">
        <v>11</v>
      </c>
      <c r="GG861" s="589">
        <v>34</v>
      </c>
      <c r="GH861" s="586">
        <v>0</v>
      </c>
      <c r="GI861" s="586">
        <v>2</v>
      </c>
    </row>
    <row r="862" spans="1:192" hidden="1" x14ac:dyDescent="0.35">
      <c r="A862" s="1225">
        <v>43928</v>
      </c>
      <c r="Q862" s="1062">
        <v>0</v>
      </c>
      <c r="R862" s="1062">
        <v>1</v>
      </c>
      <c r="S862" s="1062">
        <v>3</v>
      </c>
      <c r="T862" s="1062">
        <v>4</v>
      </c>
      <c r="U862" s="1076">
        <v>1</v>
      </c>
      <c r="W862" s="1062">
        <v>0</v>
      </c>
      <c r="X862" s="1062">
        <v>1</v>
      </c>
      <c r="Y862" s="1062">
        <v>3</v>
      </c>
      <c r="Z862" s="1062">
        <v>4</v>
      </c>
      <c r="AA862" s="1076">
        <v>1</v>
      </c>
      <c r="AC862" s="1062">
        <v>1</v>
      </c>
      <c r="AD862" s="1062">
        <v>5</v>
      </c>
      <c r="AE862" s="1062">
        <v>3</v>
      </c>
      <c r="AF862" s="1062">
        <v>9</v>
      </c>
      <c r="AG862" s="1076">
        <v>1</v>
      </c>
      <c r="AJ862" s="1062">
        <v>1</v>
      </c>
      <c r="AK862" s="1062">
        <v>5</v>
      </c>
      <c r="AL862" s="1062">
        <v>3</v>
      </c>
      <c r="AM862" s="1062">
        <v>9</v>
      </c>
      <c r="AN862" s="1076">
        <v>1</v>
      </c>
      <c r="AQ862" s="1062">
        <v>0</v>
      </c>
      <c r="AR862" s="1062">
        <v>1</v>
      </c>
      <c r="AS862" s="1062">
        <v>4</v>
      </c>
      <c r="AT862" s="1062">
        <v>5</v>
      </c>
      <c r="AU862" s="1082">
        <v>1</v>
      </c>
      <c r="AX862" s="1062">
        <v>0</v>
      </c>
      <c r="AY862" s="1062">
        <v>1</v>
      </c>
      <c r="AZ862" s="1062">
        <v>5</v>
      </c>
      <c r="BA862" s="1062">
        <v>6</v>
      </c>
      <c r="BB862" s="1082">
        <v>1</v>
      </c>
      <c r="BP862" s="1062">
        <v>0</v>
      </c>
      <c r="BQ862" s="1128">
        <v>1</v>
      </c>
      <c r="BR862" s="1081">
        <v>0</v>
      </c>
      <c r="BV862" s="1062">
        <v>0</v>
      </c>
      <c r="BW862" s="1076">
        <v>1</v>
      </c>
      <c r="CA862" s="1062">
        <v>0</v>
      </c>
      <c r="CB862" s="1062">
        <v>1</v>
      </c>
      <c r="CC862" s="1062">
        <v>5</v>
      </c>
      <c r="CD862" s="1062">
        <v>6</v>
      </c>
      <c r="CE862" s="1082">
        <v>1</v>
      </c>
      <c r="CH862" s="1062">
        <v>0</v>
      </c>
      <c r="CI862" s="1062">
        <v>1</v>
      </c>
      <c r="CJ862" s="1062">
        <v>6</v>
      </c>
      <c r="CK862" s="1062">
        <v>7</v>
      </c>
      <c r="CL862" s="1082">
        <v>1</v>
      </c>
      <c r="CP862" s="1062">
        <v>0</v>
      </c>
      <c r="CQ862" s="1062">
        <v>0</v>
      </c>
      <c r="CR862" s="1062">
        <v>0</v>
      </c>
      <c r="CS862" s="1062">
        <v>0</v>
      </c>
      <c r="CT862" s="1082">
        <v>1</v>
      </c>
      <c r="CW862" s="1062">
        <v>0</v>
      </c>
      <c r="CX862" s="1062">
        <v>0</v>
      </c>
      <c r="CY862" s="1062">
        <v>0</v>
      </c>
      <c r="CZ862" s="1062">
        <v>0</v>
      </c>
      <c r="DA862" s="1082">
        <v>1</v>
      </c>
      <c r="DB862" s="1082"/>
      <c r="DC862" s="1082"/>
      <c r="DD862" s="1082"/>
      <c r="DE862" s="1082"/>
      <c r="DF862" s="1082"/>
      <c r="DG862" s="1082"/>
      <c r="DH862" s="1082"/>
      <c r="DI862" s="1082"/>
      <c r="DJ862" s="1082"/>
      <c r="DK862" s="1082"/>
      <c r="DL862" s="1082"/>
      <c r="EF862" s="1062">
        <v>0</v>
      </c>
      <c r="EG862" s="1062">
        <v>2</v>
      </c>
      <c r="EH862" s="1062">
        <v>4</v>
      </c>
      <c r="EI862" s="1062">
        <v>6</v>
      </c>
      <c r="EJ862" s="1082">
        <v>1</v>
      </c>
      <c r="EM862" s="1062">
        <v>0</v>
      </c>
      <c r="EN862" s="1062">
        <v>4</v>
      </c>
      <c r="EO862" s="1062">
        <v>6</v>
      </c>
      <c r="EP862" s="1062">
        <v>10</v>
      </c>
      <c r="EQ862" s="1082">
        <v>1</v>
      </c>
      <c r="EU862" s="1062">
        <v>0</v>
      </c>
      <c r="EV862" s="1062">
        <v>0</v>
      </c>
      <c r="EW862" s="1062">
        <v>5</v>
      </c>
      <c r="EX862" s="1062">
        <v>5</v>
      </c>
      <c r="EY862" s="1081">
        <v>1</v>
      </c>
      <c r="FB862" s="1062">
        <v>0</v>
      </c>
      <c r="FC862" s="1062">
        <v>0</v>
      </c>
      <c r="FD862" s="1062">
        <v>11</v>
      </c>
      <c r="FE862" s="1062">
        <v>11</v>
      </c>
      <c r="FF862" s="1082">
        <v>1</v>
      </c>
      <c r="FG862" s="1082" t="s">
        <v>323</v>
      </c>
      <c r="FJ862" s="1062">
        <v>2</v>
      </c>
      <c r="FK862" s="1062">
        <v>4</v>
      </c>
      <c r="FL862" s="1062">
        <v>8</v>
      </c>
      <c r="FM862" s="1062">
        <v>14</v>
      </c>
      <c r="FN862" s="1124">
        <v>1</v>
      </c>
      <c r="FQ862" s="1062">
        <v>2</v>
      </c>
      <c r="FR862" s="1062">
        <v>4</v>
      </c>
      <c r="FS862" s="1062">
        <v>9</v>
      </c>
      <c r="FT862" s="1062">
        <v>15</v>
      </c>
      <c r="FU862" s="1076">
        <v>1</v>
      </c>
      <c r="FY862" s="1062">
        <v>2</v>
      </c>
      <c r="FZ862" s="1062">
        <v>1</v>
      </c>
      <c r="GA862" s="1062">
        <v>0</v>
      </c>
      <c r="GB862" s="590">
        <v>3</v>
      </c>
      <c r="GC862" s="1139">
        <v>1</v>
      </c>
      <c r="GE862" s="589">
        <v>5</v>
      </c>
      <c r="GF862" s="589">
        <v>14</v>
      </c>
      <c r="GG862" s="589">
        <v>29</v>
      </c>
      <c r="GH862" s="586">
        <v>0</v>
      </c>
      <c r="GI862" s="586">
        <v>1</v>
      </c>
    </row>
    <row r="863" spans="1:192" hidden="1" x14ac:dyDescent="0.35">
      <c r="A863" s="1225">
        <v>43929</v>
      </c>
      <c r="Q863" s="1062">
        <v>0</v>
      </c>
      <c r="R863" s="1062">
        <v>0</v>
      </c>
      <c r="S863" s="1062">
        <v>2</v>
      </c>
      <c r="T863" s="1062">
        <v>2</v>
      </c>
      <c r="U863" s="1076">
        <v>1</v>
      </c>
      <c r="W863" s="1062">
        <v>0</v>
      </c>
      <c r="X863" s="1062">
        <v>0</v>
      </c>
      <c r="Y863" s="1062">
        <v>2</v>
      </c>
      <c r="Z863" s="1062">
        <v>2</v>
      </c>
      <c r="AA863" s="1076">
        <v>1</v>
      </c>
      <c r="AC863" s="1062">
        <v>1</v>
      </c>
      <c r="AD863" s="1062">
        <v>1</v>
      </c>
      <c r="AE863" s="1062">
        <v>2</v>
      </c>
      <c r="AF863" s="1062">
        <v>4</v>
      </c>
      <c r="AG863" s="1076">
        <v>1</v>
      </c>
      <c r="AJ863" s="1062">
        <v>1</v>
      </c>
      <c r="AK863" s="1062">
        <v>3</v>
      </c>
      <c r="AL863" s="1062">
        <v>2</v>
      </c>
      <c r="AM863" s="1062">
        <v>6</v>
      </c>
      <c r="AN863" s="1076">
        <v>1</v>
      </c>
      <c r="AQ863" s="1062">
        <v>0</v>
      </c>
      <c r="AR863" s="1062">
        <v>2</v>
      </c>
      <c r="AS863" s="1062">
        <v>6</v>
      </c>
      <c r="AT863" s="1062">
        <v>8</v>
      </c>
      <c r="AU863" s="1082">
        <v>1</v>
      </c>
      <c r="AX863" s="1062">
        <v>0</v>
      </c>
      <c r="AY863" s="1062">
        <v>2</v>
      </c>
      <c r="AZ863" s="1062">
        <v>6</v>
      </c>
      <c r="BA863" s="1062">
        <v>8</v>
      </c>
      <c r="BB863" s="1082">
        <v>1</v>
      </c>
      <c r="BP863" s="1062">
        <v>0</v>
      </c>
      <c r="BQ863" s="1128">
        <v>1</v>
      </c>
      <c r="BR863" s="1081">
        <v>0</v>
      </c>
      <c r="BV863" s="1062">
        <v>0</v>
      </c>
      <c r="BW863" s="1076">
        <v>1</v>
      </c>
      <c r="CA863" s="1062">
        <v>0</v>
      </c>
      <c r="CB863" s="1062">
        <v>0</v>
      </c>
      <c r="CC863" s="1062">
        <v>8</v>
      </c>
      <c r="CD863" s="1062">
        <v>8</v>
      </c>
      <c r="CE863" s="1082">
        <v>1</v>
      </c>
      <c r="CH863" s="1062">
        <v>0</v>
      </c>
      <c r="CI863" s="1062">
        <v>1</v>
      </c>
      <c r="CJ863" s="1062">
        <v>9</v>
      </c>
      <c r="CK863" s="1062">
        <v>10</v>
      </c>
      <c r="CL863" s="1082">
        <v>1</v>
      </c>
      <c r="CP863" s="1062">
        <v>0</v>
      </c>
      <c r="CQ863" s="1062">
        <v>0</v>
      </c>
      <c r="CR863" s="1062">
        <v>0</v>
      </c>
      <c r="CS863" s="1062">
        <v>0</v>
      </c>
      <c r="CT863" s="1082">
        <v>1</v>
      </c>
      <c r="CW863" s="1062">
        <v>0</v>
      </c>
      <c r="CX863" s="1062">
        <v>0</v>
      </c>
      <c r="CY863" s="1062">
        <v>1</v>
      </c>
      <c r="CZ863" s="1062">
        <v>1</v>
      </c>
      <c r="DA863" s="1082">
        <v>1</v>
      </c>
      <c r="DB863" s="1082"/>
      <c r="DC863" s="1082"/>
      <c r="DD863" s="1082"/>
      <c r="DE863" s="1082"/>
      <c r="DF863" s="1082"/>
      <c r="DG863" s="1082"/>
      <c r="DH863" s="1082"/>
      <c r="DI863" s="1082"/>
      <c r="DJ863" s="1082"/>
      <c r="DK863" s="1082"/>
      <c r="DL863" s="1082"/>
      <c r="EF863" s="1062">
        <v>0</v>
      </c>
      <c r="EG863" s="1062">
        <v>0</v>
      </c>
      <c r="EH863" s="1062">
        <v>7</v>
      </c>
      <c r="EI863" s="1062">
        <v>7</v>
      </c>
      <c r="EJ863" s="1082">
        <v>1</v>
      </c>
      <c r="EM863" s="1062">
        <v>0</v>
      </c>
      <c r="EN863" s="1062">
        <v>3</v>
      </c>
      <c r="EO863" s="1062">
        <v>9</v>
      </c>
      <c r="EP863" s="1062">
        <v>12</v>
      </c>
      <c r="EQ863" s="1082">
        <v>1</v>
      </c>
      <c r="EU863" s="1062">
        <v>0</v>
      </c>
      <c r="EV863" s="1062">
        <v>2</v>
      </c>
      <c r="EW863" s="1062">
        <v>9</v>
      </c>
      <c r="EX863" s="1062">
        <v>11</v>
      </c>
      <c r="EY863" s="1081">
        <v>1</v>
      </c>
      <c r="FB863" s="1062">
        <v>0</v>
      </c>
      <c r="FC863" s="1062">
        <v>3</v>
      </c>
      <c r="FD863" s="1062">
        <v>17</v>
      </c>
      <c r="FE863" s="1062">
        <v>20</v>
      </c>
      <c r="FF863" s="1082">
        <v>1</v>
      </c>
      <c r="FG863" s="1082" t="s">
        <v>323</v>
      </c>
      <c r="FJ863" s="1062">
        <v>0</v>
      </c>
      <c r="FK863" s="1062">
        <v>2</v>
      </c>
      <c r="FL863" s="1062">
        <v>8</v>
      </c>
      <c r="FM863" s="1062">
        <v>10</v>
      </c>
      <c r="FN863" s="1124">
        <v>1</v>
      </c>
      <c r="FQ863" s="1062">
        <v>0</v>
      </c>
      <c r="FR863" s="1062">
        <v>2</v>
      </c>
      <c r="FS863" s="1062">
        <v>8</v>
      </c>
      <c r="FT863" s="1062">
        <v>10</v>
      </c>
      <c r="FU863" s="1076">
        <v>1</v>
      </c>
      <c r="FY863" s="1062">
        <v>0</v>
      </c>
      <c r="FZ863" s="1062">
        <v>0</v>
      </c>
      <c r="GA863" s="1062">
        <v>0</v>
      </c>
      <c r="GB863" s="590">
        <v>0</v>
      </c>
      <c r="GC863" s="1139">
        <v>1</v>
      </c>
      <c r="GE863" s="589">
        <v>1</v>
      </c>
      <c r="GF863" s="589">
        <v>7</v>
      </c>
      <c r="GG863" s="589">
        <v>40</v>
      </c>
      <c r="GH863" s="586">
        <v>0</v>
      </c>
      <c r="GI863" s="586">
        <v>0</v>
      </c>
    </row>
    <row r="864" spans="1:192" hidden="1" x14ac:dyDescent="0.35">
      <c r="A864" s="1225">
        <v>43930</v>
      </c>
      <c r="Q864" s="1062">
        <v>0</v>
      </c>
      <c r="R864" s="1062">
        <v>0</v>
      </c>
      <c r="S864" s="1062">
        <v>3</v>
      </c>
      <c r="T864" s="1062">
        <v>3</v>
      </c>
      <c r="U864" s="1076">
        <v>1</v>
      </c>
      <c r="W864" s="1062">
        <v>0</v>
      </c>
      <c r="X864" s="1062">
        <v>0</v>
      </c>
      <c r="Y864" s="1062">
        <v>3</v>
      </c>
      <c r="Z864" s="1062">
        <v>3</v>
      </c>
      <c r="AA864" s="1076">
        <v>1</v>
      </c>
      <c r="AC864" s="1062">
        <v>0</v>
      </c>
      <c r="AD864" s="1062">
        <v>3</v>
      </c>
      <c r="AE864" s="1062">
        <v>6</v>
      </c>
      <c r="AF864" s="1062">
        <v>9</v>
      </c>
      <c r="AG864" s="1076">
        <v>1</v>
      </c>
      <c r="AJ864" s="1062">
        <v>0</v>
      </c>
      <c r="AK864" s="1062">
        <v>3</v>
      </c>
      <c r="AL864" s="1062">
        <v>7</v>
      </c>
      <c r="AM864" s="1062">
        <v>10</v>
      </c>
      <c r="AN864" s="1076">
        <v>1</v>
      </c>
      <c r="AQ864" s="1062">
        <v>0</v>
      </c>
      <c r="AR864" s="1062">
        <v>2</v>
      </c>
      <c r="AS864" s="1062">
        <v>3</v>
      </c>
      <c r="AT864" s="1062">
        <v>5</v>
      </c>
      <c r="AU864" s="1082">
        <v>1</v>
      </c>
      <c r="AX864" s="1062">
        <v>0</v>
      </c>
      <c r="AY864" s="1062">
        <v>2</v>
      </c>
      <c r="AZ864" s="1062">
        <v>3</v>
      </c>
      <c r="BA864" s="1062">
        <v>5</v>
      </c>
      <c r="BB864" s="1082">
        <v>1</v>
      </c>
      <c r="BP864" s="1062">
        <v>0</v>
      </c>
      <c r="BQ864" s="1128">
        <v>1</v>
      </c>
      <c r="BR864" s="1081">
        <v>0</v>
      </c>
      <c r="BV864" s="1062">
        <v>0</v>
      </c>
      <c r="BW864" s="1076">
        <v>1</v>
      </c>
      <c r="CA864" s="1062">
        <v>0</v>
      </c>
      <c r="CB864" s="1062">
        <v>2</v>
      </c>
      <c r="CC864" s="1062">
        <v>5</v>
      </c>
      <c r="CD864" s="1062">
        <v>7</v>
      </c>
      <c r="CE864" s="1082">
        <v>1</v>
      </c>
      <c r="CH864" s="1062">
        <v>1</v>
      </c>
      <c r="CI864" s="1062">
        <v>2</v>
      </c>
      <c r="CJ864" s="1062">
        <v>10</v>
      </c>
      <c r="CK864" s="1062">
        <v>13</v>
      </c>
      <c r="CL864" s="1082">
        <v>1</v>
      </c>
      <c r="CP864" s="1062">
        <v>0</v>
      </c>
      <c r="CQ864" s="1062">
        <v>0</v>
      </c>
      <c r="CR864" s="1062">
        <v>0</v>
      </c>
      <c r="CS864" s="1062">
        <v>0</v>
      </c>
      <c r="CT864" s="1082">
        <v>1</v>
      </c>
      <c r="CW864" s="1062">
        <v>0</v>
      </c>
      <c r="CX864" s="1062">
        <v>0</v>
      </c>
      <c r="CY864" s="1062">
        <v>0</v>
      </c>
      <c r="CZ864" s="1062">
        <v>0</v>
      </c>
      <c r="DA864" s="1082">
        <v>1</v>
      </c>
      <c r="DB864" s="1082"/>
      <c r="DC864" s="1082"/>
      <c r="DD864" s="1082"/>
      <c r="DE864" s="1082"/>
      <c r="DF864" s="1082"/>
      <c r="DG864" s="1082"/>
      <c r="DH864" s="1082"/>
      <c r="DI864" s="1082"/>
      <c r="DJ864" s="1082"/>
      <c r="DK864" s="1082"/>
      <c r="DL864" s="1082"/>
      <c r="EF864" s="1062">
        <v>0</v>
      </c>
      <c r="EG864" s="1062">
        <v>2</v>
      </c>
      <c r="EH864" s="1062">
        <v>7</v>
      </c>
      <c r="EI864" s="1062">
        <v>9</v>
      </c>
      <c r="EJ864" s="1082">
        <v>1</v>
      </c>
      <c r="EK864" s="1082" t="s">
        <v>323</v>
      </c>
      <c r="EM864" s="1062">
        <v>0</v>
      </c>
      <c r="EN864" s="1062">
        <v>3</v>
      </c>
      <c r="EO864" s="1062">
        <v>12</v>
      </c>
      <c r="EP864" s="1062">
        <v>15</v>
      </c>
      <c r="EQ864" s="1082">
        <v>1</v>
      </c>
      <c r="EU864" s="1062">
        <v>0</v>
      </c>
      <c r="EV864" s="1062">
        <v>3</v>
      </c>
      <c r="EW864" s="1062">
        <v>2</v>
      </c>
      <c r="EX864" s="1062">
        <v>5</v>
      </c>
      <c r="EY864" s="1081">
        <v>1</v>
      </c>
      <c r="FB864" s="1062">
        <v>0</v>
      </c>
      <c r="FC864" s="1062">
        <v>3</v>
      </c>
      <c r="FD864" s="1062">
        <v>7</v>
      </c>
      <c r="FE864" s="1062">
        <v>10</v>
      </c>
      <c r="FF864" s="1082">
        <v>1</v>
      </c>
      <c r="FG864" s="1082" t="s">
        <v>323</v>
      </c>
      <c r="FJ864" s="1062">
        <v>0</v>
      </c>
      <c r="FK864" s="1062">
        <v>2</v>
      </c>
      <c r="FL864" s="1062">
        <v>9</v>
      </c>
      <c r="FM864" s="1062">
        <v>11</v>
      </c>
      <c r="FN864" s="1124">
        <v>1</v>
      </c>
      <c r="FQ864" s="1062">
        <v>0</v>
      </c>
      <c r="FR864" s="1062">
        <v>2</v>
      </c>
      <c r="FS864" s="1062">
        <v>13</v>
      </c>
      <c r="FT864" s="1062">
        <v>15</v>
      </c>
      <c r="FU864" s="1076">
        <v>1</v>
      </c>
      <c r="FY864" s="1062">
        <v>0</v>
      </c>
      <c r="FZ864" s="1062">
        <v>0</v>
      </c>
      <c r="GA864" s="1062">
        <v>1</v>
      </c>
      <c r="GB864" s="590">
        <v>1</v>
      </c>
      <c r="GC864" s="1139">
        <v>1</v>
      </c>
      <c r="GE864" s="589">
        <v>0</v>
      </c>
      <c r="GF864" s="589">
        <v>14</v>
      </c>
      <c r="GG864" s="589">
        <v>33</v>
      </c>
      <c r="GH864" s="586">
        <v>0</v>
      </c>
      <c r="GI864" s="586">
        <v>0</v>
      </c>
    </row>
    <row r="865" spans="1:192" hidden="1" x14ac:dyDescent="0.35">
      <c r="A865" s="1227">
        <v>43931</v>
      </c>
      <c r="Q865" s="1062">
        <v>0</v>
      </c>
      <c r="R865" s="1062">
        <v>0</v>
      </c>
      <c r="S865" s="1062">
        <v>2</v>
      </c>
      <c r="T865" s="1062">
        <v>2</v>
      </c>
      <c r="U865" s="1076">
        <v>1</v>
      </c>
      <c r="W865" s="1062">
        <v>0</v>
      </c>
      <c r="X865" s="1062">
        <v>0</v>
      </c>
      <c r="Y865" s="1062">
        <v>2</v>
      </c>
      <c r="Z865" s="1062">
        <v>2</v>
      </c>
      <c r="AA865" s="1076">
        <v>1</v>
      </c>
      <c r="AC865" s="1062">
        <v>0</v>
      </c>
      <c r="AD865" s="1062">
        <v>2</v>
      </c>
      <c r="AE865" s="1062">
        <v>4</v>
      </c>
      <c r="AF865" s="1062">
        <v>6</v>
      </c>
      <c r="AG865" s="1076">
        <v>1</v>
      </c>
      <c r="AJ865" s="1062">
        <v>0</v>
      </c>
      <c r="AK865" s="1062">
        <v>2</v>
      </c>
      <c r="AL865" s="1062">
        <v>5</v>
      </c>
      <c r="AM865" s="1062">
        <v>7</v>
      </c>
      <c r="AN865" s="1076">
        <v>1</v>
      </c>
      <c r="AQ865" s="1062">
        <v>0</v>
      </c>
      <c r="AR865" s="1062">
        <v>0</v>
      </c>
      <c r="AS865" s="1062">
        <v>2</v>
      </c>
      <c r="AT865" s="1062">
        <v>2</v>
      </c>
      <c r="AU865" s="1082">
        <v>1</v>
      </c>
      <c r="AX865" s="1062">
        <v>0</v>
      </c>
      <c r="AY865" s="1062">
        <v>0</v>
      </c>
      <c r="AZ865" s="1062">
        <v>4</v>
      </c>
      <c r="BA865" s="1062">
        <v>4</v>
      </c>
      <c r="BB865" s="1082">
        <v>1</v>
      </c>
      <c r="BP865" s="1062">
        <v>0</v>
      </c>
      <c r="BQ865" s="1128">
        <v>1</v>
      </c>
      <c r="BR865" s="1081">
        <v>0</v>
      </c>
      <c r="BV865" s="1062">
        <v>0</v>
      </c>
      <c r="BW865" s="1076">
        <v>1</v>
      </c>
      <c r="CA865" s="1062">
        <v>0</v>
      </c>
      <c r="CB865" s="1062">
        <v>2</v>
      </c>
      <c r="CC865" s="1062">
        <v>5</v>
      </c>
      <c r="CD865" s="1062">
        <v>7</v>
      </c>
      <c r="CE865" s="1082">
        <v>1</v>
      </c>
      <c r="CH865" s="1062">
        <v>1</v>
      </c>
      <c r="CI865" s="1062">
        <v>3</v>
      </c>
      <c r="CJ865" s="1062">
        <v>10</v>
      </c>
      <c r="CK865" s="1062">
        <v>14</v>
      </c>
      <c r="CL865" s="1082">
        <v>1</v>
      </c>
      <c r="CP865" s="1062">
        <v>0</v>
      </c>
      <c r="CQ865" s="1062">
        <v>0</v>
      </c>
      <c r="CR865" s="1062">
        <v>0</v>
      </c>
      <c r="CS865" s="1062">
        <v>0</v>
      </c>
      <c r="CT865" s="1082">
        <v>1</v>
      </c>
      <c r="CW865" s="1062">
        <v>0</v>
      </c>
      <c r="CX865" s="1062">
        <v>0</v>
      </c>
      <c r="CY865" s="1062">
        <v>0</v>
      </c>
      <c r="CZ865" s="1062">
        <v>0</v>
      </c>
      <c r="DA865" s="1082">
        <v>1</v>
      </c>
      <c r="DB865" s="1082"/>
      <c r="DC865" s="1082"/>
      <c r="DD865" s="1082"/>
      <c r="DE865" s="1082"/>
      <c r="DF865" s="1082"/>
      <c r="DG865" s="1082"/>
      <c r="DH865" s="1082"/>
      <c r="DI865" s="1082"/>
      <c r="DJ865" s="1082"/>
      <c r="DK865" s="1082"/>
      <c r="DL865" s="1082"/>
      <c r="EF865" s="1062">
        <v>1</v>
      </c>
      <c r="EG865" s="1062">
        <v>4</v>
      </c>
      <c r="EH865" s="1062">
        <v>5</v>
      </c>
      <c r="EI865" s="1062">
        <v>10</v>
      </c>
      <c r="EJ865" s="1082">
        <v>1</v>
      </c>
      <c r="EK865" s="1082" t="s">
        <v>323</v>
      </c>
      <c r="EM865" s="1062">
        <v>1</v>
      </c>
      <c r="EN865" s="1062">
        <v>4</v>
      </c>
      <c r="EO865" s="1062">
        <v>7</v>
      </c>
      <c r="EP865" s="1062">
        <v>12</v>
      </c>
      <c r="EQ865" s="1082">
        <v>1</v>
      </c>
      <c r="EU865" s="1062">
        <v>0</v>
      </c>
      <c r="EV865" s="1062">
        <v>3</v>
      </c>
      <c r="EW865" s="1062">
        <v>4</v>
      </c>
      <c r="EX865" s="1062">
        <v>7</v>
      </c>
      <c r="EY865" s="1081">
        <v>1</v>
      </c>
      <c r="FB865" s="1062">
        <v>0</v>
      </c>
      <c r="FC865" s="1062">
        <v>3</v>
      </c>
      <c r="FD865" s="1062">
        <v>8</v>
      </c>
      <c r="FE865" s="1062">
        <v>11</v>
      </c>
      <c r="FF865" s="1082">
        <v>1</v>
      </c>
      <c r="FG865" s="1082" t="s">
        <v>323</v>
      </c>
      <c r="FJ865" s="1062">
        <v>1</v>
      </c>
      <c r="FK865" s="1062">
        <v>1</v>
      </c>
      <c r="FL865" s="1062">
        <v>6</v>
      </c>
      <c r="FM865" s="1062">
        <v>8</v>
      </c>
      <c r="FN865" s="1124">
        <v>1</v>
      </c>
      <c r="FQ865" s="1062">
        <v>1</v>
      </c>
      <c r="FR865" s="1062">
        <v>1</v>
      </c>
      <c r="FS865" s="1062">
        <v>10</v>
      </c>
      <c r="FT865" s="1062">
        <v>12</v>
      </c>
      <c r="FU865" s="1076">
        <v>1</v>
      </c>
      <c r="FY865" s="1062">
        <v>0</v>
      </c>
      <c r="FZ865" s="1062">
        <v>0</v>
      </c>
      <c r="GA865" s="1062">
        <v>1</v>
      </c>
      <c r="GB865" s="590">
        <v>1</v>
      </c>
      <c r="GC865" s="1139">
        <v>1</v>
      </c>
      <c r="GE865" s="589">
        <v>2</v>
      </c>
      <c r="GF865" s="589">
        <v>12</v>
      </c>
      <c r="GG865" s="589">
        <v>27</v>
      </c>
      <c r="GH865" s="586">
        <v>0</v>
      </c>
      <c r="GI865" s="586">
        <v>0</v>
      </c>
    </row>
    <row r="866" spans="1:192" hidden="1" x14ac:dyDescent="0.35">
      <c r="A866" s="1225">
        <v>43934</v>
      </c>
      <c r="Q866" s="1062">
        <v>0</v>
      </c>
      <c r="R866" s="1062">
        <v>1</v>
      </c>
      <c r="S866" s="1062">
        <v>4</v>
      </c>
      <c r="T866" s="1062">
        <v>5</v>
      </c>
      <c r="U866" s="1076">
        <v>1</v>
      </c>
      <c r="W866" s="1062">
        <v>0</v>
      </c>
      <c r="X866" s="1062">
        <v>1</v>
      </c>
      <c r="Y866" s="1062">
        <v>4</v>
      </c>
      <c r="Z866" s="1062">
        <v>5</v>
      </c>
      <c r="AA866" s="1076">
        <v>1</v>
      </c>
      <c r="AC866" s="1062">
        <v>1</v>
      </c>
      <c r="AD866" s="1062">
        <v>2</v>
      </c>
      <c r="AE866" s="1062">
        <v>4</v>
      </c>
      <c r="AF866" s="1062">
        <v>7</v>
      </c>
      <c r="AG866" s="1076">
        <v>1</v>
      </c>
      <c r="AJ866" s="1062">
        <v>1</v>
      </c>
      <c r="AK866" s="1062">
        <v>2</v>
      </c>
      <c r="AL866" s="1062">
        <v>4</v>
      </c>
      <c r="AM866" s="1062">
        <v>7</v>
      </c>
      <c r="AN866" s="1076">
        <v>1</v>
      </c>
      <c r="AQ866" s="1062">
        <v>0</v>
      </c>
      <c r="AR866" s="1062">
        <v>3</v>
      </c>
      <c r="AS866" s="1062">
        <v>7</v>
      </c>
      <c r="AT866" s="1062">
        <v>10</v>
      </c>
      <c r="AU866" s="1082">
        <v>1</v>
      </c>
      <c r="AX866" s="1062">
        <v>0</v>
      </c>
      <c r="AY866" s="1062">
        <v>3</v>
      </c>
      <c r="AZ866" s="1062">
        <v>8</v>
      </c>
      <c r="BA866" s="1062">
        <v>11</v>
      </c>
      <c r="BB866" s="1082">
        <v>1</v>
      </c>
      <c r="BP866" s="1062">
        <v>0</v>
      </c>
      <c r="BQ866" s="1128">
        <v>1</v>
      </c>
      <c r="BR866" s="1081">
        <v>0</v>
      </c>
      <c r="BV866" s="1062">
        <v>0</v>
      </c>
      <c r="BW866" s="1076">
        <v>1</v>
      </c>
      <c r="CA866" s="1062">
        <v>0</v>
      </c>
      <c r="CB866" s="1062">
        <v>2</v>
      </c>
      <c r="CC866" s="1062">
        <v>5</v>
      </c>
      <c r="CD866" s="1062">
        <v>7</v>
      </c>
      <c r="CE866" s="1082">
        <v>1</v>
      </c>
      <c r="CH866" s="1062">
        <v>0</v>
      </c>
      <c r="CI866" s="1062">
        <v>3</v>
      </c>
      <c r="CJ866" s="1062">
        <v>16</v>
      </c>
      <c r="CK866" s="1062">
        <v>19</v>
      </c>
      <c r="CL866" s="1082">
        <v>1</v>
      </c>
      <c r="CP866" s="1062">
        <v>0</v>
      </c>
      <c r="CQ866" s="1062">
        <v>0</v>
      </c>
      <c r="CR866" s="1062">
        <v>0</v>
      </c>
      <c r="CS866" s="1062">
        <v>0</v>
      </c>
      <c r="CT866" s="1082">
        <v>1</v>
      </c>
      <c r="CW866" s="1062">
        <v>0</v>
      </c>
      <c r="CX866" s="1062">
        <v>0</v>
      </c>
      <c r="CY866" s="1062">
        <v>0</v>
      </c>
      <c r="CZ866" s="1062">
        <v>0</v>
      </c>
      <c r="DA866" s="1082">
        <v>1</v>
      </c>
      <c r="DB866" s="1082"/>
      <c r="DC866" s="1082"/>
      <c r="DD866" s="1082"/>
      <c r="DE866" s="1082"/>
      <c r="DF866" s="1082"/>
      <c r="DG866" s="1082"/>
      <c r="DH866" s="1082"/>
      <c r="DI866" s="1082"/>
      <c r="DJ866" s="1082"/>
      <c r="DK866" s="1082"/>
      <c r="DL866" s="1082"/>
      <c r="EF866" s="1062">
        <v>1</v>
      </c>
      <c r="EG866" s="1062">
        <v>3</v>
      </c>
      <c r="EH866" s="1062">
        <v>7</v>
      </c>
      <c r="EI866" s="1062">
        <v>11</v>
      </c>
      <c r="EJ866" s="1082">
        <v>1</v>
      </c>
      <c r="EK866" s="1082" t="s">
        <v>323</v>
      </c>
      <c r="EM866" s="1062">
        <v>3</v>
      </c>
      <c r="EN866" s="1062">
        <v>4</v>
      </c>
      <c r="EO866" s="1062">
        <v>12</v>
      </c>
      <c r="EP866" s="1062">
        <v>19</v>
      </c>
      <c r="EQ866" s="1082">
        <v>1</v>
      </c>
      <c r="EU866" s="1062">
        <v>0</v>
      </c>
      <c r="EV866" s="1062">
        <v>3</v>
      </c>
      <c r="EW866" s="1062">
        <v>5</v>
      </c>
      <c r="EX866" s="1062">
        <v>8</v>
      </c>
      <c r="EY866" s="1081">
        <v>1</v>
      </c>
      <c r="FB866" s="1062">
        <v>1</v>
      </c>
      <c r="FC866" s="1062">
        <v>3</v>
      </c>
      <c r="FD866" s="1062">
        <v>9</v>
      </c>
      <c r="FE866" s="1062">
        <v>13</v>
      </c>
      <c r="FF866" s="1082">
        <v>1</v>
      </c>
      <c r="FG866" s="1082" t="s">
        <v>323</v>
      </c>
      <c r="FJ866" s="1062">
        <v>0</v>
      </c>
      <c r="FK866" s="1062">
        <v>2</v>
      </c>
      <c r="FL866" s="1062">
        <v>9</v>
      </c>
      <c r="FM866" s="1062">
        <v>11</v>
      </c>
      <c r="FN866" s="1124">
        <v>1</v>
      </c>
      <c r="FQ866" s="1062">
        <v>1</v>
      </c>
      <c r="FR866" s="1062">
        <v>3</v>
      </c>
      <c r="FS866" s="1062">
        <v>13</v>
      </c>
      <c r="FT866" s="1062">
        <v>17</v>
      </c>
      <c r="FU866" s="1076">
        <v>1</v>
      </c>
      <c r="FY866" s="1062">
        <v>0</v>
      </c>
      <c r="FZ866" s="1062">
        <v>0</v>
      </c>
      <c r="GA866" s="1062">
        <v>1</v>
      </c>
      <c r="GB866" s="590">
        <v>1</v>
      </c>
      <c r="GC866" s="1139">
        <v>1</v>
      </c>
      <c r="GE866" s="589">
        <v>2</v>
      </c>
      <c r="GF866" s="589">
        <v>15</v>
      </c>
      <c r="GG866" s="589">
        <v>38</v>
      </c>
      <c r="GH866" s="586">
        <v>0</v>
      </c>
      <c r="GI866" s="586">
        <v>1</v>
      </c>
    </row>
    <row r="867" spans="1:192" hidden="1" x14ac:dyDescent="0.35">
      <c r="A867" s="1225">
        <v>43935</v>
      </c>
      <c r="Q867" s="1062">
        <v>0</v>
      </c>
      <c r="R867" s="1062">
        <v>2</v>
      </c>
      <c r="S867" s="1062">
        <v>6</v>
      </c>
      <c r="T867" s="1062">
        <v>8</v>
      </c>
      <c r="U867" s="1076">
        <v>1</v>
      </c>
      <c r="W867" s="1062">
        <v>0</v>
      </c>
      <c r="X867" s="1062">
        <v>2</v>
      </c>
      <c r="Y867" s="1062">
        <v>6</v>
      </c>
      <c r="Z867" s="1062">
        <v>8</v>
      </c>
      <c r="AA867" s="1076">
        <v>1</v>
      </c>
      <c r="AC867" s="1062">
        <v>0</v>
      </c>
      <c r="AD867" s="1062">
        <v>2</v>
      </c>
      <c r="AE867" s="1062">
        <v>2</v>
      </c>
      <c r="AF867" s="1062">
        <v>4</v>
      </c>
      <c r="AG867" s="1076">
        <v>1</v>
      </c>
      <c r="AJ867" s="1062">
        <v>0</v>
      </c>
      <c r="AK867" s="1062">
        <v>2</v>
      </c>
      <c r="AL867" s="1062">
        <v>2</v>
      </c>
      <c r="AM867" s="1062">
        <v>4</v>
      </c>
      <c r="AN867" s="1076">
        <v>1</v>
      </c>
      <c r="AQ867" s="1062">
        <v>0</v>
      </c>
      <c r="AR867" s="1062">
        <v>2</v>
      </c>
      <c r="AS867" s="1062">
        <v>3</v>
      </c>
      <c r="AT867" s="1062">
        <v>5</v>
      </c>
      <c r="AU867" s="1082">
        <v>1</v>
      </c>
      <c r="AX867" s="1062">
        <v>0</v>
      </c>
      <c r="AY867" s="1062">
        <v>3</v>
      </c>
      <c r="AZ867" s="1062">
        <v>4</v>
      </c>
      <c r="BA867" s="1062">
        <v>7</v>
      </c>
      <c r="BB867" s="1082">
        <v>1</v>
      </c>
      <c r="BP867" s="1062">
        <v>0</v>
      </c>
      <c r="BQ867" s="1128">
        <v>1</v>
      </c>
      <c r="BR867" s="1081">
        <v>0</v>
      </c>
      <c r="BV867" s="1062">
        <v>0</v>
      </c>
      <c r="BW867" s="1076">
        <v>1</v>
      </c>
      <c r="CA867" s="1062">
        <v>0</v>
      </c>
      <c r="CB867" s="1062">
        <v>1</v>
      </c>
      <c r="CC867" s="1062">
        <v>6</v>
      </c>
      <c r="CD867" s="1062">
        <v>7</v>
      </c>
      <c r="CE867" s="1082">
        <v>1</v>
      </c>
      <c r="CH867" s="1062">
        <v>0</v>
      </c>
      <c r="CI867" s="1062">
        <v>2</v>
      </c>
      <c r="CJ867" s="1062">
        <v>13</v>
      </c>
      <c r="CK867" s="1062">
        <v>15</v>
      </c>
      <c r="CL867" s="1082">
        <v>1</v>
      </c>
      <c r="CP867" s="1062">
        <v>0</v>
      </c>
      <c r="CQ867" s="1062">
        <v>0</v>
      </c>
      <c r="CR867" s="1062">
        <v>0</v>
      </c>
      <c r="CS867" s="1062">
        <v>0</v>
      </c>
      <c r="CT867" s="1082">
        <v>1</v>
      </c>
      <c r="CW867" s="1062">
        <v>0</v>
      </c>
      <c r="CX867" s="1062">
        <v>0</v>
      </c>
      <c r="CY867" s="1062">
        <v>0</v>
      </c>
      <c r="CZ867" s="1062">
        <v>0</v>
      </c>
      <c r="DA867" s="1082">
        <v>1</v>
      </c>
      <c r="DB867" s="1082"/>
      <c r="DC867" s="1082"/>
      <c r="DD867" s="1082"/>
      <c r="DE867" s="1082"/>
      <c r="DF867" s="1082"/>
      <c r="DG867" s="1082"/>
      <c r="DH867" s="1082"/>
      <c r="DI867" s="1082"/>
      <c r="DJ867" s="1082"/>
      <c r="DK867" s="1082"/>
      <c r="DL867" s="1082"/>
      <c r="EF867" s="1062">
        <v>1</v>
      </c>
      <c r="EG867" s="1062">
        <v>3</v>
      </c>
      <c r="EH867" s="1062">
        <v>7</v>
      </c>
      <c r="EI867" s="1062">
        <v>11</v>
      </c>
      <c r="EJ867" s="1082">
        <v>1</v>
      </c>
      <c r="EK867" s="1082" t="s">
        <v>323</v>
      </c>
      <c r="EM867" s="1062">
        <v>1</v>
      </c>
      <c r="EN867" s="1062">
        <v>3</v>
      </c>
      <c r="EO867" s="1062">
        <v>11</v>
      </c>
      <c r="EP867" s="1062">
        <v>15</v>
      </c>
      <c r="EQ867" s="1082">
        <v>1</v>
      </c>
      <c r="EU867" s="1062">
        <v>0</v>
      </c>
      <c r="EV867" s="1062">
        <v>1</v>
      </c>
      <c r="EW867" s="1062">
        <v>5</v>
      </c>
      <c r="EX867" s="1062">
        <v>6</v>
      </c>
      <c r="EY867" s="1081">
        <v>1</v>
      </c>
      <c r="FB867" s="1062">
        <v>0</v>
      </c>
      <c r="FC867" s="1062">
        <v>2</v>
      </c>
      <c r="FD867" s="1062">
        <v>10</v>
      </c>
      <c r="FE867" s="1062">
        <v>12</v>
      </c>
      <c r="FF867" s="1082">
        <v>1</v>
      </c>
      <c r="FG867" s="1082" t="s">
        <v>323</v>
      </c>
      <c r="FJ867" s="1062">
        <v>0</v>
      </c>
      <c r="FK867" s="1062">
        <v>0</v>
      </c>
      <c r="FL867" s="1062">
        <v>6</v>
      </c>
      <c r="FM867" s="1062">
        <v>6</v>
      </c>
      <c r="FN867" s="1124">
        <v>1</v>
      </c>
      <c r="FQ867" s="1062">
        <v>0</v>
      </c>
      <c r="FR867" s="1062">
        <v>0</v>
      </c>
      <c r="FS867" s="1062">
        <v>11</v>
      </c>
      <c r="FT867" s="1062">
        <v>11</v>
      </c>
      <c r="FU867" s="1076">
        <v>1</v>
      </c>
      <c r="FY867" s="1062">
        <v>0</v>
      </c>
      <c r="FZ867" s="1062">
        <v>0</v>
      </c>
      <c r="GA867" s="1062">
        <v>1</v>
      </c>
      <c r="GB867" s="590">
        <v>1</v>
      </c>
      <c r="GC867" s="1139">
        <v>1</v>
      </c>
      <c r="GE867" s="589">
        <v>1</v>
      </c>
      <c r="GF867" s="589">
        <v>9</v>
      </c>
      <c r="GG867" s="589">
        <v>30</v>
      </c>
      <c r="GH867" s="586">
        <v>0</v>
      </c>
      <c r="GI867" s="586">
        <v>1</v>
      </c>
    </row>
    <row r="868" spans="1:192" hidden="1" x14ac:dyDescent="0.35">
      <c r="A868" s="1225">
        <v>43936</v>
      </c>
      <c r="Q868" s="1062">
        <v>0</v>
      </c>
      <c r="R868" s="1062">
        <v>3</v>
      </c>
      <c r="S868" s="1062">
        <v>3</v>
      </c>
      <c r="T868" s="1062">
        <v>6</v>
      </c>
      <c r="U868" s="1076">
        <v>1</v>
      </c>
      <c r="W868" s="1062">
        <v>0</v>
      </c>
      <c r="X868" s="1062">
        <v>3</v>
      </c>
      <c r="Y868" s="1062">
        <v>4</v>
      </c>
      <c r="Z868" s="1062">
        <v>7</v>
      </c>
      <c r="AA868" s="1076">
        <v>1</v>
      </c>
      <c r="AC868" s="1062">
        <v>0</v>
      </c>
      <c r="AD868" s="1062">
        <v>3</v>
      </c>
      <c r="AE868" s="1062">
        <v>4</v>
      </c>
      <c r="AF868" s="1062">
        <v>7</v>
      </c>
      <c r="AG868" s="1076">
        <v>1</v>
      </c>
      <c r="AJ868" s="1062">
        <v>0</v>
      </c>
      <c r="AK868" s="1062">
        <v>3</v>
      </c>
      <c r="AL868" s="1062">
        <v>4</v>
      </c>
      <c r="AM868" s="1062">
        <v>7</v>
      </c>
      <c r="AN868" s="1076">
        <v>1</v>
      </c>
      <c r="AQ868" s="1062">
        <v>0</v>
      </c>
      <c r="AR868" s="1062">
        <v>1</v>
      </c>
      <c r="AS868" s="1062">
        <v>5</v>
      </c>
      <c r="AT868" s="1062">
        <v>6</v>
      </c>
      <c r="AU868" s="1082">
        <v>1</v>
      </c>
      <c r="AX868" s="1062">
        <v>0</v>
      </c>
      <c r="AY868" s="1062">
        <v>1</v>
      </c>
      <c r="AZ868" s="1062">
        <v>6</v>
      </c>
      <c r="BA868" s="1062">
        <v>7</v>
      </c>
      <c r="BB868" s="1082">
        <v>1</v>
      </c>
      <c r="BP868" s="1062">
        <v>0</v>
      </c>
      <c r="BQ868" s="1128">
        <v>1</v>
      </c>
      <c r="BR868" s="1081">
        <v>0</v>
      </c>
      <c r="BV868" s="1062">
        <v>0</v>
      </c>
      <c r="BW868" s="1076">
        <v>1</v>
      </c>
      <c r="CA868" s="1062">
        <v>0</v>
      </c>
      <c r="CB868" s="1062">
        <v>0</v>
      </c>
      <c r="CC868" s="1062">
        <v>8</v>
      </c>
      <c r="CD868" s="1062">
        <v>8</v>
      </c>
      <c r="CE868" s="1082">
        <v>1</v>
      </c>
      <c r="CH868" s="1062">
        <v>0</v>
      </c>
      <c r="CI868" s="1062">
        <v>1</v>
      </c>
      <c r="CJ868" s="1062">
        <v>14</v>
      </c>
      <c r="CK868" s="1062">
        <v>15</v>
      </c>
      <c r="CL868" s="1082">
        <v>1</v>
      </c>
      <c r="CP868" s="1062">
        <v>0</v>
      </c>
      <c r="CQ868" s="1062">
        <v>0</v>
      </c>
      <c r="CR868" s="1062">
        <v>0</v>
      </c>
      <c r="CS868" s="1062">
        <v>0</v>
      </c>
      <c r="CT868" s="1082">
        <v>1</v>
      </c>
      <c r="CW868" s="1062">
        <v>0</v>
      </c>
      <c r="CX868" s="1062">
        <v>0</v>
      </c>
      <c r="CY868" s="1062">
        <v>0</v>
      </c>
      <c r="CZ868" s="1062">
        <v>0</v>
      </c>
      <c r="DA868" s="1082">
        <v>1</v>
      </c>
      <c r="DB868" s="1082"/>
      <c r="DC868" s="1082"/>
      <c r="DD868" s="1082"/>
      <c r="DE868" s="1082"/>
      <c r="DF868" s="1082"/>
      <c r="DG868" s="1082"/>
      <c r="DH868" s="1082"/>
      <c r="DI868" s="1082"/>
      <c r="DJ868" s="1082"/>
      <c r="DK868" s="1082"/>
      <c r="DL868" s="1082"/>
      <c r="EF868" s="1062">
        <v>0</v>
      </c>
      <c r="EG868" s="1062">
        <v>3</v>
      </c>
      <c r="EH868" s="1062">
        <v>7</v>
      </c>
      <c r="EI868" s="1062">
        <v>10</v>
      </c>
      <c r="EJ868" s="1082">
        <v>1</v>
      </c>
      <c r="EK868" s="1082" t="s">
        <v>323</v>
      </c>
      <c r="EM868" s="1062">
        <v>1</v>
      </c>
      <c r="EN868" s="1062">
        <v>5</v>
      </c>
      <c r="EO868" s="1062">
        <v>10</v>
      </c>
      <c r="EP868" s="1062">
        <v>16</v>
      </c>
      <c r="EQ868" s="1082">
        <v>1</v>
      </c>
      <c r="EU868" s="1062">
        <v>0</v>
      </c>
      <c r="EV868" s="1062">
        <v>1</v>
      </c>
      <c r="EW868" s="1062">
        <v>7</v>
      </c>
      <c r="EX868" s="1062">
        <v>8</v>
      </c>
      <c r="EY868" s="1081">
        <v>1</v>
      </c>
      <c r="FB868" s="1062">
        <v>0</v>
      </c>
      <c r="FC868" s="1062">
        <v>3</v>
      </c>
      <c r="FD868" s="1062">
        <v>10</v>
      </c>
      <c r="FE868" s="1062">
        <v>13</v>
      </c>
      <c r="FF868" s="1082">
        <v>1</v>
      </c>
      <c r="FG868" s="1082" t="s">
        <v>323</v>
      </c>
      <c r="FJ868" s="1062">
        <v>0</v>
      </c>
      <c r="FK868" s="1062">
        <v>0</v>
      </c>
      <c r="FL868" s="1062">
        <v>10</v>
      </c>
      <c r="FM868" s="1062">
        <v>10</v>
      </c>
      <c r="FN868" s="1124">
        <v>1</v>
      </c>
      <c r="FQ868" s="1062">
        <v>0</v>
      </c>
      <c r="FR868" s="1062">
        <v>0</v>
      </c>
      <c r="FS868" s="1062">
        <v>11</v>
      </c>
      <c r="FT868" s="1062">
        <v>11</v>
      </c>
      <c r="FU868" s="1076">
        <v>1</v>
      </c>
      <c r="FY868" s="1062">
        <v>0</v>
      </c>
      <c r="FZ868" s="1062">
        <v>1</v>
      </c>
      <c r="GA868" s="1062">
        <v>1</v>
      </c>
      <c r="GB868" s="590">
        <v>2</v>
      </c>
      <c r="GC868" s="1139">
        <v>1</v>
      </c>
      <c r="GE868" s="589">
        <v>0</v>
      </c>
      <c r="GF868" s="589">
        <v>9</v>
      </c>
      <c r="GG868" s="589">
        <v>42</v>
      </c>
      <c r="GH868" s="586">
        <v>0</v>
      </c>
      <c r="GI868" s="586">
        <v>0</v>
      </c>
    </row>
    <row r="869" spans="1:192" hidden="1" x14ac:dyDescent="0.35">
      <c r="A869" s="1225">
        <v>43937</v>
      </c>
      <c r="Q869" s="1062">
        <v>0</v>
      </c>
      <c r="R869" s="1062">
        <v>2</v>
      </c>
      <c r="S869" s="1062">
        <v>3</v>
      </c>
      <c r="T869" s="1062">
        <v>5</v>
      </c>
      <c r="U869" s="1076">
        <v>1</v>
      </c>
      <c r="W869" s="1062">
        <v>0</v>
      </c>
      <c r="X869" s="1062">
        <v>2</v>
      </c>
      <c r="Y869" s="1062">
        <v>4</v>
      </c>
      <c r="Z869" s="1062">
        <v>6</v>
      </c>
      <c r="AA869" s="1076">
        <v>1</v>
      </c>
      <c r="AC869" s="1062">
        <v>0</v>
      </c>
      <c r="AD869" s="1062">
        <v>1</v>
      </c>
      <c r="AE869" s="1062">
        <v>2</v>
      </c>
      <c r="AF869" s="1062">
        <v>3</v>
      </c>
      <c r="AG869" s="1076">
        <v>1</v>
      </c>
      <c r="AJ869" s="1062">
        <v>0</v>
      </c>
      <c r="AK869" s="1062">
        <v>1</v>
      </c>
      <c r="AL869" s="1062">
        <v>4</v>
      </c>
      <c r="AM869" s="1062">
        <v>5</v>
      </c>
      <c r="AN869" s="1076">
        <v>1</v>
      </c>
      <c r="AQ869" s="1062">
        <v>1</v>
      </c>
      <c r="AR869" s="1062">
        <v>2</v>
      </c>
      <c r="AS869" s="1062">
        <v>5</v>
      </c>
      <c r="AT869" s="1062">
        <v>8</v>
      </c>
      <c r="AU869" s="1082">
        <v>1</v>
      </c>
      <c r="AX869" s="1062">
        <v>1</v>
      </c>
      <c r="AY869" s="1062">
        <v>2</v>
      </c>
      <c r="AZ869" s="1062">
        <v>5</v>
      </c>
      <c r="BA869" s="1062">
        <v>8</v>
      </c>
      <c r="BB869" s="1082">
        <v>1</v>
      </c>
      <c r="BP869" s="1062">
        <v>0</v>
      </c>
      <c r="BQ869" s="1128">
        <v>1</v>
      </c>
      <c r="BR869" s="1081">
        <v>0</v>
      </c>
      <c r="BV869" s="1062">
        <v>0</v>
      </c>
      <c r="BW869" s="1076">
        <v>1</v>
      </c>
      <c r="CA869" s="1062">
        <v>0</v>
      </c>
      <c r="CB869" s="1062">
        <v>3</v>
      </c>
      <c r="CC869" s="1062">
        <v>5</v>
      </c>
      <c r="CD869" s="1062">
        <v>8</v>
      </c>
      <c r="CE869" s="1082">
        <v>1</v>
      </c>
      <c r="CF869" s="1082" t="s">
        <v>323</v>
      </c>
      <c r="CH869" s="1062">
        <v>0</v>
      </c>
      <c r="CI869" s="1062">
        <v>3</v>
      </c>
      <c r="CJ869" s="1062">
        <v>10</v>
      </c>
      <c r="CK869" s="1062">
        <v>13</v>
      </c>
      <c r="CL869" s="1082">
        <v>1</v>
      </c>
      <c r="CP869" s="1062">
        <v>0</v>
      </c>
      <c r="CQ869" s="1062">
        <v>0</v>
      </c>
      <c r="CR869" s="1062">
        <v>0</v>
      </c>
      <c r="CS869" s="1062">
        <v>0</v>
      </c>
      <c r="CT869" s="1082">
        <v>1</v>
      </c>
      <c r="CW869" s="1062">
        <v>0</v>
      </c>
      <c r="CX869" s="1062">
        <v>0</v>
      </c>
      <c r="CY869" s="1062">
        <v>0</v>
      </c>
      <c r="CZ869" s="1062">
        <v>0</v>
      </c>
      <c r="DA869" s="1082">
        <v>1</v>
      </c>
      <c r="DB869" s="1082"/>
      <c r="DC869" s="1082"/>
      <c r="DD869" s="1082"/>
      <c r="DE869" s="1082"/>
      <c r="DF869" s="1082"/>
      <c r="DG869" s="1082"/>
      <c r="DH869" s="1082"/>
      <c r="DI869" s="1082"/>
      <c r="DJ869" s="1082"/>
      <c r="DK869" s="1082"/>
      <c r="DL869" s="1082"/>
      <c r="EF869" s="1062">
        <v>0</v>
      </c>
      <c r="EG869" s="1062">
        <v>1</v>
      </c>
      <c r="EH869" s="1062">
        <v>3</v>
      </c>
      <c r="EI869" s="1062">
        <v>4</v>
      </c>
      <c r="EJ869" s="1082">
        <v>1</v>
      </c>
      <c r="EK869" s="1082" t="s">
        <v>323</v>
      </c>
      <c r="EM869" s="1062">
        <v>0</v>
      </c>
      <c r="EN869" s="1062">
        <v>2</v>
      </c>
      <c r="EO869" s="1062">
        <v>9</v>
      </c>
      <c r="EP869" s="1062">
        <v>11</v>
      </c>
      <c r="EQ869" s="1082">
        <v>1</v>
      </c>
      <c r="EU869" s="1062">
        <v>0</v>
      </c>
      <c r="EV869" s="1062">
        <v>2</v>
      </c>
      <c r="EW869" s="1062">
        <v>3</v>
      </c>
      <c r="EX869" s="1062">
        <v>5</v>
      </c>
      <c r="EY869" s="1081">
        <v>1</v>
      </c>
      <c r="FB869" s="1062">
        <v>0</v>
      </c>
      <c r="FC869" s="1062">
        <v>3</v>
      </c>
      <c r="FD869" s="1062">
        <v>6</v>
      </c>
      <c r="FE869" s="1062">
        <v>9</v>
      </c>
      <c r="FF869" s="1082">
        <v>1</v>
      </c>
      <c r="FG869" s="1082" t="s">
        <v>323</v>
      </c>
      <c r="FJ869" s="1062">
        <v>0</v>
      </c>
      <c r="FK869" s="1062">
        <v>2</v>
      </c>
      <c r="FL869" s="1062">
        <v>4</v>
      </c>
      <c r="FM869" s="1062">
        <v>6</v>
      </c>
      <c r="FN869" s="1124">
        <v>1</v>
      </c>
      <c r="FQ869" s="1062">
        <v>0</v>
      </c>
      <c r="FR869" s="1062">
        <v>2</v>
      </c>
      <c r="FS869" s="1062">
        <v>7</v>
      </c>
      <c r="FT869" s="1062">
        <v>9</v>
      </c>
      <c r="FU869" s="1076">
        <v>1</v>
      </c>
      <c r="FY869" s="1062">
        <v>0</v>
      </c>
      <c r="FZ869" s="1062">
        <v>1</v>
      </c>
      <c r="GA869" s="1062">
        <v>0</v>
      </c>
      <c r="GB869" s="590">
        <v>1</v>
      </c>
      <c r="GC869" s="1139">
        <v>1</v>
      </c>
      <c r="GE869" s="589">
        <v>1</v>
      </c>
      <c r="GF869" s="589">
        <v>12</v>
      </c>
      <c r="GG869" s="589">
        <v>22</v>
      </c>
      <c r="GH869" s="586">
        <v>0</v>
      </c>
      <c r="GI869" s="586">
        <v>2</v>
      </c>
    </row>
    <row r="870" spans="1:192" hidden="1" x14ac:dyDescent="0.35">
      <c r="A870" s="1227">
        <v>43938</v>
      </c>
      <c r="Q870" s="1062">
        <v>0</v>
      </c>
      <c r="R870" s="1062">
        <v>3</v>
      </c>
      <c r="S870" s="1062">
        <v>7</v>
      </c>
      <c r="T870" s="1062">
        <v>10</v>
      </c>
      <c r="U870" s="1076">
        <v>1</v>
      </c>
      <c r="W870" s="1062">
        <v>0</v>
      </c>
      <c r="X870" s="1062">
        <v>3</v>
      </c>
      <c r="Y870" s="1062">
        <v>9</v>
      </c>
      <c r="Z870" s="1062">
        <v>12</v>
      </c>
      <c r="AA870" s="1076">
        <v>1</v>
      </c>
      <c r="AC870" s="1062">
        <v>0</v>
      </c>
      <c r="AD870" s="1062">
        <v>5</v>
      </c>
      <c r="AE870" s="1062">
        <v>4</v>
      </c>
      <c r="AF870" s="1062">
        <v>9</v>
      </c>
      <c r="AG870" s="1076">
        <v>1</v>
      </c>
      <c r="AJ870" s="1062">
        <v>0</v>
      </c>
      <c r="AK870" s="1062">
        <v>5</v>
      </c>
      <c r="AL870" s="1062">
        <v>4</v>
      </c>
      <c r="AM870" s="1062">
        <v>9</v>
      </c>
      <c r="AN870" s="1076">
        <v>1</v>
      </c>
      <c r="AQ870" s="1062">
        <v>0</v>
      </c>
      <c r="AR870" s="1062">
        <v>1</v>
      </c>
      <c r="AS870" s="1062">
        <v>4</v>
      </c>
      <c r="AT870" s="1062">
        <v>5</v>
      </c>
      <c r="AU870" s="1082">
        <v>1</v>
      </c>
      <c r="AX870" s="1062">
        <v>0</v>
      </c>
      <c r="AY870" s="1062">
        <v>1</v>
      </c>
      <c r="AZ870" s="1062">
        <v>6</v>
      </c>
      <c r="BA870" s="1062">
        <v>7</v>
      </c>
      <c r="BB870" s="1082">
        <v>1</v>
      </c>
      <c r="BP870" s="1062">
        <v>0</v>
      </c>
      <c r="BQ870" s="1128">
        <v>1</v>
      </c>
      <c r="BR870" s="1081">
        <v>0</v>
      </c>
      <c r="BV870" s="1062">
        <v>0</v>
      </c>
      <c r="BW870" s="1076">
        <v>1</v>
      </c>
      <c r="CA870" s="1062">
        <v>0</v>
      </c>
      <c r="CB870" s="1062">
        <v>2</v>
      </c>
      <c r="CC870" s="1062">
        <v>5</v>
      </c>
      <c r="CD870" s="1062">
        <v>7</v>
      </c>
      <c r="CE870" s="1082">
        <v>1</v>
      </c>
      <c r="CF870" s="1082" t="s">
        <v>323</v>
      </c>
      <c r="CH870" s="1062">
        <v>0</v>
      </c>
      <c r="CI870" s="1062">
        <v>5</v>
      </c>
      <c r="CJ870" s="1062">
        <v>10</v>
      </c>
      <c r="CK870" s="1062">
        <v>15</v>
      </c>
      <c r="CL870" s="1082">
        <v>1</v>
      </c>
      <c r="CP870" s="1062">
        <v>0</v>
      </c>
      <c r="CQ870" s="1062">
        <v>0</v>
      </c>
      <c r="CR870" s="1062">
        <v>0</v>
      </c>
      <c r="CS870" s="1062">
        <v>0</v>
      </c>
      <c r="CT870" s="1082">
        <v>1</v>
      </c>
      <c r="CW870" s="1062">
        <v>0</v>
      </c>
      <c r="CX870" s="1062">
        <v>0</v>
      </c>
      <c r="CY870" s="1062">
        <v>0</v>
      </c>
      <c r="CZ870" s="1062">
        <v>0</v>
      </c>
      <c r="DA870" s="1082">
        <v>1</v>
      </c>
      <c r="DB870" s="1082"/>
      <c r="DC870" s="1082"/>
      <c r="DD870" s="1082"/>
      <c r="DE870" s="1082"/>
      <c r="DF870" s="1082"/>
      <c r="DG870" s="1082"/>
      <c r="DH870" s="1082"/>
      <c r="DI870" s="1082"/>
      <c r="DJ870" s="1082"/>
      <c r="DK870" s="1082"/>
      <c r="DL870" s="1082"/>
      <c r="EF870" s="1062">
        <v>0</v>
      </c>
      <c r="EG870" s="1062">
        <v>3</v>
      </c>
      <c r="EH870" s="1062">
        <v>4</v>
      </c>
      <c r="EI870" s="1062">
        <v>7</v>
      </c>
      <c r="EJ870" s="1082">
        <v>1</v>
      </c>
      <c r="EK870" s="1082" t="s">
        <v>323</v>
      </c>
      <c r="EM870" s="1062">
        <v>0</v>
      </c>
      <c r="EN870" s="1062">
        <v>3</v>
      </c>
      <c r="EO870" s="1062">
        <v>10</v>
      </c>
      <c r="EP870" s="1062">
        <v>13</v>
      </c>
      <c r="EQ870" s="1082">
        <v>1</v>
      </c>
      <c r="EU870" s="1062">
        <v>0</v>
      </c>
      <c r="EV870" s="1062">
        <v>0</v>
      </c>
      <c r="EW870" s="1062">
        <v>10</v>
      </c>
      <c r="EX870" s="1062">
        <v>10</v>
      </c>
      <c r="EY870" s="1081">
        <v>1</v>
      </c>
      <c r="FB870" s="1062">
        <v>0</v>
      </c>
      <c r="FC870" s="1062">
        <v>0</v>
      </c>
      <c r="FD870" s="1062">
        <v>11</v>
      </c>
      <c r="FE870" s="1062">
        <v>11</v>
      </c>
      <c r="FF870" s="1082">
        <v>1</v>
      </c>
      <c r="FG870" s="1082" t="s">
        <v>323</v>
      </c>
      <c r="FJ870" s="1062">
        <v>0</v>
      </c>
      <c r="FK870" s="1062">
        <v>2</v>
      </c>
      <c r="FL870" s="1062">
        <v>5</v>
      </c>
      <c r="FM870" s="1062">
        <v>7</v>
      </c>
      <c r="FN870" s="1124">
        <v>1</v>
      </c>
      <c r="FQ870" s="1062">
        <v>0</v>
      </c>
      <c r="FR870" s="1062">
        <v>2</v>
      </c>
      <c r="FS870" s="1062">
        <v>7</v>
      </c>
      <c r="FT870" s="1062">
        <v>9</v>
      </c>
      <c r="FU870" s="1076">
        <v>1</v>
      </c>
      <c r="FY870" s="1062">
        <v>0</v>
      </c>
      <c r="FZ870" s="1062">
        <v>0</v>
      </c>
      <c r="GA870" s="1062">
        <v>1</v>
      </c>
      <c r="GB870" s="590">
        <v>1</v>
      </c>
      <c r="GC870" s="1139">
        <v>1</v>
      </c>
      <c r="GE870" s="589">
        <v>0</v>
      </c>
      <c r="GF870" s="589">
        <v>13</v>
      </c>
      <c r="GG870" s="589">
        <v>33</v>
      </c>
      <c r="GH870" s="586">
        <v>0</v>
      </c>
      <c r="GI870" s="586">
        <v>0</v>
      </c>
    </row>
    <row r="871" spans="1:192" hidden="1" x14ac:dyDescent="0.35">
      <c r="A871" s="1225">
        <v>43941</v>
      </c>
      <c r="Q871" s="1062">
        <v>1</v>
      </c>
      <c r="R871" s="1062">
        <v>0</v>
      </c>
      <c r="S871" s="1062">
        <v>5</v>
      </c>
      <c r="T871" s="1062">
        <v>6</v>
      </c>
      <c r="U871" s="1076">
        <v>1</v>
      </c>
      <c r="W871" s="1062">
        <v>1</v>
      </c>
      <c r="X871" s="1062">
        <v>0</v>
      </c>
      <c r="Y871" s="1062">
        <v>5</v>
      </c>
      <c r="Z871" s="1062">
        <v>6</v>
      </c>
      <c r="AA871" s="1076">
        <v>1</v>
      </c>
      <c r="AC871" s="1062">
        <v>0</v>
      </c>
      <c r="AD871" s="1062">
        <v>5</v>
      </c>
      <c r="AE871" s="1062">
        <v>5</v>
      </c>
      <c r="AF871" s="1062">
        <v>10</v>
      </c>
      <c r="AG871" s="1076">
        <v>1</v>
      </c>
      <c r="AJ871" s="1062">
        <v>0</v>
      </c>
      <c r="AK871" s="1062">
        <v>5</v>
      </c>
      <c r="AL871" s="1062">
        <v>5</v>
      </c>
      <c r="AM871" s="1062">
        <v>10</v>
      </c>
      <c r="AN871" s="1076">
        <v>1</v>
      </c>
      <c r="AQ871" s="1062">
        <v>0</v>
      </c>
      <c r="AR871" s="1062">
        <v>3</v>
      </c>
      <c r="AS871" s="1062">
        <v>3</v>
      </c>
      <c r="AT871" s="1062">
        <v>6</v>
      </c>
      <c r="AU871" s="1082">
        <v>1</v>
      </c>
      <c r="AX871" s="1062">
        <v>0</v>
      </c>
      <c r="AY871" s="1062">
        <v>3</v>
      </c>
      <c r="AZ871" s="1062">
        <v>3</v>
      </c>
      <c r="BA871" s="1062">
        <v>6</v>
      </c>
      <c r="BB871" s="1082">
        <v>1</v>
      </c>
      <c r="BP871" s="1062">
        <v>0</v>
      </c>
      <c r="BQ871" s="1128">
        <v>1</v>
      </c>
      <c r="BR871" s="1081">
        <v>0</v>
      </c>
      <c r="BV871" s="1062">
        <v>0</v>
      </c>
      <c r="BW871" s="1076">
        <v>1</v>
      </c>
      <c r="CA871" s="1062">
        <v>0</v>
      </c>
      <c r="CB871" s="1062">
        <v>3</v>
      </c>
      <c r="CC871" s="1062">
        <v>10</v>
      </c>
      <c r="CD871" s="1062">
        <v>13</v>
      </c>
      <c r="CE871" s="1082">
        <v>1</v>
      </c>
      <c r="CF871" s="1082" t="s">
        <v>323</v>
      </c>
      <c r="CH871" s="1062">
        <v>0</v>
      </c>
      <c r="CI871" s="1062">
        <v>3</v>
      </c>
      <c r="CJ871" s="1062">
        <v>11</v>
      </c>
      <c r="CK871" s="1062">
        <v>14</v>
      </c>
      <c r="CL871" s="1082">
        <v>1</v>
      </c>
      <c r="CP871" s="1062">
        <v>0</v>
      </c>
      <c r="CQ871" s="1062">
        <v>0</v>
      </c>
      <c r="CR871" s="1062">
        <v>0</v>
      </c>
      <c r="CS871" s="1062">
        <v>0</v>
      </c>
      <c r="CT871" s="1082">
        <v>1</v>
      </c>
      <c r="CW871" s="1062">
        <v>0</v>
      </c>
      <c r="CX871" s="1062">
        <v>0</v>
      </c>
      <c r="CY871" s="1062">
        <v>0</v>
      </c>
      <c r="CZ871" s="1062">
        <v>0</v>
      </c>
      <c r="DA871" s="1082">
        <v>1</v>
      </c>
      <c r="DB871" s="1082"/>
      <c r="DC871" s="1082"/>
      <c r="DD871" s="1082"/>
      <c r="DE871" s="1082"/>
      <c r="DF871" s="1082"/>
      <c r="DG871" s="1082"/>
      <c r="DH871" s="1082"/>
      <c r="DI871" s="1082"/>
      <c r="DJ871" s="1082"/>
      <c r="DK871" s="1082"/>
      <c r="DL871" s="1082"/>
      <c r="EF871" s="1062">
        <v>0</v>
      </c>
      <c r="EG871" s="1062">
        <v>0</v>
      </c>
      <c r="EH871" s="1062">
        <v>0</v>
      </c>
      <c r="EI871" s="1062">
        <v>0</v>
      </c>
      <c r="EJ871" s="1082">
        <v>0</v>
      </c>
      <c r="EM871" s="1062">
        <v>0</v>
      </c>
      <c r="EN871" s="1062">
        <v>0</v>
      </c>
      <c r="EO871" s="1062">
        <v>0</v>
      </c>
      <c r="EP871" s="1062">
        <v>0</v>
      </c>
      <c r="EQ871" s="1082">
        <v>0</v>
      </c>
      <c r="EU871" s="1062">
        <v>0</v>
      </c>
      <c r="EV871" s="1062">
        <v>5</v>
      </c>
      <c r="EW871" s="1062">
        <v>6</v>
      </c>
      <c r="EX871" s="1062">
        <v>11</v>
      </c>
      <c r="EY871" s="1081">
        <v>1</v>
      </c>
      <c r="FB871" s="1062">
        <v>0</v>
      </c>
      <c r="FC871" s="1062">
        <v>5</v>
      </c>
      <c r="FD871" s="1062">
        <v>8</v>
      </c>
      <c r="FE871" s="1062">
        <v>13</v>
      </c>
      <c r="FF871" s="1082">
        <v>1</v>
      </c>
      <c r="FG871" s="1082" t="s">
        <v>323</v>
      </c>
      <c r="FJ871" s="1062">
        <v>0</v>
      </c>
      <c r="FK871" s="1062">
        <v>0</v>
      </c>
      <c r="FL871" s="1062">
        <v>3</v>
      </c>
      <c r="FM871" s="1062">
        <v>3</v>
      </c>
      <c r="FN871" s="1124">
        <v>0.5</v>
      </c>
      <c r="FQ871" s="1062">
        <v>0</v>
      </c>
      <c r="FR871" s="1062">
        <v>0</v>
      </c>
      <c r="FS871" s="1062">
        <v>3</v>
      </c>
      <c r="FT871" s="1062">
        <v>3</v>
      </c>
      <c r="FU871" s="1076">
        <v>0.5</v>
      </c>
      <c r="FY871" s="1062">
        <v>0</v>
      </c>
      <c r="FZ871" s="1062">
        <v>1</v>
      </c>
      <c r="GA871" s="1062">
        <v>6</v>
      </c>
      <c r="GB871" s="590">
        <v>7</v>
      </c>
      <c r="GC871" s="1139">
        <v>1</v>
      </c>
      <c r="GE871" s="589">
        <v>0</v>
      </c>
      <c r="GF871" s="589">
        <v>17</v>
      </c>
      <c r="GG871" s="589">
        <v>33</v>
      </c>
      <c r="GH871" s="586">
        <v>1</v>
      </c>
      <c r="GI871" s="586">
        <v>2</v>
      </c>
    </row>
    <row r="872" spans="1:192" hidden="1" x14ac:dyDescent="0.35">
      <c r="A872" s="1225">
        <v>43942</v>
      </c>
      <c r="Q872" s="1062">
        <v>1</v>
      </c>
      <c r="R872" s="1062">
        <v>2</v>
      </c>
      <c r="S872" s="1062">
        <v>4</v>
      </c>
      <c r="T872" s="1062">
        <v>7</v>
      </c>
      <c r="U872" s="1076">
        <v>1</v>
      </c>
      <c r="W872" s="1062">
        <v>2</v>
      </c>
      <c r="X872" s="1062">
        <v>2</v>
      </c>
      <c r="Y872" s="1062">
        <v>4</v>
      </c>
      <c r="Z872" s="1062">
        <v>8</v>
      </c>
      <c r="AA872" s="1076">
        <v>1</v>
      </c>
      <c r="AC872" s="1062">
        <v>1</v>
      </c>
      <c r="AD872" s="1062">
        <v>1</v>
      </c>
      <c r="AE872" s="1062">
        <v>4</v>
      </c>
      <c r="AF872" s="1062">
        <v>6</v>
      </c>
      <c r="AG872" s="1076">
        <v>1</v>
      </c>
      <c r="AJ872" s="1062">
        <v>1</v>
      </c>
      <c r="AK872" s="1062">
        <v>1</v>
      </c>
      <c r="AL872" s="1062">
        <v>6</v>
      </c>
      <c r="AM872" s="1062">
        <v>8</v>
      </c>
      <c r="AN872" s="1076">
        <v>1</v>
      </c>
      <c r="AQ872" s="1062">
        <v>0</v>
      </c>
      <c r="AR872" s="1062">
        <v>1</v>
      </c>
      <c r="AS872" s="1062">
        <v>5</v>
      </c>
      <c r="AT872" s="1062">
        <v>6</v>
      </c>
      <c r="AU872" s="1082">
        <v>1</v>
      </c>
      <c r="AX872" s="1062">
        <v>0</v>
      </c>
      <c r="AY872" s="1062">
        <v>1</v>
      </c>
      <c r="AZ872" s="1062">
        <v>6</v>
      </c>
      <c r="BA872" s="1062">
        <v>7</v>
      </c>
      <c r="BB872" s="1082">
        <v>1</v>
      </c>
      <c r="BP872" s="1062">
        <v>0</v>
      </c>
      <c r="BQ872" s="1128">
        <v>1</v>
      </c>
      <c r="BR872" s="1081">
        <v>0</v>
      </c>
      <c r="BV872" s="1062">
        <v>0</v>
      </c>
      <c r="BW872" s="1076">
        <v>1</v>
      </c>
      <c r="CA872" s="1062">
        <v>0</v>
      </c>
      <c r="CB872" s="1062">
        <v>0</v>
      </c>
      <c r="CC872" s="1062">
        <v>6</v>
      </c>
      <c r="CD872" s="1062">
        <v>6</v>
      </c>
      <c r="CE872" s="1082">
        <v>1</v>
      </c>
      <c r="CF872" s="1082" t="s">
        <v>323</v>
      </c>
      <c r="CH872" s="1062">
        <v>0</v>
      </c>
      <c r="CI872" s="1062">
        <v>1</v>
      </c>
      <c r="CJ872" s="1062">
        <v>11</v>
      </c>
      <c r="CK872" s="1062">
        <v>12</v>
      </c>
      <c r="CL872" s="1082">
        <v>1</v>
      </c>
      <c r="CP872" s="1062">
        <v>0</v>
      </c>
      <c r="CQ872" s="1062">
        <v>0</v>
      </c>
      <c r="CR872" s="1062">
        <v>0</v>
      </c>
      <c r="CS872" s="1062">
        <v>0</v>
      </c>
      <c r="CT872" s="1082">
        <v>1</v>
      </c>
      <c r="CW872" s="1062">
        <v>0</v>
      </c>
      <c r="CX872" s="1062">
        <v>0</v>
      </c>
      <c r="CY872" s="1062">
        <v>0</v>
      </c>
      <c r="CZ872" s="1062">
        <v>0</v>
      </c>
      <c r="DA872" s="1082">
        <v>1</v>
      </c>
      <c r="DB872" s="1082"/>
      <c r="DC872" s="1082"/>
      <c r="DD872" s="1082"/>
      <c r="DE872" s="1082"/>
      <c r="DF872" s="1082"/>
      <c r="DG872" s="1082"/>
      <c r="DH872" s="1082"/>
      <c r="DI872" s="1082"/>
      <c r="DJ872" s="1082"/>
      <c r="DK872" s="1082"/>
      <c r="DL872" s="1082"/>
      <c r="EF872" s="1062">
        <v>1</v>
      </c>
      <c r="EG872" s="1062">
        <v>3</v>
      </c>
      <c r="EH872" s="1062">
        <v>5</v>
      </c>
      <c r="EI872" s="1062">
        <v>9</v>
      </c>
      <c r="EJ872" s="1082">
        <v>1</v>
      </c>
      <c r="EM872" s="1062">
        <v>1</v>
      </c>
      <c r="EN872" s="1062">
        <v>4</v>
      </c>
      <c r="EO872" s="1062">
        <v>6</v>
      </c>
      <c r="EP872" s="1062">
        <v>11</v>
      </c>
      <c r="EQ872" s="1082">
        <v>1</v>
      </c>
      <c r="EU872" s="1062">
        <v>0</v>
      </c>
      <c r="EV872" s="1062">
        <v>2</v>
      </c>
      <c r="EW872" s="1062">
        <v>9</v>
      </c>
      <c r="EX872" s="1062">
        <v>11</v>
      </c>
      <c r="EY872" s="1081">
        <v>1</v>
      </c>
      <c r="FB872" s="1062">
        <v>0</v>
      </c>
      <c r="FC872" s="1062">
        <v>3</v>
      </c>
      <c r="FD872" s="1062">
        <v>12</v>
      </c>
      <c r="FE872" s="1062">
        <v>15</v>
      </c>
      <c r="FF872" s="1082">
        <v>1</v>
      </c>
      <c r="FG872" s="1082" t="s">
        <v>323</v>
      </c>
      <c r="FJ872" s="1062">
        <v>0</v>
      </c>
      <c r="FK872" s="1062">
        <v>0</v>
      </c>
      <c r="FL872" s="1062">
        <v>7</v>
      </c>
      <c r="FM872" s="1062">
        <v>7</v>
      </c>
      <c r="FN872" s="1124">
        <v>1</v>
      </c>
      <c r="FQ872" s="1062">
        <v>0</v>
      </c>
      <c r="FR872" s="1062">
        <v>0</v>
      </c>
      <c r="FS872" s="1062">
        <v>7</v>
      </c>
      <c r="FT872" s="1062">
        <v>7</v>
      </c>
      <c r="FU872" s="1076">
        <v>1</v>
      </c>
      <c r="FY872" s="1062">
        <v>0</v>
      </c>
      <c r="FZ872" s="1062">
        <v>0</v>
      </c>
      <c r="GA872" s="1062">
        <v>0</v>
      </c>
      <c r="GB872" s="590">
        <v>0</v>
      </c>
      <c r="GC872" s="1139">
        <v>1</v>
      </c>
      <c r="GE872" s="589">
        <v>2</v>
      </c>
      <c r="GF872" s="589">
        <v>7</v>
      </c>
      <c r="GG872" s="589">
        <v>36</v>
      </c>
      <c r="GH872" s="586">
        <v>0</v>
      </c>
      <c r="GI872" s="586">
        <v>2</v>
      </c>
    </row>
    <row r="873" spans="1:192" hidden="1" x14ac:dyDescent="0.35">
      <c r="A873" s="1225">
        <v>43943</v>
      </c>
      <c r="Q873" s="1062">
        <v>1</v>
      </c>
      <c r="R873" s="1062">
        <v>3</v>
      </c>
      <c r="S873" s="1062">
        <v>3</v>
      </c>
      <c r="T873" s="1062">
        <v>7</v>
      </c>
      <c r="U873" s="1076">
        <v>1</v>
      </c>
      <c r="W873" s="1062">
        <v>1</v>
      </c>
      <c r="X873" s="1062">
        <v>3</v>
      </c>
      <c r="Y873" s="1062">
        <v>3</v>
      </c>
      <c r="Z873" s="1062">
        <v>7</v>
      </c>
      <c r="AA873" s="1076">
        <v>1</v>
      </c>
      <c r="AC873" s="1062">
        <v>0</v>
      </c>
      <c r="AD873" s="1062">
        <v>2</v>
      </c>
      <c r="AE873" s="1062">
        <v>6</v>
      </c>
      <c r="AF873" s="1062">
        <v>8</v>
      </c>
      <c r="AG873" s="1076">
        <v>1</v>
      </c>
      <c r="AJ873" s="1062">
        <v>0</v>
      </c>
      <c r="AK873" s="1062">
        <v>2</v>
      </c>
      <c r="AL873" s="1062">
        <v>7</v>
      </c>
      <c r="AM873" s="1062">
        <v>9</v>
      </c>
      <c r="AN873" s="1076">
        <v>1</v>
      </c>
      <c r="AQ873" s="1062">
        <v>0</v>
      </c>
      <c r="AR873" s="1062">
        <v>2</v>
      </c>
      <c r="AS873" s="1062">
        <v>6</v>
      </c>
      <c r="AT873" s="1062">
        <v>8</v>
      </c>
      <c r="AU873" s="1082">
        <v>1</v>
      </c>
      <c r="AX873" s="1062">
        <v>0</v>
      </c>
      <c r="AY873" s="1062">
        <v>2</v>
      </c>
      <c r="AZ873" s="1062">
        <v>7</v>
      </c>
      <c r="BA873" s="1062">
        <v>9</v>
      </c>
      <c r="BB873" s="1082">
        <v>1</v>
      </c>
      <c r="BP873" s="1062">
        <v>0</v>
      </c>
      <c r="BQ873" s="1128">
        <v>1</v>
      </c>
      <c r="BR873" s="1081">
        <v>0</v>
      </c>
      <c r="BV873" s="1062">
        <v>0</v>
      </c>
      <c r="BW873" s="1076">
        <v>1</v>
      </c>
      <c r="CA873" s="1062">
        <v>1</v>
      </c>
      <c r="CB873" s="1062">
        <v>3</v>
      </c>
      <c r="CC873" s="1062">
        <v>4</v>
      </c>
      <c r="CD873" s="1062">
        <v>8</v>
      </c>
      <c r="CE873" s="1082">
        <v>1</v>
      </c>
      <c r="CF873" s="1082" t="s">
        <v>323</v>
      </c>
      <c r="CH873" s="1062">
        <v>1</v>
      </c>
      <c r="CI873" s="1062">
        <v>3</v>
      </c>
      <c r="CJ873" s="1062">
        <v>8</v>
      </c>
      <c r="CK873" s="1062">
        <v>12</v>
      </c>
      <c r="CL873" s="1082">
        <v>1</v>
      </c>
      <c r="CP873" s="1062">
        <v>0</v>
      </c>
      <c r="CQ873" s="1062">
        <v>0</v>
      </c>
      <c r="CR873" s="1062">
        <v>0</v>
      </c>
      <c r="CS873" s="1062">
        <v>0</v>
      </c>
      <c r="CT873" s="1082">
        <v>1</v>
      </c>
      <c r="CW873" s="1062">
        <v>0</v>
      </c>
      <c r="CX873" s="1062">
        <v>0</v>
      </c>
      <c r="CY873" s="1062">
        <v>0</v>
      </c>
      <c r="CZ873" s="1062">
        <v>0</v>
      </c>
      <c r="DA873" s="1082">
        <v>1</v>
      </c>
      <c r="DB873" s="1082"/>
      <c r="DC873" s="1082"/>
      <c r="DD873" s="1082"/>
      <c r="DE873" s="1082"/>
      <c r="DF873" s="1082"/>
      <c r="DG873" s="1082"/>
      <c r="DH873" s="1082"/>
      <c r="DI873" s="1082"/>
      <c r="DJ873" s="1082"/>
      <c r="DK873" s="1082"/>
      <c r="DL873" s="1082"/>
      <c r="EF873" s="1062">
        <v>0</v>
      </c>
      <c r="EG873" s="1062">
        <v>1</v>
      </c>
      <c r="EH873" s="1062">
        <v>5</v>
      </c>
      <c r="EI873" s="1062">
        <v>6</v>
      </c>
      <c r="EJ873" s="1082">
        <v>1</v>
      </c>
      <c r="EM873" s="1062">
        <v>0</v>
      </c>
      <c r="EN873" s="1062">
        <v>2</v>
      </c>
      <c r="EO873" s="1062">
        <v>8</v>
      </c>
      <c r="EP873" s="1062">
        <v>10</v>
      </c>
      <c r="EQ873" s="1082">
        <v>1</v>
      </c>
      <c r="EU873" s="1062">
        <v>0</v>
      </c>
      <c r="EV873" s="1062">
        <v>3</v>
      </c>
      <c r="EW873" s="1062">
        <v>5</v>
      </c>
      <c r="EX873" s="1062">
        <v>8</v>
      </c>
      <c r="EY873" s="1081">
        <v>1</v>
      </c>
      <c r="FB873" s="1062">
        <v>0</v>
      </c>
      <c r="FC873" s="1062">
        <v>4</v>
      </c>
      <c r="FD873" s="1062">
        <v>6</v>
      </c>
      <c r="FE873" s="1062">
        <v>10</v>
      </c>
      <c r="FF873" s="1082">
        <v>1</v>
      </c>
      <c r="FG873" s="1082" t="s">
        <v>323</v>
      </c>
      <c r="FJ873" s="1062">
        <v>2</v>
      </c>
      <c r="FK873" s="1062">
        <v>2</v>
      </c>
      <c r="FL873" s="1062">
        <v>4</v>
      </c>
      <c r="FM873" s="1062">
        <v>8</v>
      </c>
      <c r="FN873" s="1124">
        <v>1</v>
      </c>
      <c r="FQ873" s="1062">
        <v>2</v>
      </c>
      <c r="FR873" s="1062">
        <v>3</v>
      </c>
      <c r="FS873" s="1062">
        <v>6</v>
      </c>
      <c r="FT873" s="1062">
        <v>11</v>
      </c>
      <c r="FU873" s="1076">
        <v>1</v>
      </c>
      <c r="FY873" s="1062">
        <v>0</v>
      </c>
      <c r="FZ873" s="1062">
        <v>0</v>
      </c>
      <c r="GA873" s="1062">
        <v>1</v>
      </c>
      <c r="GB873" s="590">
        <v>1</v>
      </c>
      <c r="GC873" s="1139">
        <v>1</v>
      </c>
      <c r="GE873" s="589">
        <v>3</v>
      </c>
      <c r="GF873" s="589">
        <v>13</v>
      </c>
      <c r="GG873" s="589">
        <v>31</v>
      </c>
      <c r="GH873" s="586">
        <v>0</v>
      </c>
      <c r="GI873" s="586">
        <v>0</v>
      </c>
    </row>
    <row r="874" spans="1:192" hidden="1" x14ac:dyDescent="0.35">
      <c r="A874" s="1225">
        <v>43944</v>
      </c>
      <c r="Q874" s="1062">
        <v>0</v>
      </c>
      <c r="R874" s="1062">
        <v>3</v>
      </c>
      <c r="S874" s="1062">
        <v>8</v>
      </c>
      <c r="T874" s="1062">
        <v>11</v>
      </c>
      <c r="U874" s="1076">
        <v>1</v>
      </c>
      <c r="W874" s="1062">
        <v>0</v>
      </c>
      <c r="X874" s="1062">
        <v>3</v>
      </c>
      <c r="Y874" s="1062">
        <v>8</v>
      </c>
      <c r="Z874" s="1062">
        <v>11</v>
      </c>
      <c r="AA874" s="1076">
        <v>1</v>
      </c>
      <c r="AC874" s="1062">
        <v>0</v>
      </c>
      <c r="AD874" s="1062">
        <v>3</v>
      </c>
      <c r="AE874" s="1062">
        <v>2</v>
      </c>
      <c r="AF874" s="1062">
        <v>5</v>
      </c>
      <c r="AG874" s="1076">
        <v>1</v>
      </c>
      <c r="AJ874" s="1062">
        <v>0</v>
      </c>
      <c r="AK874" s="1062">
        <v>3</v>
      </c>
      <c r="AL874" s="1062">
        <v>4</v>
      </c>
      <c r="AM874" s="1062">
        <v>7</v>
      </c>
      <c r="AN874" s="1076">
        <v>1</v>
      </c>
      <c r="AQ874" s="1062">
        <v>1</v>
      </c>
      <c r="AR874" s="1062">
        <v>3</v>
      </c>
      <c r="AS874" s="1062">
        <v>6</v>
      </c>
      <c r="AT874" s="1062">
        <v>10</v>
      </c>
      <c r="AU874" s="1082">
        <v>1</v>
      </c>
      <c r="AX874" s="1062">
        <v>1</v>
      </c>
      <c r="AY874" s="1062">
        <v>3</v>
      </c>
      <c r="AZ874" s="1062">
        <v>7</v>
      </c>
      <c r="BA874" s="1062">
        <v>11</v>
      </c>
      <c r="BB874" s="1082">
        <v>1</v>
      </c>
      <c r="BP874" s="1062">
        <v>0</v>
      </c>
      <c r="BQ874" s="1128">
        <v>1</v>
      </c>
      <c r="BR874" s="1081">
        <v>0</v>
      </c>
      <c r="BV874" s="1062">
        <v>0</v>
      </c>
      <c r="BW874" s="1076">
        <v>1</v>
      </c>
      <c r="CA874" s="1062">
        <v>0</v>
      </c>
      <c r="CB874" s="1062">
        <v>2</v>
      </c>
      <c r="CC874" s="1062">
        <v>8</v>
      </c>
      <c r="CD874" s="1062">
        <v>10</v>
      </c>
      <c r="CE874" s="1082">
        <v>1</v>
      </c>
      <c r="CF874" s="1082" t="s">
        <v>323</v>
      </c>
      <c r="CH874" s="1062">
        <v>0</v>
      </c>
      <c r="CI874" s="1062">
        <v>2</v>
      </c>
      <c r="CJ874" s="1062">
        <v>11</v>
      </c>
      <c r="CK874" s="1062">
        <v>13</v>
      </c>
      <c r="CL874" s="1082">
        <v>1</v>
      </c>
      <c r="CP874" s="1062">
        <v>0</v>
      </c>
      <c r="CQ874" s="1062">
        <v>0</v>
      </c>
      <c r="CR874" s="1062">
        <v>0</v>
      </c>
      <c r="CS874" s="1062">
        <v>0</v>
      </c>
      <c r="CT874" s="1082">
        <v>1</v>
      </c>
      <c r="CW874" s="1062">
        <v>0</v>
      </c>
      <c r="CX874" s="1062">
        <v>0</v>
      </c>
      <c r="CY874" s="1062">
        <v>0</v>
      </c>
      <c r="CZ874" s="1062">
        <v>0</v>
      </c>
      <c r="DA874" s="1082">
        <v>1</v>
      </c>
      <c r="DB874" s="1082"/>
      <c r="DC874" s="1082"/>
      <c r="DD874" s="1082"/>
      <c r="DE874" s="1082"/>
      <c r="DF874" s="1082"/>
      <c r="DG874" s="1082"/>
      <c r="DH874" s="1082"/>
      <c r="DI874" s="1082"/>
      <c r="DJ874" s="1082"/>
      <c r="DK874" s="1082"/>
      <c r="DL874" s="1082"/>
      <c r="EF874" s="1062">
        <v>1</v>
      </c>
      <c r="EG874" s="1062">
        <v>3</v>
      </c>
      <c r="EH874" s="1062">
        <v>7</v>
      </c>
      <c r="EI874" s="1062">
        <v>11</v>
      </c>
      <c r="EJ874" s="1082">
        <v>1</v>
      </c>
      <c r="EM874" s="1062">
        <v>1</v>
      </c>
      <c r="EN874" s="1062">
        <v>3</v>
      </c>
      <c r="EO874" s="1062">
        <v>7</v>
      </c>
      <c r="EP874" s="1062">
        <v>11</v>
      </c>
      <c r="EQ874" s="1082">
        <v>1</v>
      </c>
      <c r="EU874" s="1062">
        <v>0</v>
      </c>
      <c r="EV874" s="1062">
        <v>2</v>
      </c>
      <c r="EW874" s="1062">
        <v>10</v>
      </c>
      <c r="EX874" s="1062">
        <v>12</v>
      </c>
      <c r="EY874" s="1081">
        <v>1</v>
      </c>
      <c r="FB874" s="1062">
        <v>0</v>
      </c>
      <c r="FC874" s="1062">
        <v>2</v>
      </c>
      <c r="FD874" s="1062">
        <v>12</v>
      </c>
      <c r="FE874" s="1062">
        <v>14</v>
      </c>
      <c r="FF874" s="1082">
        <v>1</v>
      </c>
      <c r="FG874" s="1082" t="s">
        <v>323</v>
      </c>
      <c r="FJ874" s="1062">
        <v>0</v>
      </c>
      <c r="FK874" s="1062">
        <v>1</v>
      </c>
      <c r="FL874" s="1062">
        <v>9</v>
      </c>
      <c r="FM874" s="1062">
        <v>10</v>
      </c>
      <c r="FN874" s="1124">
        <v>1</v>
      </c>
      <c r="FQ874" s="1062">
        <v>0</v>
      </c>
      <c r="FR874" s="1062">
        <v>1</v>
      </c>
      <c r="FS874" s="1062">
        <v>10</v>
      </c>
      <c r="FT874" s="1062">
        <v>11</v>
      </c>
      <c r="FU874" s="1076">
        <v>1</v>
      </c>
      <c r="FY874" s="1062">
        <v>0</v>
      </c>
      <c r="FZ874" s="1062">
        <v>1</v>
      </c>
      <c r="GA874" s="1062">
        <v>0</v>
      </c>
      <c r="GB874" s="590">
        <v>1</v>
      </c>
      <c r="GC874" s="1139">
        <v>1</v>
      </c>
      <c r="GE874" s="589">
        <v>2</v>
      </c>
      <c r="GF874" s="589">
        <v>15</v>
      </c>
      <c r="GG874" s="589">
        <v>42</v>
      </c>
      <c r="GH874" s="586">
        <v>0</v>
      </c>
      <c r="GI874" s="586">
        <v>1</v>
      </c>
    </row>
    <row r="875" spans="1:192" hidden="1" x14ac:dyDescent="0.35">
      <c r="A875" s="1227">
        <v>43945</v>
      </c>
      <c r="Q875" s="1062">
        <v>0</v>
      </c>
      <c r="R875" s="1062">
        <v>1</v>
      </c>
      <c r="S875" s="1062">
        <v>1</v>
      </c>
      <c r="T875" s="1062">
        <v>2</v>
      </c>
      <c r="U875" s="1076">
        <v>1</v>
      </c>
      <c r="W875" s="1062">
        <v>0</v>
      </c>
      <c r="X875" s="1062">
        <v>1</v>
      </c>
      <c r="Y875" s="1062">
        <v>3</v>
      </c>
      <c r="Z875" s="1062">
        <v>4</v>
      </c>
      <c r="AA875" s="1076">
        <v>1</v>
      </c>
      <c r="AC875" s="1062">
        <v>1</v>
      </c>
      <c r="AD875" s="1062">
        <v>5</v>
      </c>
      <c r="AE875" s="1062">
        <v>2</v>
      </c>
      <c r="AF875" s="1062">
        <v>8</v>
      </c>
      <c r="AG875" s="1076">
        <v>1</v>
      </c>
      <c r="AJ875" s="1062">
        <v>1</v>
      </c>
      <c r="AK875" s="1062">
        <v>5</v>
      </c>
      <c r="AL875" s="1062">
        <v>2</v>
      </c>
      <c r="AM875" s="1062">
        <v>8</v>
      </c>
      <c r="AN875" s="1076">
        <v>1</v>
      </c>
      <c r="AQ875" s="1062">
        <v>0</v>
      </c>
      <c r="AR875" s="1062">
        <v>0</v>
      </c>
      <c r="AS875" s="1062">
        <v>6</v>
      </c>
      <c r="AT875" s="1062">
        <v>6</v>
      </c>
      <c r="AU875" s="1082">
        <v>1</v>
      </c>
      <c r="AX875" s="1062">
        <v>0</v>
      </c>
      <c r="AY875" s="1062">
        <v>0</v>
      </c>
      <c r="AZ875" s="1062">
        <v>7</v>
      </c>
      <c r="BA875" s="1062">
        <v>7</v>
      </c>
      <c r="BB875" s="1082">
        <v>1</v>
      </c>
      <c r="BP875" s="1062">
        <v>0</v>
      </c>
      <c r="BQ875" s="1128">
        <v>1</v>
      </c>
      <c r="BR875" s="1081">
        <v>0</v>
      </c>
      <c r="BV875" s="1062">
        <v>0</v>
      </c>
      <c r="BW875" s="1076">
        <v>1</v>
      </c>
      <c r="CA875" s="1062">
        <v>0</v>
      </c>
      <c r="CB875" s="1062">
        <v>0</v>
      </c>
      <c r="CC875" s="1062">
        <v>7</v>
      </c>
      <c r="CD875" s="1062">
        <v>7</v>
      </c>
      <c r="CE875" s="1082">
        <v>1</v>
      </c>
      <c r="CF875" s="1082" t="s">
        <v>323</v>
      </c>
      <c r="CH875" s="1062">
        <v>0</v>
      </c>
      <c r="CI875" s="1062">
        <v>2</v>
      </c>
      <c r="CJ875" s="1062">
        <v>10</v>
      </c>
      <c r="CK875" s="1062">
        <v>12</v>
      </c>
      <c r="CL875" s="1082">
        <v>1</v>
      </c>
      <c r="CP875" s="1062">
        <v>0</v>
      </c>
      <c r="CQ875" s="1062">
        <v>0</v>
      </c>
      <c r="CR875" s="1062">
        <v>0</v>
      </c>
      <c r="CS875" s="1062">
        <v>0</v>
      </c>
      <c r="CT875" s="1082">
        <v>1</v>
      </c>
      <c r="CW875" s="1062">
        <v>0</v>
      </c>
      <c r="CX875" s="1062">
        <v>0</v>
      </c>
      <c r="CY875" s="1062">
        <v>0</v>
      </c>
      <c r="CZ875" s="1062">
        <v>0</v>
      </c>
      <c r="DA875" s="1082">
        <v>1</v>
      </c>
      <c r="DB875" s="1082"/>
      <c r="DC875" s="1082"/>
      <c r="DD875" s="1082"/>
      <c r="DE875" s="1082"/>
      <c r="DF875" s="1082"/>
      <c r="DG875" s="1082"/>
      <c r="DH875" s="1082"/>
      <c r="DI875" s="1082"/>
      <c r="DJ875" s="1082"/>
      <c r="DK875" s="1082"/>
      <c r="DL875" s="1082"/>
      <c r="EF875" s="1062">
        <v>0</v>
      </c>
      <c r="EG875" s="1062">
        <v>1</v>
      </c>
      <c r="EH875" s="1062">
        <v>5</v>
      </c>
      <c r="EI875" s="1062">
        <v>6</v>
      </c>
      <c r="EJ875" s="1082">
        <v>1</v>
      </c>
      <c r="EM875" s="1062">
        <v>0</v>
      </c>
      <c r="EN875" s="1062">
        <v>2</v>
      </c>
      <c r="EO875" s="1062">
        <v>11</v>
      </c>
      <c r="EP875" s="1062">
        <v>13</v>
      </c>
      <c r="EQ875" s="1082">
        <v>1</v>
      </c>
      <c r="EU875" s="1062">
        <v>0</v>
      </c>
      <c r="EV875" s="1062">
        <v>3</v>
      </c>
      <c r="EW875" s="1062">
        <v>5</v>
      </c>
      <c r="EX875" s="1062">
        <v>8</v>
      </c>
      <c r="EY875" s="1081">
        <v>1</v>
      </c>
      <c r="FB875" s="1062">
        <v>0</v>
      </c>
      <c r="FC875" s="1062">
        <v>3</v>
      </c>
      <c r="FD875" s="1062">
        <v>12</v>
      </c>
      <c r="FE875" s="1062">
        <v>15</v>
      </c>
      <c r="FF875" s="1082">
        <v>1</v>
      </c>
      <c r="FG875" s="1082" t="s">
        <v>323</v>
      </c>
      <c r="FJ875" s="1062">
        <v>1</v>
      </c>
      <c r="FK875" s="1062">
        <v>2</v>
      </c>
      <c r="FL875" s="1062">
        <v>6</v>
      </c>
      <c r="FM875" s="1062">
        <v>9</v>
      </c>
      <c r="FN875" s="1124">
        <v>1</v>
      </c>
      <c r="FQ875" s="1062">
        <v>1</v>
      </c>
      <c r="FR875" s="1062">
        <v>4</v>
      </c>
      <c r="FS875" s="1062">
        <v>8</v>
      </c>
      <c r="FT875" s="1062">
        <v>13</v>
      </c>
      <c r="FU875" s="1076">
        <v>1</v>
      </c>
      <c r="FY875" s="1062">
        <v>0</v>
      </c>
      <c r="FZ875" s="1062">
        <v>0</v>
      </c>
      <c r="GA875" s="1062">
        <v>0</v>
      </c>
      <c r="GB875" s="590">
        <v>0</v>
      </c>
      <c r="GC875" s="1139">
        <v>1</v>
      </c>
      <c r="GE875" s="589">
        <v>2</v>
      </c>
      <c r="GF875" s="589">
        <v>11</v>
      </c>
      <c r="GG875" s="589">
        <v>31</v>
      </c>
      <c r="GH875" s="586">
        <v>0</v>
      </c>
      <c r="GI875" s="586">
        <v>1</v>
      </c>
    </row>
    <row r="876" spans="1:192" hidden="1" x14ac:dyDescent="0.35">
      <c r="A876" s="1225">
        <v>43948</v>
      </c>
      <c r="Q876" s="1062">
        <v>0</v>
      </c>
      <c r="R876" s="1062">
        <v>1</v>
      </c>
      <c r="S876" s="1062">
        <v>6</v>
      </c>
      <c r="T876" s="1062">
        <v>7</v>
      </c>
      <c r="U876" s="1076">
        <v>1</v>
      </c>
      <c r="W876" s="1062">
        <v>0</v>
      </c>
      <c r="X876" s="1062">
        <v>2</v>
      </c>
      <c r="Y876" s="1062">
        <v>8</v>
      </c>
      <c r="Z876" s="1062">
        <v>10</v>
      </c>
      <c r="AA876" s="1076">
        <v>1</v>
      </c>
      <c r="AC876" s="1062">
        <v>0</v>
      </c>
      <c r="AD876" s="1062">
        <v>4</v>
      </c>
      <c r="AE876" s="1062">
        <v>5</v>
      </c>
      <c r="AF876" s="1062">
        <v>9</v>
      </c>
      <c r="AG876" s="1076">
        <v>1</v>
      </c>
      <c r="AJ876" s="1062">
        <v>0</v>
      </c>
      <c r="AK876" s="1062">
        <v>4</v>
      </c>
      <c r="AL876" s="1062">
        <v>5</v>
      </c>
      <c r="AM876" s="1062">
        <v>9</v>
      </c>
      <c r="AN876" s="1076">
        <v>1</v>
      </c>
      <c r="AQ876" s="1062">
        <v>0</v>
      </c>
      <c r="AR876" s="1062">
        <v>3</v>
      </c>
      <c r="AS876" s="1062">
        <v>7</v>
      </c>
      <c r="AT876" s="1062">
        <v>10</v>
      </c>
      <c r="AU876" s="1082">
        <v>1</v>
      </c>
      <c r="AX876" s="1062">
        <v>0</v>
      </c>
      <c r="AY876" s="1062">
        <v>4</v>
      </c>
      <c r="AZ876" s="1062">
        <v>7</v>
      </c>
      <c r="BA876" s="1062">
        <v>11</v>
      </c>
      <c r="BB876" s="1082">
        <v>1</v>
      </c>
      <c r="BP876" s="1062">
        <v>0</v>
      </c>
      <c r="BQ876" s="1128">
        <v>1</v>
      </c>
      <c r="BR876" s="1081">
        <v>0</v>
      </c>
      <c r="BV876" s="1062">
        <v>0</v>
      </c>
      <c r="BW876" s="1076">
        <v>1</v>
      </c>
      <c r="CA876" s="1062">
        <v>0</v>
      </c>
      <c r="CB876" s="1062">
        <v>3</v>
      </c>
      <c r="CC876" s="1062">
        <v>4</v>
      </c>
      <c r="CD876" s="1062">
        <v>7</v>
      </c>
      <c r="CE876" s="1082">
        <v>1</v>
      </c>
      <c r="CF876" s="1082" t="s">
        <v>323</v>
      </c>
      <c r="CH876" s="1062">
        <v>0</v>
      </c>
      <c r="CI876" s="1062">
        <v>5</v>
      </c>
      <c r="CJ876" s="1062">
        <v>15</v>
      </c>
      <c r="CK876" s="1062">
        <v>20</v>
      </c>
      <c r="CL876" s="1082">
        <v>1</v>
      </c>
      <c r="CP876" s="1062">
        <v>0</v>
      </c>
      <c r="CQ876" s="1062">
        <v>0</v>
      </c>
      <c r="CR876" s="1062">
        <v>0</v>
      </c>
      <c r="CS876" s="1062">
        <v>0</v>
      </c>
      <c r="CT876" s="1082">
        <v>1</v>
      </c>
      <c r="CW876" s="1062">
        <v>0</v>
      </c>
      <c r="CX876" s="1062">
        <v>0</v>
      </c>
      <c r="CY876" s="1062">
        <v>0</v>
      </c>
      <c r="CZ876" s="1062">
        <v>0</v>
      </c>
      <c r="DA876" s="1082">
        <v>1</v>
      </c>
      <c r="DB876" s="1082"/>
      <c r="DC876" s="1082"/>
      <c r="DD876" s="1082"/>
      <c r="DE876" s="1082"/>
      <c r="DF876" s="1082"/>
      <c r="DG876" s="1082"/>
      <c r="DH876" s="1082"/>
      <c r="DI876" s="1082"/>
      <c r="DJ876" s="1082"/>
      <c r="DK876" s="1082"/>
      <c r="DL876" s="1082"/>
      <c r="EF876" s="1062">
        <v>0</v>
      </c>
      <c r="EG876" s="1062">
        <v>1</v>
      </c>
      <c r="EH876" s="1062">
        <v>10</v>
      </c>
      <c r="EI876" s="1062">
        <v>11</v>
      </c>
      <c r="EJ876" s="1082">
        <v>1</v>
      </c>
      <c r="EM876" s="1062">
        <v>1</v>
      </c>
      <c r="EN876" s="1062">
        <v>2</v>
      </c>
      <c r="EO876" s="1062">
        <v>22</v>
      </c>
      <c r="EP876" s="1062">
        <v>25</v>
      </c>
      <c r="EQ876" s="1082">
        <v>1</v>
      </c>
      <c r="EU876" s="1062">
        <v>0</v>
      </c>
      <c r="EV876" s="1062">
        <v>6</v>
      </c>
      <c r="EW876" s="1062">
        <v>3</v>
      </c>
      <c r="EX876" s="1062">
        <v>9</v>
      </c>
      <c r="EY876" s="1081">
        <v>1</v>
      </c>
      <c r="FB876" s="1062">
        <v>0</v>
      </c>
      <c r="FC876" s="1062">
        <v>7</v>
      </c>
      <c r="FD876" s="1062">
        <v>8</v>
      </c>
      <c r="FE876" s="1062">
        <v>15</v>
      </c>
      <c r="FF876" s="1082">
        <v>1</v>
      </c>
      <c r="FG876" s="1082" t="s">
        <v>323</v>
      </c>
      <c r="FJ876" s="1062">
        <v>0</v>
      </c>
      <c r="FK876" s="1062">
        <v>3</v>
      </c>
      <c r="FL876" s="1062">
        <v>9</v>
      </c>
      <c r="FM876" s="1062">
        <v>12</v>
      </c>
      <c r="FN876" s="1124">
        <v>1</v>
      </c>
      <c r="FQ876" s="1062">
        <v>0</v>
      </c>
      <c r="FR876" s="1062">
        <v>4</v>
      </c>
      <c r="FS876" s="1062">
        <v>12</v>
      </c>
      <c r="FT876" s="1062">
        <v>16</v>
      </c>
      <c r="FU876" s="1076">
        <v>1</v>
      </c>
      <c r="FY876" s="1062">
        <v>0</v>
      </c>
      <c r="FZ876" s="1062">
        <v>0</v>
      </c>
      <c r="GA876" s="1062">
        <v>1</v>
      </c>
      <c r="GB876" s="590">
        <v>1</v>
      </c>
      <c r="GC876" s="1139">
        <v>1</v>
      </c>
      <c r="GE876" s="589">
        <v>0</v>
      </c>
      <c r="GF876" s="589">
        <v>20</v>
      </c>
      <c r="GG876" s="589">
        <v>39</v>
      </c>
      <c r="GH876" s="586">
        <v>0</v>
      </c>
      <c r="GI876" s="586">
        <v>1</v>
      </c>
    </row>
    <row r="877" spans="1:192" hidden="1" x14ac:dyDescent="0.35">
      <c r="A877" s="1225">
        <v>43949</v>
      </c>
      <c r="Q877" s="1062">
        <v>0</v>
      </c>
      <c r="R877" s="1062">
        <v>1</v>
      </c>
      <c r="S877" s="1062">
        <v>5</v>
      </c>
      <c r="T877" s="1062">
        <v>6</v>
      </c>
      <c r="U877" s="1076">
        <v>1</v>
      </c>
      <c r="W877" s="1062">
        <v>0</v>
      </c>
      <c r="X877" s="1062">
        <v>2</v>
      </c>
      <c r="Y877" s="1062">
        <v>6</v>
      </c>
      <c r="Z877" s="1062">
        <v>8</v>
      </c>
      <c r="AA877" s="1076">
        <v>1</v>
      </c>
      <c r="AC877" s="1062">
        <v>0</v>
      </c>
      <c r="AD877" s="1062">
        <v>4</v>
      </c>
      <c r="AE877" s="1062">
        <v>5</v>
      </c>
      <c r="AF877" s="1062">
        <v>9</v>
      </c>
      <c r="AG877" s="1076">
        <v>1</v>
      </c>
      <c r="AJ877" s="1062">
        <v>0</v>
      </c>
      <c r="AK877" s="1062">
        <v>4</v>
      </c>
      <c r="AL877" s="1062">
        <v>6</v>
      </c>
      <c r="AM877" s="1062">
        <v>10</v>
      </c>
      <c r="AN877" s="1076">
        <v>1</v>
      </c>
      <c r="AQ877" s="1062">
        <v>0</v>
      </c>
      <c r="AR877" s="1062">
        <v>3</v>
      </c>
      <c r="AS877" s="1062">
        <v>4</v>
      </c>
      <c r="AT877" s="1062">
        <v>7</v>
      </c>
      <c r="AU877" s="1082">
        <v>1</v>
      </c>
      <c r="AX877" s="1062">
        <v>0</v>
      </c>
      <c r="AY877" s="1062">
        <v>3</v>
      </c>
      <c r="AZ877" s="1062">
        <v>4</v>
      </c>
      <c r="BA877" s="1062">
        <v>7</v>
      </c>
      <c r="BB877" s="1082">
        <v>1</v>
      </c>
      <c r="BP877" s="1062">
        <v>0</v>
      </c>
      <c r="BQ877" s="1128">
        <v>1</v>
      </c>
      <c r="BR877" s="1081">
        <v>0</v>
      </c>
      <c r="BV877" s="1062">
        <v>0</v>
      </c>
      <c r="BW877" s="1076">
        <v>1</v>
      </c>
      <c r="CA877" s="1062">
        <v>1</v>
      </c>
      <c r="CB877" s="1062">
        <v>1</v>
      </c>
      <c r="CC877" s="1062">
        <v>3</v>
      </c>
      <c r="CD877" s="1062">
        <v>5</v>
      </c>
      <c r="CE877" s="1082">
        <v>1</v>
      </c>
      <c r="CF877" s="1082" t="s">
        <v>323</v>
      </c>
      <c r="CH877" s="1062">
        <v>1</v>
      </c>
      <c r="CI877" s="1062">
        <v>2</v>
      </c>
      <c r="CJ877" s="1062">
        <v>8</v>
      </c>
      <c r="CK877" s="1062">
        <v>11</v>
      </c>
      <c r="CL877" s="1082">
        <v>1</v>
      </c>
      <c r="CP877" s="1062">
        <v>0</v>
      </c>
      <c r="CQ877" s="1062">
        <v>0</v>
      </c>
      <c r="CR877" s="1062">
        <v>0</v>
      </c>
      <c r="CS877" s="1062">
        <v>0</v>
      </c>
      <c r="CT877" s="1082">
        <v>1</v>
      </c>
      <c r="CW877" s="1062">
        <v>0</v>
      </c>
      <c r="CX877" s="1062">
        <v>0</v>
      </c>
      <c r="CY877" s="1062">
        <v>0</v>
      </c>
      <c r="CZ877" s="1062">
        <v>0</v>
      </c>
      <c r="DA877" s="1082">
        <v>1</v>
      </c>
      <c r="DB877" s="1082"/>
      <c r="DC877" s="1082"/>
      <c r="DD877" s="1082"/>
      <c r="DE877" s="1082"/>
      <c r="DF877" s="1082"/>
      <c r="DG877" s="1082"/>
      <c r="DH877" s="1082"/>
      <c r="DI877" s="1082"/>
      <c r="DJ877" s="1082"/>
      <c r="DK877" s="1082"/>
      <c r="DL877" s="1082"/>
      <c r="DN877" s="1082">
        <v>0</v>
      </c>
      <c r="EF877" s="1062">
        <v>0</v>
      </c>
      <c r="EG877" s="1062">
        <v>2</v>
      </c>
      <c r="EH877" s="1062">
        <v>3</v>
      </c>
      <c r="EI877" s="1062">
        <v>5</v>
      </c>
      <c r="EJ877" s="1082">
        <v>1</v>
      </c>
      <c r="EM877" s="1062">
        <v>1</v>
      </c>
      <c r="EN877" s="1062">
        <v>3</v>
      </c>
      <c r="EO877" s="1062">
        <v>10</v>
      </c>
      <c r="EP877" s="1062">
        <v>14</v>
      </c>
      <c r="EQ877" s="1082">
        <v>1</v>
      </c>
      <c r="EU877" s="1062">
        <v>0</v>
      </c>
      <c r="EV877" s="1062">
        <v>3</v>
      </c>
      <c r="EW877" s="1062">
        <v>4</v>
      </c>
      <c r="EX877" s="1062">
        <v>7</v>
      </c>
      <c r="EY877" s="1081">
        <v>1</v>
      </c>
      <c r="FB877" s="1062">
        <v>0</v>
      </c>
      <c r="FC877" s="1062">
        <v>4</v>
      </c>
      <c r="FD877" s="1062">
        <v>7</v>
      </c>
      <c r="FE877" s="1062">
        <v>11</v>
      </c>
      <c r="FF877" s="1082">
        <v>1</v>
      </c>
      <c r="FG877" s="1082" t="s">
        <v>323</v>
      </c>
      <c r="FJ877" s="1062">
        <v>0</v>
      </c>
      <c r="FK877" s="1062">
        <v>4</v>
      </c>
      <c r="FL877" s="1062">
        <v>5</v>
      </c>
      <c r="FM877" s="1062">
        <v>9</v>
      </c>
      <c r="FN877" s="1124">
        <v>1</v>
      </c>
      <c r="FQ877" s="1062">
        <v>0</v>
      </c>
      <c r="FR877" s="1062">
        <v>4</v>
      </c>
      <c r="FS877" s="1062">
        <v>7</v>
      </c>
      <c r="FT877" s="1062">
        <v>11</v>
      </c>
      <c r="FU877" s="1076">
        <v>1</v>
      </c>
      <c r="FY877" s="1062">
        <v>0</v>
      </c>
      <c r="FZ877" s="1062">
        <v>2</v>
      </c>
      <c r="GA877" s="1062">
        <v>2</v>
      </c>
      <c r="GB877" s="590">
        <v>4</v>
      </c>
      <c r="GC877" s="1139">
        <v>1</v>
      </c>
      <c r="GE877" s="589">
        <v>1</v>
      </c>
      <c r="GF877" s="589">
        <v>19</v>
      </c>
      <c r="GG877" s="589">
        <v>26</v>
      </c>
      <c r="GH877" s="586">
        <v>2</v>
      </c>
      <c r="GI877" s="586">
        <v>0</v>
      </c>
    </row>
    <row r="878" spans="1:192" hidden="1" x14ac:dyDescent="0.35">
      <c r="A878" s="1225">
        <v>43950</v>
      </c>
      <c r="Q878" s="1062">
        <v>0</v>
      </c>
      <c r="R878" s="1062">
        <v>4</v>
      </c>
      <c r="S878" s="1062">
        <v>5</v>
      </c>
      <c r="T878" s="1062">
        <v>9</v>
      </c>
      <c r="U878" s="1076">
        <v>1</v>
      </c>
      <c r="W878" s="1062">
        <v>0</v>
      </c>
      <c r="X878" s="1062">
        <v>5</v>
      </c>
      <c r="Y878" s="1062">
        <v>5</v>
      </c>
      <c r="Z878" s="1062">
        <v>10</v>
      </c>
      <c r="AA878" s="1076">
        <v>1</v>
      </c>
      <c r="AC878" s="1062">
        <v>0</v>
      </c>
      <c r="AD878" s="1062">
        <v>1</v>
      </c>
      <c r="AE878" s="1062">
        <v>5</v>
      </c>
      <c r="AF878" s="1062">
        <v>6</v>
      </c>
      <c r="AG878" s="1076">
        <v>1</v>
      </c>
      <c r="AJ878" s="1062">
        <v>0</v>
      </c>
      <c r="AK878" s="1062">
        <v>1</v>
      </c>
      <c r="AL878" s="1062">
        <v>6</v>
      </c>
      <c r="AM878" s="1062">
        <v>7</v>
      </c>
      <c r="AN878" s="1076">
        <v>1</v>
      </c>
      <c r="AQ878" s="1062">
        <v>0</v>
      </c>
      <c r="AR878" s="1062">
        <v>1</v>
      </c>
      <c r="AS878" s="1062">
        <v>1</v>
      </c>
      <c r="AT878" s="1062">
        <v>2</v>
      </c>
      <c r="AU878" s="1082">
        <v>1</v>
      </c>
      <c r="AX878" s="1062">
        <v>0</v>
      </c>
      <c r="AY878" s="1062">
        <v>1</v>
      </c>
      <c r="AZ878" s="1062">
        <v>1</v>
      </c>
      <c r="BA878" s="1062">
        <v>2</v>
      </c>
      <c r="BB878" s="1082">
        <v>1</v>
      </c>
      <c r="BP878" s="1062">
        <v>0</v>
      </c>
      <c r="BQ878" s="1128">
        <v>1</v>
      </c>
      <c r="BR878" s="1081">
        <v>0</v>
      </c>
      <c r="BV878" s="1062">
        <v>0</v>
      </c>
      <c r="BW878" s="1076">
        <v>1</v>
      </c>
      <c r="CA878" s="1062">
        <v>0</v>
      </c>
      <c r="CB878" s="1062">
        <v>2</v>
      </c>
      <c r="CC878" s="1062">
        <v>4</v>
      </c>
      <c r="CD878" s="1062">
        <v>6</v>
      </c>
      <c r="CE878" s="1082">
        <v>1</v>
      </c>
      <c r="CF878" s="1082" t="s">
        <v>323</v>
      </c>
      <c r="CH878" s="1062">
        <v>0</v>
      </c>
      <c r="CI878" s="1062">
        <v>2</v>
      </c>
      <c r="CJ878" s="1062">
        <v>6</v>
      </c>
      <c r="CK878" s="1062">
        <v>8</v>
      </c>
      <c r="CL878" s="1082">
        <v>1</v>
      </c>
      <c r="CP878" s="1062">
        <v>0</v>
      </c>
      <c r="CQ878" s="1062">
        <v>0</v>
      </c>
      <c r="CR878" s="1062">
        <v>0</v>
      </c>
      <c r="CS878" s="1062">
        <v>0</v>
      </c>
      <c r="CT878" s="1082">
        <v>1</v>
      </c>
      <c r="CW878" s="1062">
        <v>0</v>
      </c>
      <c r="CX878" s="1062">
        <v>1</v>
      </c>
      <c r="CY878" s="1062">
        <v>0</v>
      </c>
      <c r="CZ878" s="1062">
        <v>1</v>
      </c>
      <c r="DA878" s="1082">
        <v>1</v>
      </c>
      <c r="DB878" s="1082"/>
      <c r="DC878" s="1082"/>
      <c r="DD878" s="1082"/>
      <c r="DE878" s="1082"/>
      <c r="DF878" s="1082"/>
      <c r="DG878" s="1082"/>
      <c r="DH878" s="1082"/>
      <c r="DI878" s="1082"/>
      <c r="DJ878" s="1082"/>
      <c r="DK878" s="1082"/>
      <c r="DL878" s="1082"/>
      <c r="DN878" s="1082">
        <v>0</v>
      </c>
      <c r="EF878" s="1062">
        <v>0</v>
      </c>
      <c r="EG878" s="1062">
        <v>3</v>
      </c>
      <c r="EH878" s="1062">
        <v>6</v>
      </c>
      <c r="EI878" s="1062">
        <v>9</v>
      </c>
      <c r="EJ878" s="1082">
        <v>1</v>
      </c>
      <c r="EM878" s="1062">
        <v>0</v>
      </c>
      <c r="EN878" s="1062">
        <v>5</v>
      </c>
      <c r="EO878" s="1062">
        <v>9</v>
      </c>
      <c r="EP878" s="1062">
        <v>14</v>
      </c>
      <c r="EQ878" s="1082">
        <v>1</v>
      </c>
      <c r="EU878" s="1062">
        <v>0</v>
      </c>
      <c r="EV878" s="1062">
        <v>2</v>
      </c>
      <c r="EW878" s="1062">
        <v>5</v>
      </c>
      <c r="EX878" s="1062">
        <v>7</v>
      </c>
      <c r="EY878" s="1081">
        <v>1</v>
      </c>
      <c r="FB878" s="1062">
        <v>1</v>
      </c>
      <c r="FC878" s="1062">
        <v>3</v>
      </c>
      <c r="FD878" s="1062">
        <v>7</v>
      </c>
      <c r="FE878" s="1062">
        <v>11</v>
      </c>
      <c r="FF878" s="1082">
        <v>1</v>
      </c>
      <c r="FG878" s="1082" t="s">
        <v>323</v>
      </c>
      <c r="FJ878" s="1062">
        <v>0</v>
      </c>
      <c r="FK878" s="1062">
        <v>3</v>
      </c>
      <c r="FL878" s="1062">
        <v>4</v>
      </c>
      <c r="FM878" s="1062">
        <v>7</v>
      </c>
      <c r="FN878" s="1124">
        <v>1</v>
      </c>
      <c r="FQ878" s="1062">
        <v>0</v>
      </c>
      <c r="FR878" s="1062">
        <v>5</v>
      </c>
      <c r="FS878" s="1062">
        <v>5</v>
      </c>
      <c r="FT878" s="1062">
        <v>10</v>
      </c>
      <c r="FU878" s="1076">
        <v>1</v>
      </c>
      <c r="FY878" s="1062">
        <v>0</v>
      </c>
      <c r="FZ878" s="1062">
        <v>0</v>
      </c>
      <c r="GA878" s="1062">
        <v>1</v>
      </c>
      <c r="GB878" s="590">
        <v>1</v>
      </c>
      <c r="GC878" s="1139">
        <v>1</v>
      </c>
      <c r="GE878" s="589">
        <v>0</v>
      </c>
      <c r="GF878" s="589">
        <v>12</v>
      </c>
      <c r="GG878" s="589">
        <v>26</v>
      </c>
      <c r="GH878" s="586">
        <v>2</v>
      </c>
      <c r="GI878" s="586">
        <v>1</v>
      </c>
    </row>
    <row r="879" spans="1:192" hidden="1" x14ac:dyDescent="0.35">
      <c r="A879" s="1225">
        <v>43951</v>
      </c>
      <c r="Q879" s="1062">
        <v>0</v>
      </c>
      <c r="R879" s="1062">
        <v>2</v>
      </c>
      <c r="S879" s="1062">
        <v>1</v>
      </c>
      <c r="T879" s="1062">
        <v>3</v>
      </c>
      <c r="U879" s="1076">
        <v>1</v>
      </c>
      <c r="W879" s="1062">
        <v>0</v>
      </c>
      <c r="X879" s="1062">
        <v>4</v>
      </c>
      <c r="Y879" s="1062">
        <v>2</v>
      </c>
      <c r="Z879" s="1062">
        <v>6</v>
      </c>
      <c r="AA879" s="1076">
        <v>1</v>
      </c>
      <c r="AC879" s="1062">
        <v>0</v>
      </c>
      <c r="AD879" s="1062">
        <v>1</v>
      </c>
      <c r="AE879" s="1062">
        <v>5</v>
      </c>
      <c r="AF879" s="1062">
        <v>6</v>
      </c>
      <c r="AG879" s="1076">
        <v>1</v>
      </c>
      <c r="AJ879" s="1062">
        <v>0</v>
      </c>
      <c r="AK879" s="1062">
        <v>1</v>
      </c>
      <c r="AL879" s="1062">
        <v>5</v>
      </c>
      <c r="AM879" s="1062">
        <v>6</v>
      </c>
      <c r="AN879" s="1076">
        <v>1</v>
      </c>
      <c r="AQ879" s="1062">
        <v>0</v>
      </c>
      <c r="AR879" s="1062">
        <v>3</v>
      </c>
      <c r="AS879" s="1062">
        <v>4</v>
      </c>
      <c r="AT879" s="1062">
        <v>7</v>
      </c>
      <c r="AU879" s="1082">
        <v>1</v>
      </c>
      <c r="AX879" s="1062">
        <v>0</v>
      </c>
      <c r="AY879" s="1062">
        <v>4</v>
      </c>
      <c r="AZ879" s="1062">
        <v>4</v>
      </c>
      <c r="BA879" s="1062">
        <v>8</v>
      </c>
      <c r="BB879" s="1082">
        <v>1</v>
      </c>
      <c r="BP879" s="1062">
        <v>0</v>
      </c>
      <c r="BQ879" s="1128">
        <v>1</v>
      </c>
      <c r="BR879" s="1081">
        <v>0</v>
      </c>
      <c r="BV879" s="1062">
        <v>0</v>
      </c>
      <c r="BW879" s="1076">
        <v>1</v>
      </c>
      <c r="CA879" s="1062">
        <v>1</v>
      </c>
      <c r="CB879" s="1062">
        <v>3</v>
      </c>
      <c r="CC879" s="1062">
        <v>4</v>
      </c>
      <c r="CD879" s="1062">
        <v>8</v>
      </c>
      <c r="CE879" s="1082">
        <v>1</v>
      </c>
      <c r="CF879" s="1082" t="s">
        <v>323</v>
      </c>
      <c r="CH879" s="1062">
        <v>1</v>
      </c>
      <c r="CI879" s="1062">
        <v>4</v>
      </c>
      <c r="CJ879" s="1062">
        <v>9</v>
      </c>
      <c r="CK879" s="1062">
        <v>14</v>
      </c>
      <c r="CL879" s="1082">
        <v>1</v>
      </c>
      <c r="CP879" s="1062">
        <v>0</v>
      </c>
      <c r="CQ879" s="1062">
        <v>0</v>
      </c>
      <c r="CR879" s="1062">
        <v>0</v>
      </c>
      <c r="CS879" s="1062">
        <v>0</v>
      </c>
      <c r="CT879" s="1082">
        <v>1</v>
      </c>
      <c r="CW879" s="1062">
        <v>0</v>
      </c>
      <c r="CX879" s="1062">
        <v>0</v>
      </c>
      <c r="CY879" s="1062">
        <v>0</v>
      </c>
      <c r="CZ879" s="1062">
        <v>0</v>
      </c>
      <c r="DA879" s="1082">
        <v>1</v>
      </c>
      <c r="DB879" s="1082"/>
      <c r="DC879" s="1082"/>
      <c r="DD879" s="1082"/>
      <c r="DE879" s="1082"/>
      <c r="DF879" s="1082"/>
      <c r="DG879" s="1082"/>
      <c r="DH879" s="1082"/>
      <c r="DI879" s="1082"/>
      <c r="DJ879" s="1082"/>
      <c r="DK879" s="1082"/>
      <c r="DL879" s="1082"/>
      <c r="DN879" s="1082">
        <v>0</v>
      </c>
      <c r="EF879" s="1062">
        <v>0</v>
      </c>
      <c r="EG879" s="1062">
        <v>2</v>
      </c>
      <c r="EH879" s="1062">
        <v>8</v>
      </c>
      <c r="EI879" s="1062">
        <v>10</v>
      </c>
      <c r="EJ879" s="1082">
        <v>1</v>
      </c>
      <c r="EM879" s="1062">
        <v>1</v>
      </c>
      <c r="EN879" s="1062">
        <v>4</v>
      </c>
      <c r="EO879" s="1062">
        <v>8</v>
      </c>
      <c r="EP879" s="1062">
        <v>13</v>
      </c>
      <c r="EQ879" s="1082">
        <v>1</v>
      </c>
      <c r="EU879" s="1062">
        <v>0</v>
      </c>
      <c r="EV879" s="1062">
        <v>2</v>
      </c>
      <c r="EW879" s="1062">
        <v>8</v>
      </c>
      <c r="EX879" s="1062">
        <v>10</v>
      </c>
      <c r="EY879" s="1081">
        <v>1</v>
      </c>
      <c r="FB879" s="1062">
        <v>0</v>
      </c>
      <c r="FC879" s="1062">
        <v>4</v>
      </c>
      <c r="FD879" s="1062">
        <v>8</v>
      </c>
      <c r="FE879" s="1062">
        <v>12</v>
      </c>
      <c r="FF879" s="1082">
        <v>1</v>
      </c>
      <c r="FG879" s="1082" t="s">
        <v>323</v>
      </c>
      <c r="FJ879" s="1062">
        <v>0</v>
      </c>
      <c r="FK879" s="1062">
        <v>1</v>
      </c>
      <c r="FL879" s="1062">
        <v>10</v>
      </c>
      <c r="FM879" s="1062">
        <v>11</v>
      </c>
      <c r="FN879" s="1124">
        <v>1</v>
      </c>
      <c r="FQ879" s="1062">
        <v>0</v>
      </c>
      <c r="FR879" s="1062">
        <v>1</v>
      </c>
      <c r="FS879" s="1062">
        <v>12</v>
      </c>
      <c r="FT879" s="1062">
        <v>13</v>
      </c>
      <c r="FU879" s="1076">
        <v>1</v>
      </c>
      <c r="FY879" s="1062">
        <v>0</v>
      </c>
      <c r="FZ879" s="1062">
        <v>0</v>
      </c>
      <c r="GA879" s="1062">
        <v>0</v>
      </c>
      <c r="GB879" s="590">
        <v>0</v>
      </c>
      <c r="GC879" s="1139">
        <v>1</v>
      </c>
      <c r="GE879" s="589">
        <v>1</v>
      </c>
      <c r="GF879" s="589">
        <v>12</v>
      </c>
      <c r="GG879" s="589">
        <v>39</v>
      </c>
      <c r="GH879" s="586">
        <v>0</v>
      </c>
      <c r="GI879" s="586">
        <v>1</v>
      </c>
      <c r="GJ879" s="586">
        <f>SUM(GH858:GI879)</f>
        <v>21</v>
      </c>
    </row>
    <row r="880" spans="1:192" hidden="1" x14ac:dyDescent="0.35">
      <c r="A880" s="1227">
        <v>43952</v>
      </c>
      <c r="Q880" s="1062">
        <v>0</v>
      </c>
      <c r="R880" s="1062">
        <v>1</v>
      </c>
      <c r="S880" s="1062">
        <v>1</v>
      </c>
      <c r="T880" s="1062">
        <v>2</v>
      </c>
      <c r="U880" s="1076">
        <v>1</v>
      </c>
      <c r="W880" s="1062">
        <v>0</v>
      </c>
      <c r="X880" s="1062">
        <v>1</v>
      </c>
      <c r="Y880" s="1062">
        <v>1</v>
      </c>
      <c r="Z880" s="1062">
        <v>2</v>
      </c>
      <c r="AA880" s="1076">
        <v>1</v>
      </c>
      <c r="AC880" s="1062">
        <v>0</v>
      </c>
      <c r="AD880" s="1062">
        <v>0</v>
      </c>
      <c r="AE880" s="1062">
        <v>4</v>
      </c>
      <c r="AF880" s="1062">
        <v>4</v>
      </c>
      <c r="AG880" s="1076">
        <v>1</v>
      </c>
      <c r="AJ880" s="1062">
        <v>0</v>
      </c>
      <c r="AK880" s="1062">
        <v>1</v>
      </c>
      <c r="AL880" s="1062">
        <v>5</v>
      </c>
      <c r="AM880" s="1062">
        <v>6</v>
      </c>
      <c r="AN880" s="1076">
        <v>1</v>
      </c>
      <c r="AQ880" s="1062">
        <v>0</v>
      </c>
      <c r="AR880" s="1062">
        <v>3</v>
      </c>
      <c r="AS880" s="1062">
        <v>2</v>
      </c>
      <c r="AT880" s="1062">
        <v>5</v>
      </c>
      <c r="AU880" s="1082">
        <v>1</v>
      </c>
      <c r="AX880" s="1062">
        <v>0</v>
      </c>
      <c r="AY880" s="1062">
        <v>4</v>
      </c>
      <c r="AZ880" s="1062">
        <v>2</v>
      </c>
      <c r="BA880" s="1062">
        <v>6</v>
      </c>
      <c r="BB880" s="1082">
        <v>1</v>
      </c>
      <c r="BP880" s="1062">
        <v>0</v>
      </c>
      <c r="BQ880" s="1128">
        <v>1</v>
      </c>
      <c r="BR880" s="1081">
        <v>0</v>
      </c>
      <c r="BV880" s="1062">
        <v>0</v>
      </c>
      <c r="BW880" s="1076">
        <v>1</v>
      </c>
      <c r="CA880" s="1062">
        <v>0</v>
      </c>
      <c r="CB880" s="1062">
        <v>4</v>
      </c>
      <c r="CC880" s="1062">
        <v>3</v>
      </c>
      <c r="CD880" s="1062">
        <v>7</v>
      </c>
      <c r="CE880" s="1082">
        <v>1</v>
      </c>
      <c r="CF880" s="1082" t="s">
        <v>323</v>
      </c>
      <c r="CH880" s="1062">
        <v>1</v>
      </c>
      <c r="CI880" s="1062">
        <v>6</v>
      </c>
      <c r="CJ880" s="1062">
        <v>8</v>
      </c>
      <c r="CK880" s="1062">
        <v>15</v>
      </c>
      <c r="CL880" s="1082">
        <v>1</v>
      </c>
      <c r="CP880" s="1062">
        <v>0</v>
      </c>
      <c r="CQ880" s="1062">
        <v>2</v>
      </c>
      <c r="CR880" s="1062">
        <v>4</v>
      </c>
      <c r="CS880" s="1062">
        <v>6</v>
      </c>
      <c r="CT880" s="1082">
        <v>1</v>
      </c>
      <c r="CW880" s="1062">
        <v>0</v>
      </c>
      <c r="CX880" s="1062">
        <v>2</v>
      </c>
      <c r="CY880" s="1062">
        <v>4</v>
      </c>
      <c r="CZ880" s="1062">
        <v>6</v>
      </c>
      <c r="DA880" s="1082">
        <v>1</v>
      </c>
      <c r="DB880" s="1082"/>
      <c r="DC880" s="1082"/>
      <c r="DD880" s="1082"/>
      <c r="DE880" s="1082"/>
      <c r="DF880" s="1082"/>
      <c r="DG880" s="1082"/>
      <c r="DH880" s="1082"/>
      <c r="DI880" s="1082"/>
      <c r="DJ880" s="1082"/>
      <c r="DK880" s="1082"/>
      <c r="DL880" s="1082"/>
      <c r="DN880" s="1082">
        <v>0</v>
      </c>
      <c r="EF880" s="1062">
        <v>0</v>
      </c>
      <c r="EG880" s="1062">
        <v>3</v>
      </c>
      <c r="EH880" s="1062">
        <v>7</v>
      </c>
      <c r="EI880" s="1062">
        <v>10</v>
      </c>
      <c r="EJ880" s="1082">
        <v>1</v>
      </c>
      <c r="EM880" s="1062">
        <v>2</v>
      </c>
      <c r="EN880" s="1062">
        <v>4</v>
      </c>
      <c r="EO880" s="1062">
        <v>10</v>
      </c>
      <c r="EP880" s="1062">
        <v>16</v>
      </c>
      <c r="EQ880" s="1082">
        <v>1</v>
      </c>
      <c r="EU880" s="1062">
        <v>0</v>
      </c>
      <c r="EV880" s="1062">
        <v>4</v>
      </c>
      <c r="EW880" s="1062">
        <v>3</v>
      </c>
      <c r="EX880" s="1062">
        <v>7</v>
      </c>
      <c r="EY880" s="1081">
        <v>1</v>
      </c>
      <c r="FB880" s="1062">
        <v>0</v>
      </c>
      <c r="FC880" s="1062">
        <v>6</v>
      </c>
      <c r="FD880" s="1062">
        <v>9</v>
      </c>
      <c r="FE880" s="1062">
        <v>15</v>
      </c>
      <c r="FF880" s="1082">
        <v>1</v>
      </c>
      <c r="FG880" s="1082" t="s">
        <v>323</v>
      </c>
      <c r="FJ880" s="1062">
        <v>0</v>
      </c>
      <c r="FK880" s="1062">
        <v>0</v>
      </c>
      <c r="FL880" s="1062">
        <v>0</v>
      </c>
      <c r="FM880" s="1062">
        <v>0</v>
      </c>
      <c r="FN880" s="1124">
        <v>0</v>
      </c>
      <c r="FQ880" s="1062">
        <v>0</v>
      </c>
      <c r="FR880" s="1062">
        <v>0</v>
      </c>
      <c r="FS880" s="1062">
        <v>0</v>
      </c>
      <c r="FT880" s="1062">
        <v>0</v>
      </c>
      <c r="FU880" s="1076">
        <v>0</v>
      </c>
      <c r="FY880" s="1062">
        <v>1</v>
      </c>
      <c r="FZ880" s="1062">
        <v>0</v>
      </c>
      <c r="GA880" s="1062">
        <v>1</v>
      </c>
      <c r="GB880" s="590">
        <v>2</v>
      </c>
      <c r="GC880" s="1139">
        <v>1</v>
      </c>
      <c r="GE880" s="589">
        <v>1</v>
      </c>
      <c r="GF880" s="589">
        <v>16</v>
      </c>
      <c r="GG880" s="589">
        <v>24</v>
      </c>
      <c r="GH880" s="586">
        <v>0</v>
      </c>
      <c r="GI880" s="586">
        <v>2</v>
      </c>
    </row>
    <row r="881" spans="1:191" hidden="1" x14ac:dyDescent="0.35">
      <c r="A881" s="1225">
        <v>43955</v>
      </c>
      <c r="Q881" s="1062">
        <v>1</v>
      </c>
      <c r="R881" s="1062">
        <v>0</v>
      </c>
      <c r="S881" s="1062">
        <v>5</v>
      </c>
      <c r="T881" s="1062">
        <v>6</v>
      </c>
      <c r="U881" s="1076">
        <v>1</v>
      </c>
      <c r="W881" s="1062">
        <v>1</v>
      </c>
      <c r="X881" s="1062">
        <v>0</v>
      </c>
      <c r="Y881" s="1062">
        <v>6</v>
      </c>
      <c r="Z881" s="1062">
        <v>7</v>
      </c>
      <c r="AA881" s="1076">
        <v>1</v>
      </c>
      <c r="AC881" s="1062">
        <v>0</v>
      </c>
      <c r="AD881" s="1062">
        <v>3</v>
      </c>
      <c r="AE881" s="1062">
        <v>4</v>
      </c>
      <c r="AF881" s="1062">
        <v>7</v>
      </c>
      <c r="AG881" s="1076">
        <v>1</v>
      </c>
      <c r="AJ881" s="1062">
        <v>0</v>
      </c>
      <c r="AK881" s="1062">
        <v>4</v>
      </c>
      <c r="AL881" s="1062">
        <v>4</v>
      </c>
      <c r="AM881" s="1062">
        <v>8</v>
      </c>
      <c r="AN881" s="1076">
        <v>1</v>
      </c>
      <c r="AQ881" s="1062">
        <v>0</v>
      </c>
      <c r="AR881" s="1062">
        <v>2</v>
      </c>
      <c r="AS881" s="1062">
        <v>2</v>
      </c>
      <c r="AT881" s="1062">
        <v>4</v>
      </c>
      <c r="AU881" s="1082">
        <v>1</v>
      </c>
      <c r="AX881" s="1062">
        <v>0</v>
      </c>
      <c r="AY881" s="1062">
        <v>4</v>
      </c>
      <c r="AZ881" s="1062">
        <v>2</v>
      </c>
      <c r="BA881" s="1062">
        <v>6</v>
      </c>
      <c r="BB881" s="1082">
        <v>1</v>
      </c>
      <c r="BP881" s="1062">
        <v>0</v>
      </c>
      <c r="BQ881" s="1128">
        <v>1</v>
      </c>
      <c r="BR881" s="1081">
        <v>0</v>
      </c>
      <c r="BV881" s="1062">
        <v>0</v>
      </c>
      <c r="BW881" s="1076">
        <v>1</v>
      </c>
      <c r="CA881" s="1062">
        <v>0</v>
      </c>
      <c r="CB881" s="1062">
        <v>2</v>
      </c>
      <c r="CC881" s="1062">
        <v>2</v>
      </c>
      <c r="CD881" s="1062">
        <v>4</v>
      </c>
      <c r="CE881" s="1082">
        <v>1</v>
      </c>
      <c r="CF881" s="1082" t="s">
        <v>323</v>
      </c>
      <c r="CH881" s="1062">
        <v>0</v>
      </c>
      <c r="CI881" s="1062">
        <v>8</v>
      </c>
      <c r="CJ881" s="1062">
        <v>12</v>
      </c>
      <c r="CK881" s="1062">
        <v>20</v>
      </c>
      <c r="CL881" s="1082">
        <v>1</v>
      </c>
      <c r="CP881" s="1062">
        <v>0</v>
      </c>
      <c r="CQ881" s="1062">
        <v>0</v>
      </c>
      <c r="CR881" s="1062">
        <v>0</v>
      </c>
      <c r="CS881" s="1062">
        <v>0</v>
      </c>
      <c r="CT881" s="1082">
        <v>1</v>
      </c>
      <c r="CW881" s="1062">
        <v>0</v>
      </c>
      <c r="CX881" s="1062">
        <v>0</v>
      </c>
      <c r="CY881" s="1062">
        <v>1</v>
      </c>
      <c r="CZ881" s="1062">
        <v>1</v>
      </c>
      <c r="DA881" s="1082">
        <v>1</v>
      </c>
      <c r="DB881" s="1082"/>
      <c r="DC881" s="1082"/>
      <c r="DD881" s="1082"/>
      <c r="DE881" s="1082"/>
      <c r="DF881" s="1082"/>
      <c r="DG881" s="1082"/>
      <c r="DH881" s="1082"/>
      <c r="DI881" s="1082"/>
      <c r="DJ881" s="1082"/>
      <c r="DK881" s="1082"/>
      <c r="DL881" s="1082"/>
      <c r="DN881" s="1082">
        <v>0</v>
      </c>
      <c r="EF881" s="1062">
        <v>0</v>
      </c>
      <c r="EG881" s="1062">
        <v>1</v>
      </c>
      <c r="EH881" s="1062">
        <v>4</v>
      </c>
      <c r="EI881" s="1062">
        <v>5</v>
      </c>
      <c r="EJ881" s="1082">
        <v>1</v>
      </c>
      <c r="EM881" s="1062">
        <v>0</v>
      </c>
      <c r="EN881" s="1062">
        <v>3</v>
      </c>
      <c r="EO881" s="1062">
        <v>11</v>
      </c>
      <c r="EP881" s="1062">
        <v>14</v>
      </c>
      <c r="EQ881" s="1082">
        <v>1</v>
      </c>
      <c r="EU881" s="1062">
        <v>0</v>
      </c>
      <c r="EV881" s="1062">
        <v>2</v>
      </c>
      <c r="EW881" s="1062">
        <v>6</v>
      </c>
      <c r="EX881" s="1062">
        <v>8</v>
      </c>
      <c r="EY881" s="1081">
        <v>1</v>
      </c>
      <c r="FB881" s="1062">
        <v>2</v>
      </c>
      <c r="FC881" s="1062">
        <v>3</v>
      </c>
      <c r="FD881" s="1062">
        <v>10</v>
      </c>
      <c r="FE881" s="1062">
        <v>15</v>
      </c>
      <c r="FF881" s="1082">
        <v>1</v>
      </c>
      <c r="FG881" s="1082" t="s">
        <v>323</v>
      </c>
      <c r="FJ881" s="1062">
        <v>1</v>
      </c>
      <c r="FK881" s="1062">
        <v>4</v>
      </c>
      <c r="FL881" s="1062">
        <v>3</v>
      </c>
      <c r="FM881" s="1062">
        <v>8</v>
      </c>
      <c r="FN881" s="1124">
        <v>1</v>
      </c>
      <c r="FQ881" s="1062">
        <v>1</v>
      </c>
      <c r="FR881" s="1062">
        <v>4</v>
      </c>
      <c r="FS881" s="1062">
        <v>8</v>
      </c>
      <c r="FT881" s="1062">
        <v>13</v>
      </c>
      <c r="FU881" s="1076">
        <v>1</v>
      </c>
      <c r="FY881" s="1062">
        <v>0</v>
      </c>
      <c r="FZ881" s="1062">
        <v>1</v>
      </c>
      <c r="GA881" s="1062">
        <v>0</v>
      </c>
      <c r="GB881" s="590">
        <v>1</v>
      </c>
      <c r="GC881" s="1139">
        <v>1</v>
      </c>
      <c r="GE881" s="589">
        <v>1</v>
      </c>
      <c r="GF881" s="589">
        <v>15</v>
      </c>
      <c r="GG881" s="589">
        <v>21</v>
      </c>
      <c r="GH881" s="586">
        <v>0</v>
      </c>
      <c r="GI881" s="586">
        <v>3</v>
      </c>
    </row>
    <row r="882" spans="1:191" hidden="1" x14ac:dyDescent="0.35">
      <c r="A882" s="1225">
        <v>43956</v>
      </c>
      <c r="Q882" s="1062">
        <v>1</v>
      </c>
      <c r="R882" s="1062">
        <v>6</v>
      </c>
      <c r="S882" s="1062">
        <v>2</v>
      </c>
      <c r="T882" s="1062">
        <v>9</v>
      </c>
      <c r="U882" s="1076">
        <v>1</v>
      </c>
      <c r="W882" s="1062">
        <v>1</v>
      </c>
      <c r="X882" s="1062">
        <v>7</v>
      </c>
      <c r="Y882" s="1062">
        <v>2</v>
      </c>
      <c r="Z882" s="1062">
        <v>10</v>
      </c>
      <c r="AA882" s="1076">
        <v>1</v>
      </c>
      <c r="AC882" s="1062">
        <v>0</v>
      </c>
      <c r="AD882" s="1062">
        <v>3</v>
      </c>
      <c r="AE882" s="1062">
        <v>1</v>
      </c>
      <c r="AF882" s="1062">
        <v>4</v>
      </c>
      <c r="AG882" s="1076">
        <v>1</v>
      </c>
      <c r="AJ882" s="1062">
        <v>0</v>
      </c>
      <c r="AK882" s="1062">
        <v>4</v>
      </c>
      <c r="AL882" s="1062">
        <v>1</v>
      </c>
      <c r="AM882" s="1062">
        <v>5</v>
      </c>
      <c r="AN882" s="1076">
        <v>1</v>
      </c>
      <c r="AQ882" s="1062">
        <v>0</v>
      </c>
      <c r="AR882" s="1062">
        <v>0</v>
      </c>
      <c r="AS882" s="1062">
        <v>8</v>
      </c>
      <c r="AT882" s="1062">
        <v>8</v>
      </c>
      <c r="AU882" s="1082">
        <v>1</v>
      </c>
      <c r="AX882" s="1062">
        <v>0</v>
      </c>
      <c r="AY882" s="1062">
        <v>1</v>
      </c>
      <c r="AZ882" s="1062">
        <v>9</v>
      </c>
      <c r="BA882" s="1062">
        <v>10</v>
      </c>
      <c r="BB882" s="1082">
        <v>1</v>
      </c>
      <c r="BP882" s="1062">
        <v>0</v>
      </c>
      <c r="BQ882" s="1128">
        <v>1</v>
      </c>
      <c r="BR882" s="1081">
        <v>0</v>
      </c>
      <c r="BV882" s="1062">
        <v>0</v>
      </c>
      <c r="BW882" s="1076">
        <v>1</v>
      </c>
      <c r="CA882" s="1062">
        <v>1</v>
      </c>
      <c r="CB882" s="1062">
        <v>0</v>
      </c>
      <c r="CC882" s="1062">
        <v>4</v>
      </c>
      <c r="CD882" s="1062">
        <v>5</v>
      </c>
      <c r="CE882" s="1082">
        <v>1</v>
      </c>
      <c r="CF882" s="1082" t="s">
        <v>323</v>
      </c>
      <c r="CH882" s="1062">
        <v>1</v>
      </c>
      <c r="CI882" s="1062">
        <v>3</v>
      </c>
      <c r="CJ882" s="1062">
        <v>12</v>
      </c>
      <c r="CK882" s="1062">
        <v>16</v>
      </c>
      <c r="CL882" s="1082">
        <v>1</v>
      </c>
      <c r="CP882" s="1062">
        <v>2</v>
      </c>
      <c r="CQ882" s="1062">
        <v>0</v>
      </c>
      <c r="CR882" s="1062">
        <v>0</v>
      </c>
      <c r="CS882" s="1062">
        <v>2</v>
      </c>
      <c r="CT882" s="1082">
        <v>1</v>
      </c>
      <c r="CW882" s="1062">
        <v>2</v>
      </c>
      <c r="CX882" s="1062">
        <v>1</v>
      </c>
      <c r="CY882" s="1062">
        <v>1</v>
      </c>
      <c r="CZ882" s="1062">
        <v>4</v>
      </c>
      <c r="DA882" s="1082">
        <v>1</v>
      </c>
      <c r="DB882" s="1082"/>
      <c r="DC882" s="1082"/>
      <c r="DD882" s="1082"/>
      <c r="DE882" s="1082"/>
      <c r="DF882" s="1082"/>
      <c r="DG882" s="1082"/>
      <c r="DH882" s="1082"/>
      <c r="DI882" s="1082"/>
      <c r="DJ882" s="1082"/>
      <c r="DK882" s="1082"/>
      <c r="DL882" s="1082"/>
      <c r="DN882" s="1082">
        <v>0</v>
      </c>
      <c r="EF882" s="1062">
        <v>0</v>
      </c>
      <c r="EG882" s="1062">
        <v>1</v>
      </c>
      <c r="EH882" s="1062">
        <v>6</v>
      </c>
      <c r="EI882" s="1062">
        <v>7</v>
      </c>
      <c r="EJ882" s="1082">
        <v>1</v>
      </c>
      <c r="EM882" s="1062">
        <v>0</v>
      </c>
      <c r="EN882" s="1062">
        <v>2</v>
      </c>
      <c r="EO882" s="1062">
        <v>16</v>
      </c>
      <c r="EP882" s="1062">
        <v>18</v>
      </c>
      <c r="EQ882" s="1082">
        <v>1</v>
      </c>
      <c r="EU882" s="1062">
        <v>0</v>
      </c>
      <c r="EV882" s="1062">
        <v>5</v>
      </c>
      <c r="EW882" s="1062">
        <v>6</v>
      </c>
      <c r="EX882" s="1062">
        <v>11</v>
      </c>
      <c r="EY882" s="1081">
        <v>1</v>
      </c>
      <c r="FB882" s="1062">
        <v>0</v>
      </c>
      <c r="FC882" s="1062">
        <v>6</v>
      </c>
      <c r="FD882" s="1062">
        <v>11</v>
      </c>
      <c r="FE882" s="1062">
        <v>17</v>
      </c>
      <c r="FF882" s="1082">
        <v>1</v>
      </c>
      <c r="FG882" s="1082" t="s">
        <v>323</v>
      </c>
      <c r="FJ882" s="1062">
        <v>1</v>
      </c>
      <c r="FK882" s="1062">
        <v>2</v>
      </c>
      <c r="FL882" s="1062">
        <v>5</v>
      </c>
      <c r="FM882" s="1062">
        <v>8</v>
      </c>
      <c r="FN882" s="1124">
        <v>1</v>
      </c>
      <c r="FQ882" s="1062">
        <v>1</v>
      </c>
      <c r="FR882" s="1062">
        <v>2</v>
      </c>
      <c r="FS882" s="1062">
        <v>8</v>
      </c>
      <c r="FT882" s="1062">
        <v>11</v>
      </c>
      <c r="FU882" s="1076">
        <v>1</v>
      </c>
      <c r="FY882" s="1062">
        <v>1</v>
      </c>
      <c r="FZ882" s="1062">
        <v>0</v>
      </c>
      <c r="GA882" s="1062">
        <v>0</v>
      </c>
      <c r="GB882" s="590">
        <v>1</v>
      </c>
      <c r="GC882" s="1139">
        <v>1</v>
      </c>
      <c r="GE882" s="589">
        <v>5</v>
      </c>
      <c r="GF882" s="589">
        <v>11</v>
      </c>
      <c r="GG882" s="589">
        <v>30</v>
      </c>
      <c r="GH882" s="586">
        <v>0</v>
      </c>
      <c r="GI882" s="586">
        <v>1</v>
      </c>
    </row>
    <row r="883" spans="1:191" hidden="1" x14ac:dyDescent="0.35">
      <c r="A883" s="1225">
        <v>43957</v>
      </c>
      <c r="Q883" s="1062">
        <v>0</v>
      </c>
      <c r="R883" s="1062">
        <v>6</v>
      </c>
      <c r="S883" s="1062">
        <v>4</v>
      </c>
      <c r="T883" s="1062">
        <v>10</v>
      </c>
      <c r="U883" s="1076">
        <v>1</v>
      </c>
      <c r="W883" s="1062">
        <v>0</v>
      </c>
      <c r="X883" s="1062">
        <v>7</v>
      </c>
      <c r="Y883" s="1062">
        <v>4</v>
      </c>
      <c r="Z883" s="1062">
        <v>11</v>
      </c>
      <c r="AA883" s="1076">
        <v>1</v>
      </c>
      <c r="AC883" s="1062">
        <v>0</v>
      </c>
      <c r="AD883" s="1062">
        <v>2</v>
      </c>
      <c r="AE883" s="1062">
        <v>3</v>
      </c>
      <c r="AF883" s="1062">
        <v>5</v>
      </c>
      <c r="AG883" s="1076">
        <v>1</v>
      </c>
      <c r="AJ883" s="1062">
        <v>0</v>
      </c>
      <c r="AK883" s="1062">
        <v>2</v>
      </c>
      <c r="AL883" s="1062">
        <v>3</v>
      </c>
      <c r="AM883" s="1062">
        <v>5</v>
      </c>
      <c r="AN883" s="1076">
        <v>1</v>
      </c>
      <c r="AQ883" s="1062">
        <v>1</v>
      </c>
      <c r="AR883" s="1062">
        <v>3</v>
      </c>
      <c r="AS883" s="1062">
        <v>2</v>
      </c>
      <c r="AT883" s="1062">
        <v>6</v>
      </c>
      <c r="AU883" s="1082">
        <v>1</v>
      </c>
      <c r="AX883" s="1062">
        <v>1</v>
      </c>
      <c r="AY883" s="1062">
        <v>5</v>
      </c>
      <c r="AZ883" s="1062">
        <v>3</v>
      </c>
      <c r="BA883" s="1062">
        <v>9</v>
      </c>
      <c r="BB883" s="1082">
        <v>1</v>
      </c>
      <c r="BP883" s="1062">
        <v>0</v>
      </c>
      <c r="BQ883" s="1128">
        <v>1</v>
      </c>
      <c r="BR883" s="1081">
        <v>0</v>
      </c>
      <c r="BV883" s="1062">
        <v>0</v>
      </c>
      <c r="BW883" s="1076">
        <v>1</v>
      </c>
      <c r="CA883" s="1062">
        <v>0</v>
      </c>
      <c r="CB883" s="1062">
        <v>0</v>
      </c>
      <c r="CC883" s="1062">
        <v>6</v>
      </c>
      <c r="CD883" s="1062">
        <v>6</v>
      </c>
      <c r="CE883" s="1082">
        <v>1</v>
      </c>
      <c r="CF883" s="1082" t="s">
        <v>323</v>
      </c>
      <c r="CH883" s="1062">
        <v>1</v>
      </c>
      <c r="CI883" s="1062">
        <v>0</v>
      </c>
      <c r="CJ883" s="1062">
        <v>9</v>
      </c>
      <c r="CK883" s="1062">
        <v>10</v>
      </c>
      <c r="CL883" s="1082">
        <v>1</v>
      </c>
      <c r="CP883" s="1062">
        <v>0</v>
      </c>
      <c r="CQ883" s="1062">
        <v>0</v>
      </c>
      <c r="CR883" s="1062">
        <v>0</v>
      </c>
      <c r="CS883" s="1062">
        <v>0</v>
      </c>
      <c r="CT883" s="1082">
        <v>1</v>
      </c>
      <c r="CW883" s="1062">
        <v>0</v>
      </c>
      <c r="CX883" s="1062">
        <v>0</v>
      </c>
      <c r="CY883" s="1062">
        <v>0</v>
      </c>
      <c r="CZ883" s="1062">
        <v>0</v>
      </c>
      <c r="DA883" s="1082">
        <v>1</v>
      </c>
      <c r="DB883" s="1082"/>
      <c r="DC883" s="1082"/>
      <c r="DD883" s="1082"/>
      <c r="DE883" s="1082"/>
      <c r="DF883" s="1082"/>
      <c r="DG883" s="1082"/>
      <c r="DH883" s="1082"/>
      <c r="DI883" s="1082"/>
      <c r="DJ883" s="1082"/>
      <c r="DK883" s="1082"/>
      <c r="DL883" s="1082"/>
      <c r="DN883" s="1082">
        <v>0</v>
      </c>
      <c r="EF883" s="1062">
        <v>0</v>
      </c>
      <c r="EG883" s="1062">
        <v>4</v>
      </c>
      <c r="EH883" s="1062">
        <v>6</v>
      </c>
      <c r="EI883" s="1062">
        <v>10</v>
      </c>
      <c r="EJ883" s="1082">
        <v>1</v>
      </c>
      <c r="EM883" s="1062">
        <v>0</v>
      </c>
      <c r="EN883" s="1062">
        <v>5</v>
      </c>
      <c r="EO883" s="1062">
        <v>6</v>
      </c>
      <c r="EP883" s="1062">
        <v>11</v>
      </c>
      <c r="EQ883" s="1082">
        <v>1</v>
      </c>
      <c r="EU883" s="1062">
        <v>0</v>
      </c>
      <c r="EV883" s="1062">
        <v>1</v>
      </c>
      <c r="EW883" s="1062">
        <v>4</v>
      </c>
      <c r="EX883" s="1062">
        <v>5</v>
      </c>
      <c r="EY883" s="1081">
        <v>1</v>
      </c>
      <c r="FB883" s="1062">
        <v>0</v>
      </c>
      <c r="FC883" s="1062">
        <v>5</v>
      </c>
      <c r="FD883" s="1062">
        <v>4</v>
      </c>
      <c r="FE883" s="1062">
        <v>9</v>
      </c>
      <c r="FF883" s="1082">
        <v>1</v>
      </c>
      <c r="FG883" s="1082" t="s">
        <v>323</v>
      </c>
      <c r="FJ883" s="1062">
        <v>0</v>
      </c>
      <c r="FK883" s="1062">
        <v>1</v>
      </c>
      <c r="FL883" s="1062">
        <v>6</v>
      </c>
      <c r="FM883" s="1062">
        <v>7</v>
      </c>
      <c r="FN883" s="1124">
        <v>1</v>
      </c>
      <c r="FQ883" s="1062">
        <v>0</v>
      </c>
      <c r="FR883" s="1062">
        <v>1</v>
      </c>
      <c r="FS883" s="1062">
        <v>8</v>
      </c>
      <c r="FT883" s="1062">
        <v>9</v>
      </c>
      <c r="FU883" s="1076">
        <v>1</v>
      </c>
      <c r="FY883" s="1062">
        <v>1</v>
      </c>
      <c r="FZ883" s="1062">
        <v>0</v>
      </c>
      <c r="GA883" s="1062">
        <v>1</v>
      </c>
      <c r="GB883" s="590">
        <v>2</v>
      </c>
      <c r="GC883" s="1139">
        <v>1</v>
      </c>
      <c r="GE883" s="589">
        <v>2</v>
      </c>
      <c r="GF883" s="589">
        <v>11</v>
      </c>
      <c r="GG883" s="589">
        <v>28</v>
      </c>
      <c r="GH883" s="586">
        <v>1</v>
      </c>
      <c r="GI883" s="586">
        <v>0</v>
      </c>
    </row>
    <row r="884" spans="1:191" hidden="1" x14ac:dyDescent="0.35">
      <c r="A884" s="1225">
        <v>43958</v>
      </c>
      <c r="Q884" s="1062">
        <v>1</v>
      </c>
      <c r="R884" s="1062">
        <v>4</v>
      </c>
      <c r="S884" s="1062">
        <v>0</v>
      </c>
      <c r="T884" s="1062">
        <v>5</v>
      </c>
      <c r="U884" s="1076">
        <v>1</v>
      </c>
      <c r="W884" s="1062">
        <v>1</v>
      </c>
      <c r="X884" s="1062">
        <v>4</v>
      </c>
      <c r="Y884" s="1062">
        <v>0</v>
      </c>
      <c r="Z884" s="1062">
        <v>5</v>
      </c>
      <c r="AA884" s="1076">
        <v>1</v>
      </c>
      <c r="AC884" s="1062">
        <v>0</v>
      </c>
      <c r="AD884" s="1062">
        <v>1</v>
      </c>
      <c r="AE884" s="1062">
        <v>5</v>
      </c>
      <c r="AF884" s="1062">
        <v>6</v>
      </c>
      <c r="AG884" s="1076">
        <v>1</v>
      </c>
      <c r="AJ884" s="1062">
        <v>0</v>
      </c>
      <c r="AK884" s="1062">
        <v>1</v>
      </c>
      <c r="AL884" s="1062">
        <v>5</v>
      </c>
      <c r="AM884" s="1062">
        <v>6</v>
      </c>
      <c r="AN884" s="1076">
        <v>1</v>
      </c>
      <c r="AQ884" s="1062">
        <v>0</v>
      </c>
      <c r="AR884" s="1062">
        <v>5</v>
      </c>
      <c r="AS884" s="1062">
        <v>2</v>
      </c>
      <c r="AT884" s="1062">
        <v>7</v>
      </c>
      <c r="AU884" s="1082">
        <v>1</v>
      </c>
      <c r="AX884" s="1062">
        <v>0</v>
      </c>
      <c r="AY884" s="1062">
        <v>7</v>
      </c>
      <c r="AZ884" s="1062">
        <v>2</v>
      </c>
      <c r="BA884" s="1062">
        <v>9</v>
      </c>
      <c r="BB884" s="1082">
        <v>1</v>
      </c>
      <c r="BP884" s="1062">
        <v>0</v>
      </c>
      <c r="BQ884" s="1128">
        <v>1</v>
      </c>
      <c r="BR884" s="1081">
        <v>0</v>
      </c>
      <c r="BV884" s="1062">
        <v>0</v>
      </c>
      <c r="BW884" s="1076">
        <v>1</v>
      </c>
      <c r="CA884" s="1062">
        <v>0</v>
      </c>
      <c r="CB884" s="1062">
        <v>0</v>
      </c>
      <c r="CC884" s="1062">
        <v>0</v>
      </c>
      <c r="CD884" s="1062">
        <v>0</v>
      </c>
      <c r="CE884" s="1082">
        <v>0</v>
      </c>
      <c r="CF884" s="1082" t="s">
        <v>323</v>
      </c>
      <c r="CH884" s="1062">
        <v>0</v>
      </c>
      <c r="CI884" s="1062">
        <v>0</v>
      </c>
      <c r="CJ884" s="1062">
        <v>0</v>
      </c>
      <c r="CK884" s="1062">
        <v>0</v>
      </c>
      <c r="CL884" s="1082">
        <v>0</v>
      </c>
      <c r="CP884" s="1062">
        <v>0</v>
      </c>
      <c r="CQ884" s="1062">
        <v>4</v>
      </c>
      <c r="CR884" s="1062">
        <v>5</v>
      </c>
      <c r="CS884" s="1062">
        <v>9</v>
      </c>
      <c r="CT884" s="1082">
        <v>1</v>
      </c>
      <c r="CW884" s="1062">
        <v>0</v>
      </c>
      <c r="CX884" s="1062">
        <v>4</v>
      </c>
      <c r="CY884" s="1062">
        <v>5</v>
      </c>
      <c r="CZ884" s="1062">
        <v>9</v>
      </c>
      <c r="DA884" s="1082">
        <v>1</v>
      </c>
      <c r="DB884" s="1082"/>
      <c r="DC884" s="1082"/>
      <c r="DD884" s="1082"/>
      <c r="DE884" s="1082"/>
      <c r="DF884" s="1082"/>
      <c r="DG884" s="1082"/>
      <c r="DH884" s="1082"/>
      <c r="DI884" s="1082"/>
      <c r="DJ884" s="1082"/>
      <c r="DK884" s="1082"/>
      <c r="DL884" s="1082"/>
      <c r="DN884" s="1082">
        <v>0</v>
      </c>
      <c r="EF884" s="1062">
        <v>1</v>
      </c>
      <c r="EG884" s="1062">
        <v>3</v>
      </c>
      <c r="EH884" s="1062">
        <v>6</v>
      </c>
      <c r="EI884" s="1062">
        <v>10</v>
      </c>
      <c r="EJ884" s="1082">
        <v>1</v>
      </c>
      <c r="EM884" s="1062">
        <v>1</v>
      </c>
      <c r="EN884" s="1062">
        <v>5</v>
      </c>
      <c r="EO884" s="1062">
        <v>10</v>
      </c>
      <c r="EP884" s="1062">
        <v>16</v>
      </c>
      <c r="EQ884" s="1082">
        <v>1</v>
      </c>
      <c r="EU884" s="1062">
        <v>0</v>
      </c>
      <c r="EV884" s="1062">
        <v>2</v>
      </c>
      <c r="EW884" s="1062">
        <v>5</v>
      </c>
      <c r="EX884" s="1062">
        <v>7</v>
      </c>
      <c r="EY884" s="1081">
        <v>1</v>
      </c>
      <c r="FB884" s="1062">
        <v>0</v>
      </c>
      <c r="FC884" s="1062">
        <v>4</v>
      </c>
      <c r="FD884" s="1062">
        <v>11</v>
      </c>
      <c r="FE884" s="1062">
        <v>15</v>
      </c>
      <c r="FF884" s="1082">
        <v>1</v>
      </c>
      <c r="FG884" s="1082" t="s">
        <v>323</v>
      </c>
      <c r="FJ884" s="1062">
        <v>0</v>
      </c>
      <c r="FK884" s="1062">
        <v>3</v>
      </c>
      <c r="FL884" s="1062">
        <v>6</v>
      </c>
      <c r="FM884" s="1062">
        <v>9</v>
      </c>
      <c r="FN884" s="1124">
        <v>1</v>
      </c>
      <c r="FQ884" s="1062">
        <v>0</v>
      </c>
      <c r="FR884" s="1062">
        <v>6</v>
      </c>
      <c r="FS884" s="1062">
        <v>8</v>
      </c>
      <c r="FT884" s="1062">
        <v>14</v>
      </c>
      <c r="FU884" s="1076">
        <v>1</v>
      </c>
      <c r="FY884" s="1062">
        <v>0</v>
      </c>
      <c r="FZ884" s="1062">
        <v>0</v>
      </c>
      <c r="GA884" s="1062">
        <v>0</v>
      </c>
      <c r="GB884" s="590">
        <v>0</v>
      </c>
      <c r="GC884" s="1139">
        <v>1</v>
      </c>
      <c r="GE884" s="589">
        <v>1</v>
      </c>
      <c r="GF884" s="589">
        <v>18</v>
      </c>
      <c r="GG884" s="589">
        <v>29</v>
      </c>
      <c r="GH884" s="586">
        <v>0</v>
      </c>
      <c r="GI884" s="586">
        <v>1</v>
      </c>
    </row>
    <row r="885" spans="1:191" hidden="1" x14ac:dyDescent="0.35">
      <c r="A885" s="1227">
        <v>43959</v>
      </c>
      <c r="Q885" s="1062">
        <v>0</v>
      </c>
      <c r="R885" s="1062">
        <v>1</v>
      </c>
      <c r="S885" s="1062">
        <v>3</v>
      </c>
      <c r="T885" s="1062">
        <v>4</v>
      </c>
      <c r="U885" s="1076">
        <v>1</v>
      </c>
      <c r="W885" s="1062">
        <v>0</v>
      </c>
      <c r="X885" s="1062">
        <v>1</v>
      </c>
      <c r="Y885" s="1062">
        <v>4</v>
      </c>
      <c r="Z885" s="1062">
        <v>5</v>
      </c>
      <c r="AA885" s="1076">
        <v>1</v>
      </c>
      <c r="AC885" s="1062">
        <v>0</v>
      </c>
      <c r="AD885" s="1062">
        <v>4</v>
      </c>
      <c r="AE885" s="1062">
        <v>3</v>
      </c>
      <c r="AF885" s="1062">
        <v>7</v>
      </c>
      <c r="AG885" s="1076">
        <v>1</v>
      </c>
      <c r="AJ885" s="1062">
        <v>0</v>
      </c>
      <c r="AK885" s="1062">
        <v>4</v>
      </c>
      <c r="AL885" s="1062">
        <v>4</v>
      </c>
      <c r="AM885" s="1062">
        <v>8</v>
      </c>
      <c r="AN885" s="1076">
        <v>1</v>
      </c>
      <c r="AQ885" s="1062">
        <v>0</v>
      </c>
      <c r="AR885" s="1062">
        <v>4</v>
      </c>
      <c r="AS885" s="1062">
        <v>2</v>
      </c>
      <c r="AT885" s="1062">
        <v>6</v>
      </c>
      <c r="AU885" s="1082">
        <v>1</v>
      </c>
      <c r="AX885" s="1062">
        <v>0</v>
      </c>
      <c r="AY885" s="1062">
        <v>5</v>
      </c>
      <c r="AZ885" s="1062">
        <v>2</v>
      </c>
      <c r="BA885" s="1062">
        <v>7</v>
      </c>
      <c r="BB885" s="1082">
        <v>1</v>
      </c>
      <c r="BP885" s="1062">
        <v>0</v>
      </c>
      <c r="BQ885" s="1128">
        <v>1</v>
      </c>
      <c r="BR885" s="1081">
        <v>0</v>
      </c>
      <c r="BV885" s="1062">
        <v>0</v>
      </c>
      <c r="BW885" s="1076">
        <v>1</v>
      </c>
      <c r="CA885" s="1062">
        <v>0</v>
      </c>
      <c r="CB885" s="1062">
        <v>1</v>
      </c>
      <c r="CC885" s="1062">
        <v>2</v>
      </c>
      <c r="CD885" s="1062">
        <v>3</v>
      </c>
      <c r="CE885" s="1082">
        <v>1</v>
      </c>
      <c r="CF885" s="1082" t="s">
        <v>323</v>
      </c>
      <c r="CH885" s="1062">
        <v>0</v>
      </c>
      <c r="CI885" s="1062">
        <v>4</v>
      </c>
      <c r="CJ885" s="1062">
        <v>7</v>
      </c>
      <c r="CK885" s="1062">
        <v>11</v>
      </c>
      <c r="CL885" s="1082">
        <v>1</v>
      </c>
      <c r="CP885" s="1062">
        <v>0</v>
      </c>
      <c r="CQ885" s="1062">
        <v>0</v>
      </c>
      <c r="CR885" s="1062">
        <v>0</v>
      </c>
      <c r="CS885" s="1062">
        <v>0</v>
      </c>
      <c r="CT885" s="1082">
        <v>1</v>
      </c>
      <c r="CW885" s="1062">
        <v>0</v>
      </c>
      <c r="CX885" s="1062">
        <v>1</v>
      </c>
      <c r="CY885" s="1062">
        <v>1</v>
      </c>
      <c r="CZ885" s="1062">
        <v>2</v>
      </c>
      <c r="DA885" s="1082">
        <v>1</v>
      </c>
      <c r="DB885" s="1082"/>
      <c r="DC885" s="1082"/>
      <c r="DD885" s="1082"/>
      <c r="DE885" s="1082"/>
      <c r="DF885" s="1082"/>
      <c r="DG885" s="1082"/>
      <c r="DH885" s="1082"/>
      <c r="DI885" s="1082"/>
      <c r="DJ885" s="1082"/>
      <c r="DK885" s="1082"/>
      <c r="DL885" s="1082"/>
      <c r="DN885" s="1082">
        <v>0</v>
      </c>
      <c r="EF885" s="1062">
        <v>0</v>
      </c>
      <c r="EG885" s="1062">
        <v>1</v>
      </c>
      <c r="EH885" s="1062">
        <v>3</v>
      </c>
      <c r="EI885" s="1062">
        <v>4</v>
      </c>
      <c r="EJ885" s="1082">
        <v>1</v>
      </c>
      <c r="EM885" s="1062">
        <v>1</v>
      </c>
      <c r="EN885" s="1062">
        <v>1</v>
      </c>
      <c r="EO885" s="1062">
        <v>7</v>
      </c>
      <c r="EP885" s="1062">
        <v>9</v>
      </c>
      <c r="EQ885" s="1082">
        <v>1</v>
      </c>
      <c r="EU885" s="1062">
        <v>0</v>
      </c>
      <c r="EV885" s="1062">
        <v>1</v>
      </c>
      <c r="EW885" s="1062">
        <v>2</v>
      </c>
      <c r="EX885" s="1062">
        <v>3</v>
      </c>
      <c r="EY885" s="1081">
        <v>1</v>
      </c>
      <c r="FB885" s="1062">
        <v>1</v>
      </c>
      <c r="FC885" s="1062">
        <v>1</v>
      </c>
      <c r="FD885" s="1062">
        <v>6</v>
      </c>
      <c r="FE885" s="1062">
        <v>8</v>
      </c>
      <c r="FF885" s="1082">
        <v>1</v>
      </c>
      <c r="FG885" s="1082" t="s">
        <v>323</v>
      </c>
      <c r="FJ885" s="1062">
        <v>0</v>
      </c>
      <c r="FK885" s="1062">
        <v>2</v>
      </c>
      <c r="FL885" s="1062">
        <v>3</v>
      </c>
      <c r="FM885" s="1062">
        <v>5</v>
      </c>
      <c r="FN885" s="1124">
        <v>1</v>
      </c>
      <c r="FQ885" s="1062">
        <v>0</v>
      </c>
      <c r="FR885" s="1062">
        <v>2</v>
      </c>
      <c r="FS885" s="1062">
        <v>7</v>
      </c>
      <c r="FT885" s="1062">
        <v>9</v>
      </c>
      <c r="FU885" s="1076">
        <v>1</v>
      </c>
      <c r="FY885" s="1062">
        <v>1</v>
      </c>
      <c r="FZ885" s="1062">
        <v>0</v>
      </c>
      <c r="GA885" s="1062">
        <v>0</v>
      </c>
      <c r="GB885" s="590">
        <v>1</v>
      </c>
      <c r="GC885" s="1139">
        <v>1</v>
      </c>
      <c r="GE885" s="589">
        <v>1</v>
      </c>
      <c r="GF885" s="589">
        <v>13</v>
      </c>
      <c r="GG885" s="589">
        <v>15</v>
      </c>
      <c r="GH885" s="586">
        <v>0</v>
      </c>
      <c r="GI885" s="586">
        <v>0</v>
      </c>
    </row>
    <row r="886" spans="1:191" hidden="1" x14ac:dyDescent="0.35">
      <c r="A886" s="1225">
        <v>43962</v>
      </c>
      <c r="Q886" s="1062">
        <v>0</v>
      </c>
      <c r="R886" s="1062">
        <v>4</v>
      </c>
      <c r="S886" s="1062">
        <v>2</v>
      </c>
      <c r="T886" s="1062">
        <v>6</v>
      </c>
      <c r="U886" s="1076">
        <v>1</v>
      </c>
      <c r="W886" s="1062">
        <v>0</v>
      </c>
      <c r="X886" s="1062">
        <v>4</v>
      </c>
      <c r="Y886" s="1062">
        <v>2</v>
      </c>
      <c r="Z886" s="1062">
        <v>6</v>
      </c>
      <c r="AA886" s="1076">
        <v>1</v>
      </c>
      <c r="AC886" s="1062">
        <v>0</v>
      </c>
      <c r="AD886" s="1062">
        <v>5</v>
      </c>
      <c r="AE886" s="1062">
        <v>0</v>
      </c>
      <c r="AF886" s="1062">
        <v>5</v>
      </c>
      <c r="AG886" s="1076">
        <v>1</v>
      </c>
      <c r="AJ886" s="1062">
        <v>0</v>
      </c>
      <c r="AK886" s="1062">
        <v>6</v>
      </c>
      <c r="AL886" s="1062">
        <v>0</v>
      </c>
      <c r="AM886" s="1062">
        <v>6</v>
      </c>
      <c r="AN886" s="1076">
        <v>1</v>
      </c>
      <c r="AQ886" s="1062">
        <v>0</v>
      </c>
      <c r="AR886" s="1062">
        <v>4</v>
      </c>
      <c r="AS886" s="1062">
        <v>0</v>
      </c>
      <c r="AT886" s="1062">
        <v>4</v>
      </c>
      <c r="AU886" s="1082">
        <v>1</v>
      </c>
      <c r="AX886" s="1062">
        <v>0</v>
      </c>
      <c r="AY886" s="1062">
        <v>4</v>
      </c>
      <c r="AZ886" s="1062">
        <v>0</v>
      </c>
      <c r="BA886" s="1062">
        <v>4</v>
      </c>
      <c r="BB886" s="1082">
        <v>1</v>
      </c>
      <c r="BP886" s="1062">
        <v>0</v>
      </c>
      <c r="BQ886" s="1128">
        <v>1</v>
      </c>
      <c r="BR886" s="1081">
        <v>0</v>
      </c>
      <c r="BV886" s="1062">
        <v>0</v>
      </c>
      <c r="BW886" s="1076">
        <v>1</v>
      </c>
      <c r="CA886" s="1062">
        <v>0</v>
      </c>
      <c r="CB886" s="1062">
        <v>1</v>
      </c>
      <c r="CC886" s="1062">
        <v>0</v>
      </c>
      <c r="CD886" s="1062">
        <v>1</v>
      </c>
      <c r="CE886" s="1082">
        <v>1</v>
      </c>
      <c r="CF886" s="1082" t="s">
        <v>323</v>
      </c>
      <c r="CH886" s="1062">
        <v>1</v>
      </c>
      <c r="CI886" s="1062">
        <v>5</v>
      </c>
      <c r="CJ886" s="1062">
        <v>6</v>
      </c>
      <c r="CK886" s="1062">
        <v>12</v>
      </c>
      <c r="CL886" s="1082">
        <v>1</v>
      </c>
      <c r="CP886" s="1062">
        <v>0</v>
      </c>
      <c r="CQ886" s="1062">
        <v>0</v>
      </c>
      <c r="CR886" s="1062">
        <v>0</v>
      </c>
      <c r="CS886" s="1062">
        <v>0</v>
      </c>
      <c r="CT886" s="1082">
        <v>1</v>
      </c>
      <c r="CW886" s="1062">
        <v>0</v>
      </c>
      <c r="CX886" s="1062">
        <v>0</v>
      </c>
      <c r="CY886" s="1062">
        <v>0</v>
      </c>
      <c r="CZ886" s="1062">
        <v>0</v>
      </c>
      <c r="DA886" s="1082">
        <v>1</v>
      </c>
      <c r="DB886" s="1082"/>
      <c r="DC886" s="1082"/>
      <c r="DD886" s="1082"/>
      <c r="DE886" s="1082"/>
      <c r="DF886" s="1082"/>
      <c r="DG886" s="1082"/>
      <c r="DH886" s="1082"/>
      <c r="DI886" s="1082"/>
      <c r="DJ886" s="1082"/>
      <c r="DK886" s="1082"/>
      <c r="DL886" s="1082"/>
      <c r="DN886" s="1082">
        <v>0</v>
      </c>
      <c r="EF886" s="1062">
        <v>0</v>
      </c>
      <c r="EG886" s="1062">
        <v>5</v>
      </c>
      <c r="EH886" s="1062">
        <v>3</v>
      </c>
      <c r="EI886" s="1062">
        <v>8</v>
      </c>
      <c r="EJ886" s="1082">
        <v>1</v>
      </c>
      <c r="EM886" s="1062">
        <v>0</v>
      </c>
      <c r="EN886" s="1062">
        <v>6</v>
      </c>
      <c r="EO886" s="1062">
        <v>11</v>
      </c>
      <c r="EP886" s="1062">
        <v>17</v>
      </c>
      <c r="EQ886" s="1082">
        <v>1</v>
      </c>
      <c r="EU886" s="1062">
        <v>1</v>
      </c>
      <c r="EV886" s="1062">
        <v>4</v>
      </c>
      <c r="EW886" s="1062">
        <v>4</v>
      </c>
      <c r="EX886" s="1062">
        <v>9</v>
      </c>
      <c r="EY886" s="1081">
        <v>1</v>
      </c>
      <c r="FB886" s="1062">
        <v>1</v>
      </c>
      <c r="FC886" s="1062">
        <v>4</v>
      </c>
      <c r="FD886" s="1062">
        <v>7</v>
      </c>
      <c r="FE886" s="1062">
        <v>12</v>
      </c>
      <c r="FF886" s="1082">
        <v>1</v>
      </c>
      <c r="FG886" s="1082" t="s">
        <v>323</v>
      </c>
      <c r="FJ886" s="1062">
        <v>0</v>
      </c>
      <c r="FK886" s="1062">
        <v>4</v>
      </c>
      <c r="FL886" s="1062">
        <v>5</v>
      </c>
      <c r="FM886" s="1062">
        <v>9</v>
      </c>
      <c r="FN886" s="1124">
        <v>1</v>
      </c>
      <c r="FQ886" s="1062">
        <v>0</v>
      </c>
      <c r="FR886" s="1062">
        <v>4</v>
      </c>
      <c r="FS886" s="1062">
        <v>12</v>
      </c>
      <c r="FT886" s="1062">
        <v>16</v>
      </c>
      <c r="FU886" s="1076">
        <v>1</v>
      </c>
      <c r="FY886" s="1062">
        <v>2</v>
      </c>
      <c r="FZ886" s="1062">
        <v>0</v>
      </c>
      <c r="GA886" s="1062">
        <v>0</v>
      </c>
      <c r="GB886" s="590">
        <v>2</v>
      </c>
      <c r="GC886" s="1139">
        <v>1</v>
      </c>
      <c r="GE886" s="589">
        <v>3</v>
      </c>
      <c r="GF886" s="589">
        <v>23</v>
      </c>
      <c r="GG886" s="589">
        <v>12</v>
      </c>
      <c r="GH886" s="586">
        <v>2</v>
      </c>
      <c r="GI886" s="586">
        <v>4</v>
      </c>
    </row>
    <row r="887" spans="1:191" hidden="1" x14ac:dyDescent="0.35">
      <c r="A887" s="1225">
        <v>43963</v>
      </c>
      <c r="Q887" s="1062">
        <v>0</v>
      </c>
      <c r="R887" s="1062">
        <v>5</v>
      </c>
      <c r="S887" s="1062">
        <v>6</v>
      </c>
      <c r="T887" s="1062">
        <v>11</v>
      </c>
      <c r="U887" s="1076">
        <v>1</v>
      </c>
      <c r="W887" s="1062">
        <v>0</v>
      </c>
      <c r="X887" s="1062">
        <v>6</v>
      </c>
      <c r="Y887" s="1062">
        <v>6</v>
      </c>
      <c r="Z887" s="1062">
        <v>12</v>
      </c>
      <c r="AA887" s="1076">
        <v>1</v>
      </c>
      <c r="AC887" s="1062">
        <v>1</v>
      </c>
      <c r="AD887" s="1062">
        <v>7</v>
      </c>
      <c r="AE887" s="1062">
        <v>3</v>
      </c>
      <c r="AF887" s="1062">
        <v>11</v>
      </c>
      <c r="AG887" s="1076">
        <v>1</v>
      </c>
      <c r="AJ887" s="1062">
        <v>1</v>
      </c>
      <c r="AK887" s="1062">
        <v>7</v>
      </c>
      <c r="AL887" s="1062">
        <v>3</v>
      </c>
      <c r="AM887" s="1062">
        <v>11</v>
      </c>
      <c r="AN887" s="1076">
        <v>1</v>
      </c>
      <c r="AQ887" s="1062">
        <v>0</v>
      </c>
      <c r="AR887" s="1062">
        <v>5</v>
      </c>
      <c r="AS887" s="1062">
        <v>3</v>
      </c>
      <c r="AT887" s="1062">
        <v>8</v>
      </c>
      <c r="AU887" s="1082">
        <v>1</v>
      </c>
      <c r="AX887" s="1062">
        <v>0</v>
      </c>
      <c r="AY887" s="1062">
        <v>5</v>
      </c>
      <c r="AZ887" s="1062">
        <v>3</v>
      </c>
      <c r="BA887" s="1062">
        <v>8</v>
      </c>
      <c r="BB887" s="1082">
        <v>1</v>
      </c>
      <c r="BP887" s="1062">
        <v>0</v>
      </c>
      <c r="BQ887" s="1128">
        <v>1</v>
      </c>
      <c r="BR887" s="1081">
        <v>0</v>
      </c>
      <c r="BV887" s="1062">
        <v>0</v>
      </c>
      <c r="BW887" s="1076">
        <v>1</v>
      </c>
      <c r="CA887" s="1062">
        <v>0</v>
      </c>
      <c r="CB887" s="1062">
        <v>6</v>
      </c>
      <c r="CC887" s="1062">
        <v>0</v>
      </c>
      <c r="CD887" s="1062">
        <v>6</v>
      </c>
      <c r="CE887" s="1082">
        <v>1</v>
      </c>
      <c r="CF887" s="1082" t="s">
        <v>323</v>
      </c>
      <c r="CH887" s="1062">
        <v>7</v>
      </c>
      <c r="CI887" s="1062">
        <v>3</v>
      </c>
      <c r="CJ887" s="1062">
        <v>9</v>
      </c>
      <c r="CK887" s="1062">
        <v>19</v>
      </c>
      <c r="CL887" s="1082">
        <v>1</v>
      </c>
      <c r="CP887" s="1062">
        <v>0</v>
      </c>
      <c r="CQ887" s="1062">
        <v>0</v>
      </c>
      <c r="CR887" s="1062">
        <v>0</v>
      </c>
      <c r="CS887" s="1062">
        <v>0</v>
      </c>
      <c r="CT887" s="1082">
        <v>1</v>
      </c>
      <c r="CW887" s="1062">
        <v>0</v>
      </c>
      <c r="CX887" s="1062">
        <v>0</v>
      </c>
      <c r="CY887" s="1062">
        <v>0</v>
      </c>
      <c r="CZ887" s="1062">
        <v>0</v>
      </c>
      <c r="DA887" s="1082">
        <v>1</v>
      </c>
      <c r="DB887" s="1082"/>
      <c r="DC887" s="1082"/>
      <c r="DD887" s="1082"/>
      <c r="DE887" s="1082"/>
      <c r="DF887" s="1082"/>
      <c r="DG887" s="1082"/>
      <c r="DH887" s="1082"/>
      <c r="DI887" s="1082"/>
      <c r="DJ887" s="1082"/>
      <c r="DK887" s="1082"/>
      <c r="DL887" s="1082"/>
      <c r="DN887" s="1082">
        <v>0</v>
      </c>
      <c r="EF887" s="1062">
        <v>0</v>
      </c>
      <c r="EG887" s="1062">
        <v>8</v>
      </c>
      <c r="EH887" s="1062">
        <v>5</v>
      </c>
      <c r="EI887" s="1062">
        <v>13</v>
      </c>
      <c r="EJ887" s="1082">
        <v>1</v>
      </c>
      <c r="EM887" s="1062">
        <v>8</v>
      </c>
      <c r="EN887" s="1062">
        <v>0</v>
      </c>
      <c r="EO887" s="1062">
        <v>7</v>
      </c>
      <c r="EP887" s="1062">
        <v>15</v>
      </c>
      <c r="EQ887" s="1082">
        <v>1</v>
      </c>
      <c r="EU887" s="1062">
        <v>0</v>
      </c>
      <c r="EV887" s="1062">
        <v>4</v>
      </c>
      <c r="EW887" s="1062">
        <v>4</v>
      </c>
      <c r="EX887" s="1062">
        <v>8</v>
      </c>
      <c r="EY887" s="1081">
        <v>1</v>
      </c>
      <c r="FB887" s="1062">
        <v>0</v>
      </c>
      <c r="FC887" s="1062">
        <v>6</v>
      </c>
      <c r="FD887" s="1062">
        <v>6</v>
      </c>
      <c r="FE887" s="1062">
        <v>12</v>
      </c>
      <c r="FF887" s="1082">
        <v>1</v>
      </c>
      <c r="FG887" s="1082" t="s">
        <v>323</v>
      </c>
      <c r="FJ887" s="1062">
        <v>0</v>
      </c>
      <c r="FK887" s="1062">
        <v>5</v>
      </c>
      <c r="FL887" s="1062">
        <v>5</v>
      </c>
      <c r="FM887" s="1062">
        <v>10</v>
      </c>
      <c r="FN887" s="1124">
        <v>1</v>
      </c>
      <c r="FQ887" s="1062">
        <v>0</v>
      </c>
      <c r="FR887" s="1062">
        <v>6</v>
      </c>
      <c r="FS887" s="1062">
        <v>6</v>
      </c>
      <c r="FT887" s="1062">
        <v>12</v>
      </c>
      <c r="FU887" s="1076">
        <v>1</v>
      </c>
      <c r="FY887" s="1062">
        <v>0</v>
      </c>
      <c r="FZ887" s="1062">
        <v>2</v>
      </c>
      <c r="GA887" s="1062">
        <v>2</v>
      </c>
      <c r="GB887" s="590">
        <v>4</v>
      </c>
      <c r="GC887" s="1139">
        <v>1</v>
      </c>
      <c r="GE887" s="589">
        <v>1</v>
      </c>
      <c r="GF887" s="589">
        <v>37</v>
      </c>
      <c r="GG887" s="589">
        <v>22</v>
      </c>
      <c r="GH887" s="586">
        <v>2</v>
      </c>
      <c r="GI887" s="586">
        <v>1</v>
      </c>
    </row>
    <row r="888" spans="1:191" hidden="1" x14ac:dyDescent="0.35">
      <c r="A888" s="1225">
        <v>43964</v>
      </c>
      <c r="Q888" s="1062">
        <v>1</v>
      </c>
      <c r="R888" s="1062">
        <v>2</v>
      </c>
      <c r="S888" s="1062">
        <v>4</v>
      </c>
      <c r="T888" s="1062">
        <v>7</v>
      </c>
      <c r="U888" s="1076">
        <v>1</v>
      </c>
      <c r="W888" s="1062">
        <v>1</v>
      </c>
      <c r="X888" s="1062">
        <v>4</v>
      </c>
      <c r="Y888" s="1062">
        <v>5</v>
      </c>
      <c r="Z888" s="1062">
        <v>10</v>
      </c>
      <c r="AA888" s="1076">
        <v>1</v>
      </c>
      <c r="AC888" s="1062">
        <v>0</v>
      </c>
      <c r="AD888" s="1062">
        <v>4</v>
      </c>
      <c r="AE888" s="1062">
        <v>4</v>
      </c>
      <c r="AF888" s="1062">
        <v>8</v>
      </c>
      <c r="AG888" s="1076">
        <v>1</v>
      </c>
      <c r="AJ888" s="1062">
        <v>0</v>
      </c>
      <c r="AK888" s="1062">
        <v>5</v>
      </c>
      <c r="AL888" s="1062">
        <v>5</v>
      </c>
      <c r="AM888" s="1062">
        <v>10</v>
      </c>
      <c r="AN888" s="1076">
        <v>1</v>
      </c>
      <c r="AQ888" s="1062">
        <v>0</v>
      </c>
      <c r="AR888" s="1062">
        <v>0</v>
      </c>
      <c r="AS888" s="1062">
        <v>0</v>
      </c>
      <c r="AT888" s="1062">
        <v>0</v>
      </c>
      <c r="AU888" s="1082">
        <v>1</v>
      </c>
      <c r="AX888" s="1062">
        <v>0</v>
      </c>
      <c r="AY888" s="1062">
        <v>0</v>
      </c>
      <c r="AZ888" s="1062">
        <v>0</v>
      </c>
      <c r="BA888" s="1062">
        <v>0</v>
      </c>
      <c r="BB888" s="1082">
        <v>1</v>
      </c>
      <c r="BP888" s="1062">
        <v>0</v>
      </c>
      <c r="BQ888" s="1128">
        <v>1</v>
      </c>
      <c r="BR888" s="1081">
        <v>0</v>
      </c>
      <c r="BV888" s="1062">
        <v>0</v>
      </c>
      <c r="BW888" s="1076">
        <v>1</v>
      </c>
      <c r="CA888" s="1062">
        <v>2</v>
      </c>
      <c r="CB888" s="1062">
        <v>1</v>
      </c>
      <c r="CC888" s="1062">
        <v>5</v>
      </c>
      <c r="CD888" s="1062">
        <v>8</v>
      </c>
      <c r="CE888" s="1082">
        <v>1</v>
      </c>
      <c r="CF888" s="1082" t="s">
        <v>323</v>
      </c>
      <c r="CH888" s="1062">
        <v>3</v>
      </c>
      <c r="CI888" s="1062">
        <v>2</v>
      </c>
      <c r="CJ888" s="1062">
        <v>10</v>
      </c>
      <c r="CK888" s="1062">
        <v>15</v>
      </c>
      <c r="CL888" s="1082">
        <v>1</v>
      </c>
      <c r="CP888" s="1062">
        <v>0</v>
      </c>
      <c r="CQ888" s="1062">
        <v>0</v>
      </c>
      <c r="CR888" s="1062">
        <v>0</v>
      </c>
      <c r="CS888" s="1062">
        <v>0</v>
      </c>
      <c r="CT888" s="1082">
        <v>1</v>
      </c>
      <c r="CW888" s="1062">
        <v>0</v>
      </c>
      <c r="CX888" s="1062">
        <v>1</v>
      </c>
      <c r="CY888" s="1062">
        <v>0</v>
      </c>
      <c r="CZ888" s="1062">
        <v>1</v>
      </c>
      <c r="DA888" s="1082">
        <v>1</v>
      </c>
      <c r="DB888" s="1082"/>
      <c r="DC888" s="1082"/>
      <c r="DD888" s="1082"/>
      <c r="DE888" s="1082"/>
      <c r="DF888" s="1082"/>
      <c r="DG888" s="1082"/>
      <c r="DH888" s="1082"/>
      <c r="DI888" s="1082"/>
      <c r="DJ888" s="1082"/>
      <c r="DK888" s="1082"/>
      <c r="DL888" s="1082"/>
      <c r="DN888" s="1082">
        <v>0</v>
      </c>
      <c r="EF888" s="1062">
        <v>0</v>
      </c>
      <c r="EG888" s="1062">
        <v>3</v>
      </c>
      <c r="EH888" s="1062">
        <v>3</v>
      </c>
      <c r="EI888" s="1062">
        <v>6</v>
      </c>
      <c r="EJ888" s="1082">
        <v>1</v>
      </c>
      <c r="EM888" s="1062">
        <v>0</v>
      </c>
      <c r="EN888" s="1062">
        <v>6</v>
      </c>
      <c r="EO888" s="1062">
        <v>10</v>
      </c>
      <c r="EP888" s="1062">
        <v>16</v>
      </c>
      <c r="EQ888" s="1082">
        <v>1</v>
      </c>
      <c r="EU888" s="1062">
        <v>0</v>
      </c>
      <c r="EV888" s="1062">
        <v>5</v>
      </c>
      <c r="EW888" s="1062">
        <v>3</v>
      </c>
      <c r="EX888" s="1062">
        <v>8</v>
      </c>
      <c r="EY888" s="1081">
        <v>1</v>
      </c>
      <c r="FB888" s="1062">
        <v>0</v>
      </c>
      <c r="FC888" s="1062">
        <v>7</v>
      </c>
      <c r="FD888" s="1062">
        <v>5</v>
      </c>
      <c r="FE888" s="1062">
        <v>12</v>
      </c>
      <c r="FF888" s="1082">
        <v>1</v>
      </c>
      <c r="FG888" s="1082" t="s">
        <v>323</v>
      </c>
      <c r="FJ888" s="1062">
        <v>0</v>
      </c>
      <c r="FK888" s="1062">
        <v>5</v>
      </c>
      <c r="FL888" s="1062">
        <v>4</v>
      </c>
      <c r="FM888" s="1062">
        <v>9</v>
      </c>
      <c r="FN888" s="1124">
        <v>1</v>
      </c>
      <c r="FQ888" s="1062">
        <v>0</v>
      </c>
      <c r="FR888" s="1062">
        <v>6</v>
      </c>
      <c r="FS888" s="1062">
        <v>9</v>
      </c>
      <c r="FT888" s="1062">
        <v>15</v>
      </c>
      <c r="FU888" s="1076">
        <v>1</v>
      </c>
      <c r="FY888" s="1062">
        <v>0</v>
      </c>
      <c r="FZ888" s="1062">
        <v>0</v>
      </c>
      <c r="GA888" s="1062">
        <v>1</v>
      </c>
      <c r="GB888" s="590">
        <v>1</v>
      </c>
      <c r="GC888" s="1139">
        <v>1</v>
      </c>
      <c r="GE888" s="589">
        <v>2</v>
      </c>
      <c r="GF888" s="589">
        <v>18</v>
      </c>
      <c r="GG888" s="589">
        <v>20</v>
      </c>
      <c r="GH888" s="586">
        <v>0</v>
      </c>
      <c r="GI888" s="586">
        <v>0</v>
      </c>
    </row>
    <row r="889" spans="1:191" hidden="1" x14ac:dyDescent="0.35">
      <c r="A889" s="1225">
        <v>43965</v>
      </c>
      <c r="Q889" s="1062">
        <v>0</v>
      </c>
      <c r="R889" s="1062">
        <v>3</v>
      </c>
      <c r="S889" s="1062">
        <v>0</v>
      </c>
      <c r="T889" s="1062">
        <v>3</v>
      </c>
      <c r="U889" s="1076">
        <v>1</v>
      </c>
      <c r="W889" s="1062">
        <v>0</v>
      </c>
      <c r="X889" s="1062">
        <v>3</v>
      </c>
      <c r="Y889" s="1062">
        <v>0</v>
      </c>
      <c r="Z889" s="1062">
        <v>3</v>
      </c>
      <c r="AA889" s="1076">
        <v>1</v>
      </c>
      <c r="AC889" s="1062">
        <v>0</v>
      </c>
      <c r="AD889" s="1062">
        <v>3</v>
      </c>
      <c r="AE889" s="1062">
        <v>3</v>
      </c>
      <c r="AF889" s="1062">
        <v>6</v>
      </c>
      <c r="AG889" s="1076">
        <v>1</v>
      </c>
      <c r="AJ889" s="1062">
        <v>0</v>
      </c>
      <c r="AK889" s="1062">
        <v>4</v>
      </c>
      <c r="AL889" s="1062">
        <v>4</v>
      </c>
      <c r="AM889" s="1062">
        <v>8</v>
      </c>
      <c r="AN889" s="1076">
        <v>1</v>
      </c>
      <c r="AQ889" s="1062">
        <v>0</v>
      </c>
      <c r="AR889" s="1062">
        <v>1</v>
      </c>
      <c r="AS889" s="1062">
        <v>4</v>
      </c>
      <c r="AT889" s="1062">
        <v>5</v>
      </c>
      <c r="AU889" s="1082">
        <v>1</v>
      </c>
      <c r="AX889" s="1062">
        <v>0</v>
      </c>
      <c r="AY889" s="1062">
        <v>1</v>
      </c>
      <c r="AZ889" s="1062">
        <v>4</v>
      </c>
      <c r="BA889" s="1062">
        <v>5</v>
      </c>
      <c r="BB889" s="1082">
        <v>1</v>
      </c>
      <c r="BP889" s="1062">
        <v>0</v>
      </c>
      <c r="BQ889" s="1128">
        <v>1</v>
      </c>
      <c r="BR889" s="1081">
        <v>0</v>
      </c>
      <c r="BV889" s="1062">
        <v>0</v>
      </c>
      <c r="BW889" s="1076">
        <v>1</v>
      </c>
      <c r="CA889" s="1062">
        <v>0</v>
      </c>
      <c r="CB889" s="1062">
        <v>4</v>
      </c>
      <c r="CC889" s="1062">
        <v>3</v>
      </c>
      <c r="CD889" s="1062">
        <v>7</v>
      </c>
      <c r="CE889" s="1082">
        <v>1</v>
      </c>
      <c r="CF889" s="1082" t="s">
        <v>323</v>
      </c>
      <c r="CH889" s="1062">
        <v>1</v>
      </c>
      <c r="CI889" s="1062">
        <v>5</v>
      </c>
      <c r="CJ889" s="1062">
        <v>6</v>
      </c>
      <c r="CK889" s="1062">
        <v>12</v>
      </c>
      <c r="CL889" s="1082">
        <v>1</v>
      </c>
      <c r="CP889" s="1062">
        <v>0</v>
      </c>
      <c r="CQ889" s="1062">
        <v>0</v>
      </c>
      <c r="CR889" s="1062">
        <v>0</v>
      </c>
      <c r="CS889" s="1062">
        <v>0</v>
      </c>
      <c r="CT889" s="1082">
        <v>1</v>
      </c>
      <c r="CW889" s="1062">
        <v>0</v>
      </c>
      <c r="CX889" s="1062">
        <v>0</v>
      </c>
      <c r="CY889" s="1062">
        <v>0</v>
      </c>
      <c r="CZ889" s="1062">
        <v>0</v>
      </c>
      <c r="DA889" s="1082">
        <v>1</v>
      </c>
      <c r="DB889" s="1082"/>
      <c r="DC889" s="1082"/>
      <c r="DD889" s="1082"/>
      <c r="DE889" s="1082"/>
      <c r="DF889" s="1082"/>
      <c r="DG889" s="1082"/>
      <c r="DH889" s="1082"/>
      <c r="DI889" s="1082"/>
      <c r="DJ889" s="1082"/>
      <c r="DK889" s="1082"/>
      <c r="DL889" s="1082"/>
      <c r="EF889" s="1062">
        <v>0</v>
      </c>
      <c r="EG889" s="1062">
        <v>2</v>
      </c>
      <c r="EH889" s="1062">
        <v>3</v>
      </c>
      <c r="EI889" s="1062">
        <v>5</v>
      </c>
      <c r="EJ889" s="1082">
        <v>1</v>
      </c>
      <c r="EM889" s="1062">
        <v>1</v>
      </c>
      <c r="EN889" s="1062">
        <v>5</v>
      </c>
      <c r="EO889" s="1062">
        <v>8</v>
      </c>
      <c r="EP889" s="1062">
        <v>14</v>
      </c>
      <c r="EQ889" s="1082">
        <v>1</v>
      </c>
      <c r="EU889" s="1062">
        <v>0</v>
      </c>
      <c r="EV889" s="1062">
        <v>2</v>
      </c>
      <c r="EW889" s="1062">
        <v>5</v>
      </c>
      <c r="EX889" s="1062">
        <v>7</v>
      </c>
      <c r="EY889" s="1081">
        <v>1</v>
      </c>
      <c r="FB889" s="1062">
        <v>1</v>
      </c>
      <c r="FC889" s="1062">
        <v>4</v>
      </c>
      <c r="FD889" s="1062">
        <v>8</v>
      </c>
      <c r="FE889" s="1062">
        <v>13</v>
      </c>
      <c r="FF889" s="1082">
        <v>1</v>
      </c>
      <c r="FG889" s="1082" t="s">
        <v>323</v>
      </c>
      <c r="FJ889" s="1062">
        <v>4</v>
      </c>
      <c r="FK889" s="1062">
        <v>3</v>
      </c>
      <c r="FL889" s="1062">
        <v>6</v>
      </c>
      <c r="FM889" s="1062">
        <v>13</v>
      </c>
      <c r="FN889" s="1124">
        <v>1</v>
      </c>
      <c r="FQ889" s="1062">
        <v>4</v>
      </c>
      <c r="FR889" s="1062">
        <v>5</v>
      </c>
      <c r="FS889" s="1062">
        <v>9</v>
      </c>
      <c r="FT889" s="1062">
        <v>18</v>
      </c>
      <c r="FU889" s="1076">
        <v>1</v>
      </c>
      <c r="FY889" s="1062">
        <v>0</v>
      </c>
      <c r="FZ889" s="1062">
        <v>1</v>
      </c>
      <c r="GA889" s="1062">
        <v>1</v>
      </c>
      <c r="GB889" s="590">
        <v>2</v>
      </c>
      <c r="GC889" s="1139">
        <v>1</v>
      </c>
      <c r="GE889" s="589">
        <v>4</v>
      </c>
      <c r="GF889" s="589">
        <v>16</v>
      </c>
      <c r="GG889" s="589">
        <v>25</v>
      </c>
      <c r="GH889" s="586">
        <v>0</v>
      </c>
      <c r="GI889" s="586">
        <v>0</v>
      </c>
    </row>
    <row r="890" spans="1:191" hidden="1" x14ac:dyDescent="0.35">
      <c r="A890" s="1227">
        <v>43966</v>
      </c>
      <c r="Q890" s="1062">
        <v>0</v>
      </c>
      <c r="R890" s="1062">
        <v>1</v>
      </c>
      <c r="S890" s="1062">
        <v>7</v>
      </c>
      <c r="T890" s="1062">
        <v>8</v>
      </c>
      <c r="U890" s="1076">
        <v>1</v>
      </c>
      <c r="W890" s="1062">
        <v>0</v>
      </c>
      <c r="X890" s="1062">
        <v>1</v>
      </c>
      <c r="Y890" s="1062">
        <v>7</v>
      </c>
      <c r="Z890" s="1062">
        <v>8</v>
      </c>
      <c r="AA890" s="1076">
        <v>1</v>
      </c>
      <c r="AC890" s="1062">
        <v>1</v>
      </c>
      <c r="AD890" s="1062">
        <v>9</v>
      </c>
      <c r="AE890" s="1062">
        <v>14</v>
      </c>
      <c r="AF890" s="1062">
        <v>24</v>
      </c>
      <c r="AG890" s="1076">
        <v>1</v>
      </c>
      <c r="AJ890" s="1062">
        <v>1</v>
      </c>
      <c r="AK890" s="1062">
        <v>10</v>
      </c>
      <c r="AL890" s="1062">
        <v>14</v>
      </c>
      <c r="AM890" s="1062">
        <v>25</v>
      </c>
      <c r="AN890" s="1076">
        <v>1</v>
      </c>
      <c r="AQ890" s="1062">
        <v>0</v>
      </c>
      <c r="AR890" s="1062">
        <v>0</v>
      </c>
      <c r="AS890" s="1062">
        <v>0</v>
      </c>
      <c r="AT890" s="1062">
        <v>0</v>
      </c>
      <c r="AU890" s="1082">
        <v>1</v>
      </c>
      <c r="AX890" s="1062">
        <v>0</v>
      </c>
      <c r="AY890" s="1062">
        <v>0</v>
      </c>
      <c r="AZ890" s="1062">
        <v>0</v>
      </c>
      <c r="BA890" s="1062">
        <v>0</v>
      </c>
      <c r="BB890" s="1082">
        <v>1</v>
      </c>
      <c r="BP890" s="1062">
        <v>0</v>
      </c>
      <c r="BQ890" s="1128">
        <v>1</v>
      </c>
      <c r="BR890" s="1081">
        <v>0</v>
      </c>
      <c r="BV890" s="1062">
        <v>0</v>
      </c>
      <c r="BW890" s="1076">
        <v>1</v>
      </c>
      <c r="CA890" s="1062">
        <v>1</v>
      </c>
      <c r="CB890" s="1062">
        <v>1</v>
      </c>
      <c r="CC890" s="1062">
        <v>5</v>
      </c>
      <c r="CD890" s="1062">
        <v>7</v>
      </c>
      <c r="CE890" s="1082">
        <v>1</v>
      </c>
      <c r="CF890" s="1082" t="s">
        <v>323</v>
      </c>
      <c r="CH890" s="1062">
        <v>1</v>
      </c>
      <c r="CI890" s="1062">
        <v>4</v>
      </c>
      <c r="CJ890" s="1062">
        <v>9</v>
      </c>
      <c r="CK890" s="1062">
        <v>14</v>
      </c>
      <c r="CL890" s="1082">
        <v>1</v>
      </c>
      <c r="CP890" s="1062">
        <v>0</v>
      </c>
      <c r="CQ890" s="1062">
        <v>0</v>
      </c>
      <c r="CR890" s="1062">
        <v>0</v>
      </c>
      <c r="CS890" s="1062">
        <v>0</v>
      </c>
      <c r="CT890" s="1082">
        <v>1</v>
      </c>
      <c r="CW890" s="1062">
        <v>0</v>
      </c>
      <c r="CX890" s="1062">
        <v>0</v>
      </c>
      <c r="CY890" s="1062">
        <v>0</v>
      </c>
      <c r="CZ890" s="1062">
        <v>0</v>
      </c>
      <c r="DA890" s="1082">
        <v>1</v>
      </c>
      <c r="DB890" s="1082"/>
      <c r="DC890" s="1082"/>
      <c r="DD890" s="1082"/>
      <c r="DE890" s="1082"/>
      <c r="DF890" s="1082"/>
      <c r="DG890" s="1082"/>
      <c r="DH890" s="1082"/>
      <c r="DI890" s="1082"/>
      <c r="DJ890" s="1082"/>
      <c r="DK890" s="1082"/>
      <c r="DL890" s="1082"/>
      <c r="EF890" s="1062">
        <v>0</v>
      </c>
      <c r="EG890" s="1062">
        <v>6</v>
      </c>
      <c r="EH890" s="1062">
        <v>3</v>
      </c>
      <c r="EI890" s="1062">
        <v>9</v>
      </c>
      <c r="EJ890" s="1082">
        <v>1</v>
      </c>
      <c r="EM890" s="1062">
        <v>1</v>
      </c>
      <c r="EN890" s="1062">
        <v>7</v>
      </c>
      <c r="EO890" s="1062">
        <v>4</v>
      </c>
      <c r="EP890" s="1062">
        <v>12</v>
      </c>
      <c r="EQ890" s="1082">
        <v>1</v>
      </c>
      <c r="EU890" s="1062">
        <v>0</v>
      </c>
      <c r="EV890" s="1062">
        <v>3</v>
      </c>
      <c r="EW890" s="1062">
        <v>5</v>
      </c>
      <c r="EX890" s="1062">
        <v>8</v>
      </c>
      <c r="EY890" s="1081">
        <v>1</v>
      </c>
      <c r="FB890" s="1062">
        <v>1</v>
      </c>
      <c r="FC890" s="1062">
        <v>3</v>
      </c>
      <c r="FD890" s="1062">
        <v>8</v>
      </c>
      <c r="FE890" s="1062">
        <v>12</v>
      </c>
      <c r="FF890" s="1082">
        <v>1</v>
      </c>
      <c r="FG890" s="1082" t="s">
        <v>323</v>
      </c>
      <c r="FJ890" s="1062">
        <v>1</v>
      </c>
      <c r="FK890" s="1062">
        <v>4</v>
      </c>
      <c r="FL890" s="1062">
        <v>5</v>
      </c>
      <c r="FM890" s="1062">
        <v>10</v>
      </c>
      <c r="FN890" s="1124">
        <v>1</v>
      </c>
      <c r="FQ890" s="1062">
        <v>1</v>
      </c>
      <c r="FR890" s="1062">
        <v>4</v>
      </c>
      <c r="FS890" s="1062">
        <v>8</v>
      </c>
      <c r="FT890" s="1062">
        <v>13</v>
      </c>
      <c r="FU890" s="1076">
        <v>1</v>
      </c>
      <c r="FY890" s="1062">
        <v>2</v>
      </c>
      <c r="FZ890" s="1062">
        <v>1</v>
      </c>
      <c r="GA890" s="1062">
        <v>1</v>
      </c>
      <c r="GB890" s="590">
        <v>4</v>
      </c>
      <c r="GC890" s="1139">
        <v>1</v>
      </c>
      <c r="GE890" s="589">
        <v>5</v>
      </c>
      <c r="GF890" s="589">
        <v>24</v>
      </c>
      <c r="GG890" s="589">
        <v>33</v>
      </c>
      <c r="GH890" s="586">
        <v>0</v>
      </c>
      <c r="GI890" s="586">
        <v>1</v>
      </c>
    </row>
    <row r="891" spans="1:191" hidden="1" x14ac:dyDescent="0.35">
      <c r="A891" s="1225">
        <v>43969</v>
      </c>
      <c r="Q891" s="1062">
        <v>0</v>
      </c>
      <c r="R891" s="1062">
        <v>4</v>
      </c>
      <c r="S891" s="1062">
        <v>2</v>
      </c>
      <c r="T891" s="1062">
        <v>6</v>
      </c>
      <c r="U891" s="1076">
        <v>1</v>
      </c>
      <c r="W891" s="1062">
        <v>0</v>
      </c>
      <c r="X891" s="1062">
        <v>6</v>
      </c>
      <c r="Y891" s="1062">
        <v>4</v>
      </c>
      <c r="Z891" s="1062">
        <v>10</v>
      </c>
      <c r="AA891" s="1076">
        <v>1</v>
      </c>
      <c r="AC891" s="1062">
        <v>0</v>
      </c>
      <c r="AD891" s="1062">
        <v>20</v>
      </c>
      <c r="AE891" s="1062">
        <v>12</v>
      </c>
      <c r="AF891" s="1062">
        <v>32</v>
      </c>
      <c r="AG891" s="1076">
        <v>1</v>
      </c>
      <c r="AJ891" s="1062">
        <v>0</v>
      </c>
      <c r="AK891" s="1062">
        <v>21</v>
      </c>
      <c r="AL891" s="1062">
        <v>17</v>
      </c>
      <c r="AM891" s="1062">
        <v>38</v>
      </c>
      <c r="AN891" s="1076">
        <v>1</v>
      </c>
      <c r="AQ891" s="1062">
        <v>0</v>
      </c>
      <c r="AR891" s="1062">
        <v>1</v>
      </c>
      <c r="AS891" s="1062">
        <v>0</v>
      </c>
      <c r="AT891" s="1062">
        <v>1</v>
      </c>
      <c r="AU891" s="1082">
        <v>1</v>
      </c>
      <c r="AX891" s="1062">
        <v>0</v>
      </c>
      <c r="AY891" s="1062">
        <v>1</v>
      </c>
      <c r="AZ891" s="1062">
        <v>1</v>
      </c>
      <c r="BA891" s="1062">
        <v>2</v>
      </c>
      <c r="BB891" s="1082">
        <v>1</v>
      </c>
      <c r="BP891" s="1062">
        <v>0</v>
      </c>
      <c r="BQ891" s="1128">
        <v>1</v>
      </c>
      <c r="BR891" s="1081">
        <v>0</v>
      </c>
      <c r="BV891" s="1062">
        <v>0</v>
      </c>
      <c r="BW891" s="1076">
        <v>1</v>
      </c>
      <c r="CA891" s="1062">
        <v>0</v>
      </c>
      <c r="CB891" s="1062">
        <v>4</v>
      </c>
      <c r="CC891" s="1062">
        <v>4</v>
      </c>
      <c r="CD891" s="1062">
        <v>8</v>
      </c>
      <c r="CE891" s="1082">
        <v>1</v>
      </c>
      <c r="CF891" s="1082" t="s">
        <v>323</v>
      </c>
      <c r="CH891" s="1062">
        <v>1</v>
      </c>
      <c r="CI891" s="1062">
        <v>4</v>
      </c>
      <c r="CJ891" s="1062">
        <v>7</v>
      </c>
      <c r="CK891" s="1062">
        <v>12</v>
      </c>
      <c r="CL891" s="1082">
        <v>1</v>
      </c>
      <c r="CP891" s="1062">
        <v>0</v>
      </c>
      <c r="CQ891" s="1062">
        <v>12</v>
      </c>
      <c r="CR891" s="1062">
        <v>0</v>
      </c>
      <c r="CS891" s="1062">
        <v>12</v>
      </c>
      <c r="CT891" s="1082">
        <v>1</v>
      </c>
      <c r="CW891" s="1062">
        <v>0</v>
      </c>
      <c r="CX891" s="1062">
        <v>12</v>
      </c>
      <c r="CY891" s="1062">
        <v>0</v>
      </c>
      <c r="CZ891" s="1062">
        <v>12</v>
      </c>
      <c r="DA891" s="1082">
        <v>1</v>
      </c>
      <c r="DB891" s="1082"/>
      <c r="DC891" s="1082"/>
      <c r="DD891" s="1082"/>
      <c r="DE891" s="1082"/>
      <c r="DF891" s="1082"/>
      <c r="DG891" s="1082"/>
      <c r="DH891" s="1082"/>
      <c r="DI891" s="1082"/>
      <c r="DJ891" s="1082"/>
      <c r="DK891" s="1082"/>
      <c r="DL891" s="1082"/>
      <c r="EF891" s="1062">
        <v>1</v>
      </c>
      <c r="EG891" s="1062">
        <v>3</v>
      </c>
      <c r="EH891" s="1062">
        <v>3</v>
      </c>
      <c r="EI891" s="1062">
        <v>7</v>
      </c>
      <c r="EJ891" s="1082">
        <v>1</v>
      </c>
      <c r="EM891" s="1062">
        <v>1</v>
      </c>
      <c r="EN891" s="1062">
        <v>4</v>
      </c>
      <c r="EO891" s="1062">
        <v>3</v>
      </c>
      <c r="EP891" s="1062">
        <v>8</v>
      </c>
      <c r="EQ891" s="1082">
        <v>1</v>
      </c>
      <c r="EU891" s="1062">
        <v>0</v>
      </c>
      <c r="EV891" s="1062">
        <v>8</v>
      </c>
      <c r="EW891" s="1062">
        <v>3</v>
      </c>
      <c r="EX891" s="1062">
        <v>11</v>
      </c>
      <c r="EY891" s="1081">
        <v>1</v>
      </c>
      <c r="FB891" s="1062">
        <v>1</v>
      </c>
      <c r="FC891" s="1062">
        <v>8</v>
      </c>
      <c r="FD891" s="1062">
        <v>6</v>
      </c>
      <c r="FE891" s="1062">
        <v>15</v>
      </c>
      <c r="FF891" s="1082">
        <v>1</v>
      </c>
      <c r="FG891" s="1082" t="s">
        <v>323</v>
      </c>
      <c r="FJ891" s="1062">
        <v>0</v>
      </c>
      <c r="FK891" s="1062">
        <v>6</v>
      </c>
      <c r="FL891" s="1062">
        <v>5</v>
      </c>
      <c r="FM891" s="1062">
        <v>11</v>
      </c>
      <c r="FN891" s="1124">
        <v>1</v>
      </c>
      <c r="FQ891" s="1062">
        <v>0</v>
      </c>
      <c r="FR891" s="1062">
        <v>6</v>
      </c>
      <c r="FS891" s="1062">
        <v>5</v>
      </c>
      <c r="FT891" s="1062">
        <v>11</v>
      </c>
      <c r="FU891" s="1076">
        <v>1</v>
      </c>
      <c r="FY891" s="1062">
        <v>2</v>
      </c>
      <c r="FZ891" s="1062">
        <v>10</v>
      </c>
      <c r="GA891" s="1062">
        <v>2</v>
      </c>
      <c r="GB891" s="590">
        <v>14</v>
      </c>
      <c r="GC891" s="1139">
        <v>1</v>
      </c>
      <c r="GE891" s="589">
        <v>3</v>
      </c>
      <c r="GF891" s="589">
        <v>64</v>
      </c>
      <c r="GG891" s="589">
        <v>29</v>
      </c>
      <c r="GH891" s="586">
        <v>3</v>
      </c>
      <c r="GI891" s="586">
        <v>3</v>
      </c>
    </row>
    <row r="892" spans="1:191" hidden="1" x14ac:dyDescent="0.35">
      <c r="A892" s="1225">
        <v>43970</v>
      </c>
      <c r="Q892" s="1062">
        <v>1</v>
      </c>
      <c r="R892" s="1062">
        <v>0</v>
      </c>
      <c r="S892" s="1062">
        <v>6</v>
      </c>
      <c r="T892" s="1062">
        <v>7</v>
      </c>
      <c r="U892" s="1076">
        <v>1</v>
      </c>
      <c r="W892" s="1062">
        <v>1</v>
      </c>
      <c r="X892" s="1062">
        <v>2</v>
      </c>
      <c r="Y892" s="1062">
        <v>6</v>
      </c>
      <c r="Z892" s="1062">
        <v>9</v>
      </c>
      <c r="AA892" s="1076">
        <v>1</v>
      </c>
      <c r="AC892" s="1062">
        <v>0</v>
      </c>
      <c r="AD892" s="1062">
        <v>17</v>
      </c>
      <c r="AE892" s="1062">
        <v>4</v>
      </c>
      <c r="AF892" s="1062">
        <v>21</v>
      </c>
      <c r="AG892" s="1076">
        <v>1</v>
      </c>
      <c r="AJ892" s="1062">
        <v>0</v>
      </c>
      <c r="AK892" s="1062">
        <v>25</v>
      </c>
      <c r="AL892" s="1062">
        <v>5</v>
      </c>
      <c r="AM892" s="1062">
        <v>30</v>
      </c>
      <c r="AN892" s="1076">
        <v>1</v>
      </c>
      <c r="AQ892" s="1062">
        <v>0</v>
      </c>
      <c r="AR892" s="1062">
        <v>0</v>
      </c>
      <c r="AS892" s="1062">
        <v>3</v>
      </c>
      <c r="AT892" s="1062">
        <v>3</v>
      </c>
      <c r="AU892" s="1082">
        <v>1</v>
      </c>
      <c r="AX892" s="1062">
        <v>0</v>
      </c>
      <c r="AY892" s="1062">
        <v>3</v>
      </c>
      <c r="BA892" s="1062">
        <v>3</v>
      </c>
      <c r="BB892" s="1082">
        <v>1</v>
      </c>
      <c r="BP892" s="1062">
        <v>0</v>
      </c>
      <c r="BQ892" s="1128">
        <v>1</v>
      </c>
      <c r="BR892" s="1081">
        <v>0</v>
      </c>
      <c r="BV892" s="1062">
        <v>0</v>
      </c>
      <c r="BW892" s="1076">
        <v>1</v>
      </c>
      <c r="CA892" s="1062">
        <v>0</v>
      </c>
      <c r="CB892" s="1062">
        <v>5</v>
      </c>
      <c r="CC892" s="1062">
        <v>1</v>
      </c>
      <c r="CD892" s="1062">
        <v>6</v>
      </c>
      <c r="CE892" s="1082">
        <v>1</v>
      </c>
      <c r="CF892" s="1082" t="s">
        <v>323</v>
      </c>
      <c r="CH892" s="1062">
        <v>0</v>
      </c>
      <c r="CI892" s="1062">
        <v>6</v>
      </c>
      <c r="CJ892" s="1062">
        <v>5</v>
      </c>
      <c r="CK892" s="1062">
        <v>11</v>
      </c>
      <c r="CL892" s="1082">
        <v>1</v>
      </c>
      <c r="CP892" s="1062">
        <v>0</v>
      </c>
      <c r="CQ892" s="1062">
        <v>2</v>
      </c>
      <c r="CR892" s="1062">
        <v>0</v>
      </c>
      <c r="CS892" s="1062">
        <v>2</v>
      </c>
      <c r="CT892" s="1082">
        <v>1</v>
      </c>
      <c r="CW892" s="1062">
        <v>0</v>
      </c>
      <c r="CX892" s="1062">
        <v>4</v>
      </c>
      <c r="CY892" s="1062">
        <v>0</v>
      </c>
      <c r="CZ892" s="1062">
        <v>4</v>
      </c>
      <c r="DA892" s="1082">
        <v>1</v>
      </c>
      <c r="DB892" s="1082"/>
      <c r="DC892" s="1082"/>
      <c r="DD892" s="1082"/>
      <c r="DE892" s="1082"/>
      <c r="DF892" s="1082"/>
      <c r="DG892" s="1082"/>
      <c r="DH892" s="1082"/>
      <c r="DI892" s="1082"/>
      <c r="DJ892" s="1082"/>
      <c r="DK892" s="1082"/>
      <c r="DL892" s="1082"/>
      <c r="EF892" s="1062">
        <v>0</v>
      </c>
      <c r="EG892" s="1062">
        <v>3</v>
      </c>
      <c r="EH892" s="1062">
        <v>5</v>
      </c>
      <c r="EI892" s="1062">
        <v>8</v>
      </c>
      <c r="EJ892" s="1082">
        <v>1</v>
      </c>
      <c r="EM892" s="1062">
        <v>0</v>
      </c>
      <c r="EN892" s="1062">
        <v>5</v>
      </c>
      <c r="EO892" s="1062">
        <v>7</v>
      </c>
      <c r="EP892" s="1062">
        <v>12</v>
      </c>
      <c r="EQ892" s="1082">
        <v>1</v>
      </c>
      <c r="EU892" s="1062">
        <v>0</v>
      </c>
      <c r="EV892" s="1062">
        <v>4</v>
      </c>
      <c r="EW892" s="1062">
        <v>3</v>
      </c>
      <c r="EX892" s="1062">
        <v>7</v>
      </c>
      <c r="EY892" s="1081">
        <v>1</v>
      </c>
      <c r="FB892" s="1062">
        <v>0</v>
      </c>
      <c r="FC892" s="1062">
        <v>9</v>
      </c>
      <c r="FD892" s="1062">
        <v>5</v>
      </c>
      <c r="FE892" s="1062">
        <v>14</v>
      </c>
      <c r="FF892" s="1082">
        <v>1</v>
      </c>
      <c r="FG892" s="1082" t="s">
        <v>323</v>
      </c>
      <c r="FJ892" s="1062">
        <v>0</v>
      </c>
      <c r="FK892" s="1062">
        <v>2</v>
      </c>
      <c r="FL892" s="1062">
        <v>6</v>
      </c>
      <c r="FM892" s="1062">
        <v>8</v>
      </c>
      <c r="FN892" s="1124">
        <v>1</v>
      </c>
      <c r="FQ892" s="1062">
        <v>0</v>
      </c>
      <c r="FR892" s="1062">
        <v>9</v>
      </c>
      <c r="FS892" s="1062">
        <v>12</v>
      </c>
      <c r="FT892" s="1062">
        <v>21</v>
      </c>
      <c r="FU892" s="1076">
        <v>1</v>
      </c>
      <c r="FY892" s="1062">
        <v>0</v>
      </c>
      <c r="FZ892" s="1062">
        <v>16</v>
      </c>
      <c r="GA892" s="1062">
        <v>5</v>
      </c>
      <c r="GB892" s="590">
        <v>21</v>
      </c>
      <c r="GC892" s="1139">
        <v>1</v>
      </c>
      <c r="GE892" s="589">
        <v>0</v>
      </c>
      <c r="GF892" s="589">
        <v>49</v>
      </c>
      <c r="GG892" s="589">
        <v>27</v>
      </c>
      <c r="GH892" s="586">
        <v>2</v>
      </c>
      <c r="GI892" s="586">
        <v>1</v>
      </c>
    </row>
    <row r="893" spans="1:191" hidden="1" x14ac:dyDescent="0.35">
      <c r="A893" s="1225">
        <v>43971</v>
      </c>
      <c r="Q893" s="1062">
        <v>0</v>
      </c>
      <c r="R893" s="1062">
        <v>4</v>
      </c>
      <c r="S893" s="1062">
        <v>8</v>
      </c>
      <c r="T893" s="1062">
        <v>12</v>
      </c>
      <c r="U893" s="1076">
        <v>1</v>
      </c>
      <c r="W893" s="1062">
        <v>0</v>
      </c>
      <c r="X893" s="1062">
        <v>4</v>
      </c>
      <c r="Y893" s="1062">
        <v>8</v>
      </c>
      <c r="Z893" s="1062">
        <v>12</v>
      </c>
      <c r="AA893" s="1076">
        <v>1</v>
      </c>
      <c r="AC893" s="1062">
        <v>0</v>
      </c>
      <c r="AD893" s="1062">
        <v>9</v>
      </c>
      <c r="AE893" s="1062">
        <v>2</v>
      </c>
      <c r="AF893" s="1062">
        <v>11</v>
      </c>
      <c r="AG893" s="1076">
        <v>1</v>
      </c>
      <c r="AJ893" s="1062">
        <v>0</v>
      </c>
      <c r="AK893" s="1062">
        <v>11</v>
      </c>
      <c r="AL893" s="1062">
        <v>3</v>
      </c>
      <c r="AM893" s="1062">
        <v>14</v>
      </c>
      <c r="AN893" s="1076">
        <v>1</v>
      </c>
      <c r="AQ893" s="1062">
        <v>0</v>
      </c>
      <c r="AR893" s="1062">
        <v>3</v>
      </c>
      <c r="AS893" s="1062">
        <v>0</v>
      </c>
      <c r="AT893" s="1062">
        <v>3</v>
      </c>
      <c r="AU893" s="1082">
        <v>1</v>
      </c>
      <c r="AX893" s="1062">
        <v>0</v>
      </c>
      <c r="AY893" s="1062">
        <v>3</v>
      </c>
      <c r="AZ893" s="1062">
        <v>2</v>
      </c>
      <c r="BA893" s="1062">
        <v>5</v>
      </c>
      <c r="BB893" s="1082">
        <v>1</v>
      </c>
      <c r="BP893" s="1062">
        <v>0</v>
      </c>
      <c r="BQ893" s="1128">
        <v>1</v>
      </c>
      <c r="BR893" s="1081">
        <v>0</v>
      </c>
      <c r="BV893" s="1062">
        <v>0</v>
      </c>
      <c r="BW893" s="1076">
        <v>1</v>
      </c>
      <c r="CA893" s="1062">
        <v>0</v>
      </c>
      <c r="CB893" s="1062">
        <v>3</v>
      </c>
      <c r="CC893" s="1062">
        <v>2</v>
      </c>
      <c r="CD893" s="1062">
        <v>5</v>
      </c>
      <c r="CE893" s="1082">
        <v>1</v>
      </c>
      <c r="CF893" s="1082" t="s">
        <v>323</v>
      </c>
      <c r="CH893" s="1062">
        <v>1</v>
      </c>
      <c r="CI893" s="1062">
        <v>6</v>
      </c>
      <c r="CJ893" s="1062">
        <v>7</v>
      </c>
      <c r="CK893" s="1062">
        <v>14</v>
      </c>
      <c r="CL893" s="1082">
        <v>1</v>
      </c>
      <c r="CP893" s="1062">
        <v>0</v>
      </c>
      <c r="CQ893" s="1062">
        <v>0</v>
      </c>
      <c r="CR893" s="1062">
        <v>0</v>
      </c>
      <c r="CS893" s="1062">
        <v>0</v>
      </c>
      <c r="CT893" s="1082">
        <v>1</v>
      </c>
      <c r="CW893" s="1062">
        <v>0</v>
      </c>
      <c r="CX893" s="1062">
        <v>2</v>
      </c>
      <c r="CY893" s="1062">
        <v>1</v>
      </c>
      <c r="CZ893" s="1062">
        <v>3</v>
      </c>
      <c r="DA893" s="1082">
        <v>1</v>
      </c>
      <c r="DB893" s="1082"/>
      <c r="DC893" s="1082"/>
      <c r="DD893" s="1082"/>
      <c r="DE893" s="1082"/>
      <c r="DF893" s="1082"/>
      <c r="DG893" s="1082"/>
      <c r="DH893" s="1082"/>
      <c r="DI893" s="1082"/>
      <c r="DJ893" s="1082"/>
      <c r="DK893" s="1082"/>
      <c r="DL893" s="1082"/>
      <c r="EF893" s="1062">
        <v>0</v>
      </c>
      <c r="EG893" s="1062">
        <v>0</v>
      </c>
      <c r="EH893" s="1062">
        <v>7</v>
      </c>
      <c r="EI893" s="1062">
        <v>7</v>
      </c>
      <c r="EJ893" s="1082">
        <v>1</v>
      </c>
      <c r="EM893" s="1062">
        <v>0</v>
      </c>
      <c r="EN893" s="1062">
        <v>4</v>
      </c>
      <c r="EO893" s="1062">
        <v>12</v>
      </c>
      <c r="EP893" s="1062">
        <v>16</v>
      </c>
      <c r="EQ893" s="1082">
        <v>1</v>
      </c>
      <c r="EU893" s="1062">
        <v>0</v>
      </c>
      <c r="EV893" s="1062">
        <v>5</v>
      </c>
      <c r="EW893" s="1062">
        <v>6</v>
      </c>
      <c r="EX893" s="1062">
        <v>11</v>
      </c>
      <c r="EY893" s="1081">
        <v>1</v>
      </c>
      <c r="FB893" s="1062">
        <v>0</v>
      </c>
      <c r="FC893" s="1062">
        <v>10</v>
      </c>
      <c r="FD893" s="1062">
        <v>8</v>
      </c>
      <c r="FE893" s="1062">
        <v>18</v>
      </c>
      <c r="FF893" s="1082">
        <v>1</v>
      </c>
      <c r="FG893" s="1082" t="s">
        <v>323</v>
      </c>
      <c r="FJ893" s="1062">
        <v>0</v>
      </c>
      <c r="FK893" s="1062">
        <v>3</v>
      </c>
      <c r="FL893" s="1062">
        <v>2</v>
      </c>
      <c r="FM893" s="1062">
        <v>5</v>
      </c>
      <c r="FN893" s="1124">
        <v>1</v>
      </c>
      <c r="FQ893" s="1062">
        <v>0</v>
      </c>
      <c r="FR893" s="1062">
        <v>5</v>
      </c>
      <c r="FS893" s="1062">
        <v>8</v>
      </c>
      <c r="FT893" s="1062">
        <v>13</v>
      </c>
      <c r="FU893" s="1076">
        <v>1</v>
      </c>
      <c r="FY893" s="1062">
        <v>0</v>
      </c>
      <c r="FZ893" s="1062">
        <v>3</v>
      </c>
      <c r="GA893" s="1062">
        <v>3</v>
      </c>
      <c r="GB893" s="590">
        <v>6</v>
      </c>
      <c r="GC893" s="1139">
        <v>1</v>
      </c>
      <c r="GE893" s="589">
        <v>0</v>
      </c>
      <c r="GF893" s="589">
        <v>26</v>
      </c>
      <c r="GG893" s="589">
        <v>22</v>
      </c>
      <c r="GH893" s="586">
        <v>0</v>
      </c>
      <c r="GI893" s="586">
        <v>0</v>
      </c>
    </row>
    <row r="894" spans="1:191" hidden="1" x14ac:dyDescent="0.35">
      <c r="A894" s="1225">
        <v>43972</v>
      </c>
      <c r="Q894" s="1062">
        <v>1</v>
      </c>
      <c r="R894" s="1062">
        <v>4</v>
      </c>
      <c r="S894" s="1062">
        <v>0</v>
      </c>
      <c r="T894" s="1062">
        <v>5</v>
      </c>
      <c r="U894" s="1076">
        <v>1</v>
      </c>
      <c r="W894" s="1062">
        <v>1</v>
      </c>
      <c r="X894" s="1062">
        <v>5</v>
      </c>
      <c r="Y894" s="1062">
        <v>2</v>
      </c>
      <c r="Z894" s="1062">
        <v>8</v>
      </c>
      <c r="AA894" s="1076">
        <v>1</v>
      </c>
      <c r="AC894" s="1062">
        <v>0</v>
      </c>
      <c r="AD894" s="1062">
        <v>9</v>
      </c>
      <c r="AE894" s="1062">
        <v>4</v>
      </c>
      <c r="AF894" s="1062">
        <v>13</v>
      </c>
      <c r="AG894" s="1076">
        <v>1</v>
      </c>
      <c r="AJ894" s="1062">
        <v>0</v>
      </c>
      <c r="AK894" s="1062">
        <v>13</v>
      </c>
      <c r="AL894" s="1062">
        <v>6</v>
      </c>
      <c r="AM894" s="1062">
        <v>19</v>
      </c>
      <c r="AN894" s="1076">
        <v>1</v>
      </c>
      <c r="AQ894" s="1062">
        <v>0</v>
      </c>
      <c r="AR894" s="1062">
        <v>5</v>
      </c>
      <c r="AS894" s="1062">
        <v>2</v>
      </c>
      <c r="AT894" s="1062">
        <v>7</v>
      </c>
      <c r="AU894" s="1082">
        <v>1</v>
      </c>
      <c r="AX894" s="1062">
        <v>0</v>
      </c>
      <c r="AY894" s="1062">
        <v>5</v>
      </c>
      <c r="AZ894" s="1062">
        <v>3</v>
      </c>
      <c r="BA894" s="1062">
        <v>8</v>
      </c>
      <c r="BB894" s="1082">
        <v>1</v>
      </c>
      <c r="BP894" s="1062">
        <v>0</v>
      </c>
      <c r="BQ894" s="1128">
        <v>1</v>
      </c>
      <c r="BR894" s="1081">
        <v>0</v>
      </c>
      <c r="BV894" s="1062">
        <v>0</v>
      </c>
      <c r="BW894" s="1076">
        <v>1</v>
      </c>
      <c r="CA894" s="1062">
        <v>0</v>
      </c>
      <c r="CB894" s="1062">
        <v>1</v>
      </c>
      <c r="CC894" s="1062">
        <v>6</v>
      </c>
      <c r="CD894" s="1062">
        <v>7</v>
      </c>
      <c r="CE894" s="1082">
        <v>1</v>
      </c>
      <c r="CF894" s="1082" t="s">
        <v>323</v>
      </c>
      <c r="CH894" s="1062">
        <v>0</v>
      </c>
      <c r="CI894" s="1062">
        <v>4</v>
      </c>
      <c r="CJ894" s="1062">
        <v>10</v>
      </c>
      <c r="CK894" s="1062">
        <v>14</v>
      </c>
      <c r="CL894" s="1082">
        <v>1</v>
      </c>
      <c r="CP894" s="1062">
        <v>0</v>
      </c>
      <c r="CQ894" s="1062">
        <v>0</v>
      </c>
      <c r="CR894" s="1062">
        <v>0</v>
      </c>
      <c r="CS894" s="1062">
        <v>0</v>
      </c>
      <c r="CT894" s="1082">
        <v>1</v>
      </c>
      <c r="CW894" s="1062">
        <v>0</v>
      </c>
      <c r="CX894" s="1062">
        <v>0</v>
      </c>
      <c r="CY894" s="1062">
        <v>0</v>
      </c>
      <c r="CZ894" s="1062">
        <v>0</v>
      </c>
      <c r="DA894" s="1082">
        <v>1</v>
      </c>
      <c r="DB894" s="1082"/>
      <c r="DC894" s="1082"/>
      <c r="DD894" s="1082"/>
      <c r="DE894" s="1082"/>
      <c r="DF894" s="1082"/>
      <c r="DG894" s="1082"/>
      <c r="DH894" s="1082"/>
      <c r="DI894" s="1082"/>
      <c r="DJ894" s="1082"/>
      <c r="DK894" s="1082"/>
      <c r="DL894" s="1082"/>
      <c r="EF894" s="1062">
        <v>0</v>
      </c>
      <c r="EG894" s="1062">
        <v>6</v>
      </c>
      <c r="EH894" s="1062">
        <v>1</v>
      </c>
      <c r="EI894" s="1062">
        <v>7</v>
      </c>
      <c r="EJ894" s="1082">
        <v>1</v>
      </c>
      <c r="EM894" s="1062">
        <v>0</v>
      </c>
      <c r="EN894" s="1062">
        <v>6</v>
      </c>
      <c r="EO894" s="1062">
        <v>6</v>
      </c>
      <c r="EP894" s="1062">
        <v>12</v>
      </c>
      <c r="EQ894" s="1082">
        <v>1</v>
      </c>
      <c r="EU894" s="1062">
        <v>0</v>
      </c>
      <c r="EV894" s="1062">
        <v>4</v>
      </c>
      <c r="EW894" s="1062">
        <v>4</v>
      </c>
      <c r="EX894" s="1062">
        <v>8</v>
      </c>
      <c r="EY894" s="1081">
        <v>1</v>
      </c>
      <c r="FB894" s="1062">
        <v>0</v>
      </c>
      <c r="FC894" s="1062">
        <v>5</v>
      </c>
      <c r="FD894" s="1062">
        <v>7</v>
      </c>
      <c r="FE894" s="1062">
        <v>12</v>
      </c>
      <c r="FF894" s="1082">
        <v>1</v>
      </c>
      <c r="FJ894" s="1062">
        <v>1</v>
      </c>
      <c r="FK894" s="1062">
        <v>2</v>
      </c>
      <c r="FL894" s="1062">
        <v>6</v>
      </c>
      <c r="FM894" s="1062">
        <v>9</v>
      </c>
      <c r="FN894" s="1124">
        <v>1</v>
      </c>
      <c r="FQ894" s="1062">
        <v>1</v>
      </c>
      <c r="FR894" s="1062">
        <v>3</v>
      </c>
      <c r="FS894" s="1062">
        <v>7</v>
      </c>
      <c r="FT894" s="1062">
        <v>11</v>
      </c>
      <c r="FU894" s="1076">
        <v>1</v>
      </c>
      <c r="FY894" s="1062">
        <v>0</v>
      </c>
      <c r="FZ894" s="1062">
        <v>0</v>
      </c>
      <c r="GA894" s="1062">
        <v>1</v>
      </c>
      <c r="GB894" s="590">
        <v>1</v>
      </c>
      <c r="GC894" s="1139">
        <v>1</v>
      </c>
      <c r="GE894" s="589">
        <v>1</v>
      </c>
      <c r="GF894" s="589">
        <v>27</v>
      </c>
      <c r="GG894" s="589">
        <v>24</v>
      </c>
      <c r="GH894" s="586">
        <v>0</v>
      </c>
      <c r="GI894" s="586">
        <v>0</v>
      </c>
    </row>
    <row r="895" spans="1:191" hidden="1" x14ac:dyDescent="0.35">
      <c r="A895" s="1227">
        <v>43973</v>
      </c>
      <c r="Q895" s="1062">
        <v>2</v>
      </c>
      <c r="R895" s="1062">
        <v>7</v>
      </c>
      <c r="S895" s="1062">
        <v>2</v>
      </c>
      <c r="T895" s="1062">
        <v>11</v>
      </c>
      <c r="U895" s="1076">
        <v>1</v>
      </c>
      <c r="W895" s="1062">
        <v>2</v>
      </c>
      <c r="X895" s="1062">
        <v>7</v>
      </c>
      <c r="Y895" s="1062">
        <v>2</v>
      </c>
      <c r="Z895" s="1062">
        <v>11</v>
      </c>
      <c r="AA895" s="1076">
        <v>1</v>
      </c>
      <c r="AC895" s="1062">
        <v>0</v>
      </c>
      <c r="AD895" s="1062">
        <v>12</v>
      </c>
      <c r="AE895" s="1062">
        <v>1</v>
      </c>
      <c r="AF895" s="1062">
        <v>13</v>
      </c>
      <c r="AG895" s="1076">
        <v>1</v>
      </c>
      <c r="AJ895" s="1062">
        <v>0</v>
      </c>
      <c r="AK895" s="1062">
        <v>16</v>
      </c>
      <c r="AL895" s="1062">
        <v>1</v>
      </c>
      <c r="AM895" s="1062">
        <v>17</v>
      </c>
      <c r="AN895" s="1076">
        <v>1</v>
      </c>
      <c r="AQ895" s="1062">
        <v>0</v>
      </c>
      <c r="AR895" s="1062">
        <v>0</v>
      </c>
      <c r="AS895" s="1062">
        <v>1</v>
      </c>
      <c r="AT895" s="1062">
        <v>1</v>
      </c>
      <c r="AU895" s="1082">
        <v>1</v>
      </c>
      <c r="AX895" s="1062">
        <v>0</v>
      </c>
      <c r="AY895" s="1062">
        <v>0</v>
      </c>
      <c r="AZ895" s="1062">
        <v>3</v>
      </c>
      <c r="BA895" s="1062">
        <v>3</v>
      </c>
      <c r="BB895" s="1082">
        <v>1</v>
      </c>
      <c r="BP895" s="1062">
        <v>0</v>
      </c>
      <c r="BQ895" s="1128">
        <v>1</v>
      </c>
      <c r="BR895" s="1081">
        <v>0</v>
      </c>
      <c r="BV895" s="1062">
        <v>0</v>
      </c>
      <c r="BW895" s="1076">
        <v>1</v>
      </c>
      <c r="CA895" s="1062">
        <v>1</v>
      </c>
      <c r="CB895" s="1062">
        <v>1</v>
      </c>
      <c r="CC895" s="1062">
        <v>3</v>
      </c>
      <c r="CD895" s="1062">
        <v>5</v>
      </c>
      <c r="CE895" s="1082">
        <v>1</v>
      </c>
      <c r="CF895" s="1082" t="s">
        <v>323</v>
      </c>
      <c r="CH895" s="1062">
        <v>1</v>
      </c>
      <c r="CI895" s="1062">
        <v>3</v>
      </c>
      <c r="CJ895" s="1062">
        <v>8</v>
      </c>
      <c r="CK895" s="1062">
        <v>12</v>
      </c>
      <c r="CL895" s="1082">
        <v>1</v>
      </c>
      <c r="CP895" s="1062">
        <v>0</v>
      </c>
      <c r="CQ895" s="1062">
        <v>0</v>
      </c>
      <c r="CR895" s="1062">
        <v>0</v>
      </c>
      <c r="CS895" s="1062">
        <v>0</v>
      </c>
      <c r="CT895" s="1082">
        <v>1</v>
      </c>
      <c r="CW895" s="1062">
        <v>0</v>
      </c>
      <c r="CX895" s="1062">
        <v>0</v>
      </c>
      <c r="CY895" s="1062">
        <v>0</v>
      </c>
      <c r="CZ895" s="1062">
        <v>0</v>
      </c>
      <c r="DA895" s="1082">
        <v>1</v>
      </c>
      <c r="DB895" s="1082"/>
      <c r="DC895" s="1082"/>
      <c r="DD895" s="1082"/>
      <c r="DE895" s="1082"/>
      <c r="DF895" s="1082"/>
      <c r="DG895" s="1082"/>
      <c r="DH895" s="1082"/>
      <c r="DI895" s="1082"/>
      <c r="DJ895" s="1082"/>
      <c r="DK895" s="1082"/>
      <c r="DL895" s="1082"/>
      <c r="EF895" s="1062">
        <v>0</v>
      </c>
      <c r="EG895" s="1062">
        <v>1</v>
      </c>
      <c r="EH895" s="1062">
        <v>2</v>
      </c>
      <c r="EI895" s="1062">
        <v>3</v>
      </c>
      <c r="EJ895" s="1082">
        <v>1</v>
      </c>
      <c r="EM895" s="1062">
        <v>0</v>
      </c>
      <c r="EN895" s="1062">
        <v>3</v>
      </c>
      <c r="EO895" s="1062">
        <v>8</v>
      </c>
      <c r="EP895" s="1062">
        <v>11</v>
      </c>
      <c r="EQ895" s="1082">
        <v>1</v>
      </c>
      <c r="EU895" s="1062">
        <v>0</v>
      </c>
      <c r="EV895" s="1062">
        <v>1</v>
      </c>
      <c r="EW895" s="1062">
        <v>6</v>
      </c>
      <c r="EX895" s="1062">
        <v>7</v>
      </c>
      <c r="EY895" s="1081">
        <v>1</v>
      </c>
      <c r="FB895" s="1062">
        <v>0</v>
      </c>
      <c r="FC895" s="1062">
        <v>2</v>
      </c>
      <c r="FD895" s="1062">
        <v>10</v>
      </c>
      <c r="FE895" s="1062">
        <v>12</v>
      </c>
      <c r="FF895" s="1082">
        <v>1</v>
      </c>
      <c r="FJ895" s="1062">
        <v>0</v>
      </c>
      <c r="FK895" s="1062">
        <v>2</v>
      </c>
      <c r="FL895" s="1062">
        <v>1</v>
      </c>
      <c r="FM895" s="1062">
        <v>3</v>
      </c>
      <c r="FN895" s="1124">
        <v>1</v>
      </c>
      <c r="FQ895" s="1062">
        <v>0</v>
      </c>
      <c r="FR895" s="1062">
        <v>2</v>
      </c>
      <c r="FS895" s="1062">
        <v>4</v>
      </c>
      <c r="FT895" s="1062">
        <v>6</v>
      </c>
      <c r="FU895" s="1076">
        <v>1</v>
      </c>
      <c r="FY895" s="1062">
        <v>1</v>
      </c>
      <c r="FZ895" s="1062">
        <v>0</v>
      </c>
      <c r="GA895" s="1062">
        <v>1</v>
      </c>
      <c r="GB895" s="590">
        <v>2</v>
      </c>
      <c r="GC895" s="1139">
        <v>1</v>
      </c>
      <c r="GE895" s="589">
        <v>2</v>
      </c>
      <c r="GF895" s="589">
        <v>17</v>
      </c>
      <c r="GG895" s="589">
        <v>15</v>
      </c>
      <c r="GH895" s="586">
        <v>2</v>
      </c>
      <c r="GI895" s="586">
        <v>0</v>
      </c>
    </row>
    <row r="896" spans="1:191" hidden="1" x14ac:dyDescent="0.35">
      <c r="A896" s="1225" t="s">
        <v>239</v>
      </c>
      <c r="DA896" s="1082"/>
      <c r="DB896" s="1082"/>
      <c r="DC896" s="1082"/>
      <c r="DD896" s="1082"/>
      <c r="DE896" s="1082"/>
      <c r="DF896" s="1082"/>
      <c r="DG896" s="1082"/>
      <c r="DH896" s="1082"/>
      <c r="DI896" s="1082"/>
      <c r="DJ896" s="1082"/>
      <c r="DK896" s="1082"/>
      <c r="DL896" s="1082"/>
    </row>
    <row r="897" spans="1:192" hidden="1" x14ac:dyDescent="0.35">
      <c r="A897" s="1225">
        <v>43977</v>
      </c>
      <c r="Q897" s="1062">
        <v>0</v>
      </c>
      <c r="R897" s="1062">
        <v>4</v>
      </c>
      <c r="S897" s="1062">
        <v>8</v>
      </c>
      <c r="T897" s="1062">
        <v>12</v>
      </c>
      <c r="U897" s="1076">
        <v>1</v>
      </c>
      <c r="W897" s="1062">
        <v>0</v>
      </c>
      <c r="X897" s="1062">
        <v>5</v>
      </c>
      <c r="Y897" s="1062">
        <v>10</v>
      </c>
      <c r="Z897" s="1062">
        <v>15</v>
      </c>
      <c r="AA897" s="1076">
        <v>1</v>
      </c>
      <c r="AC897" s="1062">
        <v>0</v>
      </c>
      <c r="AD897" s="1062">
        <v>8</v>
      </c>
      <c r="AE897" s="1062">
        <v>5</v>
      </c>
      <c r="AF897" s="1062">
        <v>13</v>
      </c>
      <c r="AG897" s="1076">
        <v>1</v>
      </c>
      <c r="AJ897" s="1062">
        <v>0</v>
      </c>
      <c r="AK897" s="1062">
        <v>13</v>
      </c>
      <c r="AL897" s="1062">
        <v>5</v>
      </c>
      <c r="AM897" s="1062">
        <v>18</v>
      </c>
      <c r="AN897" s="1076">
        <v>1</v>
      </c>
      <c r="AQ897" s="1062">
        <v>0</v>
      </c>
      <c r="AR897" s="1062">
        <v>2</v>
      </c>
      <c r="AS897" s="1062">
        <v>1</v>
      </c>
      <c r="AT897" s="1062">
        <v>3</v>
      </c>
      <c r="AU897" s="1082">
        <v>1</v>
      </c>
      <c r="AX897" s="1062">
        <v>0</v>
      </c>
      <c r="AY897" s="1062">
        <v>2</v>
      </c>
      <c r="AZ897" s="1062">
        <v>2</v>
      </c>
      <c r="BA897" s="1062">
        <v>4</v>
      </c>
      <c r="BB897" s="1082">
        <v>1</v>
      </c>
      <c r="BP897" s="1062">
        <v>0</v>
      </c>
      <c r="BQ897" s="1128">
        <v>1</v>
      </c>
      <c r="BR897" s="1081">
        <v>0</v>
      </c>
      <c r="BV897" s="1062">
        <v>0</v>
      </c>
      <c r="BW897" s="1076">
        <v>1</v>
      </c>
      <c r="CA897" s="1062">
        <v>0</v>
      </c>
      <c r="CB897" s="1062">
        <v>1</v>
      </c>
      <c r="CC897" s="1062">
        <v>6</v>
      </c>
      <c r="CD897" s="1062">
        <v>7</v>
      </c>
      <c r="CE897" s="1082">
        <v>1</v>
      </c>
      <c r="CF897" s="1082" t="s">
        <v>323</v>
      </c>
      <c r="CH897" s="1062">
        <v>1</v>
      </c>
      <c r="CI897" s="1062">
        <v>4</v>
      </c>
      <c r="CJ897" s="1062">
        <v>10</v>
      </c>
      <c r="CK897" s="1062">
        <v>15</v>
      </c>
      <c r="CL897" s="1082">
        <v>1</v>
      </c>
      <c r="CP897" s="1062">
        <v>0</v>
      </c>
      <c r="CQ897" s="1062">
        <v>0</v>
      </c>
      <c r="CR897" s="1062">
        <v>0</v>
      </c>
      <c r="CS897" s="1062">
        <v>0</v>
      </c>
      <c r="CT897" s="1082">
        <v>1</v>
      </c>
      <c r="CW897" s="1062">
        <v>0</v>
      </c>
      <c r="CX897" s="1062">
        <v>0</v>
      </c>
      <c r="CY897" s="1062">
        <v>0</v>
      </c>
      <c r="CZ897" s="1062">
        <v>0</v>
      </c>
      <c r="DA897" s="1082">
        <v>1</v>
      </c>
      <c r="DB897" s="1082"/>
      <c r="DC897" s="1082"/>
      <c r="DD897" s="1082"/>
      <c r="DE897" s="1082"/>
      <c r="DF897" s="1082"/>
      <c r="DG897" s="1082"/>
      <c r="DH897" s="1082"/>
      <c r="DI897" s="1082"/>
      <c r="DJ897" s="1082"/>
      <c r="DK897" s="1082"/>
      <c r="DL897" s="1082"/>
      <c r="EF897" s="1062">
        <v>0</v>
      </c>
      <c r="EG897" s="1062">
        <v>5</v>
      </c>
      <c r="EH897" s="1062">
        <v>3</v>
      </c>
      <c r="EI897" s="1062">
        <v>8</v>
      </c>
      <c r="EJ897" s="1082">
        <v>1</v>
      </c>
      <c r="EM897" s="1062">
        <v>0</v>
      </c>
      <c r="EN897" s="1062">
        <v>10</v>
      </c>
      <c r="EO897" s="1062">
        <v>5</v>
      </c>
      <c r="EP897" s="1062">
        <v>15</v>
      </c>
      <c r="EQ897" s="1082">
        <v>1</v>
      </c>
      <c r="EU897" s="1062">
        <v>0</v>
      </c>
      <c r="EV897" s="1062">
        <v>6</v>
      </c>
      <c r="EW897" s="1062">
        <v>2</v>
      </c>
      <c r="EX897" s="1062">
        <v>8</v>
      </c>
      <c r="EY897" s="1081">
        <v>1</v>
      </c>
      <c r="FB897" s="1062">
        <v>1</v>
      </c>
      <c r="FC897" s="1062">
        <v>6</v>
      </c>
      <c r="FD897" s="1062">
        <v>5</v>
      </c>
      <c r="FE897" s="1062">
        <v>12</v>
      </c>
      <c r="FF897" s="1082">
        <v>1</v>
      </c>
      <c r="FJ897" s="1062">
        <v>0</v>
      </c>
      <c r="FK897" s="1062">
        <v>1</v>
      </c>
      <c r="FL897" s="1062">
        <v>9</v>
      </c>
      <c r="FM897" s="1062">
        <v>10</v>
      </c>
      <c r="FN897" s="1124">
        <v>1</v>
      </c>
      <c r="FQ897" s="1062">
        <v>0</v>
      </c>
      <c r="FR897" s="1062">
        <v>2</v>
      </c>
      <c r="FS897" s="1062">
        <v>14</v>
      </c>
      <c r="FT897" s="1062">
        <v>16</v>
      </c>
      <c r="FU897" s="1076">
        <v>1</v>
      </c>
      <c r="FY897" s="1062">
        <v>0</v>
      </c>
      <c r="FZ897" s="1062">
        <v>1</v>
      </c>
      <c r="GA897" s="1062">
        <v>1</v>
      </c>
      <c r="GB897" s="590">
        <v>2</v>
      </c>
      <c r="GC897" s="1139">
        <v>1</v>
      </c>
      <c r="GE897" s="589">
        <v>0</v>
      </c>
      <c r="GF897" s="589">
        <v>24</v>
      </c>
      <c r="GG897" s="589">
        <v>27</v>
      </c>
      <c r="GH897" s="586">
        <v>0</v>
      </c>
      <c r="GI897" s="586">
        <v>2</v>
      </c>
    </row>
    <row r="898" spans="1:192" hidden="1" x14ac:dyDescent="0.35">
      <c r="A898" s="1225">
        <v>43978</v>
      </c>
      <c r="Q898" s="1062">
        <v>0</v>
      </c>
      <c r="R898" s="1062">
        <v>7</v>
      </c>
      <c r="S898" s="1062">
        <v>2</v>
      </c>
      <c r="T898" s="1062">
        <v>9</v>
      </c>
      <c r="U898" s="1076">
        <v>1</v>
      </c>
      <c r="W898" s="1062">
        <v>0</v>
      </c>
      <c r="X898" s="1062">
        <v>9</v>
      </c>
      <c r="Y898" s="1062">
        <v>4</v>
      </c>
      <c r="Z898" s="1062">
        <v>13</v>
      </c>
      <c r="AA898" s="1076">
        <v>1</v>
      </c>
      <c r="AC898" s="1062">
        <v>0</v>
      </c>
      <c r="AD898" s="1062">
        <v>9</v>
      </c>
      <c r="AE898" s="1062">
        <v>7</v>
      </c>
      <c r="AF898" s="1062">
        <v>16</v>
      </c>
      <c r="AG898" s="1076">
        <v>1</v>
      </c>
      <c r="AJ898" s="1062">
        <v>0</v>
      </c>
      <c r="AK898" s="1062">
        <v>10</v>
      </c>
      <c r="AL898" s="1062">
        <v>7</v>
      </c>
      <c r="AM898" s="1062">
        <v>17</v>
      </c>
      <c r="AN898" s="1076">
        <v>1</v>
      </c>
      <c r="AQ898" s="1062">
        <v>1</v>
      </c>
      <c r="AR898" s="1062">
        <v>8</v>
      </c>
      <c r="AS898" s="1062">
        <v>4</v>
      </c>
      <c r="AT898" s="1062">
        <v>13</v>
      </c>
      <c r="AU898" s="1082">
        <v>1</v>
      </c>
      <c r="AX898" s="1062">
        <v>1</v>
      </c>
      <c r="AY898" s="1062">
        <v>9</v>
      </c>
      <c r="AZ898" s="1062">
        <v>4</v>
      </c>
      <c r="BA898" s="1062">
        <v>14</v>
      </c>
      <c r="BB898" s="1082">
        <v>1</v>
      </c>
      <c r="BP898" s="1062">
        <v>0</v>
      </c>
      <c r="BQ898" s="1128">
        <v>1</v>
      </c>
      <c r="BR898" s="1081">
        <v>0</v>
      </c>
      <c r="BV898" s="1062">
        <v>0</v>
      </c>
      <c r="BW898" s="1076">
        <v>1</v>
      </c>
      <c r="CA898" s="1062">
        <v>0</v>
      </c>
      <c r="CB898" s="1062">
        <v>6</v>
      </c>
      <c r="CC898" s="1062">
        <v>2</v>
      </c>
      <c r="CD898" s="1062">
        <v>8</v>
      </c>
      <c r="CE898" s="1082">
        <v>1</v>
      </c>
      <c r="CF898" s="1082" t="s">
        <v>323</v>
      </c>
      <c r="CH898" s="1062">
        <v>0</v>
      </c>
      <c r="CI898" s="1062">
        <v>7</v>
      </c>
      <c r="CJ898" s="1062">
        <v>3</v>
      </c>
      <c r="CK898" s="1062">
        <v>10</v>
      </c>
      <c r="CL898" s="1082">
        <v>1</v>
      </c>
      <c r="CP898" s="1062">
        <v>0</v>
      </c>
      <c r="CQ898" s="1062">
        <v>0</v>
      </c>
      <c r="CR898" s="1062">
        <v>0</v>
      </c>
      <c r="CS898" s="1062">
        <v>0</v>
      </c>
      <c r="CT898" s="1082">
        <v>1</v>
      </c>
      <c r="CW898" s="1062">
        <v>0</v>
      </c>
      <c r="CX898" s="1062">
        <v>1</v>
      </c>
      <c r="CY898" s="1062">
        <v>0</v>
      </c>
      <c r="CZ898" s="1062">
        <v>1</v>
      </c>
      <c r="DA898" s="1082">
        <v>1</v>
      </c>
      <c r="DB898" s="1082"/>
      <c r="DC898" s="1082"/>
      <c r="DD898" s="1082"/>
      <c r="DE898" s="1082"/>
      <c r="DF898" s="1082"/>
      <c r="DG898" s="1082"/>
      <c r="DH898" s="1082"/>
      <c r="DI898" s="1082"/>
      <c r="DJ898" s="1082"/>
      <c r="DK898" s="1082"/>
      <c r="DL898" s="1082"/>
      <c r="EF898" s="1062">
        <v>0</v>
      </c>
      <c r="EG898" s="1062">
        <v>5</v>
      </c>
      <c r="EH898" s="1062">
        <v>2</v>
      </c>
      <c r="EI898" s="1062">
        <v>7</v>
      </c>
      <c r="EJ898" s="1082">
        <v>1</v>
      </c>
      <c r="EM898" s="1062">
        <v>0</v>
      </c>
      <c r="EN898" s="1062">
        <v>8</v>
      </c>
      <c r="EO898" s="1062">
        <v>5</v>
      </c>
      <c r="EP898" s="1062">
        <v>13</v>
      </c>
      <c r="EQ898" s="1082">
        <v>1</v>
      </c>
      <c r="EU898" s="1062">
        <v>1</v>
      </c>
      <c r="EV898" s="1062">
        <v>1</v>
      </c>
      <c r="EW898" s="1062">
        <v>1</v>
      </c>
      <c r="EX898" s="1062">
        <v>3</v>
      </c>
      <c r="EY898" s="1081">
        <v>1</v>
      </c>
      <c r="FB898" s="1062">
        <v>1</v>
      </c>
      <c r="FC898" s="1062">
        <v>3</v>
      </c>
      <c r="FD898" s="1062">
        <v>7</v>
      </c>
      <c r="FE898" s="1062">
        <v>11</v>
      </c>
      <c r="FF898" s="1082">
        <v>1</v>
      </c>
      <c r="FJ898" s="1062">
        <v>0</v>
      </c>
      <c r="FK898" s="1062">
        <v>5</v>
      </c>
      <c r="FL898" s="1062">
        <v>4</v>
      </c>
      <c r="FM898" s="1062">
        <v>9</v>
      </c>
      <c r="FN898" s="1124">
        <v>1</v>
      </c>
      <c r="FQ898" s="1062">
        <v>0</v>
      </c>
      <c r="FR898" s="1062">
        <v>5</v>
      </c>
      <c r="FS898" s="1062">
        <v>8</v>
      </c>
      <c r="FT898" s="1062">
        <v>13</v>
      </c>
      <c r="FU898" s="1076">
        <v>1</v>
      </c>
      <c r="FY898" s="1062">
        <v>0</v>
      </c>
      <c r="FZ898" s="1062">
        <v>2</v>
      </c>
      <c r="GA898" s="1062">
        <v>2</v>
      </c>
      <c r="GB898" s="590">
        <v>4</v>
      </c>
      <c r="GC898" s="1139">
        <v>1</v>
      </c>
      <c r="GE898" s="589">
        <v>2</v>
      </c>
      <c r="GF898" s="589">
        <v>36</v>
      </c>
      <c r="GG898" s="589">
        <v>22</v>
      </c>
      <c r="GH898" s="586">
        <v>2</v>
      </c>
      <c r="GI898" s="586">
        <v>2</v>
      </c>
    </row>
    <row r="899" spans="1:192" hidden="1" x14ac:dyDescent="0.35">
      <c r="A899" s="1225">
        <v>43979</v>
      </c>
      <c r="Q899" s="1062">
        <v>1</v>
      </c>
      <c r="R899" s="1062">
        <v>4</v>
      </c>
      <c r="S899" s="1062">
        <v>7</v>
      </c>
      <c r="T899" s="1062">
        <v>12</v>
      </c>
      <c r="U899" s="1076">
        <v>1</v>
      </c>
      <c r="W899" s="1062">
        <v>1</v>
      </c>
      <c r="X899" s="1062">
        <v>8</v>
      </c>
      <c r="Y899" s="1062">
        <v>10</v>
      </c>
      <c r="Z899" s="1062">
        <v>19</v>
      </c>
      <c r="AA899" s="1076">
        <v>1</v>
      </c>
      <c r="AC899" s="1062">
        <v>0</v>
      </c>
      <c r="AD899" s="1062">
        <v>8</v>
      </c>
      <c r="AE899" s="1062">
        <v>6</v>
      </c>
      <c r="AF899" s="1062">
        <v>14</v>
      </c>
      <c r="AG899" s="1076">
        <v>1</v>
      </c>
      <c r="AJ899" s="1062">
        <v>0</v>
      </c>
      <c r="AK899" s="1062">
        <v>11</v>
      </c>
      <c r="AL899" s="1062">
        <v>8</v>
      </c>
      <c r="AM899" s="1062">
        <v>19</v>
      </c>
      <c r="AN899" s="1076">
        <v>1</v>
      </c>
      <c r="AQ899" s="1062">
        <v>0</v>
      </c>
      <c r="AR899" s="1062">
        <v>4</v>
      </c>
      <c r="AS899" s="1062">
        <v>1</v>
      </c>
      <c r="AT899" s="1062">
        <v>5</v>
      </c>
      <c r="AU899" s="1082">
        <v>1</v>
      </c>
      <c r="AX899" s="1062">
        <v>0</v>
      </c>
      <c r="AY899" s="1062">
        <v>7</v>
      </c>
      <c r="AZ899" s="1062">
        <v>4</v>
      </c>
      <c r="BA899" s="1062">
        <v>11</v>
      </c>
      <c r="BB899" s="1082">
        <v>1</v>
      </c>
      <c r="BP899" s="1062">
        <v>0</v>
      </c>
      <c r="BQ899" s="1128">
        <v>1</v>
      </c>
      <c r="BR899" s="1081">
        <v>0</v>
      </c>
      <c r="BV899" s="1062">
        <v>0</v>
      </c>
      <c r="BW899" s="1076">
        <v>1</v>
      </c>
      <c r="CA899" s="1062">
        <v>0</v>
      </c>
      <c r="CB899" s="1062">
        <v>5</v>
      </c>
      <c r="CC899" s="1062">
        <v>4</v>
      </c>
      <c r="CD899" s="1062">
        <v>9</v>
      </c>
      <c r="CE899" s="1082">
        <v>1</v>
      </c>
      <c r="CF899" s="1082" t="s">
        <v>323</v>
      </c>
      <c r="CH899" s="1062">
        <v>0</v>
      </c>
      <c r="CI899" s="1062">
        <v>5</v>
      </c>
      <c r="CJ899" s="1062">
        <v>4</v>
      </c>
      <c r="CK899" s="1062">
        <v>9</v>
      </c>
      <c r="CL899" s="1082">
        <v>1</v>
      </c>
      <c r="CP899" s="1062">
        <v>0</v>
      </c>
      <c r="CQ899" s="1062">
        <v>0</v>
      </c>
      <c r="CR899" s="1062">
        <v>0</v>
      </c>
      <c r="CS899" s="1062">
        <v>0</v>
      </c>
      <c r="CT899" s="1082">
        <v>1</v>
      </c>
      <c r="CW899" s="1062">
        <v>0</v>
      </c>
      <c r="CX899" s="1062">
        <v>0</v>
      </c>
      <c r="CY899" s="1062">
        <v>0</v>
      </c>
      <c r="CZ899" s="1062">
        <v>0</v>
      </c>
      <c r="DA899" s="1082">
        <v>1</v>
      </c>
      <c r="DB899" s="1082"/>
      <c r="DC899" s="1082"/>
      <c r="DD899" s="1082"/>
      <c r="DE899" s="1082"/>
      <c r="DF899" s="1082"/>
      <c r="DG899" s="1082"/>
      <c r="DH899" s="1082"/>
      <c r="DI899" s="1082"/>
      <c r="DJ899" s="1082"/>
      <c r="DK899" s="1082"/>
      <c r="DL899" s="1082"/>
      <c r="EF899" s="1062">
        <v>1</v>
      </c>
      <c r="EG899" s="1062">
        <v>3</v>
      </c>
      <c r="EH899" s="1062">
        <v>6</v>
      </c>
      <c r="EI899" s="1062">
        <v>10</v>
      </c>
      <c r="EJ899" s="1082">
        <v>1</v>
      </c>
      <c r="EM899" s="1062">
        <v>1</v>
      </c>
      <c r="EN899" s="1062">
        <v>6</v>
      </c>
      <c r="EO899" s="1062">
        <v>10</v>
      </c>
      <c r="EP899" s="1062">
        <v>17</v>
      </c>
      <c r="EQ899" s="1082">
        <v>1</v>
      </c>
      <c r="EU899" s="1062">
        <v>0</v>
      </c>
      <c r="EV899" s="1062">
        <v>6</v>
      </c>
      <c r="EW899" s="1062">
        <v>5</v>
      </c>
      <c r="EX899" s="1062">
        <v>11</v>
      </c>
      <c r="EY899" s="1081">
        <v>1</v>
      </c>
      <c r="FB899" s="1062">
        <v>0</v>
      </c>
      <c r="FC899" s="1062">
        <v>8</v>
      </c>
      <c r="FD899" s="1062">
        <v>8</v>
      </c>
      <c r="FE899" s="1062">
        <v>16</v>
      </c>
      <c r="FF899" s="1082">
        <v>1</v>
      </c>
      <c r="FJ899" s="1062">
        <v>2</v>
      </c>
      <c r="FK899" s="1062">
        <v>4</v>
      </c>
      <c r="FL899" s="1062">
        <v>4</v>
      </c>
      <c r="FM899" s="1062">
        <v>10</v>
      </c>
      <c r="FN899" s="1124">
        <v>1</v>
      </c>
      <c r="FQ899" s="1062">
        <v>2</v>
      </c>
      <c r="FR899" s="1062">
        <v>5</v>
      </c>
      <c r="FS899" s="1062">
        <v>7</v>
      </c>
      <c r="FT899" s="1062">
        <v>14</v>
      </c>
      <c r="FU899" s="1076">
        <v>1</v>
      </c>
      <c r="FY899" s="1062">
        <v>0</v>
      </c>
      <c r="FZ899" s="1062">
        <v>1</v>
      </c>
      <c r="GA899" s="1062">
        <v>1</v>
      </c>
      <c r="GB899" s="590">
        <v>2</v>
      </c>
      <c r="GC899" s="1139">
        <v>1</v>
      </c>
      <c r="GE899" s="589">
        <v>3</v>
      </c>
      <c r="GF899" s="589">
        <v>31</v>
      </c>
      <c r="GG899" s="589">
        <v>27</v>
      </c>
      <c r="GH899" s="586">
        <v>2</v>
      </c>
      <c r="GI899" s="586">
        <v>3</v>
      </c>
    </row>
    <row r="900" spans="1:192" hidden="1" x14ac:dyDescent="0.35">
      <c r="A900" s="1227">
        <v>43980</v>
      </c>
      <c r="Q900" s="1062">
        <v>0</v>
      </c>
      <c r="R900" s="1062">
        <v>6</v>
      </c>
      <c r="S900" s="1062">
        <v>2</v>
      </c>
      <c r="T900" s="1062">
        <v>8</v>
      </c>
      <c r="U900" s="1076">
        <v>1</v>
      </c>
      <c r="W900" s="1062">
        <v>0</v>
      </c>
      <c r="X900" s="1062">
        <v>8</v>
      </c>
      <c r="Y900" s="1062">
        <v>3</v>
      </c>
      <c r="Z900" s="1062">
        <v>11</v>
      </c>
      <c r="AA900" s="1076">
        <v>1</v>
      </c>
      <c r="AC900" s="1062">
        <v>0</v>
      </c>
      <c r="AD900" s="1062">
        <v>6</v>
      </c>
      <c r="AE900" s="1062">
        <v>6</v>
      </c>
      <c r="AF900" s="1062">
        <v>12</v>
      </c>
      <c r="AG900" s="1076">
        <v>1</v>
      </c>
      <c r="AJ900" s="1062">
        <v>0</v>
      </c>
      <c r="AK900" s="1062">
        <v>8</v>
      </c>
      <c r="AL900" s="1062">
        <v>7</v>
      </c>
      <c r="AM900" s="1062">
        <v>15</v>
      </c>
      <c r="AN900" s="1076">
        <v>1</v>
      </c>
      <c r="AQ900" s="1062">
        <v>1</v>
      </c>
      <c r="AR900" s="1062">
        <v>4</v>
      </c>
      <c r="AS900" s="1062">
        <v>1</v>
      </c>
      <c r="AT900" s="1062">
        <v>6</v>
      </c>
      <c r="AU900" s="1082">
        <v>1</v>
      </c>
      <c r="AX900" s="1062">
        <v>1</v>
      </c>
      <c r="AY900" s="1062">
        <v>7</v>
      </c>
      <c r="AZ900" s="1062">
        <v>3</v>
      </c>
      <c r="BA900" s="1062">
        <v>11</v>
      </c>
      <c r="BB900" s="1082">
        <v>1</v>
      </c>
      <c r="BP900" s="1062">
        <v>0</v>
      </c>
      <c r="BQ900" s="1128">
        <v>1</v>
      </c>
      <c r="BR900" s="1081">
        <v>0</v>
      </c>
      <c r="BV900" s="1062">
        <v>0</v>
      </c>
      <c r="BW900" s="1076">
        <v>1</v>
      </c>
      <c r="CA900" s="1062">
        <v>0</v>
      </c>
      <c r="CB900" s="1062">
        <v>8</v>
      </c>
      <c r="CC900" s="1062">
        <v>3</v>
      </c>
      <c r="CD900" s="1062">
        <v>11</v>
      </c>
      <c r="CE900" s="1082">
        <v>1</v>
      </c>
      <c r="CF900" s="1082" t="s">
        <v>323</v>
      </c>
      <c r="CH900" s="1062">
        <v>0</v>
      </c>
      <c r="CI900" s="1062">
        <v>9</v>
      </c>
      <c r="CJ900" s="1062">
        <v>9</v>
      </c>
      <c r="CK900" s="1062">
        <v>18</v>
      </c>
      <c r="CL900" s="1082">
        <v>1</v>
      </c>
      <c r="CP900" s="1062">
        <v>0</v>
      </c>
      <c r="CQ900" s="1062">
        <v>0</v>
      </c>
      <c r="CR900" s="1062">
        <v>0</v>
      </c>
      <c r="CS900" s="1062">
        <v>0</v>
      </c>
      <c r="CT900" s="1082">
        <v>1</v>
      </c>
      <c r="CW900" s="1062">
        <v>0</v>
      </c>
      <c r="CX900" s="1062">
        <v>0</v>
      </c>
      <c r="CY900" s="1062">
        <v>0</v>
      </c>
      <c r="CZ900" s="1062">
        <v>0</v>
      </c>
      <c r="DA900" s="1082">
        <v>1</v>
      </c>
      <c r="DB900" s="1082"/>
      <c r="DC900" s="1082"/>
      <c r="DD900" s="1082"/>
      <c r="DE900" s="1082"/>
      <c r="DF900" s="1082"/>
      <c r="DG900" s="1082"/>
      <c r="DH900" s="1082"/>
      <c r="DI900" s="1082"/>
      <c r="DJ900" s="1082"/>
      <c r="DK900" s="1082"/>
      <c r="DL900" s="1082"/>
      <c r="EF900" s="1062">
        <v>0</v>
      </c>
      <c r="EG900" s="1062">
        <v>2</v>
      </c>
      <c r="EH900" s="1062">
        <v>3</v>
      </c>
      <c r="EI900" s="1062">
        <v>5</v>
      </c>
      <c r="EJ900" s="1082">
        <v>1</v>
      </c>
      <c r="EM900" s="1062">
        <v>0</v>
      </c>
      <c r="EN900" s="1062">
        <v>5</v>
      </c>
      <c r="EO900" s="1062">
        <v>6</v>
      </c>
      <c r="EP900" s="1062">
        <v>11</v>
      </c>
      <c r="EQ900" s="1082">
        <v>1</v>
      </c>
      <c r="EU900" s="1062">
        <v>0</v>
      </c>
      <c r="EV900" s="1062">
        <v>12</v>
      </c>
      <c r="EW900" s="1062">
        <v>2</v>
      </c>
      <c r="EX900" s="1062">
        <v>14</v>
      </c>
      <c r="EY900" s="1081">
        <v>1</v>
      </c>
      <c r="FB900" s="1062">
        <v>0</v>
      </c>
      <c r="FC900" s="1062">
        <v>16</v>
      </c>
      <c r="FD900" s="1062">
        <v>7</v>
      </c>
      <c r="FE900" s="1062">
        <v>23</v>
      </c>
      <c r="FF900" s="1082">
        <v>1</v>
      </c>
      <c r="FJ900" s="1062">
        <v>0</v>
      </c>
      <c r="FK900" s="1062">
        <v>5</v>
      </c>
      <c r="FL900" s="1062">
        <v>2</v>
      </c>
      <c r="FM900" s="1062">
        <v>7</v>
      </c>
      <c r="FN900" s="1124">
        <v>1</v>
      </c>
      <c r="FQ900" s="1062">
        <v>1</v>
      </c>
      <c r="FR900" s="1062">
        <v>6</v>
      </c>
      <c r="FS900" s="1062">
        <v>5</v>
      </c>
      <c r="FT900" s="1062">
        <v>12</v>
      </c>
      <c r="FU900" s="1076">
        <v>1</v>
      </c>
      <c r="FY900" s="1062">
        <v>0</v>
      </c>
      <c r="FZ900" s="1062">
        <v>0</v>
      </c>
      <c r="GA900" s="1062">
        <v>1</v>
      </c>
      <c r="GB900" s="590">
        <v>1</v>
      </c>
      <c r="GC900" s="1139">
        <v>1</v>
      </c>
      <c r="GE900" s="589">
        <v>1</v>
      </c>
      <c r="GF900" s="589">
        <v>37</v>
      </c>
      <c r="GG900" s="589">
        <v>18</v>
      </c>
      <c r="GH900" s="586">
        <v>2</v>
      </c>
      <c r="GI900" s="586">
        <v>0</v>
      </c>
      <c r="GJ900" s="586">
        <f>SUM(GI880:GI900)</f>
        <v>24</v>
      </c>
    </row>
    <row r="901" spans="1:192" hidden="1" x14ac:dyDescent="0.35">
      <c r="A901" s="1225">
        <v>43983</v>
      </c>
      <c r="Q901" s="1062">
        <v>0</v>
      </c>
      <c r="R901" s="1062">
        <v>6</v>
      </c>
      <c r="S901" s="1062">
        <v>8</v>
      </c>
      <c r="T901" s="1062">
        <v>14</v>
      </c>
      <c r="U901" s="1076">
        <v>1</v>
      </c>
      <c r="W901" s="1062">
        <v>0</v>
      </c>
      <c r="X901" s="1062">
        <v>7</v>
      </c>
      <c r="Y901" s="1062">
        <v>10</v>
      </c>
      <c r="Z901" s="1062">
        <v>17</v>
      </c>
      <c r="AA901" s="1076">
        <v>1</v>
      </c>
      <c r="AC901" s="1062">
        <v>0</v>
      </c>
      <c r="AD901" s="1062">
        <v>7</v>
      </c>
      <c r="AE901" s="1062">
        <v>4</v>
      </c>
      <c r="AF901" s="1062">
        <v>11</v>
      </c>
      <c r="AG901" s="1076">
        <v>1</v>
      </c>
      <c r="AJ901" s="1062">
        <v>0</v>
      </c>
      <c r="AK901" s="1062">
        <v>10</v>
      </c>
      <c r="AL901" s="1062">
        <v>5</v>
      </c>
      <c r="AM901" s="1062">
        <v>15</v>
      </c>
      <c r="AN901" s="1076">
        <v>1</v>
      </c>
      <c r="AQ901" s="1062">
        <v>0</v>
      </c>
      <c r="AR901" s="1062">
        <v>3</v>
      </c>
      <c r="AS901" s="1062">
        <v>3</v>
      </c>
      <c r="AT901" s="1062">
        <v>6</v>
      </c>
      <c r="AU901" s="1082">
        <v>1</v>
      </c>
      <c r="AX901" s="1062">
        <v>0</v>
      </c>
      <c r="AY901" s="1062">
        <v>4</v>
      </c>
      <c r="AZ901" s="1062">
        <v>3</v>
      </c>
      <c r="BA901" s="1062">
        <v>7</v>
      </c>
      <c r="BB901" s="1082">
        <v>1</v>
      </c>
      <c r="BP901" s="1062">
        <v>0</v>
      </c>
      <c r="BQ901" s="1128">
        <v>1</v>
      </c>
      <c r="BR901" s="1081">
        <v>0</v>
      </c>
      <c r="BV901" s="1062">
        <v>0</v>
      </c>
      <c r="BW901" s="1076">
        <v>1</v>
      </c>
      <c r="CA901" s="1062">
        <v>0</v>
      </c>
      <c r="CB901" s="1062">
        <v>3</v>
      </c>
      <c r="CC901" s="1062">
        <v>7</v>
      </c>
      <c r="CD901" s="1062">
        <v>10</v>
      </c>
      <c r="CE901" s="1082">
        <v>1</v>
      </c>
      <c r="CF901" s="1082" t="s">
        <v>323</v>
      </c>
      <c r="CH901" s="1062">
        <v>0</v>
      </c>
      <c r="CI901" s="1062">
        <v>5</v>
      </c>
      <c r="CJ901" s="1062">
        <v>13</v>
      </c>
      <c r="CK901" s="1062">
        <v>18</v>
      </c>
      <c r="CL901" s="1082">
        <v>1</v>
      </c>
      <c r="CP901" s="1062">
        <v>0</v>
      </c>
      <c r="CQ901" s="1062">
        <v>0</v>
      </c>
      <c r="CR901" s="1062">
        <v>0</v>
      </c>
      <c r="CS901" s="1062">
        <v>0</v>
      </c>
      <c r="CT901" s="1082">
        <v>1</v>
      </c>
      <c r="CW901" s="1062">
        <v>0</v>
      </c>
      <c r="CX901" s="1062">
        <v>0</v>
      </c>
      <c r="CY901" s="1062">
        <v>0</v>
      </c>
      <c r="CZ901" s="1062">
        <v>0</v>
      </c>
      <c r="DA901" s="1082">
        <v>1</v>
      </c>
      <c r="DB901" s="1082"/>
      <c r="DC901" s="1082"/>
      <c r="DD901" s="1082"/>
      <c r="DE901" s="1082"/>
      <c r="DF901" s="1082"/>
      <c r="DG901" s="1082"/>
      <c r="DH901" s="1082"/>
      <c r="DI901" s="1082"/>
      <c r="DJ901" s="1082"/>
      <c r="DK901" s="1082"/>
      <c r="DL901" s="1082"/>
      <c r="EF901" s="1062">
        <v>0</v>
      </c>
      <c r="EG901" s="1062">
        <v>3</v>
      </c>
      <c r="EH901" s="1062">
        <v>5</v>
      </c>
      <c r="EI901" s="1062">
        <v>8</v>
      </c>
      <c r="EJ901" s="1082">
        <v>1</v>
      </c>
      <c r="EM901" s="1062">
        <v>0</v>
      </c>
      <c r="EN901" s="1062">
        <v>5</v>
      </c>
      <c r="EO901" s="1062">
        <v>7</v>
      </c>
      <c r="EP901" s="1062">
        <v>12</v>
      </c>
      <c r="EQ901" s="1082">
        <v>1</v>
      </c>
      <c r="EU901" s="1062">
        <v>0</v>
      </c>
      <c r="EV901" s="1062">
        <v>2</v>
      </c>
      <c r="EW901" s="1062">
        <v>7</v>
      </c>
      <c r="EX901" s="1062">
        <v>9</v>
      </c>
      <c r="EY901" s="1081">
        <v>1</v>
      </c>
      <c r="FB901" s="1062">
        <v>0</v>
      </c>
      <c r="FC901" s="1062">
        <v>3</v>
      </c>
      <c r="FD901" s="1062">
        <v>10</v>
      </c>
      <c r="FE901" s="1062">
        <v>13</v>
      </c>
      <c r="FF901" s="1082">
        <v>1</v>
      </c>
      <c r="FJ901" s="1062">
        <v>0</v>
      </c>
      <c r="FK901" s="1062">
        <v>3</v>
      </c>
      <c r="FL901" s="1062">
        <v>7</v>
      </c>
      <c r="FM901" s="1062">
        <v>10</v>
      </c>
      <c r="FN901" s="1124">
        <v>1</v>
      </c>
      <c r="FQ901" s="1062">
        <v>0</v>
      </c>
      <c r="FR901" s="1062">
        <v>4</v>
      </c>
      <c r="FS901" s="1062">
        <v>9</v>
      </c>
      <c r="FT901" s="1062">
        <v>13</v>
      </c>
      <c r="FU901" s="1076">
        <v>1</v>
      </c>
      <c r="FY901" s="1062">
        <v>0</v>
      </c>
      <c r="FZ901" s="1062">
        <v>1</v>
      </c>
      <c r="GA901" s="1062">
        <v>0</v>
      </c>
      <c r="GB901" s="590">
        <v>1</v>
      </c>
      <c r="GC901" s="1139">
        <v>1</v>
      </c>
      <c r="GE901" s="589">
        <v>0</v>
      </c>
      <c r="GF901" s="589">
        <v>22</v>
      </c>
      <c r="GG901" s="589">
        <v>33</v>
      </c>
      <c r="GH901" s="586">
        <v>1</v>
      </c>
      <c r="GI901" s="586">
        <v>2</v>
      </c>
    </row>
    <row r="902" spans="1:192" hidden="1" x14ac:dyDescent="0.35">
      <c r="A902" s="1225">
        <v>43984</v>
      </c>
      <c r="Q902" s="1062">
        <v>1</v>
      </c>
      <c r="R902" s="1062">
        <v>3</v>
      </c>
      <c r="S902" s="1062">
        <v>5</v>
      </c>
      <c r="T902" s="1062">
        <v>9</v>
      </c>
      <c r="U902" s="1076">
        <v>1</v>
      </c>
      <c r="W902" s="1062">
        <v>1</v>
      </c>
      <c r="X902" s="1062">
        <v>3</v>
      </c>
      <c r="Y902" s="1062">
        <v>7</v>
      </c>
      <c r="Z902" s="1062">
        <v>11</v>
      </c>
      <c r="AA902" s="1076">
        <v>1</v>
      </c>
      <c r="AC902" s="1062">
        <v>0</v>
      </c>
      <c r="AD902" s="1062">
        <v>4</v>
      </c>
      <c r="AE902" s="1062">
        <v>0</v>
      </c>
      <c r="AF902" s="1062">
        <v>4</v>
      </c>
      <c r="AG902" s="1076">
        <v>1</v>
      </c>
      <c r="AJ902" s="1062">
        <v>0</v>
      </c>
      <c r="AK902" s="1062">
        <v>6</v>
      </c>
      <c r="AL902" s="1062">
        <v>2</v>
      </c>
      <c r="AM902" s="1062">
        <v>8</v>
      </c>
      <c r="AN902" s="1076">
        <v>1</v>
      </c>
      <c r="AQ902" s="1062">
        <v>0</v>
      </c>
      <c r="AR902" s="1062">
        <v>5</v>
      </c>
      <c r="AS902" s="1062">
        <v>2</v>
      </c>
      <c r="AT902" s="1062">
        <v>7</v>
      </c>
      <c r="AU902" s="1082">
        <v>1</v>
      </c>
      <c r="AX902" s="1062">
        <v>0</v>
      </c>
      <c r="AY902" s="1062">
        <v>5</v>
      </c>
      <c r="AZ902" s="1062">
        <v>3</v>
      </c>
      <c r="BA902" s="1062">
        <v>8</v>
      </c>
      <c r="BB902" s="1082">
        <v>1</v>
      </c>
      <c r="BP902" s="1062">
        <v>0</v>
      </c>
      <c r="BQ902" s="1128">
        <v>1</v>
      </c>
      <c r="BR902" s="1081">
        <v>0</v>
      </c>
      <c r="BV902" s="1062">
        <v>0</v>
      </c>
      <c r="BW902" s="1076">
        <v>1</v>
      </c>
      <c r="CA902" s="1062">
        <v>0</v>
      </c>
      <c r="CB902" s="1062">
        <v>2</v>
      </c>
      <c r="CC902" s="1062">
        <v>7</v>
      </c>
      <c r="CD902" s="1062">
        <v>9</v>
      </c>
      <c r="CE902" s="1082">
        <v>1</v>
      </c>
      <c r="CF902" s="1082" t="s">
        <v>323</v>
      </c>
      <c r="CH902" s="1062">
        <v>0</v>
      </c>
      <c r="CI902" s="1062">
        <v>4</v>
      </c>
      <c r="CJ902" s="1062">
        <v>9</v>
      </c>
      <c r="CK902" s="1062">
        <v>13</v>
      </c>
      <c r="CL902" s="1082">
        <v>1</v>
      </c>
      <c r="CP902" s="1062">
        <v>0</v>
      </c>
      <c r="CQ902" s="1062">
        <v>1</v>
      </c>
      <c r="CR902" s="1062">
        <v>0</v>
      </c>
      <c r="CS902" s="1062">
        <v>1</v>
      </c>
      <c r="CT902" s="1082">
        <v>1</v>
      </c>
      <c r="CW902" s="1062">
        <v>0</v>
      </c>
      <c r="CX902" s="1062">
        <v>1</v>
      </c>
      <c r="CY902" s="1062">
        <v>0</v>
      </c>
      <c r="CZ902" s="1062">
        <v>1</v>
      </c>
      <c r="DA902" s="1082">
        <v>1</v>
      </c>
      <c r="DB902" s="1082"/>
      <c r="DC902" s="1082"/>
      <c r="DD902" s="1082"/>
      <c r="DE902" s="1082"/>
      <c r="DF902" s="1082"/>
      <c r="DG902" s="1082"/>
      <c r="DH902" s="1082"/>
      <c r="DI902" s="1082"/>
      <c r="DJ902" s="1082"/>
      <c r="DK902" s="1082"/>
      <c r="DL902" s="1082"/>
      <c r="EF902" s="1062">
        <v>0</v>
      </c>
      <c r="EG902" s="1062">
        <v>1</v>
      </c>
      <c r="EH902" s="1062">
        <v>4</v>
      </c>
      <c r="EI902" s="1062">
        <v>5</v>
      </c>
      <c r="EJ902" s="1082">
        <v>1</v>
      </c>
      <c r="EM902" s="1062">
        <v>0</v>
      </c>
      <c r="EN902" s="1062">
        <v>2</v>
      </c>
      <c r="EO902" s="1062">
        <v>10</v>
      </c>
      <c r="EP902" s="1062">
        <v>12</v>
      </c>
      <c r="EQ902" s="1082">
        <v>1</v>
      </c>
      <c r="EU902" s="1062">
        <v>0</v>
      </c>
      <c r="EV902" s="1062">
        <v>7</v>
      </c>
      <c r="EW902" s="1062">
        <v>2</v>
      </c>
      <c r="EX902" s="1062">
        <v>9</v>
      </c>
      <c r="EY902" s="1081">
        <v>1</v>
      </c>
      <c r="FB902" s="1062">
        <v>0</v>
      </c>
      <c r="FC902" s="1062">
        <v>8</v>
      </c>
      <c r="FD902" s="1062">
        <v>6</v>
      </c>
      <c r="FE902" s="1062">
        <v>14</v>
      </c>
      <c r="FF902" s="1082">
        <v>1</v>
      </c>
      <c r="FJ902" s="1062">
        <v>0</v>
      </c>
      <c r="FK902" s="1062">
        <v>1</v>
      </c>
      <c r="FL902" s="1062">
        <v>3</v>
      </c>
      <c r="FM902" s="1062">
        <v>4</v>
      </c>
      <c r="FN902" s="1124">
        <v>1</v>
      </c>
      <c r="FQ902" s="1062">
        <v>0</v>
      </c>
      <c r="FR902" s="1062">
        <v>1</v>
      </c>
      <c r="FS902" s="1062">
        <v>6</v>
      </c>
      <c r="FT902" s="1062">
        <v>7</v>
      </c>
      <c r="FU902" s="1076">
        <v>1</v>
      </c>
      <c r="FY902" s="1062">
        <v>1</v>
      </c>
      <c r="FZ902" s="1062">
        <v>1</v>
      </c>
      <c r="GA902" s="1062">
        <v>0</v>
      </c>
      <c r="GB902" s="590">
        <v>2</v>
      </c>
      <c r="GC902" s="1139">
        <v>1</v>
      </c>
      <c r="GE902" s="589">
        <v>1</v>
      </c>
      <c r="GF902" s="589">
        <v>22</v>
      </c>
      <c r="GG902" s="589">
        <v>18</v>
      </c>
      <c r="GH902" s="586">
        <v>1</v>
      </c>
      <c r="GI902" s="586">
        <v>0</v>
      </c>
    </row>
    <row r="903" spans="1:192" hidden="1" x14ac:dyDescent="0.35">
      <c r="A903" s="1225">
        <v>43985</v>
      </c>
      <c r="Q903" s="1062">
        <v>0</v>
      </c>
      <c r="R903" s="1062">
        <v>5</v>
      </c>
      <c r="S903" s="1062">
        <v>4</v>
      </c>
      <c r="T903" s="1062">
        <v>9</v>
      </c>
      <c r="U903" s="1076">
        <v>1</v>
      </c>
      <c r="W903" s="1062">
        <v>0</v>
      </c>
      <c r="X903" s="1062">
        <v>5</v>
      </c>
      <c r="Y903" s="1062">
        <v>5</v>
      </c>
      <c r="Z903" s="1062">
        <v>10</v>
      </c>
      <c r="AA903" s="1076">
        <v>1</v>
      </c>
      <c r="AC903" s="1062">
        <v>0</v>
      </c>
      <c r="AD903" s="1062">
        <v>2</v>
      </c>
      <c r="AE903" s="1062">
        <v>6</v>
      </c>
      <c r="AF903" s="1062">
        <v>8</v>
      </c>
      <c r="AG903" s="1076">
        <v>1</v>
      </c>
      <c r="AJ903" s="1062">
        <v>0</v>
      </c>
      <c r="AK903" s="1062">
        <v>4</v>
      </c>
      <c r="AL903" s="1062">
        <v>6</v>
      </c>
      <c r="AM903" s="1062">
        <v>10</v>
      </c>
      <c r="AN903" s="1076">
        <v>1</v>
      </c>
      <c r="AQ903" s="1062">
        <v>0</v>
      </c>
      <c r="AR903" s="1062">
        <v>2</v>
      </c>
      <c r="AS903" s="1062">
        <v>1</v>
      </c>
      <c r="AT903" s="1062">
        <v>3</v>
      </c>
      <c r="AU903" s="1082">
        <v>1</v>
      </c>
      <c r="AX903" s="1062">
        <v>0</v>
      </c>
      <c r="AY903" s="1062">
        <v>4</v>
      </c>
      <c r="AZ903" s="1062">
        <v>2</v>
      </c>
      <c r="BA903" s="1062">
        <v>6</v>
      </c>
      <c r="BB903" s="1082">
        <v>1</v>
      </c>
      <c r="BP903" s="1062">
        <v>0</v>
      </c>
      <c r="BQ903" s="1128">
        <v>1</v>
      </c>
      <c r="BR903" s="1081">
        <v>0</v>
      </c>
      <c r="BV903" s="1062">
        <v>0</v>
      </c>
      <c r="BW903" s="1076">
        <v>1</v>
      </c>
      <c r="CA903" s="1062">
        <v>0</v>
      </c>
      <c r="CB903" s="1062">
        <v>3</v>
      </c>
      <c r="CC903" s="1062">
        <v>4</v>
      </c>
      <c r="CD903" s="1062">
        <v>7</v>
      </c>
      <c r="CE903" s="1082">
        <v>1</v>
      </c>
      <c r="CF903" s="1082" t="s">
        <v>323</v>
      </c>
      <c r="CH903" s="1062">
        <v>0</v>
      </c>
      <c r="CI903" s="1062">
        <v>6</v>
      </c>
      <c r="CJ903" s="1062">
        <v>5</v>
      </c>
      <c r="CK903" s="1062">
        <v>11</v>
      </c>
      <c r="CL903" s="1082">
        <v>1</v>
      </c>
      <c r="CP903" s="1062">
        <v>0</v>
      </c>
      <c r="CQ903" s="1062">
        <v>0</v>
      </c>
      <c r="CR903" s="1062">
        <v>0</v>
      </c>
      <c r="CS903" s="1062">
        <v>0</v>
      </c>
      <c r="CT903" s="1082">
        <v>1</v>
      </c>
      <c r="CW903" s="1062">
        <v>0</v>
      </c>
      <c r="CX903" s="1062">
        <v>1</v>
      </c>
      <c r="CY903" s="1062">
        <v>0</v>
      </c>
      <c r="CZ903" s="1062">
        <v>1</v>
      </c>
      <c r="DA903" s="1082">
        <v>1</v>
      </c>
      <c r="DB903" s="1082"/>
      <c r="DC903" s="1082"/>
      <c r="DD903" s="1082"/>
      <c r="DE903" s="1082"/>
      <c r="DF903" s="1082"/>
      <c r="DG903" s="1082"/>
      <c r="DH903" s="1082"/>
      <c r="DI903" s="1082"/>
      <c r="DJ903" s="1082"/>
      <c r="DK903" s="1082"/>
      <c r="DL903" s="1082"/>
      <c r="EF903" s="1062">
        <v>1</v>
      </c>
      <c r="EG903" s="1062">
        <v>2</v>
      </c>
      <c r="EH903" s="1062">
        <v>2</v>
      </c>
      <c r="EI903" s="1062">
        <v>5</v>
      </c>
      <c r="EJ903" s="1082">
        <v>1</v>
      </c>
      <c r="EM903" s="1062">
        <v>1</v>
      </c>
      <c r="EN903" s="1062">
        <v>3</v>
      </c>
      <c r="EO903" s="1062">
        <v>3</v>
      </c>
      <c r="EP903" s="1062">
        <v>7</v>
      </c>
      <c r="EQ903" s="1082">
        <v>1</v>
      </c>
      <c r="EU903" s="1062">
        <v>0</v>
      </c>
      <c r="EV903" s="1062">
        <v>5</v>
      </c>
      <c r="EW903" s="1062">
        <v>1</v>
      </c>
      <c r="EX903" s="1062">
        <v>6</v>
      </c>
      <c r="EY903" s="1081">
        <v>1</v>
      </c>
      <c r="FB903" s="1062">
        <v>0</v>
      </c>
      <c r="FC903" s="1062">
        <v>8</v>
      </c>
      <c r="FD903" s="1062">
        <v>7</v>
      </c>
      <c r="FE903" s="1062">
        <v>15</v>
      </c>
      <c r="FF903" s="1082">
        <v>1</v>
      </c>
      <c r="FJ903" s="1062">
        <v>0</v>
      </c>
      <c r="FK903" s="1062">
        <v>3</v>
      </c>
      <c r="FL903" s="1062">
        <v>4</v>
      </c>
      <c r="FM903" s="1062">
        <v>7</v>
      </c>
      <c r="FN903" s="1124">
        <v>1</v>
      </c>
      <c r="FQ903" s="1062">
        <v>0</v>
      </c>
      <c r="FR903" s="1062">
        <v>3</v>
      </c>
      <c r="FS903" s="1062">
        <v>8</v>
      </c>
      <c r="FT903" s="1062">
        <v>11</v>
      </c>
      <c r="FU903" s="1076">
        <v>1</v>
      </c>
      <c r="FY903" s="1062">
        <v>1</v>
      </c>
      <c r="FZ903" s="1062">
        <v>0</v>
      </c>
      <c r="GA903" s="1062">
        <v>0</v>
      </c>
      <c r="GB903" s="590">
        <v>1</v>
      </c>
      <c r="GC903" s="1139">
        <v>1</v>
      </c>
      <c r="GE903" s="589">
        <v>2</v>
      </c>
      <c r="GF903" s="589">
        <v>17</v>
      </c>
      <c r="GG903" s="589">
        <v>18</v>
      </c>
      <c r="GH903" s="586">
        <v>0</v>
      </c>
      <c r="GI903" s="586">
        <v>0</v>
      </c>
    </row>
    <row r="904" spans="1:192" hidden="1" x14ac:dyDescent="0.35">
      <c r="A904" s="1225">
        <v>43986</v>
      </c>
      <c r="Q904" s="1062">
        <v>0</v>
      </c>
      <c r="R904" s="1062">
        <v>5</v>
      </c>
      <c r="S904" s="1062">
        <v>5</v>
      </c>
      <c r="T904" s="1062">
        <v>10</v>
      </c>
      <c r="U904" s="1076">
        <v>1</v>
      </c>
      <c r="W904" s="1062">
        <v>0</v>
      </c>
      <c r="X904" s="1062">
        <v>5</v>
      </c>
      <c r="Y904" s="1062">
        <v>6</v>
      </c>
      <c r="Z904" s="1062">
        <v>11</v>
      </c>
      <c r="AA904" s="1076">
        <v>1</v>
      </c>
      <c r="AC904" s="1062">
        <v>0</v>
      </c>
      <c r="AD904" s="1062">
        <v>3</v>
      </c>
      <c r="AE904" s="1062">
        <v>2</v>
      </c>
      <c r="AF904" s="1062">
        <v>5</v>
      </c>
      <c r="AG904" s="1076">
        <v>1</v>
      </c>
      <c r="AJ904" s="1062">
        <v>0</v>
      </c>
      <c r="AK904" s="1062">
        <v>4</v>
      </c>
      <c r="AL904" s="1062">
        <v>2</v>
      </c>
      <c r="AM904" s="1062">
        <v>6</v>
      </c>
      <c r="AN904" s="1076">
        <v>1</v>
      </c>
      <c r="AQ904" s="1062">
        <v>0</v>
      </c>
      <c r="AR904" s="1062">
        <v>1</v>
      </c>
      <c r="AS904" s="1062">
        <v>2</v>
      </c>
      <c r="AT904" s="1062">
        <v>3</v>
      </c>
      <c r="AU904" s="1082">
        <v>1</v>
      </c>
      <c r="AX904" s="1062">
        <v>0</v>
      </c>
      <c r="AY904" s="1062">
        <v>4</v>
      </c>
      <c r="AZ904" s="1062">
        <v>2</v>
      </c>
      <c r="BA904" s="1062">
        <v>6</v>
      </c>
      <c r="BB904" s="1082">
        <v>1</v>
      </c>
      <c r="BP904" s="1062">
        <v>0</v>
      </c>
      <c r="BQ904" s="1128">
        <v>1</v>
      </c>
      <c r="BR904" s="1081">
        <v>0</v>
      </c>
      <c r="BV904" s="1062">
        <v>0</v>
      </c>
      <c r="BW904" s="1076">
        <v>1</v>
      </c>
      <c r="CA904" s="1062">
        <v>0</v>
      </c>
      <c r="CB904" s="1062">
        <v>3</v>
      </c>
      <c r="CC904" s="1062">
        <v>2</v>
      </c>
      <c r="CD904" s="1062">
        <v>5</v>
      </c>
      <c r="CE904" s="1082">
        <v>1</v>
      </c>
      <c r="CF904" s="1082" t="s">
        <v>323</v>
      </c>
      <c r="CH904" s="1062">
        <v>0</v>
      </c>
      <c r="CI904" s="1062">
        <v>5</v>
      </c>
      <c r="CJ904" s="1062">
        <v>6</v>
      </c>
      <c r="CK904" s="1062">
        <v>11</v>
      </c>
      <c r="CL904" s="1082">
        <v>1</v>
      </c>
      <c r="CP904" s="1062">
        <v>0</v>
      </c>
      <c r="CQ904" s="1062">
        <v>0</v>
      </c>
      <c r="CR904" s="1062">
        <v>0</v>
      </c>
      <c r="CS904" s="1062">
        <v>0</v>
      </c>
      <c r="CT904" s="1082">
        <v>1</v>
      </c>
      <c r="CW904" s="1062">
        <v>0</v>
      </c>
      <c r="CX904" s="1062">
        <v>0</v>
      </c>
      <c r="CY904" s="1062">
        <v>0</v>
      </c>
      <c r="CZ904" s="1062">
        <v>0</v>
      </c>
      <c r="DA904" s="1082">
        <v>1</v>
      </c>
      <c r="DB904" s="1082"/>
      <c r="DC904" s="1082"/>
      <c r="DD904" s="1082"/>
      <c r="DE904" s="1082"/>
      <c r="DF904" s="1082"/>
      <c r="DG904" s="1082"/>
      <c r="DH904" s="1082"/>
      <c r="DI904" s="1082"/>
      <c r="DJ904" s="1082"/>
      <c r="DK904" s="1082"/>
      <c r="DL904" s="1082"/>
      <c r="EF904" s="1062">
        <v>0</v>
      </c>
      <c r="EG904" s="1062">
        <v>1</v>
      </c>
      <c r="EH904" s="1062">
        <v>5</v>
      </c>
      <c r="EI904" s="1062">
        <v>6</v>
      </c>
      <c r="EJ904" s="1082">
        <v>1</v>
      </c>
      <c r="EM904" s="1062">
        <v>0</v>
      </c>
      <c r="EN904" s="1062">
        <v>1</v>
      </c>
      <c r="EO904" s="1062">
        <v>7</v>
      </c>
      <c r="EP904" s="1062">
        <v>8</v>
      </c>
      <c r="EQ904" s="1082">
        <v>1</v>
      </c>
      <c r="EU904" s="1062">
        <v>0</v>
      </c>
      <c r="EV904" s="1062">
        <v>4</v>
      </c>
      <c r="EW904" s="1062">
        <v>5</v>
      </c>
      <c r="EX904" s="1062">
        <v>9</v>
      </c>
      <c r="EY904" s="1081">
        <v>1</v>
      </c>
      <c r="FB904" s="1062">
        <v>0</v>
      </c>
      <c r="FC904" s="1062">
        <v>8</v>
      </c>
      <c r="FD904" s="1062">
        <v>8</v>
      </c>
      <c r="FE904" s="1062">
        <v>16</v>
      </c>
      <c r="FF904" s="1082">
        <v>1</v>
      </c>
      <c r="FJ904" s="1062">
        <v>0</v>
      </c>
      <c r="FK904" s="1062">
        <v>3</v>
      </c>
      <c r="FL904" s="1062">
        <v>3</v>
      </c>
      <c r="FM904" s="1062">
        <v>6</v>
      </c>
      <c r="FN904" s="1124">
        <v>1</v>
      </c>
      <c r="FQ904" s="1062">
        <v>0</v>
      </c>
      <c r="FR904" s="1062">
        <v>3</v>
      </c>
      <c r="FS904" s="1062">
        <v>7</v>
      </c>
      <c r="FT904" s="1062">
        <v>10</v>
      </c>
      <c r="FU904" s="1076">
        <v>1</v>
      </c>
      <c r="FY904" s="1062">
        <v>0</v>
      </c>
      <c r="FZ904" s="1062">
        <v>0</v>
      </c>
      <c r="GA904" s="1062">
        <v>0</v>
      </c>
      <c r="GB904" s="590">
        <v>0</v>
      </c>
      <c r="GC904" s="1139">
        <v>1</v>
      </c>
      <c r="GE904" s="589">
        <v>0</v>
      </c>
      <c r="GF904" s="589">
        <v>15</v>
      </c>
      <c r="GG904" s="589">
        <v>19</v>
      </c>
      <c r="GH904" s="586">
        <v>0</v>
      </c>
      <c r="GI904" s="586">
        <v>0</v>
      </c>
    </row>
    <row r="905" spans="1:192" hidden="1" x14ac:dyDescent="0.35">
      <c r="A905" s="1227">
        <v>43987</v>
      </c>
      <c r="Q905" s="1062">
        <v>1</v>
      </c>
      <c r="R905" s="1062">
        <v>7</v>
      </c>
      <c r="S905" s="1062">
        <v>5</v>
      </c>
      <c r="T905" s="1062">
        <v>13</v>
      </c>
      <c r="U905" s="1076">
        <v>1</v>
      </c>
      <c r="W905" s="1062">
        <v>1</v>
      </c>
      <c r="X905" s="1062">
        <v>8</v>
      </c>
      <c r="Y905" s="1062">
        <v>6</v>
      </c>
      <c r="Z905" s="1062">
        <v>15</v>
      </c>
      <c r="AA905" s="1076">
        <v>1</v>
      </c>
      <c r="AC905" s="1062">
        <v>0</v>
      </c>
      <c r="AD905" s="1062">
        <v>3</v>
      </c>
      <c r="AE905" s="1062">
        <v>1</v>
      </c>
      <c r="AF905" s="1062">
        <v>4</v>
      </c>
      <c r="AG905" s="1076">
        <v>1</v>
      </c>
      <c r="AJ905" s="1062">
        <v>0</v>
      </c>
      <c r="AK905" s="1062">
        <v>5</v>
      </c>
      <c r="AL905" s="1062">
        <v>2</v>
      </c>
      <c r="AM905" s="1062">
        <v>7</v>
      </c>
      <c r="AN905" s="1076">
        <v>1</v>
      </c>
      <c r="AQ905" s="1062">
        <v>0</v>
      </c>
      <c r="AR905" s="1062">
        <v>2</v>
      </c>
      <c r="AS905" s="1062">
        <v>3</v>
      </c>
      <c r="AT905" s="1062">
        <v>5</v>
      </c>
      <c r="AU905" s="1082">
        <v>1</v>
      </c>
      <c r="AX905" s="1062">
        <v>0</v>
      </c>
      <c r="AY905" s="1062">
        <v>3</v>
      </c>
      <c r="AZ905" s="1062">
        <v>3</v>
      </c>
      <c r="BA905" s="1062">
        <v>6</v>
      </c>
      <c r="BB905" s="1082">
        <v>1</v>
      </c>
      <c r="BP905" s="1062">
        <v>0</v>
      </c>
      <c r="BQ905" s="1128">
        <v>1</v>
      </c>
      <c r="BR905" s="1081">
        <v>0</v>
      </c>
      <c r="BV905" s="1062">
        <v>0</v>
      </c>
      <c r="BW905" s="1076">
        <v>1</v>
      </c>
      <c r="CA905" s="1062">
        <v>0</v>
      </c>
      <c r="CB905" s="1062">
        <v>3</v>
      </c>
      <c r="CC905" s="1062">
        <v>3</v>
      </c>
      <c r="CD905" s="1062">
        <v>6</v>
      </c>
      <c r="CE905" s="1082">
        <v>1</v>
      </c>
      <c r="CF905" s="1082" t="s">
        <v>323</v>
      </c>
      <c r="CH905" s="1062">
        <v>0</v>
      </c>
      <c r="CI905" s="1062">
        <v>7</v>
      </c>
      <c r="CJ905" s="1062">
        <v>5</v>
      </c>
      <c r="CK905" s="1062">
        <v>12</v>
      </c>
      <c r="CL905" s="1082">
        <v>1</v>
      </c>
      <c r="CP905" s="1062">
        <v>0</v>
      </c>
      <c r="CQ905" s="1062">
        <v>0</v>
      </c>
      <c r="CR905" s="1062">
        <v>0</v>
      </c>
      <c r="CS905" s="1062">
        <v>0</v>
      </c>
      <c r="CT905" s="1082">
        <v>1</v>
      </c>
      <c r="CW905" s="1062">
        <v>0</v>
      </c>
      <c r="CX905" s="1062">
        <v>0</v>
      </c>
      <c r="CY905" s="1062">
        <v>0</v>
      </c>
      <c r="CZ905" s="1062">
        <v>0</v>
      </c>
      <c r="DA905" s="1082">
        <v>1</v>
      </c>
      <c r="DB905" s="1082"/>
      <c r="DC905" s="1082"/>
      <c r="DD905" s="1082"/>
      <c r="DE905" s="1082"/>
      <c r="DF905" s="1082"/>
      <c r="DG905" s="1082"/>
      <c r="DH905" s="1082"/>
      <c r="DI905" s="1082"/>
      <c r="DJ905" s="1082"/>
      <c r="DK905" s="1082"/>
      <c r="DL905" s="1082"/>
      <c r="EF905" s="1062">
        <v>0</v>
      </c>
      <c r="EG905" s="1062">
        <v>1</v>
      </c>
      <c r="EH905" s="1062">
        <v>3</v>
      </c>
      <c r="EI905" s="1062">
        <v>4</v>
      </c>
      <c r="EJ905" s="1082">
        <v>1</v>
      </c>
      <c r="EM905" s="1062">
        <v>0</v>
      </c>
      <c r="EN905" s="1062">
        <v>3</v>
      </c>
      <c r="EO905" s="1062">
        <v>8</v>
      </c>
      <c r="EP905" s="1062">
        <v>11</v>
      </c>
      <c r="EQ905" s="1082">
        <v>1</v>
      </c>
      <c r="EU905" s="1062">
        <v>0</v>
      </c>
      <c r="EV905" s="1062">
        <v>3</v>
      </c>
      <c r="EW905" s="1062">
        <v>2</v>
      </c>
      <c r="EX905" s="1062">
        <v>5</v>
      </c>
      <c r="EY905" s="1081">
        <v>1</v>
      </c>
      <c r="FB905" s="1062">
        <v>0</v>
      </c>
      <c r="FC905" s="1062">
        <v>5</v>
      </c>
      <c r="FD905" s="1062">
        <v>4</v>
      </c>
      <c r="FE905" s="1062">
        <v>9</v>
      </c>
      <c r="FF905" s="1082">
        <v>1</v>
      </c>
      <c r="FJ905" s="1062">
        <v>0</v>
      </c>
      <c r="FK905" s="1062">
        <v>3</v>
      </c>
      <c r="FL905" s="1062">
        <v>2</v>
      </c>
      <c r="FM905" s="1062">
        <v>5</v>
      </c>
      <c r="FN905" s="1124">
        <v>1</v>
      </c>
      <c r="FQ905" s="1062">
        <v>0</v>
      </c>
      <c r="FR905" s="1062">
        <v>3</v>
      </c>
      <c r="FS905" s="1062">
        <v>4</v>
      </c>
      <c r="FT905" s="1062">
        <v>7</v>
      </c>
      <c r="FU905" s="1076">
        <v>1</v>
      </c>
      <c r="FY905" s="1062">
        <v>1</v>
      </c>
      <c r="FZ905" s="1062">
        <v>0</v>
      </c>
      <c r="GA905" s="1062">
        <v>0</v>
      </c>
      <c r="GB905" s="590">
        <v>1</v>
      </c>
      <c r="GC905" s="1139">
        <v>1</v>
      </c>
      <c r="GE905" s="589">
        <v>1</v>
      </c>
      <c r="GF905" s="589">
        <v>15</v>
      </c>
      <c r="GG905" s="589">
        <v>14</v>
      </c>
      <c r="GH905" s="586">
        <v>0</v>
      </c>
      <c r="GI905" s="586">
        <v>0</v>
      </c>
    </row>
    <row r="906" spans="1:192" hidden="1" x14ac:dyDescent="0.35">
      <c r="A906" s="1225">
        <v>43990</v>
      </c>
      <c r="Q906" s="1062">
        <v>0</v>
      </c>
      <c r="R906" s="1062">
        <v>4</v>
      </c>
      <c r="S906" s="1062">
        <v>1</v>
      </c>
      <c r="T906" s="1062">
        <v>5</v>
      </c>
      <c r="U906" s="1076">
        <v>1</v>
      </c>
      <c r="W906" s="1062">
        <v>0</v>
      </c>
      <c r="X906" s="1062">
        <v>4</v>
      </c>
      <c r="Y906" s="1062">
        <v>1</v>
      </c>
      <c r="Z906" s="1062">
        <v>5</v>
      </c>
      <c r="AA906" s="1076">
        <v>1</v>
      </c>
      <c r="AC906" s="1062">
        <v>0</v>
      </c>
      <c r="AD906" s="1062">
        <v>6</v>
      </c>
      <c r="AE906" s="1062">
        <v>1</v>
      </c>
      <c r="AF906" s="1062">
        <v>7</v>
      </c>
      <c r="AG906" s="1076">
        <v>1</v>
      </c>
      <c r="AJ906" s="1062">
        <v>0</v>
      </c>
      <c r="AK906" s="1062">
        <v>8</v>
      </c>
      <c r="AL906" s="1062">
        <v>1</v>
      </c>
      <c r="AM906" s="1062">
        <v>9</v>
      </c>
      <c r="AN906" s="1076">
        <v>1</v>
      </c>
      <c r="AQ906" s="1062">
        <v>0</v>
      </c>
      <c r="AR906" s="1062">
        <v>3</v>
      </c>
      <c r="AS906" s="1062">
        <v>3</v>
      </c>
      <c r="AT906" s="1062">
        <v>6</v>
      </c>
      <c r="AU906" s="1082">
        <v>1</v>
      </c>
      <c r="AX906" s="1062">
        <v>0</v>
      </c>
      <c r="AY906" s="1062">
        <v>3</v>
      </c>
      <c r="AZ906" s="1062">
        <v>4</v>
      </c>
      <c r="BA906" s="1062">
        <v>7</v>
      </c>
      <c r="BB906" s="1082">
        <v>1</v>
      </c>
      <c r="BP906" s="1062">
        <v>0</v>
      </c>
      <c r="BQ906" s="1128">
        <v>1</v>
      </c>
      <c r="BR906" s="1081">
        <v>0</v>
      </c>
      <c r="BV906" s="1062">
        <v>0</v>
      </c>
      <c r="BW906" s="1076">
        <v>1</v>
      </c>
      <c r="CA906" s="1062">
        <v>0</v>
      </c>
      <c r="CB906" s="1062">
        <v>0</v>
      </c>
      <c r="CC906" s="1062">
        <v>4</v>
      </c>
      <c r="CD906" s="1062">
        <v>4</v>
      </c>
      <c r="CE906" s="1082">
        <v>1</v>
      </c>
      <c r="CF906" s="1082" t="s">
        <v>323</v>
      </c>
      <c r="CH906" s="1062">
        <v>0</v>
      </c>
      <c r="CI906" s="1062">
        <v>0</v>
      </c>
      <c r="CJ906" s="1062">
        <v>5</v>
      </c>
      <c r="CK906" s="1062">
        <v>5</v>
      </c>
      <c r="CL906" s="1082">
        <v>1</v>
      </c>
      <c r="CP906" s="1062">
        <v>0</v>
      </c>
      <c r="CQ906" s="1062">
        <v>0</v>
      </c>
      <c r="CR906" s="1062">
        <v>0</v>
      </c>
      <c r="CS906" s="1062">
        <v>0</v>
      </c>
      <c r="CT906" s="1082">
        <v>1</v>
      </c>
      <c r="CW906" s="1062">
        <v>0</v>
      </c>
      <c r="CX906" s="1062">
        <v>0</v>
      </c>
      <c r="CY906" s="1062">
        <v>0</v>
      </c>
      <c r="CZ906" s="1062">
        <v>0</v>
      </c>
      <c r="DA906" s="1082">
        <v>1</v>
      </c>
      <c r="DB906" s="1082"/>
      <c r="DC906" s="1082"/>
      <c r="DD906" s="1082"/>
      <c r="DE906" s="1082"/>
      <c r="DF906" s="1082"/>
      <c r="DG906" s="1082"/>
      <c r="DH906" s="1082"/>
      <c r="DI906" s="1082"/>
      <c r="DJ906" s="1082"/>
      <c r="DK906" s="1082"/>
      <c r="DL906" s="1082"/>
      <c r="EF906" s="1062">
        <v>0</v>
      </c>
      <c r="EG906" s="1062">
        <v>1</v>
      </c>
      <c r="EH906" s="1062">
        <v>4</v>
      </c>
      <c r="EI906" s="1062">
        <v>5</v>
      </c>
      <c r="EJ906" s="1082">
        <v>1</v>
      </c>
      <c r="EM906" s="1062">
        <v>1</v>
      </c>
      <c r="EN906" s="1062">
        <v>3</v>
      </c>
      <c r="EO906" s="1062">
        <v>6</v>
      </c>
      <c r="EP906" s="1062">
        <v>10</v>
      </c>
      <c r="EQ906" s="1082">
        <v>1</v>
      </c>
      <c r="EU906" s="1062">
        <v>0</v>
      </c>
      <c r="EV906" s="1062">
        <v>4</v>
      </c>
      <c r="EW906" s="1062">
        <v>1</v>
      </c>
      <c r="EX906" s="1062">
        <v>5</v>
      </c>
      <c r="EY906" s="1081">
        <v>1</v>
      </c>
      <c r="FB906" s="1062">
        <v>0</v>
      </c>
      <c r="FC906" s="1062">
        <v>6</v>
      </c>
      <c r="FD906" s="1062">
        <v>4</v>
      </c>
      <c r="FE906" s="1062">
        <v>10</v>
      </c>
      <c r="FF906" s="1082">
        <v>1</v>
      </c>
      <c r="FJ906" s="1062">
        <v>0</v>
      </c>
      <c r="FK906" s="1062">
        <v>3</v>
      </c>
      <c r="FL906" s="1062">
        <v>3</v>
      </c>
      <c r="FM906" s="1062">
        <v>6</v>
      </c>
      <c r="FN906" s="1124">
        <v>1</v>
      </c>
      <c r="FQ906" s="1062">
        <v>0</v>
      </c>
      <c r="FR906" s="1062">
        <v>3</v>
      </c>
      <c r="FS906" s="1062">
        <v>6</v>
      </c>
      <c r="FT906" s="1062">
        <v>9</v>
      </c>
      <c r="FU906" s="1076">
        <v>1</v>
      </c>
      <c r="FY906" s="1062">
        <v>0</v>
      </c>
      <c r="FZ906" s="1062">
        <v>1</v>
      </c>
      <c r="GA906" s="1062">
        <v>0</v>
      </c>
      <c r="GB906" s="590">
        <v>1</v>
      </c>
      <c r="GC906" s="1139">
        <v>1</v>
      </c>
      <c r="GE906" s="589">
        <v>0</v>
      </c>
      <c r="GF906" s="589">
        <v>18</v>
      </c>
      <c r="GG906" s="589">
        <v>16</v>
      </c>
      <c r="GH906" s="586">
        <v>0</v>
      </c>
      <c r="GI906" s="586">
        <v>0</v>
      </c>
    </row>
    <row r="907" spans="1:192" hidden="1" x14ac:dyDescent="0.35">
      <c r="A907" s="1225">
        <v>43991</v>
      </c>
      <c r="Q907" s="1062">
        <v>0</v>
      </c>
      <c r="R907" s="1062">
        <v>5</v>
      </c>
      <c r="S907" s="1062">
        <v>0</v>
      </c>
      <c r="T907" s="1062">
        <v>5</v>
      </c>
      <c r="U907" s="1076">
        <v>1</v>
      </c>
      <c r="W907" s="1062">
        <v>0</v>
      </c>
      <c r="X907" s="1062">
        <v>6</v>
      </c>
      <c r="Y907" s="1062">
        <v>1</v>
      </c>
      <c r="Z907" s="1062">
        <v>7</v>
      </c>
      <c r="AA907" s="1076">
        <v>1</v>
      </c>
      <c r="AC907" s="1062">
        <v>0</v>
      </c>
      <c r="AD907" s="1062">
        <v>5</v>
      </c>
      <c r="AE907" s="1062">
        <v>2</v>
      </c>
      <c r="AF907" s="1062">
        <v>7</v>
      </c>
      <c r="AG907" s="1076">
        <v>1</v>
      </c>
      <c r="AJ907" s="1062">
        <v>0</v>
      </c>
      <c r="AK907" s="1062">
        <v>7</v>
      </c>
      <c r="AL907" s="1062">
        <v>3</v>
      </c>
      <c r="AM907" s="1062">
        <v>10</v>
      </c>
      <c r="AN907" s="1076">
        <v>1</v>
      </c>
      <c r="AQ907" s="1062">
        <v>2</v>
      </c>
      <c r="AR907" s="1062">
        <v>4</v>
      </c>
      <c r="AS907" s="1062">
        <v>3</v>
      </c>
      <c r="AT907" s="1062">
        <v>9</v>
      </c>
      <c r="AU907" s="1082">
        <v>1</v>
      </c>
      <c r="AX907" s="1062">
        <v>2</v>
      </c>
      <c r="AY907" s="1062">
        <v>4</v>
      </c>
      <c r="AZ907" s="1062">
        <v>4</v>
      </c>
      <c r="BA907" s="1062">
        <v>10</v>
      </c>
      <c r="BB907" s="1082">
        <v>1</v>
      </c>
      <c r="BP907" s="1062">
        <v>0</v>
      </c>
      <c r="BQ907" s="1128">
        <v>1</v>
      </c>
      <c r="BR907" s="1081">
        <v>0</v>
      </c>
      <c r="BV907" s="1062">
        <v>0</v>
      </c>
      <c r="BW907" s="1076">
        <v>1</v>
      </c>
      <c r="CA907" s="1062">
        <v>2</v>
      </c>
      <c r="CB907" s="1062">
        <v>5</v>
      </c>
      <c r="CC907" s="1062">
        <v>7</v>
      </c>
      <c r="CD907" s="1062">
        <v>14</v>
      </c>
      <c r="CE907" s="1082">
        <v>1</v>
      </c>
      <c r="CF907" s="1082" t="s">
        <v>323</v>
      </c>
      <c r="CH907" s="1062">
        <v>3</v>
      </c>
      <c r="CI907" s="1062">
        <v>5</v>
      </c>
      <c r="CJ907" s="1062">
        <v>10</v>
      </c>
      <c r="CK907" s="1062">
        <v>18</v>
      </c>
      <c r="CL907" s="1082">
        <v>1</v>
      </c>
      <c r="CP907" s="1062">
        <v>0</v>
      </c>
      <c r="CQ907" s="1062">
        <v>1</v>
      </c>
      <c r="CR907" s="1062">
        <v>0</v>
      </c>
      <c r="CS907" s="1062">
        <v>1</v>
      </c>
      <c r="CT907" s="1082">
        <v>1</v>
      </c>
      <c r="CW907" s="1062">
        <v>0</v>
      </c>
      <c r="CX907" s="1062">
        <v>1</v>
      </c>
      <c r="CY907" s="1062">
        <v>0</v>
      </c>
      <c r="CZ907" s="1062">
        <v>1</v>
      </c>
      <c r="DA907" s="1082">
        <v>1</v>
      </c>
      <c r="DB907" s="1082"/>
      <c r="DC907" s="1082"/>
      <c r="DD907" s="1082"/>
      <c r="DE907" s="1082"/>
      <c r="DF907" s="1082"/>
      <c r="DG907" s="1082"/>
      <c r="DH907" s="1082"/>
      <c r="DI907" s="1082"/>
      <c r="DJ907" s="1082"/>
      <c r="DK907" s="1082"/>
      <c r="DL907" s="1082"/>
      <c r="EF907" s="1062">
        <v>0</v>
      </c>
      <c r="EG907" s="1062">
        <v>0</v>
      </c>
      <c r="EH907" s="1062">
        <v>0</v>
      </c>
      <c r="EI907" s="1062">
        <v>0</v>
      </c>
      <c r="EJ907" s="1082">
        <v>0</v>
      </c>
      <c r="EM907" s="1062">
        <v>0</v>
      </c>
      <c r="EN907" s="1062">
        <v>0</v>
      </c>
      <c r="EO907" s="1062">
        <v>0</v>
      </c>
      <c r="EP907" s="1062">
        <v>0</v>
      </c>
      <c r="EQ907" s="1082">
        <v>0</v>
      </c>
      <c r="EU907" s="1062">
        <v>0</v>
      </c>
      <c r="EV907" s="1062">
        <v>7</v>
      </c>
      <c r="EW907" s="1062">
        <v>6</v>
      </c>
      <c r="EX907" s="1062">
        <v>13</v>
      </c>
      <c r="EY907" s="1081">
        <v>1</v>
      </c>
      <c r="FB907" s="1062">
        <v>0</v>
      </c>
      <c r="FC907" s="1062">
        <v>10</v>
      </c>
      <c r="FD907" s="1062">
        <v>7</v>
      </c>
      <c r="FE907" s="1062">
        <v>17</v>
      </c>
      <c r="FF907" s="1082">
        <v>1</v>
      </c>
      <c r="FJ907" s="1062">
        <v>0</v>
      </c>
      <c r="FK907" s="1062">
        <v>5</v>
      </c>
      <c r="FL907" s="1062">
        <v>5</v>
      </c>
      <c r="FM907" s="1062">
        <v>10</v>
      </c>
      <c r="FN907" s="1124">
        <v>1</v>
      </c>
      <c r="FQ907" s="1062">
        <v>0</v>
      </c>
      <c r="FR907" s="1062">
        <v>6</v>
      </c>
      <c r="FS907" s="1062">
        <v>9</v>
      </c>
      <c r="FT907" s="1062">
        <v>15</v>
      </c>
      <c r="FU907" s="1076">
        <v>1</v>
      </c>
      <c r="FY907" s="1062">
        <v>0</v>
      </c>
      <c r="FZ907" s="1062">
        <v>2</v>
      </c>
      <c r="GA907" s="1062">
        <v>0</v>
      </c>
      <c r="GB907" s="590">
        <v>2</v>
      </c>
      <c r="GC907" s="1139">
        <v>1</v>
      </c>
      <c r="GE907" s="589">
        <v>4</v>
      </c>
      <c r="GF907" s="589">
        <v>29</v>
      </c>
      <c r="GG907" s="589">
        <v>23</v>
      </c>
      <c r="GH907" s="586">
        <v>2</v>
      </c>
      <c r="GI907" s="586">
        <v>1</v>
      </c>
    </row>
    <row r="908" spans="1:192" hidden="1" x14ac:dyDescent="0.35">
      <c r="A908" s="1225">
        <v>43992</v>
      </c>
      <c r="Q908" s="1062">
        <v>1</v>
      </c>
      <c r="R908" s="1062">
        <v>5</v>
      </c>
      <c r="S908" s="1062">
        <v>5</v>
      </c>
      <c r="T908" s="1062">
        <v>11</v>
      </c>
      <c r="U908" s="1076">
        <v>1</v>
      </c>
      <c r="W908" s="1062">
        <v>1</v>
      </c>
      <c r="X908" s="1062">
        <v>5</v>
      </c>
      <c r="Y908" s="1062">
        <v>5</v>
      </c>
      <c r="Z908" s="1062">
        <v>11</v>
      </c>
      <c r="AA908" s="1076">
        <v>1</v>
      </c>
      <c r="AC908" s="1062">
        <v>0</v>
      </c>
      <c r="AD908" s="1062">
        <v>8</v>
      </c>
      <c r="AE908" s="1062">
        <v>2</v>
      </c>
      <c r="AF908" s="1062">
        <v>10</v>
      </c>
      <c r="AG908" s="1076">
        <v>1</v>
      </c>
      <c r="AJ908" s="1062">
        <v>0</v>
      </c>
      <c r="AK908" s="1062">
        <v>9</v>
      </c>
      <c r="AL908" s="1062">
        <v>2</v>
      </c>
      <c r="AM908" s="1062">
        <v>11</v>
      </c>
      <c r="AN908" s="1076">
        <v>1</v>
      </c>
      <c r="AQ908" s="1062">
        <v>0</v>
      </c>
      <c r="AR908" s="1062">
        <v>2</v>
      </c>
      <c r="AS908" s="1062">
        <v>1</v>
      </c>
      <c r="AT908" s="1062">
        <v>3</v>
      </c>
      <c r="AU908" s="1082">
        <v>1</v>
      </c>
      <c r="AX908" s="1062">
        <v>0</v>
      </c>
      <c r="AY908" s="1062">
        <v>2</v>
      </c>
      <c r="AZ908" s="1062">
        <v>2</v>
      </c>
      <c r="BA908" s="1062">
        <v>4</v>
      </c>
      <c r="BB908" s="1082">
        <v>1</v>
      </c>
      <c r="BP908" s="1062">
        <v>0</v>
      </c>
      <c r="BQ908" s="1128">
        <v>1</v>
      </c>
      <c r="BR908" s="1081">
        <v>0</v>
      </c>
      <c r="BV908" s="1062">
        <v>0</v>
      </c>
      <c r="BW908" s="1076">
        <v>1</v>
      </c>
      <c r="CA908" s="1062">
        <v>3</v>
      </c>
      <c r="CB908" s="1062">
        <v>4</v>
      </c>
      <c r="CC908" s="1062">
        <v>2</v>
      </c>
      <c r="CD908" s="1062">
        <v>9</v>
      </c>
      <c r="CE908" s="1082">
        <v>1</v>
      </c>
      <c r="CF908" s="1082" t="s">
        <v>323</v>
      </c>
      <c r="CH908" s="1062">
        <v>3</v>
      </c>
      <c r="CI908" s="1062">
        <v>6</v>
      </c>
      <c r="CJ908" s="1062">
        <v>5</v>
      </c>
      <c r="CK908" s="1062">
        <v>14</v>
      </c>
      <c r="CL908" s="1082">
        <v>1</v>
      </c>
      <c r="CP908" s="1062">
        <v>0</v>
      </c>
      <c r="CQ908" s="1062">
        <v>5</v>
      </c>
      <c r="CR908" s="1062">
        <v>3</v>
      </c>
      <c r="CS908" s="1062">
        <v>8</v>
      </c>
      <c r="CT908" s="1082">
        <v>1</v>
      </c>
      <c r="CW908" s="1062">
        <v>0</v>
      </c>
      <c r="CX908" s="1062">
        <v>5</v>
      </c>
      <c r="CY908" s="1062">
        <v>3</v>
      </c>
      <c r="CZ908" s="1062">
        <v>8</v>
      </c>
      <c r="DA908" s="1082">
        <v>1</v>
      </c>
      <c r="DB908" s="1082"/>
      <c r="DC908" s="1082"/>
      <c r="DD908" s="1082"/>
      <c r="DE908" s="1082"/>
      <c r="DF908" s="1082"/>
      <c r="DG908" s="1082"/>
      <c r="DH908" s="1082"/>
      <c r="DI908" s="1082"/>
      <c r="DJ908" s="1082"/>
      <c r="DK908" s="1082"/>
      <c r="DL908" s="1082"/>
      <c r="EF908" s="1062">
        <v>0</v>
      </c>
      <c r="EG908" s="1062">
        <v>3</v>
      </c>
      <c r="EH908" s="1062">
        <v>2</v>
      </c>
      <c r="EI908" s="1062">
        <v>5</v>
      </c>
      <c r="EJ908" s="1082">
        <v>1</v>
      </c>
      <c r="EM908" s="1062">
        <v>1</v>
      </c>
      <c r="EN908" s="1062">
        <v>4</v>
      </c>
      <c r="EO908" s="1062">
        <v>6</v>
      </c>
      <c r="EP908" s="1062">
        <v>11</v>
      </c>
      <c r="EQ908" s="1082">
        <v>1</v>
      </c>
      <c r="EU908" s="1062">
        <v>0</v>
      </c>
      <c r="EV908" s="1062">
        <v>4</v>
      </c>
      <c r="EW908" s="1062">
        <v>2</v>
      </c>
      <c r="EX908" s="1062">
        <v>6</v>
      </c>
      <c r="EY908" s="1081">
        <v>1</v>
      </c>
      <c r="FB908" s="1062">
        <v>0</v>
      </c>
      <c r="FC908" s="1062">
        <v>6</v>
      </c>
      <c r="FD908" s="1062">
        <v>8</v>
      </c>
      <c r="FE908" s="1062">
        <v>14</v>
      </c>
      <c r="FF908" s="1082">
        <v>1</v>
      </c>
      <c r="FJ908" s="1062">
        <v>0</v>
      </c>
      <c r="FK908" s="1062">
        <v>2</v>
      </c>
      <c r="FL908" s="1062">
        <v>3</v>
      </c>
      <c r="FM908" s="1062">
        <v>5</v>
      </c>
      <c r="FN908" s="1124">
        <v>1</v>
      </c>
      <c r="FQ908" s="1062">
        <v>0</v>
      </c>
      <c r="FR908" s="1062">
        <v>2</v>
      </c>
      <c r="FS908" s="1062">
        <v>7</v>
      </c>
      <c r="FT908" s="1062">
        <v>9</v>
      </c>
      <c r="FU908" s="1076">
        <v>1</v>
      </c>
      <c r="FY908" s="1062">
        <v>0</v>
      </c>
      <c r="FZ908" s="1062">
        <v>1</v>
      </c>
      <c r="GA908" s="1062">
        <v>0</v>
      </c>
      <c r="GB908" s="590">
        <v>1</v>
      </c>
      <c r="GC908" s="1139">
        <v>1</v>
      </c>
      <c r="GE908" s="589">
        <v>3</v>
      </c>
      <c r="GF908" s="589">
        <v>29</v>
      </c>
      <c r="GG908" s="589">
        <v>15</v>
      </c>
      <c r="GH908" s="586">
        <v>3</v>
      </c>
      <c r="GI908" s="586">
        <v>2</v>
      </c>
    </row>
    <row r="909" spans="1:192" hidden="1" x14ac:dyDescent="0.35">
      <c r="A909" s="1225">
        <v>43993</v>
      </c>
      <c r="Q909" s="1062">
        <v>0</v>
      </c>
      <c r="R909" s="1062">
        <v>6</v>
      </c>
      <c r="S909" s="1062">
        <v>4</v>
      </c>
      <c r="T909" s="1062">
        <v>10</v>
      </c>
      <c r="U909" s="1076">
        <v>1</v>
      </c>
      <c r="W909" s="1062">
        <v>0</v>
      </c>
      <c r="X909" s="1062">
        <v>4</v>
      </c>
      <c r="Y909" s="1062">
        <v>4</v>
      </c>
      <c r="Z909" s="1062">
        <v>8</v>
      </c>
      <c r="AA909" s="1076">
        <v>1</v>
      </c>
      <c r="AC909" s="1062">
        <v>0</v>
      </c>
      <c r="AD909" s="1062">
        <v>3</v>
      </c>
      <c r="AE909" s="1062">
        <v>4</v>
      </c>
      <c r="AF909" s="1062">
        <v>7</v>
      </c>
      <c r="AG909" s="1076">
        <v>1</v>
      </c>
      <c r="AJ909" s="1062">
        <v>0</v>
      </c>
      <c r="AK909" s="1062">
        <v>9</v>
      </c>
      <c r="AL909" s="1062">
        <v>4</v>
      </c>
      <c r="AM909" s="1062">
        <v>13</v>
      </c>
      <c r="AN909" s="1076">
        <v>1</v>
      </c>
      <c r="AQ909" s="1062">
        <v>0</v>
      </c>
      <c r="AR909" s="1062">
        <v>0</v>
      </c>
      <c r="AS909" s="1062">
        <v>0</v>
      </c>
      <c r="AT909" s="1062">
        <v>0</v>
      </c>
      <c r="AU909" s="1082">
        <v>1</v>
      </c>
      <c r="AX909" s="1062">
        <v>0</v>
      </c>
      <c r="AY909" s="1062">
        <v>1</v>
      </c>
      <c r="AZ909" s="1062">
        <v>2</v>
      </c>
      <c r="BA909" s="1062">
        <v>3</v>
      </c>
      <c r="BB909" s="1082">
        <v>1</v>
      </c>
      <c r="BP909" s="1062">
        <v>0</v>
      </c>
      <c r="BQ909" s="1128">
        <v>1</v>
      </c>
      <c r="BR909" s="1081">
        <v>0</v>
      </c>
      <c r="BV909" s="1062">
        <v>0</v>
      </c>
      <c r="BW909" s="1076">
        <v>1</v>
      </c>
      <c r="CA909" s="1062">
        <v>3</v>
      </c>
      <c r="CB909" s="1062">
        <v>3</v>
      </c>
      <c r="CC909" s="1062">
        <v>4</v>
      </c>
      <c r="CD909" s="1062">
        <v>10</v>
      </c>
      <c r="CE909" s="1082">
        <v>1</v>
      </c>
      <c r="CF909" s="1082" t="s">
        <v>323</v>
      </c>
      <c r="CH909" s="1062">
        <v>3</v>
      </c>
      <c r="CI909" s="1062">
        <v>5</v>
      </c>
      <c r="CJ909" s="1062">
        <v>5</v>
      </c>
      <c r="CK909" s="1062">
        <v>13</v>
      </c>
      <c r="CL909" s="1082">
        <v>1</v>
      </c>
      <c r="CP909" s="1062">
        <v>0</v>
      </c>
      <c r="CQ909" s="1062">
        <v>0</v>
      </c>
      <c r="CR909" s="1062">
        <v>3</v>
      </c>
      <c r="CS909" s="1062">
        <v>3</v>
      </c>
      <c r="CT909" s="1082">
        <v>1</v>
      </c>
      <c r="CW909" s="1062">
        <v>0</v>
      </c>
      <c r="CX909" s="1062">
        <v>1</v>
      </c>
      <c r="CY909" s="1062">
        <v>3</v>
      </c>
      <c r="CZ909" s="1062">
        <v>4</v>
      </c>
      <c r="DA909" s="1082">
        <v>1</v>
      </c>
      <c r="DB909" s="1082"/>
      <c r="DC909" s="1082"/>
      <c r="DD909" s="1082"/>
      <c r="DE909" s="1082"/>
      <c r="DF909" s="1082"/>
      <c r="DG909" s="1082"/>
      <c r="DH909" s="1082"/>
      <c r="DI909" s="1082"/>
      <c r="DJ909" s="1082"/>
      <c r="DK909" s="1082"/>
      <c r="DL909" s="1082"/>
      <c r="EF909" s="1062">
        <v>0</v>
      </c>
      <c r="EG909" s="1062">
        <v>2</v>
      </c>
      <c r="EH909" s="1062">
        <v>2</v>
      </c>
      <c r="EI909" s="1062">
        <v>4</v>
      </c>
      <c r="EJ909" s="1082">
        <v>1</v>
      </c>
      <c r="EM909" s="1062">
        <v>0</v>
      </c>
      <c r="EN909" s="1062">
        <v>3</v>
      </c>
      <c r="EO909" s="1062">
        <v>5</v>
      </c>
      <c r="EP909" s="1062">
        <v>8</v>
      </c>
      <c r="EQ909" s="1082">
        <v>1</v>
      </c>
      <c r="EU909" s="1062">
        <v>0</v>
      </c>
      <c r="EV909" s="1062">
        <v>1</v>
      </c>
      <c r="EW909" s="1062">
        <v>3</v>
      </c>
      <c r="EX909" s="1062">
        <v>4</v>
      </c>
      <c r="EY909" s="1081">
        <v>1</v>
      </c>
      <c r="FB909" s="1062">
        <v>0</v>
      </c>
      <c r="FC909" s="1062">
        <v>4</v>
      </c>
      <c r="FD909" s="1062">
        <v>5</v>
      </c>
      <c r="FE909" s="1062">
        <v>9</v>
      </c>
      <c r="FF909" s="1082">
        <v>1</v>
      </c>
      <c r="FJ909" s="1062">
        <v>0</v>
      </c>
      <c r="FK909" s="1062">
        <v>3</v>
      </c>
      <c r="FL909" s="1062">
        <v>2</v>
      </c>
      <c r="FM909" s="1062">
        <v>5</v>
      </c>
      <c r="FN909" s="1124">
        <v>1</v>
      </c>
      <c r="FQ909" s="1062">
        <v>0</v>
      </c>
      <c r="FR909" s="1062">
        <v>3</v>
      </c>
      <c r="FS909" s="1062">
        <v>3</v>
      </c>
      <c r="FT909" s="1062">
        <v>6</v>
      </c>
      <c r="FU909" s="1076">
        <v>1</v>
      </c>
      <c r="FY909" s="1062">
        <v>0</v>
      </c>
      <c r="FZ909" s="1062">
        <v>0</v>
      </c>
      <c r="GA909" s="1062">
        <v>2</v>
      </c>
      <c r="GB909" s="590">
        <v>2</v>
      </c>
      <c r="GC909" s="1139">
        <v>1</v>
      </c>
      <c r="GE909" s="589">
        <v>3</v>
      </c>
      <c r="GF909" s="589">
        <v>12</v>
      </c>
      <c r="GG909" s="589">
        <v>20</v>
      </c>
      <c r="GH909" s="586">
        <v>0</v>
      </c>
      <c r="GI909" s="586">
        <v>0</v>
      </c>
    </row>
    <row r="910" spans="1:192" hidden="1" x14ac:dyDescent="0.35">
      <c r="A910" s="1227">
        <v>43994</v>
      </c>
      <c r="Q910" s="1062">
        <v>0</v>
      </c>
      <c r="R910" s="1062">
        <v>3</v>
      </c>
      <c r="S910" s="1062">
        <v>3</v>
      </c>
      <c r="T910" s="1062">
        <v>6</v>
      </c>
      <c r="U910" s="1076">
        <v>1</v>
      </c>
      <c r="W910" s="1062">
        <v>0</v>
      </c>
      <c r="X910" s="1062">
        <v>4</v>
      </c>
      <c r="Y910" s="1062">
        <v>3</v>
      </c>
      <c r="Z910" s="1062">
        <v>7</v>
      </c>
      <c r="AA910" s="1076">
        <v>1</v>
      </c>
      <c r="AC910" s="1062">
        <v>0</v>
      </c>
      <c r="AD910" s="1062">
        <v>4</v>
      </c>
      <c r="AE910" s="1062">
        <v>3</v>
      </c>
      <c r="AF910" s="1062">
        <v>7</v>
      </c>
      <c r="AG910" s="1076">
        <v>1</v>
      </c>
      <c r="AJ910" s="1062">
        <v>0</v>
      </c>
      <c r="AK910" s="1062">
        <v>5</v>
      </c>
      <c r="AL910" s="1062">
        <v>5</v>
      </c>
      <c r="AM910" s="1062">
        <v>10</v>
      </c>
      <c r="AN910" s="1076">
        <v>1</v>
      </c>
      <c r="AQ910" s="1062">
        <v>0</v>
      </c>
      <c r="AR910" s="1062">
        <v>2</v>
      </c>
      <c r="AS910" s="1062">
        <v>3</v>
      </c>
      <c r="AT910" s="1062">
        <v>5</v>
      </c>
      <c r="AU910" s="1082">
        <v>1</v>
      </c>
      <c r="AX910" s="1062">
        <v>1</v>
      </c>
      <c r="AY910" s="1062">
        <v>3</v>
      </c>
      <c r="AZ910" s="1062">
        <v>4</v>
      </c>
      <c r="BA910" s="1062">
        <v>8</v>
      </c>
      <c r="BB910" s="1082">
        <v>1</v>
      </c>
      <c r="BP910" s="1062">
        <v>0</v>
      </c>
      <c r="BQ910" s="1128">
        <v>1</v>
      </c>
      <c r="BR910" s="1081">
        <v>0</v>
      </c>
      <c r="BV910" s="1062">
        <v>0</v>
      </c>
      <c r="BW910" s="1076">
        <v>1</v>
      </c>
      <c r="CA910" s="1062">
        <v>2</v>
      </c>
      <c r="CB910" s="1062">
        <v>3</v>
      </c>
      <c r="CC910" s="1062">
        <v>2</v>
      </c>
      <c r="CD910" s="1062">
        <v>7</v>
      </c>
      <c r="CE910" s="1082">
        <v>1</v>
      </c>
      <c r="CF910" s="1082" t="s">
        <v>323</v>
      </c>
      <c r="CH910" s="1062">
        <v>3</v>
      </c>
      <c r="CI910" s="1062">
        <v>7</v>
      </c>
      <c r="CJ910" s="1062">
        <v>9</v>
      </c>
      <c r="CK910" s="1062">
        <v>19</v>
      </c>
      <c r="CL910" s="1082">
        <v>1</v>
      </c>
      <c r="CP910" s="1062">
        <v>0</v>
      </c>
      <c r="CQ910" s="1062">
        <v>1</v>
      </c>
      <c r="CR910" s="1062">
        <v>1</v>
      </c>
      <c r="CS910" s="1062">
        <v>2</v>
      </c>
      <c r="CT910" s="1082">
        <v>1</v>
      </c>
      <c r="CW910" s="1062">
        <v>0</v>
      </c>
      <c r="CX910" s="1062">
        <v>1</v>
      </c>
      <c r="CY910" s="1062">
        <v>2</v>
      </c>
      <c r="CZ910" s="1062">
        <v>3</v>
      </c>
      <c r="DA910" s="1082">
        <v>1</v>
      </c>
      <c r="DB910" s="1082"/>
      <c r="DC910" s="1082"/>
      <c r="DD910" s="1082"/>
      <c r="DE910" s="1082"/>
      <c r="DF910" s="1082"/>
      <c r="DG910" s="1082"/>
      <c r="DH910" s="1082"/>
      <c r="DI910" s="1082"/>
      <c r="DJ910" s="1082"/>
      <c r="DK910" s="1082"/>
      <c r="DL910" s="1082"/>
      <c r="EF910" s="1062">
        <v>0</v>
      </c>
      <c r="EG910" s="1062">
        <v>2</v>
      </c>
      <c r="EH910" s="1062">
        <v>1</v>
      </c>
      <c r="EI910" s="1062">
        <v>3</v>
      </c>
      <c r="EJ910" s="1082">
        <v>1</v>
      </c>
      <c r="EM910" s="1062">
        <v>0</v>
      </c>
      <c r="EN910" s="1062">
        <v>5</v>
      </c>
      <c r="EO910" s="1062">
        <v>4</v>
      </c>
      <c r="EP910" s="1062">
        <v>9</v>
      </c>
      <c r="EQ910" s="1082">
        <v>1</v>
      </c>
      <c r="EU910" s="1062">
        <v>1</v>
      </c>
      <c r="EV910" s="1062">
        <v>3</v>
      </c>
      <c r="EW910" s="1062">
        <v>2</v>
      </c>
      <c r="EX910" s="1062">
        <v>6</v>
      </c>
      <c r="EY910" s="1081">
        <v>1</v>
      </c>
      <c r="FB910" s="1062">
        <v>1</v>
      </c>
      <c r="FC910" s="1062">
        <v>3</v>
      </c>
      <c r="FD910" s="1062">
        <v>2</v>
      </c>
      <c r="FE910" s="1062">
        <v>6</v>
      </c>
      <c r="FF910" s="1082">
        <v>1</v>
      </c>
      <c r="FJ910" s="1062">
        <v>0</v>
      </c>
      <c r="FK910" s="1062">
        <v>1</v>
      </c>
      <c r="FL910" s="1062">
        <v>3</v>
      </c>
      <c r="FM910" s="1062">
        <v>4</v>
      </c>
      <c r="FN910" s="1124">
        <v>1</v>
      </c>
      <c r="FQ910" s="1062">
        <v>0</v>
      </c>
      <c r="FR910" s="1062">
        <v>2</v>
      </c>
      <c r="FS910" s="1062">
        <v>3</v>
      </c>
      <c r="FT910" s="1062">
        <v>5</v>
      </c>
      <c r="FU910" s="1076">
        <v>1</v>
      </c>
      <c r="FY910" s="1062">
        <v>0</v>
      </c>
      <c r="FZ910" s="1062">
        <v>0</v>
      </c>
      <c r="GA910" s="1062">
        <v>0</v>
      </c>
      <c r="GB910" s="590">
        <v>0</v>
      </c>
      <c r="GC910" s="1139">
        <v>1</v>
      </c>
      <c r="GE910" s="589">
        <v>3</v>
      </c>
      <c r="GF910" s="589">
        <v>16</v>
      </c>
      <c r="GG910" s="589">
        <v>15</v>
      </c>
      <c r="GH910" s="586">
        <v>0</v>
      </c>
      <c r="GI910" s="586">
        <v>0</v>
      </c>
    </row>
    <row r="911" spans="1:192" hidden="1" x14ac:dyDescent="0.35">
      <c r="A911" s="1225">
        <v>43997</v>
      </c>
      <c r="Q911" s="1062">
        <v>0</v>
      </c>
      <c r="R911" s="1062">
        <v>5</v>
      </c>
      <c r="S911" s="1062">
        <v>5</v>
      </c>
      <c r="T911" s="1062">
        <v>10</v>
      </c>
      <c r="U911" s="1076">
        <v>1</v>
      </c>
      <c r="W911" s="1062">
        <v>0</v>
      </c>
      <c r="X911" s="1062">
        <v>7</v>
      </c>
      <c r="Y911" s="1062">
        <v>5</v>
      </c>
      <c r="Z911" s="1062">
        <v>12</v>
      </c>
      <c r="AA911" s="1076">
        <v>1</v>
      </c>
      <c r="AC911" s="1062">
        <v>0</v>
      </c>
      <c r="AD911" s="1062">
        <v>4</v>
      </c>
      <c r="AE911" s="1062">
        <v>4</v>
      </c>
      <c r="AF911" s="1062">
        <v>8</v>
      </c>
      <c r="AG911" s="1076">
        <v>1</v>
      </c>
      <c r="AJ911" s="1062">
        <v>0</v>
      </c>
      <c r="AK911" s="1062">
        <v>9</v>
      </c>
      <c r="AL911" s="1062">
        <v>4</v>
      </c>
      <c r="AM911" s="1062">
        <v>13</v>
      </c>
      <c r="AN911" s="1076">
        <v>1</v>
      </c>
      <c r="AQ911" s="1062">
        <v>1</v>
      </c>
      <c r="AR911" s="1062">
        <v>1</v>
      </c>
      <c r="AS911" s="1062">
        <v>1</v>
      </c>
      <c r="AT911" s="1062">
        <v>3</v>
      </c>
      <c r="AU911" s="1082">
        <v>1</v>
      </c>
      <c r="AX911" s="1062">
        <v>1</v>
      </c>
      <c r="AY911" s="1062">
        <v>2</v>
      </c>
      <c r="AZ911" s="1062">
        <v>1</v>
      </c>
      <c r="BA911" s="1062">
        <v>4</v>
      </c>
      <c r="BB911" s="1082">
        <v>1</v>
      </c>
      <c r="BP911" s="1062">
        <v>0</v>
      </c>
      <c r="BQ911" s="1128">
        <v>1</v>
      </c>
      <c r="BR911" s="1081">
        <v>0</v>
      </c>
      <c r="BV911" s="1062">
        <v>0</v>
      </c>
      <c r="BW911" s="1076">
        <v>1</v>
      </c>
      <c r="CA911" s="1062">
        <v>1</v>
      </c>
      <c r="CB911" s="1062">
        <v>3</v>
      </c>
      <c r="CC911" s="1062">
        <v>4</v>
      </c>
      <c r="CD911" s="1062">
        <v>8</v>
      </c>
      <c r="CE911" s="1082">
        <v>1</v>
      </c>
      <c r="CF911" s="1082" t="s">
        <v>323</v>
      </c>
      <c r="CH911" s="1062">
        <v>2</v>
      </c>
      <c r="CI911" s="1062">
        <v>4</v>
      </c>
      <c r="CJ911" s="1062">
        <v>4</v>
      </c>
      <c r="CK911" s="1062">
        <v>10</v>
      </c>
      <c r="CL911" s="1082">
        <v>1</v>
      </c>
      <c r="CP911" s="1062">
        <v>0</v>
      </c>
      <c r="CQ911" s="1062">
        <v>0</v>
      </c>
      <c r="CR911" s="1062">
        <v>0</v>
      </c>
      <c r="CS911" s="1062">
        <v>0</v>
      </c>
      <c r="CT911" s="1082">
        <v>1</v>
      </c>
      <c r="CW911" s="1062">
        <v>0</v>
      </c>
      <c r="CX911" s="1062">
        <v>0</v>
      </c>
      <c r="CY911" s="1062">
        <v>0</v>
      </c>
      <c r="CZ911" s="1062">
        <v>0</v>
      </c>
      <c r="DA911" s="1082">
        <v>1</v>
      </c>
      <c r="DB911" s="1082"/>
      <c r="DC911" s="1082"/>
      <c r="DD911" s="1082"/>
      <c r="DE911" s="1082"/>
      <c r="DF911" s="1082"/>
      <c r="DG911" s="1082"/>
      <c r="DH911" s="1082"/>
      <c r="DI911" s="1082"/>
      <c r="DJ911" s="1082"/>
      <c r="DK911" s="1082"/>
      <c r="DL911" s="1082"/>
      <c r="EF911" s="1062">
        <v>0</v>
      </c>
      <c r="EG911" s="1062">
        <v>2</v>
      </c>
      <c r="EH911" s="1062">
        <v>5</v>
      </c>
      <c r="EI911" s="1062">
        <v>7</v>
      </c>
      <c r="EJ911" s="1082">
        <v>1</v>
      </c>
      <c r="EM911" s="1062">
        <v>0</v>
      </c>
      <c r="EN911" s="1062">
        <v>2</v>
      </c>
      <c r="EO911" s="1062">
        <v>6</v>
      </c>
      <c r="EP911" s="1062">
        <v>8</v>
      </c>
      <c r="EQ911" s="1082">
        <v>1</v>
      </c>
      <c r="EU911" s="1062">
        <v>0</v>
      </c>
      <c r="EV911" s="1062">
        <v>6</v>
      </c>
      <c r="EW911" s="1062">
        <v>2</v>
      </c>
      <c r="EX911" s="1062">
        <v>8</v>
      </c>
      <c r="EY911" s="1081">
        <v>1</v>
      </c>
      <c r="FB911" s="1062">
        <v>0</v>
      </c>
      <c r="FC911" s="1062">
        <v>6</v>
      </c>
      <c r="FD911" s="1062">
        <v>2</v>
      </c>
      <c r="FE911" s="1062">
        <v>8</v>
      </c>
      <c r="FF911" s="1082">
        <v>1</v>
      </c>
      <c r="FJ911" s="1062">
        <v>0</v>
      </c>
      <c r="FK911" s="1062">
        <v>1</v>
      </c>
      <c r="FL911" s="1062">
        <v>4</v>
      </c>
      <c r="FM911" s="1062">
        <v>5</v>
      </c>
      <c r="FN911" s="1124">
        <v>1</v>
      </c>
      <c r="FQ911" s="1062">
        <v>0</v>
      </c>
      <c r="FR911" s="1062">
        <v>2</v>
      </c>
      <c r="FS911" s="1062">
        <v>5</v>
      </c>
      <c r="FT911" s="1062">
        <v>7</v>
      </c>
      <c r="FU911" s="1076">
        <v>1</v>
      </c>
      <c r="FY911" s="1062">
        <v>0</v>
      </c>
      <c r="FZ911" s="1062">
        <v>1</v>
      </c>
      <c r="GA911" s="1062">
        <v>1</v>
      </c>
      <c r="GB911" s="590">
        <v>2</v>
      </c>
      <c r="GC911" s="1139">
        <v>1</v>
      </c>
      <c r="GE911" s="589">
        <v>2</v>
      </c>
      <c r="GF911" s="589">
        <v>18</v>
      </c>
      <c r="GG911" s="589">
        <v>21</v>
      </c>
      <c r="GH911" s="586">
        <v>0</v>
      </c>
      <c r="GI911" s="586">
        <v>0</v>
      </c>
    </row>
    <row r="912" spans="1:192" hidden="1" x14ac:dyDescent="0.35">
      <c r="A912" s="1225">
        <v>43998</v>
      </c>
      <c r="Q912" s="1062">
        <v>1</v>
      </c>
      <c r="R912" s="1062">
        <v>4</v>
      </c>
      <c r="S912" s="1062">
        <v>7</v>
      </c>
      <c r="T912" s="1062">
        <v>12</v>
      </c>
      <c r="U912" s="1076">
        <v>1</v>
      </c>
      <c r="W912" s="1062">
        <v>0</v>
      </c>
      <c r="X912" s="1062">
        <v>6</v>
      </c>
      <c r="Y912" s="1062">
        <v>7</v>
      </c>
      <c r="Z912" s="1062">
        <v>13</v>
      </c>
      <c r="AA912" s="1076">
        <v>1</v>
      </c>
      <c r="AC912" s="1062">
        <v>0</v>
      </c>
      <c r="AD912" s="1062">
        <v>5</v>
      </c>
      <c r="AE912" s="1062">
        <v>4</v>
      </c>
      <c r="AF912" s="1062">
        <v>9</v>
      </c>
      <c r="AG912" s="1076">
        <v>1</v>
      </c>
      <c r="AJ912" s="1062">
        <v>0</v>
      </c>
      <c r="AK912" s="1062">
        <v>6</v>
      </c>
      <c r="AL912" s="1062">
        <v>5</v>
      </c>
      <c r="AM912" s="1062">
        <v>11</v>
      </c>
      <c r="AN912" s="1076">
        <v>1</v>
      </c>
      <c r="AQ912" s="1062">
        <v>0</v>
      </c>
      <c r="AR912" s="1062">
        <v>0</v>
      </c>
      <c r="AS912" s="1062">
        <v>0</v>
      </c>
      <c r="AT912" s="1062">
        <v>0</v>
      </c>
      <c r="AU912" s="1082">
        <v>1</v>
      </c>
      <c r="AX912" s="1062">
        <v>0</v>
      </c>
      <c r="AY912" s="1062">
        <v>0</v>
      </c>
      <c r="AZ912" s="1062">
        <v>0</v>
      </c>
      <c r="BA912" s="1062">
        <v>0</v>
      </c>
      <c r="BB912" s="1082">
        <v>1</v>
      </c>
      <c r="BP912" s="1062">
        <v>0</v>
      </c>
      <c r="BQ912" s="1128">
        <v>1</v>
      </c>
      <c r="BR912" s="1081">
        <v>0</v>
      </c>
      <c r="BV912" s="1062">
        <v>0</v>
      </c>
      <c r="BW912" s="1076">
        <v>1</v>
      </c>
      <c r="CA912" s="1062">
        <v>0</v>
      </c>
      <c r="CB912" s="1062">
        <v>2</v>
      </c>
      <c r="CC912" s="1062">
        <v>2</v>
      </c>
      <c r="CD912" s="1062">
        <v>4</v>
      </c>
      <c r="CE912" s="1082">
        <v>1</v>
      </c>
      <c r="CF912" s="1082" t="s">
        <v>323</v>
      </c>
      <c r="CH912" s="1062">
        <v>1</v>
      </c>
      <c r="CI912" s="1062">
        <v>3</v>
      </c>
      <c r="CJ912" s="1062">
        <v>3</v>
      </c>
      <c r="CK912" s="1062">
        <v>7</v>
      </c>
      <c r="CL912" s="1082">
        <v>1</v>
      </c>
      <c r="CP912" s="1062">
        <v>0</v>
      </c>
      <c r="CQ912" s="1062">
        <v>0</v>
      </c>
      <c r="CR912" s="1062">
        <v>0</v>
      </c>
      <c r="CS912" s="1062">
        <v>0</v>
      </c>
      <c r="CT912" s="1082">
        <v>1</v>
      </c>
      <c r="CW912" s="1062">
        <v>0</v>
      </c>
      <c r="CX912" s="1062">
        <v>0</v>
      </c>
      <c r="CY912" s="1062">
        <v>0</v>
      </c>
      <c r="CZ912" s="1062">
        <v>0</v>
      </c>
      <c r="DA912" s="1082">
        <v>1</v>
      </c>
      <c r="DB912" s="1082"/>
      <c r="DC912" s="1082"/>
      <c r="DD912" s="1082"/>
      <c r="DE912" s="1082"/>
      <c r="DF912" s="1082"/>
      <c r="DG912" s="1082"/>
      <c r="DH912" s="1082"/>
      <c r="DI912" s="1082"/>
      <c r="DJ912" s="1082"/>
      <c r="DK912" s="1082"/>
      <c r="DL912" s="1082"/>
      <c r="EF912" s="1062">
        <v>1</v>
      </c>
      <c r="EG912" s="1062">
        <v>1</v>
      </c>
      <c r="EH912" s="1062">
        <v>3</v>
      </c>
      <c r="EI912" s="1062">
        <v>5</v>
      </c>
      <c r="EJ912" s="1082">
        <v>1</v>
      </c>
      <c r="EM912" s="1062">
        <v>1</v>
      </c>
      <c r="EN912" s="1062">
        <v>2</v>
      </c>
      <c r="EO912" s="1062">
        <v>8</v>
      </c>
      <c r="EP912" s="1062">
        <v>11</v>
      </c>
      <c r="EQ912" s="1082">
        <v>1</v>
      </c>
      <c r="EU912" s="1062">
        <v>0</v>
      </c>
      <c r="EV912" s="1062">
        <v>3</v>
      </c>
      <c r="EW912" s="1062">
        <v>2</v>
      </c>
      <c r="EX912" s="1062">
        <v>5</v>
      </c>
      <c r="EY912" s="1081">
        <v>1</v>
      </c>
      <c r="FB912" s="1062">
        <v>0</v>
      </c>
      <c r="FC912" s="1062">
        <v>3</v>
      </c>
      <c r="FD912" s="1062">
        <v>5</v>
      </c>
      <c r="FE912" s="1062">
        <v>8</v>
      </c>
      <c r="FF912" s="1082">
        <v>1</v>
      </c>
      <c r="FJ912" s="1062">
        <v>0</v>
      </c>
      <c r="FK912" s="1062">
        <v>1</v>
      </c>
      <c r="FL912" s="1062">
        <v>2</v>
      </c>
      <c r="FM912" s="1062">
        <v>3</v>
      </c>
      <c r="FN912" s="1124">
        <v>1</v>
      </c>
      <c r="FQ912" s="1062">
        <v>0</v>
      </c>
      <c r="FR912" s="1062">
        <v>2</v>
      </c>
      <c r="FS912" s="1062">
        <v>3</v>
      </c>
      <c r="FT912" s="1062">
        <v>5</v>
      </c>
      <c r="FU912" s="1076">
        <v>1</v>
      </c>
      <c r="FY912" s="1062">
        <v>0</v>
      </c>
      <c r="FZ912" s="1062">
        <v>2</v>
      </c>
      <c r="GA912" s="1062">
        <v>0</v>
      </c>
      <c r="GB912" s="590">
        <v>2</v>
      </c>
      <c r="GC912" s="1139">
        <v>1</v>
      </c>
      <c r="GE912" s="589">
        <v>1</v>
      </c>
      <c r="GF912" s="589">
        <v>14</v>
      </c>
      <c r="GG912" s="589">
        <v>13</v>
      </c>
      <c r="GH912" s="586">
        <v>3</v>
      </c>
      <c r="GI912" s="586">
        <v>1</v>
      </c>
    </row>
    <row r="913" spans="1:192" hidden="1" x14ac:dyDescent="0.35">
      <c r="A913" s="1225">
        <v>43999</v>
      </c>
      <c r="Q913" s="1062">
        <v>0</v>
      </c>
      <c r="R913" s="1062">
        <v>5</v>
      </c>
      <c r="S913" s="1062">
        <v>2</v>
      </c>
      <c r="T913" s="1062">
        <v>7</v>
      </c>
      <c r="U913" s="1076">
        <v>1</v>
      </c>
      <c r="W913" s="1062">
        <v>0</v>
      </c>
      <c r="X913" s="1062">
        <v>5</v>
      </c>
      <c r="Y913" s="1062">
        <v>4</v>
      </c>
      <c r="Z913" s="1062">
        <v>9</v>
      </c>
      <c r="AA913" s="1076">
        <v>1</v>
      </c>
      <c r="AC913" s="1062">
        <v>1</v>
      </c>
      <c r="AD913" s="1062">
        <v>3</v>
      </c>
      <c r="AE913" s="1062">
        <v>5</v>
      </c>
      <c r="AF913" s="1062">
        <v>9</v>
      </c>
      <c r="AG913" s="1076">
        <v>1</v>
      </c>
      <c r="AJ913" s="1062">
        <v>1</v>
      </c>
      <c r="AK913" s="1062">
        <v>4</v>
      </c>
      <c r="AL913" s="1062">
        <v>8</v>
      </c>
      <c r="AM913" s="1062">
        <v>13</v>
      </c>
      <c r="AN913" s="1076">
        <v>1</v>
      </c>
      <c r="AQ913" s="1062">
        <v>0</v>
      </c>
      <c r="AR913" s="1062">
        <v>5</v>
      </c>
      <c r="AS913" s="1062">
        <v>1</v>
      </c>
      <c r="AT913" s="1062">
        <v>6</v>
      </c>
      <c r="AU913" s="1082">
        <v>1</v>
      </c>
      <c r="AX913" s="1062">
        <v>0</v>
      </c>
      <c r="AY913" s="1062">
        <v>7</v>
      </c>
      <c r="AZ913" s="1062">
        <v>1</v>
      </c>
      <c r="BA913" s="1062">
        <v>8</v>
      </c>
      <c r="BB913" s="1082">
        <v>1</v>
      </c>
      <c r="BP913" s="1062">
        <v>0</v>
      </c>
      <c r="BQ913" s="1128">
        <v>1</v>
      </c>
      <c r="BR913" s="1081">
        <v>0</v>
      </c>
      <c r="BV913" s="1062">
        <v>0</v>
      </c>
      <c r="BW913" s="1076">
        <v>1</v>
      </c>
      <c r="CA913" s="1062">
        <v>0</v>
      </c>
      <c r="CB913" s="1062">
        <v>2</v>
      </c>
      <c r="CC913" s="1062">
        <v>6</v>
      </c>
      <c r="CD913" s="1062">
        <v>8</v>
      </c>
      <c r="CE913" s="1082">
        <v>1</v>
      </c>
      <c r="CF913" s="1082" t="s">
        <v>323</v>
      </c>
      <c r="CH913" s="1062">
        <v>0</v>
      </c>
      <c r="CI913" s="1062">
        <v>5</v>
      </c>
      <c r="CJ913" s="1062">
        <v>6</v>
      </c>
      <c r="CK913" s="1062">
        <v>11</v>
      </c>
      <c r="CL913" s="1082">
        <v>1</v>
      </c>
      <c r="CP913" s="1062">
        <v>0</v>
      </c>
      <c r="CQ913" s="1062">
        <v>0</v>
      </c>
      <c r="CR913" s="1062">
        <v>0</v>
      </c>
      <c r="CS913" s="1062">
        <v>0</v>
      </c>
      <c r="CT913" s="1082">
        <v>1</v>
      </c>
      <c r="CW913" s="1062">
        <v>0</v>
      </c>
      <c r="CX913" s="1062">
        <v>0</v>
      </c>
      <c r="CY913" s="1062">
        <v>0</v>
      </c>
      <c r="CZ913" s="1062">
        <v>0</v>
      </c>
      <c r="DA913" s="1082">
        <v>1</v>
      </c>
      <c r="DB913" s="1082"/>
      <c r="DC913" s="1082"/>
      <c r="DD913" s="1082"/>
      <c r="DE913" s="1082"/>
      <c r="DF913" s="1082"/>
      <c r="DG913" s="1082"/>
      <c r="DH913" s="1082"/>
      <c r="DI913" s="1082"/>
      <c r="DJ913" s="1082"/>
      <c r="DK913" s="1082"/>
      <c r="DL913" s="1082"/>
      <c r="EF913" s="1062">
        <v>0</v>
      </c>
      <c r="EG913" s="1062">
        <v>0</v>
      </c>
      <c r="EH913" s="1062">
        <v>0</v>
      </c>
      <c r="EI913" s="1062">
        <v>0</v>
      </c>
      <c r="EJ913" s="1082">
        <v>0</v>
      </c>
      <c r="EM913" s="1062">
        <v>0</v>
      </c>
      <c r="EN913" s="1062">
        <v>0</v>
      </c>
      <c r="EO913" s="1062">
        <v>0</v>
      </c>
      <c r="EP913" s="1062">
        <v>0</v>
      </c>
      <c r="EQ913" s="1082">
        <v>0</v>
      </c>
      <c r="EU913" s="1062">
        <v>0</v>
      </c>
      <c r="EV913" s="1062">
        <v>5</v>
      </c>
      <c r="EW913" s="1062">
        <v>5</v>
      </c>
      <c r="EX913" s="1062">
        <v>10</v>
      </c>
      <c r="EY913" s="1081">
        <v>1</v>
      </c>
      <c r="FB913" s="1062">
        <v>0</v>
      </c>
      <c r="FC913" s="1062">
        <v>7</v>
      </c>
      <c r="FD913" s="1062">
        <v>10</v>
      </c>
      <c r="FE913" s="1062">
        <v>17</v>
      </c>
      <c r="FF913" s="1082">
        <v>1</v>
      </c>
      <c r="FJ913" s="1062">
        <v>0</v>
      </c>
      <c r="FK913" s="1062">
        <v>4</v>
      </c>
      <c r="FL913" s="1062">
        <v>4</v>
      </c>
      <c r="FM913" s="1062">
        <v>8</v>
      </c>
      <c r="FN913" s="1124">
        <v>1</v>
      </c>
      <c r="FQ913" s="1062">
        <v>0</v>
      </c>
      <c r="FR913" s="1062">
        <v>4</v>
      </c>
      <c r="FS913" s="1062">
        <v>4</v>
      </c>
      <c r="FT913" s="1062">
        <v>8</v>
      </c>
      <c r="FU913" s="1076">
        <v>1</v>
      </c>
      <c r="FY913" s="1062">
        <v>0</v>
      </c>
      <c r="FZ913" s="1062">
        <v>1</v>
      </c>
      <c r="GA913" s="1062">
        <v>0</v>
      </c>
      <c r="GB913" s="590">
        <v>1</v>
      </c>
      <c r="GC913" s="1139">
        <v>1</v>
      </c>
      <c r="GE913" s="589">
        <v>1</v>
      </c>
      <c r="GF913" s="589">
        <v>20</v>
      </c>
      <c r="GG913" s="589">
        <v>21</v>
      </c>
      <c r="GH913" s="586">
        <v>2</v>
      </c>
      <c r="GI913" s="586">
        <v>1</v>
      </c>
    </row>
    <row r="914" spans="1:192" hidden="1" x14ac:dyDescent="0.35">
      <c r="A914" s="1225">
        <v>44000</v>
      </c>
      <c r="Q914" s="1062">
        <v>0</v>
      </c>
      <c r="R914" s="1062">
        <v>7</v>
      </c>
      <c r="S914" s="1062">
        <v>2</v>
      </c>
      <c r="T914" s="1062">
        <v>9</v>
      </c>
      <c r="U914" s="1076">
        <v>1</v>
      </c>
      <c r="W914" s="1062">
        <v>0</v>
      </c>
      <c r="X914" s="1062">
        <v>7</v>
      </c>
      <c r="Y914" s="1062">
        <v>3</v>
      </c>
      <c r="Z914" s="1062">
        <v>10</v>
      </c>
      <c r="AA914" s="1076">
        <v>1</v>
      </c>
      <c r="AC914" s="1062">
        <v>0</v>
      </c>
      <c r="AD914" s="1062">
        <v>5</v>
      </c>
      <c r="AE914" s="1062">
        <v>4</v>
      </c>
      <c r="AF914" s="1062">
        <v>9</v>
      </c>
      <c r="AG914" s="1076">
        <v>1</v>
      </c>
      <c r="AJ914" s="1062">
        <v>0</v>
      </c>
      <c r="AK914" s="1062">
        <v>5</v>
      </c>
      <c r="AL914" s="1062">
        <v>4</v>
      </c>
      <c r="AM914" s="1062">
        <v>9</v>
      </c>
      <c r="AN914" s="1076">
        <v>1</v>
      </c>
      <c r="AQ914" s="1062">
        <v>0</v>
      </c>
      <c r="AR914" s="1062">
        <v>1</v>
      </c>
      <c r="AS914" s="1062">
        <v>1</v>
      </c>
      <c r="AT914" s="1062">
        <v>2</v>
      </c>
      <c r="AU914" s="1082">
        <v>1</v>
      </c>
      <c r="AX914" s="1062">
        <v>0</v>
      </c>
      <c r="AY914" s="1062">
        <v>2</v>
      </c>
      <c r="AZ914" s="1062">
        <v>2</v>
      </c>
      <c r="BA914" s="1062">
        <v>4</v>
      </c>
      <c r="BB914" s="1082">
        <v>1</v>
      </c>
      <c r="BP914" s="1062">
        <v>0</v>
      </c>
      <c r="BQ914" s="1128">
        <v>1</v>
      </c>
      <c r="BR914" s="1081">
        <v>0</v>
      </c>
      <c r="BV914" s="1062">
        <v>0</v>
      </c>
      <c r="BW914" s="1076">
        <v>1</v>
      </c>
      <c r="CA914" s="1062">
        <v>0</v>
      </c>
      <c r="CB914" s="1062">
        <v>3</v>
      </c>
      <c r="CC914" s="1062">
        <v>0</v>
      </c>
      <c r="CD914" s="1062">
        <v>3</v>
      </c>
      <c r="CE914" s="1082">
        <v>1</v>
      </c>
      <c r="CF914" s="1082" t="s">
        <v>323</v>
      </c>
      <c r="CH914" s="1062">
        <v>0</v>
      </c>
      <c r="CI914" s="1062">
        <v>8</v>
      </c>
      <c r="CJ914" s="1062">
        <v>2</v>
      </c>
      <c r="CK914" s="1062">
        <v>10</v>
      </c>
      <c r="CL914" s="1082">
        <v>1</v>
      </c>
      <c r="CP914" s="1062">
        <v>0</v>
      </c>
      <c r="CQ914" s="1062">
        <v>0</v>
      </c>
      <c r="CR914" s="1062">
        <v>0</v>
      </c>
      <c r="CS914" s="1062">
        <v>0</v>
      </c>
      <c r="CT914" s="1082">
        <v>1</v>
      </c>
      <c r="CW914" s="1062">
        <v>0</v>
      </c>
      <c r="CX914" s="1062">
        <v>0</v>
      </c>
      <c r="CY914" s="1062">
        <v>1</v>
      </c>
      <c r="CZ914" s="1062">
        <v>1</v>
      </c>
      <c r="DA914" s="1082">
        <v>1</v>
      </c>
      <c r="DB914" s="1082"/>
      <c r="DC914" s="1082"/>
      <c r="DD914" s="1082"/>
      <c r="DE914" s="1082"/>
      <c r="DF914" s="1082"/>
      <c r="DG914" s="1082"/>
      <c r="DH914" s="1082"/>
      <c r="DI914" s="1082"/>
      <c r="DJ914" s="1082"/>
      <c r="DK914" s="1082"/>
      <c r="DL914" s="1082"/>
      <c r="EF914" s="1062">
        <v>2</v>
      </c>
      <c r="EG914" s="1062">
        <v>1</v>
      </c>
      <c r="EH914" s="1062">
        <v>3</v>
      </c>
      <c r="EI914" s="1062">
        <v>6</v>
      </c>
      <c r="EJ914" s="1082">
        <v>1</v>
      </c>
      <c r="EM914" s="1062">
        <v>0</v>
      </c>
      <c r="EN914" s="1062">
        <v>6</v>
      </c>
      <c r="EO914" s="1062">
        <v>10</v>
      </c>
      <c r="EP914" s="1062">
        <v>16</v>
      </c>
      <c r="EQ914" s="1082">
        <v>1</v>
      </c>
      <c r="EU914" s="1062">
        <v>0</v>
      </c>
      <c r="EV914" s="1062">
        <v>4</v>
      </c>
      <c r="EW914" s="1062">
        <v>3</v>
      </c>
      <c r="EX914" s="1062">
        <v>7</v>
      </c>
      <c r="EY914" s="1081">
        <v>1</v>
      </c>
      <c r="FB914" s="1062">
        <v>0</v>
      </c>
      <c r="FC914" s="1062">
        <v>5</v>
      </c>
      <c r="FD914" s="1062">
        <v>6</v>
      </c>
      <c r="FE914" s="1062">
        <v>11</v>
      </c>
      <c r="FF914" s="1082">
        <v>1</v>
      </c>
      <c r="FJ914" s="1062">
        <v>0</v>
      </c>
      <c r="FK914" s="1062">
        <v>1</v>
      </c>
      <c r="FL914" s="1062">
        <v>5</v>
      </c>
      <c r="FM914" s="1062">
        <v>6</v>
      </c>
      <c r="FN914" s="1124">
        <v>1</v>
      </c>
      <c r="FQ914" s="1062">
        <v>0</v>
      </c>
      <c r="FR914" s="1062">
        <v>5</v>
      </c>
      <c r="FS914" s="1062">
        <v>6</v>
      </c>
      <c r="FT914" s="1062">
        <v>11</v>
      </c>
      <c r="FU914" s="1076">
        <v>1</v>
      </c>
      <c r="FY914" s="1062">
        <v>0</v>
      </c>
      <c r="FZ914" s="1062">
        <v>0</v>
      </c>
      <c r="GA914" s="1062">
        <v>0</v>
      </c>
      <c r="GB914" s="590">
        <v>0</v>
      </c>
      <c r="GC914" s="1139">
        <v>1</v>
      </c>
      <c r="GE914" s="589">
        <v>2</v>
      </c>
      <c r="GF914" s="589">
        <v>15</v>
      </c>
      <c r="GG914" s="589">
        <v>16</v>
      </c>
      <c r="GH914" s="586">
        <v>1</v>
      </c>
      <c r="GI914" s="586">
        <v>1</v>
      </c>
    </row>
    <row r="915" spans="1:192" hidden="1" x14ac:dyDescent="0.35">
      <c r="A915" s="1227">
        <v>44001</v>
      </c>
      <c r="Q915" s="1062">
        <v>0</v>
      </c>
      <c r="R915" s="1062">
        <v>9</v>
      </c>
      <c r="S915" s="1062">
        <v>2</v>
      </c>
      <c r="T915" s="1062">
        <v>11</v>
      </c>
      <c r="U915" s="1076">
        <v>1</v>
      </c>
      <c r="W915" s="1062">
        <v>0</v>
      </c>
      <c r="X915" s="1062">
        <v>11</v>
      </c>
      <c r="Y915" s="1062">
        <v>4</v>
      </c>
      <c r="Z915" s="1062">
        <v>15</v>
      </c>
      <c r="AA915" s="1076">
        <v>1</v>
      </c>
      <c r="AC915" s="1062">
        <v>0</v>
      </c>
      <c r="AD915" s="1062">
        <v>9</v>
      </c>
      <c r="AE915" s="1062">
        <v>3</v>
      </c>
      <c r="AF915" s="1062">
        <v>12</v>
      </c>
      <c r="AG915" s="1076">
        <v>1</v>
      </c>
      <c r="AJ915" s="1062">
        <v>0</v>
      </c>
      <c r="AK915" s="1062">
        <v>11</v>
      </c>
      <c r="AL915" s="1062">
        <v>3</v>
      </c>
      <c r="AM915" s="1062">
        <v>14</v>
      </c>
      <c r="AN915" s="1076">
        <v>1</v>
      </c>
      <c r="AQ915" s="1062">
        <v>0</v>
      </c>
      <c r="AR915" s="1062">
        <v>0</v>
      </c>
      <c r="AS915" s="1062">
        <v>0</v>
      </c>
      <c r="AT915" s="1062">
        <v>0</v>
      </c>
      <c r="AU915" s="1082">
        <v>1</v>
      </c>
      <c r="AX915" s="1062">
        <v>0</v>
      </c>
      <c r="AY915" s="1062">
        <v>0</v>
      </c>
      <c r="AZ915" s="1062">
        <v>0</v>
      </c>
      <c r="BA915" s="1062">
        <v>0</v>
      </c>
      <c r="BB915" s="1082">
        <v>1</v>
      </c>
      <c r="BP915" s="1062">
        <v>0</v>
      </c>
      <c r="BQ915" s="1128">
        <v>1</v>
      </c>
      <c r="BR915" s="1081">
        <v>0</v>
      </c>
      <c r="BV915" s="1062">
        <v>0</v>
      </c>
      <c r="BW915" s="1076">
        <v>1</v>
      </c>
      <c r="CA915" s="1062">
        <v>0</v>
      </c>
      <c r="CB915" s="1062">
        <v>2</v>
      </c>
      <c r="CC915" s="1062">
        <v>4</v>
      </c>
      <c r="CD915" s="1062">
        <v>6</v>
      </c>
      <c r="CE915" s="1082">
        <v>1</v>
      </c>
      <c r="CF915" s="1082" t="s">
        <v>323</v>
      </c>
      <c r="CH915" s="1062">
        <v>0</v>
      </c>
      <c r="CI915" s="1062">
        <v>2</v>
      </c>
      <c r="CJ915" s="1062">
        <v>6</v>
      </c>
      <c r="CK915" s="1062">
        <v>8</v>
      </c>
      <c r="CL915" s="1082">
        <v>1</v>
      </c>
      <c r="CP915" s="1062">
        <v>0</v>
      </c>
      <c r="CQ915" s="1062">
        <v>0</v>
      </c>
      <c r="CR915" s="1062">
        <v>0</v>
      </c>
      <c r="CS915" s="1062">
        <v>0</v>
      </c>
      <c r="CT915" s="1082">
        <v>1</v>
      </c>
      <c r="CW915" s="1062">
        <v>0</v>
      </c>
      <c r="CX915" s="1062">
        <v>0</v>
      </c>
      <c r="CY915" s="1062">
        <v>1</v>
      </c>
      <c r="CZ915" s="1062">
        <v>1</v>
      </c>
      <c r="DA915" s="1082">
        <v>1</v>
      </c>
      <c r="DB915" s="1082"/>
      <c r="DC915" s="1082"/>
      <c r="DD915" s="1082"/>
      <c r="DE915" s="1082"/>
      <c r="DF915" s="1082"/>
      <c r="DG915" s="1082"/>
      <c r="DH915" s="1082"/>
      <c r="DI915" s="1082"/>
      <c r="DJ915" s="1082"/>
      <c r="DK915" s="1082"/>
      <c r="DL915" s="1082"/>
      <c r="EF915" s="1062">
        <v>0</v>
      </c>
      <c r="EG915" s="1062">
        <v>1</v>
      </c>
      <c r="EH915" s="1062">
        <v>3</v>
      </c>
      <c r="EI915" s="1062">
        <v>4</v>
      </c>
      <c r="EJ915" s="1082">
        <v>1</v>
      </c>
      <c r="EM915" s="1062">
        <v>0</v>
      </c>
      <c r="EN915" s="1062">
        <v>3</v>
      </c>
      <c r="EO915" s="1062">
        <v>7</v>
      </c>
      <c r="EP915" s="1062">
        <v>10</v>
      </c>
      <c r="EQ915" s="1082">
        <v>1</v>
      </c>
      <c r="EU915" s="1062">
        <v>0</v>
      </c>
      <c r="EV915" s="1062">
        <v>1</v>
      </c>
      <c r="EW915" s="1062">
        <v>5</v>
      </c>
      <c r="EX915" s="1062">
        <v>6</v>
      </c>
      <c r="EY915" s="1081">
        <v>1</v>
      </c>
      <c r="FB915" s="1062">
        <v>0</v>
      </c>
      <c r="FC915" s="1062">
        <v>2</v>
      </c>
      <c r="FD915" s="1062">
        <v>8</v>
      </c>
      <c r="FE915" s="1062">
        <v>10</v>
      </c>
      <c r="FF915" s="1082">
        <v>1</v>
      </c>
      <c r="FJ915" s="1062">
        <v>1</v>
      </c>
      <c r="FK915" s="1062">
        <v>0</v>
      </c>
      <c r="FL915" s="1062">
        <v>4</v>
      </c>
      <c r="FM915" s="1062">
        <v>5</v>
      </c>
      <c r="FN915" s="1124">
        <v>1</v>
      </c>
      <c r="FQ915" s="1062">
        <v>1</v>
      </c>
      <c r="FR915" s="1062">
        <v>0</v>
      </c>
      <c r="FS915" s="1062">
        <v>8</v>
      </c>
      <c r="FT915" s="1062">
        <v>9</v>
      </c>
      <c r="FU915" s="1076">
        <v>1</v>
      </c>
      <c r="FY915" s="1062">
        <v>0</v>
      </c>
      <c r="FZ915" s="1062">
        <v>0</v>
      </c>
      <c r="GA915" s="1062">
        <v>2</v>
      </c>
      <c r="GB915" s="590">
        <v>2</v>
      </c>
      <c r="GC915" s="1139">
        <v>1</v>
      </c>
      <c r="GE915" s="589">
        <v>1</v>
      </c>
      <c r="GF915" s="589">
        <v>13</v>
      </c>
      <c r="GG915" s="589">
        <v>21</v>
      </c>
      <c r="GH915" s="586">
        <v>0</v>
      </c>
      <c r="GI915" s="586">
        <v>0</v>
      </c>
    </row>
    <row r="916" spans="1:192" hidden="1" x14ac:dyDescent="0.35">
      <c r="A916" s="1225">
        <v>44004</v>
      </c>
      <c r="Q916" s="1062">
        <v>1</v>
      </c>
      <c r="R916" s="1062">
        <v>4</v>
      </c>
      <c r="S916" s="1062">
        <v>0</v>
      </c>
      <c r="T916" s="1062">
        <v>5</v>
      </c>
      <c r="U916" s="1076">
        <v>1</v>
      </c>
      <c r="W916" s="1062">
        <v>1</v>
      </c>
      <c r="X916" s="1062">
        <v>4</v>
      </c>
      <c r="Y916" s="1062">
        <v>2</v>
      </c>
      <c r="Z916" s="1062">
        <v>7</v>
      </c>
      <c r="AA916" s="1076">
        <v>1</v>
      </c>
      <c r="AC916" s="1062">
        <v>0</v>
      </c>
      <c r="AD916" s="1062">
        <v>6</v>
      </c>
      <c r="AE916" s="1062">
        <v>0</v>
      </c>
      <c r="AF916" s="1062">
        <v>6</v>
      </c>
      <c r="AG916" s="1076">
        <v>1</v>
      </c>
      <c r="AJ916" s="1062">
        <v>0</v>
      </c>
      <c r="AK916" s="1062">
        <v>9</v>
      </c>
      <c r="AL916" s="1062">
        <v>0</v>
      </c>
      <c r="AM916" s="1062">
        <v>9</v>
      </c>
      <c r="AN916" s="1076">
        <v>1</v>
      </c>
      <c r="AQ916" s="1062">
        <v>0</v>
      </c>
      <c r="AR916" s="1062">
        <v>5</v>
      </c>
      <c r="AS916" s="1062">
        <v>2</v>
      </c>
      <c r="AT916" s="1062">
        <v>7</v>
      </c>
      <c r="AU916" s="1082">
        <v>1</v>
      </c>
      <c r="AX916" s="1062">
        <v>0</v>
      </c>
      <c r="AY916" s="1062">
        <v>5</v>
      </c>
      <c r="AZ916" s="1062">
        <v>5</v>
      </c>
      <c r="BA916" s="1062">
        <v>10</v>
      </c>
      <c r="BB916" s="1082">
        <v>1</v>
      </c>
      <c r="BP916" s="1062">
        <v>0</v>
      </c>
      <c r="BQ916" s="1128">
        <v>1</v>
      </c>
      <c r="BR916" s="1081">
        <v>0</v>
      </c>
      <c r="BV916" s="1062">
        <v>0</v>
      </c>
      <c r="BW916" s="1076">
        <v>1</v>
      </c>
      <c r="CA916" s="1062">
        <v>0</v>
      </c>
      <c r="CB916" s="1062">
        <v>2</v>
      </c>
      <c r="CC916" s="1062">
        <v>5</v>
      </c>
      <c r="CD916" s="1062">
        <v>7</v>
      </c>
      <c r="CE916" s="1082">
        <v>1</v>
      </c>
      <c r="CF916" s="1082" t="s">
        <v>323</v>
      </c>
      <c r="CH916" s="1062">
        <v>1</v>
      </c>
      <c r="CI916" s="1062">
        <v>7</v>
      </c>
      <c r="CJ916" s="1062">
        <v>14</v>
      </c>
      <c r="CK916" s="1062">
        <v>22</v>
      </c>
      <c r="CL916" s="1082">
        <v>1</v>
      </c>
      <c r="CP916" s="1062">
        <v>0</v>
      </c>
      <c r="CQ916" s="1062">
        <v>0</v>
      </c>
      <c r="CR916" s="1062">
        <v>0</v>
      </c>
      <c r="CS916" s="1062">
        <v>0</v>
      </c>
      <c r="CT916" s="1082">
        <v>1</v>
      </c>
      <c r="CW916" s="1062">
        <v>0</v>
      </c>
      <c r="CX916" s="1062">
        <v>0</v>
      </c>
      <c r="CY916" s="1062">
        <v>3</v>
      </c>
      <c r="CZ916" s="1062">
        <v>3</v>
      </c>
      <c r="DA916" s="1082">
        <v>1</v>
      </c>
      <c r="DB916" s="1082"/>
      <c r="DC916" s="1082"/>
      <c r="DD916" s="1082"/>
      <c r="DE916" s="1082"/>
      <c r="DF916" s="1082"/>
      <c r="DG916" s="1082"/>
      <c r="DH916" s="1082"/>
      <c r="DI916" s="1082"/>
      <c r="DJ916" s="1082"/>
      <c r="DK916" s="1082"/>
      <c r="DL916" s="1082"/>
      <c r="EF916" s="1062">
        <v>0</v>
      </c>
      <c r="EG916" s="1062">
        <v>3</v>
      </c>
      <c r="EH916" s="1062">
        <v>2</v>
      </c>
      <c r="EI916" s="1062">
        <v>5</v>
      </c>
      <c r="EJ916" s="1082">
        <v>1</v>
      </c>
      <c r="EM916" s="1062">
        <v>1</v>
      </c>
      <c r="EN916" s="1062">
        <v>3</v>
      </c>
      <c r="EO916" s="1062">
        <v>21</v>
      </c>
      <c r="EP916" s="1062">
        <v>25</v>
      </c>
      <c r="EQ916" s="1082">
        <v>1</v>
      </c>
      <c r="EU916" s="1062">
        <v>0</v>
      </c>
      <c r="EV916" s="1062">
        <v>2</v>
      </c>
      <c r="EW916" s="1062">
        <v>2</v>
      </c>
      <c r="EX916" s="1062">
        <v>4</v>
      </c>
      <c r="EY916" s="1081">
        <v>1</v>
      </c>
      <c r="FB916" s="1062">
        <v>0</v>
      </c>
      <c r="FC916" s="1062">
        <v>7</v>
      </c>
      <c r="FD916" s="1062">
        <v>7</v>
      </c>
      <c r="FE916" s="1062">
        <v>14</v>
      </c>
      <c r="FF916" s="1082">
        <v>1</v>
      </c>
      <c r="FJ916" s="1062">
        <v>0</v>
      </c>
      <c r="FK916" s="1062">
        <v>2</v>
      </c>
      <c r="FL916" s="1062">
        <v>4</v>
      </c>
      <c r="FM916" s="1062">
        <v>6</v>
      </c>
      <c r="FN916" s="1124">
        <v>1</v>
      </c>
      <c r="FQ916" s="1062">
        <v>0</v>
      </c>
      <c r="FR916" s="1062">
        <v>6</v>
      </c>
      <c r="FS916" s="1062">
        <v>15</v>
      </c>
      <c r="FT916" s="1062">
        <v>21</v>
      </c>
      <c r="FU916" s="1076">
        <v>1</v>
      </c>
      <c r="FY916" s="1062">
        <v>0</v>
      </c>
      <c r="FZ916" s="1062">
        <v>0</v>
      </c>
      <c r="GA916" s="1062">
        <v>0</v>
      </c>
      <c r="GB916" s="590">
        <v>0</v>
      </c>
      <c r="GC916" s="1139">
        <v>1</v>
      </c>
      <c r="GE916" s="589">
        <v>0</v>
      </c>
      <c r="GF916" s="589">
        <v>20</v>
      </c>
      <c r="GG916" s="589">
        <v>15</v>
      </c>
      <c r="GH916" s="586">
        <v>0</v>
      </c>
      <c r="GI916" s="586">
        <v>0</v>
      </c>
    </row>
    <row r="917" spans="1:192" hidden="1" x14ac:dyDescent="0.35">
      <c r="A917" s="1225">
        <v>44005</v>
      </c>
      <c r="Q917" s="1062">
        <v>0</v>
      </c>
      <c r="R917" s="1062">
        <v>2</v>
      </c>
      <c r="S917" s="1062">
        <v>2</v>
      </c>
      <c r="T917" s="1062">
        <v>4</v>
      </c>
      <c r="U917" s="1076">
        <v>1</v>
      </c>
      <c r="W917" s="1062">
        <v>0</v>
      </c>
      <c r="X917" s="1062">
        <v>2</v>
      </c>
      <c r="Y917" s="1062">
        <v>3</v>
      </c>
      <c r="Z917" s="1062">
        <v>5</v>
      </c>
      <c r="AA917" s="1076">
        <v>1</v>
      </c>
      <c r="AC917" s="1062">
        <v>0</v>
      </c>
      <c r="AD917" s="1062">
        <v>3</v>
      </c>
      <c r="AE917" s="1062">
        <v>1</v>
      </c>
      <c r="AF917" s="1062">
        <v>4</v>
      </c>
      <c r="AG917" s="1076">
        <v>1</v>
      </c>
      <c r="AJ917" s="1062">
        <v>0</v>
      </c>
      <c r="AK917" s="1062">
        <v>3</v>
      </c>
      <c r="AL917" s="1062">
        <v>1</v>
      </c>
      <c r="AM917" s="1062">
        <v>4</v>
      </c>
      <c r="AN917" s="1076">
        <v>1</v>
      </c>
      <c r="AQ917" s="1062">
        <v>0</v>
      </c>
      <c r="AR917" s="1062">
        <v>6</v>
      </c>
      <c r="AS917" s="1062">
        <v>3</v>
      </c>
      <c r="AT917" s="1062">
        <v>9</v>
      </c>
      <c r="AU917" s="1082">
        <v>1</v>
      </c>
      <c r="AX917" s="1062">
        <v>0</v>
      </c>
      <c r="AY917" s="1062">
        <v>6</v>
      </c>
      <c r="AZ917" s="1062">
        <v>4</v>
      </c>
      <c r="BA917" s="1062">
        <v>10</v>
      </c>
      <c r="BB917" s="1082">
        <v>1</v>
      </c>
      <c r="BP917" s="1062">
        <v>0</v>
      </c>
      <c r="BQ917" s="1128">
        <v>1</v>
      </c>
      <c r="BR917" s="1081">
        <v>0</v>
      </c>
      <c r="BV917" s="1062">
        <v>0</v>
      </c>
      <c r="BW917" s="1076">
        <v>1</v>
      </c>
      <c r="CA917" s="1062">
        <v>0</v>
      </c>
      <c r="CB917" s="1062">
        <v>4</v>
      </c>
      <c r="CC917" s="1062">
        <v>3</v>
      </c>
      <c r="CD917" s="1062">
        <v>7</v>
      </c>
      <c r="CE917" s="1082">
        <v>1</v>
      </c>
      <c r="CF917" s="1082" t="s">
        <v>323</v>
      </c>
      <c r="CH917" s="1062">
        <v>1</v>
      </c>
      <c r="CI917" s="1062">
        <v>8</v>
      </c>
      <c r="CJ917" s="1062">
        <v>7</v>
      </c>
      <c r="CK917" s="1062">
        <v>16</v>
      </c>
      <c r="CL917" s="1082">
        <v>1</v>
      </c>
      <c r="CP917" s="1062">
        <v>0</v>
      </c>
      <c r="CQ917" s="1062">
        <v>0</v>
      </c>
      <c r="CR917" s="1062">
        <v>0</v>
      </c>
      <c r="CS917" s="1062">
        <v>0</v>
      </c>
      <c r="CT917" s="1082">
        <v>1</v>
      </c>
      <c r="CW917" s="1062">
        <v>0</v>
      </c>
      <c r="CX917" s="1062">
        <v>0</v>
      </c>
      <c r="CY917" s="1062">
        <v>0</v>
      </c>
      <c r="CZ917" s="1062">
        <v>0</v>
      </c>
      <c r="DA917" s="1082">
        <v>1</v>
      </c>
      <c r="DB917" s="1082"/>
      <c r="DC917" s="1082"/>
      <c r="DD917" s="1082"/>
      <c r="DE917" s="1082"/>
      <c r="DF917" s="1082"/>
      <c r="DG917" s="1082"/>
      <c r="DH917" s="1082"/>
      <c r="DI917" s="1082"/>
      <c r="DJ917" s="1082"/>
      <c r="DK917" s="1082"/>
      <c r="DL917" s="1082"/>
      <c r="EF917" s="1062">
        <v>0</v>
      </c>
      <c r="EG917" s="1062">
        <v>2</v>
      </c>
      <c r="EH917" s="1062">
        <v>4</v>
      </c>
      <c r="EI917" s="1062">
        <v>6</v>
      </c>
      <c r="EJ917" s="1082">
        <v>1</v>
      </c>
      <c r="EM917" s="1062">
        <v>0</v>
      </c>
      <c r="EN917" s="1062">
        <v>3</v>
      </c>
      <c r="EO917" s="1062">
        <v>16</v>
      </c>
      <c r="EP917" s="1062">
        <v>19</v>
      </c>
      <c r="EQ917" s="1082">
        <v>1</v>
      </c>
      <c r="EU917" s="1062">
        <v>0</v>
      </c>
      <c r="EV917" s="1062">
        <v>4</v>
      </c>
      <c r="EW917" s="1062">
        <v>1</v>
      </c>
      <c r="EX917" s="1062">
        <v>5</v>
      </c>
      <c r="EY917" s="1081">
        <v>1</v>
      </c>
      <c r="FB917" s="1062">
        <v>1</v>
      </c>
      <c r="FC917" s="1062">
        <v>4</v>
      </c>
      <c r="FD917" s="1062">
        <v>1</v>
      </c>
      <c r="FE917" s="1062">
        <v>6</v>
      </c>
      <c r="FF917" s="1082">
        <v>1</v>
      </c>
      <c r="FJ917" s="1062">
        <v>0</v>
      </c>
      <c r="FK917" s="1062">
        <v>1</v>
      </c>
      <c r="FL917" s="1062">
        <v>4</v>
      </c>
      <c r="FM917" s="1062">
        <v>5</v>
      </c>
      <c r="FN917" s="1124">
        <v>1</v>
      </c>
      <c r="FQ917" s="1062">
        <v>0</v>
      </c>
      <c r="FR917" s="1062">
        <v>2</v>
      </c>
      <c r="FS917" s="1062">
        <v>7</v>
      </c>
      <c r="FT917" s="1062">
        <v>9</v>
      </c>
      <c r="FU917" s="1076">
        <v>1</v>
      </c>
      <c r="FY917" s="1062">
        <v>0</v>
      </c>
      <c r="FZ917" s="1062">
        <v>1</v>
      </c>
      <c r="GA917" s="1062">
        <v>0</v>
      </c>
      <c r="GB917" s="590">
        <v>1</v>
      </c>
      <c r="GC917" s="1139">
        <v>1</v>
      </c>
      <c r="GE917" s="589">
        <v>0</v>
      </c>
      <c r="GF917" s="589">
        <v>21</v>
      </c>
      <c r="GG917" s="589">
        <v>16</v>
      </c>
      <c r="GH917" s="586">
        <v>0</v>
      </c>
      <c r="GI917" s="586">
        <v>0</v>
      </c>
    </row>
    <row r="918" spans="1:192" hidden="1" x14ac:dyDescent="0.35">
      <c r="A918" s="1225">
        <v>44006</v>
      </c>
      <c r="Q918" s="1062">
        <v>0</v>
      </c>
      <c r="R918" s="1062">
        <v>1</v>
      </c>
      <c r="S918" s="1062">
        <v>1</v>
      </c>
      <c r="T918" s="1062">
        <v>2</v>
      </c>
      <c r="U918" s="1076">
        <v>1</v>
      </c>
      <c r="W918" s="1062">
        <v>0</v>
      </c>
      <c r="X918" s="1062">
        <v>1</v>
      </c>
      <c r="Y918" s="1062">
        <v>1</v>
      </c>
      <c r="Z918" s="1062">
        <v>2</v>
      </c>
      <c r="AA918" s="1076">
        <v>1</v>
      </c>
      <c r="AC918" s="1062">
        <v>0</v>
      </c>
      <c r="AD918" s="1062">
        <v>2</v>
      </c>
      <c r="AE918" s="1062">
        <v>1</v>
      </c>
      <c r="AF918" s="1062">
        <v>3</v>
      </c>
      <c r="AG918" s="1076">
        <v>1</v>
      </c>
      <c r="AJ918" s="1062">
        <v>0</v>
      </c>
      <c r="AK918" s="1062">
        <v>3</v>
      </c>
      <c r="AL918" s="1062">
        <v>0</v>
      </c>
      <c r="AM918" s="1062">
        <v>3</v>
      </c>
      <c r="AN918" s="1076">
        <v>1</v>
      </c>
      <c r="AQ918" s="1062">
        <v>0</v>
      </c>
      <c r="AR918" s="1062">
        <v>3</v>
      </c>
      <c r="AS918" s="1062">
        <v>2</v>
      </c>
      <c r="AT918" s="1062">
        <v>5</v>
      </c>
      <c r="AU918" s="1082">
        <v>1</v>
      </c>
      <c r="AX918" s="1062">
        <v>0</v>
      </c>
      <c r="AY918" s="1062">
        <v>3</v>
      </c>
      <c r="AZ918" s="1062">
        <v>2</v>
      </c>
      <c r="BA918" s="1062">
        <v>5</v>
      </c>
      <c r="BB918" s="1082">
        <v>1</v>
      </c>
      <c r="BP918" s="1062">
        <v>0</v>
      </c>
      <c r="BQ918" s="1128">
        <v>1</v>
      </c>
      <c r="BR918" s="1081">
        <v>0</v>
      </c>
      <c r="BV918" s="1062">
        <v>0</v>
      </c>
      <c r="BW918" s="1076">
        <v>1</v>
      </c>
      <c r="CA918" s="1062">
        <v>0</v>
      </c>
      <c r="CB918" s="1062">
        <v>2</v>
      </c>
      <c r="CC918" s="1062">
        <v>1</v>
      </c>
      <c r="CD918" s="1062">
        <v>3</v>
      </c>
      <c r="CE918" s="1082">
        <v>1</v>
      </c>
      <c r="CF918" s="1082" t="s">
        <v>323</v>
      </c>
      <c r="CH918" s="1062">
        <v>0</v>
      </c>
      <c r="CI918" s="1062">
        <v>5</v>
      </c>
      <c r="CJ918" s="1062">
        <v>5</v>
      </c>
      <c r="CK918" s="1062">
        <v>10</v>
      </c>
      <c r="CL918" s="1082">
        <v>1</v>
      </c>
      <c r="CP918" s="1062">
        <v>0</v>
      </c>
      <c r="CQ918" s="1062">
        <v>0</v>
      </c>
      <c r="CR918" s="1062">
        <v>0</v>
      </c>
      <c r="CS918" s="1062">
        <v>0</v>
      </c>
      <c r="CT918" s="1082">
        <v>1</v>
      </c>
      <c r="CW918" s="1062">
        <v>0</v>
      </c>
      <c r="CX918" s="1062">
        <v>0</v>
      </c>
      <c r="CY918" s="1062">
        <v>0</v>
      </c>
      <c r="CZ918" s="1062">
        <v>0</v>
      </c>
      <c r="DA918" s="1082">
        <v>1</v>
      </c>
      <c r="DB918" s="1082"/>
      <c r="DC918" s="1082"/>
      <c r="DD918" s="1082"/>
      <c r="DE918" s="1082"/>
      <c r="DF918" s="1082"/>
      <c r="DG918" s="1082"/>
      <c r="DH918" s="1082"/>
      <c r="DI918" s="1082"/>
      <c r="DJ918" s="1082"/>
      <c r="DK918" s="1082"/>
      <c r="DL918" s="1082"/>
      <c r="EF918" s="1062">
        <v>0</v>
      </c>
      <c r="EG918" s="1062">
        <v>2</v>
      </c>
      <c r="EH918" s="1062">
        <v>3</v>
      </c>
      <c r="EI918" s="1062">
        <v>5</v>
      </c>
      <c r="EJ918" s="1082">
        <v>1</v>
      </c>
      <c r="EM918" s="1062">
        <v>0</v>
      </c>
      <c r="EN918" s="1062">
        <v>4</v>
      </c>
      <c r="EO918" s="1062">
        <v>12</v>
      </c>
      <c r="EP918" s="1062">
        <v>16</v>
      </c>
      <c r="EQ918" s="1082">
        <v>1</v>
      </c>
      <c r="EU918" s="1062">
        <v>0</v>
      </c>
      <c r="EV918" s="1062">
        <v>3</v>
      </c>
      <c r="EW918" s="1062">
        <v>3</v>
      </c>
      <c r="EX918" s="1062">
        <v>6</v>
      </c>
      <c r="EY918" s="1081">
        <v>1</v>
      </c>
      <c r="FB918" s="1062">
        <v>1</v>
      </c>
      <c r="FC918" s="1062">
        <v>6</v>
      </c>
      <c r="FD918" s="1062">
        <v>5</v>
      </c>
      <c r="FE918" s="1062">
        <v>12</v>
      </c>
      <c r="FF918" s="1082">
        <v>1</v>
      </c>
      <c r="FJ918" s="1062">
        <v>1</v>
      </c>
      <c r="FK918" s="1062">
        <v>3</v>
      </c>
      <c r="FL918" s="1062">
        <v>3</v>
      </c>
      <c r="FM918" s="1062">
        <v>7</v>
      </c>
      <c r="FN918" s="1124">
        <v>1</v>
      </c>
      <c r="FQ918" s="1062">
        <v>1</v>
      </c>
      <c r="FR918" s="1062">
        <v>6</v>
      </c>
      <c r="FS918" s="1062">
        <v>4</v>
      </c>
      <c r="FT918" s="1062">
        <v>11</v>
      </c>
      <c r="FU918" s="1076">
        <v>1</v>
      </c>
      <c r="FY918" s="1062">
        <v>0</v>
      </c>
      <c r="FZ918" s="1062">
        <v>0</v>
      </c>
      <c r="GA918" s="1062">
        <v>0</v>
      </c>
      <c r="GB918" s="590">
        <v>0</v>
      </c>
      <c r="GC918" s="1139">
        <v>1</v>
      </c>
      <c r="GE918" s="589">
        <v>1</v>
      </c>
      <c r="GF918" s="589">
        <v>15</v>
      </c>
      <c r="GG918" s="589">
        <v>13</v>
      </c>
      <c r="GH918" s="586">
        <v>0</v>
      </c>
      <c r="GI918" s="586">
        <v>0</v>
      </c>
    </row>
    <row r="919" spans="1:192" hidden="1" x14ac:dyDescent="0.35">
      <c r="A919" s="1225">
        <v>44007</v>
      </c>
      <c r="Q919" s="1062">
        <v>0</v>
      </c>
      <c r="R919" s="1062">
        <v>4</v>
      </c>
      <c r="S919" s="1062">
        <v>1</v>
      </c>
      <c r="T919" s="1062">
        <v>5</v>
      </c>
      <c r="U919" s="1076">
        <v>1</v>
      </c>
      <c r="W919" s="1062">
        <v>0</v>
      </c>
      <c r="X919" s="1062">
        <v>4</v>
      </c>
      <c r="Y919" s="1062">
        <v>2</v>
      </c>
      <c r="Z919" s="1062">
        <v>6</v>
      </c>
      <c r="AA919" s="1076">
        <v>1</v>
      </c>
      <c r="AC919" s="1062">
        <v>0</v>
      </c>
      <c r="AD919" s="1062">
        <v>4</v>
      </c>
      <c r="AE919" s="1062">
        <v>1</v>
      </c>
      <c r="AF919" s="1062">
        <v>5</v>
      </c>
      <c r="AG919" s="1076">
        <v>1</v>
      </c>
      <c r="AJ919" s="1062">
        <v>0</v>
      </c>
      <c r="AK919" s="1062">
        <v>4</v>
      </c>
      <c r="AL919" s="1062">
        <v>1</v>
      </c>
      <c r="AM919" s="1062">
        <v>5</v>
      </c>
      <c r="AN919" s="1076">
        <v>1</v>
      </c>
      <c r="AQ919" s="1062">
        <v>0</v>
      </c>
      <c r="AR919" s="1062">
        <v>1</v>
      </c>
      <c r="AS919" s="1062">
        <v>5</v>
      </c>
      <c r="AT919" s="1062">
        <v>6</v>
      </c>
      <c r="AU919" s="1082">
        <v>1</v>
      </c>
      <c r="AX919" s="1062">
        <v>0</v>
      </c>
      <c r="AY919" s="1062">
        <v>1</v>
      </c>
      <c r="AZ919" s="1062">
        <v>5</v>
      </c>
      <c r="BA919" s="1062">
        <v>6</v>
      </c>
      <c r="BB919" s="1082">
        <v>1</v>
      </c>
      <c r="BP919" s="1062">
        <v>0</v>
      </c>
      <c r="BQ919" s="1128">
        <v>1</v>
      </c>
      <c r="BR919" s="1081">
        <v>0</v>
      </c>
      <c r="BV919" s="1062">
        <v>0</v>
      </c>
      <c r="BW919" s="1076">
        <v>1</v>
      </c>
      <c r="CA919" s="1062">
        <v>0</v>
      </c>
      <c r="CB919" s="1062">
        <v>2</v>
      </c>
      <c r="CC919" s="1062">
        <v>4</v>
      </c>
      <c r="CD919" s="1062">
        <v>6</v>
      </c>
      <c r="CE919" s="1082">
        <v>1</v>
      </c>
      <c r="CF919" s="1082" t="s">
        <v>323</v>
      </c>
      <c r="CH919" s="1062">
        <v>1</v>
      </c>
      <c r="CI919" s="1062">
        <v>2</v>
      </c>
      <c r="CJ919" s="1062">
        <v>7</v>
      </c>
      <c r="CK919" s="1062">
        <v>10</v>
      </c>
      <c r="CL919" s="1082">
        <v>1</v>
      </c>
      <c r="CP919" s="1062">
        <v>0</v>
      </c>
      <c r="CQ919" s="1062">
        <v>0</v>
      </c>
      <c r="CR919" s="1062">
        <v>0</v>
      </c>
      <c r="CS919" s="1062">
        <v>0</v>
      </c>
      <c r="CT919" s="1082">
        <v>1</v>
      </c>
      <c r="CW919" s="1062">
        <v>0</v>
      </c>
      <c r="CX919" s="1062">
        <v>0</v>
      </c>
      <c r="CY919" s="1062">
        <v>0</v>
      </c>
      <c r="CZ919" s="1062">
        <v>0</v>
      </c>
      <c r="DA919" s="1082">
        <v>1</v>
      </c>
      <c r="DB919" s="1082"/>
      <c r="DC919" s="1082"/>
      <c r="DD919" s="1082"/>
      <c r="DE919" s="1082"/>
      <c r="DF919" s="1082"/>
      <c r="DG919" s="1082"/>
      <c r="DH919" s="1082"/>
      <c r="DI919" s="1082"/>
      <c r="DJ919" s="1082"/>
      <c r="DK919" s="1082"/>
      <c r="DL919" s="1082"/>
      <c r="EF919" s="1062">
        <v>0</v>
      </c>
      <c r="EG919" s="1062">
        <v>6</v>
      </c>
      <c r="EH919" s="1062">
        <v>4</v>
      </c>
      <c r="EI919" s="1062">
        <v>10</v>
      </c>
      <c r="EJ919" s="1082">
        <v>1</v>
      </c>
      <c r="EM919" s="1062">
        <v>0</v>
      </c>
      <c r="EN919" s="1062">
        <v>7</v>
      </c>
      <c r="EO919" s="1062">
        <v>14</v>
      </c>
      <c r="EP919" s="1062">
        <v>21</v>
      </c>
      <c r="EQ919" s="1082">
        <v>1</v>
      </c>
      <c r="EU919" s="1062">
        <v>1</v>
      </c>
      <c r="EV919" s="1062">
        <v>1</v>
      </c>
      <c r="EW919" s="1062">
        <v>1</v>
      </c>
      <c r="EX919" s="1062">
        <v>3</v>
      </c>
      <c r="EY919" s="1081">
        <v>1</v>
      </c>
      <c r="FB919" s="1062">
        <v>1</v>
      </c>
      <c r="FC919" s="1062">
        <v>1</v>
      </c>
      <c r="FD919" s="1062">
        <v>2</v>
      </c>
      <c r="FE919" s="1062">
        <v>4</v>
      </c>
      <c r="FF919" s="1082">
        <v>1</v>
      </c>
      <c r="FJ919" s="1062">
        <v>1</v>
      </c>
      <c r="FK919" s="1062">
        <v>3</v>
      </c>
      <c r="FL919" s="1062">
        <v>4</v>
      </c>
      <c r="FM919" s="1062">
        <v>8</v>
      </c>
      <c r="FN919" s="1124">
        <v>1</v>
      </c>
      <c r="FQ919" s="1062">
        <v>1</v>
      </c>
      <c r="FR919" s="1062">
        <v>5</v>
      </c>
      <c r="FS919" s="1062">
        <v>5</v>
      </c>
      <c r="FT919" s="1062">
        <v>11</v>
      </c>
      <c r="FU919" s="1076">
        <v>1</v>
      </c>
      <c r="FY919" s="1062">
        <v>0</v>
      </c>
      <c r="FZ919" s="1062">
        <v>0</v>
      </c>
      <c r="GA919" s="1062">
        <v>0</v>
      </c>
      <c r="GB919" s="590">
        <v>0</v>
      </c>
      <c r="GC919" s="1139">
        <v>1</v>
      </c>
      <c r="GE919" s="589">
        <v>2</v>
      </c>
      <c r="GF919" s="589">
        <v>17</v>
      </c>
      <c r="GG919" s="589">
        <v>19</v>
      </c>
      <c r="GH919" s="586">
        <v>0</v>
      </c>
      <c r="GI919" s="586">
        <v>2</v>
      </c>
    </row>
    <row r="920" spans="1:192" hidden="1" x14ac:dyDescent="0.35">
      <c r="A920" s="1227">
        <v>44008</v>
      </c>
      <c r="Q920" s="1062">
        <v>1</v>
      </c>
      <c r="R920" s="1062">
        <v>4</v>
      </c>
      <c r="S920" s="1062">
        <v>2</v>
      </c>
      <c r="T920" s="1062">
        <v>7</v>
      </c>
      <c r="U920" s="1076">
        <v>1</v>
      </c>
      <c r="W920" s="1062">
        <v>1</v>
      </c>
      <c r="X920" s="1062">
        <v>5</v>
      </c>
      <c r="Y920" s="1062">
        <v>3</v>
      </c>
      <c r="Z920" s="1062">
        <v>9</v>
      </c>
      <c r="AA920" s="1076">
        <v>1</v>
      </c>
      <c r="AC920" s="1062">
        <v>0</v>
      </c>
      <c r="AD920" s="1062">
        <v>4</v>
      </c>
      <c r="AE920" s="1062">
        <v>2</v>
      </c>
      <c r="AF920" s="1062">
        <v>6</v>
      </c>
      <c r="AG920" s="1076">
        <v>1</v>
      </c>
      <c r="AJ920" s="1062">
        <v>0</v>
      </c>
      <c r="AK920" s="1062">
        <v>7</v>
      </c>
      <c r="AL920" s="1062">
        <v>2</v>
      </c>
      <c r="AM920" s="1062">
        <v>9</v>
      </c>
      <c r="AN920" s="1076">
        <v>1</v>
      </c>
      <c r="AQ920" s="1062">
        <v>0</v>
      </c>
      <c r="AR920" s="1062">
        <v>4</v>
      </c>
      <c r="AS920" s="1062">
        <v>1</v>
      </c>
      <c r="AT920" s="1062">
        <v>5</v>
      </c>
      <c r="AU920" s="1082">
        <v>1</v>
      </c>
      <c r="AX920" s="1062">
        <v>0</v>
      </c>
      <c r="AY920" s="1062">
        <v>7</v>
      </c>
      <c r="AZ920" s="1062">
        <v>2</v>
      </c>
      <c r="BA920" s="1062">
        <v>9</v>
      </c>
      <c r="BB920" s="1082">
        <v>1</v>
      </c>
      <c r="BP920" s="1062">
        <v>0</v>
      </c>
      <c r="BQ920" s="1128">
        <v>1</v>
      </c>
      <c r="BR920" s="1081">
        <v>0</v>
      </c>
      <c r="BV920" s="1062">
        <v>0</v>
      </c>
      <c r="BW920" s="1076">
        <v>1</v>
      </c>
      <c r="CA920" s="1062">
        <v>0</v>
      </c>
      <c r="CB920" s="1062">
        <v>3</v>
      </c>
      <c r="CC920" s="1062">
        <v>2</v>
      </c>
      <c r="CD920" s="1062">
        <v>5</v>
      </c>
      <c r="CE920" s="1082">
        <v>1</v>
      </c>
      <c r="CF920" s="1082" t="s">
        <v>323</v>
      </c>
      <c r="CH920" s="1062">
        <v>0</v>
      </c>
      <c r="CI920" s="1062">
        <v>5</v>
      </c>
      <c r="CJ920" s="1062">
        <v>4</v>
      </c>
      <c r="CK920" s="1062">
        <v>9</v>
      </c>
      <c r="CL920" s="1082">
        <v>1</v>
      </c>
      <c r="CP920" s="1062">
        <v>0</v>
      </c>
      <c r="CQ920" s="1062">
        <v>0</v>
      </c>
      <c r="CR920" s="1062">
        <v>0</v>
      </c>
      <c r="CS920" s="1062">
        <v>0</v>
      </c>
      <c r="CT920" s="1082">
        <v>1</v>
      </c>
      <c r="CW920" s="1062">
        <v>0</v>
      </c>
      <c r="CX920" s="1062">
        <v>0</v>
      </c>
      <c r="CY920" s="1062">
        <v>0</v>
      </c>
      <c r="CZ920" s="1062">
        <v>0</v>
      </c>
      <c r="DA920" s="1082">
        <v>1</v>
      </c>
      <c r="DB920" s="1082"/>
      <c r="DC920" s="1082"/>
      <c r="DD920" s="1082"/>
      <c r="DE920" s="1082"/>
      <c r="DF920" s="1082"/>
      <c r="DG920" s="1082"/>
      <c r="DH920" s="1082"/>
      <c r="DI920" s="1082"/>
      <c r="DJ920" s="1082"/>
      <c r="DK920" s="1082"/>
      <c r="DL920" s="1082"/>
      <c r="EF920" s="1062">
        <v>0</v>
      </c>
      <c r="EG920" s="1062">
        <v>2</v>
      </c>
      <c r="EH920" s="1062">
        <v>0</v>
      </c>
      <c r="EI920" s="1062">
        <v>2</v>
      </c>
      <c r="EJ920" s="1082">
        <v>1</v>
      </c>
      <c r="EM920" s="1062">
        <v>2</v>
      </c>
      <c r="EN920" s="1062">
        <v>5</v>
      </c>
      <c r="EO920" s="1062">
        <v>7</v>
      </c>
      <c r="EP920" s="1062">
        <v>14</v>
      </c>
      <c r="EQ920" s="1082">
        <v>1</v>
      </c>
      <c r="ER920" s="1082">
        <v>0</v>
      </c>
      <c r="EU920" s="1062">
        <v>5</v>
      </c>
      <c r="EV920" s="1062">
        <v>0</v>
      </c>
      <c r="EW920" s="1062">
        <v>2</v>
      </c>
      <c r="EX920" s="1062">
        <v>7</v>
      </c>
      <c r="EY920" s="1081">
        <v>1</v>
      </c>
      <c r="FB920" s="1062">
        <v>5</v>
      </c>
      <c r="FC920" s="1062">
        <v>2</v>
      </c>
      <c r="FD920" s="1062">
        <v>4</v>
      </c>
      <c r="FE920" s="1062">
        <v>11</v>
      </c>
      <c r="FF920" s="1082">
        <v>1</v>
      </c>
      <c r="FJ920" s="1062">
        <v>0</v>
      </c>
      <c r="FK920" s="1062">
        <v>2</v>
      </c>
      <c r="FL920" s="1062">
        <v>2</v>
      </c>
      <c r="FM920" s="1062">
        <v>4</v>
      </c>
      <c r="FN920" s="1124">
        <v>1</v>
      </c>
      <c r="FQ920" s="1062">
        <v>0</v>
      </c>
      <c r="FR920" s="1062">
        <v>2</v>
      </c>
      <c r="FS920" s="1062">
        <v>5</v>
      </c>
      <c r="FT920" s="1062">
        <v>7</v>
      </c>
      <c r="FU920" s="1076">
        <v>1</v>
      </c>
      <c r="FY920" s="1062">
        <v>0</v>
      </c>
      <c r="FZ920" s="1062">
        <v>0</v>
      </c>
      <c r="GA920" s="1062">
        <v>1</v>
      </c>
      <c r="GB920" s="590">
        <v>1</v>
      </c>
      <c r="GC920" s="1139">
        <v>1</v>
      </c>
      <c r="GE920" s="589">
        <v>5</v>
      </c>
      <c r="GF920" s="589">
        <v>15</v>
      </c>
      <c r="GG920" s="589">
        <v>10</v>
      </c>
      <c r="GH920" s="586">
        <v>1</v>
      </c>
      <c r="GI920" s="586">
        <v>1</v>
      </c>
    </row>
    <row r="921" spans="1:192" hidden="1" x14ac:dyDescent="0.35">
      <c r="A921" s="1225">
        <v>44011</v>
      </c>
      <c r="Q921" s="1062">
        <v>0</v>
      </c>
      <c r="R921" s="1062">
        <v>7</v>
      </c>
      <c r="S921" s="1062">
        <v>7</v>
      </c>
      <c r="T921" s="1062">
        <v>14</v>
      </c>
      <c r="U921" s="1076">
        <v>1</v>
      </c>
      <c r="W921" s="1062">
        <v>0</v>
      </c>
      <c r="X921" s="1062">
        <v>7</v>
      </c>
      <c r="Y921" s="1062">
        <v>7</v>
      </c>
      <c r="Z921" s="1062">
        <v>14</v>
      </c>
      <c r="AA921" s="1076">
        <v>1</v>
      </c>
      <c r="AC921" s="1062">
        <v>0</v>
      </c>
      <c r="AD921" s="1062">
        <v>12</v>
      </c>
      <c r="AE921" s="1062">
        <v>3</v>
      </c>
      <c r="AF921" s="1062">
        <v>15</v>
      </c>
      <c r="AG921" s="1076">
        <v>1</v>
      </c>
      <c r="AJ921" s="1062">
        <v>0</v>
      </c>
      <c r="AK921" s="1062">
        <v>15</v>
      </c>
      <c r="AL921" s="1062">
        <v>3</v>
      </c>
      <c r="AM921" s="1062">
        <v>18</v>
      </c>
      <c r="AN921" s="1076">
        <v>1</v>
      </c>
      <c r="AQ921" s="1062">
        <v>0</v>
      </c>
      <c r="AR921" s="1062">
        <v>0</v>
      </c>
      <c r="AS921" s="1062">
        <v>0</v>
      </c>
      <c r="AT921" s="1062">
        <v>0</v>
      </c>
      <c r="AU921" s="1082">
        <v>1</v>
      </c>
      <c r="AX921" s="1062">
        <v>0</v>
      </c>
      <c r="AY921" s="1062">
        <v>1</v>
      </c>
      <c r="AZ921" s="1062">
        <v>0</v>
      </c>
      <c r="BA921" s="1062">
        <v>1</v>
      </c>
      <c r="BB921" s="1082">
        <v>1</v>
      </c>
      <c r="BP921" s="1062">
        <v>0</v>
      </c>
      <c r="BQ921" s="1128">
        <v>1</v>
      </c>
      <c r="BR921" s="1081">
        <v>0</v>
      </c>
      <c r="BV921" s="1062">
        <v>0</v>
      </c>
      <c r="BW921" s="1076">
        <v>1</v>
      </c>
      <c r="CA921" s="1062">
        <v>0</v>
      </c>
      <c r="CB921" s="1062">
        <v>2</v>
      </c>
      <c r="CC921" s="1062">
        <v>5</v>
      </c>
      <c r="CD921" s="1062">
        <v>7</v>
      </c>
      <c r="CE921" s="1082">
        <v>1</v>
      </c>
      <c r="CF921" s="1082" t="s">
        <v>323</v>
      </c>
      <c r="CH921" s="1062">
        <v>0</v>
      </c>
      <c r="CI921" s="1062">
        <v>3</v>
      </c>
      <c r="CJ921" s="1062">
        <v>7</v>
      </c>
      <c r="CK921" s="1062">
        <v>10</v>
      </c>
      <c r="CL921" s="1082">
        <v>1</v>
      </c>
      <c r="CP921" s="1062">
        <v>0</v>
      </c>
      <c r="CQ921" s="1062">
        <v>2</v>
      </c>
      <c r="CR921" s="1062">
        <v>5</v>
      </c>
      <c r="CS921" s="1062">
        <v>7</v>
      </c>
      <c r="CT921" s="1082">
        <v>1</v>
      </c>
      <c r="CW921" s="1062">
        <v>0</v>
      </c>
      <c r="CX921" s="1062">
        <v>1</v>
      </c>
      <c r="CY921" s="1062">
        <v>5</v>
      </c>
      <c r="CZ921" s="1062">
        <v>6</v>
      </c>
      <c r="DA921" s="1082">
        <v>1</v>
      </c>
      <c r="DB921" s="1082"/>
      <c r="DC921" s="1082"/>
      <c r="DD921" s="1082"/>
      <c r="DE921" s="1082"/>
      <c r="DF921" s="1082"/>
      <c r="DG921" s="1082"/>
      <c r="DH921" s="1082"/>
      <c r="DI921" s="1082"/>
      <c r="DJ921" s="1082"/>
      <c r="DK921" s="1082"/>
      <c r="DL921" s="1082"/>
      <c r="EF921" s="1062">
        <v>0</v>
      </c>
      <c r="EG921" s="1062">
        <v>0</v>
      </c>
      <c r="EH921" s="1062">
        <v>0</v>
      </c>
      <c r="EI921" s="1062">
        <v>0</v>
      </c>
      <c r="EJ921" s="1082">
        <v>0</v>
      </c>
      <c r="EM921" s="1062">
        <v>0</v>
      </c>
      <c r="EN921" s="1062">
        <v>0</v>
      </c>
      <c r="EO921" s="1062">
        <v>0</v>
      </c>
      <c r="EP921" s="1062">
        <v>0</v>
      </c>
      <c r="EQ921" s="1082">
        <v>0</v>
      </c>
      <c r="ER921" s="1082">
        <v>0</v>
      </c>
      <c r="EU921" s="1062">
        <v>0</v>
      </c>
      <c r="EV921" s="1062">
        <v>4</v>
      </c>
      <c r="EW921" s="1062">
        <v>3</v>
      </c>
      <c r="EX921" s="1062">
        <v>7</v>
      </c>
      <c r="EY921" s="1081">
        <v>1</v>
      </c>
      <c r="FB921" s="1062">
        <v>0</v>
      </c>
      <c r="FC921" s="1062">
        <v>6</v>
      </c>
      <c r="FD921" s="1062">
        <v>4</v>
      </c>
      <c r="FE921" s="1062">
        <v>10</v>
      </c>
      <c r="FF921" s="1082">
        <v>1</v>
      </c>
      <c r="FJ921" s="1062">
        <v>0</v>
      </c>
      <c r="FK921" s="1062">
        <v>6</v>
      </c>
      <c r="FL921" s="1062">
        <v>1</v>
      </c>
      <c r="FM921" s="1062">
        <v>7</v>
      </c>
      <c r="FN921" s="1124">
        <v>1</v>
      </c>
      <c r="FQ921" s="1062">
        <v>0</v>
      </c>
      <c r="FR921" s="1062">
        <v>7</v>
      </c>
      <c r="FS921" s="1062">
        <v>2</v>
      </c>
      <c r="FT921" s="1062">
        <v>9</v>
      </c>
      <c r="FU921" s="1076">
        <v>1</v>
      </c>
      <c r="FY921" s="1062">
        <v>0</v>
      </c>
      <c r="FZ921" s="1062">
        <v>0</v>
      </c>
      <c r="GA921" s="1062">
        <v>0</v>
      </c>
      <c r="GB921" s="590">
        <v>0</v>
      </c>
      <c r="GC921" s="1139">
        <v>1</v>
      </c>
      <c r="GE921" s="589">
        <v>0</v>
      </c>
      <c r="GF921" s="589">
        <v>26</v>
      </c>
      <c r="GG921" s="589">
        <v>17</v>
      </c>
      <c r="GH921" s="586">
        <v>0</v>
      </c>
      <c r="GI921" s="586">
        <v>1</v>
      </c>
    </row>
    <row r="922" spans="1:192" hidden="1" x14ac:dyDescent="0.35">
      <c r="A922" s="1225">
        <v>44012</v>
      </c>
      <c r="Q922" s="1062">
        <v>0</v>
      </c>
      <c r="R922" s="1062">
        <v>2</v>
      </c>
      <c r="S922" s="1062">
        <v>11</v>
      </c>
      <c r="T922" s="1062">
        <v>13</v>
      </c>
      <c r="U922" s="1076">
        <v>1</v>
      </c>
      <c r="W922" s="1062">
        <v>0</v>
      </c>
      <c r="X922" s="1062">
        <v>2</v>
      </c>
      <c r="Y922" s="1062">
        <v>13</v>
      </c>
      <c r="Z922" s="1062">
        <v>15</v>
      </c>
      <c r="AA922" s="1076">
        <v>1</v>
      </c>
      <c r="AC922" s="1062">
        <v>1</v>
      </c>
      <c r="AD922" s="1062">
        <v>6</v>
      </c>
      <c r="AE922" s="1062">
        <v>6</v>
      </c>
      <c r="AF922" s="1062">
        <v>13</v>
      </c>
      <c r="AG922" s="1076">
        <v>1</v>
      </c>
      <c r="AJ922" s="1062">
        <v>1</v>
      </c>
      <c r="AK922" s="1062">
        <v>7</v>
      </c>
      <c r="AL922" s="1062">
        <v>6</v>
      </c>
      <c r="AM922" s="1062">
        <v>14</v>
      </c>
      <c r="AN922" s="1076">
        <v>1</v>
      </c>
      <c r="AQ922" s="1062">
        <v>0</v>
      </c>
      <c r="AR922" s="1062">
        <v>0</v>
      </c>
      <c r="AS922" s="1062">
        <v>0</v>
      </c>
      <c r="AT922" s="1062">
        <v>0</v>
      </c>
      <c r="AU922" s="1082">
        <v>1</v>
      </c>
      <c r="AX922" s="1062">
        <v>0</v>
      </c>
      <c r="AY922" s="1062">
        <v>0</v>
      </c>
      <c r="AZ922" s="1062">
        <v>0</v>
      </c>
      <c r="BA922" s="1062">
        <v>0</v>
      </c>
      <c r="BB922" s="1082">
        <v>1</v>
      </c>
      <c r="BP922" s="1062">
        <v>0</v>
      </c>
      <c r="BQ922" s="1128">
        <v>1</v>
      </c>
      <c r="BR922" s="1081">
        <v>0</v>
      </c>
      <c r="BV922" s="1062">
        <v>0</v>
      </c>
      <c r="BW922" s="1076">
        <v>1</v>
      </c>
      <c r="CA922" s="1062">
        <v>0</v>
      </c>
      <c r="CB922" s="1062">
        <v>4</v>
      </c>
      <c r="CC922" s="1062">
        <v>3</v>
      </c>
      <c r="CD922" s="1062">
        <v>7</v>
      </c>
      <c r="CE922" s="1082">
        <v>1</v>
      </c>
      <c r="CF922" s="1082" t="s">
        <v>323</v>
      </c>
      <c r="CH922" s="1062">
        <v>0</v>
      </c>
      <c r="CI922" s="1062">
        <v>4</v>
      </c>
      <c r="CJ922" s="1062">
        <v>6</v>
      </c>
      <c r="CK922" s="1062">
        <v>10</v>
      </c>
      <c r="CL922" s="1082">
        <v>1</v>
      </c>
      <c r="CP922" s="1062">
        <v>4</v>
      </c>
      <c r="CQ922" s="1062">
        <v>2</v>
      </c>
      <c r="CR922" s="1062">
        <v>6</v>
      </c>
      <c r="CS922" s="1062">
        <v>12</v>
      </c>
      <c r="CT922" s="1082">
        <v>1</v>
      </c>
      <c r="CW922" s="1062">
        <v>5</v>
      </c>
      <c r="CX922" s="1062">
        <v>2</v>
      </c>
      <c r="CY922" s="1062">
        <v>6</v>
      </c>
      <c r="CZ922" s="1062">
        <v>13</v>
      </c>
      <c r="DA922" s="1082">
        <v>1</v>
      </c>
      <c r="DB922" s="1082"/>
      <c r="DC922" s="1082"/>
      <c r="DD922" s="1082"/>
      <c r="DE922" s="1082"/>
      <c r="DF922" s="1082"/>
      <c r="DG922" s="1082"/>
      <c r="DH922" s="1082"/>
      <c r="DI922" s="1082"/>
      <c r="DJ922" s="1082"/>
      <c r="DK922" s="1082"/>
      <c r="DL922" s="1082"/>
      <c r="EF922" s="1062">
        <v>0</v>
      </c>
      <c r="EG922" s="1062">
        <v>0</v>
      </c>
      <c r="EH922" s="1062">
        <v>0</v>
      </c>
      <c r="EI922" s="1062">
        <v>0</v>
      </c>
      <c r="EJ922" s="1082">
        <v>0</v>
      </c>
      <c r="EM922" s="1062">
        <v>0</v>
      </c>
      <c r="EN922" s="1062">
        <v>0</v>
      </c>
      <c r="EO922" s="1062">
        <v>0</v>
      </c>
      <c r="EP922" s="1062">
        <v>0</v>
      </c>
      <c r="EQ922" s="1082">
        <v>0</v>
      </c>
      <c r="ER922" s="1082">
        <v>0</v>
      </c>
      <c r="EU922" s="1062">
        <v>0</v>
      </c>
      <c r="EV922" s="1062">
        <v>4</v>
      </c>
      <c r="EW922" s="1062">
        <v>3</v>
      </c>
      <c r="EX922" s="1062">
        <v>7</v>
      </c>
      <c r="EY922" s="1081">
        <v>1</v>
      </c>
      <c r="FB922" s="1062">
        <v>0</v>
      </c>
      <c r="FC922" s="1062">
        <v>4</v>
      </c>
      <c r="FD922" s="1062">
        <v>6</v>
      </c>
      <c r="FE922" s="1062">
        <v>10</v>
      </c>
      <c r="FF922" s="1082">
        <v>1</v>
      </c>
      <c r="FJ922" s="1062">
        <v>0</v>
      </c>
      <c r="FK922" s="1062">
        <v>5</v>
      </c>
      <c r="FL922" s="1062">
        <v>2</v>
      </c>
      <c r="FM922" s="1062">
        <v>7</v>
      </c>
      <c r="FN922" s="1124">
        <v>1</v>
      </c>
      <c r="FQ922" s="1062">
        <v>0</v>
      </c>
      <c r="FR922" s="1062">
        <v>6</v>
      </c>
      <c r="FS922" s="1062">
        <v>2</v>
      </c>
      <c r="FT922" s="1062">
        <v>8</v>
      </c>
      <c r="FU922" s="1076">
        <v>1</v>
      </c>
      <c r="FY922" s="1062">
        <v>0</v>
      </c>
      <c r="FZ922" s="1062">
        <v>0</v>
      </c>
      <c r="GA922" s="1062">
        <v>0</v>
      </c>
      <c r="GB922" s="590">
        <v>0</v>
      </c>
      <c r="GC922" s="1139">
        <v>1</v>
      </c>
      <c r="GE922" s="589">
        <v>5</v>
      </c>
      <c r="GF922" s="589">
        <v>21</v>
      </c>
      <c r="GG922" s="589">
        <v>20</v>
      </c>
      <c r="GH922" s="586">
        <v>0</v>
      </c>
      <c r="GI922" s="586">
        <v>0</v>
      </c>
      <c r="GJ922" s="586">
        <f>SUM(GH901:GI922)</f>
        <v>26</v>
      </c>
    </row>
    <row r="923" spans="1:192" hidden="1" x14ac:dyDescent="0.35">
      <c r="A923" s="1225">
        <v>44013</v>
      </c>
      <c r="Q923" s="1062">
        <v>0</v>
      </c>
      <c r="R923" s="1062">
        <v>6</v>
      </c>
      <c r="S923" s="1062">
        <v>5</v>
      </c>
      <c r="T923" s="1062">
        <v>11</v>
      </c>
      <c r="U923" s="1076">
        <v>1</v>
      </c>
      <c r="W923" s="1062">
        <v>0</v>
      </c>
      <c r="X923" s="1062">
        <v>6</v>
      </c>
      <c r="Y923" s="1062">
        <v>5</v>
      </c>
      <c r="Z923" s="1062">
        <v>11</v>
      </c>
      <c r="AA923" s="1076">
        <v>1</v>
      </c>
      <c r="AC923" s="1062">
        <v>0</v>
      </c>
      <c r="AD923" s="1062">
        <v>6</v>
      </c>
      <c r="AE923" s="1062">
        <v>6</v>
      </c>
      <c r="AF923" s="1062">
        <v>12</v>
      </c>
      <c r="AG923" s="1076">
        <v>1</v>
      </c>
      <c r="AJ923" s="1062">
        <v>0</v>
      </c>
      <c r="AK923" s="1062">
        <v>8</v>
      </c>
      <c r="AL923" s="1062">
        <v>9</v>
      </c>
      <c r="AM923" s="1062">
        <v>17</v>
      </c>
      <c r="AN923" s="1076">
        <v>1</v>
      </c>
      <c r="AQ923" s="1062">
        <v>0</v>
      </c>
      <c r="AR923" s="1062">
        <v>0</v>
      </c>
      <c r="AS923" s="1062">
        <v>0</v>
      </c>
      <c r="AT923" s="1062">
        <v>0</v>
      </c>
      <c r="AU923" s="1082">
        <v>1</v>
      </c>
      <c r="AX923" s="1062">
        <v>0</v>
      </c>
      <c r="AY923" s="1062">
        <v>0</v>
      </c>
      <c r="AZ923" s="1062">
        <v>0</v>
      </c>
      <c r="BA923" s="1062">
        <v>0</v>
      </c>
      <c r="BB923" s="1082">
        <v>1</v>
      </c>
      <c r="BP923" s="1062">
        <v>0</v>
      </c>
      <c r="BQ923" s="1128">
        <v>1</v>
      </c>
      <c r="BR923" s="1081">
        <v>0</v>
      </c>
      <c r="BV923" s="1062">
        <v>0</v>
      </c>
      <c r="BW923" s="1076">
        <v>1</v>
      </c>
      <c r="CA923" s="1062">
        <v>0</v>
      </c>
      <c r="CB923" s="1062">
        <v>3</v>
      </c>
      <c r="CC923" s="1062">
        <v>4</v>
      </c>
      <c r="CD923" s="1062">
        <v>7</v>
      </c>
      <c r="CE923" s="1082">
        <v>1</v>
      </c>
      <c r="CF923" s="1082" t="s">
        <v>323</v>
      </c>
      <c r="CH923" s="1062">
        <v>0</v>
      </c>
      <c r="CI923" s="1062">
        <v>3</v>
      </c>
      <c r="CJ923" s="1062">
        <v>8</v>
      </c>
      <c r="CK923" s="1062">
        <v>11</v>
      </c>
      <c r="CL923" s="1082">
        <v>1</v>
      </c>
      <c r="CP923" s="1062">
        <v>3</v>
      </c>
      <c r="CQ923" s="1062">
        <v>3</v>
      </c>
      <c r="CR923" s="1062">
        <v>6</v>
      </c>
      <c r="CS923" s="1062">
        <v>12</v>
      </c>
      <c r="CT923" s="1082">
        <v>1</v>
      </c>
      <c r="CW923" s="1062">
        <v>3</v>
      </c>
      <c r="CX923" s="1062">
        <v>3</v>
      </c>
      <c r="CY923" s="1062">
        <v>9</v>
      </c>
      <c r="CZ923" s="1062">
        <v>15</v>
      </c>
      <c r="DA923" s="1082">
        <v>1</v>
      </c>
      <c r="DB923" s="1082"/>
      <c r="DC923" s="1082"/>
      <c r="DD923" s="1082"/>
      <c r="DE923" s="1082"/>
      <c r="DF923" s="1082"/>
      <c r="DG923" s="1082"/>
      <c r="DH923" s="1082"/>
      <c r="DI923" s="1082"/>
      <c r="DJ923" s="1082"/>
      <c r="DK923" s="1082"/>
      <c r="DL923" s="1082"/>
      <c r="EF923" s="1062">
        <v>0</v>
      </c>
      <c r="EG923" s="1062">
        <v>0</v>
      </c>
      <c r="EH923" s="1062">
        <v>0</v>
      </c>
      <c r="EI923" s="1062">
        <v>0</v>
      </c>
      <c r="EJ923" s="1082">
        <v>0</v>
      </c>
      <c r="EM923" s="1062">
        <v>0</v>
      </c>
      <c r="EN923" s="1062">
        <v>0</v>
      </c>
      <c r="EO923" s="1062">
        <v>0</v>
      </c>
      <c r="EP923" s="1062">
        <v>0</v>
      </c>
      <c r="EQ923" s="1082">
        <v>0</v>
      </c>
      <c r="ER923" s="1082">
        <v>0</v>
      </c>
      <c r="EU923" s="1062">
        <v>0</v>
      </c>
      <c r="EV923" s="1062">
        <v>6</v>
      </c>
      <c r="EW923" s="1062">
        <v>5</v>
      </c>
      <c r="EX923" s="1062">
        <v>11</v>
      </c>
      <c r="EY923" s="1081">
        <v>1</v>
      </c>
      <c r="FB923" s="1062">
        <v>0</v>
      </c>
      <c r="FC923" s="1062">
        <v>8</v>
      </c>
      <c r="FD923" s="1062">
        <v>7</v>
      </c>
      <c r="FE923" s="1062">
        <v>15</v>
      </c>
      <c r="FF923" s="1082">
        <v>1</v>
      </c>
      <c r="FJ923" s="1062">
        <v>1</v>
      </c>
      <c r="FK923" s="1062">
        <v>3</v>
      </c>
      <c r="FL923" s="1062">
        <v>3</v>
      </c>
      <c r="FM923" s="1062">
        <v>7</v>
      </c>
      <c r="FN923" s="1124">
        <v>1</v>
      </c>
      <c r="FQ923" s="1062">
        <v>1</v>
      </c>
      <c r="FR923" s="1062">
        <v>3</v>
      </c>
      <c r="FS923" s="1062">
        <v>6</v>
      </c>
      <c r="FT923" s="1062">
        <v>10</v>
      </c>
      <c r="FU923" s="1076">
        <v>1</v>
      </c>
      <c r="FY923" s="1062">
        <v>0</v>
      </c>
      <c r="FZ923" s="1062">
        <v>0</v>
      </c>
      <c r="GA923" s="1062">
        <v>1</v>
      </c>
      <c r="GB923" s="590">
        <v>1</v>
      </c>
      <c r="GC923" s="1139">
        <v>1</v>
      </c>
      <c r="GE923" s="589">
        <v>4</v>
      </c>
      <c r="GF923" s="589">
        <v>21</v>
      </c>
      <c r="GG923" s="589">
        <v>25</v>
      </c>
      <c r="GH923" s="586">
        <v>0</v>
      </c>
      <c r="GI923" s="586">
        <v>0</v>
      </c>
    </row>
    <row r="924" spans="1:192" hidden="1" x14ac:dyDescent="0.35">
      <c r="A924" s="1225">
        <v>44014</v>
      </c>
      <c r="Q924" s="1062">
        <v>0</v>
      </c>
      <c r="R924" s="1062">
        <v>4</v>
      </c>
      <c r="S924" s="1062">
        <v>5</v>
      </c>
      <c r="T924" s="1062">
        <v>9</v>
      </c>
      <c r="U924" s="1076">
        <v>1</v>
      </c>
      <c r="W924" s="1062">
        <v>0</v>
      </c>
      <c r="X924" s="1062">
        <v>5</v>
      </c>
      <c r="Y924" s="1062">
        <v>6</v>
      </c>
      <c r="Z924" s="1062">
        <v>11</v>
      </c>
      <c r="AA924" s="1076">
        <v>1</v>
      </c>
      <c r="AC924" s="1062">
        <v>0</v>
      </c>
      <c r="AD924" s="1062">
        <v>5</v>
      </c>
      <c r="AE924" s="1062">
        <v>3</v>
      </c>
      <c r="AF924" s="1062">
        <v>8</v>
      </c>
      <c r="AG924" s="1076">
        <v>1</v>
      </c>
      <c r="AJ924" s="1062">
        <v>0</v>
      </c>
      <c r="AK924" s="1062">
        <v>7</v>
      </c>
      <c r="AL924" s="1062">
        <v>4</v>
      </c>
      <c r="AM924" s="1062">
        <v>11</v>
      </c>
      <c r="AN924" s="1076">
        <v>1</v>
      </c>
      <c r="AQ924" s="1062">
        <v>0</v>
      </c>
      <c r="AR924" s="1062">
        <v>0</v>
      </c>
      <c r="AS924" s="1062">
        <v>0</v>
      </c>
      <c r="AT924" s="1062">
        <v>0</v>
      </c>
      <c r="AU924" s="1082">
        <v>1</v>
      </c>
      <c r="AX924" s="1062">
        <v>0</v>
      </c>
      <c r="AY924" s="1062">
        <v>0</v>
      </c>
      <c r="AZ924" s="1062">
        <v>0</v>
      </c>
      <c r="BA924" s="1062">
        <v>0</v>
      </c>
      <c r="BB924" s="1082">
        <v>1</v>
      </c>
      <c r="BP924" s="1062">
        <v>0</v>
      </c>
      <c r="BQ924" s="1128">
        <v>1</v>
      </c>
      <c r="BR924" s="1081">
        <v>0</v>
      </c>
      <c r="BV924" s="1062">
        <v>0</v>
      </c>
      <c r="BW924" s="1076">
        <v>1</v>
      </c>
      <c r="CA924" s="1062">
        <v>0</v>
      </c>
      <c r="CB924" s="1062">
        <v>4</v>
      </c>
      <c r="CC924" s="1062">
        <v>3</v>
      </c>
      <c r="CD924" s="1062">
        <v>7</v>
      </c>
      <c r="CE924" s="1082">
        <v>1</v>
      </c>
      <c r="CF924" s="1082" t="s">
        <v>323</v>
      </c>
      <c r="CH924" s="1062">
        <v>0</v>
      </c>
      <c r="CI924" s="1062">
        <v>4</v>
      </c>
      <c r="CJ924" s="1062">
        <v>8</v>
      </c>
      <c r="CK924" s="1062">
        <v>12</v>
      </c>
      <c r="CL924" s="1082">
        <v>1</v>
      </c>
      <c r="CP924" s="1062">
        <v>6</v>
      </c>
      <c r="CQ924" s="1062">
        <v>6</v>
      </c>
      <c r="CR924" s="1062">
        <v>3</v>
      </c>
      <c r="CS924" s="1062">
        <v>15</v>
      </c>
      <c r="CT924" s="1082">
        <v>1</v>
      </c>
      <c r="CW924" s="1062">
        <v>6</v>
      </c>
      <c r="CX924" s="1062">
        <v>6</v>
      </c>
      <c r="CY924" s="1062">
        <v>4</v>
      </c>
      <c r="CZ924" s="1062">
        <v>16</v>
      </c>
      <c r="DA924" s="1082">
        <v>1</v>
      </c>
      <c r="DB924" s="1082"/>
      <c r="DC924" s="1082"/>
      <c r="DD924" s="1082"/>
      <c r="DE924" s="1082"/>
      <c r="DF924" s="1082"/>
      <c r="DG924" s="1082"/>
      <c r="DH924" s="1082"/>
      <c r="DI924" s="1082"/>
      <c r="DJ924" s="1082"/>
      <c r="DK924" s="1082"/>
      <c r="DL924" s="1082"/>
      <c r="EF924" s="1062">
        <v>0</v>
      </c>
      <c r="EG924" s="1062">
        <v>0</v>
      </c>
      <c r="EH924" s="1062">
        <v>0</v>
      </c>
      <c r="EI924" s="1062">
        <v>0</v>
      </c>
      <c r="EJ924" s="1082">
        <v>0</v>
      </c>
      <c r="EM924" s="1062">
        <v>0</v>
      </c>
      <c r="EN924" s="1062">
        <v>0</v>
      </c>
      <c r="EO924" s="1062">
        <v>0</v>
      </c>
      <c r="EP924" s="1062">
        <v>0</v>
      </c>
      <c r="EQ924" s="1082">
        <v>0</v>
      </c>
      <c r="ER924" s="1082">
        <v>0</v>
      </c>
      <c r="EU924" s="1062">
        <v>0</v>
      </c>
      <c r="EV924" s="1062">
        <v>4</v>
      </c>
      <c r="EW924" s="1062">
        <v>2</v>
      </c>
      <c r="EX924" s="1062">
        <v>6</v>
      </c>
      <c r="EY924" s="1081">
        <v>1</v>
      </c>
      <c r="FB924" s="1062">
        <v>0</v>
      </c>
      <c r="FC924" s="1062">
        <v>7</v>
      </c>
      <c r="FD924" s="1062">
        <v>4</v>
      </c>
      <c r="FE924" s="1062">
        <v>11</v>
      </c>
      <c r="FF924" s="1082">
        <v>1</v>
      </c>
      <c r="FJ924" s="1062">
        <v>0</v>
      </c>
      <c r="FK924" s="1062">
        <v>4</v>
      </c>
      <c r="FL924" s="1062">
        <v>3</v>
      </c>
      <c r="FM924" s="1062">
        <v>7</v>
      </c>
      <c r="FN924" s="1124">
        <v>1</v>
      </c>
      <c r="FQ924" s="1062">
        <v>0</v>
      </c>
      <c r="FR924" s="1062">
        <v>6</v>
      </c>
      <c r="FS924" s="1062">
        <v>7</v>
      </c>
      <c r="FT924" s="1062">
        <v>13</v>
      </c>
      <c r="FU924" s="1076">
        <v>1</v>
      </c>
      <c r="FY924" s="1062">
        <v>0</v>
      </c>
      <c r="FZ924" s="1062">
        <v>0</v>
      </c>
      <c r="GA924" s="1062">
        <v>0</v>
      </c>
      <c r="GB924" s="590">
        <v>0</v>
      </c>
      <c r="GC924" s="1139">
        <v>1</v>
      </c>
      <c r="GE924" s="589">
        <v>6</v>
      </c>
      <c r="GF924" s="589">
        <v>23</v>
      </c>
      <c r="GG924" s="589">
        <v>14</v>
      </c>
      <c r="GH924" s="586">
        <v>1</v>
      </c>
      <c r="GI924" s="586">
        <v>1</v>
      </c>
    </row>
    <row r="925" spans="1:192" hidden="1" x14ac:dyDescent="0.35">
      <c r="A925" s="1227">
        <v>44015</v>
      </c>
      <c r="Q925" s="1062">
        <v>0</v>
      </c>
      <c r="R925" s="1062">
        <v>0</v>
      </c>
      <c r="S925" s="1062">
        <v>0</v>
      </c>
      <c r="T925" s="1062">
        <v>0</v>
      </c>
      <c r="U925" s="1076">
        <v>1</v>
      </c>
      <c r="W925" s="1062">
        <v>0</v>
      </c>
      <c r="X925" s="1062">
        <v>0</v>
      </c>
      <c r="Y925" s="1062">
        <v>0</v>
      </c>
      <c r="Z925" s="1062">
        <v>0</v>
      </c>
      <c r="AA925" s="1076">
        <v>1</v>
      </c>
      <c r="AC925" s="1062">
        <v>0</v>
      </c>
      <c r="AD925" s="1062">
        <v>0</v>
      </c>
      <c r="AE925" s="1062">
        <v>0</v>
      </c>
      <c r="AF925" s="1062">
        <v>0</v>
      </c>
      <c r="AG925" s="1076">
        <v>1</v>
      </c>
      <c r="AJ925" s="1062">
        <v>0</v>
      </c>
      <c r="AK925" s="1062">
        <v>0</v>
      </c>
      <c r="AL925" s="1062">
        <v>0</v>
      </c>
      <c r="AM925" s="1062">
        <v>0</v>
      </c>
      <c r="AN925" s="1076">
        <v>1</v>
      </c>
      <c r="AQ925" s="1062">
        <v>0</v>
      </c>
      <c r="AR925" s="1062">
        <v>10</v>
      </c>
      <c r="AS925" s="1062">
        <v>0</v>
      </c>
      <c r="AT925" s="1062">
        <v>10</v>
      </c>
      <c r="AU925" s="1082">
        <v>1</v>
      </c>
      <c r="AX925" s="1062">
        <v>0</v>
      </c>
      <c r="AY925" s="1062">
        <v>10</v>
      </c>
      <c r="AZ925" s="1062">
        <v>0</v>
      </c>
      <c r="BA925" s="1062">
        <v>10</v>
      </c>
      <c r="BB925" s="1082">
        <v>1</v>
      </c>
      <c r="BP925" s="1062">
        <v>0</v>
      </c>
      <c r="BQ925" s="1128">
        <v>1</v>
      </c>
      <c r="BR925" s="1081">
        <v>0</v>
      </c>
      <c r="BV925" s="1062">
        <v>0</v>
      </c>
      <c r="BW925" s="1076">
        <v>1</v>
      </c>
      <c r="CA925" s="1062">
        <v>0</v>
      </c>
      <c r="CB925" s="1062">
        <v>0</v>
      </c>
      <c r="CC925" s="1062">
        <v>0</v>
      </c>
      <c r="CD925" s="1062">
        <v>0</v>
      </c>
      <c r="CE925" s="1082">
        <v>1</v>
      </c>
      <c r="CF925" s="1082" t="s">
        <v>323</v>
      </c>
      <c r="CH925" s="1062">
        <v>0</v>
      </c>
      <c r="CI925" s="1062">
        <v>0</v>
      </c>
      <c r="CJ925" s="1062">
        <v>0</v>
      </c>
      <c r="CK925" s="1062">
        <v>0</v>
      </c>
      <c r="CL925" s="1082">
        <v>1</v>
      </c>
      <c r="CP925" s="1062">
        <v>0</v>
      </c>
      <c r="CQ925" s="1062">
        <v>0</v>
      </c>
      <c r="CR925" s="1062">
        <v>0</v>
      </c>
      <c r="CS925" s="1062">
        <v>0</v>
      </c>
      <c r="CT925" s="1082">
        <v>1</v>
      </c>
      <c r="CW925" s="1062">
        <v>0</v>
      </c>
      <c r="CX925" s="1062">
        <v>0</v>
      </c>
      <c r="CY925" s="1062">
        <v>0</v>
      </c>
      <c r="CZ925" s="1062">
        <v>0</v>
      </c>
      <c r="DA925" s="1082">
        <v>1</v>
      </c>
      <c r="DB925" s="1082"/>
      <c r="DC925" s="1082"/>
      <c r="DD925" s="1082"/>
      <c r="DE925" s="1082"/>
      <c r="DF925" s="1082"/>
      <c r="DG925" s="1082"/>
      <c r="DH925" s="1082"/>
      <c r="DI925" s="1082"/>
      <c r="DJ925" s="1082"/>
      <c r="DK925" s="1082"/>
      <c r="DL925" s="1082"/>
      <c r="EF925" s="1062">
        <v>0</v>
      </c>
      <c r="EG925" s="1062">
        <v>0</v>
      </c>
      <c r="EH925" s="1062">
        <v>0</v>
      </c>
      <c r="EI925" s="1062">
        <v>0</v>
      </c>
      <c r="EJ925" s="1082">
        <v>0</v>
      </c>
      <c r="EM925" s="1062">
        <v>0</v>
      </c>
      <c r="EN925" s="1062">
        <v>0</v>
      </c>
      <c r="EO925" s="1062">
        <v>0</v>
      </c>
      <c r="EP925" s="1062">
        <v>0</v>
      </c>
      <c r="EQ925" s="1082">
        <v>0</v>
      </c>
      <c r="ER925" s="1082">
        <v>0</v>
      </c>
      <c r="EU925" s="1062">
        <v>1</v>
      </c>
      <c r="EV925" s="1062">
        <v>5</v>
      </c>
      <c r="EW925" s="1062">
        <v>7</v>
      </c>
      <c r="EX925" s="1062">
        <v>13</v>
      </c>
      <c r="EY925" s="1081">
        <v>1</v>
      </c>
      <c r="FB925" s="1062">
        <v>1</v>
      </c>
      <c r="FC925" s="1062">
        <v>6</v>
      </c>
      <c r="FD925" s="1062">
        <v>9</v>
      </c>
      <c r="FE925" s="1062">
        <v>16</v>
      </c>
      <c r="FF925" s="1082">
        <v>1</v>
      </c>
      <c r="FJ925" s="1062">
        <v>0</v>
      </c>
      <c r="FK925" s="1062">
        <v>0</v>
      </c>
      <c r="FL925" s="1062">
        <v>0</v>
      </c>
      <c r="FM925" s="1062">
        <v>0</v>
      </c>
      <c r="FN925" s="1124">
        <v>1</v>
      </c>
      <c r="FQ925" s="1062">
        <v>0</v>
      </c>
      <c r="FR925" s="1062">
        <v>0</v>
      </c>
      <c r="FS925" s="1062">
        <v>0</v>
      </c>
      <c r="FT925" s="1062">
        <v>0</v>
      </c>
      <c r="FU925" s="1076">
        <v>1</v>
      </c>
      <c r="FY925" s="1062">
        <v>0</v>
      </c>
      <c r="FZ925" s="1062">
        <v>16</v>
      </c>
      <c r="GA925" s="1062">
        <v>0</v>
      </c>
      <c r="GB925" s="590">
        <v>16</v>
      </c>
      <c r="GC925" s="1139">
        <v>1</v>
      </c>
      <c r="GE925" s="589">
        <v>1</v>
      </c>
      <c r="GF925" s="589">
        <v>31</v>
      </c>
      <c r="GG925" s="589">
        <v>7</v>
      </c>
      <c r="GH925" s="586">
        <v>0</v>
      </c>
      <c r="GI925" s="586">
        <v>0</v>
      </c>
    </row>
    <row r="926" spans="1:192" hidden="1" x14ac:dyDescent="0.35">
      <c r="A926" s="1225">
        <v>44018</v>
      </c>
      <c r="Q926" s="1062">
        <v>0</v>
      </c>
      <c r="R926" s="1062">
        <v>9</v>
      </c>
      <c r="S926" s="1062">
        <v>5</v>
      </c>
      <c r="T926" s="1062">
        <v>14</v>
      </c>
      <c r="U926" s="1076">
        <v>1</v>
      </c>
      <c r="W926" s="1062">
        <v>0</v>
      </c>
      <c r="X926" s="1062">
        <v>9</v>
      </c>
      <c r="Y926" s="1062">
        <v>5</v>
      </c>
      <c r="Z926" s="1062">
        <v>14</v>
      </c>
      <c r="AA926" s="1076">
        <v>1</v>
      </c>
      <c r="AC926" s="1062">
        <v>0</v>
      </c>
      <c r="AD926" s="1062">
        <v>6</v>
      </c>
      <c r="AE926" s="1062">
        <v>5</v>
      </c>
      <c r="AF926" s="1062">
        <v>11</v>
      </c>
      <c r="AG926" s="1076">
        <v>1</v>
      </c>
      <c r="AJ926" s="1062">
        <v>0</v>
      </c>
      <c r="AK926" s="1062">
        <v>8</v>
      </c>
      <c r="AL926" s="1062">
        <v>5</v>
      </c>
      <c r="AM926" s="1062">
        <v>13</v>
      </c>
      <c r="AN926" s="1076">
        <v>1</v>
      </c>
      <c r="AQ926" s="1062">
        <v>0</v>
      </c>
      <c r="AR926" s="1062">
        <v>0</v>
      </c>
      <c r="AS926" s="1062">
        <v>0</v>
      </c>
      <c r="AT926" s="1062">
        <v>0</v>
      </c>
      <c r="AU926" s="1082">
        <v>1</v>
      </c>
      <c r="AX926" s="1062">
        <v>0</v>
      </c>
      <c r="AY926" s="1062">
        <v>0</v>
      </c>
      <c r="AZ926" s="1062">
        <v>0</v>
      </c>
      <c r="BA926" s="1062">
        <v>0</v>
      </c>
      <c r="BB926" s="1082">
        <v>1</v>
      </c>
      <c r="BP926" s="1062">
        <v>0</v>
      </c>
      <c r="BQ926" s="1128">
        <v>1</v>
      </c>
      <c r="BR926" s="1081">
        <v>0</v>
      </c>
      <c r="BV926" s="1062">
        <v>0</v>
      </c>
      <c r="BW926" s="1076">
        <v>1</v>
      </c>
      <c r="CA926" s="1062">
        <v>0</v>
      </c>
      <c r="CB926" s="1062">
        <v>6</v>
      </c>
      <c r="CC926" s="1062">
        <v>2</v>
      </c>
      <c r="CD926" s="1062">
        <v>8</v>
      </c>
      <c r="CE926" s="1082">
        <v>1</v>
      </c>
      <c r="CF926" s="1082" t="s">
        <v>323</v>
      </c>
      <c r="CH926" s="1062">
        <v>0</v>
      </c>
      <c r="CI926" s="1062">
        <v>7</v>
      </c>
      <c r="CJ926" s="1062">
        <v>4</v>
      </c>
      <c r="CK926" s="1062">
        <v>11</v>
      </c>
      <c r="CL926" s="1082">
        <v>1</v>
      </c>
      <c r="CP926" s="1062">
        <v>1</v>
      </c>
      <c r="CQ926" s="1062">
        <v>6</v>
      </c>
      <c r="CR926" s="1062">
        <v>4</v>
      </c>
      <c r="CS926" s="1062">
        <v>11</v>
      </c>
      <c r="CT926" s="1082">
        <v>1</v>
      </c>
      <c r="CW926" s="1062">
        <v>6</v>
      </c>
      <c r="CX926" s="1062">
        <v>6</v>
      </c>
      <c r="CY926" s="1062">
        <v>4</v>
      </c>
      <c r="CZ926" s="1062">
        <v>16</v>
      </c>
      <c r="DA926" s="1082">
        <v>1</v>
      </c>
      <c r="DB926" s="1082"/>
      <c r="DC926" s="1082"/>
      <c r="DD926" s="1082"/>
      <c r="DE926" s="1082"/>
      <c r="DF926" s="1082"/>
      <c r="DG926" s="1082"/>
      <c r="DH926" s="1082"/>
      <c r="DI926" s="1082"/>
      <c r="DJ926" s="1082"/>
      <c r="DK926" s="1082"/>
      <c r="DL926" s="1082"/>
      <c r="EF926" s="1062">
        <v>0</v>
      </c>
      <c r="EG926" s="1062">
        <v>0</v>
      </c>
      <c r="EH926" s="1062">
        <v>0</v>
      </c>
      <c r="EI926" s="1062">
        <v>0</v>
      </c>
      <c r="EJ926" s="1082">
        <v>0</v>
      </c>
      <c r="EM926" s="1062">
        <v>0</v>
      </c>
      <c r="EN926" s="1062">
        <v>0</v>
      </c>
      <c r="EO926" s="1062">
        <v>0</v>
      </c>
      <c r="EP926" s="1062">
        <v>0</v>
      </c>
      <c r="EQ926" s="1082">
        <v>0</v>
      </c>
      <c r="ER926" s="1082">
        <v>0</v>
      </c>
      <c r="EU926" s="1062">
        <v>0</v>
      </c>
      <c r="EV926" s="1062">
        <v>0</v>
      </c>
      <c r="EW926" s="1062">
        <v>0</v>
      </c>
      <c r="EX926" s="1062">
        <v>0</v>
      </c>
      <c r="EY926" s="1081">
        <v>0</v>
      </c>
      <c r="FB926" s="1062">
        <v>0</v>
      </c>
      <c r="FC926" s="1062">
        <v>0</v>
      </c>
      <c r="FD926" s="1062">
        <v>0</v>
      </c>
      <c r="FE926" s="1062">
        <v>0</v>
      </c>
      <c r="FF926" s="1082">
        <v>0</v>
      </c>
      <c r="FJ926" s="1062">
        <v>0</v>
      </c>
      <c r="FK926" s="1062">
        <v>8</v>
      </c>
      <c r="FL926" s="1062">
        <v>5</v>
      </c>
      <c r="FM926" s="1062">
        <v>13</v>
      </c>
      <c r="FN926" s="1124">
        <v>1</v>
      </c>
      <c r="FQ926" s="1062">
        <v>0</v>
      </c>
      <c r="FR926" s="1062">
        <v>8</v>
      </c>
      <c r="FS926" s="1062">
        <v>8</v>
      </c>
      <c r="FT926" s="1062">
        <v>16</v>
      </c>
      <c r="FU926" s="1076">
        <v>1</v>
      </c>
      <c r="FY926" s="1062">
        <v>0</v>
      </c>
      <c r="FZ926" s="1062">
        <v>0</v>
      </c>
      <c r="GA926" s="1062">
        <v>0</v>
      </c>
      <c r="GB926" s="590">
        <v>0</v>
      </c>
      <c r="GC926" s="1139">
        <v>1</v>
      </c>
      <c r="GE926" s="589">
        <v>1</v>
      </c>
      <c r="GF926" s="589">
        <v>26</v>
      </c>
      <c r="GG926" s="589">
        <v>16</v>
      </c>
      <c r="GH926" s="586">
        <v>0</v>
      </c>
      <c r="GI926" s="586">
        <v>0</v>
      </c>
    </row>
    <row r="927" spans="1:192" hidden="1" x14ac:dyDescent="0.35">
      <c r="A927" s="1225">
        <v>44019</v>
      </c>
      <c r="Q927" s="1062">
        <v>0</v>
      </c>
      <c r="R927" s="1062">
        <v>3</v>
      </c>
      <c r="S927" s="1062">
        <v>0</v>
      </c>
      <c r="T927" s="1062">
        <v>3</v>
      </c>
      <c r="U927" s="1076">
        <v>1</v>
      </c>
      <c r="W927" s="1062">
        <v>0</v>
      </c>
      <c r="X927" s="1062">
        <v>4</v>
      </c>
      <c r="Y927" s="1062">
        <v>0</v>
      </c>
      <c r="Z927" s="1062">
        <v>4</v>
      </c>
      <c r="AA927" s="1076">
        <v>1</v>
      </c>
      <c r="AC927" s="1062">
        <v>0</v>
      </c>
      <c r="AD927" s="1062">
        <v>3</v>
      </c>
      <c r="AE927" s="1062">
        <v>7</v>
      </c>
      <c r="AF927" s="1062">
        <v>10</v>
      </c>
      <c r="AG927" s="1076">
        <v>1</v>
      </c>
      <c r="AJ927" s="1062">
        <v>0</v>
      </c>
      <c r="AK927" s="1062">
        <v>3</v>
      </c>
      <c r="AL927" s="1062">
        <v>8</v>
      </c>
      <c r="AM927" s="1062">
        <v>11</v>
      </c>
      <c r="AN927" s="1076">
        <v>1</v>
      </c>
      <c r="AQ927" s="1062">
        <v>0</v>
      </c>
      <c r="AR927" s="1062">
        <v>2</v>
      </c>
      <c r="AS927" s="1062">
        <v>1</v>
      </c>
      <c r="AT927" s="1062">
        <v>3</v>
      </c>
      <c r="AU927" s="1082">
        <v>1</v>
      </c>
      <c r="AX927" s="1062">
        <v>0</v>
      </c>
      <c r="AY927" s="1062">
        <v>3</v>
      </c>
      <c r="AZ927" s="1062">
        <v>2</v>
      </c>
      <c r="BA927" s="1062">
        <v>5</v>
      </c>
      <c r="BB927" s="1082">
        <v>1</v>
      </c>
      <c r="BP927" s="1062">
        <v>0</v>
      </c>
      <c r="BQ927" s="1128">
        <v>1</v>
      </c>
      <c r="BR927" s="1081">
        <v>0</v>
      </c>
      <c r="BV927" s="1062">
        <v>0</v>
      </c>
      <c r="BW927" s="1076">
        <v>1</v>
      </c>
      <c r="CA927" s="1062">
        <v>0</v>
      </c>
      <c r="CB927" s="1062">
        <v>0</v>
      </c>
      <c r="CC927" s="1062">
        <v>5</v>
      </c>
      <c r="CD927" s="1062">
        <v>5</v>
      </c>
      <c r="CE927" s="1082">
        <v>1</v>
      </c>
      <c r="CF927" s="1082" t="s">
        <v>323</v>
      </c>
      <c r="CH927" s="1062">
        <v>0</v>
      </c>
      <c r="CI927" s="1062">
        <v>0</v>
      </c>
      <c r="CJ927" s="1062">
        <v>11</v>
      </c>
      <c r="CK927" s="1062">
        <v>11</v>
      </c>
      <c r="CL927" s="1082">
        <v>1</v>
      </c>
      <c r="CP927" s="1062">
        <v>0</v>
      </c>
      <c r="CQ927" s="1062">
        <v>0</v>
      </c>
      <c r="CR927" s="1062">
        <v>0</v>
      </c>
      <c r="CS927" s="1062">
        <v>0</v>
      </c>
      <c r="CT927" s="1082">
        <v>1</v>
      </c>
      <c r="CW927" s="1062">
        <v>0</v>
      </c>
      <c r="CX927" s="1062">
        <v>0</v>
      </c>
      <c r="CY927" s="1062">
        <v>1</v>
      </c>
      <c r="CZ927" s="1062">
        <v>1</v>
      </c>
      <c r="DA927" s="1082">
        <v>1</v>
      </c>
      <c r="DB927" s="1082"/>
      <c r="DC927" s="1082"/>
      <c r="DD927" s="1082"/>
      <c r="DE927" s="1082"/>
      <c r="DF927" s="1082"/>
      <c r="DG927" s="1082"/>
      <c r="DH927" s="1082"/>
      <c r="DI927" s="1082"/>
      <c r="DJ927" s="1082"/>
      <c r="DK927" s="1082"/>
      <c r="DL927" s="1082"/>
      <c r="EF927" s="1062">
        <v>0</v>
      </c>
      <c r="EG927" s="1062">
        <v>2</v>
      </c>
      <c r="EH927" s="1062">
        <v>7</v>
      </c>
      <c r="EI927" s="1062">
        <v>9</v>
      </c>
      <c r="EJ927" s="1082">
        <v>1</v>
      </c>
      <c r="EM927" s="1062">
        <v>0</v>
      </c>
      <c r="EN927" s="1062">
        <v>3</v>
      </c>
      <c r="EO927" s="1062">
        <v>10</v>
      </c>
      <c r="EP927" s="1062">
        <v>13</v>
      </c>
      <c r="EQ927" s="1082">
        <v>1</v>
      </c>
      <c r="ER927" s="1082">
        <v>0</v>
      </c>
      <c r="EU927" s="1062">
        <v>0</v>
      </c>
      <c r="EV927" s="1062">
        <v>1</v>
      </c>
      <c r="EW927" s="1062">
        <v>4</v>
      </c>
      <c r="EX927" s="1062">
        <v>5</v>
      </c>
      <c r="EY927" s="1081">
        <v>1</v>
      </c>
      <c r="FB927" s="1062">
        <v>0</v>
      </c>
      <c r="FC927" s="1062">
        <v>3</v>
      </c>
      <c r="FD927" s="1062">
        <v>8</v>
      </c>
      <c r="FE927" s="1062">
        <v>11</v>
      </c>
      <c r="FF927" s="1082">
        <v>1</v>
      </c>
      <c r="FJ927" s="1062">
        <v>0</v>
      </c>
      <c r="FK927" s="1062">
        <v>3</v>
      </c>
      <c r="FL927" s="1062">
        <v>0</v>
      </c>
      <c r="FM927" s="1062">
        <v>3</v>
      </c>
      <c r="FN927" s="1124">
        <v>1</v>
      </c>
      <c r="FQ927" s="1062">
        <v>0</v>
      </c>
      <c r="FR927" s="1062">
        <v>5</v>
      </c>
      <c r="FS927" s="1062">
        <v>0</v>
      </c>
      <c r="FT927" s="1062">
        <v>12</v>
      </c>
      <c r="FU927" s="1076">
        <v>1</v>
      </c>
      <c r="FY927" s="1062">
        <v>0</v>
      </c>
      <c r="FZ927" s="1062">
        <v>0</v>
      </c>
      <c r="GA927" s="1062">
        <v>1</v>
      </c>
      <c r="GB927" s="590">
        <v>1</v>
      </c>
      <c r="GC927" s="1139">
        <v>1</v>
      </c>
      <c r="GE927" s="589">
        <v>0</v>
      </c>
      <c r="GF927" s="589">
        <v>11</v>
      </c>
      <c r="GG927" s="589">
        <v>25</v>
      </c>
      <c r="GH927" s="586">
        <v>0</v>
      </c>
      <c r="GI927" s="586">
        <v>0</v>
      </c>
    </row>
    <row r="928" spans="1:192" hidden="1" x14ac:dyDescent="0.35">
      <c r="A928" s="1225">
        <v>44020</v>
      </c>
      <c r="Q928" s="1062">
        <v>0</v>
      </c>
      <c r="R928" s="1062">
        <v>5</v>
      </c>
      <c r="S928" s="1062">
        <v>0</v>
      </c>
      <c r="T928" s="1062">
        <v>5</v>
      </c>
      <c r="U928" s="1076">
        <v>1</v>
      </c>
      <c r="W928" s="1062">
        <v>0</v>
      </c>
      <c r="X928" s="1062">
        <v>5</v>
      </c>
      <c r="Y928" s="1062">
        <v>0</v>
      </c>
      <c r="Z928" s="1062">
        <v>5</v>
      </c>
      <c r="AA928" s="1076">
        <v>1</v>
      </c>
      <c r="AC928" s="1062">
        <v>0</v>
      </c>
      <c r="AD928" s="1062">
        <v>4</v>
      </c>
      <c r="AE928" s="1062">
        <v>2</v>
      </c>
      <c r="AF928" s="1062">
        <v>6</v>
      </c>
      <c r="AG928" s="1076">
        <v>1</v>
      </c>
      <c r="AJ928" s="1062">
        <v>1</v>
      </c>
      <c r="AK928" s="1062">
        <v>4</v>
      </c>
      <c r="AL928" s="1062">
        <v>2</v>
      </c>
      <c r="AM928" s="1062">
        <v>7</v>
      </c>
      <c r="AN928" s="1076">
        <v>1</v>
      </c>
      <c r="AQ928" s="1062">
        <v>1</v>
      </c>
      <c r="AR928" s="1062">
        <v>3</v>
      </c>
      <c r="AS928" s="1062">
        <v>4</v>
      </c>
      <c r="AT928" s="1062">
        <v>8</v>
      </c>
      <c r="AU928" s="1082">
        <v>1</v>
      </c>
      <c r="AX928" s="1062">
        <v>1</v>
      </c>
      <c r="AY928" s="1062">
        <v>6</v>
      </c>
      <c r="AZ928" s="1062">
        <v>5</v>
      </c>
      <c r="BA928" s="1062">
        <v>12</v>
      </c>
      <c r="BB928" s="1082">
        <v>1</v>
      </c>
      <c r="BP928" s="1062">
        <v>0</v>
      </c>
      <c r="BQ928" s="1128">
        <v>1</v>
      </c>
      <c r="BR928" s="1081">
        <v>0</v>
      </c>
      <c r="BV928" s="1062">
        <v>0</v>
      </c>
      <c r="BW928" s="1076">
        <v>1</v>
      </c>
      <c r="CA928" s="1062">
        <v>0</v>
      </c>
      <c r="CB928" s="1062">
        <v>4</v>
      </c>
      <c r="CC928" s="1062">
        <v>0</v>
      </c>
      <c r="CD928" s="1062">
        <v>4</v>
      </c>
      <c r="CE928" s="1082">
        <v>1</v>
      </c>
      <c r="CF928" s="1082" t="s">
        <v>323</v>
      </c>
      <c r="CH928" s="1062">
        <v>0</v>
      </c>
      <c r="CI928" s="1062">
        <v>6</v>
      </c>
      <c r="CJ928" s="1062">
        <v>3</v>
      </c>
      <c r="CK928" s="1062">
        <v>9</v>
      </c>
      <c r="CL928" s="1082">
        <v>1</v>
      </c>
      <c r="CP928" s="1062">
        <v>0</v>
      </c>
      <c r="CQ928" s="1062">
        <v>0</v>
      </c>
      <c r="CR928" s="1062">
        <v>0</v>
      </c>
      <c r="CS928" s="1062">
        <v>0</v>
      </c>
      <c r="CT928" s="1082">
        <v>1</v>
      </c>
      <c r="CW928" s="1062">
        <v>0</v>
      </c>
      <c r="CX928" s="1062">
        <v>0</v>
      </c>
      <c r="CY928" s="1062">
        <v>2</v>
      </c>
      <c r="CZ928" s="1062">
        <v>2</v>
      </c>
      <c r="DA928" s="1082">
        <v>1</v>
      </c>
      <c r="DB928" s="1082"/>
      <c r="DC928" s="1082"/>
      <c r="DD928" s="1082"/>
      <c r="DE928" s="1082"/>
      <c r="DF928" s="1082"/>
      <c r="DG928" s="1082"/>
      <c r="DH928" s="1082"/>
      <c r="DI928" s="1082"/>
      <c r="DJ928" s="1082"/>
      <c r="DK928" s="1082"/>
      <c r="DL928" s="1082"/>
      <c r="EF928" s="1062">
        <v>0</v>
      </c>
      <c r="EG928" s="1062">
        <v>1</v>
      </c>
      <c r="EH928" s="1062">
        <v>3</v>
      </c>
      <c r="EI928" s="1062">
        <v>4</v>
      </c>
      <c r="EJ928" s="1082">
        <v>1</v>
      </c>
      <c r="EM928" s="1062">
        <v>0</v>
      </c>
      <c r="EN928" s="1062">
        <v>1</v>
      </c>
      <c r="EO928" s="1062">
        <v>7</v>
      </c>
      <c r="EP928" s="1062">
        <v>8</v>
      </c>
      <c r="EQ928" s="1082">
        <v>1</v>
      </c>
      <c r="ER928" s="1082" t="s">
        <v>323</v>
      </c>
      <c r="EU928" s="1062">
        <v>0</v>
      </c>
      <c r="EV928" s="1062">
        <v>3</v>
      </c>
      <c r="EW928" s="1062">
        <v>3</v>
      </c>
      <c r="EX928" s="1062">
        <v>6</v>
      </c>
      <c r="EY928" s="1081">
        <v>1</v>
      </c>
      <c r="FB928" s="1062">
        <v>0</v>
      </c>
      <c r="FC928" s="1062">
        <v>6</v>
      </c>
      <c r="FD928" s="1062">
        <v>6</v>
      </c>
      <c r="FE928" s="1062">
        <v>12</v>
      </c>
      <c r="FF928" s="1082">
        <v>1</v>
      </c>
      <c r="FJ928" s="1062">
        <v>1</v>
      </c>
      <c r="FK928" s="1062">
        <v>4</v>
      </c>
      <c r="FL928" s="1062">
        <v>4</v>
      </c>
      <c r="FM928" s="1062">
        <v>9</v>
      </c>
      <c r="FN928" s="1124">
        <v>1</v>
      </c>
      <c r="FQ928" s="1062">
        <v>1</v>
      </c>
      <c r="FR928" s="1062">
        <v>4</v>
      </c>
      <c r="FS928" s="1062">
        <v>6</v>
      </c>
      <c r="FT928" s="1062">
        <v>11</v>
      </c>
      <c r="FU928" s="1076">
        <v>1</v>
      </c>
      <c r="FY928" s="1062">
        <v>0</v>
      </c>
      <c r="FZ928" s="1062">
        <v>0</v>
      </c>
      <c r="GA928" s="1062">
        <v>0</v>
      </c>
      <c r="GB928" s="590">
        <v>0</v>
      </c>
      <c r="GC928" s="1139">
        <v>1</v>
      </c>
      <c r="GE928" s="589">
        <v>2</v>
      </c>
      <c r="GF928" s="589">
        <v>19</v>
      </c>
      <c r="GG928" s="589">
        <v>16</v>
      </c>
      <c r="GH928" s="586">
        <v>0</v>
      </c>
      <c r="GI928" s="586">
        <v>0</v>
      </c>
    </row>
    <row r="929" spans="1:191" hidden="1" x14ac:dyDescent="0.35">
      <c r="A929" s="1225">
        <v>44021</v>
      </c>
      <c r="Q929" s="1062">
        <v>0</v>
      </c>
      <c r="R929" s="1062">
        <v>2</v>
      </c>
      <c r="S929" s="1062">
        <v>1</v>
      </c>
      <c r="T929" s="1062">
        <v>3</v>
      </c>
      <c r="U929" s="1076">
        <v>1</v>
      </c>
      <c r="W929" s="1062">
        <v>0</v>
      </c>
      <c r="X929" s="1062">
        <v>2</v>
      </c>
      <c r="Y929" s="1062">
        <v>1</v>
      </c>
      <c r="Z929" s="1062">
        <v>3</v>
      </c>
      <c r="AA929" s="1076">
        <v>1</v>
      </c>
      <c r="AC929" s="1062">
        <v>0</v>
      </c>
      <c r="AD929" s="1062">
        <v>4</v>
      </c>
      <c r="AE929" s="1062">
        <v>3</v>
      </c>
      <c r="AF929" s="1062">
        <v>7</v>
      </c>
      <c r="AG929" s="1076">
        <v>1</v>
      </c>
      <c r="AJ929" s="1062">
        <v>0</v>
      </c>
      <c r="AK929" s="1062">
        <v>6</v>
      </c>
      <c r="AL929" s="1062">
        <v>3</v>
      </c>
      <c r="AM929" s="1062">
        <v>9</v>
      </c>
      <c r="AN929" s="1076">
        <v>1</v>
      </c>
      <c r="AQ929" s="1062">
        <v>0</v>
      </c>
      <c r="AR929" s="1062">
        <v>2</v>
      </c>
      <c r="AS929" s="1062">
        <v>5</v>
      </c>
      <c r="AT929" s="1062">
        <v>7</v>
      </c>
      <c r="AU929" s="1082">
        <v>1</v>
      </c>
      <c r="AX929" s="1062">
        <v>0</v>
      </c>
      <c r="AY929" s="1062">
        <v>3</v>
      </c>
      <c r="AZ929" s="1062">
        <v>6</v>
      </c>
      <c r="BA929" s="1062">
        <v>9</v>
      </c>
      <c r="BB929" s="1082">
        <v>1</v>
      </c>
      <c r="BP929" s="1062">
        <v>0</v>
      </c>
      <c r="BQ929" s="1128">
        <v>1</v>
      </c>
      <c r="BR929" s="1081">
        <v>0</v>
      </c>
      <c r="BV929" s="1062">
        <v>0</v>
      </c>
      <c r="BW929" s="1076">
        <v>1</v>
      </c>
      <c r="CA929" s="1062">
        <v>0</v>
      </c>
      <c r="CB929" s="1062">
        <v>5</v>
      </c>
      <c r="CC929" s="1062">
        <v>2</v>
      </c>
      <c r="CD929" s="1062">
        <v>7</v>
      </c>
      <c r="CE929" s="1082">
        <v>1</v>
      </c>
      <c r="CF929" s="1082" t="s">
        <v>323</v>
      </c>
      <c r="CH929" s="1062">
        <v>0</v>
      </c>
      <c r="CI929" s="1062">
        <v>8</v>
      </c>
      <c r="CJ929" s="1062">
        <v>2</v>
      </c>
      <c r="CK929" s="1062">
        <v>10</v>
      </c>
      <c r="CL929" s="1082">
        <v>1</v>
      </c>
      <c r="CP929" s="1062">
        <v>0</v>
      </c>
      <c r="CQ929" s="1062">
        <v>0</v>
      </c>
      <c r="CR929" s="1062">
        <v>0</v>
      </c>
      <c r="CS929" s="1062">
        <v>0</v>
      </c>
      <c r="CT929" s="1082">
        <v>1</v>
      </c>
      <c r="CW929" s="1062">
        <v>0</v>
      </c>
      <c r="CX929" s="1062">
        <v>0</v>
      </c>
      <c r="CY929" s="1062">
        <v>0</v>
      </c>
      <c r="CZ929" s="1062">
        <v>0</v>
      </c>
      <c r="DA929" s="1082">
        <v>1</v>
      </c>
      <c r="DB929" s="1082"/>
      <c r="DC929" s="1082"/>
      <c r="DD929" s="1082"/>
      <c r="DE929" s="1082"/>
      <c r="DF929" s="1082"/>
      <c r="DG929" s="1082"/>
      <c r="DH929" s="1082"/>
      <c r="DI929" s="1082"/>
      <c r="DJ929" s="1082"/>
      <c r="DK929" s="1082"/>
      <c r="DL929" s="1082"/>
      <c r="EF929" s="1062">
        <v>0</v>
      </c>
      <c r="EG929" s="1062">
        <v>1</v>
      </c>
      <c r="EH929" s="1062">
        <v>1</v>
      </c>
      <c r="EI929" s="1062">
        <v>2</v>
      </c>
      <c r="EJ929" s="1082">
        <v>1</v>
      </c>
      <c r="EM929" s="1062">
        <v>0</v>
      </c>
      <c r="EN929" s="1062">
        <v>4</v>
      </c>
      <c r="EO929" s="1062">
        <v>9</v>
      </c>
      <c r="EP929" s="1062">
        <v>13</v>
      </c>
      <c r="EQ929" s="1082">
        <v>1</v>
      </c>
      <c r="ER929" s="1082" t="s">
        <v>323</v>
      </c>
      <c r="EU929" s="1062">
        <v>0</v>
      </c>
      <c r="EV929" s="1062">
        <v>1</v>
      </c>
      <c r="EW929" s="1062">
        <v>2</v>
      </c>
      <c r="EX929" s="1062">
        <v>3</v>
      </c>
      <c r="EY929" s="1081">
        <v>1</v>
      </c>
      <c r="FB929" s="1062">
        <v>0</v>
      </c>
      <c r="FC929" s="1062">
        <v>1</v>
      </c>
      <c r="FD929" s="1062">
        <v>7</v>
      </c>
      <c r="FE929" s="1062">
        <v>8</v>
      </c>
      <c r="FF929" s="1082">
        <v>1</v>
      </c>
      <c r="FJ929" s="1062">
        <v>0</v>
      </c>
      <c r="FK929" s="1062">
        <v>4</v>
      </c>
      <c r="FL929" s="1062">
        <v>1</v>
      </c>
      <c r="FM929" s="1062">
        <v>5</v>
      </c>
      <c r="FN929" s="1124">
        <v>1</v>
      </c>
      <c r="FQ929" s="1062">
        <v>0</v>
      </c>
      <c r="FR929" s="1062">
        <v>5</v>
      </c>
      <c r="FS929" s="1062">
        <v>4</v>
      </c>
      <c r="FT929" s="1062">
        <v>9</v>
      </c>
      <c r="FU929" s="1076">
        <v>1</v>
      </c>
      <c r="FY929" s="1062">
        <v>0</v>
      </c>
      <c r="FZ929" s="1062">
        <v>0</v>
      </c>
      <c r="GA929" s="1062">
        <v>4</v>
      </c>
      <c r="GB929" s="590">
        <v>4</v>
      </c>
      <c r="GC929" s="1139">
        <v>1</v>
      </c>
      <c r="GE929" s="589">
        <v>0</v>
      </c>
      <c r="GF929" s="589">
        <v>17</v>
      </c>
      <c r="GG929" s="589">
        <v>18</v>
      </c>
      <c r="GH929" s="586">
        <v>1</v>
      </c>
      <c r="GI929" s="586">
        <v>0</v>
      </c>
    </row>
    <row r="930" spans="1:191" hidden="1" x14ac:dyDescent="0.35">
      <c r="A930" s="1227">
        <v>44022</v>
      </c>
      <c r="Q930" s="1062">
        <v>0</v>
      </c>
      <c r="R930" s="1062">
        <v>6</v>
      </c>
      <c r="S930" s="1062">
        <v>4</v>
      </c>
      <c r="T930" s="1062">
        <v>10</v>
      </c>
      <c r="U930" s="1076">
        <v>1</v>
      </c>
      <c r="W930" s="1062">
        <v>0</v>
      </c>
      <c r="X930" s="1062">
        <v>6</v>
      </c>
      <c r="Y930" s="1062">
        <v>4</v>
      </c>
      <c r="Z930" s="1062">
        <v>10</v>
      </c>
      <c r="AA930" s="1076">
        <v>1</v>
      </c>
      <c r="AC930" s="1062">
        <v>0</v>
      </c>
      <c r="AD930" s="1062">
        <v>6</v>
      </c>
      <c r="AE930" s="1062">
        <v>4</v>
      </c>
      <c r="AF930" s="1062">
        <v>10</v>
      </c>
      <c r="AG930" s="1076">
        <v>1</v>
      </c>
      <c r="AJ930" s="1062">
        <v>0</v>
      </c>
      <c r="AK930" s="1062">
        <v>8</v>
      </c>
      <c r="AL930" s="1062">
        <v>4</v>
      </c>
      <c r="AM930" s="1062">
        <v>12</v>
      </c>
      <c r="AN930" s="1076">
        <v>1</v>
      </c>
      <c r="AQ930" s="1062">
        <v>0</v>
      </c>
      <c r="AR930" s="1062">
        <v>3</v>
      </c>
      <c r="AS930" s="1062">
        <v>0</v>
      </c>
      <c r="AT930" s="1062">
        <v>3</v>
      </c>
      <c r="AU930" s="1082">
        <v>1</v>
      </c>
      <c r="AX930" s="1062">
        <v>0</v>
      </c>
      <c r="AY930" s="1062">
        <v>3</v>
      </c>
      <c r="AZ930" s="1062">
        <v>1</v>
      </c>
      <c r="BA930" s="1062">
        <v>4</v>
      </c>
      <c r="BB930" s="1082">
        <v>1</v>
      </c>
      <c r="BP930" s="1062">
        <v>0</v>
      </c>
      <c r="BQ930" s="1128">
        <v>1</v>
      </c>
      <c r="BR930" s="1081">
        <v>0</v>
      </c>
      <c r="BV930" s="1062">
        <v>0</v>
      </c>
      <c r="BW930" s="1076">
        <v>1</v>
      </c>
      <c r="CA930" s="1062">
        <v>1</v>
      </c>
      <c r="CB930" s="1062">
        <v>1</v>
      </c>
      <c r="CC930" s="1062">
        <v>0</v>
      </c>
      <c r="CD930" s="1062">
        <v>2</v>
      </c>
      <c r="CE930" s="1082">
        <v>1</v>
      </c>
      <c r="CF930" s="1082" t="s">
        <v>323</v>
      </c>
      <c r="CH930" s="1062">
        <v>1</v>
      </c>
      <c r="CI930" s="1062">
        <v>5</v>
      </c>
      <c r="CJ930" s="1062">
        <v>3</v>
      </c>
      <c r="CK930" s="1062">
        <v>9</v>
      </c>
      <c r="CL930" s="1082">
        <v>1</v>
      </c>
      <c r="CP930" s="1062">
        <v>0</v>
      </c>
      <c r="CQ930" s="1062">
        <v>0</v>
      </c>
      <c r="CR930" s="1062">
        <v>0</v>
      </c>
      <c r="CS930" s="1062">
        <v>0</v>
      </c>
      <c r="CT930" s="1082">
        <v>1</v>
      </c>
      <c r="CW930" s="1062">
        <v>0</v>
      </c>
      <c r="CX930" s="1062">
        <v>0</v>
      </c>
      <c r="CY930" s="1062">
        <v>0</v>
      </c>
      <c r="CZ930" s="1062">
        <v>0</v>
      </c>
      <c r="DA930" s="1082">
        <v>1</v>
      </c>
      <c r="DB930" s="1082"/>
      <c r="DC930" s="1082"/>
      <c r="DD930" s="1082"/>
      <c r="DE930" s="1082"/>
      <c r="DF930" s="1082"/>
      <c r="DG930" s="1082"/>
      <c r="DH930" s="1082"/>
      <c r="DI930" s="1082"/>
      <c r="DJ930" s="1082"/>
      <c r="DK930" s="1082"/>
      <c r="DL930" s="1082"/>
      <c r="EF930" s="1062">
        <v>0</v>
      </c>
      <c r="EG930" s="1062">
        <v>0</v>
      </c>
      <c r="EH930" s="1062">
        <v>2</v>
      </c>
      <c r="EI930" s="1062">
        <v>2</v>
      </c>
      <c r="EJ930" s="1082">
        <v>1</v>
      </c>
      <c r="EM930" s="1062">
        <v>0</v>
      </c>
      <c r="EN930" s="1062">
        <v>0</v>
      </c>
      <c r="EO930" s="1062">
        <v>5</v>
      </c>
      <c r="EP930" s="1062">
        <v>5</v>
      </c>
      <c r="EQ930" s="1082">
        <v>1</v>
      </c>
      <c r="ER930" s="1082" t="s">
        <v>323</v>
      </c>
      <c r="EU930" s="1062">
        <v>0</v>
      </c>
      <c r="EV930" s="1062">
        <v>0</v>
      </c>
      <c r="EW930" s="1062">
        <v>0</v>
      </c>
      <c r="EX930" s="1062">
        <v>0</v>
      </c>
      <c r="EY930" s="1081">
        <v>1</v>
      </c>
      <c r="FB930" s="1062">
        <v>0</v>
      </c>
      <c r="FC930" s="1062">
        <v>1</v>
      </c>
      <c r="FD930" s="1062">
        <v>2</v>
      </c>
      <c r="FE930" s="1062">
        <v>3</v>
      </c>
      <c r="FF930" s="1082">
        <v>1</v>
      </c>
      <c r="FJ930" s="1062">
        <v>2</v>
      </c>
      <c r="FK930" s="1062">
        <v>6</v>
      </c>
      <c r="FL930" s="1062">
        <v>2</v>
      </c>
      <c r="FM930" s="1062">
        <v>10</v>
      </c>
      <c r="FN930" s="1124">
        <v>1</v>
      </c>
      <c r="FQ930" s="1062">
        <v>2</v>
      </c>
      <c r="FR930" s="1062">
        <v>6</v>
      </c>
      <c r="FS930" s="1062">
        <v>4</v>
      </c>
      <c r="FT930" s="1062">
        <v>12</v>
      </c>
      <c r="FU930" s="1076">
        <v>1</v>
      </c>
      <c r="FY930" s="1062">
        <v>0</v>
      </c>
      <c r="FZ930" s="1062">
        <v>0</v>
      </c>
      <c r="GA930" s="1062">
        <v>1</v>
      </c>
      <c r="GB930" s="590">
        <v>1</v>
      </c>
      <c r="GC930" s="1139">
        <v>1</v>
      </c>
      <c r="GE930" s="589">
        <v>3</v>
      </c>
      <c r="GF930" s="589">
        <v>16</v>
      </c>
      <c r="GG930" s="589">
        <v>9</v>
      </c>
      <c r="GH930" s="586">
        <v>0</v>
      </c>
      <c r="GI930" s="586">
        <v>0</v>
      </c>
    </row>
    <row r="931" spans="1:191" hidden="1" x14ac:dyDescent="0.35">
      <c r="A931" s="1225">
        <v>44025</v>
      </c>
      <c r="Q931" s="1062">
        <v>3</v>
      </c>
      <c r="R931" s="1062">
        <v>5</v>
      </c>
      <c r="S931" s="1062">
        <v>6</v>
      </c>
      <c r="T931" s="1062">
        <v>14</v>
      </c>
      <c r="U931" s="1076">
        <v>1</v>
      </c>
      <c r="W931" s="1062">
        <v>3</v>
      </c>
      <c r="X931" s="1062">
        <v>5</v>
      </c>
      <c r="Y931" s="1062">
        <v>6</v>
      </c>
      <c r="Z931" s="1062">
        <v>14</v>
      </c>
      <c r="AA931" s="1076">
        <v>1</v>
      </c>
      <c r="AC931" s="1062">
        <v>0</v>
      </c>
      <c r="AD931" s="1062">
        <v>5</v>
      </c>
      <c r="AE931" s="1062">
        <v>5</v>
      </c>
      <c r="AF931" s="1062">
        <v>10</v>
      </c>
      <c r="AG931" s="1076">
        <v>1</v>
      </c>
      <c r="AJ931" s="1062">
        <v>0</v>
      </c>
      <c r="AK931" s="1062">
        <v>7</v>
      </c>
      <c r="AL931" s="1062">
        <v>6</v>
      </c>
      <c r="AM931" s="1062">
        <v>13</v>
      </c>
      <c r="AN931" s="1076">
        <v>1</v>
      </c>
      <c r="AQ931" s="1062">
        <v>0</v>
      </c>
      <c r="AR931" s="1062">
        <v>1</v>
      </c>
      <c r="AS931" s="1062">
        <v>1</v>
      </c>
      <c r="AT931" s="1062">
        <v>2</v>
      </c>
      <c r="AU931" s="1082">
        <v>1</v>
      </c>
      <c r="AX931" s="1062">
        <v>0</v>
      </c>
      <c r="AY931" s="1062">
        <v>1</v>
      </c>
      <c r="AZ931" s="1062">
        <v>1</v>
      </c>
      <c r="BA931" s="1062">
        <v>2</v>
      </c>
      <c r="BB931" s="1082">
        <v>1</v>
      </c>
      <c r="BP931" s="1062">
        <v>0</v>
      </c>
      <c r="BQ931" s="1128">
        <v>1</v>
      </c>
      <c r="BR931" s="1081">
        <v>0</v>
      </c>
      <c r="BV931" s="1062">
        <v>0</v>
      </c>
      <c r="BW931" s="1076">
        <v>1</v>
      </c>
      <c r="CA931" s="1062">
        <v>0</v>
      </c>
      <c r="CB931" s="1062">
        <v>2</v>
      </c>
      <c r="CC931" s="1062">
        <v>1</v>
      </c>
      <c r="CD931" s="1062">
        <v>3</v>
      </c>
      <c r="CE931" s="1082">
        <v>1</v>
      </c>
      <c r="CF931" s="1082" t="s">
        <v>323</v>
      </c>
      <c r="CH931" s="1062">
        <v>0</v>
      </c>
      <c r="CI931" s="1062">
        <v>3</v>
      </c>
      <c r="CJ931" s="1062">
        <v>1</v>
      </c>
      <c r="CK931" s="1062">
        <v>4</v>
      </c>
      <c r="CL931" s="1082">
        <v>1</v>
      </c>
      <c r="CP931" s="1062">
        <v>0</v>
      </c>
      <c r="CQ931" s="1062">
        <v>2</v>
      </c>
      <c r="CR931" s="1062">
        <v>0</v>
      </c>
      <c r="CS931" s="1062">
        <v>2</v>
      </c>
      <c r="CT931" s="1082">
        <v>1</v>
      </c>
      <c r="CW931" s="1062">
        <v>2</v>
      </c>
      <c r="CX931" s="1062">
        <v>0</v>
      </c>
      <c r="CY931" s="1062">
        <v>0</v>
      </c>
      <c r="CZ931" s="1062">
        <v>2</v>
      </c>
      <c r="DA931" s="1082">
        <v>1</v>
      </c>
      <c r="DB931" s="1082"/>
      <c r="DC931" s="1082"/>
      <c r="DD931" s="1082"/>
      <c r="DE931" s="1082"/>
      <c r="DF931" s="1082"/>
      <c r="DG931" s="1082"/>
      <c r="DH931" s="1082"/>
      <c r="DI931" s="1082"/>
      <c r="DJ931" s="1082"/>
      <c r="DK931" s="1082"/>
      <c r="DL931" s="1082"/>
      <c r="EF931" s="1062">
        <v>0</v>
      </c>
      <c r="EG931" s="1062">
        <v>6</v>
      </c>
      <c r="EH931" s="1062">
        <v>3</v>
      </c>
      <c r="EI931" s="1062">
        <v>9</v>
      </c>
      <c r="EJ931" s="1082">
        <v>1</v>
      </c>
      <c r="EM931" s="1062">
        <v>0</v>
      </c>
      <c r="EN931" s="1062">
        <v>6</v>
      </c>
      <c r="EO931" s="1062">
        <v>4</v>
      </c>
      <c r="EP931" s="1062">
        <v>10</v>
      </c>
      <c r="EQ931" s="1082">
        <v>1</v>
      </c>
      <c r="ER931" s="1082" t="s">
        <v>323</v>
      </c>
      <c r="EU931" s="1062">
        <v>0</v>
      </c>
      <c r="EV931" s="1062">
        <v>4</v>
      </c>
      <c r="EW931" s="1062">
        <v>2</v>
      </c>
      <c r="EX931" s="1062">
        <v>6</v>
      </c>
      <c r="EY931" s="1081">
        <v>1</v>
      </c>
      <c r="FB931" s="1062">
        <v>0</v>
      </c>
      <c r="FC931" s="1062">
        <v>5</v>
      </c>
      <c r="FD931" s="1062">
        <v>3</v>
      </c>
      <c r="FE931" s="1062">
        <v>8</v>
      </c>
      <c r="FF931" s="1082">
        <v>1</v>
      </c>
      <c r="FJ931" s="1062">
        <v>0</v>
      </c>
      <c r="FK931" s="1062">
        <v>4</v>
      </c>
      <c r="FL931" s="1062">
        <v>1</v>
      </c>
      <c r="FM931" s="1062">
        <v>5</v>
      </c>
      <c r="FN931" s="1124">
        <v>1</v>
      </c>
      <c r="FQ931" s="1062">
        <v>0</v>
      </c>
      <c r="FR931" s="1062">
        <v>5</v>
      </c>
      <c r="FS931" s="1062">
        <v>1</v>
      </c>
      <c r="FT931" s="1062">
        <v>6</v>
      </c>
      <c r="FU931" s="1076">
        <v>1</v>
      </c>
      <c r="FY931" s="1062">
        <v>0</v>
      </c>
      <c r="FZ931" s="1062">
        <v>0</v>
      </c>
      <c r="GA931" s="1062">
        <v>0</v>
      </c>
      <c r="GB931" s="590">
        <v>0</v>
      </c>
      <c r="GC931" s="1139">
        <v>1</v>
      </c>
      <c r="GE931" s="589">
        <v>0</v>
      </c>
      <c r="GF931" s="589">
        <v>24</v>
      </c>
      <c r="GG931" s="589">
        <v>13</v>
      </c>
      <c r="GH931" s="586">
        <v>0</v>
      </c>
      <c r="GI931" s="586">
        <v>0</v>
      </c>
    </row>
    <row r="932" spans="1:191" hidden="1" x14ac:dyDescent="0.35">
      <c r="A932" s="1225">
        <v>44026</v>
      </c>
      <c r="Q932" s="1062">
        <v>0</v>
      </c>
      <c r="R932" s="1062">
        <v>3</v>
      </c>
      <c r="S932" s="1062">
        <v>3</v>
      </c>
      <c r="T932" s="1062">
        <v>6</v>
      </c>
      <c r="U932" s="1076">
        <v>1</v>
      </c>
      <c r="W932" s="1062">
        <v>1</v>
      </c>
      <c r="X932" s="1062">
        <v>3</v>
      </c>
      <c r="Y932" s="1062">
        <v>4</v>
      </c>
      <c r="Z932" s="1062">
        <v>8</v>
      </c>
      <c r="AA932" s="1076">
        <v>1</v>
      </c>
      <c r="AC932" s="1062">
        <v>0</v>
      </c>
      <c r="AD932" s="1062">
        <v>3</v>
      </c>
      <c r="AE932" s="1062">
        <v>4</v>
      </c>
      <c r="AF932" s="1062">
        <v>7</v>
      </c>
      <c r="AG932" s="1076">
        <v>1</v>
      </c>
      <c r="AJ932" s="1062">
        <v>0</v>
      </c>
      <c r="AK932" s="1062">
        <v>4</v>
      </c>
      <c r="AL932" s="1062">
        <v>4</v>
      </c>
      <c r="AM932" s="1062">
        <v>8</v>
      </c>
      <c r="AN932" s="1076">
        <v>1</v>
      </c>
      <c r="AQ932" s="1062">
        <v>0</v>
      </c>
      <c r="AR932" s="1062">
        <v>2</v>
      </c>
      <c r="AS932" s="1062">
        <v>3</v>
      </c>
      <c r="AT932" s="1062">
        <v>5</v>
      </c>
      <c r="AU932" s="1082">
        <v>1</v>
      </c>
      <c r="AX932" s="1062">
        <v>0</v>
      </c>
      <c r="AY932" s="1062">
        <v>2</v>
      </c>
      <c r="AZ932" s="1062">
        <v>3</v>
      </c>
      <c r="BA932" s="1062">
        <v>5</v>
      </c>
      <c r="BB932" s="1082">
        <v>1</v>
      </c>
      <c r="BP932" s="1062">
        <v>0</v>
      </c>
      <c r="BQ932" s="1128">
        <v>1</v>
      </c>
      <c r="BR932" s="1081">
        <v>0</v>
      </c>
      <c r="BV932" s="1062">
        <v>0</v>
      </c>
      <c r="BW932" s="1076">
        <v>1</v>
      </c>
      <c r="CA932" s="1062">
        <v>0</v>
      </c>
      <c r="CB932" s="1062">
        <v>2</v>
      </c>
      <c r="CC932" s="1062">
        <v>7</v>
      </c>
      <c r="CD932" s="1062">
        <v>9</v>
      </c>
      <c r="CE932" s="1082">
        <v>1</v>
      </c>
      <c r="CF932" s="1082" t="s">
        <v>323</v>
      </c>
      <c r="CH932" s="1062">
        <v>0</v>
      </c>
      <c r="CI932" s="1062">
        <v>2</v>
      </c>
      <c r="CJ932" s="1062">
        <v>8</v>
      </c>
      <c r="CK932" s="1062">
        <v>10</v>
      </c>
      <c r="CL932" s="1082">
        <v>1</v>
      </c>
      <c r="CP932" s="1062">
        <v>0</v>
      </c>
      <c r="CQ932" s="1062">
        <v>0</v>
      </c>
      <c r="CR932" s="1062">
        <v>0</v>
      </c>
      <c r="CS932" s="1062">
        <v>0</v>
      </c>
      <c r="CT932" s="1082">
        <v>1</v>
      </c>
      <c r="CW932" s="1062">
        <v>0</v>
      </c>
      <c r="CX932" s="1062">
        <v>1</v>
      </c>
      <c r="CY932" s="1062">
        <v>0</v>
      </c>
      <c r="CZ932" s="1062">
        <v>1</v>
      </c>
      <c r="DA932" s="1082">
        <v>1</v>
      </c>
      <c r="DB932" s="1082"/>
      <c r="DC932" s="1082"/>
      <c r="DD932" s="1082"/>
      <c r="DE932" s="1082"/>
      <c r="DF932" s="1082"/>
      <c r="DG932" s="1082"/>
      <c r="DH932" s="1082"/>
      <c r="DI932" s="1082"/>
      <c r="DJ932" s="1082"/>
      <c r="DK932" s="1082"/>
      <c r="DL932" s="1082"/>
      <c r="EF932" s="1062">
        <v>0</v>
      </c>
      <c r="EG932" s="1062">
        <v>2</v>
      </c>
      <c r="EH932" s="1062">
        <v>0</v>
      </c>
      <c r="EI932" s="1062">
        <v>2</v>
      </c>
      <c r="EJ932" s="1082">
        <v>1</v>
      </c>
      <c r="EM932" s="1062">
        <v>0</v>
      </c>
      <c r="EN932" s="1062">
        <v>3</v>
      </c>
      <c r="EO932" s="1062">
        <v>3</v>
      </c>
      <c r="EP932" s="1062">
        <v>6</v>
      </c>
      <c r="EQ932" s="1082">
        <v>1</v>
      </c>
      <c r="ER932" s="1082" t="s">
        <v>323</v>
      </c>
      <c r="EU932" s="1062">
        <v>2</v>
      </c>
      <c r="EV932" s="1062">
        <v>5</v>
      </c>
      <c r="EW932" s="1062">
        <v>4</v>
      </c>
      <c r="EX932" s="1062">
        <v>11</v>
      </c>
      <c r="EY932" s="1081">
        <v>1</v>
      </c>
      <c r="FB932" s="1062">
        <v>2</v>
      </c>
      <c r="FC932" s="1062">
        <v>5</v>
      </c>
      <c r="FD932" s="1062">
        <v>5</v>
      </c>
      <c r="FE932" s="1062">
        <v>12</v>
      </c>
      <c r="FF932" s="1082">
        <v>1</v>
      </c>
      <c r="FJ932" s="1062">
        <v>1</v>
      </c>
      <c r="FK932" s="1062">
        <v>3</v>
      </c>
      <c r="FL932" s="1062">
        <v>1</v>
      </c>
      <c r="FM932" s="1062">
        <v>5</v>
      </c>
      <c r="FN932" s="1124">
        <v>1</v>
      </c>
      <c r="FQ932" s="1062">
        <v>1</v>
      </c>
      <c r="FR932" s="1062">
        <v>5</v>
      </c>
      <c r="FS932" s="1062">
        <v>4</v>
      </c>
      <c r="FT932" s="1062">
        <v>10</v>
      </c>
      <c r="FU932" s="1076">
        <v>1</v>
      </c>
      <c r="FY932" s="1062">
        <v>0</v>
      </c>
      <c r="FZ932" s="1062">
        <v>0</v>
      </c>
      <c r="GA932" s="1062">
        <v>0</v>
      </c>
      <c r="GB932" s="590">
        <v>0</v>
      </c>
      <c r="GC932" s="1139">
        <v>1</v>
      </c>
      <c r="GE932" s="589">
        <v>3</v>
      </c>
      <c r="GF932" s="589">
        <v>17</v>
      </c>
      <c r="GG932" s="589">
        <v>19</v>
      </c>
      <c r="GH932" s="586">
        <v>0</v>
      </c>
      <c r="GI932" s="586">
        <v>0</v>
      </c>
    </row>
    <row r="933" spans="1:191" hidden="1" x14ac:dyDescent="0.35">
      <c r="A933" s="1225">
        <v>44027</v>
      </c>
      <c r="Q933" s="1062">
        <v>0</v>
      </c>
      <c r="R933" s="1062">
        <v>4</v>
      </c>
      <c r="S933" s="1062">
        <v>1</v>
      </c>
      <c r="T933" s="1062">
        <v>5</v>
      </c>
      <c r="U933" s="1076">
        <v>1</v>
      </c>
      <c r="W933" s="1062">
        <v>0</v>
      </c>
      <c r="X933" s="1062">
        <v>4</v>
      </c>
      <c r="Y933" s="1062">
        <v>1</v>
      </c>
      <c r="Z933" s="1062">
        <v>5</v>
      </c>
      <c r="AA933" s="1076">
        <v>1</v>
      </c>
      <c r="AC933" s="1062">
        <v>0</v>
      </c>
      <c r="AD933" s="1062">
        <v>4</v>
      </c>
      <c r="AE933" s="1062">
        <v>3</v>
      </c>
      <c r="AF933" s="1062">
        <v>7</v>
      </c>
      <c r="AG933" s="1076">
        <v>1</v>
      </c>
      <c r="AJ933" s="1062">
        <v>0</v>
      </c>
      <c r="AK933" s="1062">
        <v>5</v>
      </c>
      <c r="AL933" s="1062">
        <v>3</v>
      </c>
      <c r="AM933" s="1062">
        <v>8</v>
      </c>
      <c r="AN933" s="1076">
        <v>1</v>
      </c>
      <c r="AQ933" s="1062">
        <v>0</v>
      </c>
      <c r="AR933" s="1062">
        <v>0</v>
      </c>
      <c r="AS933" s="1062">
        <v>0</v>
      </c>
      <c r="AT933" s="1062">
        <v>0</v>
      </c>
      <c r="AU933" s="1082">
        <v>1</v>
      </c>
      <c r="AX933" s="1062">
        <v>0</v>
      </c>
      <c r="AY933" s="1062">
        <v>0</v>
      </c>
      <c r="AZ933" s="1062">
        <v>2</v>
      </c>
      <c r="BA933" s="1062">
        <v>2</v>
      </c>
      <c r="BB933" s="1082">
        <v>1</v>
      </c>
      <c r="BP933" s="1062">
        <v>0</v>
      </c>
      <c r="BQ933" s="1128">
        <v>1</v>
      </c>
      <c r="BR933" s="1081">
        <v>0</v>
      </c>
      <c r="BV933" s="1062">
        <v>0</v>
      </c>
      <c r="BW933" s="1076">
        <v>1</v>
      </c>
      <c r="CA933" s="1062">
        <v>0</v>
      </c>
      <c r="CB933" s="1062">
        <v>4</v>
      </c>
      <c r="CC933" s="1062">
        <v>3</v>
      </c>
      <c r="CD933" s="1062">
        <v>7</v>
      </c>
      <c r="CE933" s="1082">
        <v>1</v>
      </c>
      <c r="CF933" s="1082" t="s">
        <v>323</v>
      </c>
      <c r="CH933" s="1062">
        <v>0</v>
      </c>
      <c r="CI933" s="1062">
        <v>5</v>
      </c>
      <c r="CJ933" s="1062">
        <v>5</v>
      </c>
      <c r="CK933" s="1062">
        <v>10</v>
      </c>
      <c r="CL933" s="1082">
        <v>1</v>
      </c>
      <c r="CP933" s="1062">
        <v>0</v>
      </c>
      <c r="CQ933" s="1062">
        <v>0</v>
      </c>
      <c r="CR933" s="1062">
        <v>0</v>
      </c>
      <c r="CS933" s="1062">
        <v>0</v>
      </c>
      <c r="CT933" s="1082">
        <v>1</v>
      </c>
      <c r="CW933" s="1062">
        <v>0</v>
      </c>
      <c r="CX933" s="1062">
        <v>0</v>
      </c>
      <c r="CY933" s="1062">
        <v>0</v>
      </c>
      <c r="CZ933" s="1062">
        <v>0</v>
      </c>
      <c r="DA933" s="1082">
        <v>1</v>
      </c>
      <c r="DB933" s="1082"/>
      <c r="DC933" s="1082"/>
      <c r="DD933" s="1082"/>
      <c r="DE933" s="1082"/>
      <c r="DF933" s="1082"/>
      <c r="DG933" s="1082"/>
      <c r="DH933" s="1082"/>
      <c r="DI933" s="1082"/>
      <c r="DJ933" s="1082"/>
      <c r="DK933" s="1082"/>
      <c r="DL933" s="1082"/>
      <c r="EF933" s="1062">
        <v>0</v>
      </c>
      <c r="EG933" s="1062">
        <v>2</v>
      </c>
      <c r="EH933" s="1062">
        <v>2</v>
      </c>
      <c r="EI933" s="1062">
        <v>4</v>
      </c>
      <c r="EJ933" s="1082">
        <v>1</v>
      </c>
      <c r="EM933" s="1062">
        <v>0</v>
      </c>
      <c r="EN933" s="1062">
        <v>4</v>
      </c>
      <c r="EO933" s="1062">
        <v>4</v>
      </c>
      <c r="EP933" s="1062">
        <v>8</v>
      </c>
      <c r="EQ933" s="1082">
        <v>1</v>
      </c>
      <c r="ER933" s="1082" t="s">
        <v>323</v>
      </c>
      <c r="EU933" s="1062">
        <v>0</v>
      </c>
      <c r="EV933" s="1062">
        <v>0</v>
      </c>
      <c r="EW933" s="1062">
        <v>2</v>
      </c>
      <c r="EX933" s="1062">
        <v>2</v>
      </c>
      <c r="EY933" s="1081">
        <v>1</v>
      </c>
      <c r="FB933" s="1062">
        <v>1</v>
      </c>
      <c r="FC933" s="1062">
        <v>7</v>
      </c>
      <c r="FD933" s="1062">
        <v>4</v>
      </c>
      <c r="FE933" s="1062">
        <v>12</v>
      </c>
      <c r="FF933" s="1082">
        <v>1</v>
      </c>
      <c r="FJ933" s="1062">
        <v>1</v>
      </c>
      <c r="FK933" s="1062">
        <v>4</v>
      </c>
      <c r="FL933" s="1062">
        <v>4</v>
      </c>
      <c r="FM933" s="1062">
        <v>9</v>
      </c>
      <c r="FN933" s="1124">
        <v>1</v>
      </c>
      <c r="FQ933" s="1062">
        <v>1</v>
      </c>
      <c r="FR933" s="1062">
        <v>5</v>
      </c>
      <c r="FS933" s="1062">
        <v>5</v>
      </c>
      <c r="FT933" s="1062">
        <v>11</v>
      </c>
      <c r="FU933" s="1076">
        <v>1</v>
      </c>
      <c r="FY933" s="1062">
        <v>0</v>
      </c>
      <c r="FZ933" s="1062">
        <v>0</v>
      </c>
      <c r="GA933" s="1062">
        <v>0</v>
      </c>
      <c r="GB933" s="590">
        <v>0</v>
      </c>
      <c r="GC933" s="1139">
        <v>1</v>
      </c>
      <c r="GE933" s="589">
        <v>1</v>
      </c>
      <c r="GF933" s="589">
        <v>14</v>
      </c>
      <c r="GG933" s="589">
        <v>14</v>
      </c>
      <c r="GH933" s="586">
        <v>0</v>
      </c>
      <c r="GI933" s="586">
        <v>0</v>
      </c>
    </row>
    <row r="934" spans="1:191" hidden="1" x14ac:dyDescent="0.35">
      <c r="A934" s="1225">
        <v>44028</v>
      </c>
      <c r="Q934" s="1062">
        <v>0</v>
      </c>
      <c r="R934" s="1062">
        <v>12</v>
      </c>
      <c r="S934" s="1062">
        <v>4</v>
      </c>
      <c r="T934" s="1062">
        <v>16</v>
      </c>
      <c r="U934" s="1076">
        <v>1</v>
      </c>
      <c r="W934" s="1062">
        <v>0</v>
      </c>
      <c r="X934" s="1062">
        <v>12</v>
      </c>
      <c r="Y934" s="1062">
        <v>4</v>
      </c>
      <c r="Z934" s="1062">
        <v>16</v>
      </c>
      <c r="AA934" s="1076">
        <v>1</v>
      </c>
      <c r="AC934" s="1062">
        <v>0</v>
      </c>
      <c r="AD934" s="1062">
        <v>12</v>
      </c>
      <c r="AE934" s="1062">
        <v>7</v>
      </c>
      <c r="AF934" s="1062">
        <v>19</v>
      </c>
      <c r="AG934" s="1076">
        <v>1</v>
      </c>
      <c r="AJ934" s="1062">
        <v>0</v>
      </c>
      <c r="AK934" s="1062">
        <v>14</v>
      </c>
      <c r="AL934" s="1062">
        <v>7</v>
      </c>
      <c r="AM934" s="1062">
        <v>21</v>
      </c>
      <c r="AN934" s="1076">
        <v>1</v>
      </c>
      <c r="AQ934" s="1062">
        <v>0</v>
      </c>
      <c r="AR934" s="1062">
        <v>0</v>
      </c>
      <c r="AS934" s="1062">
        <v>0</v>
      </c>
      <c r="AT934" s="1062">
        <v>0</v>
      </c>
      <c r="AU934" s="1082">
        <v>1</v>
      </c>
      <c r="AX934" s="1062">
        <v>0</v>
      </c>
      <c r="AY934" s="1062">
        <v>0</v>
      </c>
      <c r="AZ934" s="1062">
        <v>0</v>
      </c>
      <c r="BA934" s="1062">
        <v>0</v>
      </c>
      <c r="BB934" s="1082">
        <v>1</v>
      </c>
      <c r="BP934" s="1062">
        <v>0</v>
      </c>
      <c r="BQ934" s="1128">
        <v>1</v>
      </c>
      <c r="BR934" s="1081">
        <v>0</v>
      </c>
      <c r="BV934" s="1062">
        <v>0</v>
      </c>
      <c r="BW934" s="1076">
        <v>1</v>
      </c>
      <c r="CA934" s="1062">
        <v>0</v>
      </c>
      <c r="CB934" s="1062">
        <v>2</v>
      </c>
      <c r="CC934" s="1062">
        <v>0</v>
      </c>
      <c r="CD934" s="1062">
        <v>2</v>
      </c>
      <c r="CE934" s="1082">
        <v>1</v>
      </c>
      <c r="CF934" s="1082" t="s">
        <v>323</v>
      </c>
      <c r="CH934" s="1062">
        <v>0</v>
      </c>
      <c r="CI934" s="1062">
        <v>3</v>
      </c>
      <c r="CJ934" s="1062">
        <v>0</v>
      </c>
      <c r="CK934" s="1062">
        <v>3</v>
      </c>
      <c r="CL934" s="1082">
        <v>1</v>
      </c>
      <c r="CP934" s="1062">
        <v>0</v>
      </c>
      <c r="CQ934" s="1062">
        <v>0</v>
      </c>
      <c r="CR934" s="1062">
        <v>0</v>
      </c>
      <c r="CS934" s="1062">
        <v>0</v>
      </c>
      <c r="CT934" s="1082">
        <v>1</v>
      </c>
      <c r="CW934" s="1062">
        <v>1</v>
      </c>
      <c r="CX934" s="1062">
        <v>1</v>
      </c>
      <c r="CY934" s="1062">
        <v>0</v>
      </c>
      <c r="CZ934" s="1062">
        <v>2</v>
      </c>
      <c r="DA934" s="1082">
        <v>1</v>
      </c>
      <c r="DB934" s="1082"/>
      <c r="DC934" s="1082"/>
      <c r="DD934" s="1082"/>
      <c r="DE934" s="1082"/>
      <c r="DF934" s="1082"/>
      <c r="DG934" s="1082"/>
      <c r="DH934" s="1082"/>
      <c r="DI934" s="1082"/>
      <c r="DJ934" s="1082"/>
      <c r="DK934" s="1082"/>
      <c r="DL934" s="1082"/>
      <c r="EF934" s="1062">
        <v>0</v>
      </c>
      <c r="EG934" s="1062">
        <v>1</v>
      </c>
      <c r="EH934" s="1062">
        <v>4</v>
      </c>
      <c r="EI934" s="1062">
        <v>5</v>
      </c>
      <c r="EJ934" s="1082">
        <v>1</v>
      </c>
      <c r="EM934" s="1062">
        <v>0</v>
      </c>
      <c r="EN934" s="1062">
        <v>5</v>
      </c>
      <c r="EO934" s="1062">
        <v>7</v>
      </c>
      <c r="EP934" s="1062">
        <v>12</v>
      </c>
      <c r="EQ934" s="1082">
        <v>1</v>
      </c>
      <c r="ER934" s="1082" t="s">
        <v>323</v>
      </c>
      <c r="EU934" s="1062">
        <v>0</v>
      </c>
      <c r="EV934" s="1062">
        <v>3</v>
      </c>
      <c r="EW934" s="1062">
        <v>3</v>
      </c>
      <c r="EX934" s="1062">
        <v>6</v>
      </c>
      <c r="EY934" s="1081">
        <v>1</v>
      </c>
      <c r="FB934" s="1062">
        <v>0</v>
      </c>
      <c r="FC934" s="1062">
        <v>3</v>
      </c>
      <c r="FD934" s="1062">
        <v>5</v>
      </c>
      <c r="FE934" s="1062">
        <v>8</v>
      </c>
      <c r="FF934" s="1082">
        <v>1</v>
      </c>
      <c r="FJ934" s="1062">
        <v>0</v>
      </c>
      <c r="FK934" s="1062">
        <v>6</v>
      </c>
      <c r="FL934" s="1062">
        <v>3</v>
      </c>
      <c r="FM934" s="1062">
        <v>9</v>
      </c>
      <c r="FN934" s="1124">
        <v>1</v>
      </c>
      <c r="FQ934" s="1062">
        <v>0</v>
      </c>
      <c r="FR934" s="1062">
        <v>6</v>
      </c>
      <c r="FS934" s="1062">
        <v>4</v>
      </c>
      <c r="FT934" s="1062">
        <v>10</v>
      </c>
      <c r="FU934" s="1076">
        <v>1</v>
      </c>
      <c r="FY934" s="1062">
        <v>1</v>
      </c>
      <c r="FZ934" s="1062">
        <v>0</v>
      </c>
      <c r="GA934" s="1062">
        <v>0</v>
      </c>
      <c r="GB934" s="590">
        <v>1</v>
      </c>
      <c r="GC934" s="1139">
        <v>1</v>
      </c>
      <c r="GE934" s="589">
        <v>1</v>
      </c>
      <c r="GF934" s="589">
        <v>24</v>
      </c>
      <c r="GG934" s="589">
        <v>17</v>
      </c>
      <c r="GH934" s="586">
        <v>0</v>
      </c>
      <c r="GI934" s="586">
        <v>1</v>
      </c>
    </row>
    <row r="935" spans="1:191" hidden="1" x14ac:dyDescent="0.35">
      <c r="A935" s="1227">
        <v>44029</v>
      </c>
      <c r="Q935" s="1062">
        <v>1</v>
      </c>
      <c r="R935" s="1062">
        <v>7</v>
      </c>
      <c r="S935" s="1062">
        <v>2</v>
      </c>
      <c r="T935" s="1062">
        <v>10</v>
      </c>
      <c r="U935" s="1076">
        <v>1</v>
      </c>
      <c r="W935" s="1062">
        <v>1</v>
      </c>
      <c r="X935" s="1062">
        <v>7</v>
      </c>
      <c r="Y935" s="1062">
        <v>2</v>
      </c>
      <c r="Z935" s="1062">
        <v>10</v>
      </c>
      <c r="AA935" s="1076">
        <v>1</v>
      </c>
      <c r="AC935" s="1062">
        <v>0</v>
      </c>
      <c r="AD935" s="1062">
        <v>7</v>
      </c>
      <c r="AE935" s="1062">
        <v>2</v>
      </c>
      <c r="AF935" s="1062">
        <v>9</v>
      </c>
      <c r="AG935" s="1076">
        <v>1</v>
      </c>
      <c r="AJ935" s="1062">
        <v>0</v>
      </c>
      <c r="AK935" s="1062">
        <v>8</v>
      </c>
      <c r="AL935" s="1062">
        <v>3</v>
      </c>
      <c r="AM935" s="1062">
        <v>11</v>
      </c>
      <c r="AN935" s="1076">
        <v>1</v>
      </c>
      <c r="AQ935" s="1062">
        <v>0</v>
      </c>
      <c r="AR935" s="1062">
        <v>0</v>
      </c>
      <c r="AS935" s="1062">
        <v>0</v>
      </c>
      <c r="AT935" s="1062">
        <v>0</v>
      </c>
      <c r="AU935" s="1082">
        <v>1</v>
      </c>
      <c r="AX935" s="1062">
        <v>0</v>
      </c>
      <c r="AY935" s="1062">
        <v>0</v>
      </c>
      <c r="AZ935" s="1062">
        <v>0</v>
      </c>
      <c r="BA935" s="1062">
        <v>0</v>
      </c>
      <c r="BB935" s="1082">
        <v>1</v>
      </c>
      <c r="BP935" s="1062">
        <v>0</v>
      </c>
      <c r="BQ935" s="1128">
        <v>1</v>
      </c>
      <c r="BR935" s="1081">
        <v>0</v>
      </c>
      <c r="BV935" s="1062">
        <v>0</v>
      </c>
      <c r="BW935" s="1076">
        <v>1</v>
      </c>
      <c r="CA935" s="1062">
        <v>0</v>
      </c>
      <c r="CB935" s="1062">
        <v>1</v>
      </c>
      <c r="CC935" s="1062">
        <v>3</v>
      </c>
      <c r="CD935" s="1062">
        <v>4</v>
      </c>
      <c r="CE935" s="1082">
        <v>1</v>
      </c>
      <c r="CF935" s="1082" t="s">
        <v>323</v>
      </c>
      <c r="CH935" s="1062">
        <v>0</v>
      </c>
      <c r="CI935" s="1062">
        <v>2</v>
      </c>
      <c r="CJ935" s="1062">
        <v>5</v>
      </c>
      <c r="CK935" s="1062">
        <v>7</v>
      </c>
      <c r="CL935" s="1082">
        <v>1</v>
      </c>
      <c r="CP935" s="1062">
        <v>0</v>
      </c>
      <c r="CQ935" s="1062">
        <v>0</v>
      </c>
      <c r="CR935" s="1062">
        <v>2</v>
      </c>
      <c r="CS935" s="1062">
        <v>2</v>
      </c>
      <c r="CT935" s="1082">
        <v>1</v>
      </c>
      <c r="CW935" s="1062">
        <v>0</v>
      </c>
      <c r="CX935" s="1062">
        <v>0</v>
      </c>
      <c r="CY935" s="1062">
        <v>3</v>
      </c>
      <c r="CZ935" s="1062">
        <v>3</v>
      </c>
      <c r="DA935" s="1082">
        <v>1</v>
      </c>
      <c r="DB935" s="1082"/>
      <c r="DC935" s="1082"/>
      <c r="DD935" s="1082"/>
      <c r="DE935" s="1082"/>
      <c r="DF935" s="1082"/>
      <c r="DG935" s="1082"/>
      <c r="DH935" s="1082"/>
      <c r="DI935" s="1082"/>
      <c r="DJ935" s="1082"/>
      <c r="DK935" s="1082"/>
      <c r="DL935" s="1082"/>
      <c r="EF935" s="1062">
        <v>0</v>
      </c>
      <c r="EG935" s="1062">
        <v>3</v>
      </c>
      <c r="EH935" s="1062">
        <v>4</v>
      </c>
      <c r="EI935" s="1062">
        <v>7</v>
      </c>
      <c r="EJ935" s="1082">
        <v>1</v>
      </c>
      <c r="EM935" s="1062">
        <v>0</v>
      </c>
      <c r="EN935" s="1062">
        <v>5</v>
      </c>
      <c r="EO935" s="1062">
        <v>7</v>
      </c>
      <c r="EP935" s="1062">
        <v>12</v>
      </c>
      <c r="EQ935" s="1082">
        <v>1</v>
      </c>
      <c r="ER935" s="1082" t="s">
        <v>323</v>
      </c>
      <c r="EU935" s="1062">
        <v>0</v>
      </c>
      <c r="EV935" s="1062">
        <v>4</v>
      </c>
      <c r="EW935" s="1062">
        <v>3</v>
      </c>
      <c r="EX935" s="1062">
        <v>7</v>
      </c>
      <c r="EY935" s="1081">
        <v>1</v>
      </c>
      <c r="FB935" s="1062">
        <v>0</v>
      </c>
      <c r="FC935" s="1062">
        <v>4</v>
      </c>
      <c r="FD935" s="1062">
        <v>5</v>
      </c>
      <c r="FE935" s="1062">
        <v>9</v>
      </c>
      <c r="FF935" s="1082">
        <v>1</v>
      </c>
      <c r="FJ935" s="1062">
        <v>4</v>
      </c>
      <c r="FK935" s="1062">
        <v>2</v>
      </c>
      <c r="FL935" s="1062">
        <v>3</v>
      </c>
      <c r="FM935" s="1062">
        <v>9</v>
      </c>
      <c r="FN935" s="1124">
        <v>1</v>
      </c>
      <c r="FQ935" s="1062">
        <v>4</v>
      </c>
      <c r="FR935" s="1062">
        <v>3</v>
      </c>
      <c r="FS935" s="1062">
        <v>7</v>
      </c>
      <c r="FT935" s="1062">
        <v>14</v>
      </c>
      <c r="FU935" s="1076">
        <v>1</v>
      </c>
      <c r="FY935" s="1062">
        <v>0</v>
      </c>
      <c r="FZ935" s="1062">
        <v>0</v>
      </c>
      <c r="GA935" s="1062">
        <v>0</v>
      </c>
      <c r="GB935" s="590">
        <v>0</v>
      </c>
      <c r="GC935" s="1139">
        <v>1</v>
      </c>
      <c r="GE935" s="589">
        <v>4</v>
      </c>
      <c r="GF935" s="589">
        <v>17</v>
      </c>
      <c r="GG935" s="589">
        <v>17</v>
      </c>
      <c r="GH935" s="586">
        <v>0</v>
      </c>
      <c r="GI935" s="586">
        <v>0</v>
      </c>
    </row>
    <row r="936" spans="1:191" hidden="1" x14ac:dyDescent="0.35">
      <c r="A936" s="1225">
        <v>44032</v>
      </c>
      <c r="Q936" s="1062">
        <v>0</v>
      </c>
      <c r="R936" s="1062">
        <v>2</v>
      </c>
      <c r="S936" s="1062">
        <v>4</v>
      </c>
      <c r="T936" s="1062">
        <v>6</v>
      </c>
      <c r="U936" s="1076">
        <v>1</v>
      </c>
      <c r="W936" s="1062">
        <v>0</v>
      </c>
      <c r="X936" s="1062">
        <v>3</v>
      </c>
      <c r="Y936" s="1062">
        <v>4</v>
      </c>
      <c r="Z936" s="1062">
        <v>7</v>
      </c>
      <c r="AA936" s="1076">
        <v>1</v>
      </c>
      <c r="AC936" s="1062">
        <v>1</v>
      </c>
      <c r="AD936" s="1062">
        <v>4</v>
      </c>
      <c r="AE936" s="1062">
        <v>3</v>
      </c>
      <c r="AF936" s="1062">
        <v>8</v>
      </c>
      <c r="AG936" s="1076">
        <v>1</v>
      </c>
      <c r="AJ936" s="1062">
        <v>1</v>
      </c>
      <c r="AK936" s="1062">
        <v>5</v>
      </c>
      <c r="AL936" s="1062">
        <v>3</v>
      </c>
      <c r="AM936" s="1062">
        <v>9</v>
      </c>
      <c r="AN936" s="1076">
        <v>1</v>
      </c>
      <c r="AQ936" s="1062">
        <v>0</v>
      </c>
      <c r="AR936" s="1062">
        <v>7</v>
      </c>
      <c r="AS936" s="1062">
        <v>2</v>
      </c>
      <c r="AT936" s="1062">
        <v>9</v>
      </c>
      <c r="AU936" s="1082">
        <v>1</v>
      </c>
      <c r="AX936" s="1062">
        <v>0</v>
      </c>
      <c r="AY936" s="1062">
        <v>7</v>
      </c>
      <c r="AZ936" s="1062">
        <v>3</v>
      </c>
      <c r="BA936" s="1062">
        <v>10</v>
      </c>
      <c r="BB936" s="1082">
        <v>1</v>
      </c>
      <c r="BP936" s="1062">
        <v>0</v>
      </c>
      <c r="BQ936" s="1128">
        <v>1</v>
      </c>
      <c r="BR936" s="1081">
        <v>0</v>
      </c>
      <c r="BV936" s="1062">
        <v>0</v>
      </c>
      <c r="BW936" s="1076">
        <v>1</v>
      </c>
      <c r="CA936" s="1062">
        <v>0</v>
      </c>
      <c r="CB936" s="1062">
        <v>3</v>
      </c>
      <c r="CC936" s="1062">
        <v>4</v>
      </c>
      <c r="CD936" s="1062">
        <v>7</v>
      </c>
      <c r="CE936" s="1082">
        <v>1</v>
      </c>
      <c r="CF936" s="1082" t="s">
        <v>323</v>
      </c>
      <c r="CH936" s="1062">
        <v>1</v>
      </c>
      <c r="CI936" s="1062">
        <v>5</v>
      </c>
      <c r="CJ936" s="1062">
        <v>6</v>
      </c>
      <c r="CK936" s="1062">
        <v>12</v>
      </c>
      <c r="CL936" s="1082">
        <v>1</v>
      </c>
      <c r="CP936" s="1062">
        <v>0</v>
      </c>
      <c r="CQ936" s="1062">
        <v>0</v>
      </c>
      <c r="CR936" s="1062">
        <v>0</v>
      </c>
      <c r="CS936" s="1062">
        <v>0</v>
      </c>
      <c r="CT936" s="1082">
        <v>1</v>
      </c>
      <c r="CW936" s="1062">
        <v>0</v>
      </c>
      <c r="CX936" s="1062">
        <v>0</v>
      </c>
      <c r="CY936" s="1062">
        <v>1</v>
      </c>
      <c r="CZ936" s="1062">
        <v>1</v>
      </c>
      <c r="DA936" s="1082">
        <v>1</v>
      </c>
      <c r="DB936" s="1082"/>
      <c r="DC936" s="1082"/>
      <c r="DD936" s="1082"/>
      <c r="DE936" s="1082"/>
      <c r="DF936" s="1082"/>
      <c r="DG936" s="1082"/>
      <c r="DH936" s="1082"/>
      <c r="DI936" s="1082"/>
      <c r="DJ936" s="1082"/>
      <c r="DK936" s="1082"/>
      <c r="DL936" s="1082"/>
      <c r="EF936" s="1062">
        <v>0</v>
      </c>
      <c r="EG936" s="1062">
        <v>3</v>
      </c>
      <c r="EH936" s="1062">
        <v>5</v>
      </c>
      <c r="EI936" s="1062">
        <v>8</v>
      </c>
      <c r="EJ936" s="1082">
        <v>1</v>
      </c>
      <c r="EM936" s="1062">
        <v>0</v>
      </c>
      <c r="EN936" s="1062">
        <v>5</v>
      </c>
      <c r="EO936" s="1062">
        <v>9</v>
      </c>
      <c r="EP936" s="1062">
        <v>14</v>
      </c>
      <c r="EQ936" s="1082">
        <v>1</v>
      </c>
      <c r="ER936" s="1082" t="s">
        <v>323</v>
      </c>
      <c r="EU936" s="1062">
        <v>0</v>
      </c>
      <c r="EV936" s="1062">
        <v>5</v>
      </c>
      <c r="EW936" s="1062">
        <v>2</v>
      </c>
      <c r="EX936" s="1062">
        <v>7</v>
      </c>
      <c r="EY936" s="1081">
        <v>1</v>
      </c>
      <c r="FB936" s="1062">
        <v>0</v>
      </c>
      <c r="FC936" s="1062">
        <v>6</v>
      </c>
      <c r="FD936" s="1062">
        <v>3</v>
      </c>
      <c r="FE936" s="1062">
        <v>9</v>
      </c>
      <c r="FF936" s="1082">
        <v>1</v>
      </c>
      <c r="FJ936" s="1062">
        <v>0</v>
      </c>
      <c r="FK936" s="1062">
        <v>5</v>
      </c>
      <c r="FL936" s="1062">
        <v>3</v>
      </c>
      <c r="FM936" s="1062">
        <v>8</v>
      </c>
      <c r="FN936" s="1124">
        <v>1</v>
      </c>
      <c r="FQ936" s="1062">
        <v>0</v>
      </c>
      <c r="FR936" s="1062">
        <v>6</v>
      </c>
      <c r="FS936" s="1062">
        <v>3</v>
      </c>
      <c r="FT936" s="1062">
        <v>9</v>
      </c>
      <c r="FU936" s="1076">
        <v>1</v>
      </c>
      <c r="FY936" s="1062">
        <v>0</v>
      </c>
      <c r="FZ936" s="1062">
        <v>0</v>
      </c>
      <c r="GA936" s="1062">
        <v>0</v>
      </c>
      <c r="GB936" s="590">
        <v>0</v>
      </c>
      <c r="GC936" s="1139">
        <v>1</v>
      </c>
      <c r="GE936" s="589">
        <v>1</v>
      </c>
      <c r="GF936" s="589">
        <v>27</v>
      </c>
      <c r="GG936" s="589">
        <v>19</v>
      </c>
      <c r="GH936" s="586">
        <v>0</v>
      </c>
      <c r="GI936" s="586">
        <v>1</v>
      </c>
    </row>
    <row r="937" spans="1:191" hidden="1" x14ac:dyDescent="0.35">
      <c r="A937" s="1225">
        <v>44033</v>
      </c>
      <c r="Q937" s="1062">
        <v>0</v>
      </c>
      <c r="R937" s="1062">
        <v>0</v>
      </c>
      <c r="S937" s="1062">
        <v>4</v>
      </c>
      <c r="T937" s="1062">
        <v>4</v>
      </c>
      <c r="U937" s="1076">
        <v>1</v>
      </c>
      <c r="W937" s="1062">
        <v>0</v>
      </c>
      <c r="X937" s="1062">
        <v>1</v>
      </c>
      <c r="Y937" s="1062">
        <v>5</v>
      </c>
      <c r="Z937" s="1062">
        <v>6</v>
      </c>
      <c r="AA937" s="1076">
        <v>1</v>
      </c>
      <c r="AC937" s="1062">
        <v>0</v>
      </c>
      <c r="AD937" s="1062">
        <v>4</v>
      </c>
      <c r="AE937" s="1062">
        <v>1</v>
      </c>
      <c r="AF937" s="1062">
        <v>5</v>
      </c>
      <c r="AG937" s="1076">
        <v>1</v>
      </c>
      <c r="AJ937" s="1062">
        <v>0</v>
      </c>
      <c r="AK937" s="1062">
        <v>5</v>
      </c>
      <c r="AL937" s="1062">
        <v>1</v>
      </c>
      <c r="AM937" s="1062">
        <v>6</v>
      </c>
      <c r="AN937" s="1076">
        <v>1</v>
      </c>
      <c r="AQ937" s="1062">
        <v>0</v>
      </c>
      <c r="AR937" s="1062">
        <v>0</v>
      </c>
      <c r="AS937" s="1062">
        <v>5</v>
      </c>
      <c r="AT937" s="1062">
        <v>5</v>
      </c>
      <c r="AU937" s="1082">
        <v>1</v>
      </c>
      <c r="AX937" s="1062">
        <v>0</v>
      </c>
      <c r="AY937" s="1062">
        <v>0</v>
      </c>
      <c r="AZ937" s="1062">
        <v>6</v>
      </c>
      <c r="BA937" s="1062">
        <v>6</v>
      </c>
      <c r="BB937" s="1082">
        <v>1</v>
      </c>
      <c r="BP937" s="1062">
        <v>0</v>
      </c>
      <c r="BQ937" s="1128">
        <v>1</v>
      </c>
      <c r="BR937" s="1081">
        <v>0</v>
      </c>
      <c r="BV937" s="1062">
        <v>0</v>
      </c>
      <c r="BW937" s="1076">
        <v>1</v>
      </c>
      <c r="CA937" s="1062">
        <v>0</v>
      </c>
      <c r="CB937" s="1062">
        <v>0</v>
      </c>
      <c r="CC937" s="1062">
        <v>0</v>
      </c>
      <c r="CD937" s="1062">
        <v>0</v>
      </c>
      <c r="CE937" s="1082">
        <v>0</v>
      </c>
      <c r="CF937" s="1082" t="s">
        <v>323</v>
      </c>
      <c r="CH937" s="1062">
        <v>0</v>
      </c>
      <c r="CI937" s="1062">
        <v>0</v>
      </c>
      <c r="CJ937" s="1062">
        <v>0</v>
      </c>
      <c r="CK937" s="1062">
        <v>0</v>
      </c>
      <c r="CL937" s="1082">
        <v>0</v>
      </c>
      <c r="CP937" s="1062">
        <v>0</v>
      </c>
      <c r="CQ937" s="1062">
        <v>0</v>
      </c>
      <c r="CR937" s="1062">
        <v>0</v>
      </c>
      <c r="CS937" s="1062">
        <v>0</v>
      </c>
      <c r="CT937" s="1082">
        <v>0</v>
      </c>
      <c r="CW937" s="1062">
        <v>0</v>
      </c>
      <c r="CX937" s="1062">
        <v>0</v>
      </c>
      <c r="CY937" s="1062">
        <v>1</v>
      </c>
      <c r="CZ937" s="1062">
        <v>1</v>
      </c>
      <c r="DA937" s="1082">
        <v>1</v>
      </c>
      <c r="DB937" s="1082"/>
      <c r="DC937" s="1082"/>
      <c r="DD937" s="1082"/>
      <c r="DE937" s="1082"/>
      <c r="DF937" s="1082"/>
      <c r="DG937" s="1082"/>
      <c r="DH937" s="1082"/>
      <c r="DI937" s="1082"/>
      <c r="DJ937" s="1082"/>
      <c r="DK937" s="1082"/>
      <c r="DL937" s="1082"/>
      <c r="EF937" s="1062">
        <v>1</v>
      </c>
      <c r="EG937" s="1062">
        <v>8</v>
      </c>
      <c r="EH937" s="1062">
        <v>1</v>
      </c>
      <c r="EI937" s="1062">
        <v>10</v>
      </c>
      <c r="EJ937" s="1082">
        <v>1</v>
      </c>
      <c r="EM937" s="1062">
        <v>1</v>
      </c>
      <c r="EN937" s="1062">
        <v>8</v>
      </c>
      <c r="EO937" s="1062">
        <v>4</v>
      </c>
      <c r="EP937" s="1062">
        <v>13</v>
      </c>
      <c r="EQ937" s="1082">
        <v>1</v>
      </c>
      <c r="ER937" s="1082" t="s">
        <v>323</v>
      </c>
      <c r="EU937" s="1062">
        <v>0</v>
      </c>
      <c r="EV937" s="1062">
        <v>8</v>
      </c>
      <c r="EW937" s="1062">
        <v>2</v>
      </c>
      <c r="EX937" s="1062">
        <v>10</v>
      </c>
      <c r="EY937" s="1081">
        <v>1</v>
      </c>
      <c r="FB937" s="1062">
        <v>0</v>
      </c>
      <c r="FC937" s="1062">
        <v>10</v>
      </c>
      <c r="FD937" s="1062">
        <v>5</v>
      </c>
      <c r="FE937" s="1062">
        <v>15</v>
      </c>
      <c r="FF937" s="1082">
        <v>1</v>
      </c>
      <c r="FJ937" s="1062">
        <v>1</v>
      </c>
      <c r="FK937" s="1062">
        <v>3</v>
      </c>
      <c r="FL937" s="1062">
        <v>7</v>
      </c>
      <c r="FM937" s="1062">
        <v>11</v>
      </c>
      <c r="FN937" s="1124">
        <v>1</v>
      </c>
      <c r="FQ937" s="1062">
        <v>1</v>
      </c>
      <c r="FR937" s="1062">
        <v>5</v>
      </c>
      <c r="FS937" s="1062">
        <v>10</v>
      </c>
      <c r="FT937" s="1062">
        <v>16</v>
      </c>
      <c r="FU937" s="1076">
        <v>1</v>
      </c>
      <c r="FY937" s="1062">
        <v>0</v>
      </c>
      <c r="FZ937" s="1062">
        <v>0</v>
      </c>
      <c r="GA937" s="1062">
        <v>0</v>
      </c>
      <c r="GB937" s="590">
        <v>0</v>
      </c>
      <c r="GC937" s="1139">
        <v>1</v>
      </c>
      <c r="GE937" s="589">
        <v>2</v>
      </c>
      <c r="GF937" s="589">
        <v>23</v>
      </c>
      <c r="GG937" s="589">
        <v>16</v>
      </c>
      <c r="GH937" s="586">
        <v>0</v>
      </c>
      <c r="GI937" s="586">
        <v>0</v>
      </c>
    </row>
    <row r="938" spans="1:191" hidden="1" x14ac:dyDescent="0.35">
      <c r="A938" s="1225">
        <v>44034</v>
      </c>
      <c r="Q938" s="1062">
        <v>0</v>
      </c>
      <c r="R938" s="1062">
        <v>4</v>
      </c>
      <c r="S938" s="1062">
        <v>3</v>
      </c>
      <c r="T938" s="1062">
        <v>7</v>
      </c>
      <c r="U938" s="1076">
        <v>1</v>
      </c>
      <c r="W938" s="1062">
        <v>0</v>
      </c>
      <c r="X938" s="1062">
        <v>4</v>
      </c>
      <c r="Y938" s="1062">
        <v>3</v>
      </c>
      <c r="Z938" s="1062">
        <v>7</v>
      </c>
      <c r="AA938" s="1076">
        <v>1</v>
      </c>
      <c r="AC938" s="1062">
        <v>0</v>
      </c>
      <c r="AD938" s="1062">
        <v>4</v>
      </c>
      <c r="AE938" s="1062">
        <v>2</v>
      </c>
      <c r="AF938" s="1062">
        <v>6</v>
      </c>
      <c r="AG938" s="1076">
        <v>1</v>
      </c>
      <c r="AJ938" s="1062">
        <v>1</v>
      </c>
      <c r="AK938" s="1062">
        <v>4</v>
      </c>
      <c r="AL938" s="1062">
        <v>2</v>
      </c>
      <c r="AM938" s="1062">
        <v>7</v>
      </c>
      <c r="AN938" s="1076">
        <v>1</v>
      </c>
      <c r="AQ938" s="1062">
        <v>0</v>
      </c>
      <c r="AR938" s="1062">
        <v>3</v>
      </c>
      <c r="AS938" s="1062">
        <v>2</v>
      </c>
      <c r="AT938" s="1062">
        <v>5</v>
      </c>
      <c r="AU938" s="1082">
        <v>1</v>
      </c>
      <c r="AX938" s="1062">
        <v>0</v>
      </c>
      <c r="AY938" s="1062">
        <v>4</v>
      </c>
      <c r="AZ938" s="1062">
        <v>2</v>
      </c>
      <c r="BA938" s="1062">
        <v>6</v>
      </c>
      <c r="BB938" s="1082">
        <v>1</v>
      </c>
      <c r="BP938" s="1062">
        <v>0</v>
      </c>
      <c r="BQ938" s="1128">
        <v>1</v>
      </c>
      <c r="BR938" s="1081">
        <v>0</v>
      </c>
      <c r="BV938" s="1062">
        <v>0</v>
      </c>
      <c r="BW938" s="1076">
        <v>1</v>
      </c>
      <c r="CA938" s="1062">
        <v>0</v>
      </c>
      <c r="CB938" s="1062">
        <v>0</v>
      </c>
      <c r="CC938" s="1062">
        <v>0</v>
      </c>
      <c r="CD938" s="1062">
        <v>0</v>
      </c>
      <c r="CE938" s="1082">
        <v>0</v>
      </c>
      <c r="CF938" s="1082" t="s">
        <v>323</v>
      </c>
      <c r="CH938" s="1062">
        <v>0</v>
      </c>
      <c r="CI938" s="1062">
        <v>0</v>
      </c>
      <c r="CJ938" s="1062">
        <v>0</v>
      </c>
      <c r="CK938" s="1062">
        <v>0</v>
      </c>
      <c r="CL938" s="1082">
        <v>0</v>
      </c>
      <c r="CP938" s="1062">
        <v>0</v>
      </c>
      <c r="CQ938" s="1062">
        <v>0</v>
      </c>
      <c r="CR938" s="1062">
        <v>0</v>
      </c>
      <c r="CS938" s="1062">
        <v>0</v>
      </c>
      <c r="CT938" s="1082">
        <v>1</v>
      </c>
      <c r="CW938" s="1062">
        <v>0</v>
      </c>
      <c r="CX938" s="1062">
        <v>0</v>
      </c>
      <c r="CY938" s="1062">
        <v>1</v>
      </c>
      <c r="CZ938" s="1062">
        <v>1</v>
      </c>
      <c r="DA938" s="1082">
        <v>1</v>
      </c>
      <c r="DB938" s="1082"/>
      <c r="DC938" s="1082"/>
      <c r="DD938" s="1082"/>
      <c r="DE938" s="1082"/>
      <c r="DF938" s="1082"/>
      <c r="DG938" s="1082"/>
      <c r="DH938" s="1082"/>
      <c r="DI938" s="1082"/>
      <c r="DJ938" s="1082"/>
      <c r="DK938" s="1082"/>
      <c r="DL938" s="1082"/>
      <c r="EF938" s="1062">
        <v>1</v>
      </c>
      <c r="EG938" s="1062">
        <v>5</v>
      </c>
      <c r="EH938" s="1062">
        <v>3</v>
      </c>
      <c r="EI938" s="1062">
        <v>9</v>
      </c>
      <c r="EJ938" s="1082">
        <v>1</v>
      </c>
      <c r="EM938" s="1062">
        <v>1</v>
      </c>
      <c r="EN938" s="1062">
        <v>8</v>
      </c>
      <c r="EO938" s="1062">
        <v>9</v>
      </c>
      <c r="EP938" s="1062">
        <v>18</v>
      </c>
      <c r="EQ938" s="1082">
        <v>1</v>
      </c>
      <c r="ER938" s="1082" t="s">
        <v>323</v>
      </c>
      <c r="EU938" s="1062">
        <v>0</v>
      </c>
      <c r="EV938" s="1062">
        <v>3</v>
      </c>
      <c r="EW938" s="1062">
        <v>6</v>
      </c>
      <c r="EX938" s="1062">
        <v>9</v>
      </c>
      <c r="EY938" s="1081">
        <v>1</v>
      </c>
      <c r="FB938" s="1062">
        <v>0</v>
      </c>
      <c r="FC938" s="1062">
        <v>4</v>
      </c>
      <c r="FD938" s="1062">
        <v>6</v>
      </c>
      <c r="FE938" s="1062">
        <v>10</v>
      </c>
      <c r="FF938" s="1082">
        <v>1</v>
      </c>
      <c r="FJ938" s="1062">
        <v>0</v>
      </c>
      <c r="FK938" s="1062">
        <v>5</v>
      </c>
      <c r="FL938" s="1062">
        <v>3</v>
      </c>
      <c r="FM938" s="1062">
        <v>8</v>
      </c>
      <c r="FN938" s="1124">
        <v>1</v>
      </c>
      <c r="FQ938" s="1062">
        <v>0</v>
      </c>
      <c r="FR938" s="1062">
        <v>6</v>
      </c>
      <c r="FS938" s="1062">
        <v>5</v>
      </c>
      <c r="FT938" s="1062">
        <v>11</v>
      </c>
      <c r="FU938" s="1076">
        <v>1</v>
      </c>
      <c r="FY938" s="1062">
        <v>0</v>
      </c>
      <c r="FZ938" s="1062">
        <v>0</v>
      </c>
      <c r="GA938" s="1062">
        <v>0</v>
      </c>
      <c r="GB938" s="590">
        <v>0</v>
      </c>
      <c r="GC938" s="1139">
        <v>1</v>
      </c>
      <c r="GE938" s="589">
        <v>1</v>
      </c>
      <c r="GF938" s="589">
        <v>20</v>
      </c>
      <c r="GG938" s="589">
        <v>16</v>
      </c>
      <c r="GH938" s="586">
        <v>0</v>
      </c>
      <c r="GI938" s="586">
        <v>0</v>
      </c>
    </row>
    <row r="939" spans="1:191" hidden="1" x14ac:dyDescent="0.35">
      <c r="A939" s="1225">
        <v>44035</v>
      </c>
      <c r="Q939" s="1062">
        <v>0</v>
      </c>
      <c r="R939" s="1062">
        <v>2</v>
      </c>
      <c r="S939" s="1062">
        <v>5</v>
      </c>
      <c r="T939" s="1062">
        <v>7</v>
      </c>
      <c r="U939" s="1076">
        <v>1</v>
      </c>
      <c r="W939" s="1062">
        <v>0</v>
      </c>
      <c r="X939" s="1062">
        <v>2</v>
      </c>
      <c r="Y939" s="1062">
        <v>5</v>
      </c>
      <c r="Z939" s="1062">
        <v>7</v>
      </c>
      <c r="AA939" s="1076">
        <v>1</v>
      </c>
      <c r="AC939" s="1062">
        <v>0</v>
      </c>
      <c r="AD939" s="1062">
        <v>2</v>
      </c>
      <c r="AE939" s="1062">
        <v>3</v>
      </c>
      <c r="AF939" s="1062">
        <v>5</v>
      </c>
      <c r="AG939" s="1076">
        <v>1</v>
      </c>
      <c r="AJ939" s="1062">
        <v>0</v>
      </c>
      <c r="AK939" s="1062">
        <v>2</v>
      </c>
      <c r="AL939" s="1062">
        <v>3</v>
      </c>
      <c r="AM939" s="1062">
        <v>5</v>
      </c>
      <c r="AN939" s="1076">
        <v>1</v>
      </c>
      <c r="AQ939" s="1062">
        <v>0</v>
      </c>
      <c r="AR939" s="1062">
        <v>2</v>
      </c>
      <c r="AS939" s="1062">
        <v>3</v>
      </c>
      <c r="AT939" s="1062">
        <v>5</v>
      </c>
      <c r="AU939" s="1082">
        <v>1</v>
      </c>
      <c r="AX939" s="1062">
        <v>0</v>
      </c>
      <c r="AY939" s="1062">
        <v>3</v>
      </c>
      <c r="AZ939" s="1062">
        <v>4</v>
      </c>
      <c r="BA939" s="1062">
        <v>7</v>
      </c>
      <c r="BB939" s="1082">
        <v>1</v>
      </c>
      <c r="BP939" s="1062">
        <v>0</v>
      </c>
      <c r="BQ939" s="1128">
        <v>1</v>
      </c>
      <c r="BR939" s="1081">
        <v>0</v>
      </c>
      <c r="BV939" s="1062">
        <v>0</v>
      </c>
      <c r="BW939" s="1076">
        <v>1</v>
      </c>
      <c r="CA939" s="1062">
        <v>0</v>
      </c>
      <c r="CB939" s="1062">
        <v>2</v>
      </c>
      <c r="CC939" s="1062">
        <v>4</v>
      </c>
      <c r="CD939" s="1062">
        <v>6</v>
      </c>
      <c r="CE939" s="1082">
        <v>1</v>
      </c>
      <c r="CF939" s="1082" t="s">
        <v>323</v>
      </c>
      <c r="CH939" s="1062">
        <v>0</v>
      </c>
      <c r="CI939" s="1062">
        <v>3</v>
      </c>
      <c r="CJ939" s="1062">
        <v>8</v>
      </c>
      <c r="CK939" s="1062">
        <v>11</v>
      </c>
      <c r="CL939" s="1082">
        <v>1</v>
      </c>
      <c r="CP939" s="1062">
        <v>0</v>
      </c>
      <c r="CQ939" s="1062">
        <v>0</v>
      </c>
      <c r="CR939" s="1062">
        <v>0</v>
      </c>
      <c r="CS939" s="1062">
        <v>0</v>
      </c>
      <c r="CT939" s="1082">
        <v>1</v>
      </c>
      <c r="CW939" s="1062">
        <v>0</v>
      </c>
      <c r="CX939" s="1062">
        <v>0</v>
      </c>
      <c r="CY939" s="1062">
        <v>1</v>
      </c>
      <c r="CZ939" s="1062">
        <v>1</v>
      </c>
      <c r="DA939" s="1082">
        <v>1</v>
      </c>
      <c r="DB939" s="1082"/>
      <c r="DC939" s="1082"/>
      <c r="DD939" s="1082"/>
      <c r="DE939" s="1082"/>
      <c r="DF939" s="1082"/>
      <c r="DG939" s="1082"/>
      <c r="DH939" s="1082"/>
      <c r="DI939" s="1082"/>
      <c r="DJ939" s="1082"/>
      <c r="DK939" s="1082"/>
      <c r="DL939" s="1082"/>
      <c r="EF939" s="1062">
        <v>2</v>
      </c>
      <c r="EG939" s="1062">
        <v>3</v>
      </c>
      <c r="EH939" s="1062">
        <v>4</v>
      </c>
      <c r="EI939" s="1062">
        <v>9</v>
      </c>
      <c r="EJ939" s="1082">
        <v>1</v>
      </c>
      <c r="EM939" s="1062">
        <v>2</v>
      </c>
      <c r="EN939" s="1062">
        <v>4</v>
      </c>
      <c r="EO939" s="1062">
        <v>8</v>
      </c>
      <c r="EP939" s="1062">
        <v>14</v>
      </c>
      <c r="EQ939" s="1082">
        <v>1</v>
      </c>
      <c r="ER939" s="1082" t="s">
        <v>323</v>
      </c>
      <c r="EU939" s="1062">
        <v>0</v>
      </c>
      <c r="EV939" s="1062">
        <v>1</v>
      </c>
      <c r="EW939" s="1062">
        <v>5</v>
      </c>
      <c r="EX939" s="1062">
        <v>6</v>
      </c>
      <c r="EY939" s="1081">
        <v>1</v>
      </c>
      <c r="FB939" s="1062">
        <v>0</v>
      </c>
      <c r="FC939" s="1062">
        <v>1</v>
      </c>
      <c r="FD939" s="1062">
        <v>6</v>
      </c>
      <c r="FE939" s="1062">
        <v>7</v>
      </c>
      <c r="FF939" s="1082">
        <v>1</v>
      </c>
      <c r="FJ939" s="1062">
        <v>1</v>
      </c>
      <c r="FK939" s="1062">
        <v>5</v>
      </c>
      <c r="FL939" s="1062">
        <v>4</v>
      </c>
      <c r="FM939" s="1062">
        <v>10</v>
      </c>
      <c r="FN939" s="1124">
        <v>1</v>
      </c>
      <c r="FQ939" s="1062">
        <v>1</v>
      </c>
      <c r="FR939" s="1062">
        <v>5</v>
      </c>
      <c r="FS939" s="1062">
        <v>5</v>
      </c>
      <c r="FT939" s="1062">
        <v>11</v>
      </c>
      <c r="FU939" s="1076">
        <v>1</v>
      </c>
      <c r="FY939" s="1062">
        <v>1</v>
      </c>
      <c r="FZ939" s="1062">
        <v>1</v>
      </c>
      <c r="GA939" s="1062">
        <v>1</v>
      </c>
      <c r="GB939" s="590">
        <v>3</v>
      </c>
      <c r="GC939" s="1139">
        <v>1</v>
      </c>
      <c r="GE939" s="589">
        <v>4</v>
      </c>
      <c r="GF939" s="589">
        <v>16</v>
      </c>
      <c r="GG939" s="589">
        <v>24</v>
      </c>
      <c r="GH939" s="586">
        <v>0</v>
      </c>
      <c r="GI939" s="586">
        <v>0</v>
      </c>
    </row>
    <row r="940" spans="1:191" hidden="1" x14ac:dyDescent="0.35">
      <c r="A940" s="1227">
        <v>44036</v>
      </c>
      <c r="Q940" s="1062">
        <v>0</v>
      </c>
      <c r="R940" s="1062">
        <v>2</v>
      </c>
      <c r="S940" s="1062">
        <v>6</v>
      </c>
      <c r="T940" s="1062">
        <v>8</v>
      </c>
      <c r="U940" s="1076">
        <v>1</v>
      </c>
      <c r="W940" s="1062">
        <v>0</v>
      </c>
      <c r="X940" s="1062">
        <v>2</v>
      </c>
      <c r="Y940" s="1062">
        <v>7</v>
      </c>
      <c r="Z940" s="1062">
        <v>9</v>
      </c>
      <c r="AA940" s="1076">
        <v>1</v>
      </c>
      <c r="AC940" s="1062">
        <v>0</v>
      </c>
      <c r="AD940" s="1062">
        <v>6</v>
      </c>
      <c r="AE940" s="1062">
        <v>3</v>
      </c>
      <c r="AF940" s="1062">
        <v>9</v>
      </c>
      <c r="AG940" s="1076">
        <v>1</v>
      </c>
      <c r="AJ940" s="1062">
        <v>0</v>
      </c>
      <c r="AK940" s="1062">
        <v>7</v>
      </c>
      <c r="AL940" s="1062">
        <v>3</v>
      </c>
      <c r="AM940" s="1062">
        <v>10</v>
      </c>
      <c r="AN940" s="1076">
        <v>1</v>
      </c>
      <c r="AQ940" s="1062">
        <v>0</v>
      </c>
      <c r="AR940" s="1062">
        <v>5</v>
      </c>
      <c r="AS940" s="1062">
        <v>4</v>
      </c>
      <c r="AT940" s="1062">
        <v>9</v>
      </c>
      <c r="AU940" s="1082">
        <v>1</v>
      </c>
      <c r="AX940" s="1062">
        <v>0</v>
      </c>
      <c r="AY940" s="1062">
        <v>6</v>
      </c>
      <c r="AZ940" s="1062">
        <v>5</v>
      </c>
      <c r="BA940" s="1062">
        <v>11</v>
      </c>
      <c r="BB940" s="1082">
        <v>1</v>
      </c>
      <c r="BP940" s="1062">
        <v>0</v>
      </c>
      <c r="BQ940" s="1128">
        <v>1</v>
      </c>
      <c r="BR940" s="1081">
        <v>0</v>
      </c>
      <c r="BV940" s="1062">
        <v>0</v>
      </c>
      <c r="BW940" s="1076">
        <v>1</v>
      </c>
      <c r="CA940" s="1062">
        <v>0</v>
      </c>
      <c r="CB940" s="1062">
        <v>1</v>
      </c>
      <c r="CC940" s="1062">
        <v>2</v>
      </c>
      <c r="CD940" s="1062">
        <v>3</v>
      </c>
      <c r="CE940" s="1082">
        <v>1</v>
      </c>
      <c r="CF940" s="1082" t="s">
        <v>323</v>
      </c>
      <c r="CH940" s="1062">
        <v>0</v>
      </c>
      <c r="CI940" s="1062">
        <v>2</v>
      </c>
      <c r="CJ940" s="1062">
        <v>7</v>
      </c>
      <c r="CK940" s="1062">
        <v>9</v>
      </c>
      <c r="CL940" s="1082">
        <v>1</v>
      </c>
      <c r="CP940" s="1062">
        <v>1</v>
      </c>
      <c r="CQ940" s="1062">
        <v>0</v>
      </c>
      <c r="CR940" s="1062">
        <v>0</v>
      </c>
      <c r="CS940" s="1062">
        <v>1</v>
      </c>
      <c r="CT940" s="1082">
        <v>1</v>
      </c>
      <c r="CW940" s="1062">
        <v>1</v>
      </c>
      <c r="CX940" s="1062">
        <v>0</v>
      </c>
      <c r="CY940" s="1062">
        <v>0</v>
      </c>
      <c r="CZ940" s="1062">
        <v>1</v>
      </c>
      <c r="DA940" s="1082">
        <v>1</v>
      </c>
      <c r="DB940" s="1082"/>
      <c r="DC940" s="1082"/>
      <c r="DD940" s="1082"/>
      <c r="DE940" s="1082"/>
      <c r="DF940" s="1082"/>
      <c r="DG940" s="1082"/>
      <c r="DH940" s="1082"/>
      <c r="DI940" s="1082"/>
      <c r="DJ940" s="1082"/>
      <c r="DK940" s="1082"/>
      <c r="DL940" s="1082"/>
      <c r="EF940" s="1062">
        <v>1</v>
      </c>
      <c r="EG940" s="1062">
        <v>0</v>
      </c>
      <c r="EH940" s="1062">
        <v>3</v>
      </c>
      <c r="EI940" s="1062">
        <v>4</v>
      </c>
      <c r="EJ940" s="1082">
        <v>1</v>
      </c>
      <c r="EM940" s="1062">
        <v>1</v>
      </c>
      <c r="EN940" s="1062">
        <v>3</v>
      </c>
      <c r="EO940" s="1062">
        <v>9</v>
      </c>
      <c r="EP940" s="1062">
        <v>13</v>
      </c>
      <c r="EQ940" s="1082">
        <v>1</v>
      </c>
      <c r="ER940" s="1082" t="s">
        <v>323</v>
      </c>
      <c r="EU940" s="1062">
        <v>0</v>
      </c>
      <c r="EV940" s="1062">
        <v>3</v>
      </c>
      <c r="EW940" s="1062">
        <v>2</v>
      </c>
      <c r="EX940" s="1062">
        <v>5</v>
      </c>
      <c r="EY940" s="1081">
        <v>1</v>
      </c>
      <c r="FB940" s="1062">
        <v>0</v>
      </c>
      <c r="FC940" s="1062">
        <v>4</v>
      </c>
      <c r="FD940" s="1062">
        <v>6</v>
      </c>
      <c r="FE940" s="1062">
        <v>10</v>
      </c>
      <c r="FF940" s="1082">
        <v>1</v>
      </c>
      <c r="FJ940" s="1062">
        <v>1</v>
      </c>
      <c r="FK940" s="1062">
        <v>1</v>
      </c>
      <c r="FL940" s="1062">
        <v>3</v>
      </c>
      <c r="FM940" s="1062">
        <v>5</v>
      </c>
      <c r="FN940" s="1124">
        <v>1</v>
      </c>
      <c r="FQ940" s="1062">
        <v>1</v>
      </c>
      <c r="FR940" s="1062">
        <v>1</v>
      </c>
      <c r="FS940" s="1062">
        <v>6</v>
      </c>
      <c r="FT940" s="1062">
        <v>8</v>
      </c>
      <c r="FU940" s="1076">
        <v>1</v>
      </c>
      <c r="FY940" s="1062">
        <v>0</v>
      </c>
      <c r="FZ940" s="1062">
        <v>0</v>
      </c>
      <c r="GA940" s="1062">
        <v>0</v>
      </c>
      <c r="GB940" s="590">
        <v>0</v>
      </c>
      <c r="GC940" s="1139">
        <v>1</v>
      </c>
      <c r="GE940" s="589">
        <v>3</v>
      </c>
      <c r="GF940" s="589">
        <v>16</v>
      </c>
      <c r="GG940" s="589">
        <v>17</v>
      </c>
      <c r="GH940" s="586">
        <v>0</v>
      </c>
      <c r="GI940" s="586">
        <v>0</v>
      </c>
    </row>
    <row r="941" spans="1:191" hidden="1" x14ac:dyDescent="0.35">
      <c r="A941" s="1225">
        <v>44039</v>
      </c>
      <c r="Q941" s="1062">
        <v>0</v>
      </c>
      <c r="R941" s="1062">
        <v>4</v>
      </c>
      <c r="S941" s="1062">
        <v>0</v>
      </c>
      <c r="T941" s="1062">
        <v>4</v>
      </c>
      <c r="U941" s="1076">
        <v>1</v>
      </c>
      <c r="W941" s="1062">
        <v>0</v>
      </c>
      <c r="X941" s="1062">
        <v>5</v>
      </c>
      <c r="Y941" s="1062">
        <v>1</v>
      </c>
      <c r="Z941" s="1062">
        <v>6</v>
      </c>
      <c r="AA941" s="1076">
        <v>1</v>
      </c>
      <c r="AC941" s="1062">
        <v>0</v>
      </c>
      <c r="AD941" s="1062">
        <v>6</v>
      </c>
      <c r="AE941" s="1062">
        <v>2</v>
      </c>
      <c r="AF941" s="1062">
        <v>8</v>
      </c>
      <c r="AG941" s="1076">
        <v>1</v>
      </c>
      <c r="AJ941" s="1062">
        <v>0</v>
      </c>
      <c r="AK941" s="1062">
        <v>8</v>
      </c>
      <c r="AL941" s="1062">
        <v>2</v>
      </c>
      <c r="AM941" s="1062">
        <v>10</v>
      </c>
      <c r="AN941" s="1076">
        <v>1</v>
      </c>
      <c r="AQ941" s="1062">
        <v>0</v>
      </c>
      <c r="AR941" s="1062">
        <v>4</v>
      </c>
      <c r="AS941" s="1062">
        <v>1</v>
      </c>
      <c r="AT941" s="1062">
        <v>5</v>
      </c>
      <c r="AU941" s="1082">
        <v>1</v>
      </c>
      <c r="AX941" s="1062">
        <v>0</v>
      </c>
      <c r="AY941" s="1062">
        <v>5</v>
      </c>
      <c r="AZ941" s="1062">
        <v>2</v>
      </c>
      <c r="BA941" s="1062">
        <v>7</v>
      </c>
      <c r="BB941" s="1082">
        <v>1</v>
      </c>
      <c r="BP941" s="1062">
        <v>0</v>
      </c>
      <c r="BQ941" s="1128">
        <v>1</v>
      </c>
      <c r="BR941" s="1081">
        <v>0</v>
      </c>
      <c r="BV941" s="1062">
        <v>0</v>
      </c>
      <c r="BW941" s="1076">
        <v>1</v>
      </c>
      <c r="CA941" s="1062">
        <v>0</v>
      </c>
      <c r="CB941" s="1062">
        <v>5</v>
      </c>
      <c r="CC941" s="1062">
        <v>0</v>
      </c>
      <c r="CD941" s="1062">
        <v>5</v>
      </c>
      <c r="CE941" s="1082">
        <v>1</v>
      </c>
      <c r="CF941" s="1082" t="s">
        <v>323</v>
      </c>
      <c r="CH941" s="1062">
        <v>0</v>
      </c>
      <c r="CI941" s="1062">
        <v>5</v>
      </c>
      <c r="CJ941" s="1062">
        <v>1</v>
      </c>
      <c r="CK941" s="1062">
        <v>6</v>
      </c>
      <c r="CL941" s="1082">
        <v>1</v>
      </c>
      <c r="CP941" s="1062">
        <v>0</v>
      </c>
      <c r="CQ941" s="1062">
        <v>0</v>
      </c>
      <c r="CR941" s="1062">
        <v>0</v>
      </c>
      <c r="CS941" s="1062">
        <v>0</v>
      </c>
      <c r="CT941" s="1082">
        <v>1</v>
      </c>
      <c r="CW941" s="1062">
        <v>0</v>
      </c>
      <c r="CX941" s="1062">
        <v>0</v>
      </c>
      <c r="CY941" s="1062">
        <v>0</v>
      </c>
      <c r="CZ941" s="1062">
        <v>0</v>
      </c>
      <c r="DA941" s="1082">
        <v>1</v>
      </c>
      <c r="DB941" s="1082"/>
      <c r="DC941" s="1082"/>
      <c r="DD941" s="1082"/>
      <c r="DE941" s="1082"/>
      <c r="DF941" s="1082"/>
      <c r="DG941" s="1082"/>
      <c r="DH941" s="1082"/>
      <c r="DI941" s="1082"/>
      <c r="DJ941" s="1082"/>
      <c r="DK941" s="1082"/>
      <c r="DL941" s="1082"/>
      <c r="EF941" s="1062">
        <v>0</v>
      </c>
      <c r="EG941" s="1062">
        <v>6</v>
      </c>
      <c r="EH941" s="1062">
        <v>1</v>
      </c>
      <c r="EI941" s="1062">
        <v>7</v>
      </c>
      <c r="EJ941" s="1082">
        <v>1</v>
      </c>
      <c r="EM941" s="1062">
        <v>0</v>
      </c>
      <c r="EN941" s="1062">
        <v>6</v>
      </c>
      <c r="EO941" s="1062">
        <v>5</v>
      </c>
      <c r="EP941" s="1062">
        <v>11</v>
      </c>
      <c r="EQ941" s="1082">
        <v>1</v>
      </c>
      <c r="ER941" s="1082" t="s">
        <v>323</v>
      </c>
      <c r="EU941" s="1062">
        <v>0</v>
      </c>
      <c r="EV941" s="1062">
        <v>4</v>
      </c>
      <c r="EW941" s="1062">
        <v>2</v>
      </c>
      <c r="EX941" s="1062">
        <v>6</v>
      </c>
      <c r="EY941" s="1081">
        <v>1</v>
      </c>
      <c r="FB941" s="1062">
        <v>0</v>
      </c>
      <c r="FC941" s="1062">
        <v>5</v>
      </c>
      <c r="FD941" s="1062">
        <v>2</v>
      </c>
      <c r="FE941" s="1062">
        <v>7</v>
      </c>
      <c r="FF941" s="1082">
        <v>1</v>
      </c>
      <c r="FJ941" s="1062">
        <v>0</v>
      </c>
      <c r="FK941" s="1062">
        <v>4</v>
      </c>
      <c r="FL941" s="1062">
        <v>1</v>
      </c>
      <c r="FM941" s="1062">
        <v>5</v>
      </c>
      <c r="FN941" s="1124">
        <v>1</v>
      </c>
      <c r="FQ941" s="1062">
        <v>1</v>
      </c>
      <c r="FR941" s="1062">
        <v>3</v>
      </c>
      <c r="FS941" s="1062">
        <v>1</v>
      </c>
      <c r="FT941" s="1062">
        <v>5</v>
      </c>
      <c r="FU941" s="1076">
        <v>1</v>
      </c>
      <c r="FY941" s="1062">
        <v>1</v>
      </c>
      <c r="FZ941" s="1062">
        <v>0</v>
      </c>
      <c r="GA941" s="1062">
        <v>1</v>
      </c>
      <c r="GB941" s="590">
        <v>2</v>
      </c>
      <c r="GC941" s="1139">
        <v>1</v>
      </c>
      <c r="GE941" s="589">
        <v>1</v>
      </c>
      <c r="GF941" s="589">
        <v>29</v>
      </c>
      <c r="GG941" s="589">
        <v>8</v>
      </c>
      <c r="GH941" s="586">
        <v>0</v>
      </c>
      <c r="GI941" s="586">
        <v>0</v>
      </c>
    </row>
    <row r="942" spans="1:191" hidden="1" x14ac:dyDescent="0.35">
      <c r="A942" s="1225">
        <v>44040</v>
      </c>
      <c r="Q942" s="1062">
        <v>2</v>
      </c>
      <c r="R942" s="1062">
        <v>4</v>
      </c>
      <c r="S942" s="1062">
        <v>3</v>
      </c>
      <c r="T942" s="1062">
        <v>9</v>
      </c>
      <c r="U942" s="1076">
        <v>1</v>
      </c>
      <c r="W942" s="1062">
        <v>2</v>
      </c>
      <c r="X942" s="1062">
        <v>4</v>
      </c>
      <c r="Y942" s="1062">
        <v>3</v>
      </c>
      <c r="Z942" s="1062">
        <v>9</v>
      </c>
      <c r="AA942" s="1076">
        <v>1</v>
      </c>
      <c r="AC942" s="1062">
        <v>0</v>
      </c>
      <c r="AD942" s="1062">
        <v>5</v>
      </c>
      <c r="AE942" s="1062">
        <v>2</v>
      </c>
      <c r="AF942" s="1062">
        <v>7</v>
      </c>
      <c r="AG942" s="1076">
        <v>1</v>
      </c>
      <c r="AJ942" s="1062">
        <v>0</v>
      </c>
      <c r="AK942" s="1062">
        <v>7</v>
      </c>
      <c r="AL942" s="1062">
        <v>2</v>
      </c>
      <c r="AM942" s="1062">
        <v>9</v>
      </c>
      <c r="AN942" s="1076">
        <v>1</v>
      </c>
      <c r="AQ942" s="1062">
        <v>0</v>
      </c>
      <c r="AR942" s="1062">
        <v>7</v>
      </c>
      <c r="AS942" s="1062">
        <v>1</v>
      </c>
      <c r="AT942" s="1062">
        <v>8</v>
      </c>
      <c r="AU942" s="1082">
        <v>1</v>
      </c>
      <c r="AX942" s="1062">
        <v>0</v>
      </c>
      <c r="AY942" s="1062">
        <v>9</v>
      </c>
      <c r="AZ942" s="1062">
        <v>1</v>
      </c>
      <c r="BA942" s="1062">
        <v>10</v>
      </c>
      <c r="BB942" s="1082">
        <v>1</v>
      </c>
      <c r="BP942" s="1062">
        <v>0</v>
      </c>
      <c r="BQ942" s="1128">
        <v>1</v>
      </c>
      <c r="BR942" s="1081">
        <v>0</v>
      </c>
      <c r="BV942" s="1062">
        <v>0</v>
      </c>
      <c r="BW942" s="1076">
        <v>1</v>
      </c>
      <c r="CA942" s="1062">
        <v>2</v>
      </c>
      <c r="CB942" s="1062">
        <v>4</v>
      </c>
      <c r="CC942" s="1062">
        <v>2</v>
      </c>
      <c r="CD942" s="1062">
        <v>8</v>
      </c>
      <c r="CE942" s="1082">
        <v>1</v>
      </c>
      <c r="CF942" s="1082" t="s">
        <v>323</v>
      </c>
      <c r="CH942" s="1062">
        <v>2</v>
      </c>
      <c r="CI942" s="1062">
        <v>5</v>
      </c>
      <c r="CJ942" s="1062">
        <v>4</v>
      </c>
      <c r="CK942" s="1062">
        <v>11</v>
      </c>
      <c r="CL942" s="1082">
        <v>1</v>
      </c>
      <c r="CP942" s="1062">
        <v>0</v>
      </c>
      <c r="CQ942" s="1062">
        <v>0</v>
      </c>
      <c r="CR942" s="1062">
        <v>0</v>
      </c>
      <c r="CS942" s="1062">
        <v>0</v>
      </c>
      <c r="CT942" s="1082">
        <v>1</v>
      </c>
      <c r="CW942" s="1062">
        <v>0</v>
      </c>
      <c r="CX942" s="1062">
        <v>0</v>
      </c>
      <c r="CY942" s="1062">
        <v>0</v>
      </c>
      <c r="CZ942" s="1062">
        <v>0</v>
      </c>
      <c r="DA942" s="1082">
        <v>1</v>
      </c>
      <c r="DB942" s="1082"/>
      <c r="DC942" s="1082"/>
      <c r="DD942" s="1082"/>
      <c r="DE942" s="1082"/>
      <c r="DF942" s="1082"/>
      <c r="DG942" s="1082"/>
      <c r="DH942" s="1082"/>
      <c r="DI942" s="1082"/>
      <c r="DJ942" s="1082"/>
      <c r="DK942" s="1082"/>
      <c r="DL942" s="1082"/>
      <c r="EF942" s="1062">
        <v>0</v>
      </c>
      <c r="EG942" s="1062">
        <v>3</v>
      </c>
      <c r="EH942" s="1062">
        <v>1</v>
      </c>
      <c r="EI942" s="1062">
        <v>4</v>
      </c>
      <c r="EJ942" s="1082">
        <v>1</v>
      </c>
      <c r="EM942" s="1062">
        <v>0</v>
      </c>
      <c r="EN942" s="1062">
        <v>5</v>
      </c>
      <c r="EO942" s="1062">
        <v>4</v>
      </c>
      <c r="EP942" s="1062">
        <v>9</v>
      </c>
      <c r="EQ942" s="1082">
        <v>1</v>
      </c>
      <c r="ER942" s="1082" t="s">
        <v>323</v>
      </c>
      <c r="EU942" s="1062">
        <v>0</v>
      </c>
      <c r="EV942" s="1062">
        <v>5</v>
      </c>
      <c r="EW942" s="1062">
        <v>2</v>
      </c>
      <c r="EX942" s="1062">
        <v>7</v>
      </c>
      <c r="EY942" s="1081">
        <v>1</v>
      </c>
      <c r="FB942" s="1062">
        <v>0</v>
      </c>
      <c r="FC942" s="1062">
        <v>6</v>
      </c>
      <c r="FD942" s="1062">
        <v>3</v>
      </c>
      <c r="FE942" s="1062">
        <v>9</v>
      </c>
      <c r="FF942" s="1082">
        <v>1</v>
      </c>
      <c r="FJ942" s="1062">
        <v>0</v>
      </c>
      <c r="FK942" s="1062">
        <v>5</v>
      </c>
      <c r="FL942" s="1062">
        <v>3</v>
      </c>
      <c r="FM942" s="1062">
        <v>8</v>
      </c>
      <c r="FN942" s="1124">
        <v>1</v>
      </c>
      <c r="FQ942" s="1062">
        <v>0</v>
      </c>
      <c r="FR942" s="1062">
        <v>5</v>
      </c>
      <c r="FS942" s="1062">
        <v>3</v>
      </c>
      <c r="FT942" s="1062">
        <v>8</v>
      </c>
      <c r="FU942" s="1076">
        <v>1</v>
      </c>
      <c r="FY942" s="1062">
        <v>2</v>
      </c>
      <c r="FZ942" s="1062">
        <v>1</v>
      </c>
      <c r="GA942" s="1062">
        <v>0</v>
      </c>
      <c r="GB942" s="590">
        <v>3</v>
      </c>
      <c r="GC942" s="1139">
        <v>1</v>
      </c>
      <c r="GE942" s="589">
        <v>4</v>
      </c>
      <c r="GF942" s="589">
        <v>30</v>
      </c>
      <c r="GG942" s="589">
        <v>11</v>
      </c>
      <c r="GH942" s="586">
        <v>0</v>
      </c>
      <c r="GI942" s="586">
        <v>0</v>
      </c>
    </row>
    <row r="943" spans="1:191" hidden="1" x14ac:dyDescent="0.35">
      <c r="A943" s="1225">
        <v>44041</v>
      </c>
      <c r="Q943" s="1062">
        <v>0</v>
      </c>
      <c r="R943" s="1062">
        <v>3</v>
      </c>
      <c r="S943" s="1062">
        <v>1</v>
      </c>
      <c r="T943" s="1062">
        <v>4</v>
      </c>
      <c r="U943" s="1076">
        <v>1</v>
      </c>
      <c r="W943" s="1062">
        <v>0</v>
      </c>
      <c r="X943" s="1062">
        <v>4</v>
      </c>
      <c r="Y943" s="1062">
        <v>2</v>
      </c>
      <c r="Z943" s="1062">
        <v>6</v>
      </c>
      <c r="AA943" s="1076">
        <v>1</v>
      </c>
      <c r="AC943" s="1062">
        <v>0</v>
      </c>
      <c r="AD943" s="1062">
        <v>3</v>
      </c>
      <c r="AE943" s="1062">
        <v>1</v>
      </c>
      <c r="AF943" s="1062">
        <v>4</v>
      </c>
      <c r="AG943" s="1076">
        <v>1</v>
      </c>
      <c r="AJ943" s="1062">
        <v>0</v>
      </c>
      <c r="AK943" s="1062">
        <v>4</v>
      </c>
      <c r="AL943" s="1062">
        <v>1</v>
      </c>
      <c r="AM943" s="1062">
        <v>5</v>
      </c>
      <c r="AN943" s="1076">
        <v>1</v>
      </c>
      <c r="AQ943" s="1062">
        <v>0</v>
      </c>
      <c r="AR943" s="1062">
        <v>5</v>
      </c>
      <c r="AS943" s="1062">
        <v>1</v>
      </c>
      <c r="AT943" s="1062">
        <v>6</v>
      </c>
      <c r="AU943" s="1082">
        <v>1</v>
      </c>
      <c r="AX943" s="1062">
        <v>0</v>
      </c>
      <c r="AY943" s="1062">
        <v>7</v>
      </c>
      <c r="AZ943" s="1062">
        <v>1</v>
      </c>
      <c r="BA943" s="1062">
        <v>8</v>
      </c>
      <c r="BB943" s="1082">
        <v>1</v>
      </c>
      <c r="BP943" s="1062">
        <v>0</v>
      </c>
      <c r="BQ943" s="1128">
        <v>1</v>
      </c>
      <c r="BR943" s="1081">
        <v>0</v>
      </c>
      <c r="BV943" s="1062">
        <v>0</v>
      </c>
      <c r="BW943" s="1076">
        <v>1</v>
      </c>
      <c r="CA943" s="1062">
        <v>3</v>
      </c>
      <c r="CB943" s="1062">
        <v>8</v>
      </c>
      <c r="CC943" s="1062">
        <v>2</v>
      </c>
      <c r="CD943" s="1062">
        <v>13</v>
      </c>
      <c r="CE943" s="1082">
        <v>1</v>
      </c>
      <c r="CF943" s="1082" t="s">
        <v>323</v>
      </c>
      <c r="CH943" s="1062">
        <v>3</v>
      </c>
      <c r="CI943" s="1062">
        <v>8</v>
      </c>
      <c r="CJ943" s="1062">
        <v>3</v>
      </c>
      <c r="CK943" s="1062">
        <v>14</v>
      </c>
      <c r="CL943" s="1082">
        <v>1</v>
      </c>
      <c r="CP943" s="1062">
        <v>0</v>
      </c>
      <c r="CQ943" s="1062">
        <v>1</v>
      </c>
      <c r="CR943" s="1062">
        <v>0</v>
      </c>
      <c r="CS943" s="1062">
        <v>1</v>
      </c>
      <c r="CT943" s="1082">
        <v>1</v>
      </c>
      <c r="CW943" s="1062">
        <v>0</v>
      </c>
      <c r="CX943" s="1062">
        <v>2</v>
      </c>
      <c r="CY943" s="1062">
        <v>0</v>
      </c>
      <c r="CZ943" s="1062">
        <v>2</v>
      </c>
      <c r="DA943" s="1082">
        <v>1</v>
      </c>
      <c r="DB943" s="1082"/>
      <c r="DC943" s="1082"/>
      <c r="DD943" s="1082"/>
      <c r="DE943" s="1082"/>
      <c r="DF943" s="1082"/>
      <c r="DG943" s="1082"/>
      <c r="DH943" s="1082"/>
      <c r="DI943" s="1082"/>
      <c r="DJ943" s="1082"/>
      <c r="DK943" s="1082"/>
      <c r="DL943" s="1082"/>
      <c r="EF943" s="1062">
        <v>0</v>
      </c>
      <c r="EG943" s="1062">
        <v>5</v>
      </c>
      <c r="EH943" s="1062">
        <v>5</v>
      </c>
      <c r="EI943" s="1062">
        <v>10</v>
      </c>
      <c r="EJ943" s="1082">
        <v>1</v>
      </c>
      <c r="EM943" s="1062">
        <v>0</v>
      </c>
      <c r="EN943" s="1062">
        <v>7</v>
      </c>
      <c r="EO943" s="1062">
        <v>9</v>
      </c>
      <c r="EP943" s="1062">
        <v>16</v>
      </c>
      <c r="EQ943" s="1082">
        <v>1</v>
      </c>
      <c r="ER943" s="1082" t="s">
        <v>323</v>
      </c>
      <c r="EU943" s="1062">
        <v>0</v>
      </c>
      <c r="EV943" s="1062">
        <v>0</v>
      </c>
      <c r="EW943" s="1062">
        <v>0</v>
      </c>
      <c r="EX943" s="1062">
        <v>0</v>
      </c>
      <c r="EY943" s="1081">
        <v>0</v>
      </c>
      <c r="FB943" s="1062">
        <v>0</v>
      </c>
      <c r="FC943" s="1062">
        <v>0</v>
      </c>
      <c r="FD943" s="1062">
        <v>0</v>
      </c>
      <c r="FE943" s="1062">
        <v>0</v>
      </c>
      <c r="FF943" s="1082">
        <v>0</v>
      </c>
      <c r="FJ943" s="1062">
        <v>0</v>
      </c>
      <c r="FK943" s="1062">
        <v>9</v>
      </c>
      <c r="FL943" s="1062">
        <v>4</v>
      </c>
      <c r="FM943" s="1062">
        <v>13</v>
      </c>
      <c r="FN943" s="1124">
        <v>1</v>
      </c>
      <c r="FQ943" s="1062">
        <v>0</v>
      </c>
      <c r="FR943" s="1062">
        <v>12</v>
      </c>
      <c r="FS943" s="1062">
        <v>5</v>
      </c>
      <c r="FT943" s="1062">
        <v>17</v>
      </c>
      <c r="FU943" s="1076">
        <v>1</v>
      </c>
      <c r="FY943" s="1062">
        <v>0</v>
      </c>
      <c r="FZ943" s="1062">
        <v>0</v>
      </c>
      <c r="GA943" s="1062">
        <v>0</v>
      </c>
      <c r="GB943" s="590">
        <v>0</v>
      </c>
      <c r="GC943" s="1139">
        <v>1</v>
      </c>
      <c r="GE943" s="589">
        <v>3</v>
      </c>
      <c r="GF943" s="589">
        <v>31</v>
      </c>
      <c r="GG943" s="589">
        <v>13</v>
      </c>
      <c r="GH943" s="586">
        <v>0</v>
      </c>
      <c r="GI943" s="586">
        <v>0</v>
      </c>
    </row>
    <row r="944" spans="1:191" hidden="1" x14ac:dyDescent="0.35">
      <c r="A944" s="1225">
        <v>44042</v>
      </c>
      <c r="Q944" s="1062">
        <v>0</v>
      </c>
      <c r="R944" s="1062">
        <v>8</v>
      </c>
      <c r="S944" s="1062">
        <v>1</v>
      </c>
      <c r="T944" s="1062">
        <v>9</v>
      </c>
      <c r="U944" s="1076">
        <v>1</v>
      </c>
      <c r="W944" s="1062">
        <v>0</v>
      </c>
      <c r="X944" s="1062">
        <v>8</v>
      </c>
      <c r="Y944" s="1062">
        <v>2</v>
      </c>
      <c r="Z944" s="1062">
        <v>10</v>
      </c>
      <c r="AA944" s="1076">
        <v>1</v>
      </c>
      <c r="AC944" s="1062">
        <v>0</v>
      </c>
      <c r="AD944" s="1062">
        <v>3</v>
      </c>
      <c r="AE944" s="1062">
        <v>4</v>
      </c>
      <c r="AF944" s="1062">
        <v>7</v>
      </c>
      <c r="AG944" s="1076">
        <v>1</v>
      </c>
      <c r="AJ944" s="1062">
        <v>0</v>
      </c>
      <c r="AK944" s="1062">
        <v>4</v>
      </c>
      <c r="AL944" s="1062">
        <v>4</v>
      </c>
      <c r="AM944" s="1062">
        <v>8</v>
      </c>
      <c r="AN944" s="1076">
        <v>1</v>
      </c>
      <c r="AQ944" s="1062">
        <v>0</v>
      </c>
      <c r="AR944" s="1062">
        <v>4</v>
      </c>
      <c r="AS944" s="1062">
        <v>3</v>
      </c>
      <c r="AT944" s="1062">
        <v>7</v>
      </c>
      <c r="AU944" s="1082">
        <v>1</v>
      </c>
      <c r="AX944" s="1062">
        <v>0</v>
      </c>
      <c r="AY944" s="1062">
        <v>6</v>
      </c>
      <c r="AZ944" s="1062">
        <v>4</v>
      </c>
      <c r="BA944" s="1062">
        <v>10</v>
      </c>
      <c r="BB944" s="1082">
        <v>1</v>
      </c>
      <c r="BP944" s="1062">
        <v>0</v>
      </c>
      <c r="BQ944" s="1128">
        <v>1</v>
      </c>
      <c r="BR944" s="1081">
        <v>0</v>
      </c>
      <c r="BV944" s="1062">
        <v>0</v>
      </c>
      <c r="BW944" s="1076">
        <v>1</v>
      </c>
      <c r="CA944" s="1062">
        <v>0</v>
      </c>
      <c r="CB944" s="1062">
        <v>2</v>
      </c>
      <c r="CC944" s="1062">
        <v>6</v>
      </c>
      <c r="CD944" s="1062">
        <v>8</v>
      </c>
      <c r="CE944" s="1082">
        <v>1</v>
      </c>
      <c r="CF944" s="1082" t="s">
        <v>323</v>
      </c>
      <c r="CH944" s="1062">
        <v>0</v>
      </c>
      <c r="CI944" s="1062">
        <v>4</v>
      </c>
      <c r="CJ944" s="1062">
        <v>8</v>
      </c>
      <c r="CK944" s="1062">
        <v>12</v>
      </c>
      <c r="CL944" s="1082">
        <v>1</v>
      </c>
      <c r="CP944" s="1062">
        <v>0</v>
      </c>
      <c r="CQ944" s="1062">
        <v>0</v>
      </c>
      <c r="CR944" s="1062">
        <v>0</v>
      </c>
      <c r="CS944" s="1062">
        <v>0</v>
      </c>
      <c r="CT944" s="1082">
        <v>1</v>
      </c>
      <c r="CW944" s="1062">
        <v>0</v>
      </c>
      <c r="CX944" s="1062">
        <v>1</v>
      </c>
      <c r="CY944" s="1062">
        <v>0</v>
      </c>
      <c r="CZ944" s="1062">
        <v>1</v>
      </c>
      <c r="DA944" s="1082">
        <v>1</v>
      </c>
      <c r="DB944" s="1082"/>
      <c r="DC944" s="1082"/>
      <c r="DD944" s="1082"/>
      <c r="DE944" s="1082"/>
      <c r="DF944" s="1082"/>
      <c r="DG944" s="1082"/>
      <c r="DH944" s="1082"/>
      <c r="DI944" s="1082"/>
      <c r="DJ944" s="1082"/>
      <c r="DK944" s="1082"/>
      <c r="DL944" s="1082"/>
      <c r="EF944" s="1062">
        <v>0</v>
      </c>
      <c r="EG944" s="1062">
        <v>6</v>
      </c>
      <c r="EH944" s="1062">
        <v>2</v>
      </c>
      <c r="EI944" s="1062">
        <v>8</v>
      </c>
      <c r="EJ944" s="1082">
        <v>1</v>
      </c>
      <c r="EM944" s="1062">
        <v>0</v>
      </c>
      <c r="EN944" s="1062">
        <v>8</v>
      </c>
      <c r="EO944" s="1062">
        <v>6</v>
      </c>
      <c r="EP944" s="1062">
        <v>14</v>
      </c>
      <c r="EQ944" s="1082">
        <v>1</v>
      </c>
      <c r="ER944" s="1082" t="s">
        <v>323</v>
      </c>
      <c r="EU944" s="1062">
        <v>0</v>
      </c>
      <c r="EV944" s="1062">
        <v>4</v>
      </c>
      <c r="EW944" s="1062">
        <v>3</v>
      </c>
      <c r="EX944" s="1062">
        <v>7</v>
      </c>
      <c r="EY944" s="1081">
        <v>1</v>
      </c>
      <c r="FB944" s="1062">
        <v>0</v>
      </c>
      <c r="FC944" s="1062">
        <v>6</v>
      </c>
      <c r="FD944" s="1062">
        <v>7</v>
      </c>
      <c r="FE944" s="1062">
        <v>13</v>
      </c>
      <c r="FF944" s="1082">
        <v>1</v>
      </c>
      <c r="FJ944" s="1062">
        <v>0</v>
      </c>
      <c r="FK944" s="1062">
        <v>0</v>
      </c>
      <c r="FL944" s="1062">
        <v>0</v>
      </c>
      <c r="FM944" s="1062">
        <v>0</v>
      </c>
      <c r="FN944" s="1124">
        <v>0</v>
      </c>
      <c r="FQ944" s="1062">
        <v>0</v>
      </c>
      <c r="FR944" s="1062">
        <v>0</v>
      </c>
      <c r="FS944" s="1062">
        <v>0</v>
      </c>
      <c r="FT944" s="1062">
        <v>0</v>
      </c>
      <c r="FU944" s="1076">
        <v>0</v>
      </c>
      <c r="FY944" s="1062">
        <v>0</v>
      </c>
      <c r="FZ944" s="1062">
        <v>0</v>
      </c>
      <c r="GA944" s="1062">
        <v>0</v>
      </c>
      <c r="GB944" s="590">
        <v>0</v>
      </c>
      <c r="GC944" s="1139">
        <v>1</v>
      </c>
      <c r="GE944" s="589">
        <v>0</v>
      </c>
      <c r="GF944" s="589">
        <v>19</v>
      </c>
      <c r="GG944" s="589">
        <v>18</v>
      </c>
      <c r="GH944" s="586">
        <v>0</v>
      </c>
      <c r="GI944" s="586">
        <v>0</v>
      </c>
    </row>
    <row r="945" spans="1:191" hidden="1" x14ac:dyDescent="0.35">
      <c r="A945" s="1227">
        <v>44043</v>
      </c>
      <c r="Q945" s="1062">
        <v>0</v>
      </c>
      <c r="R945" s="1062">
        <v>8</v>
      </c>
      <c r="S945" s="1062">
        <v>1</v>
      </c>
      <c r="T945" s="1062">
        <v>9</v>
      </c>
      <c r="U945" s="1076">
        <v>1</v>
      </c>
      <c r="W945" s="1062">
        <v>0</v>
      </c>
      <c r="X945" s="1062">
        <v>8</v>
      </c>
      <c r="Y945" s="1062">
        <v>2</v>
      </c>
      <c r="Z945" s="1062">
        <v>10</v>
      </c>
      <c r="AA945" s="1076">
        <v>1</v>
      </c>
      <c r="AC945" s="1062">
        <v>0</v>
      </c>
      <c r="AD945" s="1062">
        <v>3</v>
      </c>
      <c r="AE945" s="1062">
        <v>4</v>
      </c>
      <c r="AF945" s="1062">
        <v>7</v>
      </c>
      <c r="AG945" s="1076">
        <v>1</v>
      </c>
      <c r="AJ945" s="1062">
        <v>0</v>
      </c>
      <c r="AK945" s="1062">
        <v>4</v>
      </c>
      <c r="AL945" s="1062">
        <v>4</v>
      </c>
      <c r="AM945" s="1062">
        <v>8</v>
      </c>
      <c r="AN945" s="1076">
        <v>1</v>
      </c>
      <c r="AQ945" s="1062">
        <v>0</v>
      </c>
      <c r="AR945" s="1062">
        <v>4</v>
      </c>
      <c r="AS945" s="1062">
        <v>3</v>
      </c>
      <c r="AT945" s="1062">
        <v>7</v>
      </c>
      <c r="AU945" s="1082">
        <v>1</v>
      </c>
      <c r="AX945" s="1062">
        <v>0</v>
      </c>
      <c r="AY945" s="1062">
        <v>6</v>
      </c>
      <c r="AZ945" s="1062">
        <v>4</v>
      </c>
      <c r="BA945" s="1062">
        <v>10</v>
      </c>
      <c r="BB945" s="1082">
        <v>1</v>
      </c>
      <c r="BP945" s="1062">
        <v>0</v>
      </c>
      <c r="BQ945" s="1128">
        <v>1</v>
      </c>
      <c r="BR945" s="1081">
        <v>0</v>
      </c>
      <c r="BV945" s="1062">
        <v>0</v>
      </c>
      <c r="BW945" s="1076">
        <v>1</v>
      </c>
      <c r="CA945" s="1062">
        <v>0</v>
      </c>
      <c r="CB945" s="1062">
        <v>2</v>
      </c>
      <c r="CC945" s="1062">
        <v>6</v>
      </c>
      <c r="CD945" s="1062">
        <v>8</v>
      </c>
      <c r="CE945" s="1082">
        <v>1</v>
      </c>
      <c r="CF945" s="1082" t="s">
        <v>323</v>
      </c>
      <c r="CH945" s="1062">
        <v>0</v>
      </c>
      <c r="CI945" s="1062">
        <v>4</v>
      </c>
      <c r="CJ945" s="1062">
        <v>8</v>
      </c>
      <c r="CK945" s="1062">
        <v>12</v>
      </c>
      <c r="CL945" s="1082">
        <v>1</v>
      </c>
      <c r="CP945" s="1062">
        <v>0</v>
      </c>
      <c r="CQ945" s="1062">
        <v>0</v>
      </c>
      <c r="CR945" s="1062">
        <v>0</v>
      </c>
      <c r="CS945" s="1062">
        <v>0</v>
      </c>
      <c r="CT945" s="1082">
        <v>1</v>
      </c>
      <c r="CW945" s="1062">
        <v>0</v>
      </c>
      <c r="CX945" s="1062">
        <v>1</v>
      </c>
      <c r="CY945" s="1062">
        <v>0</v>
      </c>
      <c r="CZ945" s="1062">
        <v>1</v>
      </c>
      <c r="DA945" s="1082">
        <v>1</v>
      </c>
      <c r="DB945" s="1082"/>
      <c r="DC945" s="1082"/>
      <c r="DD945" s="1082"/>
      <c r="DE945" s="1082"/>
      <c r="DF945" s="1082"/>
      <c r="DG945" s="1082"/>
      <c r="DH945" s="1082"/>
      <c r="DI945" s="1082"/>
      <c r="DJ945" s="1082"/>
      <c r="DK945" s="1082"/>
      <c r="DL945" s="1082"/>
      <c r="EF945" s="1062">
        <v>0</v>
      </c>
      <c r="EG945" s="1062">
        <v>6</v>
      </c>
      <c r="EH945" s="1062">
        <v>2</v>
      </c>
      <c r="EI945" s="1062">
        <v>8</v>
      </c>
      <c r="EJ945" s="1082">
        <v>1</v>
      </c>
      <c r="EM945" s="1062">
        <v>0</v>
      </c>
      <c r="EN945" s="1062">
        <v>8</v>
      </c>
      <c r="EO945" s="1062">
        <v>6</v>
      </c>
      <c r="EP945" s="1062">
        <v>14</v>
      </c>
      <c r="EQ945" s="1082">
        <v>1</v>
      </c>
      <c r="ER945" s="1082" t="s">
        <v>323</v>
      </c>
      <c r="EU945" s="1062">
        <v>0</v>
      </c>
      <c r="EV945" s="1062">
        <v>4</v>
      </c>
      <c r="EW945" s="1062">
        <v>3</v>
      </c>
      <c r="EX945" s="1062">
        <v>7</v>
      </c>
      <c r="EY945" s="1081">
        <v>1</v>
      </c>
      <c r="FB945" s="1062">
        <v>0</v>
      </c>
      <c r="FC945" s="1062">
        <v>6</v>
      </c>
      <c r="FD945" s="1062">
        <v>7</v>
      </c>
      <c r="FE945" s="1062">
        <v>13</v>
      </c>
      <c r="FF945" s="1082">
        <v>1</v>
      </c>
      <c r="FJ945" s="1062">
        <v>0</v>
      </c>
      <c r="FK945" s="1062">
        <v>0</v>
      </c>
      <c r="FL945" s="1062">
        <v>0</v>
      </c>
      <c r="FM945" s="1062">
        <v>0</v>
      </c>
      <c r="FN945" s="1124">
        <v>0</v>
      </c>
      <c r="FQ945" s="1062">
        <v>0</v>
      </c>
      <c r="FR945" s="1062">
        <v>0</v>
      </c>
      <c r="FS945" s="1062">
        <v>0</v>
      </c>
      <c r="FT945" s="1062">
        <v>0</v>
      </c>
      <c r="FU945" s="1076">
        <v>0</v>
      </c>
      <c r="FY945" s="1062">
        <v>0</v>
      </c>
      <c r="FZ945" s="1062">
        <v>0</v>
      </c>
      <c r="GA945" s="1062">
        <v>0</v>
      </c>
      <c r="GB945" s="590">
        <v>0</v>
      </c>
      <c r="GC945" s="1139">
        <v>1</v>
      </c>
      <c r="GE945" s="589">
        <v>0</v>
      </c>
      <c r="GF945" s="589">
        <v>19</v>
      </c>
      <c r="GG945" s="589">
        <v>18</v>
      </c>
      <c r="GH945" s="586">
        <v>0</v>
      </c>
      <c r="GI945" s="586">
        <v>0</v>
      </c>
    </row>
    <row r="946" spans="1:191" hidden="1" x14ac:dyDescent="0.35">
      <c r="A946" s="1225">
        <v>44046</v>
      </c>
      <c r="Q946" s="1607">
        <v>0</v>
      </c>
      <c r="R946" s="1607">
        <v>6</v>
      </c>
      <c r="S946" s="1607">
        <v>3</v>
      </c>
      <c r="T946" s="1607">
        <v>9</v>
      </c>
      <c r="U946" s="1076">
        <v>1</v>
      </c>
      <c r="W946" s="1607">
        <v>0</v>
      </c>
      <c r="X946" s="1607">
        <v>8</v>
      </c>
      <c r="Y946" s="1607">
        <v>4</v>
      </c>
      <c r="Z946" s="1607">
        <v>12</v>
      </c>
      <c r="AA946" s="1076">
        <v>1</v>
      </c>
      <c r="AC946" s="1607">
        <v>0</v>
      </c>
      <c r="AD946" s="1607">
        <v>1</v>
      </c>
      <c r="AE946" s="1607">
        <v>4</v>
      </c>
      <c r="AF946" s="1607">
        <v>5</v>
      </c>
      <c r="AG946" s="1076">
        <v>1</v>
      </c>
      <c r="AI946" s="1606">
        <v>0</v>
      </c>
      <c r="AJ946" s="1607">
        <v>1</v>
      </c>
      <c r="AK946" s="1607">
        <v>5</v>
      </c>
      <c r="AL946" s="1607">
        <v>6</v>
      </c>
      <c r="AM946" s="1607">
        <v>12</v>
      </c>
      <c r="AO946" s="1082">
        <v>0</v>
      </c>
      <c r="AP946" s="1607">
        <v>1</v>
      </c>
      <c r="AQ946" s="1607">
        <v>0</v>
      </c>
      <c r="AR946" s="1607">
        <v>1</v>
      </c>
      <c r="AS946" s="1607">
        <v>1</v>
      </c>
      <c r="AT946" s="1607">
        <v>2</v>
      </c>
      <c r="AU946" s="1082">
        <v>0</v>
      </c>
      <c r="AV946" s="1124" t="s">
        <v>323</v>
      </c>
      <c r="AW946" s="1606">
        <v>1</v>
      </c>
      <c r="AX946" s="1607">
        <v>0</v>
      </c>
      <c r="AY946" s="1607">
        <v>1</v>
      </c>
      <c r="AZ946" s="1607">
        <v>1</v>
      </c>
      <c r="BA946" s="1607">
        <v>2</v>
      </c>
      <c r="BD946" s="1606">
        <v>10</v>
      </c>
      <c r="BE946" s="1606">
        <v>1</v>
      </c>
      <c r="BF946" s="587" t="s">
        <v>323</v>
      </c>
      <c r="BG946" s="587">
        <v>1</v>
      </c>
      <c r="BH946" s="587">
        <v>4</v>
      </c>
      <c r="BI946" s="587">
        <v>8</v>
      </c>
      <c r="BJ946" s="1126">
        <v>13</v>
      </c>
      <c r="BK946" s="1127">
        <v>1</v>
      </c>
      <c r="BM946" s="1607">
        <v>2</v>
      </c>
      <c r="BN946" s="1607">
        <v>0</v>
      </c>
      <c r="BO946" s="1607">
        <v>0</v>
      </c>
      <c r="BP946" s="1607">
        <v>2</v>
      </c>
      <c r="BQ946" s="1128">
        <v>1</v>
      </c>
      <c r="BS946" s="1607">
        <v>2</v>
      </c>
      <c r="BT946" s="1607">
        <v>0</v>
      </c>
      <c r="BU946" s="1607">
        <v>0</v>
      </c>
      <c r="BV946" s="1607">
        <v>2</v>
      </c>
      <c r="BW946" s="1076">
        <v>1</v>
      </c>
      <c r="BY946" s="1606">
        <v>0</v>
      </c>
      <c r="BZ946" s="1606">
        <v>5</v>
      </c>
      <c r="CA946" s="1607">
        <v>1</v>
      </c>
      <c r="CB946" s="1607">
        <v>3</v>
      </c>
      <c r="CC946" s="1607">
        <v>6</v>
      </c>
      <c r="CD946" s="1607">
        <v>10</v>
      </c>
      <c r="CG946" s="1606"/>
      <c r="CH946" s="1607">
        <v>1</v>
      </c>
      <c r="CI946" s="1607">
        <v>4</v>
      </c>
      <c r="CJ946" s="1607">
        <v>8</v>
      </c>
      <c r="CK946" s="1607">
        <v>13</v>
      </c>
      <c r="CN946" s="1606"/>
      <c r="CO946" s="1606"/>
      <c r="CP946" s="1607">
        <v>2</v>
      </c>
      <c r="CQ946" s="1607">
        <v>0</v>
      </c>
      <c r="CR946" s="1607">
        <v>0</v>
      </c>
      <c r="CS946" s="1607">
        <v>2</v>
      </c>
      <c r="CV946" s="1606"/>
      <c r="CW946" s="1607">
        <v>2</v>
      </c>
      <c r="CX946" s="1607">
        <v>0</v>
      </c>
      <c r="CY946" s="1607">
        <v>0</v>
      </c>
      <c r="CZ946" s="1607">
        <v>2</v>
      </c>
      <c r="DA946" s="1082"/>
      <c r="DB946" s="1082"/>
      <c r="DC946" s="1082"/>
      <c r="DD946" s="1082"/>
      <c r="DE946" s="1082"/>
      <c r="DF946" s="1082"/>
      <c r="DG946" s="1082"/>
      <c r="DH946" s="1082"/>
      <c r="DI946" s="1082"/>
      <c r="DJ946" s="1082"/>
      <c r="DK946" s="1082"/>
      <c r="DL946" s="1082"/>
      <c r="DO946" s="1606"/>
      <c r="DP946" s="1606"/>
      <c r="DQ946" s="1607"/>
      <c r="DR946" s="1607"/>
      <c r="DS946" s="1607"/>
      <c r="DT946" s="1607"/>
      <c r="DW946" s="1606"/>
      <c r="DX946" s="1607"/>
      <c r="DY946" s="1607"/>
      <c r="DZ946" s="1607"/>
      <c r="EA946" s="1607"/>
      <c r="ED946" s="1606"/>
      <c r="EE946" s="1606"/>
      <c r="EF946" s="1607">
        <v>0</v>
      </c>
      <c r="EG946" s="1607">
        <v>5</v>
      </c>
      <c r="EH946" s="1607">
        <v>5</v>
      </c>
      <c r="EI946" s="1062">
        <v>10</v>
      </c>
      <c r="EM946" s="1062">
        <v>0</v>
      </c>
      <c r="EN946" s="1062">
        <v>5</v>
      </c>
      <c r="EO946" s="1062">
        <v>5</v>
      </c>
      <c r="EP946" s="1062">
        <v>10</v>
      </c>
      <c r="EU946" s="1062">
        <v>1</v>
      </c>
      <c r="EV946" s="1062">
        <v>4</v>
      </c>
      <c r="EW946" s="1062">
        <v>8</v>
      </c>
      <c r="EX946" s="1062">
        <v>13</v>
      </c>
      <c r="FB946" s="1062">
        <v>1</v>
      </c>
      <c r="FC946" s="1062">
        <v>5</v>
      </c>
      <c r="FD946" s="1062">
        <v>10</v>
      </c>
      <c r="FE946" s="1062">
        <v>16</v>
      </c>
      <c r="FJ946" s="1062">
        <v>0</v>
      </c>
      <c r="FK946" s="1062">
        <v>0</v>
      </c>
      <c r="FL946" s="1062">
        <v>0</v>
      </c>
      <c r="FM946" s="1062">
        <v>0</v>
      </c>
      <c r="FQ946" s="1062">
        <v>0</v>
      </c>
      <c r="FR946" s="1062">
        <v>0</v>
      </c>
      <c r="FS946" s="1062">
        <v>0</v>
      </c>
      <c r="FT946" s="1062">
        <v>0</v>
      </c>
      <c r="FY946" s="1062">
        <v>0</v>
      </c>
      <c r="FZ946" s="1062">
        <v>0</v>
      </c>
      <c r="GA946" s="1062">
        <v>3</v>
      </c>
      <c r="GB946" s="590">
        <v>3</v>
      </c>
      <c r="GE946" s="589">
        <v>4</v>
      </c>
      <c r="GF946" s="589">
        <v>14</v>
      </c>
      <c r="GG946" s="589">
        <v>27</v>
      </c>
      <c r="GH946" s="586">
        <v>0</v>
      </c>
      <c r="GI946" s="586">
        <v>0</v>
      </c>
    </row>
    <row r="947" spans="1:191" hidden="1" x14ac:dyDescent="0.35">
      <c r="A947" s="1225">
        <v>44047</v>
      </c>
      <c r="Q947" s="1062">
        <v>0</v>
      </c>
      <c r="R947" s="1062">
        <v>5</v>
      </c>
      <c r="S947" s="1062">
        <v>6</v>
      </c>
      <c r="T947" s="1062">
        <v>11</v>
      </c>
      <c r="U947" s="1076">
        <v>1</v>
      </c>
      <c r="W947" s="1062">
        <v>1</v>
      </c>
      <c r="X947" s="1062">
        <v>6</v>
      </c>
      <c r="Y947" s="1062">
        <v>6</v>
      </c>
      <c r="Z947" s="1062">
        <v>13</v>
      </c>
      <c r="AA947" s="1076">
        <v>1</v>
      </c>
      <c r="AC947" s="1062">
        <v>1</v>
      </c>
      <c r="AD947" s="1062">
        <v>6</v>
      </c>
      <c r="AE947" s="1062">
        <v>4</v>
      </c>
      <c r="AF947" s="1062">
        <v>11</v>
      </c>
      <c r="AG947" s="1076">
        <v>1</v>
      </c>
      <c r="AJ947" s="1062">
        <v>1</v>
      </c>
      <c r="AK947" s="1062">
        <v>6</v>
      </c>
      <c r="AL947" s="1062">
        <v>4</v>
      </c>
      <c r="AM947" s="1062">
        <v>11</v>
      </c>
      <c r="AN947" s="1076">
        <v>1</v>
      </c>
      <c r="AQ947" s="1062">
        <v>0</v>
      </c>
      <c r="AR947" s="1062">
        <v>5</v>
      </c>
      <c r="AS947" s="1062">
        <v>4</v>
      </c>
      <c r="AT947" s="1062">
        <v>9</v>
      </c>
      <c r="AU947" s="1082">
        <v>1</v>
      </c>
      <c r="AX947" s="1062">
        <v>0</v>
      </c>
      <c r="AY947" s="1062">
        <v>6</v>
      </c>
      <c r="AZ947" s="1062">
        <v>4</v>
      </c>
      <c r="BA947" s="1062">
        <v>10</v>
      </c>
      <c r="BB947" s="1082">
        <v>1</v>
      </c>
      <c r="BP947" s="1062">
        <v>0</v>
      </c>
      <c r="BQ947" s="1128">
        <v>1</v>
      </c>
      <c r="BR947" s="1081">
        <v>0</v>
      </c>
      <c r="BV947" s="1062">
        <v>0</v>
      </c>
      <c r="BW947" s="1076">
        <v>1</v>
      </c>
      <c r="CA947" s="1062">
        <v>0</v>
      </c>
      <c r="CB947" s="1062">
        <v>7</v>
      </c>
      <c r="CC947" s="1062">
        <v>4</v>
      </c>
      <c r="CD947" s="1062">
        <v>11</v>
      </c>
      <c r="CE947" s="1082">
        <v>1</v>
      </c>
      <c r="CF947" s="1082" t="s">
        <v>323</v>
      </c>
      <c r="CH947" s="1062">
        <v>0</v>
      </c>
      <c r="CI947" s="1062">
        <v>8</v>
      </c>
      <c r="CJ947" s="1062">
        <v>8</v>
      </c>
      <c r="CK947" s="1062">
        <v>16</v>
      </c>
      <c r="CL947" s="1082">
        <v>1</v>
      </c>
      <c r="CP947" s="1062">
        <v>2</v>
      </c>
      <c r="CQ947" s="1062">
        <v>0</v>
      </c>
      <c r="CR947" s="1062">
        <v>0</v>
      </c>
      <c r="CS947" s="1062">
        <v>2</v>
      </c>
      <c r="CT947" s="1082">
        <v>1</v>
      </c>
      <c r="CW947" s="1062">
        <v>2</v>
      </c>
      <c r="CX947" s="1062">
        <v>1</v>
      </c>
      <c r="CY947" s="1062">
        <v>0</v>
      </c>
      <c r="CZ947" s="1062">
        <v>3</v>
      </c>
      <c r="DA947" s="1082">
        <v>1</v>
      </c>
      <c r="DB947" s="1082"/>
      <c r="DC947" s="1082"/>
      <c r="DD947" s="1082"/>
      <c r="DE947" s="1082"/>
      <c r="DF947" s="1082"/>
      <c r="DG947" s="1082"/>
      <c r="DH947" s="1082"/>
      <c r="DI947" s="1082"/>
      <c r="DJ947" s="1082"/>
      <c r="DK947" s="1082"/>
      <c r="DL947" s="1082"/>
      <c r="EF947" s="1062">
        <v>0</v>
      </c>
      <c r="EG947" s="1062">
        <v>7</v>
      </c>
      <c r="EH947" s="1062">
        <v>7</v>
      </c>
      <c r="EI947" s="1062">
        <v>14</v>
      </c>
      <c r="EJ947" s="1082">
        <v>1</v>
      </c>
      <c r="EM947" s="1062">
        <v>0</v>
      </c>
      <c r="EN947" s="1062">
        <v>8</v>
      </c>
      <c r="EO947" s="1062">
        <v>11</v>
      </c>
      <c r="EP947" s="1062">
        <v>19</v>
      </c>
      <c r="EQ947" s="1082">
        <v>1</v>
      </c>
      <c r="ER947" s="1082" t="s">
        <v>323</v>
      </c>
      <c r="EU947" s="1062">
        <v>0</v>
      </c>
      <c r="EV947" s="1062">
        <v>7</v>
      </c>
      <c r="EW947" s="1062">
        <v>3</v>
      </c>
      <c r="EX947" s="1062">
        <v>10</v>
      </c>
      <c r="EY947" s="1081">
        <v>1</v>
      </c>
      <c r="FB947" s="1062">
        <v>0</v>
      </c>
      <c r="FC947" s="1062">
        <v>8</v>
      </c>
      <c r="FD947" s="1062">
        <v>6</v>
      </c>
      <c r="FE947" s="1062">
        <v>14</v>
      </c>
      <c r="FF947" s="1082">
        <v>1</v>
      </c>
      <c r="FJ947" s="1062">
        <v>0</v>
      </c>
      <c r="FK947" s="1062">
        <v>0</v>
      </c>
      <c r="FL947" s="1062">
        <v>0</v>
      </c>
      <c r="FM947" s="1062">
        <v>0</v>
      </c>
      <c r="FN947" s="1124">
        <v>0</v>
      </c>
      <c r="FQ947" s="1062">
        <v>0</v>
      </c>
      <c r="FR947" s="1062">
        <v>0</v>
      </c>
      <c r="FS947" s="1062">
        <v>0</v>
      </c>
      <c r="FT947" s="1062">
        <v>0</v>
      </c>
      <c r="FU947" s="1076">
        <v>0</v>
      </c>
      <c r="FY947" s="1062">
        <v>0</v>
      </c>
      <c r="FZ947" s="1062">
        <v>0</v>
      </c>
      <c r="GA947" s="1062">
        <v>2</v>
      </c>
      <c r="GB947" s="590">
        <v>2</v>
      </c>
      <c r="GC947" s="1139">
        <v>1</v>
      </c>
      <c r="GE947" s="589">
        <v>3</v>
      </c>
      <c r="GF947" s="589">
        <v>32</v>
      </c>
      <c r="GG947" s="589">
        <v>24</v>
      </c>
      <c r="GH947" s="586">
        <v>0</v>
      </c>
      <c r="GI947" s="586">
        <v>1</v>
      </c>
    </row>
    <row r="948" spans="1:191" hidden="1" x14ac:dyDescent="0.35">
      <c r="A948" s="1225">
        <v>44048</v>
      </c>
      <c r="Q948" s="1062">
        <v>0</v>
      </c>
      <c r="R948" s="1062">
        <v>3</v>
      </c>
      <c r="S948" s="1062">
        <v>9</v>
      </c>
      <c r="T948" s="1062">
        <v>12</v>
      </c>
      <c r="U948" s="1076">
        <v>1</v>
      </c>
      <c r="W948" s="1062">
        <v>0</v>
      </c>
      <c r="X948" s="1062">
        <v>3</v>
      </c>
      <c r="Y948" s="1062">
        <v>10</v>
      </c>
      <c r="Z948" s="1062">
        <v>13</v>
      </c>
      <c r="AA948" s="1076">
        <v>1</v>
      </c>
      <c r="AC948" s="1062">
        <v>0</v>
      </c>
      <c r="AD948" s="1062">
        <v>4</v>
      </c>
      <c r="AE948" s="1062">
        <v>2</v>
      </c>
      <c r="AF948" s="1062">
        <v>6</v>
      </c>
      <c r="AG948" s="1076">
        <v>1</v>
      </c>
      <c r="AJ948" s="1062">
        <v>0</v>
      </c>
      <c r="AK948" s="1062">
        <v>5</v>
      </c>
      <c r="AL948" s="1062">
        <v>3</v>
      </c>
      <c r="AM948" s="1062">
        <v>8</v>
      </c>
      <c r="AN948" s="1076">
        <v>1</v>
      </c>
      <c r="AQ948" s="1062">
        <v>0</v>
      </c>
      <c r="AR948" s="1062">
        <v>5</v>
      </c>
      <c r="AS948" s="1062">
        <v>9</v>
      </c>
      <c r="AT948" s="1062">
        <v>14</v>
      </c>
      <c r="AU948" s="1082">
        <v>1</v>
      </c>
      <c r="AX948" s="1062">
        <v>0</v>
      </c>
      <c r="AY948" s="1062">
        <v>6</v>
      </c>
      <c r="AZ948" s="1062">
        <v>10</v>
      </c>
      <c r="BA948" s="1062">
        <v>16</v>
      </c>
      <c r="BB948" s="1082">
        <v>1</v>
      </c>
      <c r="BP948" s="1062">
        <v>0</v>
      </c>
      <c r="BQ948" s="1128">
        <v>1</v>
      </c>
      <c r="BR948" s="1081">
        <v>0</v>
      </c>
      <c r="BV948" s="1062">
        <v>0</v>
      </c>
      <c r="BW948" s="1076">
        <v>1</v>
      </c>
      <c r="CA948" s="1062">
        <v>0</v>
      </c>
      <c r="CB948" s="1062">
        <v>3</v>
      </c>
      <c r="CC948" s="1062">
        <v>6</v>
      </c>
      <c r="CD948" s="1062">
        <v>9</v>
      </c>
      <c r="CE948" s="1082">
        <v>1</v>
      </c>
      <c r="CF948" s="1082" t="s">
        <v>323</v>
      </c>
      <c r="CH948" s="1062">
        <v>1</v>
      </c>
      <c r="CI948" s="1062">
        <v>4</v>
      </c>
      <c r="CJ948" s="1062">
        <v>7</v>
      </c>
      <c r="CK948" s="1062">
        <v>12</v>
      </c>
      <c r="CL948" s="1082">
        <v>1</v>
      </c>
      <c r="CP948" s="1062">
        <v>1</v>
      </c>
      <c r="CQ948" s="1062">
        <v>1</v>
      </c>
      <c r="CR948" s="1062">
        <v>0</v>
      </c>
      <c r="CS948" s="1062">
        <v>2</v>
      </c>
      <c r="CT948" s="1082">
        <v>1</v>
      </c>
      <c r="CW948" s="1062">
        <v>1</v>
      </c>
      <c r="CX948" s="1062">
        <v>1</v>
      </c>
      <c r="CY948" s="1062">
        <v>0</v>
      </c>
      <c r="CZ948" s="1062">
        <v>2</v>
      </c>
      <c r="DA948" s="1082">
        <v>1</v>
      </c>
      <c r="DB948" s="1082"/>
      <c r="DC948" s="1082"/>
      <c r="DD948" s="1082"/>
      <c r="DE948" s="1082"/>
      <c r="DF948" s="1082"/>
      <c r="DG948" s="1082"/>
      <c r="DH948" s="1082"/>
      <c r="DI948" s="1082"/>
      <c r="DJ948" s="1082"/>
      <c r="DK948" s="1082"/>
      <c r="DL948" s="1082"/>
      <c r="EF948" s="1062">
        <v>1</v>
      </c>
      <c r="EG948" s="1062">
        <v>4</v>
      </c>
      <c r="EH948" s="1062">
        <v>6</v>
      </c>
      <c r="EI948" s="1062">
        <v>11</v>
      </c>
      <c r="EJ948" s="1082">
        <v>1</v>
      </c>
      <c r="EM948" s="1062">
        <v>1</v>
      </c>
      <c r="EN948" s="1062">
        <v>5</v>
      </c>
      <c r="EO948" s="1062">
        <v>9</v>
      </c>
      <c r="EP948" s="1062">
        <v>15</v>
      </c>
      <c r="EQ948" s="1082">
        <v>1</v>
      </c>
      <c r="ER948" s="1082" t="s">
        <v>323</v>
      </c>
      <c r="EU948" s="1062">
        <v>0</v>
      </c>
      <c r="EV948" s="1062">
        <v>2</v>
      </c>
      <c r="EW948" s="1062">
        <v>5</v>
      </c>
      <c r="EX948" s="1062">
        <v>7</v>
      </c>
      <c r="EY948" s="1081">
        <v>1</v>
      </c>
      <c r="FB948" s="1062">
        <v>0</v>
      </c>
      <c r="FC948" s="1062">
        <v>5</v>
      </c>
      <c r="FD948" s="1062">
        <v>9</v>
      </c>
      <c r="FE948" s="1062">
        <v>14</v>
      </c>
      <c r="FF948" s="1082">
        <v>1</v>
      </c>
      <c r="FJ948" s="1062">
        <v>0</v>
      </c>
      <c r="FK948" s="1062">
        <v>0</v>
      </c>
      <c r="FL948" s="1062">
        <v>0</v>
      </c>
      <c r="FM948" s="1062">
        <v>0</v>
      </c>
      <c r="FN948" s="1124">
        <v>0</v>
      </c>
      <c r="FQ948" s="1062">
        <v>0</v>
      </c>
      <c r="FR948" s="1062">
        <v>0</v>
      </c>
      <c r="FS948" s="1062">
        <v>0</v>
      </c>
      <c r="FT948" s="1062">
        <v>0</v>
      </c>
      <c r="FU948" s="1076">
        <v>0</v>
      </c>
      <c r="FY948" s="1062">
        <v>0</v>
      </c>
      <c r="FZ948" s="1062">
        <v>1</v>
      </c>
      <c r="GA948" s="1062">
        <v>3</v>
      </c>
      <c r="GB948" s="590">
        <v>4</v>
      </c>
      <c r="GC948" s="1139">
        <v>1</v>
      </c>
      <c r="GE948" s="589">
        <v>2</v>
      </c>
      <c r="GF948" s="589">
        <v>20</v>
      </c>
      <c r="GG948" s="589">
        <v>31</v>
      </c>
      <c r="GH948" s="586">
        <v>0</v>
      </c>
      <c r="GI948" s="586">
        <v>1</v>
      </c>
    </row>
    <row r="949" spans="1:191" hidden="1" x14ac:dyDescent="0.35">
      <c r="A949" s="1225">
        <v>44049</v>
      </c>
      <c r="Q949" s="1062">
        <v>0</v>
      </c>
      <c r="R949" s="1062">
        <v>4</v>
      </c>
      <c r="S949" s="1062">
        <v>2</v>
      </c>
      <c r="T949" s="1062">
        <v>6</v>
      </c>
      <c r="U949" s="1076">
        <v>1</v>
      </c>
      <c r="W949" s="1062">
        <v>0</v>
      </c>
      <c r="X949" s="1062">
        <v>4</v>
      </c>
      <c r="Y949" s="1062">
        <v>3</v>
      </c>
      <c r="Z949" s="1062">
        <v>7</v>
      </c>
      <c r="AA949" s="1076">
        <v>1</v>
      </c>
      <c r="AC949" s="1062">
        <v>0</v>
      </c>
      <c r="AD949" s="1062">
        <v>3</v>
      </c>
      <c r="AE949" s="1062">
        <v>4</v>
      </c>
      <c r="AF949" s="1062">
        <v>7</v>
      </c>
      <c r="AG949" s="1076">
        <v>1</v>
      </c>
      <c r="AJ949" s="1062">
        <v>0</v>
      </c>
      <c r="AK949" s="1062">
        <v>5</v>
      </c>
      <c r="AL949" s="1062">
        <v>5</v>
      </c>
      <c r="AM949" s="1062">
        <v>10</v>
      </c>
      <c r="AN949" s="1076">
        <v>1</v>
      </c>
      <c r="AQ949" s="1062">
        <v>0</v>
      </c>
      <c r="AR949" s="1062">
        <v>3</v>
      </c>
      <c r="AS949" s="1062">
        <v>4</v>
      </c>
      <c r="AT949" s="1062">
        <v>7</v>
      </c>
      <c r="AU949" s="1082">
        <v>1</v>
      </c>
      <c r="AX949" s="1062">
        <v>0</v>
      </c>
      <c r="AY949" s="1062">
        <v>4</v>
      </c>
      <c r="AZ949" s="1062">
        <v>4</v>
      </c>
      <c r="BA949" s="1062">
        <v>8</v>
      </c>
      <c r="BB949" s="1082">
        <v>1</v>
      </c>
      <c r="BP949" s="1062">
        <v>0</v>
      </c>
      <c r="BQ949" s="1128">
        <v>1</v>
      </c>
      <c r="BR949" s="1081">
        <v>0</v>
      </c>
      <c r="BV949" s="1062">
        <v>0</v>
      </c>
      <c r="BW949" s="1076">
        <v>1</v>
      </c>
      <c r="CA949" s="1062">
        <v>0</v>
      </c>
      <c r="CB949" s="1062">
        <v>4</v>
      </c>
      <c r="CC949" s="1062">
        <v>4</v>
      </c>
      <c r="CD949" s="1062">
        <v>8</v>
      </c>
      <c r="CE949" s="1082">
        <v>1</v>
      </c>
      <c r="CF949" s="1082" t="s">
        <v>323</v>
      </c>
      <c r="CH949" s="1062">
        <v>0</v>
      </c>
      <c r="CI949" s="1062">
        <v>6</v>
      </c>
      <c r="CJ949" s="1062">
        <v>7</v>
      </c>
      <c r="CK949" s="1062">
        <v>13</v>
      </c>
      <c r="CL949" s="1082">
        <v>1</v>
      </c>
      <c r="CP949" s="1062">
        <v>2</v>
      </c>
      <c r="CQ949" s="1062">
        <v>0</v>
      </c>
      <c r="CR949" s="1062">
        <v>0</v>
      </c>
      <c r="CS949" s="1062">
        <v>2</v>
      </c>
      <c r="CT949" s="1082">
        <v>1</v>
      </c>
      <c r="CW949" s="1062">
        <v>2</v>
      </c>
      <c r="CX949" s="1062">
        <v>0</v>
      </c>
      <c r="CY949" s="1062">
        <v>0</v>
      </c>
      <c r="CZ949" s="1062">
        <v>2</v>
      </c>
      <c r="DA949" s="1082">
        <v>1</v>
      </c>
      <c r="DB949" s="1082"/>
      <c r="DC949" s="1082"/>
      <c r="DD949" s="1082"/>
      <c r="DE949" s="1082"/>
      <c r="DF949" s="1082"/>
      <c r="DG949" s="1082"/>
      <c r="DH949" s="1082"/>
      <c r="DI949" s="1082"/>
      <c r="DJ949" s="1082"/>
      <c r="DK949" s="1082"/>
      <c r="DL949" s="1082"/>
      <c r="EF949" s="1062">
        <v>0</v>
      </c>
      <c r="EG949" s="1062">
        <v>5</v>
      </c>
      <c r="EH949" s="1062">
        <v>2</v>
      </c>
      <c r="EI949" s="1062">
        <v>7</v>
      </c>
      <c r="EJ949" s="1082">
        <v>1</v>
      </c>
      <c r="EM949" s="1062">
        <v>0</v>
      </c>
      <c r="EN949" s="1062">
        <v>7</v>
      </c>
      <c r="EO949" s="1062">
        <v>4</v>
      </c>
      <c r="EP949" s="1062">
        <v>11</v>
      </c>
      <c r="EQ949" s="1082">
        <v>1</v>
      </c>
      <c r="ER949" s="1082" t="s">
        <v>323</v>
      </c>
      <c r="EU949" s="1062">
        <v>0</v>
      </c>
      <c r="EV949" s="1062">
        <v>4</v>
      </c>
      <c r="EW949" s="1062">
        <v>3</v>
      </c>
      <c r="EX949" s="1062">
        <v>7</v>
      </c>
      <c r="EY949" s="1081">
        <v>1</v>
      </c>
      <c r="FB949" s="1062">
        <v>0</v>
      </c>
      <c r="FC949" s="1062">
        <v>4</v>
      </c>
      <c r="FD949" s="1062">
        <v>9</v>
      </c>
      <c r="FE949" s="1062">
        <v>13</v>
      </c>
      <c r="FF949" s="1082">
        <v>1</v>
      </c>
      <c r="FJ949" s="1062">
        <v>0</v>
      </c>
      <c r="FK949" s="1062">
        <v>0</v>
      </c>
      <c r="FL949" s="1062">
        <v>0</v>
      </c>
      <c r="FM949" s="1062">
        <v>0</v>
      </c>
      <c r="FN949" s="1124">
        <v>0</v>
      </c>
      <c r="FQ949" s="1062">
        <v>0</v>
      </c>
      <c r="FR949" s="1062">
        <v>0</v>
      </c>
      <c r="FS949" s="1062">
        <v>0</v>
      </c>
      <c r="FT949" s="1062">
        <v>0</v>
      </c>
      <c r="FU949" s="1076">
        <v>0</v>
      </c>
      <c r="FY949" s="1062">
        <v>0</v>
      </c>
      <c r="FZ949" s="1062">
        <v>0</v>
      </c>
      <c r="GA949" s="1062">
        <v>0</v>
      </c>
      <c r="GB949" s="590">
        <v>0</v>
      </c>
      <c r="GC949" s="1139">
        <v>1</v>
      </c>
      <c r="GE949" s="589">
        <v>2</v>
      </c>
      <c r="GF949" s="589">
        <v>19</v>
      </c>
      <c r="GG949" s="589">
        <v>17</v>
      </c>
      <c r="GH949" s="586">
        <v>0</v>
      </c>
      <c r="GI949" s="586">
        <v>0</v>
      </c>
    </row>
    <row r="950" spans="1:191" hidden="1" x14ac:dyDescent="0.35">
      <c r="A950" s="1227">
        <v>44050</v>
      </c>
      <c r="Q950" s="1062">
        <v>0</v>
      </c>
      <c r="R950" s="1062">
        <v>3</v>
      </c>
      <c r="S950" s="1062">
        <v>3</v>
      </c>
      <c r="T950" s="1062">
        <v>6</v>
      </c>
      <c r="U950" s="1076">
        <v>1</v>
      </c>
      <c r="W950" s="1062">
        <v>0</v>
      </c>
      <c r="X950" s="1062">
        <v>3</v>
      </c>
      <c r="Y950" s="1062">
        <v>3</v>
      </c>
      <c r="Z950" s="1062">
        <v>6</v>
      </c>
      <c r="AA950" s="1076">
        <v>1</v>
      </c>
      <c r="AC950" s="1062">
        <v>0</v>
      </c>
      <c r="AD950" s="1062">
        <v>4</v>
      </c>
      <c r="AE950" s="1062">
        <v>4</v>
      </c>
      <c r="AF950" s="1062">
        <v>8</v>
      </c>
      <c r="AG950" s="1076">
        <v>1</v>
      </c>
      <c r="AJ950" s="1062">
        <v>0</v>
      </c>
      <c r="AK950" s="1062">
        <v>6</v>
      </c>
      <c r="AL950" s="1062">
        <v>4</v>
      </c>
      <c r="AM950" s="1062">
        <v>10</v>
      </c>
      <c r="AN950" s="1076">
        <v>1</v>
      </c>
      <c r="AQ950" s="1062">
        <v>0</v>
      </c>
      <c r="AR950" s="1062">
        <v>2</v>
      </c>
      <c r="AS950" s="1062">
        <v>2</v>
      </c>
      <c r="AT950" s="1062">
        <v>4</v>
      </c>
      <c r="AU950" s="1082">
        <v>1</v>
      </c>
      <c r="AX950" s="1062">
        <v>0</v>
      </c>
      <c r="AY950" s="1062">
        <v>3</v>
      </c>
      <c r="AZ950" s="1062">
        <v>2</v>
      </c>
      <c r="BA950" s="1062">
        <v>5</v>
      </c>
      <c r="BB950" s="1082">
        <v>1</v>
      </c>
      <c r="BP950" s="1062">
        <v>0</v>
      </c>
      <c r="BQ950" s="1128">
        <v>1</v>
      </c>
      <c r="BR950" s="1081">
        <v>0</v>
      </c>
      <c r="BV950" s="1062">
        <v>0</v>
      </c>
      <c r="BW950" s="1076">
        <v>1</v>
      </c>
      <c r="CA950" s="1062">
        <v>2</v>
      </c>
      <c r="CB950" s="1062">
        <v>3</v>
      </c>
      <c r="CC950" s="1062">
        <v>5</v>
      </c>
      <c r="CD950" s="1062">
        <v>10</v>
      </c>
      <c r="CE950" s="1082">
        <v>1</v>
      </c>
      <c r="CF950" s="1082" t="s">
        <v>323</v>
      </c>
      <c r="CH950" s="1062">
        <v>2</v>
      </c>
      <c r="CI950" s="1062">
        <v>4</v>
      </c>
      <c r="CJ950" s="1062">
        <v>6</v>
      </c>
      <c r="CK950" s="1062">
        <v>12</v>
      </c>
      <c r="CL950" s="1082">
        <v>1</v>
      </c>
      <c r="CP950" s="1062">
        <v>1</v>
      </c>
      <c r="CQ950" s="1062">
        <v>0</v>
      </c>
      <c r="CR950" s="1062">
        <v>0</v>
      </c>
      <c r="CS950" s="1062">
        <v>1</v>
      </c>
      <c r="CT950" s="1082">
        <v>1</v>
      </c>
      <c r="CW950" s="1062">
        <v>1</v>
      </c>
      <c r="CX950" s="1062">
        <v>0</v>
      </c>
      <c r="CY950" s="1062">
        <v>0</v>
      </c>
      <c r="CZ950" s="1062">
        <v>1</v>
      </c>
      <c r="DA950" s="1082">
        <v>1</v>
      </c>
      <c r="DB950" s="1082"/>
      <c r="DC950" s="1082"/>
      <c r="DD950" s="1082"/>
      <c r="DE950" s="1082"/>
      <c r="DF950" s="1082"/>
      <c r="DG950" s="1082"/>
      <c r="DH950" s="1082"/>
      <c r="DI950" s="1082"/>
      <c r="DJ950" s="1082"/>
      <c r="DK950" s="1082"/>
      <c r="DL950" s="1082"/>
      <c r="EF950" s="1062">
        <v>0</v>
      </c>
      <c r="EG950" s="1062">
        <v>3</v>
      </c>
      <c r="EH950" s="1062">
        <v>5</v>
      </c>
      <c r="EI950" s="1062">
        <v>8</v>
      </c>
      <c r="EJ950" s="1082">
        <v>1</v>
      </c>
      <c r="EM950" s="1062">
        <v>0</v>
      </c>
      <c r="EN950" s="1062">
        <v>4</v>
      </c>
      <c r="EO950" s="1062">
        <v>6</v>
      </c>
      <c r="EP950" s="1062">
        <v>10</v>
      </c>
      <c r="EQ950" s="1082">
        <v>1</v>
      </c>
      <c r="ER950" s="1082" t="s">
        <v>323</v>
      </c>
      <c r="EU950" s="1062">
        <v>0</v>
      </c>
      <c r="EV950" s="1062">
        <v>6</v>
      </c>
      <c r="EW950" s="1062">
        <v>3</v>
      </c>
      <c r="EX950" s="1062">
        <v>9</v>
      </c>
      <c r="EY950" s="1081">
        <v>1</v>
      </c>
      <c r="FB950" s="1062">
        <v>0</v>
      </c>
      <c r="FC950" s="1062">
        <v>8</v>
      </c>
      <c r="FD950" s="1062">
        <v>4</v>
      </c>
      <c r="FE950" s="1062">
        <v>12</v>
      </c>
      <c r="FF950" s="1082">
        <v>1</v>
      </c>
      <c r="FJ950" s="1062">
        <v>0</v>
      </c>
      <c r="FK950" s="1062">
        <v>0</v>
      </c>
      <c r="FL950" s="1062">
        <v>0</v>
      </c>
      <c r="FM950" s="1062">
        <v>0</v>
      </c>
      <c r="FN950" s="1124">
        <v>0</v>
      </c>
      <c r="FQ950" s="1062">
        <v>0</v>
      </c>
      <c r="FR950" s="1062">
        <v>0</v>
      </c>
      <c r="FS950" s="1062">
        <v>0</v>
      </c>
      <c r="FT950" s="1062">
        <v>0</v>
      </c>
      <c r="FU950" s="1076">
        <v>0</v>
      </c>
      <c r="FY950" s="1062">
        <v>0</v>
      </c>
      <c r="FZ950" s="1062">
        <v>0</v>
      </c>
      <c r="GA950" s="1062">
        <v>0</v>
      </c>
      <c r="GB950" s="590">
        <v>0</v>
      </c>
      <c r="GC950" s="1139">
        <v>1</v>
      </c>
      <c r="GE950" s="589">
        <v>3</v>
      </c>
      <c r="GF950" s="589">
        <v>18</v>
      </c>
      <c r="GG950" s="589">
        <v>19</v>
      </c>
      <c r="GH950" s="586">
        <v>0</v>
      </c>
      <c r="GI950" s="586">
        <v>0</v>
      </c>
    </row>
    <row r="951" spans="1:191" hidden="1" x14ac:dyDescent="0.35">
      <c r="A951" s="1225">
        <v>44053</v>
      </c>
      <c r="Q951" s="1062">
        <v>0</v>
      </c>
      <c r="R951" s="1062">
        <v>3</v>
      </c>
      <c r="S951" s="1062">
        <v>4</v>
      </c>
      <c r="T951" s="1062">
        <v>7</v>
      </c>
      <c r="U951" s="1076">
        <v>1</v>
      </c>
      <c r="W951" s="1062">
        <v>0</v>
      </c>
      <c r="X951" s="1062">
        <v>4</v>
      </c>
      <c r="Y951" s="1062">
        <v>4</v>
      </c>
      <c r="Z951" s="1062">
        <v>8</v>
      </c>
      <c r="AA951" s="1076">
        <v>1</v>
      </c>
      <c r="AC951" s="1062">
        <v>1</v>
      </c>
      <c r="AD951" s="1062">
        <v>0</v>
      </c>
      <c r="AE951" s="1062">
        <v>6</v>
      </c>
      <c r="AF951" s="1062">
        <v>7</v>
      </c>
      <c r="AG951" s="1076">
        <v>1</v>
      </c>
      <c r="AJ951" s="1062">
        <v>1</v>
      </c>
      <c r="AK951" s="1062">
        <v>0</v>
      </c>
      <c r="AL951" s="1062">
        <v>8</v>
      </c>
      <c r="AM951" s="1062">
        <v>9</v>
      </c>
      <c r="AN951" s="1076">
        <v>1</v>
      </c>
      <c r="AQ951" s="1062">
        <v>0</v>
      </c>
      <c r="AR951" s="1062">
        <v>1</v>
      </c>
      <c r="AS951" s="1062">
        <v>1</v>
      </c>
      <c r="AT951" s="1062">
        <v>2</v>
      </c>
      <c r="AU951" s="1082">
        <v>1</v>
      </c>
      <c r="AX951" s="1062">
        <v>0</v>
      </c>
      <c r="AY951" s="1062">
        <v>1</v>
      </c>
      <c r="AZ951" s="1062">
        <v>1</v>
      </c>
      <c r="BA951" s="1062">
        <v>2</v>
      </c>
      <c r="BB951" s="1082">
        <v>1</v>
      </c>
      <c r="BP951" s="1062">
        <v>0</v>
      </c>
      <c r="BQ951" s="1128">
        <v>1</v>
      </c>
      <c r="BR951" s="1081">
        <v>0</v>
      </c>
      <c r="BV951" s="1062">
        <v>0</v>
      </c>
      <c r="BW951" s="1076">
        <v>1</v>
      </c>
      <c r="CA951" s="1062">
        <v>0</v>
      </c>
      <c r="CB951" s="1062">
        <v>6</v>
      </c>
      <c r="CC951" s="1062">
        <v>5</v>
      </c>
      <c r="CD951" s="1062">
        <v>11</v>
      </c>
      <c r="CE951" s="1082">
        <v>1</v>
      </c>
      <c r="CF951" s="1082" t="s">
        <v>323</v>
      </c>
      <c r="CH951" s="1062">
        <v>0</v>
      </c>
      <c r="CI951" s="1062">
        <v>7</v>
      </c>
      <c r="CJ951" s="1062">
        <v>7</v>
      </c>
      <c r="CK951" s="1062">
        <v>14</v>
      </c>
      <c r="CL951" s="1082">
        <v>1</v>
      </c>
      <c r="CP951" s="1062">
        <v>1</v>
      </c>
      <c r="CQ951" s="1062">
        <v>0</v>
      </c>
      <c r="CR951" s="1062">
        <v>0</v>
      </c>
      <c r="CS951" s="1062">
        <v>1</v>
      </c>
      <c r="CT951" s="1082">
        <v>1</v>
      </c>
      <c r="CW951" s="1062">
        <v>1</v>
      </c>
      <c r="CX951" s="1062">
        <v>0</v>
      </c>
      <c r="CY951" s="1062">
        <v>0</v>
      </c>
      <c r="CZ951" s="1062">
        <v>1</v>
      </c>
      <c r="DA951" s="1082">
        <v>1</v>
      </c>
      <c r="DB951" s="1082"/>
      <c r="DC951" s="1082"/>
      <c r="DD951" s="1082"/>
      <c r="DE951" s="1082"/>
      <c r="DF951" s="1082"/>
      <c r="DG951" s="1082"/>
      <c r="DH951" s="1082"/>
      <c r="DI951" s="1082"/>
      <c r="DJ951" s="1082"/>
      <c r="DK951" s="1082"/>
      <c r="DL951" s="1082"/>
      <c r="EF951" s="1062">
        <v>0</v>
      </c>
      <c r="EG951" s="1062">
        <v>3</v>
      </c>
      <c r="EH951" s="1062">
        <v>4</v>
      </c>
      <c r="EI951" s="1062">
        <v>7</v>
      </c>
      <c r="EJ951" s="1082">
        <v>1</v>
      </c>
      <c r="EM951" s="1062">
        <v>0</v>
      </c>
      <c r="EN951" s="1062">
        <v>5</v>
      </c>
      <c r="EO951" s="1062">
        <v>6</v>
      </c>
      <c r="EP951" s="1062">
        <v>11</v>
      </c>
      <c r="EQ951" s="1082">
        <v>1</v>
      </c>
      <c r="ER951" s="1082" t="s">
        <v>323</v>
      </c>
      <c r="EU951" s="1062">
        <v>0</v>
      </c>
      <c r="EV951" s="1062">
        <v>4</v>
      </c>
      <c r="EW951" s="1062">
        <v>3</v>
      </c>
      <c r="EX951" s="1062">
        <v>7</v>
      </c>
      <c r="EY951" s="1081">
        <v>1</v>
      </c>
      <c r="FB951" s="1062">
        <v>0</v>
      </c>
      <c r="FC951" s="1062">
        <v>5</v>
      </c>
      <c r="FD951" s="1062">
        <v>5</v>
      </c>
      <c r="FE951" s="1062">
        <v>10</v>
      </c>
      <c r="FF951" s="1082">
        <v>1</v>
      </c>
      <c r="FJ951" s="1062">
        <v>0</v>
      </c>
      <c r="FK951" s="1062">
        <v>0</v>
      </c>
      <c r="FL951" s="1062">
        <v>3</v>
      </c>
      <c r="FM951" s="1062">
        <v>3</v>
      </c>
      <c r="FN951" s="1124">
        <v>1</v>
      </c>
      <c r="FQ951" s="1062">
        <v>0</v>
      </c>
      <c r="FR951" s="1062">
        <v>0</v>
      </c>
      <c r="FS951" s="1062">
        <v>4</v>
      </c>
      <c r="FT951" s="1062">
        <v>4</v>
      </c>
      <c r="FU951" s="1076">
        <v>1</v>
      </c>
      <c r="FY951" s="1062">
        <v>0</v>
      </c>
      <c r="FZ951" s="1062">
        <v>0</v>
      </c>
      <c r="GA951" s="1062">
        <v>0</v>
      </c>
      <c r="GB951" s="590">
        <v>0</v>
      </c>
      <c r="GC951" s="1139">
        <v>1</v>
      </c>
      <c r="GE951" s="589">
        <v>2</v>
      </c>
      <c r="GF951" s="589">
        <v>14</v>
      </c>
      <c r="GG951" s="589">
        <v>22</v>
      </c>
      <c r="GH951" s="586">
        <v>0</v>
      </c>
      <c r="GI951" s="586">
        <v>1</v>
      </c>
    </row>
    <row r="952" spans="1:191" hidden="1" x14ac:dyDescent="0.35">
      <c r="A952" s="1225">
        <v>44054</v>
      </c>
      <c r="Q952" s="1062">
        <v>0</v>
      </c>
      <c r="R952" s="1062">
        <v>7</v>
      </c>
      <c r="S952" s="1062">
        <v>3</v>
      </c>
      <c r="T952" s="1062">
        <v>10</v>
      </c>
      <c r="U952" s="1076">
        <v>1</v>
      </c>
      <c r="W952" s="1062">
        <v>0</v>
      </c>
      <c r="X952" s="1062">
        <v>7</v>
      </c>
      <c r="Y952" s="1062">
        <v>4</v>
      </c>
      <c r="Z952" s="1062">
        <v>11</v>
      </c>
      <c r="AA952" s="1076">
        <v>1</v>
      </c>
      <c r="AC952" s="1062">
        <v>0</v>
      </c>
      <c r="AD952" s="1062">
        <v>4</v>
      </c>
      <c r="AE952" s="1062">
        <v>6</v>
      </c>
      <c r="AF952" s="1062">
        <v>10</v>
      </c>
      <c r="AG952" s="1076">
        <v>1</v>
      </c>
      <c r="AJ952" s="1062">
        <v>0</v>
      </c>
      <c r="AK952" s="1062">
        <v>6</v>
      </c>
      <c r="AL952" s="1062">
        <v>6</v>
      </c>
      <c r="AM952" s="1062">
        <v>12</v>
      </c>
      <c r="AN952" s="1076">
        <v>1</v>
      </c>
      <c r="AQ952" s="1062">
        <v>0</v>
      </c>
      <c r="AR952" s="1062">
        <v>5</v>
      </c>
      <c r="AS952" s="1062">
        <v>6</v>
      </c>
      <c r="AT952" s="1062">
        <v>11</v>
      </c>
      <c r="AU952" s="1082">
        <v>1</v>
      </c>
      <c r="AX952" s="1062">
        <v>0</v>
      </c>
      <c r="AY952" s="1062">
        <v>6</v>
      </c>
      <c r="AZ952" s="1062">
        <v>6</v>
      </c>
      <c r="BA952" s="1062">
        <v>12</v>
      </c>
      <c r="BB952" s="1082">
        <v>1</v>
      </c>
      <c r="BP952" s="1062">
        <v>0</v>
      </c>
      <c r="BQ952" s="1128">
        <v>1</v>
      </c>
      <c r="BR952" s="1081">
        <v>0</v>
      </c>
      <c r="BV952" s="1062">
        <v>0</v>
      </c>
      <c r="BW952" s="1076">
        <v>1</v>
      </c>
      <c r="CA952" s="1062">
        <v>0</v>
      </c>
      <c r="CB952" s="1062">
        <v>5</v>
      </c>
      <c r="CC952" s="1062">
        <v>4</v>
      </c>
      <c r="CD952" s="1062">
        <v>9</v>
      </c>
      <c r="CE952" s="1082">
        <v>1</v>
      </c>
      <c r="CF952" s="1082" t="s">
        <v>323</v>
      </c>
      <c r="CH952" s="1062">
        <v>0</v>
      </c>
      <c r="CI952" s="1062">
        <v>5</v>
      </c>
      <c r="CJ952" s="1062">
        <v>8</v>
      </c>
      <c r="CK952" s="1062">
        <v>13</v>
      </c>
      <c r="CL952" s="1082">
        <v>1</v>
      </c>
      <c r="CP952" s="1062">
        <v>0</v>
      </c>
      <c r="CQ952" s="1062">
        <v>0</v>
      </c>
      <c r="CR952" s="1062">
        <v>0</v>
      </c>
      <c r="CS952" s="1062">
        <v>0</v>
      </c>
      <c r="CT952" s="1082">
        <v>1</v>
      </c>
      <c r="CW952" s="1062">
        <v>0</v>
      </c>
      <c r="CX952" s="1062">
        <v>0</v>
      </c>
      <c r="CY952" s="1062">
        <v>0</v>
      </c>
      <c r="CZ952" s="1062">
        <v>0</v>
      </c>
      <c r="DA952" s="1082">
        <v>1</v>
      </c>
      <c r="DB952" s="1082"/>
      <c r="DC952" s="1082"/>
      <c r="DD952" s="1082"/>
      <c r="DE952" s="1082"/>
      <c r="DF952" s="1082"/>
      <c r="DG952" s="1082"/>
      <c r="DH952" s="1082"/>
      <c r="DI952" s="1082"/>
      <c r="DJ952" s="1082"/>
      <c r="DK952" s="1082"/>
      <c r="DL952" s="1082"/>
      <c r="EF952" s="1062">
        <v>0</v>
      </c>
      <c r="EG952" s="1062">
        <v>7</v>
      </c>
      <c r="EH952" s="1062">
        <v>6</v>
      </c>
      <c r="EI952" s="1062">
        <v>13</v>
      </c>
      <c r="EJ952" s="1082">
        <v>1</v>
      </c>
      <c r="EM952" s="1062">
        <v>0</v>
      </c>
      <c r="EN952" s="1062">
        <v>8</v>
      </c>
      <c r="EO952" s="1062">
        <v>6</v>
      </c>
      <c r="EP952" s="1062">
        <v>14</v>
      </c>
      <c r="EQ952" s="1082">
        <v>1</v>
      </c>
      <c r="ER952" s="1082" t="s">
        <v>323</v>
      </c>
      <c r="EU952" s="1062">
        <v>1</v>
      </c>
      <c r="EV952" s="1062">
        <v>4</v>
      </c>
      <c r="EW952" s="1062">
        <v>8</v>
      </c>
      <c r="EX952" s="1062">
        <v>13</v>
      </c>
      <c r="EY952" s="1081">
        <v>1</v>
      </c>
      <c r="FB952" s="1062">
        <v>1</v>
      </c>
      <c r="FC952" s="1062">
        <v>5</v>
      </c>
      <c r="FD952" s="1062">
        <v>9</v>
      </c>
      <c r="FE952" s="1062">
        <v>15</v>
      </c>
      <c r="FF952" s="1082">
        <v>1</v>
      </c>
      <c r="FJ952" s="1062">
        <v>0</v>
      </c>
      <c r="FK952" s="1062">
        <v>9</v>
      </c>
      <c r="FL952" s="1062">
        <v>7</v>
      </c>
      <c r="FM952" s="1062">
        <v>16</v>
      </c>
      <c r="FN952" s="1124">
        <v>1</v>
      </c>
      <c r="FQ952" s="1062">
        <v>0</v>
      </c>
      <c r="FR952" s="1062">
        <v>9</v>
      </c>
      <c r="FS952" s="1062">
        <v>8</v>
      </c>
      <c r="FT952" s="1062">
        <v>17</v>
      </c>
      <c r="FU952" s="1076">
        <v>1</v>
      </c>
      <c r="FY952" s="1062">
        <v>0</v>
      </c>
      <c r="FZ952" s="1062">
        <v>2</v>
      </c>
      <c r="GA952" s="1062">
        <v>0</v>
      </c>
      <c r="GB952" s="590">
        <v>2</v>
      </c>
      <c r="GC952" s="1139">
        <v>1</v>
      </c>
      <c r="GE952" s="589">
        <v>1</v>
      </c>
      <c r="GF952" s="589">
        <v>36</v>
      </c>
      <c r="GG952" s="589">
        <v>37</v>
      </c>
      <c r="GH952" s="586">
        <v>0</v>
      </c>
      <c r="GI952" s="586">
        <v>1</v>
      </c>
    </row>
    <row r="953" spans="1:191" hidden="1" x14ac:dyDescent="0.35">
      <c r="A953" s="1225">
        <v>44055</v>
      </c>
      <c r="Q953" s="1062">
        <v>0</v>
      </c>
      <c r="R953" s="1062">
        <v>4</v>
      </c>
      <c r="S953" s="1062">
        <v>4</v>
      </c>
      <c r="T953" s="1062">
        <v>8</v>
      </c>
      <c r="U953" s="1076">
        <v>1</v>
      </c>
      <c r="W953" s="1062">
        <v>0</v>
      </c>
      <c r="X953" s="1062">
        <v>4</v>
      </c>
      <c r="Y953" s="1062">
        <v>4</v>
      </c>
      <c r="Z953" s="1062">
        <v>8</v>
      </c>
      <c r="AA953" s="1076">
        <v>1</v>
      </c>
      <c r="AC953" s="1062">
        <v>0</v>
      </c>
      <c r="AD953" s="1062">
        <v>4</v>
      </c>
      <c r="AE953" s="1062">
        <v>4</v>
      </c>
      <c r="AF953" s="1062">
        <v>8</v>
      </c>
      <c r="AG953" s="1076">
        <v>1</v>
      </c>
      <c r="AJ953" s="1062">
        <v>0</v>
      </c>
      <c r="AK953" s="1062">
        <v>6</v>
      </c>
      <c r="AL953" s="1062">
        <v>4</v>
      </c>
      <c r="AM953" s="1062">
        <v>10</v>
      </c>
      <c r="AN953" s="1076">
        <v>1</v>
      </c>
      <c r="AQ953" s="1062">
        <v>1</v>
      </c>
      <c r="AR953" s="1062">
        <v>5</v>
      </c>
      <c r="AS953" s="1062">
        <v>3</v>
      </c>
      <c r="AT953" s="1062">
        <v>9</v>
      </c>
      <c r="AU953" s="1082">
        <v>1</v>
      </c>
      <c r="AX953" s="1062">
        <v>1</v>
      </c>
      <c r="AY953" s="1062">
        <v>5</v>
      </c>
      <c r="AZ953" s="1062">
        <v>3</v>
      </c>
      <c r="BA953" s="1062">
        <v>9</v>
      </c>
      <c r="BB953" s="1082">
        <v>1</v>
      </c>
      <c r="BP953" s="1062">
        <v>0</v>
      </c>
      <c r="BQ953" s="1128">
        <v>1</v>
      </c>
      <c r="BR953" s="1081">
        <v>0</v>
      </c>
      <c r="BV953" s="1062">
        <v>0</v>
      </c>
      <c r="BW953" s="1076">
        <v>1</v>
      </c>
      <c r="CA953" s="1062">
        <v>0</v>
      </c>
      <c r="CB953" s="1062">
        <v>2</v>
      </c>
      <c r="CC953" s="1062">
        <v>6</v>
      </c>
      <c r="CD953" s="1062">
        <v>8</v>
      </c>
      <c r="CE953" s="1082">
        <v>1</v>
      </c>
      <c r="CF953" s="1082" t="s">
        <v>323</v>
      </c>
      <c r="CH953" s="1062">
        <v>0</v>
      </c>
      <c r="CI953" s="1062">
        <v>2</v>
      </c>
      <c r="CJ953" s="1062">
        <v>11</v>
      </c>
      <c r="CK953" s="1062">
        <v>13</v>
      </c>
      <c r="CL953" s="1082">
        <v>1</v>
      </c>
      <c r="CP953" s="1062">
        <v>0</v>
      </c>
      <c r="CQ953" s="1062">
        <v>0</v>
      </c>
      <c r="CR953" s="1062">
        <v>0</v>
      </c>
      <c r="CS953" s="1062">
        <v>0</v>
      </c>
      <c r="CT953" s="1082">
        <v>1</v>
      </c>
      <c r="CW953" s="1062">
        <v>0</v>
      </c>
      <c r="CX953" s="1062">
        <v>0</v>
      </c>
      <c r="CY953" s="1062">
        <v>0</v>
      </c>
      <c r="CZ953" s="1062">
        <v>0</v>
      </c>
      <c r="DA953" s="1082">
        <v>1</v>
      </c>
      <c r="DB953" s="1082"/>
      <c r="DC953" s="1082"/>
      <c r="DD953" s="1082"/>
      <c r="DE953" s="1082"/>
      <c r="DF953" s="1082"/>
      <c r="DG953" s="1082"/>
      <c r="DH953" s="1082"/>
      <c r="DI953" s="1082"/>
      <c r="DJ953" s="1082"/>
      <c r="DK953" s="1082"/>
      <c r="DL953" s="1082"/>
      <c r="EF953" s="1062">
        <v>0</v>
      </c>
      <c r="EG953" s="1062">
        <v>2</v>
      </c>
      <c r="EH953" s="1062">
        <v>9</v>
      </c>
      <c r="EI953" s="1062">
        <v>11</v>
      </c>
      <c r="EJ953" s="1082">
        <v>1</v>
      </c>
      <c r="EM953" s="1062">
        <v>0</v>
      </c>
      <c r="EN953" s="1062">
        <v>5</v>
      </c>
      <c r="EO953" s="1062">
        <v>10</v>
      </c>
      <c r="EP953" s="1062">
        <v>15</v>
      </c>
      <c r="EQ953" s="1082">
        <v>1</v>
      </c>
      <c r="ER953" s="1082" t="s">
        <v>323</v>
      </c>
      <c r="EU953" s="1062">
        <v>1</v>
      </c>
      <c r="EV953" s="1062">
        <v>4</v>
      </c>
      <c r="EW953" s="1062">
        <v>8</v>
      </c>
      <c r="EX953" s="1062">
        <v>13</v>
      </c>
      <c r="EY953" s="1081">
        <v>1</v>
      </c>
      <c r="FB953" s="1062">
        <v>1</v>
      </c>
      <c r="FC953" s="1062">
        <v>4</v>
      </c>
      <c r="FD953" s="1062">
        <v>12</v>
      </c>
      <c r="FE953" s="1062">
        <v>17</v>
      </c>
      <c r="FF953" s="1082">
        <v>1</v>
      </c>
      <c r="FJ953" s="1062">
        <v>0</v>
      </c>
      <c r="FK953" s="1062">
        <v>7</v>
      </c>
      <c r="FL953" s="1062">
        <v>8</v>
      </c>
      <c r="FM953" s="1062">
        <v>15</v>
      </c>
      <c r="FN953" s="1124">
        <v>1</v>
      </c>
      <c r="FQ953" s="1062">
        <v>0</v>
      </c>
      <c r="FR953" s="1062">
        <v>8</v>
      </c>
      <c r="FS953" s="1062">
        <v>11</v>
      </c>
      <c r="FT953" s="1062">
        <v>19</v>
      </c>
      <c r="FU953" s="1076">
        <v>1</v>
      </c>
      <c r="FY953" s="1062">
        <v>0</v>
      </c>
      <c r="FZ953" s="1062">
        <v>1</v>
      </c>
      <c r="GA953" s="1062">
        <v>2</v>
      </c>
      <c r="GB953" s="590">
        <v>3</v>
      </c>
      <c r="GC953" s="1139">
        <v>1</v>
      </c>
      <c r="GE953" s="589">
        <v>2</v>
      </c>
      <c r="GF953" s="589">
        <v>25</v>
      </c>
      <c r="GG953" s="589">
        <v>40</v>
      </c>
      <c r="GH953" s="586">
        <v>0</v>
      </c>
      <c r="GI953" s="586">
        <v>2</v>
      </c>
    </row>
    <row r="954" spans="1:191" hidden="1" x14ac:dyDescent="0.35">
      <c r="A954" s="1225">
        <v>44056</v>
      </c>
      <c r="Q954" s="1062">
        <v>1</v>
      </c>
      <c r="R954" s="1062">
        <v>3</v>
      </c>
      <c r="S954" s="1062">
        <v>4</v>
      </c>
      <c r="T954" s="1062">
        <v>8</v>
      </c>
      <c r="U954" s="1076">
        <v>1</v>
      </c>
      <c r="W954" s="1062">
        <v>1</v>
      </c>
      <c r="X954" s="1062">
        <v>3</v>
      </c>
      <c r="Y954" s="1062">
        <v>4</v>
      </c>
      <c r="Z954" s="1062">
        <v>8</v>
      </c>
      <c r="AA954" s="1076">
        <v>1</v>
      </c>
      <c r="AC954" s="1062">
        <v>0</v>
      </c>
      <c r="AD954" s="1062">
        <v>5</v>
      </c>
      <c r="AE954" s="1062">
        <v>5</v>
      </c>
      <c r="AF954" s="1062">
        <v>10</v>
      </c>
      <c r="AG954" s="1076">
        <v>1</v>
      </c>
      <c r="AJ954" s="1062">
        <v>0</v>
      </c>
      <c r="AK954" s="1062">
        <v>7</v>
      </c>
      <c r="AL954" s="1062">
        <v>6</v>
      </c>
      <c r="AM954" s="1062">
        <v>13</v>
      </c>
      <c r="AN954" s="1076">
        <v>1</v>
      </c>
      <c r="AQ954" s="1062">
        <v>0</v>
      </c>
      <c r="AR954" s="1062">
        <v>5</v>
      </c>
      <c r="AS954" s="1062">
        <v>5</v>
      </c>
      <c r="AT954" s="1062">
        <v>10</v>
      </c>
      <c r="AU954" s="1082">
        <v>1</v>
      </c>
      <c r="AX954" s="1062">
        <v>1</v>
      </c>
      <c r="AY954" s="1062">
        <v>6</v>
      </c>
      <c r="AZ954" s="1062">
        <v>5</v>
      </c>
      <c r="BA954" s="1062">
        <v>12</v>
      </c>
      <c r="BB954" s="1082">
        <v>1</v>
      </c>
      <c r="BP954" s="1062">
        <v>0</v>
      </c>
      <c r="BQ954" s="1128">
        <v>1</v>
      </c>
      <c r="BR954" s="1081">
        <v>0</v>
      </c>
      <c r="BV954" s="1062">
        <v>0</v>
      </c>
      <c r="BW954" s="1076">
        <v>1</v>
      </c>
      <c r="CA954" s="1062">
        <v>0</v>
      </c>
      <c r="CB954" s="1062">
        <v>2</v>
      </c>
      <c r="CC954" s="1062">
        <v>9</v>
      </c>
      <c r="CD954" s="1062">
        <v>11</v>
      </c>
      <c r="CE954" s="1082">
        <v>1</v>
      </c>
      <c r="CF954" s="1082" t="s">
        <v>323</v>
      </c>
      <c r="CH954" s="1062">
        <v>0</v>
      </c>
      <c r="CI954" s="1062">
        <v>5</v>
      </c>
      <c r="CJ954" s="1062">
        <v>16</v>
      </c>
      <c r="CK954" s="1062">
        <v>21</v>
      </c>
      <c r="CL954" s="1082">
        <v>1</v>
      </c>
      <c r="CP954" s="1062">
        <v>1</v>
      </c>
      <c r="CQ954" s="1062">
        <v>0</v>
      </c>
      <c r="CR954" s="1062">
        <v>0</v>
      </c>
      <c r="CS954" s="1062">
        <v>1</v>
      </c>
      <c r="CT954" s="1082">
        <v>1</v>
      </c>
      <c r="CW954" s="1062">
        <v>1</v>
      </c>
      <c r="CX954" s="1062">
        <v>0</v>
      </c>
      <c r="CY954" s="1062">
        <v>0</v>
      </c>
      <c r="CZ954" s="1062">
        <v>1</v>
      </c>
      <c r="DA954" s="1082">
        <v>1</v>
      </c>
      <c r="DB954" s="1082"/>
      <c r="DC954" s="1082"/>
      <c r="DD954" s="1082"/>
      <c r="DE954" s="1082"/>
      <c r="DF954" s="1082"/>
      <c r="DG954" s="1082"/>
      <c r="DH954" s="1082"/>
      <c r="DI954" s="1082"/>
      <c r="DJ954" s="1082"/>
      <c r="DK954" s="1082"/>
      <c r="DL954" s="1082"/>
      <c r="EF954" s="1062">
        <v>0</v>
      </c>
      <c r="EG954" s="1062">
        <v>4</v>
      </c>
      <c r="EH954" s="1062">
        <v>8</v>
      </c>
      <c r="EI954" s="1062">
        <v>12</v>
      </c>
      <c r="EJ954" s="1082">
        <v>1</v>
      </c>
      <c r="EM954" s="1062">
        <v>0</v>
      </c>
      <c r="EN954" s="1062">
        <v>11</v>
      </c>
      <c r="EO954" s="1062">
        <v>12</v>
      </c>
      <c r="EP954" s="1062">
        <v>23</v>
      </c>
      <c r="EQ954" s="1082">
        <v>1</v>
      </c>
      <c r="ER954" s="1082" t="s">
        <v>323</v>
      </c>
      <c r="EU954" s="1062">
        <v>0</v>
      </c>
      <c r="EV954" s="1062">
        <v>3</v>
      </c>
      <c r="EW954" s="1062">
        <v>7</v>
      </c>
      <c r="EX954" s="1062">
        <v>10</v>
      </c>
      <c r="EY954" s="1081">
        <v>1</v>
      </c>
      <c r="FB954" s="1062">
        <v>0</v>
      </c>
      <c r="FC954" s="1062">
        <v>5</v>
      </c>
      <c r="FD954" s="1062">
        <v>10</v>
      </c>
      <c r="FE954" s="1062">
        <v>15</v>
      </c>
      <c r="FF954" s="1082">
        <v>1</v>
      </c>
      <c r="FJ954" s="1062">
        <v>0</v>
      </c>
      <c r="FK954" s="1062">
        <v>4</v>
      </c>
      <c r="FL954" s="1062">
        <v>10</v>
      </c>
      <c r="FM954" s="1062">
        <v>14</v>
      </c>
      <c r="FN954" s="1124">
        <v>1</v>
      </c>
      <c r="FQ954" s="1062">
        <v>0</v>
      </c>
      <c r="FR954" s="1062">
        <v>7</v>
      </c>
      <c r="FS954" s="1062">
        <v>12</v>
      </c>
      <c r="FT954" s="1062">
        <v>19</v>
      </c>
      <c r="FU954" s="1076">
        <v>1</v>
      </c>
      <c r="FY954" s="1062">
        <v>0</v>
      </c>
      <c r="FZ954" s="1062">
        <v>2</v>
      </c>
      <c r="GA954" s="1062">
        <v>0</v>
      </c>
      <c r="GB954" s="590">
        <v>2</v>
      </c>
      <c r="GC954" s="1139">
        <v>1</v>
      </c>
      <c r="GE954" s="589">
        <v>1</v>
      </c>
      <c r="GF954" s="589">
        <v>25</v>
      </c>
      <c r="GG954" s="589">
        <v>44</v>
      </c>
      <c r="GH954" s="586">
        <v>0</v>
      </c>
      <c r="GI954" s="586">
        <v>1</v>
      </c>
    </row>
    <row r="955" spans="1:191" hidden="1" x14ac:dyDescent="0.35">
      <c r="A955" s="1227">
        <v>44057</v>
      </c>
      <c r="Q955" s="1062">
        <v>0</v>
      </c>
      <c r="R955" s="1062">
        <v>2</v>
      </c>
      <c r="S955" s="1062">
        <v>3</v>
      </c>
      <c r="T955" s="1062">
        <v>5</v>
      </c>
      <c r="U955" s="1076">
        <v>1</v>
      </c>
      <c r="W955" s="1062">
        <v>0</v>
      </c>
      <c r="X955" s="1062">
        <v>2</v>
      </c>
      <c r="Y955" s="1062">
        <v>3</v>
      </c>
      <c r="Z955" s="1062">
        <v>5</v>
      </c>
      <c r="AA955" s="1076">
        <v>1</v>
      </c>
      <c r="AC955" s="1062">
        <v>0</v>
      </c>
      <c r="AD955" s="1062">
        <v>4</v>
      </c>
      <c r="AE955" s="1062">
        <v>1</v>
      </c>
      <c r="AF955" s="1062">
        <v>5</v>
      </c>
      <c r="AG955" s="1076">
        <v>1</v>
      </c>
      <c r="AJ955" s="1062">
        <v>0</v>
      </c>
      <c r="AK955" s="1062">
        <v>7</v>
      </c>
      <c r="AL955" s="1062">
        <v>2</v>
      </c>
      <c r="AM955" s="1062">
        <v>9</v>
      </c>
      <c r="AN955" s="1076">
        <v>1</v>
      </c>
      <c r="AQ955" s="1062">
        <v>1</v>
      </c>
      <c r="AR955" s="1062">
        <v>4</v>
      </c>
      <c r="AS955" s="1062">
        <v>4</v>
      </c>
      <c r="AT955" s="1062">
        <v>9</v>
      </c>
      <c r="AU955" s="1082">
        <v>1</v>
      </c>
      <c r="AX955" s="1062">
        <v>1</v>
      </c>
      <c r="AY955" s="1062">
        <v>5</v>
      </c>
      <c r="AZ955" s="1062">
        <v>5</v>
      </c>
      <c r="BA955" s="1062">
        <v>11</v>
      </c>
      <c r="BB955" s="1082">
        <v>1</v>
      </c>
      <c r="BP955" s="1062">
        <v>0</v>
      </c>
      <c r="BQ955" s="1128">
        <v>1</v>
      </c>
      <c r="BR955" s="1081">
        <v>0</v>
      </c>
      <c r="BV955" s="1062">
        <v>0</v>
      </c>
      <c r="BW955" s="1076">
        <v>1</v>
      </c>
      <c r="CA955" s="1062">
        <v>0</v>
      </c>
      <c r="CB955" s="1062">
        <v>1</v>
      </c>
      <c r="CC955" s="1062">
        <v>4</v>
      </c>
      <c r="CD955" s="1062">
        <v>5</v>
      </c>
      <c r="CE955" s="1082">
        <v>1</v>
      </c>
      <c r="CF955" s="1082" t="s">
        <v>323</v>
      </c>
      <c r="CH955" s="1062">
        <v>0</v>
      </c>
      <c r="CI955" s="1062">
        <v>3</v>
      </c>
      <c r="CJ955" s="1062">
        <v>11</v>
      </c>
      <c r="CK955" s="1062">
        <v>14</v>
      </c>
      <c r="CL955" s="1082">
        <v>1</v>
      </c>
      <c r="CP955" s="1062">
        <v>1</v>
      </c>
      <c r="CQ955" s="1062">
        <v>0</v>
      </c>
      <c r="CR955" s="1062">
        <v>0</v>
      </c>
      <c r="CS955" s="1062">
        <v>1</v>
      </c>
      <c r="CT955" s="1082">
        <v>1</v>
      </c>
      <c r="CW955" s="1062">
        <v>1</v>
      </c>
      <c r="CX955" s="1062">
        <v>0</v>
      </c>
      <c r="CY955" s="1062">
        <v>0</v>
      </c>
      <c r="CZ955" s="1062">
        <v>1</v>
      </c>
      <c r="DA955" s="1082">
        <v>1</v>
      </c>
      <c r="DB955" s="1082"/>
      <c r="DC955" s="1082"/>
      <c r="DD955" s="1082"/>
      <c r="DE955" s="1082"/>
      <c r="DF955" s="1082"/>
      <c r="DG955" s="1082"/>
      <c r="DH955" s="1082"/>
      <c r="DI955" s="1082"/>
      <c r="DJ955" s="1082"/>
      <c r="DK955" s="1082"/>
      <c r="DL955" s="1082"/>
      <c r="EF955" s="1062">
        <v>0</v>
      </c>
      <c r="EG955" s="1062">
        <v>2</v>
      </c>
      <c r="EH955" s="1062">
        <v>3</v>
      </c>
      <c r="EI955" s="1062">
        <v>5</v>
      </c>
      <c r="EJ955" s="1082">
        <v>1</v>
      </c>
      <c r="EM955" s="1062">
        <v>0</v>
      </c>
      <c r="EN955" s="1062">
        <v>5</v>
      </c>
      <c r="EO955" s="1062">
        <v>6</v>
      </c>
      <c r="EP955" s="1062">
        <v>11</v>
      </c>
      <c r="EQ955" s="1082">
        <v>1</v>
      </c>
      <c r="ER955" s="1082" t="s">
        <v>323</v>
      </c>
      <c r="EU955" s="1062">
        <v>2</v>
      </c>
      <c r="EV955" s="1062">
        <v>2</v>
      </c>
      <c r="EW955" s="1062">
        <v>5</v>
      </c>
      <c r="EX955" s="1062">
        <v>9</v>
      </c>
      <c r="EY955" s="1081">
        <v>1</v>
      </c>
      <c r="FB955" s="1062">
        <v>2</v>
      </c>
      <c r="FC955" s="1062">
        <v>3</v>
      </c>
      <c r="FD955" s="1062">
        <v>9</v>
      </c>
      <c r="FE955" s="1062">
        <v>14</v>
      </c>
      <c r="FF955" s="1082">
        <v>1</v>
      </c>
      <c r="FJ955" s="1062">
        <v>0</v>
      </c>
      <c r="FK955" s="1062">
        <v>2</v>
      </c>
      <c r="FL955" s="1062">
        <v>5</v>
      </c>
      <c r="FM955" s="1062">
        <v>7</v>
      </c>
      <c r="FN955" s="1124">
        <v>1</v>
      </c>
      <c r="FQ955" s="1062">
        <v>0</v>
      </c>
      <c r="FR955" s="1062">
        <v>5</v>
      </c>
      <c r="FS955" s="1062">
        <v>7</v>
      </c>
      <c r="FT955" s="1062">
        <v>12</v>
      </c>
      <c r="FU955" s="1076">
        <v>1</v>
      </c>
      <c r="FY955" s="1062">
        <v>0</v>
      </c>
      <c r="FZ955" s="1062">
        <v>0</v>
      </c>
      <c r="GA955" s="1062">
        <v>0</v>
      </c>
      <c r="GB955" s="590">
        <v>0</v>
      </c>
      <c r="GC955" s="1139">
        <v>1</v>
      </c>
      <c r="GE955" s="589">
        <v>4</v>
      </c>
      <c r="GF955" s="589">
        <v>15</v>
      </c>
      <c r="GG955" s="589">
        <v>22</v>
      </c>
      <c r="GH955" s="586">
        <v>0</v>
      </c>
      <c r="GI955" s="586">
        <v>0</v>
      </c>
    </row>
    <row r="956" spans="1:191" hidden="1" x14ac:dyDescent="0.35">
      <c r="A956" s="1225">
        <v>44060</v>
      </c>
      <c r="Q956" s="1062">
        <v>0</v>
      </c>
      <c r="R956" s="1062">
        <v>3</v>
      </c>
      <c r="S956" s="1062">
        <v>4</v>
      </c>
      <c r="T956" s="1062">
        <v>7</v>
      </c>
      <c r="U956" s="1076">
        <v>1</v>
      </c>
      <c r="W956" s="1062">
        <v>0</v>
      </c>
      <c r="X956" s="1062">
        <v>3</v>
      </c>
      <c r="Y956" s="1062">
        <v>5</v>
      </c>
      <c r="Z956" s="1062">
        <v>8</v>
      </c>
      <c r="AA956" s="1076">
        <v>1</v>
      </c>
      <c r="AC956" s="1062">
        <v>0</v>
      </c>
      <c r="AD956" s="1062">
        <v>4</v>
      </c>
      <c r="AE956" s="1062">
        <v>5</v>
      </c>
      <c r="AF956" s="1062">
        <v>9</v>
      </c>
      <c r="AG956" s="1076">
        <v>1</v>
      </c>
      <c r="AJ956" s="1062">
        <v>0</v>
      </c>
      <c r="AK956" s="1062">
        <v>6</v>
      </c>
      <c r="AL956" s="1062">
        <v>5</v>
      </c>
      <c r="AM956" s="1062">
        <v>11</v>
      </c>
      <c r="AN956" s="1076">
        <v>1</v>
      </c>
      <c r="AQ956" s="1062">
        <v>0</v>
      </c>
      <c r="AR956" s="1062">
        <v>1</v>
      </c>
      <c r="AS956" s="1062">
        <v>3</v>
      </c>
      <c r="AT956" s="1062">
        <v>4</v>
      </c>
      <c r="AU956" s="1082">
        <v>1</v>
      </c>
      <c r="AX956" s="1062">
        <v>1</v>
      </c>
      <c r="AY956" s="1062">
        <v>2</v>
      </c>
      <c r="AZ956" s="1062">
        <v>4</v>
      </c>
      <c r="BA956" s="1062">
        <v>7</v>
      </c>
      <c r="BB956" s="1082">
        <v>1</v>
      </c>
      <c r="BP956" s="1062">
        <v>0</v>
      </c>
      <c r="BQ956" s="1128">
        <v>1</v>
      </c>
      <c r="BR956" s="1081">
        <v>0</v>
      </c>
      <c r="BV956" s="1062">
        <v>0</v>
      </c>
      <c r="BW956" s="1076">
        <v>1</v>
      </c>
      <c r="CA956" s="1062">
        <v>2</v>
      </c>
      <c r="CB956" s="1062">
        <v>4</v>
      </c>
      <c r="CC956" s="1062">
        <v>3</v>
      </c>
      <c r="CD956" s="1062">
        <v>9</v>
      </c>
      <c r="CE956" s="1082">
        <v>1</v>
      </c>
      <c r="CF956" s="1082" t="s">
        <v>323</v>
      </c>
      <c r="CH956" s="1062">
        <v>2</v>
      </c>
      <c r="CI956" s="1062">
        <v>6</v>
      </c>
      <c r="CJ956" s="1062">
        <v>14</v>
      </c>
      <c r="CK956" s="1062">
        <v>22</v>
      </c>
      <c r="CL956" s="1082">
        <v>1</v>
      </c>
      <c r="CP956" s="1062">
        <v>0</v>
      </c>
      <c r="CQ956" s="1062">
        <v>0</v>
      </c>
      <c r="CR956" s="1062">
        <v>0</v>
      </c>
      <c r="CS956" s="1062">
        <v>0</v>
      </c>
      <c r="CT956" s="1082">
        <v>1</v>
      </c>
      <c r="CW956" s="1062">
        <v>0</v>
      </c>
      <c r="CX956" s="1062">
        <v>0</v>
      </c>
      <c r="CY956" s="1062">
        <v>0</v>
      </c>
      <c r="CZ956" s="1062">
        <v>0</v>
      </c>
      <c r="DA956" s="1082">
        <v>1</v>
      </c>
      <c r="DB956" s="1082"/>
      <c r="DC956" s="1082"/>
      <c r="DD956" s="1082"/>
      <c r="DE956" s="1082"/>
      <c r="DF956" s="1082"/>
      <c r="DG956" s="1082"/>
      <c r="DH956" s="1082"/>
      <c r="DI956" s="1082"/>
      <c r="DJ956" s="1082"/>
      <c r="DK956" s="1082"/>
      <c r="DL956" s="1082"/>
      <c r="EF956" s="1062">
        <v>0</v>
      </c>
      <c r="EG956" s="1062">
        <v>2</v>
      </c>
      <c r="EH956" s="1062">
        <v>6</v>
      </c>
      <c r="EI956" s="1062">
        <v>8</v>
      </c>
      <c r="EJ956" s="1082">
        <v>1</v>
      </c>
      <c r="EM956" s="1062">
        <v>0</v>
      </c>
      <c r="EN956" s="1062">
        <v>3</v>
      </c>
      <c r="EO956" s="1062">
        <v>9</v>
      </c>
      <c r="EP956" s="1062">
        <v>12</v>
      </c>
      <c r="EQ956" s="1082">
        <v>1</v>
      </c>
      <c r="ER956" s="1082" t="s">
        <v>323</v>
      </c>
      <c r="EU956" s="1062">
        <v>0</v>
      </c>
      <c r="EV956" s="1062">
        <v>2</v>
      </c>
      <c r="EW956" s="1062">
        <v>8</v>
      </c>
      <c r="EX956" s="1062">
        <v>10</v>
      </c>
      <c r="EY956" s="1081">
        <v>1</v>
      </c>
      <c r="FB956" s="1062">
        <v>0</v>
      </c>
      <c r="FC956" s="1062">
        <v>2</v>
      </c>
      <c r="FD956" s="1062">
        <v>8</v>
      </c>
      <c r="FE956" s="1062">
        <v>10</v>
      </c>
      <c r="FF956" s="1082">
        <v>1</v>
      </c>
      <c r="FJ956" s="1062">
        <v>0</v>
      </c>
      <c r="FK956" s="1062">
        <v>4</v>
      </c>
      <c r="FL956" s="1062">
        <v>2</v>
      </c>
      <c r="FM956" s="1062">
        <v>6</v>
      </c>
      <c r="FN956" s="1124">
        <v>1</v>
      </c>
      <c r="FQ956" s="1062">
        <v>0</v>
      </c>
      <c r="FR956" s="1062">
        <v>4</v>
      </c>
      <c r="FS956" s="1062">
        <v>7</v>
      </c>
      <c r="FT956" s="1062">
        <v>11</v>
      </c>
      <c r="FU956" s="1076">
        <v>1</v>
      </c>
      <c r="FY956" s="1062">
        <v>0</v>
      </c>
      <c r="FZ956" s="1062">
        <v>0</v>
      </c>
      <c r="GA956" s="1062">
        <v>1</v>
      </c>
      <c r="GB956" s="590">
        <v>1</v>
      </c>
      <c r="GC956" s="1139">
        <v>1</v>
      </c>
      <c r="GE956" s="589">
        <v>2</v>
      </c>
      <c r="GF956" s="589">
        <v>17</v>
      </c>
      <c r="GG956" s="589">
        <v>28</v>
      </c>
      <c r="GH956" s="586">
        <v>0</v>
      </c>
      <c r="GI956" s="586">
        <v>0</v>
      </c>
    </row>
    <row r="957" spans="1:191" hidden="1" x14ac:dyDescent="0.35">
      <c r="A957" s="1225">
        <v>44061</v>
      </c>
      <c r="Q957" s="1062">
        <v>0</v>
      </c>
      <c r="R957" s="1062">
        <v>2</v>
      </c>
      <c r="S957" s="1062">
        <v>1</v>
      </c>
      <c r="T957" s="1062">
        <v>3</v>
      </c>
      <c r="U957" s="1076">
        <v>1</v>
      </c>
      <c r="W957" s="1062">
        <v>0</v>
      </c>
      <c r="X957" s="1062">
        <v>3</v>
      </c>
      <c r="Y957" s="1062">
        <v>1</v>
      </c>
      <c r="Z957" s="1062">
        <v>4</v>
      </c>
      <c r="AA957" s="1076">
        <v>1</v>
      </c>
      <c r="AC957" s="1062">
        <v>0</v>
      </c>
      <c r="AD957" s="1062">
        <v>2</v>
      </c>
      <c r="AE957" s="1062">
        <v>4</v>
      </c>
      <c r="AF957" s="1062">
        <v>6</v>
      </c>
      <c r="AG957" s="1076">
        <v>1</v>
      </c>
      <c r="AJ957" s="1062">
        <v>0</v>
      </c>
      <c r="AK957" s="1062">
        <v>4</v>
      </c>
      <c r="AL957" s="1062">
        <v>4</v>
      </c>
      <c r="AM957" s="1062">
        <v>8</v>
      </c>
      <c r="AN957" s="1076">
        <v>1</v>
      </c>
      <c r="AQ957" s="1062">
        <v>0</v>
      </c>
      <c r="AR957" s="1062">
        <v>2</v>
      </c>
      <c r="AS957" s="1062">
        <v>3</v>
      </c>
      <c r="AT957" s="1062">
        <v>5</v>
      </c>
      <c r="AU957" s="1082">
        <v>1</v>
      </c>
      <c r="AX957" s="1062">
        <v>1</v>
      </c>
      <c r="AY957" s="1062">
        <v>2</v>
      </c>
      <c r="AZ957" s="1062">
        <v>3</v>
      </c>
      <c r="BA957" s="1062">
        <v>6</v>
      </c>
      <c r="BB957" s="1082">
        <v>1</v>
      </c>
      <c r="BP957" s="1062">
        <v>0</v>
      </c>
      <c r="BQ957" s="1128">
        <v>1</v>
      </c>
      <c r="BR957" s="1081">
        <v>0</v>
      </c>
      <c r="BV957" s="1062">
        <v>0</v>
      </c>
      <c r="BW957" s="1076">
        <v>1</v>
      </c>
      <c r="CA957" s="1062">
        <v>0</v>
      </c>
      <c r="CB957" s="1062">
        <v>2</v>
      </c>
      <c r="CC957" s="1062">
        <v>5</v>
      </c>
      <c r="CD957" s="1062">
        <v>7</v>
      </c>
      <c r="CE957" s="1082">
        <v>1</v>
      </c>
      <c r="CF957" s="1082" t="s">
        <v>323</v>
      </c>
      <c r="CH957" s="1062">
        <v>0</v>
      </c>
      <c r="CI957" s="1062">
        <v>5</v>
      </c>
      <c r="CJ957" s="1062">
        <v>14</v>
      </c>
      <c r="CK957" s="1062">
        <v>19</v>
      </c>
      <c r="CL957" s="1082">
        <v>1</v>
      </c>
      <c r="CP957" s="1062">
        <v>0</v>
      </c>
      <c r="CQ957" s="1062">
        <v>0</v>
      </c>
      <c r="CR957" s="1062">
        <v>0</v>
      </c>
      <c r="CS957" s="1062">
        <v>0</v>
      </c>
      <c r="CT957" s="1082">
        <v>1</v>
      </c>
      <c r="CW957" s="1062">
        <v>0</v>
      </c>
      <c r="CX957" s="1062">
        <v>0</v>
      </c>
      <c r="CY957" s="1062">
        <v>0</v>
      </c>
      <c r="CZ957" s="1062">
        <v>0</v>
      </c>
      <c r="DA957" s="1082">
        <v>1</v>
      </c>
      <c r="DB957" s="1082"/>
      <c r="DC957" s="1082"/>
      <c r="DD957" s="1082"/>
      <c r="DE957" s="1082"/>
      <c r="DF957" s="1082"/>
      <c r="DG957" s="1082"/>
      <c r="DH957" s="1082"/>
      <c r="DI957" s="1082"/>
      <c r="DJ957" s="1082"/>
      <c r="DK957" s="1082"/>
      <c r="DL957" s="1082"/>
      <c r="EF957" s="1062">
        <v>0</v>
      </c>
      <c r="EG957" s="1062">
        <v>1</v>
      </c>
      <c r="EH957" s="1062">
        <v>5</v>
      </c>
      <c r="EI957" s="1062">
        <v>6</v>
      </c>
      <c r="EJ957" s="1082">
        <v>1</v>
      </c>
      <c r="EM957" s="1062">
        <v>0</v>
      </c>
      <c r="EN957" s="1062">
        <v>3</v>
      </c>
      <c r="EO957" s="1062">
        <v>10</v>
      </c>
      <c r="EP957" s="1062">
        <v>13</v>
      </c>
      <c r="EQ957" s="1082">
        <v>1</v>
      </c>
      <c r="ER957" s="1082" t="s">
        <v>323</v>
      </c>
      <c r="EU957" s="1062">
        <v>0</v>
      </c>
      <c r="EV957" s="1062">
        <v>1</v>
      </c>
      <c r="EW957" s="1062">
        <v>1</v>
      </c>
      <c r="EX957" s="1062">
        <v>2</v>
      </c>
      <c r="EY957" s="1081">
        <v>1</v>
      </c>
      <c r="FB957" s="1062">
        <v>0</v>
      </c>
      <c r="FC957" s="1062">
        <v>2</v>
      </c>
      <c r="FD957" s="1062">
        <v>5</v>
      </c>
      <c r="FE957" s="1062">
        <v>7</v>
      </c>
      <c r="FF957" s="1082">
        <v>1</v>
      </c>
      <c r="FJ957" s="1062">
        <v>0</v>
      </c>
      <c r="FK957" s="1062">
        <v>6</v>
      </c>
      <c r="FL957" s="1062">
        <v>4</v>
      </c>
      <c r="FM957" s="1062">
        <v>10</v>
      </c>
      <c r="FN957" s="1124">
        <v>1</v>
      </c>
      <c r="FQ957" s="1062">
        <v>0</v>
      </c>
      <c r="FR957" s="1062">
        <v>6</v>
      </c>
      <c r="FS957" s="1062">
        <v>7</v>
      </c>
      <c r="FT957" s="1062">
        <v>13</v>
      </c>
      <c r="FU957" s="1076">
        <v>1</v>
      </c>
      <c r="FY957" s="1062">
        <v>1</v>
      </c>
      <c r="FZ957" s="1062">
        <v>2</v>
      </c>
      <c r="GA957" s="1062">
        <v>0</v>
      </c>
      <c r="GB957" s="590">
        <v>3</v>
      </c>
      <c r="GC957" s="1139">
        <v>1</v>
      </c>
      <c r="GE957" s="589">
        <v>1</v>
      </c>
      <c r="GF957" s="589">
        <v>16</v>
      </c>
      <c r="GG957" s="589">
        <v>22</v>
      </c>
      <c r="GH957" s="586">
        <v>0</v>
      </c>
      <c r="GI957" s="586">
        <v>1</v>
      </c>
    </row>
    <row r="958" spans="1:191" hidden="1" x14ac:dyDescent="0.35">
      <c r="A958" s="1225">
        <v>44062</v>
      </c>
      <c r="Q958" s="1062">
        <v>0</v>
      </c>
      <c r="R958" s="1062">
        <v>5</v>
      </c>
      <c r="S958" s="1062">
        <v>4</v>
      </c>
      <c r="T958" s="1062">
        <v>9</v>
      </c>
      <c r="U958" s="1076">
        <v>1</v>
      </c>
      <c r="W958" s="1062">
        <v>0</v>
      </c>
      <c r="X958" s="1062">
        <v>6</v>
      </c>
      <c r="Y958" s="1062">
        <v>4</v>
      </c>
      <c r="Z958" s="1062">
        <v>10</v>
      </c>
      <c r="AA958" s="1076">
        <v>1</v>
      </c>
      <c r="AC958" s="1062">
        <v>0</v>
      </c>
      <c r="AD958" s="1062">
        <v>4</v>
      </c>
      <c r="AE958" s="1062">
        <v>2</v>
      </c>
      <c r="AF958" s="1062">
        <v>6</v>
      </c>
      <c r="AG958" s="1076">
        <v>1</v>
      </c>
      <c r="AJ958" s="1062">
        <v>0</v>
      </c>
      <c r="AK958" s="1062">
        <v>6</v>
      </c>
      <c r="AL958" s="1062">
        <v>2</v>
      </c>
      <c r="AM958" s="1062">
        <v>8</v>
      </c>
      <c r="AN958" s="1076">
        <v>1</v>
      </c>
      <c r="AQ958" s="1062">
        <v>0</v>
      </c>
      <c r="AR958" s="1062">
        <v>4</v>
      </c>
      <c r="AS958" s="1062">
        <v>2</v>
      </c>
      <c r="AT958" s="1062">
        <v>6</v>
      </c>
      <c r="AU958" s="1082">
        <v>1</v>
      </c>
      <c r="AX958" s="1062">
        <v>0</v>
      </c>
      <c r="AY958" s="1062">
        <v>5</v>
      </c>
      <c r="AZ958" s="1062">
        <v>2</v>
      </c>
      <c r="BA958" s="1062">
        <v>7</v>
      </c>
      <c r="BB958" s="1082">
        <v>1</v>
      </c>
      <c r="BP958" s="1062">
        <v>0</v>
      </c>
      <c r="BQ958" s="1128">
        <v>1</v>
      </c>
      <c r="BR958" s="1081">
        <v>0</v>
      </c>
      <c r="BV958" s="1062">
        <v>0</v>
      </c>
      <c r="BW958" s="1076">
        <v>1</v>
      </c>
      <c r="CA958" s="1062">
        <v>0</v>
      </c>
      <c r="CB958" s="1062">
        <v>0</v>
      </c>
      <c r="CC958" s="1062">
        <v>0</v>
      </c>
      <c r="CD958" s="1062">
        <v>0</v>
      </c>
      <c r="CE958" s="1082">
        <v>0</v>
      </c>
      <c r="CF958" s="1082" t="s">
        <v>323</v>
      </c>
      <c r="CH958" s="1062">
        <v>0</v>
      </c>
      <c r="CI958" s="1062">
        <v>0</v>
      </c>
      <c r="CJ958" s="1062">
        <v>0</v>
      </c>
      <c r="CK958" s="1062">
        <v>0</v>
      </c>
      <c r="CL958" s="1082">
        <v>0</v>
      </c>
      <c r="CP958" s="1062">
        <v>0</v>
      </c>
      <c r="CQ958" s="1062">
        <v>0</v>
      </c>
      <c r="CR958" s="1062">
        <v>0</v>
      </c>
      <c r="CS958" s="1062">
        <v>0</v>
      </c>
      <c r="CT958" s="1082">
        <v>1</v>
      </c>
      <c r="CW958" s="1062">
        <v>0</v>
      </c>
      <c r="CX958" s="1062">
        <v>1</v>
      </c>
      <c r="CY958" s="1062">
        <v>0</v>
      </c>
      <c r="CZ958" s="1062">
        <v>1</v>
      </c>
      <c r="DA958" s="1082">
        <v>1</v>
      </c>
      <c r="DB958" s="1082"/>
      <c r="DC958" s="1082"/>
      <c r="DD958" s="1082"/>
      <c r="DE958" s="1082"/>
      <c r="DF958" s="1082"/>
      <c r="DG958" s="1082"/>
      <c r="DH958" s="1082"/>
      <c r="DI958" s="1082"/>
      <c r="DJ958" s="1082"/>
      <c r="DK958" s="1082"/>
      <c r="DL958" s="1082"/>
      <c r="EF958" s="1062">
        <v>1</v>
      </c>
      <c r="EG958" s="1062">
        <v>5</v>
      </c>
      <c r="EH958" s="1062">
        <v>6</v>
      </c>
      <c r="EI958" s="1062">
        <v>12</v>
      </c>
      <c r="EJ958" s="1082">
        <v>1</v>
      </c>
      <c r="EM958" s="1062">
        <v>1</v>
      </c>
      <c r="EN958" s="1062">
        <v>7</v>
      </c>
      <c r="EO958" s="1062">
        <v>10</v>
      </c>
      <c r="EP958" s="1062">
        <v>18</v>
      </c>
      <c r="EQ958" s="1082">
        <v>1</v>
      </c>
      <c r="ER958" s="1082" t="s">
        <v>323</v>
      </c>
      <c r="EU958" s="1062">
        <v>0</v>
      </c>
      <c r="EV958" s="1062">
        <v>3</v>
      </c>
      <c r="EW958" s="1062">
        <v>5</v>
      </c>
      <c r="EX958" s="1062">
        <v>8</v>
      </c>
      <c r="EY958" s="1081">
        <v>1</v>
      </c>
      <c r="FB958" s="1062">
        <v>0</v>
      </c>
      <c r="FC958" s="1062">
        <v>4</v>
      </c>
      <c r="FD958" s="1062">
        <v>9</v>
      </c>
      <c r="FE958" s="1062">
        <v>13</v>
      </c>
      <c r="FF958" s="1082">
        <v>1</v>
      </c>
      <c r="FJ958" s="1062">
        <v>1</v>
      </c>
      <c r="FK958" s="1062">
        <v>6</v>
      </c>
      <c r="FL958" s="1062">
        <v>4</v>
      </c>
      <c r="FM958" s="1062">
        <v>11</v>
      </c>
      <c r="FN958" s="1124">
        <v>1</v>
      </c>
      <c r="FQ958" s="1062">
        <v>1</v>
      </c>
      <c r="FR958" s="1062">
        <v>6</v>
      </c>
      <c r="FS958" s="1062">
        <v>6</v>
      </c>
      <c r="FT958" s="1062">
        <v>13</v>
      </c>
      <c r="FU958" s="1076">
        <v>1</v>
      </c>
      <c r="FY958" s="1062">
        <v>0</v>
      </c>
      <c r="FZ958" s="1062">
        <v>0</v>
      </c>
      <c r="GA958" s="1062">
        <v>2</v>
      </c>
      <c r="GB958" s="590">
        <v>2</v>
      </c>
      <c r="GC958" s="1139">
        <v>1</v>
      </c>
      <c r="GE958" s="589">
        <v>2</v>
      </c>
      <c r="GF958" s="589">
        <v>22</v>
      </c>
      <c r="GG958" s="589">
        <v>21</v>
      </c>
      <c r="GH958" s="586">
        <v>0</v>
      </c>
      <c r="GI958" s="586">
        <v>1</v>
      </c>
    </row>
    <row r="959" spans="1:191" hidden="1" x14ac:dyDescent="0.35">
      <c r="A959" s="1225">
        <v>44063</v>
      </c>
      <c r="Q959" s="1062">
        <v>0</v>
      </c>
      <c r="R959" s="1062">
        <v>4</v>
      </c>
      <c r="S959" s="1062">
        <v>6</v>
      </c>
      <c r="T959" s="1062">
        <v>10</v>
      </c>
      <c r="U959" s="1076">
        <v>1</v>
      </c>
      <c r="W959" s="1062">
        <v>0</v>
      </c>
      <c r="X959" s="1062">
        <v>2</v>
      </c>
      <c r="Y959" s="1062">
        <v>7</v>
      </c>
      <c r="Z959" s="1062">
        <v>9</v>
      </c>
      <c r="AA959" s="1076">
        <v>1</v>
      </c>
      <c r="AC959" s="1062">
        <v>0</v>
      </c>
      <c r="AD959" s="1062">
        <v>2</v>
      </c>
      <c r="AE959" s="1062">
        <v>6</v>
      </c>
      <c r="AF959" s="1062">
        <v>8</v>
      </c>
      <c r="AG959" s="1076">
        <v>1</v>
      </c>
      <c r="AJ959" s="1062">
        <v>0</v>
      </c>
      <c r="AK959" s="1062">
        <v>5</v>
      </c>
      <c r="AL959" s="1062">
        <v>6</v>
      </c>
      <c r="AM959" s="1062">
        <v>11</v>
      </c>
      <c r="AN959" s="1076">
        <v>1</v>
      </c>
      <c r="AQ959" s="1062">
        <v>0</v>
      </c>
      <c r="AR959" s="1062">
        <v>2</v>
      </c>
      <c r="AS959" s="1062">
        <v>6</v>
      </c>
      <c r="AT959" s="1062">
        <v>8</v>
      </c>
      <c r="AU959" s="1082">
        <v>1</v>
      </c>
      <c r="AX959" s="1062">
        <v>0</v>
      </c>
      <c r="AY959" s="1062">
        <v>3</v>
      </c>
      <c r="AZ959" s="1062">
        <v>6</v>
      </c>
      <c r="BA959" s="1062">
        <v>9</v>
      </c>
      <c r="BB959" s="1082">
        <v>1</v>
      </c>
      <c r="BP959" s="1062">
        <v>0</v>
      </c>
      <c r="BQ959" s="1128">
        <v>1</v>
      </c>
      <c r="BR959" s="1081">
        <v>0</v>
      </c>
      <c r="BV959" s="1062">
        <v>0</v>
      </c>
      <c r="BW959" s="1076">
        <v>1</v>
      </c>
      <c r="CA959" s="1062">
        <v>1</v>
      </c>
      <c r="CB959" s="1062">
        <v>3</v>
      </c>
      <c r="CC959" s="1062">
        <v>3</v>
      </c>
      <c r="CD959" s="1062">
        <v>7</v>
      </c>
      <c r="CE959" s="1082">
        <v>1</v>
      </c>
      <c r="CF959" s="1082" t="s">
        <v>323</v>
      </c>
      <c r="CH959" s="1062">
        <v>1</v>
      </c>
      <c r="CI959" s="1062">
        <v>4</v>
      </c>
      <c r="CJ959" s="1062">
        <v>9</v>
      </c>
      <c r="CK959" s="1062">
        <v>14</v>
      </c>
      <c r="CL959" s="1082">
        <v>1</v>
      </c>
      <c r="CP959" s="1062">
        <v>0</v>
      </c>
      <c r="CQ959" s="1062">
        <v>0</v>
      </c>
      <c r="CR959" s="1062">
        <v>0</v>
      </c>
      <c r="CS959" s="1062">
        <v>0</v>
      </c>
      <c r="CT959" s="1082">
        <v>1</v>
      </c>
      <c r="CW959" s="1062">
        <v>0</v>
      </c>
      <c r="CX959" s="1062">
        <v>0</v>
      </c>
      <c r="CY959" s="1062">
        <v>0</v>
      </c>
      <c r="CZ959" s="1062">
        <v>0</v>
      </c>
      <c r="DA959" s="1082">
        <v>1</v>
      </c>
      <c r="DB959" s="1082"/>
      <c r="DC959" s="1082"/>
      <c r="DD959" s="1082"/>
      <c r="DE959" s="1082"/>
      <c r="DF959" s="1082"/>
      <c r="DG959" s="1082"/>
      <c r="DH959" s="1082"/>
      <c r="DI959" s="1082"/>
      <c r="DJ959" s="1082"/>
      <c r="DK959" s="1082"/>
      <c r="DL959" s="1082"/>
      <c r="EF959" s="1062">
        <v>1</v>
      </c>
      <c r="EG959" s="1062">
        <v>0</v>
      </c>
      <c r="EH959" s="1062">
        <v>4</v>
      </c>
      <c r="EI959" s="1062">
        <v>5</v>
      </c>
      <c r="EJ959" s="1082">
        <v>1</v>
      </c>
      <c r="EM959" s="1062">
        <v>1</v>
      </c>
      <c r="EN959" s="1062">
        <v>3</v>
      </c>
      <c r="EO959" s="1062">
        <v>8</v>
      </c>
      <c r="EP959" s="1062">
        <v>12</v>
      </c>
      <c r="EQ959" s="1082">
        <v>1</v>
      </c>
      <c r="ER959" s="1082" t="s">
        <v>323</v>
      </c>
      <c r="EU959" s="1062">
        <v>0</v>
      </c>
      <c r="EV959" s="1062">
        <v>1</v>
      </c>
      <c r="EW959" s="1062">
        <v>4</v>
      </c>
      <c r="EX959" s="1062">
        <v>5</v>
      </c>
      <c r="EY959" s="1081">
        <v>1</v>
      </c>
      <c r="FB959" s="1062">
        <v>0</v>
      </c>
      <c r="FC959" s="1062">
        <v>2</v>
      </c>
      <c r="FD959" s="1062">
        <v>7</v>
      </c>
      <c r="FE959" s="1062">
        <v>9</v>
      </c>
      <c r="FF959" s="1082">
        <v>1</v>
      </c>
      <c r="FJ959" s="1062">
        <v>0</v>
      </c>
      <c r="FK959" s="1062">
        <v>5</v>
      </c>
      <c r="FL959" s="1062">
        <v>4</v>
      </c>
      <c r="FM959" s="1062">
        <v>9</v>
      </c>
      <c r="FN959" s="1124">
        <v>1</v>
      </c>
      <c r="FQ959" s="1062">
        <v>0</v>
      </c>
      <c r="FR959" s="1062">
        <v>7</v>
      </c>
      <c r="FS959" s="1062">
        <v>6</v>
      </c>
      <c r="FT959" s="1062">
        <v>13</v>
      </c>
      <c r="FU959" s="1076">
        <v>1</v>
      </c>
      <c r="FY959" s="1062">
        <v>0</v>
      </c>
      <c r="FZ959" s="1062">
        <v>1</v>
      </c>
      <c r="GA959" s="1062">
        <v>0</v>
      </c>
      <c r="GB959" s="590">
        <v>1</v>
      </c>
      <c r="GC959" s="1139">
        <v>1</v>
      </c>
      <c r="GE959" s="589">
        <v>2</v>
      </c>
      <c r="GF959" s="589">
        <v>14</v>
      </c>
      <c r="GG959" s="589">
        <v>27</v>
      </c>
      <c r="GH959" s="586">
        <v>1</v>
      </c>
      <c r="GI959" s="586">
        <v>1</v>
      </c>
    </row>
    <row r="960" spans="1:191" hidden="1" x14ac:dyDescent="0.35">
      <c r="A960" s="1227">
        <v>44064</v>
      </c>
      <c r="Q960" s="1062">
        <v>1</v>
      </c>
      <c r="R960" s="1062">
        <v>4</v>
      </c>
      <c r="S960" s="1062">
        <v>3</v>
      </c>
      <c r="T960" s="1062">
        <v>8</v>
      </c>
      <c r="U960" s="1076">
        <v>1</v>
      </c>
      <c r="W960" s="1062">
        <v>1</v>
      </c>
      <c r="X960" s="1062">
        <v>6</v>
      </c>
      <c r="Y960" s="1062">
        <v>3</v>
      </c>
      <c r="Z960" s="1062">
        <v>10</v>
      </c>
      <c r="AA960" s="1076">
        <v>1</v>
      </c>
      <c r="AC960" s="1062">
        <v>0</v>
      </c>
      <c r="AD960" s="1062">
        <v>4</v>
      </c>
      <c r="AE960" s="1062">
        <v>4</v>
      </c>
      <c r="AF960" s="1062">
        <v>8</v>
      </c>
      <c r="AG960" s="1076">
        <v>1</v>
      </c>
      <c r="AJ960" s="1062">
        <v>0</v>
      </c>
      <c r="AK960" s="1062">
        <v>4</v>
      </c>
      <c r="AL960" s="1062">
        <v>4</v>
      </c>
      <c r="AM960" s="1062">
        <v>8</v>
      </c>
      <c r="AN960" s="1076">
        <v>1</v>
      </c>
      <c r="AQ960" s="1062">
        <v>0</v>
      </c>
      <c r="AR960" s="1062">
        <v>1</v>
      </c>
      <c r="AS960" s="1062">
        <v>1</v>
      </c>
      <c r="AT960" s="1062">
        <v>2</v>
      </c>
      <c r="AU960" s="1082">
        <v>1</v>
      </c>
      <c r="AX960" s="1062">
        <v>0</v>
      </c>
      <c r="AY960" s="1062">
        <v>2</v>
      </c>
      <c r="AZ960" s="1062">
        <v>1</v>
      </c>
      <c r="BA960" s="1062">
        <v>3</v>
      </c>
      <c r="BB960" s="1082">
        <v>1</v>
      </c>
      <c r="BP960" s="1062">
        <v>0</v>
      </c>
      <c r="BQ960" s="1128">
        <v>1</v>
      </c>
      <c r="BR960" s="1081">
        <v>0</v>
      </c>
      <c r="BV960" s="1062">
        <v>0</v>
      </c>
      <c r="BW960" s="1076">
        <v>1</v>
      </c>
      <c r="CA960" s="1062">
        <v>1</v>
      </c>
      <c r="CB960" s="1062">
        <v>2</v>
      </c>
      <c r="CC960" s="1062">
        <v>3</v>
      </c>
      <c r="CD960" s="1062">
        <v>6</v>
      </c>
      <c r="CE960" s="1082">
        <v>1</v>
      </c>
      <c r="CF960" s="1082" t="s">
        <v>323</v>
      </c>
      <c r="CH960" s="1062">
        <v>1</v>
      </c>
      <c r="CI960" s="1062">
        <v>2</v>
      </c>
      <c r="CJ960" s="1062">
        <v>7</v>
      </c>
      <c r="CK960" s="1062">
        <v>10</v>
      </c>
      <c r="CL960" s="1082">
        <v>1</v>
      </c>
      <c r="CP960" s="1062">
        <v>0</v>
      </c>
      <c r="CQ960" s="1062">
        <v>0</v>
      </c>
      <c r="CR960" s="1062">
        <v>0</v>
      </c>
      <c r="CS960" s="1062">
        <v>0</v>
      </c>
      <c r="CT960" s="1082">
        <v>1</v>
      </c>
      <c r="CW960" s="1062">
        <v>0</v>
      </c>
      <c r="CX960" s="1062">
        <v>0</v>
      </c>
      <c r="CY960" s="1062">
        <v>0</v>
      </c>
      <c r="CZ960" s="1062">
        <v>0</v>
      </c>
      <c r="DA960" s="1082">
        <v>1</v>
      </c>
      <c r="DB960" s="1082"/>
      <c r="DC960" s="1082"/>
      <c r="DD960" s="1082"/>
      <c r="DE960" s="1082"/>
      <c r="DF960" s="1082"/>
      <c r="DG960" s="1082"/>
      <c r="DH960" s="1082"/>
      <c r="DI960" s="1082"/>
      <c r="DJ960" s="1082"/>
      <c r="DK960" s="1082"/>
      <c r="DL960" s="1082"/>
      <c r="EF960" s="1062">
        <v>0</v>
      </c>
      <c r="EG960" s="1062">
        <v>0</v>
      </c>
      <c r="EH960" s="1062">
        <v>4</v>
      </c>
      <c r="EI960" s="1062">
        <v>4</v>
      </c>
      <c r="EJ960" s="1082">
        <v>1</v>
      </c>
      <c r="EM960" s="1062">
        <v>0</v>
      </c>
      <c r="EN960" s="1062">
        <v>2</v>
      </c>
      <c r="EO960" s="1062">
        <v>6</v>
      </c>
      <c r="EP960" s="1062">
        <v>8</v>
      </c>
      <c r="EQ960" s="1082">
        <v>1</v>
      </c>
      <c r="ER960" s="1082" t="s">
        <v>323</v>
      </c>
      <c r="EU960" s="1062">
        <v>0</v>
      </c>
      <c r="EV960" s="1062">
        <v>1</v>
      </c>
      <c r="EW960" s="1062">
        <v>4</v>
      </c>
      <c r="EX960" s="1062">
        <v>5</v>
      </c>
      <c r="EY960" s="1081">
        <v>1</v>
      </c>
      <c r="FB960" s="1062">
        <v>0</v>
      </c>
      <c r="FC960" s="1062">
        <v>1</v>
      </c>
      <c r="FD960" s="1062">
        <v>6</v>
      </c>
      <c r="FE960" s="1062">
        <v>7</v>
      </c>
      <c r="FF960" s="1082">
        <v>1</v>
      </c>
      <c r="FJ960" s="1062">
        <v>0</v>
      </c>
      <c r="FK960" s="1062">
        <v>4</v>
      </c>
      <c r="FL960" s="1062">
        <v>3</v>
      </c>
      <c r="FM960" s="1062">
        <v>7</v>
      </c>
      <c r="FN960" s="1124">
        <v>1</v>
      </c>
      <c r="FQ960" s="1062">
        <v>0</v>
      </c>
      <c r="FR960" s="1062">
        <v>4</v>
      </c>
      <c r="FS960" s="1062">
        <v>4</v>
      </c>
      <c r="FT960" s="1062">
        <v>8</v>
      </c>
      <c r="FU960" s="1076">
        <v>1</v>
      </c>
      <c r="FY960" s="1062">
        <v>0</v>
      </c>
      <c r="FZ960" s="1062">
        <v>0</v>
      </c>
      <c r="GA960" s="1062">
        <v>0</v>
      </c>
      <c r="GB960" s="590">
        <v>0</v>
      </c>
      <c r="GC960" s="1139">
        <v>1</v>
      </c>
      <c r="GE960" s="589">
        <v>1</v>
      </c>
      <c r="GF960" s="589">
        <v>12</v>
      </c>
      <c r="GG960" s="589">
        <v>19</v>
      </c>
      <c r="GH960" s="586">
        <v>0</v>
      </c>
      <c r="GI960" s="586">
        <v>0</v>
      </c>
    </row>
    <row r="961" spans="1:192" hidden="1" x14ac:dyDescent="0.35">
      <c r="A961" s="1225">
        <v>44067</v>
      </c>
      <c r="Q961" s="1062">
        <v>0</v>
      </c>
      <c r="R961" s="1062">
        <v>3</v>
      </c>
      <c r="S961" s="1062">
        <v>4</v>
      </c>
      <c r="T961" s="1062">
        <v>7</v>
      </c>
      <c r="U961" s="1076">
        <v>1</v>
      </c>
      <c r="W961" s="1062">
        <v>0</v>
      </c>
      <c r="X961" s="1062">
        <v>3</v>
      </c>
      <c r="Y961" s="1062">
        <v>4</v>
      </c>
      <c r="Z961" s="1062">
        <v>7</v>
      </c>
      <c r="AA961" s="1076">
        <v>1</v>
      </c>
      <c r="AC961" s="1062">
        <v>0</v>
      </c>
      <c r="AD961" s="1062">
        <v>5</v>
      </c>
      <c r="AE961" s="1062">
        <v>3</v>
      </c>
      <c r="AF961" s="1062">
        <v>8</v>
      </c>
      <c r="AG961" s="1076">
        <v>1</v>
      </c>
      <c r="AJ961" s="1062">
        <v>0</v>
      </c>
      <c r="AK961" s="1062">
        <v>7</v>
      </c>
      <c r="AL961" s="1062">
        <v>4</v>
      </c>
      <c r="AM961" s="1062">
        <v>11</v>
      </c>
      <c r="AN961" s="1076">
        <v>1</v>
      </c>
      <c r="AQ961" s="1062">
        <v>0</v>
      </c>
      <c r="AR961" s="1062">
        <v>4</v>
      </c>
      <c r="AS961" s="1062">
        <v>3</v>
      </c>
      <c r="AT961" s="1062">
        <v>7</v>
      </c>
      <c r="AU961" s="1082">
        <v>1</v>
      </c>
      <c r="AX961" s="1062">
        <v>0</v>
      </c>
      <c r="AY961" s="1062">
        <v>5</v>
      </c>
      <c r="AZ961" s="1062">
        <v>3</v>
      </c>
      <c r="BA961" s="1062">
        <v>8</v>
      </c>
      <c r="BB961" s="1082">
        <v>1</v>
      </c>
      <c r="BP961" s="1062">
        <v>0</v>
      </c>
      <c r="BQ961" s="1128">
        <v>1</v>
      </c>
      <c r="BR961" s="1081">
        <v>0</v>
      </c>
      <c r="BV961" s="1062">
        <v>0</v>
      </c>
      <c r="BW961" s="1076">
        <v>1</v>
      </c>
      <c r="CA961" s="1062">
        <v>0</v>
      </c>
      <c r="CB961" s="1062">
        <v>3</v>
      </c>
      <c r="CC961" s="1062">
        <v>3</v>
      </c>
      <c r="CD961" s="1062">
        <v>6</v>
      </c>
      <c r="CE961" s="1082">
        <v>1</v>
      </c>
      <c r="CF961" s="1082" t="s">
        <v>323</v>
      </c>
      <c r="CH961" s="1062">
        <v>0</v>
      </c>
      <c r="CI961" s="1062">
        <v>5</v>
      </c>
      <c r="CJ961" s="1062">
        <v>4</v>
      </c>
      <c r="CK961" s="1062">
        <v>9</v>
      </c>
      <c r="CL961" s="1082">
        <v>1</v>
      </c>
      <c r="CP961" s="1062">
        <v>0</v>
      </c>
      <c r="CQ961" s="1062">
        <v>0</v>
      </c>
      <c r="CR961" s="1062">
        <v>0</v>
      </c>
      <c r="CS961" s="1062">
        <v>0</v>
      </c>
      <c r="CT961" s="1082">
        <v>1</v>
      </c>
      <c r="CW961" s="1062">
        <v>0</v>
      </c>
      <c r="CX961" s="1062">
        <v>0</v>
      </c>
      <c r="CY961" s="1062">
        <v>0</v>
      </c>
      <c r="CZ961" s="1062">
        <v>0</v>
      </c>
      <c r="DA961" s="1082">
        <v>1</v>
      </c>
      <c r="DB961" s="1082"/>
      <c r="DC961" s="1082"/>
      <c r="DD961" s="1082"/>
      <c r="DE961" s="1082"/>
      <c r="DF961" s="1082"/>
      <c r="DG961" s="1082"/>
      <c r="DH961" s="1082"/>
      <c r="DI961" s="1082"/>
      <c r="DJ961" s="1082"/>
      <c r="DK961" s="1082"/>
      <c r="DL961" s="1082"/>
      <c r="EF961" s="1062">
        <v>0</v>
      </c>
      <c r="EG961" s="1062">
        <v>1</v>
      </c>
      <c r="EH961" s="1062">
        <v>4</v>
      </c>
      <c r="EI961" s="1062">
        <v>5</v>
      </c>
      <c r="EJ961" s="1082">
        <v>1</v>
      </c>
      <c r="EM961" s="1062">
        <v>0</v>
      </c>
      <c r="EN961" s="1062">
        <v>1</v>
      </c>
      <c r="EO961" s="1062">
        <v>5</v>
      </c>
      <c r="EP961" s="1062">
        <v>6</v>
      </c>
      <c r="EQ961" s="1082">
        <v>1</v>
      </c>
      <c r="ER961" s="1082" t="s">
        <v>323</v>
      </c>
      <c r="EU961" s="1062">
        <v>0</v>
      </c>
      <c r="EV961" s="1062">
        <v>2</v>
      </c>
      <c r="EW961" s="1062">
        <v>4</v>
      </c>
      <c r="EX961" s="1062">
        <v>6</v>
      </c>
      <c r="EY961" s="1081">
        <v>1</v>
      </c>
      <c r="FB961" s="1062">
        <v>0</v>
      </c>
      <c r="FC961" s="1062">
        <v>2</v>
      </c>
      <c r="FD961" s="1062">
        <v>6</v>
      </c>
      <c r="FE961" s="1062">
        <v>8</v>
      </c>
      <c r="FF961" s="1082">
        <v>1</v>
      </c>
      <c r="FJ961" s="1062">
        <v>0</v>
      </c>
      <c r="FK961" s="1062">
        <v>7</v>
      </c>
      <c r="FL961" s="1062">
        <v>3</v>
      </c>
      <c r="FM961" s="1062">
        <v>10</v>
      </c>
      <c r="FN961" s="1124">
        <v>1</v>
      </c>
      <c r="FQ961" s="1062">
        <v>0</v>
      </c>
      <c r="FR961" s="1062">
        <v>7</v>
      </c>
      <c r="FS961" s="1062">
        <v>5</v>
      </c>
      <c r="FT961" s="1062">
        <v>12</v>
      </c>
      <c r="FU961" s="1076">
        <v>1</v>
      </c>
      <c r="FY961" s="1062">
        <v>1</v>
      </c>
      <c r="FZ961" s="1062">
        <v>0</v>
      </c>
      <c r="GA961" s="1062">
        <v>0</v>
      </c>
      <c r="GB961" s="590">
        <v>1</v>
      </c>
      <c r="GC961" s="1139">
        <v>1</v>
      </c>
      <c r="GE961" s="589">
        <v>1</v>
      </c>
      <c r="GF961" s="589">
        <v>22</v>
      </c>
      <c r="GG961" s="589">
        <v>20</v>
      </c>
      <c r="GH961" s="586">
        <v>2</v>
      </c>
      <c r="GI961" s="586">
        <v>0</v>
      </c>
    </row>
    <row r="962" spans="1:192" hidden="1" x14ac:dyDescent="0.35">
      <c r="A962" s="1225">
        <v>44068</v>
      </c>
      <c r="Q962" s="1062">
        <v>0</v>
      </c>
      <c r="R962" s="1062">
        <v>3</v>
      </c>
      <c r="S962" s="1062">
        <v>5</v>
      </c>
      <c r="T962" s="1062">
        <v>8</v>
      </c>
      <c r="U962" s="1076">
        <v>1</v>
      </c>
      <c r="W962" s="1062">
        <v>0</v>
      </c>
      <c r="X962" s="1062">
        <v>3</v>
      </c>
      <c r="Y962" s="1062">
        <v>5</v>
      </c>
      <c r="Z962" s="1062">
        <v>8</v>
      </c>
      <c r="AA962" s="1076">
        <v>1</v>
      </c>
      <c r="AC962" s="1062">
        <v>0</v>
      </c>
      <c r="AD962" s="1062">
        <v>4</v>
      </c>
      <c r="AE962" s="1062">
        <v>5</v>
      </c>
      <c r="AF962" s="1062">
        <v>9</v>
      </c>
      <c r="AG962" s="1076">
        <v>1</v>
      </c>
      <c r="AJ962" s="1062">
        <v>0</v>
      </c>
      <c r="AK962" s="1062">
        <v>6</v>
      </c>
      <c r="AL962" s="1062">
        <v>7</v>
      </c>
      <c r="AM962" s="1062">
        <v>13</v>
      </c>
      <c r="AN962" s="1076">
        <v>1</v>
      </c>
      <c r="AQ962" s="1062">
        <v>0</v>
      </c>
      <c r="AR962" s="1062">
        <v>3</v>
      </c>
      <c r="AS962" s="1062">
        <v>4</v>
      </c>
      <c r="AT962" s="1062">
        <v>7</v>
      </c>
      <c r="AU962" s="1082">
        <v>1</v>
      </c>
      <c r="AX962" s="1062">
        <v>0</v>
      </c>
      <c r="AY962" s="1062">
        <v>5</v>
      </c>
      <c r="AZ962" s="1062">
        <v>5</v>
      </c>
      <c r="BA962" s="1062">
        <v>10</v>
      </c>
      <c r="BB962" s="1082">
        <v>1</v>
      </c>
      <c r="BP962" s="1062">
        <v>0</v>
      </c>
      <c r="BQ962" s="1128">
        <v>1</v>
      </c>
      <c r="BR962" s="1081">
        <v>0</v>
      </c>
      <c r="BV962" s="1062">
        <v>0</v>
      </c>
      <c r="BW962" s="1076">
        <v>1</v>
      </c>
      <c r="CA962" s="1062">
        <v>0</v>
      </c>
      <c r="CB962" s="1062">
        <v>0</v>
      </c>
      <c r="CC962" s="1062">
        <v>1</v>
      </c>
      <c r="CD962" s="1062">
        <v>1</v>
      </c>
      <c r="CE962" s="1082">
        <v>1</v>
      </c>
      <c r="CF962" s="1082" t="s">
        <v>323</v>
      </c>
      <c r="CH962" s="1062">
        <v>0</v>
      </c>
      <c r="CI962" s="1062">
        <v>1</v>
      </c>
      <c r="CJ962" s="1062">
        <v>6</v>
      </c>
      <c r="CK962" s="1062">
        <v>7</v>
      </c>
      <c r="CL962" s="1082">
        <v>1</v>
      </c>
      <c r="CP962" s="1062">
        <v>0</v>
      </c>
      <c r="CQ962" s="1062">
        <v>0</v>
      </c>
      <c r="CR962" s="1062">
        <v>0</v>
      </c>
      <c r="CS962" s="1062">
        <v>0</v>
      </c>
      <c r="CT962" s="1082">
        <v>1</v>
      </c>
      <c r="CW962" s="1062">
        <v>0</v>
      </c>
      <c r="CX962" s="1062">
        <v>0</v>
      </c>
      <c r="CY962" s="1062">
        <v>0</v>
      </c>
      <c r="CZ962" s="1062">
        <v>0</v>
      </c>
      <c r="DA962" s="1082">
        <v>1</v>
      </c>
      <c r="DB962" s="1082"/>
      <c r="DC962" s="1082"/>
      <c r="DD962" s="1082"/>
      <c r="DE962" s="1082"/>
      <c r="DF962" s="1082"/>
      <c r="DG962" s="1082"/>
      <c r="DH962" s="1082"/>
      <c r="DI962" s="1082"/>
      <c r="DJ962" s="1082"/>
      <c r="DK962" s="1082"/>
      <c r="DL962" s="1082"/>
      <c r="EF962" s="1062">
        <v>1</v>
      </c>
      <c r="EG962" s="1062">
        <v>2</v>
      </c>
      <c r="EH962" s="1062">
        <v>2</v>
      </c>
      <c r="EI962" s="1062">
        <v>5</v>
      </c>
      <c r="EJ962" s="1082">
        <v>1</v>
      </c>
      <c r="EM962" s="1062">
        <v>1</v>
      </c>
      <c r="EN962" s="1062">
        <v>4</v>
      </c>
      <c r="EO962" s="1062">
        <v>6</v>
      </c>
      <c r="EP962" s="1062">
        <v>11</v>
      </c>
      <c r="EQ962" s="1082">
        <v>1</v>
      </c>
      <c r="ER962" s="1082" t="s">
        <v>323</v>
      </c>
      <c r="EU962" s="1062">
        <v>0</v>
      </c>
      <c r="EV962" s="1062">
        <v>4</v>
      </c>
      <c r="EW962" s="1062">
        <v>2</v>
      </c>
      <c r="EX962" s="1062">
        <v>6</v>
      </c>
      <c r="EY962" s="1081">
        <v>1</v>
      </c>
      <c r="FB962" s="1062">
        <v>0</v>
      </c>
      <c r="FC962" s="1062">
        <v>4</v>
      </c>
      <c r="FD962" s="1062">
        <v>2</v>
      </c>
      <c r="FE962" s="1062">
        <v>6</v>
      </c>
      <c r="FF962" s="1082">
        <v>1</v>
      </c>
      <c r="FJ962" s="1062">
        <v>0</v>
      </c>
      <c r="FK962" s="1062">
        <v>4</v>
      </c>
      <c r="FL962" s="1062">
        <v>3</v>
      </c>
      <c r="FM962" s="1062">
        <v>7</v>
      </c>
      <c r="FN962" s="1124">
        <v>1</v>
      </c>
      <c r="FQ962" s="1062">
        <v>0</v>
      </c>
      <c r="FR962" s="1062">
        <v>6</v>
      </c>
      <c r="FS962" s="1062">
        <v>7</v>
      </c>
      <c r="FT962" s="1062">
        <v>13</v>
      </c>
      <c r="FU962" s="1076">
        <v>1</v>
      </c>
      <c r="FY962" s="1062">
        <v>0</v>
      </c>
      <c r="FZ962" s="1062">
        <v>0</v>
      </c>
      <c r="GA962" s="1062">
        <v>0</v>
      </c>
      <c r="GB962" s="590">
        <v>0</v>
      </c>
      <c r="GC962" s="1139">
        <v>1</v>
      </c>
      <c r="GE962" s="589">
        <v>1</v>
      </c>
      <c r="GF962" s="589">
        <v>17</v>
      </c>
      <c r="GG962" s="589">
        <v>17</v>
      </c>
      <c r="GH962" s="586">
        <v>0</v>
      </c>
      <c r="GI962" s="586">
        <v>1</v>
      </c>
    </row>
    <row r="963" spans="1:192" hidden="1" x14ac:dyDescent="0.35">
      <c r="A963" s="1225">
        <v>44069</v>
      </c>
      <c r="Q963" s="1062">
        <v>0</v>
      </c>
      <c r="R963" s="1062">
        <v>4</v>
      </c>
      <c r="S963" s="1062">
        <v>4</v>
      </c>
      <c r="T963" s="1062">
        <v>8</v>
      </c>
      <c r="U963" s="1076">
        <v>1</v>
      </c>
      <c r="W963" s="1062">
        <v>0</v>
      </c>
      <c r="X963" s="1062">
        <v>4</v>
      </c>
      <c r="Y963" s="1062">
        <v>5</v>
      </c>
      <c r="Z963" s="1062">
        <v>9</v>
      </c>
      <c r="AA963" s="1076">
        <v>1</v>
      </c>
      <c r="AC963" s="1062">
        <v>0</v>
      </c>
      <c r="AD963" s="1062">
        <v>6</v>
      </c>
      <c r="AE963" s="1062">
        <v>2</v>
      </c>
      <c r="AF963" s="1062">
        <v>8</v>
      </c>
      <c r="AG963" s="1076">
        <v>1</v>
      </c>
      <c r="AJ963" s="1062">
        <v>0</v>
      </c>
      <c r="AK963" s="1062">
        <v>7</v>
      </c>
      <c r="AL963" s="1062">
        <v>3</v>
      </c>
      <c r="AM963" s="1062">
        <v>10</v>
      </c>
      <c r="AN963" s="1076">
        <v>1</v>
      </c>
      <c r="AQ963" s="1062">
        <v>0</v>
      </c>
      <c r="AR963" s="1062">
        <v>1</v>
      </c>
      <c r="AS963" s="1062">
        <v>2</v>
      </c>
      <c r="AT963" s="1062">
        <v>3</v>
      </c>
      <c r="AU963" s="1082">
        <v>1</v>
      </c>
      <c r="AX963" s="1062">
        <v>0</v>
      </c>
      <c r="AY963" s="1062">
        <v>4</v>
      </c>
      <c r="AZ963" s="1062">
        <v>5</v>
      </c>
      <c r="BA963" s="1062">
        <v>9</v>
      </c>
      <c r="BB963" s="1082">
        <v>1</v>
      </c>
      <c r="BP963" s="1062">
        <v>0</v>
      </c>
      <c r="BQ963" s="1128">
        <v>1</v>
      </c>
      <c r="BR963" s="1081">
        <v>0</v>
      </c>
      <c r="BV963" s="1062">
        <v>0</v>
      </c>
      <c r="BW963" s="1076">
        <v>1</v>
      </c>
      <c r="CA963" s="1062">
        <v>1</v>
      </c>
      <c r="CB963" s="1062">
        <v>2</v>
      </c>
      <c r="CC963" s="1062">
        <v>4</v>
      </c>
      <c r="CD963" s="1062">
        <v>7</v>
      </c>
      <c r="CE963" s="1082">
        <v>1</v>
      </c>
      <c r="CF963" s="1082" t="s">
        <v>323</v>
      </c>
      <c r="CH963" s="1062">
        <v>1</v>
      </c>
      <c r="CI963" s="1062">
        <v>2</v>
      </c>
      <c r="CJ963" s="1062">
        <v>8</v>
      </c>
      <c r="CK963" s="1062">
        <v>11</v>
      </c>
      <c r="CL963" s="1082">
        <v>1</v>
      </c>
      <c r="CP963" s="1062">
        <v>0</v>
      </c>
      <c r="CQ963" s="1062">
        <v>0</v>
      </c>
      <c r="CR963" s="1062">
        <v>0</v>
      </c>
      <c r="CS963" s="1062">
        <v>0</v>
      </c>
      <c r="CT963" s="1082">
        <v>1</v>
      </c>
      <c r="CW963" s="1062">
        <v>0</v>
      </c>
      <c r="CX963" s="1062">
        <v>1</v>
      </c>
      <c r="CY963" s="1062">
        <v>0</v>
      </c>
      <c r="CZ963" s="1062">
        <v>1</v>
      </c>
      <c r="DA963" s="1082">
        <v>1</v>
      </c>
      <c r="DB963" s="1082"/>
      <c r="DC963" s="1082"/>
      <c r="DD963" s="1082"/>
      <c r="DE963" s="1082"/>
      <c r="DF963" s="1082"/>
      <c r="DG963" s="1082"/>
      <c r="DH963" s="1082"/>
      <c r="DI963" s="1082"/>
      <c r="DJ963" s="1082"/>
      <c r="DK963" s="1082"/>
      <c r="DL963" s="1082"/>
      <c r="EF963" s="1062">
        <v>0</v>
      </c>
      <c r="EG963" s="1062">
        <v>1</v>
      </c>
      <c r="EH963" s="1062">
        <v>4</v>
      </c>
      <c r="EI963" s="1062">
        <v>5</v>
      </c>
      <c r="EJ963" s="1082">
        <v>1</v>
      </c>
      <c r="EM963" s="1062">
        <v>0</v>
      </c>
      <c r="EN963" s="1062">
        <v>2</v>
      </c>
      <c r="EO963" s="1062">
        <v>7</v>
      </c>
      <c r="EP963" s="1062">
        <v>9</v>
      </c>
      <c r="EQ963" s="1082">
        <v>1</v>
      </c>
      <c r="ER963" s="1082" t="s">
        <v>323</v>
      </c>
      <c r="EU963" s="1062">
        <v>0</v>
      </c>
      <c r="EV963" s="1062">
        <v>1</v>
      </c>
      <c r="EW963" s="1062">
        <v>4</v>
      </c>
      <c r="EX963" s="1062">
        <v>5</v>
      </c>
      <c r="EY963" s="1081">
        <v>1</v>
      </c>
      <c r="FB963" s="1062">
        <v>0</v>
      </c>
      <c r="FC963" s="1062">
        <v>2</v>
      </c>
      <c r="FD963" s="1062">
        <v>6</v>
      </c>
      <c r="FE963" s="1062">
        <v>8</v>
      </c>
      <c r="FF963" s="1082">
        <v>1</v>
      </c>
      <c r="FJ963" s="1062">
        <v>0</v>
      </c>
      <c r="FK963" s="1062">
        <v>6</v>
      </c>
      <c r="FL963" s="1062">
        <v>5</v>
      </c>
      <c r="FM963" s="1062">
        <v>11</v>
      </c>
      <c r="FN963" s="1124">
        <v>1</v>
      </c>
      <c r="FQ963" s="1062">
        <v>0</v>
      </c>
      <c r="FR963" s="1062">
        <v>7</v>
      </c>
      <c r="FS963" s="1062">
        <v>7</v>
      </c>
      <c r="FT963" s="1062">
        <v>14</v>
      </c>
      <c r="FU963" s="1076">
        <v>1</v>
      </c>
      <c r="FY963" s="1062">
        <v>0</v>
      </c>
      <c r="FZ963" s="1062">
        <v>0</v>
      </c>
      <c r="GA963" s="1062">
        <v>1</v>
      </c>
      <c r="GB963" s="590">
        <v>1</v>
      </c>
      <c r="GC963" s="1139">
        <v>1</v>
      </c>
      <c r="GE963" s="589">
        <v>1</v>
      </c>
      <c r="GF963" s="589">
        <v>17</v>
      </c>
      <c r="GG963" s="589">
        <v>22</v>
      </c>
      <c r="GH963" s="586">
        <v>0</v>
      </c>
      <c r="GI963" s="586">
        <v>3</v>
      </c>
    </row>
    <row r="964" spans="1:192" hidden="1" x14ac:dyDescent="0.35">
      <c r="A964" s="1225">
        <v>44070</v>
      </c>
      <c r="Q964" s="1062">
        <v>0</v>
      </c>
      <c r="R964" s="1062">
        <v>10</v>
      </c>
      <c r="S964" s="1062">
        <v>9</v>
      </c>
      <c r="T964" s="1062">
        <v>19</v>
      </c>
      <c r="U964" s="1076">
        <v>1</v>
      </c>
      <c r="W964" s="1062">
        <v>0</v>
      </c>
      <c r="X964" s="1062">
        <v>11</v>
      </c>
      <c r="Y964" s="1062">
        <v>9</v>
      </c>
      <c r="Z964" s="1062">
        <v>20</v>
      </c>
      <c r="AA964" s="1076">
        <v>1</v>
      </c>
      <c r="AC964" s="1062">
        <v>0</v>
      </c>
      <c r="AD964" s="1062">
        <v>0</v>
      </c>
      <c r="AE964" s="1062">
        <v>0</v>
      </c>
      <c r="AF964" s="1062">
        <v>0</v>
      </c>
      <c r="AG964" s="1076">
        <v>1</v>
      </c>
      <c r="AJ964" s="1062">
        <v>0</v>
      </c>
      <c r="AK964" s="1062">
        <v>0</v>
      </c>
      <c r="AL964" s="1062">
        <v>0</v>
      </c>
      <c r="AM964" s="1062">
        <v>0</v>
      </c>
      <c r="AN964" s="1076">
        <v>1</v>
      </c>
      <c r="AQ964" s="1062">
        <v>0</v>
      </c>
      <c r="AR964" s="1062">
        <v>0</v>
      </c>
      <c r="AS964" s="1062">
        <v>0</v>
      </c>
      <c r="AT964" s="1062">
        <v>0</v>
      </c>
      <c r="AU964" s="1082">
        <v>1</v>
      </c>
      <c r="AX964" s="1062">
        <v>0</v>
      </c>
      <c r="AY964" s="1062">
        <v>1</v>
      </c>
      <c r="AZ964" s="1062">
        <v>2</v>
      </c>
      <c r="BA964" s="1062">
        <v>3</v>
      </c>
      <c r="BB964" s="1082">
        <v>1</v>
      </c>
      <c r="BP964" s="1062">
        <v>0</v>
      </c>
      <c r="BQ964" s="1128">
        <v>1</v>
      </c>
      <c r="BR964" s="1081">
        <v>0</v>
      </c>
      <c r="BV964" s="1062">
        <v>0</v>
      </c>
      <c r="BW964" s="1076">
        <v>1</v>
      </c>
      <c r="CA964" s="1062">
        <v>0</v>
      </c>
      <c r="CB964" s="1062">
        <v>1</v>
      </c>
      <c r="CC964" s="1062">
        <v>5</v>
      </c>
      <c r="CD964" s="1062">
        <v>6</v>
      </c>
      <c r="CE964" s="1082">
        <v>1</v>
      </c>
      <c r="CF964" s="1082" t="s">
        <v>323</v>
      </c>
      <c r="CH964" s="1062">
        <v>0</v>
      </c>
      <c r="CI964" s="1062">
        <v>1</v>
      </c>
      <c r="CJ964" s="1062">
        <v>10</v>
      </c>
      <c r="CK964" s="1062">
        <v>11</v>
      </c>
      <c r="CL964" s="1082">
        <v>1</v>
      </c>
      <c r="CP964" s="1062">
        <v>0</v>
      </c>
      <c r="CQ964" s="1062">
        <v>0</v>
      </c>
      <c r="CR964" s="1062">
        <v>0</v>
      </c>
      <c r="CS964" s="1062">
        <v>0</v>
      </c>
      <c r="CT964" s="1082">
        <v>1</v>
      </c>
      <c r="CW964" s="1062">
        <v>0</v>
      </c>
      <c r="CX964" s="1062">
        <v>0</v>
      </c>
      <c r="CY964" s="1062">
        <v>0</v>
      </c>
      <c r="CZ964" s="1062">
        <v>0</v>
      </c>
      <c r="DA964" s="1082">
        <v>1</v>
      </c>
      <c r="DB964" s="1082"/>
      <c r="DC964" s="1082"/>
      <c r="DD964" s="1082"/>
      <c r="DE964" s="1082"/>
      <c r="DF964" s="1082"/>
      <c r="DG964" s="1082"/>
      <c r="DH964" s="1082"/>
      <c r="DI964" s="1082"/>
      <c r="DJ964" s="1082"/>
      <c r="DK964" s="1082"/>
      <c r="DL964" s="1082"/>
      <c r="EF964" s="1062">
        <v>0</v>
      </c>
      <c r="EG964" s="1062">
        <v>3</v>
      </c>
      <c r="EH964" s="1062">
        <v>5</v>
      </c>
      <c r="EI964" s="1062">
        <v>8</v>
      </c>
      <c r="EJ964" s="1082">
        <v>1</v>
      </c>
      <c r="EM964" s="1062">
        <v>1</v>
      </c>
      <c r="EN964" s="1062">
        <v>3</v>
      </c>
      <c r="EO964" s="1062">
        <v>7</v>
      </c>
      <c r="EP964" s="1062">
        <v>11</v>
      </c>
      <c r="EQ964" s="1082">
        <v>1</v>
      </c>
      <c r="ER964" s="1082" t="s">
        <v>323</v>
      </c>
      <c r="EU964" s="1062">
        <v>0</v>
      </c>
      <c r="EV964" s="1062">
        <v>1</v>
      </c>
      <c r="EW964" s="1062">
        <v>5</v>
      </c>
      <c r="EX964" s="1062">
        <v>6</v>
      </c>
      <c r="EY964" s="1081">
        <v>1</v>
      </c>
      <c r="FB964" s="1062">
        <v>0</v>
      </c>
      <c r="FC964" s="1062">
        <v>2</v>
      </c>
      <c r="FD964" s="1062">
        <v>8</v>
      </c>
      <c r="FE964" s="1062">
        <v>10</v>
      </c>
      <c r="FF964" s="1082">
        <v>1</v>
      </c>
      <c r="FJ964" s="1062">
        <v>0</v>
      </c>
      <c r="FK964" s="1062">
        <v>2</v>
      </c>
      <c r="FL964" s="1062">
        <v>1</v>
      </c>
      <c r="FM964" s="1062">
        <v>3</v>
      </c>
      <c r="FN964" s="1124">
        <v>1</v>
      </c>
      <c r="FQ964" s="1062">
        <v>0</v>
      </c>
      <c r="FR964" s="1062">
        <v>3</v>
      </c>
      <c r="FS964" s="1062">
        <v>3</v>
      </c>
      <c r="FT964" s="1062">
        <v>6</v>
      </c>
      <c r="FU964" s="1076">
        <v>1</v>
      </c>
      <c r="FY964" s="1062">
        <v>0</v>
      </c>
      <c r="FZ964" s="1062">
        <v>1</v>
      </c>
      <c r="GA964" s="1062">
        <v>0</v>
      </c>
      <c r="GB964" s="590">
        <v>1</v>
      </c>
      <c r="GC964" s="1139">
        <v>1</v>
      </c>
      <c r="GE964" s="589">
        <v>0</v>
      </c>
      <c r="GF964" s="589">
        <v>8</v>
      </c>
      <c r="GG964" s="589">
        <v>16</v>
      </c>
      <c r="GH964" s="586">
        <v>1</v>
      </c>
      <c r="GI964" s="586">
        <v>1</v>
      </c>
    </row>
    <row r="965" spans="1:192" hidden="1" x14ac:dyDescent="0.35">
      <c r="A965" s="1227">
        <v>44071</v>
      </c>
      <c r="Q965" s="1062">
        <v>0</v>
      </c>
      <c r="R965" s="1062">
        <v>9</v>
      </c>
      <c r="S965" s="1062">
        <v>7</v>
      </c>
      <c r="T965" s="1062">
        <v>16</v>
      </c>
      <c r="U965" s="1076">
        <v>1</v>
      </c>
      <c r="W965" s="1062">
        <v>0</v>
      </c>
      <c r="X965" s="1062">
        <v>11</v>
      </c>
      <c r="Y965" s="1062">
        <v>7</v>
      </c>
      <c r="Z965" s="1062">
        <v>18</v>
      </c>
      <c r="AA965" s="1076">
        <v>1</v>
      </c>
      <c r="AC965" s="1062">
        <v>0</v>
      </c>
      <c r="AD965" s="1062">
        <v>0</v>
      </c>
      <c r="AE965" s="1062">
        <v>0</v>
      </c>
      <c r="AF965" s="1062">
        <v>0</v>
      </c>
      <c r="AG965" s="1076">
        <v>1</v>
      </c>
      <c r="AJ965" s="1062">
        <v>0</v>
      </c>
      <c r="AK965" s="1062">
        <v>0</v>
      </c>
      <c r="AL965" s="1062">
        <v>0</v>
      </c>
      <c r="AM965" s="1062">
        <v>0</v>
      </c>
      <c r="AN965" s="1076">
        <v>1</v>
      </c>
      <c r="AQ965" s="1062">
        <v>0</v>
      </c>
      <c r="AR965" s="1062">
        <v>1</v>
      </c>
      <c r="AS965" s="1062">
        <v>5</v>
      </c>
      <c r="AT965" s="1062">
        <v>6</v>
      </c>
      <c r="AU965" s="1082">
        <v>1</v>
      </c>
      <c r="AX965" s="1062">
        <v>0</v>
      </c>
      <c r="AY965" s="1062">
        <v>3</v>
      </c>
      <c r="AZ965" s="1062">
        <v>10</v>
      </c>
      <c r="BA965" s="1062">
        <v>13</v>
      </c>
      <c r="BB965" s="1082">
        <v>1</v>
      </c>
      <c r="BP965" s="1062">
        <v>0</v>
      </c>
      <c r="BQ965" s="1128">
        <v>1</v>
      </c>
      <c r="BR965" s="1081">
        <v>0</v>
      </c>
      <c r="BV965" s="1062">
        <v>0</v>
      </c>
      <c r="BW965" s="1076">
        <v>1</v>
      </c>
      <c r="CA965" s="1062">
        <v>0</v>
      </c>
      <c r="CB965" s="1062">
        <v>1</v>
      </c>
      <c r="CC965" s="1062">
        <v>2</v>
      </c>
      <c r="CD965" s="1062">
        <v>3</v>
      </c>
      <c r="CE965" s="1082">
        <v>1</v>
      </c>
      <c r="CF965" s="1082" t="s">
        <v>323</v>
      </c>
      <c r="CH965" s="1062">
        <v>0</v>
      </c>
      <c r="CI965" s="1062">
        <v>3</v>
      </c>
      <c r="CJ965" s="1062">
        <v>4</v>
      </c>
      <c r="CK965" s="1062">
        <v>7</v>
      </c>
      <c r="CL965" s="1082">
        <v>1</v>
      </c>
      <c r="CP965" s="1062">
        <v>0</v>
      </c>
      <c r="CQ965" s="1062">
        <v>0</v>
      </c>
      <c r="CR965" s="1062">
        <v>0</v>
      </c>
      <c r="CS965" s="1062">
        <v>0</v>
      </c>
      <c r="CT965" s="1082">
        <v>1</v>
      </c>
      <c r="CW965" s="1062">
        <v>0</v>
      </c>
      <c r="CX965" s="1062">
        <v>0</v>
      </c>
      <c r="CY965" s="1062">
        <v>0</v>
      </c>
      <c r="CZ965" s="1062">
        <v>0</v>
      </c>
      <c r="DA965" s="1082">
        <v>1</v>
      </c>
      <c r="DB965" s="1082"/>
      <c r="DC965" s="1082"/>
      <c r="DD965" s="1082"/>
      <c r="DE965" s="1082"/>
      <c r="DF965" s="1082"/>
      <c r="DG965" s="1082"/>
      <c r="DH965" s="1082"/>
      <c r="DI965" s="1082"/>
      <c r="DJ965" s="1082"/>
      <c r="DK965" s="1082"/>
      <c r="DL965" s="1082"/>
      <c r="EF965" s="1062">
        <v>0</v>
      </c>
      <c r="EG965" s="1062">
        <v>1</v>
      </c>
      <c r="EH965" s="1062">
        <v>3</v>
      </c>
      <c r="EI965" s="1062">
        <v>4</v>
      </c>
      <c r="EJ965" s="1082">
        <v>1</v>
      </c>
      <c r="EM965" s="1062">
        <v>1</v>
      </c>
      <c r="EN965" s="1062">
        <v>7</v>
      </c>
      <c r="EO965" s="1062">
        <v>6</v>
      </c>
      <c r="EP965" s="1062">
        <v>14</v>
      </c>
      <c r="EQ965" s="1082">
        <v>1</v>
      </c>
      <c r="ER965" s="1082" t="s">
        <v>323</v>
      </c>
      <c r="EU965" s="1062">
        <v>0</v>
      </c>
      <c r="EV965" s="1062">
        <v>1</v>
      </c>
      <c r="EW965" s="1062">
        <v>4</v>
      </c>
      <c r="EX965" s="1062">
        <v>5</v>
      </c>
      <c r="EY965" s="1081">
        <v>1</v>
      </c>
      <c r="FB965" s="1062">
        <v>0</v>
      </c>
      <c r="FC965" s="1062">
        <v>2</v>
      </c>
      <c r="FD965" s="1062">
        <v>6</v>
      </c>
      <c r="FE965" s="1062">
        <v>8</v>
      </c>
      <c r="FF965" s="1082">
        <v>1</v>
      </c>
      <c r="FJ965" s="1062">
        <v>0</v>
      </c>
      <c r="FK965" s="1062">
        <v>4</v>
      </c>
      <c r="FL965" s="1062">
        <v>5</v>
      </c>
      <c r="FM965" s="1062">
        <v>9</v>
      </c>
      <c r="FN965" s="1124">
        <v>1</v>
      </c>
      <c r="FQ965" s="1062">
        <v>0</v>
      </c>
      <c r="FR965" s="1062">
        <v>10</v>
      </c>
      <c r="FS965" s="1062">
        <v>8</v>
      </c>
      <c r="FT965" s="1062">
        <v>18</v>
      </c>
      <c r="FU965" s="1076">
        <v>1</v>
      </c>
      <c r="FY965" s="1062">
        <v>1</v>
      </c>
      <c r="FZ965" s="1062">
        <v>0</v>
      </c>
      <c r="GA965" s="1062">
        <v>0</v>
      </c>
      <c r="GB965" s="590">
        <v>1</v>
      </c>
      <c r="GC965" s="1139">
        <v>1</v>
      </c>
      <c r="GE965" s="589">
        <v>1</v>
      </c>
      <c r="GF965" s="589">
        <v>8</v>
      </c>
      <c r="GG965" s="589">
        <v>19</v>
      </c>
      <c r="GH965" s="586">
        <v>0</v>
      </c>
      <c r="GI965" s="586">
        <v>0</v>
      </c>
    </row>
    <row r="966" spans="1:192" hidden="1" x14ac:dyDescent="0.35">
      <c r="A966" s="1225">
        <v>44074</v>
      </c>
      <c r="Q966" s="1062">
        <v>0</v>
      </c>
      <c r="R966" s="1062">
        <v>6</v>
      </c>
      <c r="S966" s="1062">
        <v>11</v>
      </c>
      <c r="T966" s="1062">
        <v>17</v>
      </c>
      <c r="U966" s="1076">
        <v>1</v>
      </c>
      <c r="W966" s="1062">
        <v>0</v>
      </c>
      <c r="X966" s="1062">
        <v>6</v>
      </c>
      <c r="Y966" s="1062">
        <v>11</v>
      </c>
      <c r="Z966" s="1062">
        <v>17</v>
      </c>
      <c r="AA966" s="1076">
        <v>1</v>
      </c>
      <c r="AC966" s="1062">
        <v>0</v>
      </c>
      <c r="AD966" s="1062">
        <v>0</v>
      </c>
      <c r="AE966" s="1062">
        <v>0</v>
      </c>
      <c r="AF966" s="1062">
        <v>0</v>
      </c>
      <c r="AG966" s="1076">
        <v>1</v>
      </c>
      <c r="AJ966" s="1062">
        <v>0</v>
      </c>
      <c r="AK966" s="1062">
        <v>0</v>
      </c>
      <c r="AL966" s="1062">
        <v>0</v>
      </c>
      <c r="AM966" s="1062">
        <v>0</v>
      </c>
      <c r="AN966" s="1076">
        <v>1</v>
      </c>
      <c r="AQ966" s="1062">
        <v>0</v>
      </c>
      <c r="AR966" s="1062">
        <v>5</v>
      </c>
      <c r="AS966" s="1062">
        <v>7</v>
      </c>
      <c r="AT966" s="1062">
        <v>12</v>
      </c>
      <c r="AU966" s="1082">
        <v>1</v>
      </c>
      <c r="AX966" s="1062">
        <v>0</v>
      </c>
      <c r="AY966" s="1062">
        <v>7</v>
      </c>
      <c r="AZ966" s="1062">
        <v>9</v>
      </c>
      <c r="BA966" s="1062">
        <v>16</v>
      </c>
      <c r="BB966" s="1082">
        <v>1</v>
      </c>
      <c r="BP966" s="1062">
        <v>0</v>
      </c>
      <c r="BQ966" s="1128">
        <v>1</v>
      </c>
      <c r="BR966" s="1081">
        <v>0</v>
      </c>
      <c r="BV966" s="1062">
        <v>0</v>
      </c>
      <c r="BW966" s="1076">
        <v>1</v>
      </c>
      <c r="CA966" s="1062">
        <v>0</v>
      </c>
      <c r="CB966" s="1062">
        <v>1</v>
      </c>
      <c r="CC966" s="1062">
        <v>6</v>
      </c>
      <c r="CD966" s="1062">
        <v>7</v>
      </c>
      <c r="CE966" s="1082">
        <v>1</v>
      </c>
      <c r="CF966" s="1082" t="s">
        <v>323</v>
      </c>
      <c r="CH966" s="1062">
        <v>0</v>
      </c>
      <c r="CI966" s="1062">
        <v>2</v>
      </c>
      <c r="CJ966" s="1062">
        <v>9</v>
      </c>
      <c r="CK966" s="1062">
        <v>11</v>
      </c>
      <c r="CL966" s="1082">
        <v>1</v>
      </c>
      <c r="CP966" s="1062">
        <v>0</v>
      </c>
      <c r="CQ966" s="1062">
        <v>0</v>
      </c>
      <c r="CR966" s="1062">
        <v>0</v>
      </c>
      <c r="CS966" s="1062">
        <v>0</v>
      </c>
      <c r="CT966" s="1082">
        <v>1</v>
      </c>
      <c r="CW966" s="1062">
        <v>0</v>
      </c>
      <c r="CX966" s="1062">
        <v>0</v>
      </c>
      <c r="CY966" s="1062">
        <v>0</v>
      </c>
      <c r="CZ966" s="1062">
        <v>0</v>
      </c>
      <c r="DA966" s="1082">
        <v>1</v>
      </c>
      <c r="DB966" s="1082"/>
      <c r="DC966" s="1082"/>
      <c r="DD966" s="1082"/>
      <c r="DE966" s="1082"/>
      <c r="DF966" s="1082"/>
      <c r="DG966" s="1082"/>
      <c r="DH966" s="1082"/>
      <c r="DI966" s="1082"/>
      <c r="DJ966" s="1082"/>
      <c r="DK966" s="1082"/>
      <c r="DL966" s="1082"/>
      <c r="EF966" s="1062">
        <v>1</v>
      </c>
      <c r="EG966" s="1062">
        <v>2</v>
      </c>
      <c r="EH966" s="1062">
        <v>4</v>
      </c>
      <c r="EI966" s="1062">
        <v>7</v>
      </c>
      <c r="EJ966" s="1082">
        <v>1</v>
      </c>
      <c r="EM966" s="1062">
        <v>1</v>
      </c>
      <c r="EN966" s="1062">
        <v>4</v>
      </c>
      <c r="EO966" s="1062">
        <v>6</v>
      </c>
      <c r="EP966" s="1062">
        <v>11</v>
      </c>
      <c r="EQ966" s="1082">
        <v>1</v>
      </c>
      <c r="ER966" s="1082" t="s">
        <v>323</v>
      </c>
      <c r="EU966" s="1062">
        <v>0</v>
      </c>
      <c r="EV966" s="1062">
        <v>3</v>
      </c>
      <c r="EW966" s="1062">
        <v>6</v>
      </c>
      <c r="EX966" s="1062">
        <v>9</v>
      </c>
      <c r="EY966" s="1081">
        <v>1</v>
      </c>
      <c r="FB966" s="1062">
        <v>0</v>
      </c>
      <c r="FC966" s="1062">
        <v>4</v>
      </c>
      <c r="FD966" s="1062">
        <v>9</v>
      </c>
      <c r="FE966" s="1062">
        <v>13</v>
      </c>
      <c r="FF966" s="1082">
        <v>1</v>
      </c>
      <c r="FJ966" s="1062">
        <v>0</v>
      </c>
      <c r="FK966" s="1062">
        <v>5</v>
      </c>
      <c r="FL966" s="1062">
        <v>5</v>
      </c>
      <c r="FM966" s="1062">
        <v>10</v>
      </c>
      <c r="FN966" s="1124">
        <v>1</v>
      </c>
      <c r="FQ966" s="1062">
        <v>0</v>
      </c>
      <c r="FR966" s="1062">
        <v>6</v>
      </c>
      <c r="FS966" s="1062">
        <v>8</v>
      </c>
      <c r="FT966" s="1062">
        <v>14</v>
      </c>
      <c r="FU966" s="1076">
        <v>1</v>
      </c>
      <c r="FY966" s="1062">
        <v>0</v>
      </c>
      <c r="FZ966" s="1062">
        <v>0</v>
      </c>
      <c r="GA966" s="1062">
        <v>3</v>
      </c>
      <c r="GB966" s="590">
        <v>3</v>
      </c>
      <c r="GC966" s="1139">
        <v>1</v>
      </c>
      <c r="GE966" s="589">
        <v>1</v>
      </c>
      <c r="GF966" s="589">
        <v>16</v>
      </c>
      <c r="GG966" s="589">
        <v>31</v>
      </c>
      <c r="GH966" s="586">
        <v>0</v>
      </c>
      <c r="GI966" s="586">
        <v>0</v>
      </c>
      <c r="GJ966" s="586">
        <f>SUM(GH946:GI966)</f>
        <v>19</v>
      </c>
    </row>
    <row r="967" spans="1:192" hidden="1" x14ac:dyDescent="0.35">
      <c r="A967" s="1225">
        <v>44075</v>
      </c>
      <c r="Q967" s="1062">
        <v>0</v>
      </c>
      <c r="R967" s="1062">
        <v>9</v>
      </c>
      <c r="S967" s="1062">
        <v>7</v>
      </c>
      <c r="T967" s="1062">
        <v>16</v>
      </c>
      <c r="U967" s="1076">
        <v>1</v>
      </c>
      <c r="W967" s="1062">
        <v>0</v>
      </c>
      <c r="X967" s="1062">
        <v>11</v>
      </c>
      <c r="Y967" s="1062">
        <v>7</v>
      </c>
      <c r="Z967" s="1062">
        <v>18</v>
      </c>
      <c r="AA967" s="1076">
        <v>1</v>
      </c>
      <c r="AC967" s="1062">
        <v>0</v>
      </c>
      <c r="AD967" s="1062">
        <v>0</v>
      </c>
      <c r="AE967" s="1062">
        <v>0</v>
      </c>
      <c r="AF967" s="1062">
        <v>0</v>
      </c>
      <c r="AG967" s="1076">
        <v>1</v>
      </c>
      <c r="AJ967" s="1062">
        <v>0</v>
      </c>
      <c r="AK967" s="1062">
        <v>0</v>
      </c>
      <c r="AL967" s="1062">
        <v>0</v>
      </c>
      <c r="AM967" s="1062">
        <v>0</v>
      </c>
      <c r="AN967" s="1076">
        <v>1</v>
      </c>
      <c r="AQ967" s="1062">
        <v>1</v>
      </c>
      <c r="AR967" s="1062">
        <v>9</v>
      </c>
      <c r="AS967" s="1062">
        <v>8</v>
      </c>
      <c r="AT967" s="1062">
        <v>18</v>
      </c>
      <c r="AU967" s="1082">
        <v>1</v>
      </c>
      <c r="AX967" s="1062">
        <v>1</v>
      </c>
      <c r="AY967" s="1062">
        <v>13</v>
      </c>
      <c r="AZ967" s="1062">
        <v>10</v>
      </c>
      <c r="BA967" s="1062">
        <v>24</v>
      </c>
      <c r="BB967" s="1082">
        <v>1</v>
      </c>
      <c r="BP967" s="1062">
        <v>0</v>
      </c>
      <c r="BQ967" s="1128">
        <v>1</v>
      </c>
      <c r="BR967" s="1081">
        <v>0</v>
      </c>
      <c r="BV967" s="1062">
        <v>0</v>
      </c>
      <c r="BW967" s="1076">
        <v>1</v>
      </c>
      <c r="CA967" s="1062">
        <v>0</v>
      </c>
      <c r="CB967" s="1062">
        <v>3</v>
      </c>
      <c r="CC967" s="1062">
        <v>8</v>
      </c>
      <c r="CD967" s="1062">
        <v>11</v>
      </c>
      <c r="CE967" s="1082">
        <v>1</v>
      </c>
      <c r="CF967" s="1082" t="s">
        <v>323</v>
      </c>
      <c r="CH967" s="1062">
        <v>0</v>
      </c>
      <c r="CI967" s="1062">
        <v>3</v>
      </c>
      <c r="CJ967" s="1062">
        <v>9</v>
      </c>
      <c r="CK967" s="1062">
        <v>12</v>
      </c>
      <c r="CL967" s="1082">
        <v>1</v>
      </c>
      <c r="CP967" s="1062">
        <v>0</v>
      </c>
      <c r="CQ967" s="1062">
        <v>0</v>
      </c>
      <c r="CR967" s="1062">
        <v>0</v>
      </c>
      <c r="CS967" s="1062">
        <v>0</v>
      </c>
      <c r="CT967" s="1082">
        <v>1</v>
      </c>
      <c r="CW967" s="1062">
        <v>0</v>
      </c>
      <c r="CX967" s="1062">
        <v>0</v>
      </c>
      <c r="CY967" s="1062">
        <v>0</v>
      </c>
      <c r="CZ967" s="1062">
        <v>0</v>
      </c>
      <c r="DA967" s="1082">
        <v>1</v>
      </c>
      <c r="DB967" s="1082"/>
      <c r="DC967" s="1082"/>
      <c r="DD967" s="1082"/>
      <c r="DE967" s="1082"/>
      <c r="DF967" s="1082"/>
      <c r="DG967" s="1082"/>
      <c r="DH967" s="1082"/>
      <c r="DI967" s="1082"/>
      <c r="DJ967" s="1082"/>
      <c r="DK967" s="1082"/>
      <c r="DL967" s="1082"/>
      <c r="EF967" s="1062">
        <v>2</v>
      </c>
      <c r="EG967" s="1062">
        <v>9</v>
      </c>
      <c r="EH967" s="1062">
        <v>3</v>
      </c>
      <c r="EI967" s="1062">
        <v>14</v>
      </c>
      <c r="EJ967" s="1082">
        <v>1</v>
      </c>
      <c r="EM967" s="1062">
        <v>2</v>
      </c>
      <c r="EN967" s="1062">
        <v>11</v>
      </c>
      <c r="EO967" s="1062">
        <v>4</v>
      </c>
      <c r="EP967" s="1062">
        <v>17</v>
      </c>
      <c r="EQ967" s="1082">
        <v>1</v>
      </c>
      <c r="ER967" s="1082" t="s">
        <v>323</v>
      </c>
      <c r="EU967" s="1062">
        <v>0</v>
      </c>
      <c r="EV967" s="1062">
        <v>5</v>
      </c>
      <c r="EW967" s="1062">
        <v>3</v>
      </c>
      <c r="EX967" s="1062">
        <v>8</v>
      </c>
      <c r="EY967" s="1081">
        <v>1</v>
      </c>
      <c r="FB967" s="1062">
        <v>0</v>
      </c>
      <c r="FC967" s="1062">
        <v>5</v>
      </c>
      <c r="FD967" s="1062">
        <v>5</v>
      </c>
      <c r="FE967" s="1062">
        <v>10</v>
      </c>
      <c r="FF967" s="1082">
        <v>1</v>
      </c>
      <c r="FJ967" s="1062">
        <v>1</v>
      </c>
      <c r="FK967" s="1062">
        <v>14</v>
      </c>
      <c r="FL967" s="1062">
        <v>6</v>
      </c>
      <c r="FM967" s="1062">
        <v>21</v>
      </c>
      <c r="FN967" s="1124">
        <v>1</v>
      </c>
      <c r="FQ967" s="1062">
        <v>1</v>
      </c>
      <c r="FR967" s="1062">
        <v>16</v>
      </c>
      <c r="FS967" s="1062">
        <v>6</v>
      </c>
      <c r="FT967" s="1062">
        <v>23</v>
      </c>
      <c r="FU967" s="1076">
        <v>1</v>
      </c>
      <c r="FY967" s="1062">
        <v>0</v>
      </c>
      <c r="FZ967" s="1062">
        <v>0</v>
      </c>
      <c r="GA967" s="1062">
        <v>1</v>
      </c>
      <c r="GB967" s="590">
        <v>1</v>
      </c>
      <c r="GC967" s="1139">
        <v>1</v>
      </c>
      <c r="GE967" s="589">
        <v>4</v>
      </c>
      <c r="GF967" s="589">
        <v>40</v>
      </c>
      <c r="GG967" s="589">
        <v>29</v>
      </c>
      <c r="GH967" s="586">
        <v>0</v>
      </c>
      <c r="GI967" s="586">
        <v>3</v>
      </c>
    </row>
    <row r="968" spans="1:192" hidden="1" x14ac:dyDescent="0.35">
      <c r="A968" s="1225">
        <v>44076</v>
      </c>
      <c r="Q968" s="1062">
        <v>1</v>
      </c>
      <c r="R968" s="1062">
        <v>7</v>
      </c>
      <c r="S968" s="1062">
        <v>4</v>
      </c>
      <c r="T968" s="1062">
        <v>12</v>
      </c>
      <c r="U968" s="1076">
        <v>1</v>
      </c>
      <c r="W968" s="1062">
        <v>1</v>
      </c>
      <c r="X968" s="1062">
        <v>8</v>
      </c>
      <c r="Y968" s="1062">
        <v>6</v>
      </c>
      <c r="Z968" s="1062">
        <v>15</v>
      </c>
      <c r="AA968" s="1076">
        <v>1</v>
      </c>
      <c r="AC968" s="1062">
        <v>0</v>
      </c>
      <c r="AD968" s="1062">
        <v>0</v>
      </c>
      <c r="AE968" s="1062">
        <v>0</v>
      </c>
      <c r="AF968" s="1062">
        <v>0</v>
      </c>
      <c r="AG968" s="1076">
        <v>1</v>
      </c>
      <c r="AJ968" s="1062">
        <v>0</v>
      </c>
      <c r="AK968" s="1062">
        <v>0</v>
      </c>
      <c r="AL968" s="1062">
        <v>0</v>
      </c>
      <c r="AM968" s="1062">
        <v>0</v>
      </c>
      <c r="AN968" s="1076">
        <v>1</v>
      </c>
      <c r="AQ968" s="1062">
        <v>1</v>
      </c>
      <c r="AR968" s="1062">
        <v>5</v>
      </c>
      <c r="AS968" s="1062">
        <v>9</v>
      </c>
      <c r="AT968" s="1062">
        <v>15</v>
      </c>
      <c r="AU968" s="1082">
        <v>1</v>
      </c>
      <c r="AX968" s="1062">
        <v>1</v>
      </c>
      <c r="AY968" s="1062">
        <v>4</v>
      </c>
      <c r="AZ968" s="1062">
        <v>9</v>
      </c>
      <c r="BA968" s="1062">
        <v>14</v>
      </c>
      <c r="BB968" s="1082">
        <v>1</v>
      </c>
      <c r="BP968" s="1062">
        <v>0</v>
      </c>
      <c r="BQ968" s="1128">
        <v>1</v>
      </c>
      <c r="BR968" s="1081">
        <v>0</v>
      </c>
      <c r="BV968" s="1062">
        <v>0</v>
      </c>
      <c r="BW968" s="1076">
        <v>1</v>
      </c>
      <c r="CA968" s="1062">
        <v>0</v>
      </c>
      <c r="CB968" s="1062">
        <v>4</v>
      </c>
      <c r="CC968" s="1062">
        <v>4</v>
      </c>
      <c r="CD968" s="1062">
        <v>8</v>
      </c>
      <c r="CE968" s="1082">
        <v>1</v>
      </c>
      <c r="CF968" s="1082" t="s">
        <v>323</v>
      </c>
      <c r="CH968" s="1062">
        <v>0</v>
      </c>
      <c r="CI968" s="1062">
        <v>6</v>
      </c>
      <c r="CJ968" s="1062">
        <v>8</v>
      </c>
      <c r="CK968" s="1062">
        <v>14</v>
      </c>
      <c r="CL968" s="1082">
        <v>1</v>
      </c>
      <c r="CP968" s="1062">
        <v>0</v>
      </c>
      <c r="CQ968" s="1062">
        <v>0</v>
      </c>
      <c r="CR968" s="1062">
        <v>0</v>
      </c>
      <c r="CS968" s="1062">
        <v>0</v>
      </c>
      <c r="CT968" s="1082">
        <v>1</v>
      </c>
      <c r="CW968" s="1062">
        <v>0</v>
      </c>
      <c r="CX968" s="1062">
        <v>1</v>
      </c>
      <c r="CY968" s="1062">
        <v>0</v>
      </c>
      <c r="CZ968" s="1062">
        <v>1</v>
      </c>
      <c r="DA968" s="1082">
        <v>1</v>
      </c>
      <c r="DB968" s="1082"/>
      <c r="DC968" s="1082"/>
      <c r="DD968" s="1082"/>
      <c r="DE968" s="1082"/>
      <c r="DF968" s="1082"/>
      <c r="DG968" s="1082"/>
      <c r="DH968" s="1082"/>
      <c r="DI968" s="1082"/>
      <c r="DJ968" s="1082"/>
      <c r="DK968" s="1082"/>
      <c r="DL968" s="1082"/>
      <c r="EF968" s="1062">
        <v>2</v>
      </c>
      <c r="EG968" s="1062">
        <v>0</v>
      </c>
      <c r="EH968" s="1062">
        <v>0</v>
      </c>
      <c r="EI968" s="1062">
        <v>2</v>
      </c>
      <c r="EJ968" s="1082">
        <v>1</v>
      </c>
      <c r="EM968" s="1062">
        <v>2</v>
      </c>
      <c r="EN968" s="1062">
        <v>1</v>
      </c>
      <c r="EO968" s="1062">
        <v>4</v>
      </c>
      <c r="EP968" s="1062">
        <v>7</v>
      </c>
      <c r="EQ968" s="1082">
        <v>1</v>
      </c>
      <c r="ER968" s="1082" t="s">
        <v>323</v>
      </c>
      <c r="EU968" s="1062">
        <v>0</v>
      </c>
      <c r="EV968" s="1062">
        <v>1</v>
      </c>
      <c r="EW968" s="1062">
        <v>7</v>
      </c>
      <c r="EX968" s="1062">
        <v>8</v>
      </c>
      <c r="EY968" s="1081">
        <v>1</v>
      </c>
      <c r="FB968" s="1062">
        <v>0</v>
      </c>
      <c r="FC968" s="1062">
        <v>3</v>
      </c>
      <c r="FD968" s="1062">
        <v>11</v>
      </c>
      <c r="FE968" s="1062">
        <v>14</v>
      </c>
      <c r="FF968" s="1082">
        <v>1</v>
      </c>
      <c r="FJ968" s="1062">
        <v>0</v>
      </c>
      <c r="FK968" s="1062">
        <v>9</v>
      </c>
      <c r="FL968" s="1062">
        <v>5</v>
      </c>
      <c r="FM968" s="1062">
        <v>14</v>
      </c>
      <c r="FN968" s="1124">
        <v>1</v>
      </c>
      <c r="FQ968" s="1062">
        <v>0</v>
      </c>
      <c r="FR968" s="1062">
        <v>15</v>
      </c>
      <c r="FS968" s="1062">
        <v>11</v>
      </c>
      <c r="FT968" s="1062">
        <v>26</v>
      </c>
      <c r="FU968" s="1076">
        <v>1</v>
      </c>
      <c r="FY968" s="1062">
        <v>0</v>
      </c>
      <c r="FZ968" s="1062">
        <v>0</v>
      </c>
      <c r="GA968" s="1062">
        <v>0</v>
      </c>
      <c r="GB968" s="590">
        <v>0</v>
      </c>
      <c r="GC968" s="1139">
        <v>1</v>
      </c>
      <c r="GE968" s="589">
        <v>3</v>
      </c>
      <c r="GF968" s="589">
        <v>19</v>
      </c>
      <c r="GG968" s="589">
        <v>25</v>
      </c>
      <c r="GH968" s="586">
        <v>0</v>
      </c>
      <c r="GI968" s="586">
        <v>1</v>
      </c>
    </row>
    <row r="969" spans="1:192" hidden="1" x14ac:dyDescent="0.35">
      <c r="A969" s="1225">
        <v>44077</v>
      </c>
      <c r="Q969" s="1062">
        <v>1</v>
      </c>
      <c r="R969" s="1062">
        <v>5</v>
      </c>
      <c r="S969" s="1062">
        <v>7</v>
      </c>
      <c r="T969" s="1062">
        <v>13</v>
      </c>
      <c r="U969" s="1076">
        <v>1</v>
      </c>
      <c r="W969" s="1062">
        <v>1</v>
      </c>
      <c r="X969" s="1062">
        <v>5</v>
      </c>
      <c r="Y969" s="1062">
        <v>8</v>
      </c>
      <c r="Z969" s="1062">
        <v>14</v>
      </c>
      <c r="AA969" s="1076">
        <v>1</v>
      </c>
      <c r="AC969" s="1062">
        <v>0</v>
      </c>
      <c r="AD969" s="1062">
        <v>0</v>
      </c>
      <c r="AE969" s="1062">
        <v>0</v>
      </c>
      <c r="AF969" s="1062">
        <v>0</v>
      </c>
      <c r="AG969" s="1076">
        <v>1</v>
      </c>
      <c r="AJ969" s="1062">
        <v>0</v>
      </c>
      <c r="AK969" s="1062">
        <v>0</v>
      </c>
      <c r="AL969" s="1062">
        <v>0</v>
      </c>
      <c r="AM969" s="1062">
        <v>0</v>
      </c>
      <c r="AN969" s="1076">
        <v>1</v>
      </c>
      <c r="AQ969" s="1062">
        <v>0</v>
      </c>
      <c r="AR969" s="1062">
        <v>9</v>
      </c>
      <c r="AS969" s="1062">
        <v>7</v>
      </c>
      <c r="AT969" s="1062">
        <v>16</v>
      </c>
      <c r="AU969" s="1082">
        <v>1</v>
      </c>
      <c r="AX969" s="1062">
        <v>0</v>
      </c>
      <c r="AY969" s="1062">
        <v>9</v>
      </c>
      <c r="AZ969" s="1062">
        <v>8</v>
      </c>
      <c r="BA969" s="1062">
        <v>17</v>
      </c>
      <c r="BB969" s="1082">
        <v>1</v>
      </c>
      <c r="BP969" s="1062">
        <v>0</v>
      </c>
      <c r="BQ969" s="1128">
        <v>1</v>
      </c>
      <c r="BR969" s="1081">
        <v>0</v>
      </c>
      <c r="BV969" s="1062">
        <v>0</v>
      </c>
      <c r="BW969" s="1076">
        <v>1</v>
      </c>
      <c r="CA969" s="1062">
        <v>0</v>
      </c>
      <c r="CB969" s="1062">
        <v>1</v>
      </c>
      <c r="CC969" s="1062">
        <v>1</v>
      </c>
      <c r="CD969" s="1062">
        <v>2</v>
      </c>
      <c r="CE969" s="1082">
        <v>1</v>
      </c>
      <c r="CF969" s="1082" t="s">
        <v>323</v>
      </c>
      <c r="CH969" s="1062">
        <v>0</v>
      </c>
      <c r="CI969" s="1062">
        <v>5</v>
      </c>
      <c r="CJ969" s="1062">
        <v>6</v>
      </c>
      <c r="CK969" s="1062">
        <v>11</v>
      </c>
      <c r="CL969" s="1082">
        <v>1</v>
      </c>
      <c r="CP969" s="1062">
        <v>0</v>
      </c>
      <c r="CQ969" s="1062">
        <v>0</v>
      </c>
      <c r="CR969" s="1062">
        <v>0</v>
      </c>
      <c r="CS969" s="1062">
        <v>0</v>
      </c>
      <c r="CT969" s="1082">
        <v>1</v>
      </c>
      <c r="CW969" s="1062">
        <v>0</v>
      </c>
      <c r="CX969" s="1062">
        <v>0</v>
      </c>
      <c r="CY969" s="1062">
        <v>0</v>
      </c>
      <c r="CZ969" s="1062">
        <v>0</v>
      </c>
      <c r="DA969" s="1082">
        <v>1</v>
      </c>
      <c r="DB969" s="1082"/>
      <c r="DC969" s="1082"/>
      <c r="DD969" s="1082"/>
      <c r="DE969" s="1082"/>
      <c r="DF969" s="1082"/>
      <c r="DG969" s="1082"/>
      <c r="DH969" s="1082"/>
      <c r="DI969" s="1082"/>
      <c r="DJ969" s="1082"/>
      <c r="DK969" s="1082"/>
      <c r="DL969" s="1082"/>
      <c r="EF969" s="1062">
        <v>2</v>
      </c>
      <c r="EG969" s="1062">
        <v>3</v>
      </c>
      <c r="EH969" s="1062">
        <v>4</v>
      </c>
      <c r="EI969" s="1062">
        <v>9</v>
      </c>
      <c r="EJ969" s="1082">
        <v>1</v>
      </c>
      <c r="EM969" s="1062">
        <v>2</v>
      </c>
      <c r="EN969" s="1062">
        <v>8</v>
      </c>
      <c r="EO969" s="1062">
        <v>9</v>
      </c>
      <c r="EP969" s="1062">
        <v>19</v>
      </c>
      <c r="EQ969" s="1082">
        <v>1</v>
      </c>
      <c r="ER969" s="1082" t="s">
        <v>323</v>
      </c>
      <c r="EU969" s="1062">
        <v>0</v>
      </c>
      <c r="EV969" s="1062">
        <v>2</v>
      </c>
      <c r="EW969" s="1062">
        <v>4</v>
      </c>
      <c r="EX969" s="1062">
        <v>6</v>
      </c>
      <c r="EY969" s="1081">
        <v>1</v>
      </c>
      <c r="FB969" s="1062">
        <v>0</v>
      </c>
      <c r="FC969" s="1062">
        <v>3</v>
      </c>
      <c r="FD969" s="1062">
        <v>8</v>
      </c>
      <c r="FE969" s="1062">
        <v>11</v>
      </c>
      <c r="FF969" s="1082">
        <v>1</v>
      </c>
      <c r="FJ969" s="1062">
        <v>0</v>
      </c>
      <c r="FK969" s="1062">
        <v>4</v>
      </c>
      <c r="FL969" s="1062">
        <v>6</v>
      </c>
      <c r="FM969" s="1062">
        <v>10</v>
      </c>
      <c r="FN969" s="1124">
        <v>1</v>
      </c>
      <c r="FQ969" s="1062">
        <v>0</v>
      </c>
      <c r="FR969" s="1062">
        <v>7</v>
      </c>
      <c r="FS969" s="1062">
        <v>9</v>
      </c>
      <c r="FT969" s="1062">
        <v>16</v>
      </c>
      <c r="FU969" s="1076">
        <v>1</v>
      </c>
      <c r="FY969" s="1062">
        <v>0</v>
      </c>
      <c r="FZ969" s="1062">
        <v>1</v>
      </c>
      <c r="GA969" s="1062">
        <v>1</v>
      </c>
      <c r="GB969" s="590">
        <v>2</v>
      </c>
      <c r="GC969" s="1139">
        <v>1</v>
      </c>
      <c r="GE969" s="589">
        <v>2</v>
      </c>
      <c r="GF969" s="589">
        <v>20</v>
      </c>
      <c r="GG969" s="589">
        <v>23</v>
      </c>
      <c r="GH969" s="586">
        <v>0</v>
      </c>
      <c r="GI969" s="586">
        <v>0</v>
      </c>
    </row>
    <row r="970" spans="1:192" hidden="1" x14ac:dyDescent="0.35">
      <c r="A970" s="1227">
        <v>44078</v>
      </c>
      <c r="Q970" s="1062">
        <v>1</v>
      </c>
      <c r="R970" s="1062">
        <v>7</v>
      </c>
      <c r="S970" s="1062">
        <v>7</v>
      </c>
      <c r="T970" s="1062">
        <v>15</v>
      </c>
      <c r="U970" s="1076">
        <v>1</v>
      </c>
      <c r="W970" s="1062">
        <v>1</v>
      </c>
      <c r="X970" s="1062">
        <v>7</v>
      </c>
      <c r="Y970" s="1062">
        <v>9</v>
      </c>
      <c r="Z970" s="1062">
        <v>17</v>
      </c>
      <c r="AA970" s="1076">
        <v>1</v>
      </c>
      <c r="AC970" s="1062">
        <v>0</v>
      </c>
      <c r="AD970" s="1062">
        <v>0</v>
      </c>
      <c r="AE970" s="1062">
        <v>0</v>
      </c>
      <c r="AF970" s="1062">
        <v>0</v>
      </c>
      <c r="AG970" s="1076">
        <v>1</v>
      </c>
      <c r="AJ970" s="1062">
        <v>0</v>
      </c>
      <c r="AK970" s="1062">
        <v>0</v>
      </c>
      <c r="AL970" s="1062">
        <v>0</v>
      </c>
      <c r="AM970" s="1062">
        <v>0</v>
      </c>
      <c r="AN970" s="1076">
        <v>1</v>
      </c>
      <c r="AQ970" s="1062">
        <v>0</v>
      </c>
      <c r="AR970" s="1062">
        <v>7</v>
      </c>
      <c r="AS970" s="1062">
        <v>4</v>
      </c>
      <c r="AT970" s="1062">
        <v>11</v>
      </c>
      <c r="AU970" s="1082">
        <v>1</v>
      </c>
      <c r="AX970" s="1062">
        <v>0</v>
      </c>
      <c r="AY970" s="1062">
        <v>7</v>
      </c>
      <c r="AZ970" s="1062">
        <v>6</v>
      </c>
      <c r="BA970" s="1062">
        <v>13</v>
      </c>
      <c r="BB970" s="1082">
        <v>1</v>
      </c>
      <c r="BP970" s="1062">
        <v>0</v>
      </c>
      <c r="BQ970" s="1128">
        <v>1</v>
      </c>
      <c r="BR970" s="1081">
        <v>0</v>
      </c>
      <c r="BV970" s="1062">
        <v>0</v>
      </c>
      <c r="BW970" s="1076">
        <v>1</v>
      </c>
      <c r="CA970" s="1062">
        <v>1</v>
      </c>
      <c r="CB970" s="1062">
        <v>4</v>
      </c>
      <c r="CC970" s="1062">
        <v>2</v>
      </c>
      <c r="CD970" s="1062">
        <v>7</v>
      </c>
      <c r="CE970" s="1082">
        <v>1</v>
      </c>
      <c r="CF970" s="1082" t="s">
        <v>323</v>
      </c>
      <c r="CH970" s="1062">
        <v>1</v>
      </c>
      <c r="CI970" s="1062">
        <v>4</v>
      </c>
      <c r="CJ970" s="1062">
        <v>3</v>
      </c>
      <c r="CK970" s="1062">
        <v>8</v>
      </c>
      <c r="CL970" s="1082">
        <v>1</v>
      </c>
      <c r="CP970" s="1062">
        <v>0</v>
      </c>
      <c r="CQ970" s="1062">
        <v>0</v>
      </c>
      <c r="CR970" s="1062">
        <v>0</v>
      </c>
      <c r="CS970" s="1062">
        <v>0</v>
      </c>
      <c r="CT970" s="1082">
        <v>1</v>
      </c>
      <c r="CW970" s="1062">
        <v>0</v>
      </c>
      <c r="CX970" s="1062">
        <v>0</v>
      </c>
      <c r="CY970" s="1062">
        <v>0</v>
      </c>
      <c r="CZ970" s="1062">
        <v>0</v>
      </c>
      <c r="DA970" s="1082">
        <v>1</v>
      </c>
      <c r="DB970" s="1082"/>
      <c r="DC970" s="1082"/>
      <c r="DD970" s="1082"/>
      <c r="DE970" s="1082"/>
      <c r="DF970" s="1082"/>
      <c r="DG970" s="1082"/>
      <c r="DH970" s="1082"/>
      <c r="DI970" s="1082"/>
      <c r="DJ970" s="1082"/>
      <c r="DK970" s="1082"/>
      <c r="DL970" s="1082"/>
      <c r="EF970" s="1062">
        <v>0</v>
      </c>
      <c r="EG970" s="1062">
        <v>5</v>
      </c>
      <c r="EH970" s="1062">
        <v>3</v>
      </c>
      <c r="EI970" s="1062">
        <v>8</v>
      </c>
      <c r="EJ970" s="1082">
        <v>1</v>
      </c>
      <c r="EM970" s="1062">
        <v>0</v>
      </c>
      <c r="EN970" s="1062">
        <v>6</v>
      </c>
      <c r="EO970" s="1062">
        <v>7</v>
      </c>
      <c r="EP970" s="1062">
        <v>13</v>
      </c>
      <c r="EQ970" s="1082">
        <v>1</v>
      </c>
      <c r="ER970" s="1082" t="s">
        <v>323</v>
      </c>
      <c r="EU970" s="1062">
        <v>0</v>
      </c>
      <c r="EV970" s="1062">
        <v>1</v>
      </c>
      <c r="EW970" s="1062">
        <v>1</v>
      </c>
      <c r="EX970" s="1062">
        <v>2</v>
      </c>
      <c r="EY970" s="1081">
        <v>1</v>
      </c>
      <c r="FB970" s="1062">
        <v>0</v>
      </c>
      <c r="FC970" s="1062">
        <v>1</v>
      </c>
      <c r="FD970" s="1062">
        <v>4</v>
      </c>
      <c r="FE970" s="1062">
        <v>5</v>
      </c>
      <c r="FF970" s="1082">
        <v>1</v>
      </c>
      <c r="FJ970" s="1062">
        <v>0</v>
      </c>
      <c r="FK970" s="1062">
        <v>2</v>
      </c>
      <c r="FL970" s="1062">
        <v>3</v>
      </c>
      <c r="FM970" s="1062">
        <v>5</v>
      </c>
      <c r="FN970" s="1124">
        <v>1</v>
      </c>
      <c r="FQ970" s="1062">
        <v>0</v>
      </c>
      <c r="FR970" s="1062">
        <v>2</v>
      </c>
      <c r="FS970" s="1062">
        <v>4</v>
      </c>
      <c r="FT970" s="1062">
        <v>6</v>
      </c>
      <c r="FU970" s="1076">
        <v>1</v>
      </c>
      <c r="FY970" s="1062">
        <v>0</v>
      </c>
      <c r="FZ970" s="1062">
        <v>0</v>
      </c>
      <c r="GA970" s="1062">
        <v>1</v>
      </c>
      <c r="GB970" s="590">
        <v>1</v>
      </c>
      <c r="GC970" s="1139">
        <v>1</v>
      </c>
      <c r="GE970" s="589">
        <v>1</v>
      </c>
      <c r="GF970" s="589">
        <v>19</v>
      </c>
      <c r="GG970" s="589">
        <v>14</v>
      </c>
      <c r="GH970" s="586">
        <v>3</v>
      </c>
      <c r="GI970" s="586">
        <v>0</v>
      </c>
    </row>
    <row r="971" spans="1:192" hidden="1" x14ac:dyDescent="0.35">
      <c r="A971" s="1225" t="s">
        <v>243</v>
      </c>
      <c r="DA971" s="1082"/>
      <c r="DB971" s="1082"/>
      <c r="DC971" s="1082"/>
      <c r="DD971" s="1082"/>
      <c r="DE971" s="1082"/>
      <c r="DF971" s="1082"/>
      <c r="DG971" s="1082"/>
      <c r="DH971" s="1082"/>
      <c r="DI971" s="1082"/>
      <c r="DJ971" s="1082"/>
      <c r="DK971" s="1082"/>
      <c r="DL971" s="1082"/>
    </row>
    <row r="972" spans="1:192" hidden="1" x14ac:dyDescent="0.35">
      <c r="A972" s="1225">
        <v>44082</v>
      </c>
      <c r="Q972" s="1062">
        <v>0</v>
      </c>
      <c r="R972" s="1062">
        <v>5</v>
      </c>
      <c r="S972" s="1062">
        <v>4</v>
      </c>
      <c r="T972" s="1062">
        <v>9</v>
      </c>
      <c r="U972" s="1076">
        <v>1</v>
      </c>
      <c r="W972" s="1062">
        <v>0</v>
      </c>
      <c r="X972" s="1062">
        <v>7</v>
      </c>
      <c r="Y972" s="1062">
        <v>4</v>
      </c>
      <c r="Z972" s="1062">
        <v>11</v>
      </c>
      <c r="AA972" s="1076">
        <v>1</v>
      </c>
      <c r="AC972" s="1062">
        <v>0</v>
      </c>
      <c r="AD972" s="1062">
        <v>6</v>
      </c>
      <c r="AE972" s="1062">
        <v>8</v>
      </c>
      <c r="AF972" s="1062">
        <v>14</v>
      </c>
      <c r="AG972" s="1076">
        <v>1</v>
      </c>
      <c r="AJ972" s="1062">
        <v>0</v>
      </c>
      <c r="AK972" s="1062">
        <v>7</v>
      </c>
      <c r="AL972" s="1062">
        <v>8</v>
      </c>
      <c r="AM972" s="1062">
        <v>15</v>
      </c>
      <c r="AN972" s="1076">
        <v>1</v>
      </c>
      <c r="AQ972" s="1062">
        <v>0</v>
      </c>
      <c r="AR972" s="1062">
        <v>9</v>
      </c>
      <c r="AS972" s="1062">
        <v>2</v>
      </c>
      <c r="AT972" s="1062">
        <v>11</v>
      </c>
      <c r="AU972" s="1082">
        <v>1</v>
      </c>
      <c r="AX972" s="1062">
        <v>0</v>
      </c>
      <c r="AY972" s="1062">
        <v>10</v>
      </c>
      <c r="AZ972" s="1062">
        <v>2</v>
      </c>
      <c r="BA972" s="1062">
        <v>12</v>
      </c>
      <c r="BB972" s="1082">
        <v>1</v>
      </c>
      <c r="BP972" s="1062">
        <v>0</v>
      </c>
      <c r="BQ972" s="1128">
        <v>1</v>
      </c>
      <c r="BR972" s="1081">
        <v>0</v>
      </c>
      <c r="BV972" s="1062">
        <v>0</v>
      </c>
      <c r="BW972" s="1076">
        <v>1</v>
      </c>
      <c r="CA972" s="1062">
        <v>0</v>
      </c>
      <c r="CB972" s="1062">
        <v>6</v>
      </c>
      <c r="CC972" s="1062">
        <v>6</v>
      </c>
      <c r="CD972" s="1062">
        <v>12</v>
      </c>
      <c r="CE972" s="1082">
        <v>1</v>
      </c>
      <c r="CF972" s="1082" t="s">
        <v>323</v>
      </c>
      <c r="CH972" s="1062">
        <v>0</v>
      </c>
      <c r="CI972" s="1062">
        <v>8</v>
      </c>
      <c r="CJ972" s="1062">
        <v>7</v>
      </c>
      <c r="CK972" s="1062">
        <v>15</v>
      </c>
      <c r="CL972" s="1082">
        <v>1</v>
      </c>
      <c r="CP972" s="1062">
        <v>0</v>
      </c>
      <c r="CQ972" s="1062">
        <v>0</v>
      </c>
      <c r="CR972" s="1062">
        <v>0</v>
      </c>
      <c r="CS972" s="1062">
        <v>0</v>
      </c>
      <c r="CT972" s="1082">
        <v>1</v>
      </c>
      <c r="CW972" s="1062">
        <v>0</v>
      </c>
      <c r="CX972" s="1062">
        <v>0</v>
      </c>
      <c r="CY972" s="1062">
        <v>0</v>
      </c>
      <c r="CZ972" s="1062">
        <v>0</v>
      </c>
      <c r="DA972" s="1082">
        <v>1</v>
      </c>
      <c r="DB972" s="1082"/>
      <c r="DC972" s="1082"/>
      <c r="DD972" s="1082"/>
      <c r="DE972" s="1082"/>
      <c r="DF972" s="1082"/>
      <c r="DG972" s="1082"/>
      <c r="DH972" s="1082"/>
      <c r="DI972" s="1082"/>
      <c r="DJ972" s="1082"/>
      <c r="DK972" s="1082"/>
      <c r="DL972" s="1082"/>
      <c r="EF972" s="1062">
        <v>1</v>
      </c>
      <c r="EG972" s="1062">
        <v>7</v>
      </c>
      <c r="EH972" s="1062">
        <v>2</v>
      </c>
      <c r="EI972" s="1062">
        <v>10</v>
      </c>
      <c r="EJ972" s="1082">
        <v>1</v>
      </c>
      <c r="EM972" s="1062">
        <v>1</v>
      </c>
      <c r="EN972" s="1062">
        <v>9</v>
      </c>
      <c r="EO972" s="1062">
        <v>6</v>
      </c>
      <c r="EP972" s="1062">
        <v>16</v>
      </c>
      <c r="EQ972" s="1082">
        <v>1</v>
      </c>
      <c r="ER972" s="1082" t="s">
        <v>323</v>
      </c>
      <c r="EU972" s="1062">
        <v>0</v>
      </c>
      <c r="EV972" s="1062">
        <v>0</v>
      </c>
      <c r="EW972" s="1062">
        <v>5</v>
      </c>
      <c r="EX972" s="1062">
        <v>5</v>
      </c>
      <c r="EY972" s="1081">
        <v>1</v>
      </c>
      <c r="FB972" s="1062">
        <v>0</v>
      </c>
      <c r="FC972" s="1062">
        <v>0</v>
      </c>
      <c r="FD972" s="1062">
        <v>6</v>
      </c>
      <c r="FE972" s="1062">
        <v>6</v>
      </c>
      <c r="FF972" s="1082">
        <v>1</v>
      </c>
      <c r="FJ972" s="1062">
        <v>1</v>
      </c>
      <c r="FK972" s="1062">
        <v>2</v>
      </c>
      <c r="FL972" s="1062">
        <v>5</v>
      </c>
      <c r="FM972" s="1062">
        <v>8</v>
      </c>
      <c r="FN972" s="1124">
        <v>1</v>
      </c>
      <c r="FQ972" s="1062">
        <v>1</v>
      </c>
      <c r="FR972" s="1062">
        <v>4</v>
      </c>
      <c r="FS972" s="1062">
        <v>5</v>
      </c>
      <c r="FT972" s="1062">
        <v>10</v>
      </c>
      <c r="FU972" s="1076">
        <v>1</v>
      </c>
      <c r="FY972" s="1062">
        <v>0</v>
      </c>
      <c r="FZ972" s="1062">
        <v>0</v>
      </c>
      <c r="GA972" s="1062">
        <v>0</v>
      </c>
      <c r="GB972" s="590">
        <v>0</v>
      </c>
      <c r="GC972" s="1139">
        <v>1</v>
      </c>
      <c r="GE972" s="589">
        <v>2</v>
      </c>
      <c r="GF972" s="589">
        <v>30</v>
      </c>
      <c r="GG972" s="589">
        <v>28</v>
      </c>
      <c r="GH972" s="586">
        <v>2</v>
      </c>
      <c r="GI972" s="586">
        <v>2</v>
      </c>
    </row>
    <row r="973" spans="1:192" hidden="1" x14ac:dyDescent="0.35">
      <c r="A973" s="1225">
        <v>44083</v>
      </c>
      <c r="Q973" s="1062">
        <v>0</v>
      </c>
      <c r="R973" s="1062">
        <v>4</v>
      </c>
      <c r="S973" s="1062">
        <v>3</v>
      </c>
      <c r="T973" s="1062">
        <v>7</v>
      </c>
      <c r="U973" s="1076">
        <v>1</v>
      </c>
      <c r="W973" s="1062">
        <v>0</v>
      </c>
      <c r="X973" s="1062">
        <v>4</v>
      </c>
      <c r="Y973" s="1062">
        <v>4</v>
      </c>
      <c r="Z973" s="1062">
        <v>8</v>
      </c>
      <c r="AA973" s="1076">
        <v>1</v>
      </c>
      <c r="AC973" s="1062">
        <v>1</v>
      </c>
      <c r="AD973" s="1062">
        <v>3</v>
      </c>
      <c r="AE973" s="1062">
        <v>6</v>
      </c>
      <c r="AF973" s="1062">
        <v>10</v>
      </c>
      <c r="AG973" s="1076">
        <v>1</v>
      </c>
      <c r="AJ973" s="1062">
        <v>1</v>
      </c>
      <c r="AK973" s="1062">
        <v>4</v>
      </c>
      <c r="AL973" s="1062">
        <v>7</v>
      </c>
      <c r="AM973" s="1062">
        <v>12</v>
      </c>
      <c r="AN973" s="1076">
        <v>1</v>
      </c>
      <c r="AQ973" s="1062">
        <v>0</v>
      </c>
      <c r="AR973" s="1062">
        <v>2</v>
      </c>
      <c r="AS973" s="1062">
        <v>3</v>
      </c>
      <c r="AT973" s="1062">
        <v>5</v>
      </c>
      <c r="AU973" s="1082">
        <v>1</v>
      </c>
      <c r="AX973" s="1062">
        <v>0</v>
      </c>
      <c r="AY973" s="1062">
        <v>3</v>
      </c>
      <c r="AZ973" s="1062">
        <v>4</v>
      </c>
      <c r="BA973" s="1062">
        <v>7</v>
      </c>
      <c r="BB973" s="1082">
        <v>1</v>
      </c>
      <c r="BP973" s="1062">
        <v>0</v>
      </c>
      <c r="BQ973" s="1128">
        <v>1</v>
      </c>
      <c r="BR973" s="1081">
        <v>0</v>
      </c>
      <c r="BV973" s="1062">
        <v>0</v>
      </c>
      <c r="BW973" s="1076">
        <v>1</v>
      </c>
      <c r="CA973" s="1062">
        <v>0</v>
      </c>
      <c r="CB973" s="1062">
        <v>2</v>
      </c>
      <c r="CC973" s="1062">
        <v>3</v>
      </c>
      <c r="CD973" s="1062">
        <v>5</v>
      </c>
      <c r="CE973" s="1082">
        <v>1</v>
      </c>
      <c r="CF973" s="1082" t="s">
        <v>323</v>
      </c>
      <c r="CH973" s="1062">
        <v>0</v>
      </c>
      <c r="CI973" s="1062">
        <v>4</v>
      </c>
      <c r="CJ973" s="1062">
        <v>4</v>
      </c>
      <c r="CK973" s="1062">
        <v>8</v>
      </c>
      <c r="CL973" s="1082">
        <v>1</v>
      </c>
      <c r="CP973" s="1062">
        <v>1</v>
      </c>
      <c r="CQ973" s="1062">
        <v>0</v>
      </c>
      <c r="CR973" s="1062">
        <v>0</v>
      </c>
      <c r="CS973" s="1062">
        <v>1</v>
      </c>
      <c r="CT973" s="1082">
        <v>1</v>
      </c>
      <c r="CW973" s="1062">
        <v>1</v>
      </c>
      <c r="CX973" s="1062">
        <v>1</v>
      </c>
      <c r="CY973" s="1062">
        <v>0</v>
      </c>
      <c r="CZ973" s="1062">
        <v>2</v>
      </c>
      <c r="DA973" s="1082">
        <v>1</v>
      </c>
      <c r="DB973" s="1082"/>
      <c r="DC973" s="1082"/>
      <c r="DD973" s="1082"/>
      <c r="DE973" s="1082"/>
      <c r="DF973" s="1082"/>
      <c r="DG973" s="1082"/>
      <c r="DH973" s="1082"/>
      <c r="DI973" s="1082"/>
      <c r="DJ973" s="1082"/>
      <c r="DK973" s="1082"/>
      <c r="DL973" s="1082"/>
      <c r="EF973" s="1062">
        <v>1</v>
      </c>
      <c r="EG973" s="1062">
        <v>3</v>
      </c>
      <c r="EH973" s="1062">
        <v>5</v>
      </c>
      <c r="EI973" s="1062">
        <v>9</v>
      </c>
      <c r="EJ973" s="1082">
        <v>1</v>
      </c>
      <c r="EM973" s="1062">
        <v>1</v>
      </c>
      <c r="EN973" s="1062">
        <v>4</v>
      </c>
      <c r="EO973" s="1062">
        <v>8</v>
      </c>
      <c r="EP973" s="1062">
        <v>13</v>
      </c>
      <c r="EQ973" s="1082">
        <v>1</v>
      </c>
      <c r="ER973" s="1082" t="s">
        <v>323</v>
      </c>
      <c r="EU973" s="1062">
        <v>0</v>
      </c>
      <c r="EV973" s="1062">
        <v>2</v>
      </c>
      <c r="EW973" s="1062">
        <v>4</v>
      </c>
      <c r="EX973" s="1062">
        <v>6</v>
      </c>
      <c r="EY973" s="1081">
        <v>1</v>
      </c>
      <c r="FB973" s="1062">
        <v>0</v>
      </c>
      <c r="FC973" s="1062">
        <v>5</v>
      </c>
      <c r="FD973" s="1062">
        <v>7</v>
      </c>
      <c r="FE973" s="1062">
        <v>12</v>
      </c>
      <c r="FF973" s="1082">
        <v>1</v>
      </c>
      <c r="FJ973" s="1062">
        <v>0</v>
      </c>
      <c r="FK973" s="1062">
        <v>6</v>
      </c>
      <c r="FL973" s="1062">
        <v>3</v>
      </c>
      <c r="FM973" s="1062">
        <v>9</v>
      </c>
      <c r="FN973" s="1124">
        <v>1</v>
      </c>
      <c r="FQ973" s="1062">
        <v>0</v>
      </c>
      <c r="FR973" s="1062">
        <v>6</v>
      </c>
      <c r="FS973" s="1062">
        <v>4</v>
      </c>
      <c r="FT973" s="1062">
        <v>10</v>
      </c>
      <c r="FU973" s="1076">
        <v>1</v>
      </c>
      <c r="FY973" s="1062">
        <v>1</v>
      </c>
      <c r="FZ973" s="1062">
        <v>0</v>
      </c>
      <c r="GA973" s="1062">
        <v>0</v>
      </c>
      <c r="GB973" s="590">
        <v>1</v>
      </c>
      <c r="GC973" s="1139">
        <v>1</v>
      </c>
      <c r="GE973" s="589">
        <v>4</v>
      </c>
      <c r="GF973" s="589">
        <v>18</v>
      </c>
      <c r="GG973" s="589">
        <v>24</v>
      </c>
      <c r="GH973" s="586">
        <v>0</v>
      </c>
      <c r="GI973" s="586">
        <v>0</v>
      </c>
    </row>
    <row r="974" spans="1:192" hidden="1" x14ac:dyDescent="0.35">
      <c r="A974" s="1225">
        <v>44084</v>
      </c>
      <c r="Q974" s="1062">
        <v>0</v>
      </c>
      <c r="R974" s="1062">
        <v>4</v>
      </c>
      <c r="S974" s="1062">
        <v>5</v>
      </c>
      <c r="T974" s="1062">
        <v>9</v>
      </c>
      <c r="U974" s="1076">
        <v>1</v>
      </c>
      <c r="W974" s="1062">
        <v>0</v>
      </c>
      <c r="X974" s="1062">
        <v>5</v>
      </c>
      <c r="Y974" s="1062">
        <v>5</v>
      </c>
      <c r="Z974" s="1062">
        <v>10</v>
      </c>
      <c r="AA974" s="1076">
        <v>1</v>
      </c>
      <c r="AC974" s="1062">
        <v>0</v>
      </c>
      <c r="AD974" s="1062">
        <v>2</v>
      </c>
      <c r="AE974" s="1062">
        <v>3</v>
      </c>
      <c r="AF974" s="1062">
        <v>5</v>
      </c>
      <c r="AG974" s="1076">
        <v>1</v>
      </c>
      <c r="AJ974" s="1062">
        <v>0</v>
      </c>
      <c r="AK974" s="1062">
        <v>3</v>
      </c>
      <c r="AL974" s="1062">
        <v>4</v>
      </c>
      <c r="AM974" s="1062">
        <v>7</v>
      </c>
      <c r="AN974" s="1076">
        <v>1</v>
      </c>
      <c r="AQ974" s="1062">
        <v>0</v>
      </c>
      <c r="AR974" s="1062">
        <v>3</v>
      </c>
      <c r="AS974" s="1062">
        <v>2</v>
      </c>
      <c r="AT974" s="1062">
        <v>5</v>
      </c>
      <c r="AU974" s="1082">
        <v>1</v>
      </c>
      <c r="AX974" s="1062">
        <v>0</v>
      </c>
      <c r="AY974" s="1062">
        <v>4</v>
      </c>
      <c r="AZ974" s="1062">
        <v>2</v>
      </c>
      <c r="BA974" s="1062">
        <v>6</v>
      </c>
      <c r="BB974" s="1082">
        <v>1</v>
      </c>
      <c r="BP974" s="1062">
        <v>0</v>
      </c>
      <c r="BQ974" s="1128">
        <v>1</v>
      </c>
      <c r="BR974" s="1081">
        <v>0</v>
      </c>
      <c r="BV974" s="1062">
        <v>0</v>
      </c>
      <c r="BW974" s="1076">
        <v>1</v>
      </c>
      <c r="CA974" s="1062">
        <v>0</v>
      </c>
      <c r="CB974" s="1062">
        <v>4</v>
      </c>
      <c r="CC974" s="1062">
        <v>5</v>
      </c>
      <c r="CD974" s="1062">
        <v>9</v>
      </c>
      <c r="CE974" s="1082">
        <v>1</v>
      </c>
      <c r="CF974" s="1082" t="s">
        <v>323</v>
      </c>
      <c r="CH974" s="1062">
        <v>0</v>
      </c>
      <c r="CI974" s="1062">
        <v>4</v>
      </c>
      <c r="CJ974" s="1062">
        <v>7</v>
      </c>
      <c r="CK974" s="1062">
        <v>11</v>
      </c>
      <c r="CL974" s="1082">
        <v>1</v>
      </c>
      <c r="CP974" s="1062">
        <v>0</v>
      </c>
      <c r="CQ974" s="1062">
        <v>0</v>
      </c>
      <c r="CR974" s="1062">
        <v>0</v>
      </c>
      <c r="CS974" s="1062">
        <v>0</v>
      </c>
      <c r="CT974" s="1082">
        <v>1</v>
      </c>
      <c r="CW974" s="1062">
        <v>0</v>
      </c>
      <c r="CX974" s="1062">
        <v>0</v>
      </c>
      <c r="CY974" s="1062">
        <v>0</v>
      </c>
      <c r="CZ974" s="1062">
        <v>0</v>
      </c>
      <c r="DA974" s="1082">
        <v>1</v>
      </c>
      <c r="DB974" s="1082"/>
      <c r="DC974" s="1082"/>
      <c r="DD974" s="1082"/>
      <c r="DE974" s="1082"/>
      <c r="DF974" s="1082"/>
      <c r="DG974" s="1082"/>
      <c r="DH974" s="1082"/>
      <c r="DI974" s="1082"/>
      <c r="DJ974" s="1082"/>
      <c r="DK974" s="1082"/>
      <c r="DL974" s="1082"/>
      <c r="EF974" s="1062">
        <v>0</v>
      </c>
      <c r="EG974" s="1062">
        <v>0</v>
      </c>
      <c r="EH974" s="1062">
        <v>3</v>
      </c>
      <c r="EI974" s="1062">
        <v>3</v>
      </c>
      <c r="EJ974" s="1082">
        <v>1</v>
      </c>
      <c r="EM974" s="1062">
        <v>0</v>
      </c>
      <c r="EN974" s="1062">
        <v>3</v>
      </c>
      <c r="EO974" s="1062">
        <v>8</v>
      </c>
      <c r="EP974" s="1062">
        <v>11</v>
      </c>
      <c r="EQ974" s="1082">
        <v>1</v>
      </c>
      <c r="ER974" s="1082" t="s">
        <v>323</v>
      </c>
      <c r="EU974" s="1062">
        <v>0</v>
      </c>
      <c r="EV974" s="1062">
        <v>2</v>
      </c>
      <c r="EW974" s="1062">
        <v>3</v>
      </c>
      <c r="EX974" s="1062">
        <v>5</v>
      </c>
      <c r="EY974" s="1081">
        <v>1</v>
      </c>
      <c r="FB974" s="1062">
        <v>0</v>
      </c>
      <c r="FC974" s="1062">
        <v>3</v>
      </c>
      <c r="FD974" s="1062">
        <v>3</v>
      </c>
      <c r="FE974" s="1062">
        <v>6</v>
      </c>
      <c r="FF974" s="1082">
        <v>1</v>
      </c>
      <c r="FJ974" s="1062">
        <v>0</v>
      </c>
      <c r="FK974" s="1062">
        <v>1</v>
      </c>
      <c r="FL974" s="1062">
        <v>3</v>
      </c>
      <c r="FM974" s="1062">
        <v>4</v>
      </c>
      <c r="FN974" s="1124">
        <v>1</v>
      </c>
      <c r="FQ974" s="1062">
        <v>1</v>
      </c>
      <c r="FR974" s="1062">
        <v>3</v>
      </c>
      <c r="FS974" s="1062">
        <v>5</v>
      </c>
      <c r="FT974" s="1062">
        <v>9</v>
      </c>
      <c r="FU974" s="1076">
        <v>1</v>
      </c>
      <c r="FY974" s="1062">
        <v>0</v>
      </c>
      <c r="FZ974" s="1062">
        <v>0</v>
      </c>
      <c r="GA974" s="1062">
        <v>2</v>
      </c>
      <c r="GB974" s="590">
        <v>2</v>
      </c>
      <c r="GC974" s="1139">
        <v>1</v>
      </c>
      <c r="GE974" s="589">
        <v>0</v>
      </c>
      <c r="GF974" s="589">
        <v>12</v>
      </c>
      <c r="GG974" s="589">
        <v>21</v>
      </c>
      <c r="GH974" s="586">
        <v>0</v>
      </c>
      <c r="GI974" s="586">
        <v>1</v>
      </c>
    </row>
    <row r="975" spans="1:192" hidden="1" x14ac:dyDescent="0.35">
      <c r="A975" s="1227">
        <v>44085</v>
      </c>
      <c r="Q975" s="1062">
        <v>0</v>
      </c>
      <c r="R975" s="1062">
        <v>7</v>
      </c>
      <c r="S975" s="1062">
        <v>6</v>
      </c>
      <c r="T975" s="1062">
        <v>13</v>
      </c>
      <c r="U975" s="1076">
        <v>1</v>
      </c>
      <c r="W975" s="1062">
        <v>0</v>
      </c>
      <c r="X975" s="1062">
        <v>8</v>
      </c>
      <c r="Y975" s="1062">
        <v>7</v>
      </c>
      <c r="Z975" s="1062">
        <v>15</v>
      </c>
      <c r="AA975" s="1076">
        <v>1</v>
      </c>
      <c r="AC975" s="1062">
        <v>0</v>
      </c>
      <c r="AD975" s="1062">
        <v>5</v>
      </c>
      <c r="AE975" s="1062">
        <v>5</v>
      </c>
      <c r="AF975" s="1062">
        <v>10</v>
      </c>
      <c r="AG975" s="1076">
        <v>1</v>
      </c>
      <c r="AJ975" s="1062">
        <v>0</v>
      </c>
      <c r="AK975" s="1062">
        <v>6</v>
      </c>
      <c r="AL975" s="1062">
        <v>5</v>
      </c>
      <c r="AM975" s="1062">
        <v>11</v>
      </c>
      <c r="AN975" s="1076">
        <v>1</v>
      </c>
      <c r="AQ975" s="1062">
        <v>0</v>
      </c>
      <c r="AR975" s="1062">
        <v>0</v>
      </c>
      <c r="AS975" s="1062">
        <v>0</v>
      </c>
      <c r="AT975" s="1062">
        <v>0</v>
      </c>
      <c r="AU975" s="1082">
        <v>1</v>
      </c>
      <c r="AX975" s="1062">
        <v>0</v>
      </c>
      <c r="AY975" s="1062">
        <v>0</v>
      </c>
      <c r="AZ975" s="1062">
        <v>0</v>
      </c>
      <c r="BA975" s="1062">
        <v>0</v>
      </c>
      <c r="BB975" s="1082">
        <v>1</v>
      </c>
      <c r="BP975" s="1062">
        <v>0</v>
      </c>
      <c r="BQ975" s="1128">
        <v>1</v>
      </c>
      <c r="BR975" s="1081">
        <v>0</v>
      </c>
      <c r="BV975" s="1062">
        <v>0</v>
      </c>
      <c r="BW975" s="1076">
        <v>1</v>
      </c>
      <c r="CA975" s="1062">
        <v>1</v>
      </c>
      <c r="CB975" s="1062">
        <v>3</v>
      </c>
      <c r="CC975" s="1062">
        <v>3</v>
      </c>
      <c r="CD975" s="1062">
        <v>7</v>
      </c>
      <c r="CE975" s="1082">
        <v>1</v>
      </c>
      <c r="CF975" s="1082" t="s">
        <v>323</v>
      </c>
      <c r="CH975" s="1062">
        <v>1</v>
      </c>
      <c r="CI975" s="1062">
        <v>3</v>
      </c>
      <c r="CJ975" s="1062">
        <v>9</v>
      </c>
      <c r="CK975" s="1062">
        <v>13</v>
      </c>
      <c r="CL975" s="1082">
        <v>1</v>
      </c>
      <c r="CP975" s="1062">
        <v>0</v>
      </c>
      <c r="CQ975" s="1062">
        <v>0</v>
      </c>
      <c r="CR975" s="1062">
        <v>0</v>
      </c>
      <c r="CS975" s="1062">
        <v>0</v>
      </c>
      <c r="CT975" s="1082">
        <v>1</v>
      </c>
      <c r="CW975" s="1062">
        <v>0</v>
      </c>
      <c r="CX975" s="1062">
        <v>0</v>
      </c>
      <c r="CY975" s="1062">
        <v>0</v>
      </c>
      <c r="CZ975" s="1062">
        <v>0</v>
      </c>
      <c r="DA975" s="1082">
        <v>1</v>
      </c>
      <c r="DB975" s="1082"/>
      <c r="DC975" s="1082"/>
      <c r="DD975" s="1082"/>
      <c r="DE975" s="1082"/>
      <c r="DF975" s="1082"/>
      <c r="DG975" s="1082"/>
      <c r="DH975" s="1082"/>
      <c r="DI975" s="1082"/>
      <c r="DJ975" s="1082"/>
      <c r="DK975" s="1082"/>
      <c r="DL975" s="1082"/>
      <c r="EF975" s="1062">
        <v>1</v>
      </c>
      <c r="EG975" s="1062">
        <v>2</v>
      </c>
      <c r="EH975" s="1062">
        <v>0</v>
      </c>
      <c r="EI975" s="1062">
        <v>3</v>
      </c>
      <c r="EJ975" s="1082">
        <v>1</v>
      </c>
      <c r="EM975" s="1062">
        <v>1</v>
      </c>
      <c r="EN975" s="1062">
        <v>2</v>
      </c>
      <c r="EO975" s="1062">
        <v>3</v>
      </c>
      <c r="EP975" s="1062">
        <v>6</v>
      </c>
      <c r="EQ975" s="1082">
        <v>1</v>
      </c>
      <c r="ER975" s="1082" t="s">
        <v>323</v>
      </c>
      <c r="EU975" s="1062">
        <v>1</v>
      </c>
      <c r="EV975" s="1062">
        <v>2</v>
      </c>
      <c r="EW975" s="1062">
        <v>4</v>
      </c>
      <c r="EX975" s="1062">
        <v>7</v>
      </c>
      <c r="EY975" s="1081">
        <v>1</v>
      </c>
      <c r="FB975" s="1062">
        <v>1</v>
      </c>
      <c r="FC975" s="1062">
        <v>3</v>
      </c>
      <c r="FD975" s="1062">
        <v>5</v>
      </c>
      <c r="FE975" s="1062">
        <v>9</v>
      </c>
      <c r="FF975" s="1082">
        <v>1</v>
      </c>
      <c r="FJ975" s="1062">
        <v>0</v>
      </c>
      <c r="FK975" s="1062">
        <v>5</v>
      </c>
      <c r="FL975" s="1062">
        <v>4</v>
      </c>
      <c r="FM975" s="1062">
        <v>9</v>
      </c>
      <c r="FN975" s="1124">
        <v>1</v>
      </c>
      <c r="FQ975" s="1062">
        <v>0</v>
      </c>
      <c r="FR975" s="1062">
        <v>7</v>
      </c>
      <c r="FS975" s="1062">
        <v>4</v>
      </c>
      <c r="FT975" s="1062">
        <v>11</v>
      </c>
      <c r="FU975" s="1076">
        <v>1</v>
      </c>
      <c r="FY975" s="1062">
        <v>2</v>
      </c>
      <c r="FZ975" s="1062">
        <v>2</v>
      </c>
      <c r="GA975" s="1062">
        <v>1</v>
      </c>
      <c r="GB975" s="590">
        <v>5</v>
      </c>
      <c r="GC975" s="1139">
        <v>1</v>
      </c>
      <c r="GE975" s="589">
        <v>5</v>
      </c>
      <c r="GF975" s="589">
        <v>19</v>
      </c>
      <c r="GG975" s="589">
        <v>17</v>
      </c>
      <c r="GH975" s="586">
        <v>0</v>
      </c>
      <c r="GI975" s="586">
        <v>0</v>
      </c>
    </row>
    <row r="976" spans="1:192" hidden="1" x14ac:dyDescent="0.35">
      <c r="A976" s="1225">
        <v>44088</v>
      </c>
      <c r="Q976" s="1062">
        <v>0</v>
      </c>
      <c r="R976" s="1062">
        <v>5</v>
      </c>
      <c r="S976" s="1062">
        <v>7</v>
      </c>
      <c r="T976" s="1062">
        <v>12</v>
      </c>
      <c r="U976" s="1076">
        <v>1</v>
      </c>
      <c r="W976" s="1062">
        <v>0</v>
      </c>
      <c r="X976" s="1062">
        <v>7</v>
      </c>
      <c r="Y976" s="1062">
        <v>10</v>
      </c>
      <c r="Z976" s="1062">
        <v>17</v>
      </c>
      <c r="AA976" s="1076">
        <v>1</v>
      </c>
      <c r="AC976" s="1062">
        <v>0</v>
      </c>
      <c r="AD976" s="1062">
        <v>11</v>
      </c>
      <c r="AE976" s="1062">
        <v>2</v>
      </c>
      <c r="AF976" s="1062">
        <v>13</v>
      </c>
      <c r="AG976" s="1076">
        <v>1</v>
      </c>
      <c r="AJ976" s="1062">
        <v>0</v>
      </c>
      <c r="AK976" s="1062">
        <v>12</v>
      </c>
      <c r="AL976" s="1062">
        <v>3</v>
      </c>
      <c r="AM976" s="1062">
        <v>15</v>
      </c>
      <c r="AN976" s="1076">
        <v>1</v>
      </c>
      <c r="AQ976" s="1062">
        <v>0</v>
      </c>
      <c r="AR976" s="1062">
        <v>0</v>
      </c>
      <c r="AS976" s="1062">
        <v>0</v>
      </c>
      <c r="AT976" s="1062">
        <v>0</v>
      </c>
      <c r="AU976" s="1082">
        <v>1</v>
      </c>
      <c r="AX976" s="1062">
        <v>0</v>
      </c>
      <c r="AY976" s="1062">
        <v>0</v>
      </c>
      <c r="AZ976" s="1062">
        <v>0</v>
      </c>
      <c r="BA976" s="1062">
        <v>0</v>
      </c>
      <c r="BB976" s="1082">
        <v>1</v>
      </c>
      <c r="BP976" s="1062">
        <v>0</v>
      </c>
      <c r="BQ976" s="1128">
        <v>1</v>
      </c>
      <c r="BR976" s="1081">
        <v>0</v>
      </c>
      <c r="BV976" s="1062">
        <v>0</v>
      </c>
      <c r="BW976" s="1076">
        <v>1</v>
      </c>
      <c r="CA976" s="1062">
        <v>0</v>
      </c>
      <c r="CB976" s="1062">
        <v>5</v>
      </c>
      <c r="CC976" s="1062">
        <v>3</v>
      </c>
      <c r="CD976" s="1062">
        <v>8</v>
      </c>
      <c r="CE976" s="1082">
        <v>1</v>
      </c>
      <c r="CF976" s="1082" t="s">
        <v>323</v>
      </c>
      <c r="CH976" s="1062">
        <v>0</v>
      </c>
      <c r="CI976" s="1062">
        <v>5</v>
      </c>
      <c r="CJ976" s="1062">
        <v>3</v>
      </c>
      <c r="CK976" s="1062">
        <v>8</v>
      </c>
      <c r="CL976" s="1082">
        <v>1</v>
      </c>
      <c r="CP976" s="1062">
        <v>1</v>
      </c>
      <c r="CQ976" s="1062">
        <v>0</v>
      </c>
      <c r="CR976" s="1062">
        <v>0</v>
      </c>
      <c r="CS976" s="1062">
        <v>1</v>
      </c>
      <c r="CT976" s="1082">
        <v>1</v>
      </c>
      <c r="CW976" s="1062">
        <v>1</v>
      </c>
      <c r="CX976" s="1062">
        <v>0</v>
      </c>
      <c r="CY976" s="1062">
        <v>0</v>
      </c>
      <c r="CZ976" s="1062">
        <v>1</v>
      </c>
      <c r="DA976" s="1082">
        <v>1</v>
      </c>
      <c r="DB976" s="1082"/>
      <c r="DC976" s="1082"/>
      <c r="DD976" s="1082"/>
      <c r="DE976" s="1082"/>
      <c r="DF976" s="1082"/>
      <c r="DG976" s="1082"/>
      <c r="DH976" s="1082"/>
      <c r="DI976" s="1082"/>
      <c r="DJ976" s="1082"/>
      <c r="DK976" s="1082"/>
      <c r="DL976" s="1082"/>
      <c r="EF976" s="1062">
        <v>0</v>
      </c>
      <c r="EG976" s="1062">
        <v>3</v>
      </c>
      <c r="EH976" s="1062">
        <v>3</v>
      </c>
      <c r="EI976" s="1062">
        <v>6</v>
      </c>
      <c r="EJ976" s="1082">
        <v>1</v>
      </c>
      <c r="EM976" s="1062">
        <v>0</v>
      </c>
      <c r="EN976" s="1062">
        <v>4</v>
      </c>
      <c r="EO976" s="1062">
        <v>4</v>
      </c>
      <c r="EP976" s="1062">
        <v>8</v>
      </c>
      <c r="EQ976" s="1082">
        <v>1</v>
      </c>
      <c r="ER976" s="1082" t="s">
        <v>323</v>
      </c>
      <c r="EU976" s="1062">
        <v>1</v>
      </c>
      <c r="EV976" s="1062">
        <v>6</v>
      </c>
      <c r="EW976" s="1062">
        <v>1</v>
      </c>
      <c r="EX976" s="1062">
        <v>8</v>
      </c>
      <c r="EY976" s="1081">
        <v>1</v>
      </c>
      <c r="FB976" s="1062">
        <v>1</v>
      </c>
      <c r="FC976" s="1062">
        <v>6</v>
      </c>
      <c r="FD976" s="1062">
        <v>4</v>
      </c>
      <c r="FE976" s="1062">
        <v>11</v>
      </c>
      <c r="FF976" s="1082">
        <v>1</v>
      </c>
      <c r="FJ976" s="1062">
        <v>0</v>
      </c>
      <c r="FK976" s="1062">
        <v>6</v>
      </c>
      <c r="FL976" s="1062">
        <v>2</v>
      </c>
      <c r="FM976" s="1062">
        <v>8</v>
      </c>
      <c r="FN976" s="1124">
        <v>1</v>
      </c>
      <c r="FQ976" s="1062">
        <v>0</v>
      </c>
      <c r="FR976" s="1062">
        <v>6</v>
      </c>
      <c r="FS976" s="1062">
        <v>3</v>
      </c>
      <c r="FT976" s="1062">
        <v>9</v>
      </c>
      <c r="FU976" s="1076">
        <v>1</v>
      </c>
      <c r="FY976" s="1062">
        <v>0</v>
      </c>
      <c r="FZ976" s="1062">
        <v>0</v>
      </c>
      <c r="GA976" s="1062">
        <v>0</v>
      </c>
      <c r="GB976" s="590">
        <v>0</v>
      </c>
      <c r="GC976" s="1139">
        <v>1</v>
      </c>
      <c r="GE976" s="589">
        <v>2</v>
      </c>
      <c r="GF976" s="589">
        <v>31</v>
      </c>
      <c r="GG976" s="589">
        <v>11</v>
      </c>
      <c r="GH976" s="586">
        <v>2</v>
      </c>
      <c r="GI976" s="586">
        <v>1</v>
      </c>
    </row>
    <row r="977" spans="1:192" hidden="1" x14ac:dyDescent="0.35">
      <c r="A977" s="1225">
        <v>44089</v>
      </c>
      <c r="Q977" s="1062">
        <v>0</v>
      </c>
      <c r="R977" s="1062">
        <v>6</v>
      </c>
      <c r="S977" s="1062">
        <v>6</v>
      </c>
      <c r="T977" s="1062">
        <v>12</v>
      </c>
      <c r="U977" s="1076">
        <v>1</v>
      </c>
      <c r="W977" s="1062">
        <v>0</v>
      </c>
      <c r="X977" s="1062">
        <v>8</v>
      </c>
      <c r="Y977" s="1062">
        <v>6</v>
      </c>
      <c r="Z977" s="1062">
        <v>14</v>
      </c>
      <c r="AA977" s="1076">
        <v>1</v>
      </c>
      <c r="AC977" s="1062">
        <v>1</v>
      </c>
      <c r="AD977" s="1062">
        <v>9</v>
      </c>
      <c r="AE977" s="1062">
        <v>5</v>
      </c>
      <c r="AF977" s="1062">
        <v>15</v>
      </c>
      <c r="AG977" s="1076">
        <v>1</v>
      </c>
      <c r="AJ977" s="1062">
        <v>1</v>
      </c>
      <c r="AK977" s="1062">
        <v>11</v>
      </c>
      <c r="AL977" s="1062">
        <v>5</v>
      </c>
      <c r="AM977" s="1062">
        <v>17</v>
      </c>
      <c r="AN977" s="1076">
        <v>1</v>
      </c>
      <c r="AQ977" s="1062">
        <v>0</v>
      </c>
      <c r="AR977" s="1062">
        <v>0</v>
      </c>
      <c r="AS977" s="1062">
        <v>0</v>
      </c>
      <c r="AT977" s="1062">
        <v>0</v>
      </c>
      <c r="AU977" s="1082">
        <v>1</v>
      </c>
      <c r="AX977" s="1062">
        <v>0</v>
      </c>
      <c r="AY977" s="1062">
        <v>0</v>
      </c>
      <c r="AZ977" s="1062">
        <v>0</v>
      </c>
      <c r="BA977" s="1062">
        <v>0</v>
      </c>
      <c r="BB977" s="1082">
        <v>1</v>
      </c>
      <c r="BP977" s="1062">
        <v>0</v>
      </c>
      <c r="BQ977" s="1128">
        <v>1</v>
      </c>
      <c r="BR977" s="1081">
        <v>0</v>
      </c>
      <c r="BV977" s="1062">
        <v>0</v>
      </c>
      <c r="BW977" s="1076">
        <v>1</v>
      </c>
      <c r="CA977" s="1062">
        <v>0</v>
      </c>
      <c r="CB977" s="1062">
        <v>2</v>
      </c>
      <c r="CC977" s="1062">
        <v>1</v>
      </c>
      <c r="CD977" s="1062">
        <v>3</v>
      </c>
      <c r="CE977" s="1082">
        <v>1</v>
      </c>
      <c r="CF977" s="1082" t="s">
        <v>323</v>
      </c>
      <c r="CH977" s="1062">
        <v>0</v>
      </c>
      <c r="CI977" s="1062">
        <v>2</v>
      </c>
      <c r="CJ977" s="1062">
        <v>3</v>
      </c>
      <c r="CK977" s="1062">
        <v>5</v>
      </c>
      <c r="CL977" s="1082">
        <v>1</v>
      </c>
      <c r="CP977" s="1062">
        <v>0</v>
      </c>
      <c r="CQ977" s="1062">
        <v>0</v>
      </c>
      <c r="CR977" s="1062">
        <v>0</v>
      </c>
      <c r="CS977" s="1062">
        <v>0</v>
      </c>
      <c r="CT977" s="1082">
        <v>1</v>
      </c>
      <c r="CW977" s="1062">
        <v>1</v>
      </c>
      <c r="CX977" s="1062">
        <v>0</v>
      </c>
      <c r="CY977" s="1062">
        <v>0</v>
      </c>
      <c r="CZ977" s="1062">
        <v>1</v>
      </c>
      <c r="DA977" s="1082">
        <v>1</v>
      </c>
      <c r="DB977" s="1082"/>
      <c r="DC977" s="1082"/>
      <c r="DD977" s="1082"/>
      <c r="DE977" s="1082"/>
      <c r="DF977" s="1082"/>
      <c r="DG977" s="1082"/>
      <c r="DH977" s="1082"/>
      <c r="DI977" s="1082"/>
      <c r="DJ977" s="1082"/>
      <c r="DK977" s="1082"/>
      <c r="DL977" s="1082"/>
      <c r="EF977" s="1062">
        <v>0</v>
      </c>
      <c r="EG977" s="1062">
        <v>3</v>
      </c>
      <c r="EH977" s="1062">
        <v>3</v>
      </c>
      <c r="EI977" s="1062">
        <v>6</v>
      </c>
      <c r="EJ977" s="1082">
        <v>1</v>
      </c>
      <c r="EM977" s="1062">
        <v>0</v>
      </c>
      <c r="EN977" s="1062">
        <v>4</v>
      </c>
      <c r="EO977" s="1062">
        <v>7</v>
      </c>
      <c r="EP977" s="1062">
        <v>11</v>
      </c>
      <c r="EQ977" s="1082">
        <v>1</v>
      </c>
      <c r="ER977" s="1082" t="s">
        <v>323</v>
      </c>
      <c r="EU977" s="1062">
        <v>0</v>
      </c>
      <c r="EV977" s="1062">
        <v>5</v>
      </c>
      <c r="EW977" s="1062">
        <v>3</v>
      </c>
      <c r="EX977" s="1062">
        <v>8</v>
      </c>
      <c r="EY977" s="1081">
        <v>1</v>
      </c>
      <c r="FB977" s="1062">
        <v>0</v>
      </c>
      <c r="FC977" s="1062">
        <v>7</v>
      </c>
      <c r="FD977" s="1062">
        <v>6</v>
      </c>
      <c r="FE977" s="1062">
        <v>13</v>
      </c>
      <c r="FF977" s="1082">
        <v>1</v>
      </c>
      <c r="FJ977" s="1062">
        <v>0</v>
      </c>
      <c r="FK977" s="1062">
        <v>9</v>
      </c>
      <c r="FL977" s="1062">
        <v>4</v>
      </c>
      <c r="FM977" s="1062">
        <v>13</v>
      </c>
      <c r="FN977" s="1124">
        <v>1</v>
      </c>
      <c r="FQ977" s="1062">
        <v>1</v>
      </c>
      <c r="FR977" s="1062">
        <v>9</v>
      </c>
      <c r="FS977" s="1062">
        <v>4</v>
      </c>
      <c r="FT977" s="1062">
        <v>14</v>
      </c>
      <c r="FU977" s="1076">
        <v>1</v>
      </c>
      <c r="FY977" s="1062">
        <v>0</v>
      </c>
      <c r="FZ977" s="1062">
        <v>0</v>
      </c>
      <c r="GA977" s="1062">
        <v>0</v>
      </c>
      <c r="GB977" s="590">
        <v>0</v>
      </c>
      <c r="GC977" s="1139">
        <v>1</v>
      </c>
      <c r="GE977" s="589">
        <v>1</v>
      </c>
      <c r="GF977" s="589">
        <v>28</v>
      </c>
      <c r="GG977" s="589">
        <v>16</v>
      </c>
      <c r="GH977" s="586">
        <v>0</v>
      </c>
      <c r="GI977" s="586">
        <v>1</v>
      </c>
    </row>
    <row r="978" spans="1:192" hidden="1" x14ac:dyDescent="0.35">
      <c r="A978" s="1225">
        <v>44090</v>
      </c>
      <c r="Q978" s="1062">
        <v>0</v>
      </c>
      <c r="R978" s="1062">
        <v>6</v>
      </c>
      <c r="S978" s="1062">
        <v>4</v>
      </c>
      <c r="T978" s="1062">
        <v>10</v>
      </c>
      <c r="U978" s="1076">
        <v>1</v>
      </c>
      <c r="W978" s="1062">
        <v>0</v>
      </c>
      <c r="X978" s="1062">
        <v>8</v>
      </c>
      <c r="Y978" s="1062">
        <v>6</v>
      </c>
      <c r="Z978" s="1062">
        <v>14</v>
      </c>
      <c r="AA978" s="1076">
        <v>1</v>
      </c>
      <c r="AC978" s="1062">
        <v>0</v>
      </c>
      <c r="AD978" s="1062">
        <v>9</v>
      </c>
      <c r="AE978" s="1062">
        <v>4</v>
      </c>
      <c r="AF978" s="1062">
        <v>13</v>
      </c>
      <c r="AG978" s="1076">
        <v>1</v>
      </c>
      <c r="AJ978" s="1062">
        <v>1</v>
      </c>
      <c r="AK978" s="1062">
        <v>11</v>
      </c>
      <c r="AL978" s="1062">
        <v>5</v>
      </c>
      <c r="AM978" s="1062">
        <v>17</v>
      </c>
      <c r="AN978" s="1076">
        <v>1</v>
      </c>
      <c r="AQ978" s="1062">
        <v>0</v>
      </c>
      <c r="AR978" s="1062">
        <v>0</v>
      </c>
      <c r="AS978" s="1062">
        <v>0</v>
      </c>
      <c r="AT978" s="1062">
        <v>0</v>
      </c>
      <c r="AU978" s="1082">
        <v>1</v>
      </c>
      <c r="AX978" s="1062">
        <v>0</v>
      </c>
      <c r="AY978" s="1062">
        <v>0</v>
      </c>
      <c r="AZ978" s="1062">
        <v>0</v>
      </c>
      <c r="BA978" s="1062">
        <v>0</v>
      </c>
      <c r="BB978" s="1082">
        <v>1</v>
      </c>
      <c r="BP978" s="1062">
        <v>0</v>
      </c>
      <c r="BQ978" s="1128">
        <v>1</v>
      </c>
      <c r="BR978" s="1081">
        <v>0</v>
      </c>
      <c r="BV978" s="1062">
        <v>0</v>
      </c>
      <c r="BW978" s="1076">
        <v>1</v>
      </c>
      <c r="CA978" s="1062">
        <v>0</v>
      </c>
      <c r="CB978" s="1062">
        <v>3</v>
      </c>
      <c r="CC978" s="1062">
        <v>7</v>
      </c>
      <c r="CD978" s="1062">
        <v>10</v>
      </c>
      <c r="CE978" s="1082">
        <v>1</v>
      </c>
      <c r="CF978" s="1082" t="s">
        <v>323</v>
      </c>
      <c r="CH978" s="1062">
        <v>0</v>
      </c>
      <c r="CI978" s="1062">
        <v>3</v>
      </c>
      <c r="CJ978" s="1062">
        <v>12</v>
      </c>
      <c r="CK978" s="1062">
        <v>15</v>
      </c>
      <c r="CL978" s="1082">
        <v>1</v>
      </c>
      <c r="CP978" s="1062">
        <v>0</v>
      </c>
      <c r="CQ978" s="1062">
        <v>0</v>
      </c>
      <c r="CR978" s="1062">
        <v>0</v>
      </c>
      <c r="CS978" s="1062">
        <v>0</v>
      </c>
      <c r="CT978" s="1082">
        <v>1</v>
      </c>
      <c r="CW978" s="1062">
        <v>0</v>
      </c>
      <c r="CX978" s="1062">
        <v>0</v>
      </c>
      <c r="CY978" s="1062">
        <v>0</v>
      </c>
      <c r="CZ978" s="1062">
        <v>0</v>
      </c>
      <c r="DA978" s="1082">
        <v>1</v>
      </c>
      <c r="DB978" s="1082"/>
      <c r="DC978" s="1082"/>
      <c r="DD978" s="1082"/>
      <c r="DE978" s="1082"/>
      <c r="DF978" s="1082"/>
      <c r="DG978" s="1082"/>
      <c r="DH978" s="1082"/>
      <c r="DI978" s="1082"/>
      <c r="DJ978" s="1082"/>
      <c r="DK978" s="1082"/>
      <c r="DL978" s="1082"/>
      <c r="EF978" s="1062">
        <v>0</v>
      </c>
      <c r="EG978" s="1062">
        <v>5</v>
      </c>
      <c r="EH978" s="1062">
        <v>5</v>
      </c>
      <c r="EI978" s="1062">
        <v>10</v>
      </c>
      <c r="EJ978" s="1082">
        <v>1</v>
      </c>
      <c r="EM978" s="1062">
        <v>0</v>
      </c>
      <c r="EN978" s="1062">
        <v>9</v>
      </c>
      <c r="EO978" s="1062">
        <v>5</v>
      </c>
      <c r="EP978" s="1062">
        <v>14</v>
      </c>
      <c r="EQ978" s="1082">
        <v>1</v>
      </c>
      <c r="ER978" s="1082" t="s">
        <v>323</v>
      </c>
      <c r="EU978" s="1062">
        <v>0</v>
      </c>
      <c r="EV978" s="1062">
        <v>2</v>
      </c>
      <c r="EW978" s="1062">
        <v>5</v>
      </c>
      <c r="EX978" s="1062">
        <v>7</v>
      </c>
      <c r="EY978" s="1081">
        <v>1</v>
      </c>
      <c r="FB978" s="1062">
        <v>1</v>
      </c>
      <c r="FC978" s="1062">
        <v>5</v>
      </c>
      <c r="FD978" s="1062">
        <v>7</v>
      </c>
      <c r="FE978" s="1062">
        <v>13</v>
      </c>
      <c r="FF978" s="1082">
        <v>1</v>
      </c>
      <c r="FJ978" s="1062">
        <v>1</v>
      </c>
      <c r="FK978" s="1062">
        <v>3</v>
      </c>
      <c r="FL978" s="1062">
        <v>4</v>
      </c>
      <c r="FM978" s="1062">
        <v>8</v>
      </c>
      <c r="FN978" s="1124">
        <v>1</v>
      </c>
      <c r="FQ978" s="1062">
        <v>1</v>
      </c>
      <c r="FR978" s="1062">
        <v>7</v>
      </c>
      <c r="FS978" s="1062">
        <v>7</v>
      </c>
      <c r="FT978" s="1062">
        <v>15</v>
      </c>
      <c r="FU978" s="1076">
        <v>1</v>
      </c>
      <c r="FY978" s="1062">
        <v>0</v>
      </c>
      <c r="FZ978" s="1062">
        <v>1</v>
      </c>
      <c r="GA978" s="1062">
        <v>3</v>
      </c>
      <c r="GB978" s="590">
        <v>4</v>
      </c>
      <c r="GC978" s="1139">
        <v>1</v>
      </c>
      <c r="GE978" s="589">
        <v>1</v>
      </c>
      <c r="GF978" s="589">
        <v>23</v>
      </c>
      <c r="GG978" s="589">
        <v>28</v>
      </c>
      <c r="GH978" s="586">
        <v>0</v>
      </c>
      <c r="GI978" s="586">
        <v>0</v>
      </c>
    </row>
    <row r="979" spans="1:192" hidden="1" x14ac:dyDescent="0.35">
      <c r="A979" s="1225">
        <v>44091</v>
      </c>
      <c r="Q979" s="1062">
        <v>1</v>
      </c>
      <c r="R979" s="1062">
        <v>5</v>
      </c>
      <c r="S979" s="1062">
        <v>6</v>
      </c>
      <c r="T979" s="1062">
        <v>12</v>
      </c>
      <c r="U979" s="1076">
        <v>1</v>
      </c>
      <c r="W979" s="1062">
        <v>1</v>
      </c>
      <c r="X979" s="1062">
        <v>6</v>
      </c>
      <c r="Y979" s="1062">
        <v>8</v>
      </c>
      <c r="Z979" s="1062">
        <v>15</v>
      </c>
      <c r="AA979" s="1076">
        <v>1</v>
      </c>
      <c r="AC979" s="1062">
        <v>0</v>
      </c>
      <c r="AD979" s="1062">
        <v>5</v>
      </c>
      <c r="AE979" s="1062">
        <v>2</v>
      </c>
      <c r="AF979" s="1062">
        <v>7</v>
      </c>
      <c r="AG979" s="1076">
        <v>1</v>
      </c>
      <c r="AJ979" s="1062">
        <v>0</v>
      </c>
      <c r="AK979" s="1062">
        <v>7</v>
      </c>
      <c r="AL979" s="1062">
        <v>5</v>
      </c>
      <c r="AM979" s="1062">
        <v>12</v>
      </c>
      <c r="AN979" s="1076">
        <v>1</v>
      </c>
      <c r="AQ979" s="1062">
        <v>0</v>
      </c>
      <c r="AR979" s="1062">
        <v>0</v>
      </c>
      <c r="AS979" s="1062">
        <v>0</v>
      </c>
      <c r="AT979" s="1062">
        <v>0</v>
      </c>
      <c r="AU979" s="1082">
        <v>1</v>
      </c>
      <c r="AX979" s="1062">
        <v>0</v>
      </c>
      <c r="AY979" s="1062">
        <v>0</v>
      </c>
      <c r="AZ979" s="1062">
        <v>0</v>
      </c>
      <c r="BA979" s="1062">
        <v>0</v>
      </c>
      <c r="BB979" s="1082">
        <v>1</v>
      </c>
      <c r="BP979" s="1062">
        <v>0</v>
      </c>
      <c r="BQ979" s="1128">
        <v>1</v>
      </c>
      <c r="BR979" s="1081">
        <v>0</v>
      </c>
      <c r="BV979" s="1062">
        <v>0</v>
      </c>
      <c r="BW979" s="1076">
        <v>1</v>
      </c>
      <c r="CA979" s="1062">
        <v>0</v>
      </c>
      <c r="CB979" s="1062">
        <v>2</v>
      </c>
      <c r="CC979" s="1062">
        <v>4</v>
      </c>
      <c r="CD979" s="1062">
        <v>6</v>
      </c>
      <c r="CE979" s="1082">
        <v>1</v>
      </c>
      <c r="CF979" s="1082" t="s">
        <v>323</v>
      </c>
      <c r="CH979" s="1062">
        <v>0</v>
      </c>
      <c r="CI979" s="1062">
        <v>4</v>
      </c>
      <c r="CJ979" s="1062">
        <v>6</v>
      </c>
      <c r="CK979" s="1062">
        <v>10</v>
      </c>
      <c r="CL979" s="1082">
        <v>1</v>
      </c>
      <c r="CP979" s="1062">
        <v>0</v>
      </c>
      <c r="CQ979" s="1062">
        <v>0</v>
      </c>
      <c r="CR979" s="1062">
        <v>0</v>
      </c>
      <c r="CS979" s="1062">
        <v>0</v>
      </c>
      <c r="CT979" s="1082">
        <v>1</v>
      </c>
      <c r="CW979" s="1062">
        <v>1</v>
      </c>
      <c r="CX979" s="1062">
        <v>1</v>
      </c>
      <c r="CY979" s="1062">
        <v>0</v>
      </c>
      <c r="CZ979" s="1062">
        <v>2</v>
      </c>
      <c r="DA979" s="1082">
        <v>1</v>
      </c>
      <c r="DB979" s="1082"/>
      <c r="DC979" s="1082"/>
      <c r="DD979" s="1082"/>
      <c r="DE979" s="1082"/>
      <c r="DF979" s="1082"/>
      <c r="DG979" s="1082"/>
      <c r="DH979" s="1082"/>
      <c r="DI979" s="1082"/>
      <c r="DJ979" s="1082"/>
      <c r="DK979" s="1082"/>
      <c r="DL979" s="1082"/>
      <c r="EF979" s="1062">
        <v>0</v>
      </c>
      <c r="EG979" s="1062">
        <v>1</v>
      </c>
      <c r="EH979" s="1062">
        <v>5</v>
      </c>
      <c r="EI979" s="1062">
        <v>6</v>
      </c>
      <c r="EJ979" s="1082">
        <v>1</v>
      </c>
      <c r="EM979" s="1062">
        <v>0</v>
      </c>
      <c r="EN979" s="1062">
        <v>4</v>
      </c>
      <c r="EO979" s="1062">
        <v>6</v>
      </c>
      <c r="EP979" s="1062">
        <v>10</v>
      </c>
      <c r="EQ979" s="1082">
        <v>1</v>
      </c>
      <c r="ER979" s="1082" t="s">
        <v>323</v>
      </c>
      <c r="EU979" s="1062">
        <v>0</v>
      </c>
      <c r="EV979" s="1062">
        <v>2</v>
      </c>
      <c r="EW979" s="1062">
        <v>6</v>
      </c>
      <c r="EX979" s="1062">
        <v>8</v>
      </c>
      <c r="EY979" s="1081">
        <v>1</v>
      </c>
      <c r="FB979" s="1062">
        <v>0</v>
      </c>
      <c r="FC979" s="1062">
        <v>3</v>
      </c>
      <c r="FD979" s="1062">
        <v>9</v>
      </c>
      <c r="FE979" s="1062">
        <v>12</v>
      </c>
      <c r="FF979" s="1082">
        <v>1</v>
      </c>
      <c r="FJ979" s="1062">
        <v>0</v>
      </c>
      <c r="FK979" s="1062">
        <v>3</v>
      </c>
      <c r="FL979" s="1062">
        <v>3</v>
      </c>
      <c r="FM979" s="1062">
        <v>6</v>
      </c>
      <c r="FN979" s="1124">
        <v>1</v>
      </c>
      <c r="FQ979" s="1062">
        <v>1</v>
      </c>
      <c r="FR979" s="1062">
        <v>9</v>
      </c>
      <c r="FS979" s="1062">
        <v>5</v>
      </c>
      <c r="FT979" s="1062">
        <v>15</v>
      </c>
      <c r="FU979" s="1076">
        <v>1</v>
      </c>
      <c r="FY979" s="1062">
        <v>0</v>
      </c>
      <c r="FZ979" s="1062">
        <v>0</v>
      </c>
      <c r="GA979" s="1062">
        <v>1</v>
      </c>
      <c r="GB979" s="590">
        <v>1</v>
      </c>
      <c r="GC979" s="1139">
        <v>1</v>
      </c>
      <c r="GE979" s="589">
        <v>0</v>
      </c>
      <c r="GF979" s="589">
        <v>13</v>
      </c>
      <c r="GG979" s="589">
        <v>21</v>
      </c>
      <c r="GH979" s="586">
        <v>0</v>
      </c>
      <c r="GI979" s="586">
        <v>0</v>
      </c>
    </row>
    <row r="980" spans="1:192" hidden="1" x14ac:dyDescent="0.35">
      <c r="A980" s="1227">
        <v>44092</v>
      </c>
      <c r="Q980" s="1062">
        <v>0</v>
      </c>
      <c r="R980" s="1062">
        <v>7</v>
      </c>
      <c r="S980" s="1062">
        <v>4</v>
      </c>
      <c r="T980" s="1062">
        <v>11</v>
      </c>
      <c r="U980" s="1076">
        <v>1</v>
      </c>
      <c r="W980" s="1062">
        <v>0</v>
      </c>
      <c r="X980" s="1062">
        <v>8</v>
      </c>
      <c r="Y980" s="1062">
        <v>5</v>
      </c>
      <c r="Z980" s="1062">
        <v>13</v>
      </c>
      <c r="AA980" s="1076">
        <v>1</v>
      </c>
      <c r="AC980" s="1062">
        <v>1</v>
      </c>
      <c r="AD980" s="1062">
        <v>10</v>
      </c>
      <c r="AE980" s="1062">
        <v>3</v>
      </c>
      <c r="AF980" s="1062">
        <v>14</v>
      </c>
      <c r="AG980" s="1076">
        <v>1</v>
      </c>
      <c r="AJ980" s="1062">
        <v>1</v>
      </c>
      <c r="AK980" s="1062">
        <v>11</v>
      </c>
      <c r="AL980" s="1062">
        <v>0</v>
      </c>
      <c r="AM980" s="1062">
        <v>12</v>
      </c>
      <c r="AN980" s="1076">
        <v>1</v>
      </c>
      <c r="AQ980" s="1062">
        <v>0</v>
      </c>
      <c r="AR980" s="1062">
        <v>0</v>
      </c>
      <c r="AS980" s="1062">
        <v>0</v>
      </c>
      <c r="AT980" s="1062">
        <v>0</v>
      </c>
      <c r="AU980" s="1082">
        <v>1</v>
      </c>
      <c r="AX980" s="1062">
        <v>0</v>
      </c>
      <c r="AY980" s="1062">
        <v>0</v>
      </c>
      <c r="AZ980" s="1062">
        <v>0</v>
      </c>
      <c r="BA980" s="1062">
        <v>0</v>
      </c>
      <c r="BB980" s="1082">
        <v>1</v>
      </c>
      <c r="BP980" s="1062">
        <v>0</v>
      </c>
      <c r="BQ980" s="1128">
        <v>1</v>
      </c>
      <c r="BR980" s="1081">
        <v>0</v>
      </c>
      <c r="BV980" s="1062">
        <v>0</v>
      </c>
      <c r="BW980" s="1076">
        <v>1</v>
      </c>
      <c r="CA980" s="1062">
        <v>0</v>
      </c>
      <c r="CB980" s="1062">
        <v>3</v>
      </c>
      <c r="CC980" s="1062">
        <v>0</v>
      </c>
      <c r="CD980" s="1062">
        <v>3</v>
      </c>
      <c r="CE980" s="1082">
        <v>1</v>
      </c>
      <c r="CF980" s="1082" t="s">
        <v>323</v>
      </c>
      <c r="CH980" s="1062">
        <v>0</v>
      </c>
      <c r="CI980" s="1062">
        <v>4</v>
      </c>
      <c r="CJ980" s="1062">
        <v>3</v>
      </c>
      <c r="CK980" s="1062">
        <v>7</v>
      </c>
      <c r="CL980" s="1082">
        <v>1</v>
      </c>
      <c r="CP980" s="1062">
        <v>0</v>
      </c>
      <c r="CQ980" s="1062">
        <v>0</v>
      </c>
      <c r="CR980" s="1062">
        <v>0</v>
      </c>
      <c r="CS980" s="1062">
        <v>0</v>
      </c>
      <c r="CT980" s="1082">
        <v>1</v>
      </c>
      <c r="CW980" s="1062">
        <v>0</v>
      </c>
      <c r="CX980" s="1062">
        <v>0</v>
      </c>
      <c r="CY980" s="1062">
        <v>0</v>
      </c>
      <c r="CZ980" s="1062">
        <v>0</v>
      </c>
      <c r="DA980" s="1082">
        <v>1</v>
      </c>
      <c r="DB980" s="1082"/>
      <c r="DC980" s="1082"/>
      <c r="DD980" s="1082"/>
      <c r="DE980" s="1082"/>
      <c r="DF980" s="1082"/>
      <c r="DG980" s="1082"/>
      <c r="DH980" s="1082"/>
      <c r="DI980" s="1082"/>
      <c r="DJ980" s="1082"/>
      <c r="DK980" s="1082"/>
      <c r="DL980" s="1082"/>
      <c r="EF980" s="1062">
        <v>0</v>
      </c>
      <c r="EG980" s="1062">
        <v>2</v>
      </c>
      <c r="EH980" s="1062">
        <v>2</v>
      </c>
      <c r="EI980" s="1062">
        <v>4</v>
      </c>
      <c r="EJ980" s="1082">
        <v>1</v>
      </c>
      <c r="EM980" s="1062">
        <v>0</v>
      </c>
      <c r="EN980" s="1062">
        <v>4</v>
      </c>
      <c r="EO980" s="1062">
        <v>4</v>
      </c>
      <c r="EP980" s="1062">
        <v>8</v>
      </c>
      <c r="EQ980" s="1082">
        <v>1</v>
      </c>
      <c r="ER980" s="1082" t="s">
        <v>323</v>
      </c>
      <c r="EU980" s="1062">
        <v>0</v>
      </c>
      <c r="EV980" s="1062">
        <v>0</v>
      </c>
      <c r="EW980" s="1062">
        <v>6</v>
      </c>
      <c r="EX980" s="1062">
        <v>6</v>
      </c>
      <c r="EY980" s="1081">
        <v>1</v>
      </c>
      <c r="FB980" s="1062">
        <v>0</v>
      </c>
      <c r="FC980" s="1062">
        <v>1</v>
      </c>
      <c r="FD980" s="1062">
        <v>8</v>
      </c>
      <c r="FE980" s="1062">
        <v>9</v>
      </c>
      <c r="FF980" s="1082">
        <v>1</v>
      </c>
      <c r="FJ980" s="1062">
        <v>0</v>
      </c>
      <c r="FK980" s="1062">
        <v>4</v>
      </c>
      <c r="FL980" s="1062">
        <v>0</v>
      </c>
      <c r="FM980" s="1062">
        <v>4</v>
      </c>
      <c r="FN980" s="1124">
        <v>1</v>
      </c>
      <c r="FQ980" s="1062">
        <v>0</v>
      </c>
      <c r="FR980" s="1062">
        <v>5</v>
      </c>
      <c r="FS980" s="1062">
        <v>1</v>
      </c>
      <c r="FT980" s="1062">
        <v>6</v>
      </c>
      <c r="FU980" s="1076">
        <v>1</v>
      </c>
      <c r="FY980" s="1062">
        <v>0</v>
      </c>
      <c r="FZ980" s="1062">
        <v>0</v>
      </c>
      <c r="GA980" s="1062">
        <v>0</v>
      </c>
      <c r="GB980" s="590">
        <v>0</v>
      </c>
      <c r="GC980" s="1139">
        <v>1</v>
      </c>
      <c r="GE980" s="589">
        <v>1</v>
      </c>
      <c r="GF980" s="589">
        <v>19</v>
      </c>
      <c r="GG980" s="589">
        <v>11</v>
      </c>
      <c r="GH980" s="586">
        <v>1</v>
      </c>
      <c r="GI980" s="586">
        <v>1</v>
      </c>
    </row>
    <row r="981" spans="1:192" hidden="1" x14ac:dyDescent="0.35">
      <c r="A981" s="1225">
        <v>44095</v>
      </c>
      <c r="Q981" s="1062">
        <v>0</v>
      </c>
      <c r="R981" s="1062">
        <v>5</v>
      </c>
      <c r="S981" s="1062">
        <v>3</v>
      </c>
      <c r="T981" s="1062">
        <v>8</v>
      </c>
      <c r="U981" s="1076">
        <v>1</v>
      </c>
      <c r="W981" s="1062">
        <v>0</v>
      </c>
      <c r="X981" s="1062">
        <v>7</v>
      </c>
      <c r="Y981" s="1062">
        <v>3</v>
      </c>
      <c r="Z981" s="1062">
        <v>10</v>
      </c>
      <c r="AA981" s="1076">
        <v>1</v>
      </c>
      <c r="AC981" s="1062">
        <v>0</v>
      </c>
      <c r="AD981" s="1062">
        <v>9</v>
      </c>
      <c r="AE981" s="1062">
        <v>0</v>
      </c>
      <c r="AF981" s="1062">
        <v>9</v>
      </c>
      <c r="AG981" s="1076">
        <v>1</v>
      </c>
      <c r="AJ981" s="1062">
        <v>0</v>
      </c>
      <c r="AK981" s="1062">
        <v>9</v>
      </c>
      <c r="AL981" s="1062">
        <v>0</v>
      </c>
      <c r="AM981" s="1062">
        <v>9</v>
      </c>
      <c r="AN981" s="1076">
        <v>1</v>
      </c>
      <c r="AQ981" s="1062">
        <v>0</v>
      </c>
      <c r="AR981" s="1062">
        <v>0</v>
      </c>
      <c r="AS981" s="1062">
        <v>0</v>
      </c>
      <c r="AT981" s="1062">
        <v>0</v>
      </c>
      <c r="AU981" s="1082">
        <v>1</v>
      </c>
      <c r="AX981" s="1062">
        <v>0</v>
      </c>
      <c r="AY981" s="1062">
        <v>0</v>
      </c>
      <c r="AZ981" s="1062">
        <v>0</v>
      </c>
      <c r="BA981" s="1062">
        <v>0</v>
      </c>
      <c r="BB981" s="1082">
        <v>1</v>
      </c>
      <c r="BP981" s="1062">
        <v>0</v>
      </c>
      <c r="BQ981" s="1128">
        <v>1</v>
      </c>
      <c r="BR981" s="1081">
        <v>0</v>
      </c>
      <c r="BV981" s="1062">
        <v>0</v>
      </c>
      <c r="BW981" s="1076">
        <v>1</v>
      </c>
      <c r="CA981" s="1062">
        <v>0</v>
      </c>
      <c r="CB981" s="1062">
        <v>4</v>
      </c>
      <c r="CC981" s="1062">
        <v>0</v>
      </c>
      <c r="CD981" s="1062">
        <v>4</v>
      </c>
      <c r="CE981" s="1082">
        <v>1</v>
      </c>
      <c r="CF981" s="1082" t="s">
        <v>323</v>
      </c>
      <c r="CH981" s="1062">
        <v>0</v>
      </c>
      <c r="CI981" s="1062">
        <v>5</v>
      </c>
      <c r="CJ981" s="1062">
        <v>5</v>
      </c>
      <c r="CK981" s="1062">
        <v>10</v>
      </c>
      <c r="CL981" s="1082">
        <v>1</v>
      </c>
      <c r="CP981" s="1062">
        <v>0</v>
      </c>
      <c r="CQ981" s="1062">
        <v>0</v>
      </c>
      <c r="CR981" s="1062">
        <v>0</v>
      </c>
      <c r="CS981" s="1062">
        <v>0</v>
      </c>
      <c r="CT981" s="1082">
        <v>1</v>
      </c>
      <c r="CW981" s="1062">
        <v>0</v>
      </c>
      <c r="CX981" s="1062">
        <v>0</v>
      </c>
      <c r="CY981" s="1062">
        <v>0</v>
      </c>
      <c r="CZ981" s="1062">
        <v>0</v>
      </c>
      <c r="DA981" s="1082">
        <v>1</v>
      </c>
      <c r="DB981" s="1082"/>
      <c r="DC981" s="1082"/>
      <c r="DD981" s="1082"/>
      <c r="DE981" s="1082"/>
      <c r="DF981" s="1082"/>
      <c r="DG981" s="1082"/>
      <c r="DH981" s="1082"/>
      <c r="DI981" s="1082"/>
      <c r="DJ981" s="1082"/>
      <c r="DK981" s="1082"/>
      <c r="DL981" s="1082"/>
      <c r="EF981" s="1062">
        <v>0</v>
      </c>
      <c r="EG981" s="1062">
        <v>2</v>
      </c>
      <c r="EH981" s="1062">
        <v>2</v>
      </c>
      <c r="EI981" s="1062">
        <v>4</v>
      </c>
      <c r="EJ981" s="1082">
        <v>1</v>
      </c>
      <c r="EM981" s="1062">
        <v>0</v>
      </c>
      <c r="EN981" s="1062">
        <v>3</v>
      </c>
      <c r="EO981" s="1062">
        <v>4</v>
      </c>
      <c r="EP981" s="1062">
        <v>7</v>
      </c>
      <c r="EQ981" s="1082">
        <v>1</v>
      </c>
      <c r="ER981" s="1082" t="s">
        <v>323</v>
      </c>
      <c r="EU981" s="1062">
        <v>0</v>
      </c>
      <c r="EV981" s="1062">
        <v>3</v>
      </c>
      <c r="EW981" s="1062">
        <v>0</v>
      </c>
      <c r="EX981" s="1062">
        <v>3</v>
      </c>
      <c r="EY981" s="1081">
        <v>1</v>
      </c>
      <c r="FB981" s="1062">
        <v>0</v>
      </c>
      <c r="FC981" s="1062">
        <v>3</v>
      </c>
      <c r="FD981" s="1062">
        <v>3</v>
      </c>
      <c r="FE981" s="1062">
        <v>6</v>
      </c>
      <c r="FF981" s="1082">
        <v>1</v>
      </c>
      <c r="FJ981" s="1062">
        <v>0</v>
      </c>
      <c r="FK981" s="1062">
        <v>5</v>
      </c>
      <c r="FL981" s="1062">
        <v>2</v>
      </c>
      <c r="FM981" s="1062">
        <v>7</v>
      </c>
      <c r="FN981" s="1124">
        <v>1</v>
      </c>
      <c r="FQ981" s="1062">
        <v>0</v>
      </c>
      <c r="FR981" s="1062">
        <v>6</v>
      </c>
      <c r="FS981" s="1062">
        <v>5</v>
      </c>
      <c r="FT981" s="1062">
        <v>11</v>
      </c>
      <c r="FU981" s="1076">
        <v>1</v>
      </c>
      <c r="FY981" s="1062">
        <v>0</v>
      </c>
      <c r="FZ981" s="1062">
        <v>0</v>
      </c>
      <c r="GA981" s="1062">
        <v>0</v>
      </c>
      <c r="GB981" s="590">
        <v>0</v>
      </c>
      <c r="GC981" s="1139">
        <v>1</v>
      </c>
      <c r="GE981" s="589">
        <v>0</v>
      </c>
      <c r="GF981" s="589">
        <v>23</v>
      </c>
      <c r="GG981" s="589">
        <v>4</v>
      </c>
      <c r="GH981" s="586">
        <v>0</v>
      </c>
      <c r="GI981" s="586">
        <v>0</v>
      </c>
    </row>
    <row r="982" spans="1:192" hidden="1" x14ac:dyDescent="0.35">
      <c r="A982" s="1225">
        <v>44096</v>
      </c>
      <c r="Q982" s="1062">
        <v>0</v>
      </c>
      <c r="R982" s="1062">
        <v>6</v>
      </c>
      <c r="S982" s="1062">
        <v>3</v>
      </c>
      <c r="T982" s="1062">
        <v>9</v>
      </c>
      <c r="U982" s="1076">
        <v>1</v>
      </c>
      <c r="W982" s="1062">
        <v>0</v>
      </c>
      <c r="X982" s="1062">
        <v>6</v>
      </c>
      <c r="Y982" s="1062">
        <v>3</v>
      </c>
      <c r="Z982" s="1062">
        <v>9</v>
      </c>
      <c r="AA982" s="1076">
        <v>1</v>
      </c>
      <c r="AC982" s="1062">
        <v>1</v>
      </c>
      <c r="AD982" s="1062">
        <v>2</v>
      </c>
      <c r="AE982" s="1062">
        <v>3</v>
      </c>
      <c r="AF982" s="1062">
        <v>6</v>
      </c>
      <c r="AG982" s="1076">
        <v>1</v>
      </c>
      <c r="AJ982" s="1062">
        <v>1</v>
      </c>
      <c r="AK982" s="1062">
        <v>2</v>
      </c>
      <c r="AL982" s="1062">
        <v>3</v>
      </c>
      <c r="AM982" s="1062">
        <v>6</v>
      </c>
      <c r="AN982" s="1076">
        <v>1</v>
      </c>
      <c r="AQ982" s="1062">
        <v>2</v>
      </c>
      <c r="AR982" s="1062">
        <v>6</v>
      </c>
      <c r="AS982" s="1062">
        <v>2</v>
      </c>
      <c r="AT982" s="1062">
        <v>10</v>
      </c>
      <c r="AU982" s="1082">
        <v>1</v>
      </c>
      <c r="AX982" s="1062">
        <v>2</v>
      </c>
      <c r="AY982" s="1062">
        <v>6</v>
      </c>
      <c r="AZ982" s="1062">
        <v>2</v>
      </c>
      <c r="BA982" s="1062">
        <v>10</v>
      </c>
      <c r="BB982" s="1082">
        <v>1</v>
      </c>
      <c r="BP982" s="1062">
        <v>0</v>
      </c>
      <c r="BQ982" s="1128">
        <v>1</v>
      </c>
      <c r="BR982" s="1081">
        <v>0</v>
      </c>
      <c r="BV982" s="1062">
        <v>0</v>
      </c>
      <c r="BW982" s="1076">
        <v>1</v>
      </c>
      <c r="CA982" s="1062">
        <v>0</v>
      </c>
      <c r="CB982" s="1062">
        <v>2</v>
      </c>
      <c r="CC982" s="1062">
        <v>6</v>
      </c>
      <c r="CD982" s="1062">
        <v>8</v>
      </c>
      <c r="CE982" s="1082">
        <v>1</v>
      </c>
      <c r="CF982" s="1082" t="s">
        <v>323</v>
      </c>
      <c r="CH982" s="1062">
        <v>0</v>
      </c>
      <c r="CI982" s="1062">
        <v>3</v>
      </c>
      <c r="CJ982" s="1062">
        <v>7</v>
      </c>
      <c r="CK982" s="1062">
        <v>10</v>
      </c>
      <c r="CL982" s="1082">
        <v>1</v>
      </c>
      <c r="CP982" s="1062">
        <v>1</v>
      </c>
      <c r="CQ982" s="1062">
        <v>0</v>
      </c>
      <c r="CR982" s="1062">
        <v>0</v>
      </c>
      <c r="CS982" s="1062">
        <v>1</v>
      </c>
      <c r="CT982" s="1082">
        <v>1</v>
      </c>
      <c r="CW982" s="1062">
        <v>1</v>
      </c>
      <c r="CX982" s="1062">
        <v>0</v>
      </c>
      <c r="CY982" s="1062">
        <v>0</v>
      </c>
      <c r="CZ982" s="1062">
        <v>1</v>
      </c>
      <c r="DA982" s="1082">
        <v>1</v>
      </c>
      <c r="DB982" s="1082"/>
      <c r="DC982" s="1082"/>
      <c r="DD982" s="1082"/>
      <c r="DE982" s="1082"/>
      <c r="DF982" s="1082"/>
      <c r="DG982" s="1082"/>
      <c r="DH982" s="1082"/>
      <c r="DI982" s="1082"/>
      <c r="DJ982" s="1082"/>
      <c r="DK982" s="1082"/>
      <c r="DL982" s="1082"/>
      <c r="EF982" s="1062">
        <v>0</v>
      </c>
      <c r="EG982" s="1062">
        <v>1</v>
      </c>
      <c r="EH982" s="1062">
        <v>4</v>
      </c>
      <c r="EI982" s="1062">
        <v>5</v>
      </c>
      <c r="EJ982" s="1082">
        <v>1</v>
      </c>
      <c r="EM982" s="1062">
        <v>0</v>
      </c>
      <c r="EN982" s="1062">
        <v>1</v>
      </c>
      <c r="EO982" s="1062">
        <v>8</v>
      </c>
      <c r="EP982" s="1062">
        <v>9</v>
      </c>
      <c r="EQ982" s="1082">
        <v>1</v>
      </c>
      <c r="ER982" s="1082" t="s">
        <v>323</v>
      </c>
      <c r="EU982" s="1062">
        <v>0</v>
      </c>
      <c r="EV982" s="1062">
        <v>7</v>
      </c>
      <c r="EW982" s="1062">
        <v>6</v>
      </c>
      <c r="EX982" s="1062">
        <v>13</v>
      </c>
      <c r="EY982" s="1081">
        <v>1</v>
      </c>
      <c r="FB982" s="1062">
        <v>0</v>
      </c>
      <c r="FC982" s="1062">
        <v>7</v>
      </c>
      <c r="FD982" s="1062">
        <v>7</v>
      </c>
      <c r="FE982" s="1062">
        <v>14</v>
      </c>
      <c r="FF982" s="1082">
        <v>1</v>
      </c>
      <c r="FJ982" s="1062">
        <v>0</v>
      </c>
      <c r="FK982" s="1062">
        <v>9</v>
      </c>
      <c r="FL982" s="1062">
        <v>4</v>
      </c>
      <c r="FM982" s="1062">
        <v>13</v>
      </c>
      <c r="FN982" s="1124">
        <v>1</v>
      </c>
      <c r="FQ982" s="1062">
        <v>0</v>
      </c>
      <c r="FR982" s="1062">
        <v>9</v>
      </c>
      <c r="FS982" s="1062">
        <v>5</v>
      </c>
      <c r="FT982" s="1062">
        <v>14</v>
      </c>
      <c r="FU982" s="1076">
        <v>1</v>
      </c>
      <c r="FY982" s="1062">
        <v>0</v>
      </c>
      <c r="FZ982" s="1062">
        <v>0</v>
      </c>
      <c r="GA982" s="1062">
        <v>0</v>
      </c>
      <c r="GB982" s="590">
        <v>0</v>
      </c>
      <c r="GC982" s="1139">
        <v>1</v>
      </c>
      <c r="GE982" s="589">
        <v>4</v>
      </c>
      <c r="GF982" s="589">
        <v>27</v>
      </c>
      <c r="GG982" s="589">
        <v>25</v>
      </c>
      <c r="GH982" s="586">
        <v>0</v>
      </c>
      <c r="GI982" s="586">
        <v>0</v>
      </c>
    </row>
    <row r="983" spans="1:192" hidden="1" x14ac:dyDescent="0.35">
      <c r="A983" s="1225">
        <v>44097</v>
      </c>
      <c r="Q983" s="1062">
        <v>1</v>
      </c>
      <c r="R983" s="1062">
        <v>3</v>
      </c>
      <c r="S983" s="1062">
        <v>0</v>
      </c>
      <c r="T983" s="1062">
        <v>4</v>
      </c>
      <c r="U983" s="1076">
        <v>1</v>
      </c>
      <c r="W983" s="1062">
        <v>1</v>
      </c>
      <c r="X983" s="1062">
        <v>4</v>
      </c>
      <c r="Y983" s="1062">
        <v>1</v>
      </c>
      <c r="Z983" s="1062">
        <v>6</v>
      </c>
      <c r="AA983" s="1076">
        <v>1</v>
      </c>
      <c r="AC983" s="1062">
        <v>0</v>
      </c>
      <c r="AD983" s="1062">
        <v>5</v>
      </c>
      <c r="AE983" s="1062">
        <v>1</v>
      </c>
      <c r="AF983" s="1062">
        <v>6</v>
      </c>
      <c r="AG983" s="1076">
        <v>1</v>
      </c>
      <c r="AJ983" s="1062">
        <v>1</v>
      </c>
      <c r="AK983" s="1062">
        <v>5</v>
      </c>
      <c r="AL983" s="1062">
        <v>1</v>
      </c>
      <c r="AM983" s="1062">
        <v>7</v>
      </c>
      <c r="AN983" s="1076">
        <v>1</v>
      </c>
      <c r="AQ983" s="1062">
        <v>0</v>
      </c>
      <c r="AR983" s="1062">
        <v>6</v>
      </c>
      <c r="AS983" s="1062">
        <v>2</v>
      </c>
      <c r="AT983" s="1062">
        <v>8</v>
      </c>
      <c r="AU983" s="1082">
        <v>1</v>
      </c>
      <c r="AX983" s="1062">
        <v>0</v>
      </c>
      <c r="AY983" s="1062">
        <v>7</v>
      </c>
      <c r="AZ983" s="1062">
        <v>4</v>
      </c>
      <c r="BA983" s="1062">
        <v>11</v>
      </c>
      <c r="BB983" s="1082">
        <v>1</v>
      </c>
      <c r="BP983" s="1062">
        <v>0</v>
      </c>
      <c r="BQ983" s="1128">
        <v>1</v>
      </c>
      <c r="BR983" s="1081">
        <v>0</v>
      </c>
      <c r="BV983" s="1062">
        <v>0</v>
      </c>
      <c r="BW983" s="1076">
        <v>1</v>
      </c>
      <c r="CA983" s="1062">
        <v>0</v>
      </c>
      <c r="CB983" s="1062">
        <v>2</v>
      </c>
      <c r="CC983" s="1062">
        <v>5</v>
      </c>
      <c r="CD983" s="1062">
        <v>7</v>
      </c>
      <c r="CE983" s="1082">
        <v>1</v>
      </c>
      <c r="CF983" s="1082" t="s">
        <v>323</v>
      </c>
      <c r="CH983" s="1062">
        <v>1</v>
      </c>
      <c r="CI983" s="1062">
        <v>3</v>
      </c>
      <c r="CJ983" s="1062">
        <v>11</v>
      </c>
      <c r="CK983" s="1062">
        <v>15</v>
      </c>
      <c r="CL983" s="1082">
        <v>1</v>
      </c>
      <c r="CP983" s="1062">
        <v>2</v>
      </c>
      <c r="CQ983" s="1062">
        <v>0</v>
      </c>
      <c r="CR983" s="1062">
        <v>0</v>
      </c>
      <c r="CS983" s="1062">
        <v>2</v>
      </c>
      <c r="CT983" s="1082">
        <v>1</v>
      </c>
      <c r="CW983" s="1062">
        <v>2</v>
      </c>
      <c r="CX983" s="1062">
        <v>0</v>
      </c>
      <c r="CY983" s="1062">
        <v>0</v>
      </c>
      <c r="CZ983" s="1062">
        <v>2</v>
      </c>
      <c r="DA983" s="1082">
        <v>1</v>
      </c>
      <c r="DB983" s="1082"/>
      <c r="DC983" s="1082"/>
      <c r="DD983" s="1082"/>
      <c r="DE983" s="1082"/>
      <c r="DF983" s="1082"/>
      <c r="DG983" s="1082"/>
      <c r="DH983" s="1082"/>
      <c r="DI983" s="1082"/>
      <c r="DJ983" s="1082"/>
      <c r="DK983" s="1082"/>
      <c r="DL983" s="1082"/>
      <c r="EF983" s="1062">
        <v>0</v>
      </c>
      <c r="EG983" s="1062">
        <v>5</v>
      </c>
      <c r="EH983" s="1062">
        <v>4</v>
      </c>
      <c r="EI983" s="1062">
        <v>9</v>
      </c>
      <c r="EJ983" s="1082">
        <v>1</v>
      </c>
      <c r="EM983" s="1062">
        <v>0</v>
      </c>
      <c r="EN983" s="1062">
        <v>6</v>
      </c>
      <c r="EO983" s="1062">
        <v>11</v>
      </c>
      <c r="EP983" s="1062">
        <v>17</v>
      </c>
      <c r="EQ983" s="1082">
        <v>1</v>
      </c>
      <c r="ER983" s="1082" t="s">
        <v>323</v>
      </c>
      <c r="EU983" s="1062">
        <v>0</v>
      </c>
      <c r="EV983" s="1062">
        <v>4</v>
      </c>
      <c r="EW983" s="1062">
        <v>7</v>
      </c>
      <c r="EX983" s="1062">
        <v>11</v>
      </c>
      <c r="EY983" s="1081">
        <v>1</v>
      </c>
      <c r="FB983" s="1062">
        <v>0</v>
      </c>
      <c r="FC983" s="1062">
        <v>6</v>
      </c>
      <c r="FD983" s="1062">
        <v>10</v>
      </c>
      <c r="FE983" s="1062">
        <v>16</v>
      </c>
      <c r="FF983" s="1082">
        <v>1</v>
      </c>
      <c r="FJ983" s="1062">
        <v>0</v>
      </c>
      <c r="FK983" s="1062">
        <v>8</v>
      </c>
      <c r="FL983" s="1062">
        <v>4</v>
      </c>
      <c r="FM983" s="1062">
        <v>12</v>
      </c>
      <c r="FN983" s="1124">
        <v>1</v>
      </c>
      <c r="FQ983" s="1062">
        <v>0</v>
      </c>
      <c r="FR983" s="1062">
        <v>11</v>
      </c>
      <c r="FS983" s="1062">
        <v>8</v>
      </c>
      <c r="FT983" s="1062">
        <v>19</v>
      </c>
      <c r="FU983" s="1076">
        <v>1</v>
      </c>
      <c r="FY983" s="1062">
        <v>0</v>
      </c>
      <c r="FZ983" s="1062">
        <v>0</v>
      </c>
      <c r="GA983" s="1062">
        <v>0</v>
      </c>
      <c r="GB983" s="590">
        <v>0</v>
      </c>
      <c r="GC983" s="1139">
        <v>1</v>
      </c>
      <c r="GE983" s="589">
        <v>2</v>
      </c>
      <c r="GF983" s="589">
        <v>30</v>
      </c>
      <c r="GG983" s="589">
        <v>23</v>
      </c>
      <c r="GH983" s="586">
        <v>0</v>
      </c>
      <c r="GI983" s="586">
        <v>1</v>
      </c>
    </row>
    <row r="984" spans="1:192" hidden="1" x14ac:dyDescent="0.35">
      <c r="A984" s="1225">
        <v>44098</v>
      </c>
      <c r="Q984" s="1062">
        <v>0</v>
      </c>
      <c r="R984" s="1062">
        <v>4</v>
      </c>
      <c r="S984" s="1062">
        <v>1</v>
      </c>
      <c r="T984" s="1062">
        <v>5</v>
      </c>
      <c r="U984" s="1076">
        <v>1</v>
      </c>
      <c r="W984" s="1062">
        <v>0</v>
      </c>
      <c r="X984" s="1062">
        <v>4</v>
      </c>
      <c r="Y984" s="1062">
        <v>2</v>
      </c>
      <c r="Z984" s="1062">
        <v>6</v>
      </c>
      <c r="AA984" s="1076">
        <v>1</v>
      </c>
      <c r="AC984" s="1062">
        <v>2</v>
      </c>
      <c r="AD984" s="1062">
        <v>3</v>
      </c>
      <c r="AE984" s="1062">
        <v>3</v>
      </c>
      <c r="AF984" s="1062">
        <v>8</v>
      </c>
      <c r="AG984" s="1076">
        <v>1</v>
      </c>
      <c r="AJ984" s="1062">
        <v>2</v>
      </c>
      <c r="AK984" s="1062">
        <v>3</v>
      </c>
      <c r="AL984" s="1062">
        <v>3</v>
      </c>
      <c r="AM984" s="1062">
        <v>8</v>
      </c>
      <c r="AN984" s="1076">
        <v>1</v>
      </c>
      <c r="AQ984" s="1062">
        <v>0</v>
      </c>
      <c r="AR984" s="1062">
        <v>4</v>
      </c>
      <c r="AS984" s="1062">
        <v>4</v>
      </c>
      <c r="AT984" s="1062">
        <v>8</v>
      </c>
      <c r="AU984" s="1082">
        <v>1</v>
      </c>
      <c r="AX984" s="1062">
        <v>0</v>
      </c>
      <c r="AY984" s="1062">
        <v>4</v>
      </c>
      <c r="AZ984" s="1062">
        <v>4</v>
      </c>
      <c r="BA984" s="1062">
        <v>8</v>
      </c>
      <c r="BB984" s="1082">
        <v>1</v>
      </c>
      <c r="BP984" s="1062">
        <v>0</v>
      </c>
      <c r="BQ984" s="1128">
        <v>1</v>
      </c>
      <c r="BR984" s="1081">
        <v>0</v>
      </c>
      <c r="BV984" s="1062">
        <v>0</v>
      </c>
      <c r="BW984" s="1076">
        <v>1</v>
      </c>
      <c r="CA984" s="1062">
        <v>0</v>
      </c>
      <c r="CB984" s="1062">
        <v>2</v>
      </c>
      <c r="CC984" s="1062">
        <v>3</v>
      </c>
      <c r="CD984" s="1062">
        <v>5</v>
      </c>
      <c r="CE984" s="1082">
        <v>1</v>
      </c>
      <c r="CF984" s="1082" t="s">
        <v>323</v>
      </c>
      <c r="CH984" s="1062">
        <v>0</v>
      </c>
      <c r="CI984" s="1062">
        <v>9</v>
      </c>
      <c r="CJ984" s="1062">
        <v>15</v>
      </c>
      <c r="CK984" s="1062">
        <v>24</v>
      </c>
      <c r="CL984" s="1082">
        <v>1</v>
      </c>
      <c r="CP984" s="1062">
        <v>2</v>
      </c>
      <c r="CQ984" s="1062">
        <v>0</v>
      </c>
      <c r="CR984" s="1062">
        <v>0</v>
      </c>
      <c r="CS984" s="1062">
        <v>2</v>
      </c>
      <c r="CT984" s="1082">
        <v>1</v>
      </c>
      <c r="CW984" s="1062">
        <v>3</v>
      </c>
      <c r="CX984" s="1062">
        <v>1</v>
      </c>
      <c r="CY984" s="1062">
        <v>0</v>
      </c>
      <c r="CZ984" s="1062">
        <v>4</v>
      </c>
      <c r="DA984" s="1082">
        <v>1</v>
      </c>
      <c r="DB984" s="1082"/>
      <c r="DC984" s="1082"/>
      <c r="DD984" s="1082"/>
      <c r="DE984" s="1082"/>
      <c r="DF984" s="1082"/>
      <c r="DG984" s="1082"/>
      <c r="DH984" s="1082"/>
      <c r="DI984" s="1082"/>
      <c r="DJ984" s="1082"/>
      <c r="DK984" s="1082"/>
      <c r="DL984" s="1082"/>
      <c r="EF984" s="1062">
        <v>0</v>
      </c>
      <c r="EG984" s="1062">
        <v>5</v>
      </c>
      <c r="EH984" s="1062">
        <v>4</v>
      </c>
      <c r="EI984" s="1062">
        <v>9</v>
      </c>
      <c r="EJ984" s="1082">
        <v>1</v>
      </c>
      <c r="EM984" s="1062">
        <v>0</v>
      </c>
      <c r="EN984" s="1062">
        <v>7</v>
      </c>
      <c r="EO984" s="1062">
        <v>12</v>
      </c>
      <c r="EP984" s="1062">
        <v>19</v>
      </c>
      <c r="EQ984" s="1082">
        <v>1</v>
      </c>
      <c r="ER984" s="1082" t="s">
        <v>323</v>
      </c>
      <c r="EU984" s="1062">
        <v>0</v>
      </c>
      <c r="EV984" s="1062">
        <v>5</v>
      </c>
      <c r="EW984" s="1062">
        <v>5</v>
      </c>
      <c r="EX984" s="1062">
        <v>10</v>
      </c>
      <c r="EY984" s="1081">
        <v>1</v>
      </c>
      <c r="FB984" s="1062">
        <v>0</v>
      </c>
      <c r="FC984" s="1062">
        <v>8</v>
      </c>
      <c r="FD984" s="1062">
        <v>10</v>
      </c>
      <c r="FE984" s="1062">
        <v>18</v>
      </c>
      <c r="FF984" s="1082">
        <v>1</v>
      </c>
      <c r="FJ984" s="1062">
        <v>1</v>
      </c>
      <c r="FK984" s="1062">
        <v>3</v>
      </c>
      <c r="FL984" s="1062">
        <v>5</v>
      </c>
      <c r="FM984" s="1062">
        <v>9</v>
      </c>
      <c r="FN984" s="1124">
        <v>1</v>
      </c>
      <c r="FQ984" s="1062">
        <v>1</v>
      </c>
      <c r="FR984" s="1062">
        <v>12</v>
      </c>
      <c r="FS984" s="1062">
        <v>10</v>
      </c>
      <c r="FT984" s="1062">
        <v>23</v>
      </c>
      <c r="FU984" s="1076">
        <v>1</v>
      </c>
      <c r="FY984" s="1062">
        <v>0</v>
      </c>
      <c r="FZ984" s="1062">
        <v>0</v>
      </c>
      <c r="GA984" s="1062">
        <v>0</v>
      </c>
      <c r="GB984" s="590">
        <v>0</v>
      </c>
      <c r="GC984" s="1139">
        <v>1</v>
      </c>
      <c r="GE984" s="589">
        <v>5</v>
      </c>
      <c r="GF984" s="589">
        <v>22</v>
      </c>
      <c r="GG984" s="589">
        <v>24</v>
      </c>
      <c r="GH984" s="586">
        <v>0</v>
      </c>
      <c r="GI984" s="586">
        <v>1</v>
      </c>
    </row>
    <row r="985" spans="1:192" hidden="1" x14ac:dyDescent="0.35">
      <c r="A985" s="1227">
        <v>44099</v>
      </c>
      <c r="Q985" s="1062">
        <v>0</v>
      </c>
      <c r="R985" s="1062">
        <v>4</v>
      </c>
      <c r="S985" s="1062">
        <v>2</v>
      </c>
      <c r="T985" s="1062">
        <v>6</v>
      </c>
      <c r="U985" s="1076">
        <v>1</v>
      </c>
      <c r="W985" s="1062">
        <v>0</v>
      </c>
      <c r="X985" s="1062">
        <v>7</v>
      </c>
      <c r="Y985" s="1062">
        <v>2</v>
      </c>
      <c r="Z985" s="1062">
        <v>9</v>
      </c>
      <c r="AA985" s="1076">
        <v>1</v>
      </c>
      <c r="AC985" s="1062">
        <v>0</v>
      </c>
      <c r="AD985" s="1062">
        <v>0</v>
      </c>
      <c r="AE985" s="1062">
        <v>0</v>
      </c>
      <c r="AF985" s="1062">
        <v>0</v>
      </c>
      <c r="AG985" s="1076">
        <v>1</v>
      </c>
      <c r="AJ985" s="1062">
        <v>0</v>
      </c>
      <c r="AK985" s="1062">
        <v>1</v>
      </c>
      <c r="AL985" s="1062">
        <v>0</v>
      </c>
      <c r="AM985" s="1062">
        <v>1</v>
      </c>
      <c r="AN985" s="1076">
        <v>1</v>
      </c>
      <c r="AQ985" s="1062">
        <v>0</v>
      </c>
      <c r="AR985" s="1062">
        <v>3</v>
      </c>
      <c r="AS985" s="1062">
        <v>3</v>
      </c>
      <c r="AT985" s="1062">
        <v>6</v>
      </c>
      <c r="AU985" s="1082">
        <v>1</v>
      </c>
      <c r="AX985" s="1062">
        <v>0</v>
      </c>
      <c r="AY985" s="1062">
        <v>4</v>
      </c>
      <c r="AZ985" s="1062">
        <v>4</v>
      </c>
      <c r="BA985" s="1062">
        <v>8</v>
      </c>
      <c r="BB985" s="1082">
        <v>1</v>
      </c>
      <c r="BP985" s="1062">
        <v>0</v>
      </c>
      <c r="BQ985" s="1128">
        <v>1</v>
      </c>
      <c r="BR985" s="1081">
        <v>0</v>
      </c>
      <c r="BV985" s="1062">
        <v>0</v>
      </c>
      <c r="BW985" s="1076">
        <v>1</v>
      </c>
      <c r="CA985" s="1062">
        <v>0</v>
      </c>
      <c r="CB985" s="1062">
        <v>3</v>
      </c>
      <c r="CC985" s="1062">
        <v>4</v>
      </c>
      <c r="CD985" s="1062">
        <v>7</v>
      </c>
      <c r="CE985" s="1082">
        <v>1</v>
      </c>
      <c r="CF985" s="1082" t="s">
        <v>323</v>
      </c>
      <c r="CH985" s="1062">
        <v>1</v>
      </c>
      <c r="CI985" s="1062">
        <v>7</v>
      </c>
      <c r="CJ985" s="1062">
        <v>13</v>
      </c>
      <c r="CK985" s="1062">
        <v>21</v>
      </c>
      <c r="CL985" s="1082">
        <v>1</v>
      </c>
      <c r="CP985" s="1062">
        <v>1</v>
      </c>
      <c r="CQ985" s="1062">
        <v>0</v>
      </c>
      <c r="CR985" s="1062">
        <v>0</v>
      </c>
      <c r="CS985" s="1062">
        <v>1</v>
      </c>
      <c r="CT985" s="1082">
        <v>1</v>
      </c>
      <c r="CW985" s="1062">
        <v>2</v>
      </c>
      <c r="CX985" s="1062">
        <v>0</v>
      </c>
      <c r="CY985" s="1062">
        <v>0</v>
      </c>
      <c r="CZ985" s="1062">
        <v>2</v>
      </c>
      <c r="DA985" s="1082">
        <v>1</v>
      </c>
      <c r="DB985" s="1082"/>
      <c r="DC985" s="1082"/>
      <c r="DD985" s="1082"/>
      <c r="DE985" s="1082"/>
      <c r="DF985" s="1082"/>
      <c r="DG985" s="1082"/>
      <c r="DH985" s="1082"/>
      <c r="DI985" s="1082"/>
      <c r="DJ985" s="1082"/>
      <c r="DK985" s="1082"/>
      <c r="DL985" s="1082"/>
      <c r="EF985" s="1062">
        <v>0</v>
      </c>
      <c r="EG985" s="1062">
        <v>2</v>
      </c>
      <c r="EH985" s="1062">
        <v>3</v>
      </c>
      <c r="EI985" s="1062">
        <v>5</v>
      </c>
      <c r="EJ985" s="1082">
        <v>1</v>
      </c>
      <c r="EM985" s="1062">
        <v>0</v>
      </c>
      <c r="EN985" s="1062">
        <v>5</v>
      </c>
      <c r="EO985" s="1062">
        <v>4</v>
      </c>
      <c r="EP985" s="1062">
        <v>9</v>
      </c>
      <c r="EQ985" s="1082">
        <v>1</v>
      </c>
      <c r="ER985" s="1082" t="s">
        <v>323</v>
      </c>
      <c r="EU985" s="1062">
        <v>0</v>
      </c>
      <c r="EV985" s="1062">
        <v>4</v>
      </c>
      <c r="EW985" s="1062">
        <v>3</v>
      </c>
      <c r="EX985" s="1062">
        <v>7</v>
      </c>
      <c r="EY985" s="1081">
        <v>1</v>
      </c>
      <c r="FB985" s="1062">
        <v>0</v>
      </c>
      <c r="FC985" s="1062">
        <v>5</v>
      </c>
      <c r="FD985" s="1062">
        <v>4</v>
      </c>
      <c r="FE985" s="1062">
        <v>9</v>
      </c>
      <c r="FF985" s="1082">
        <v>1</v>
      </c>
      <c r="FJ985" s="1062">
        <v>0</v>
      </c>
      <c r="FK985" s="1062">
        <v>3</v>
      </c>
      <c r="FL985" s="1062">
        <v>4</v>
      </c>
      <c r="FM985" s="1062">
        <v>7</v>
      </c>
      <c r="FN985" s="1124">
        <v>1</v>
      </c>
      <c r="FQ985" s="1062">
        <v>0</v>
      </c>
      <c r="FR985" s="1062">
        <v>7</v>
      </c>
      <c r="FS985" s="1062">
        <v>9</v>
      </c>
      <c r="FT985" s="1062">
        <v>16</v>
      </c>
      <c r="FU985" s="1076">
        <v>1</v>
      </c>
      <c r="FY985" s="1062">
        <v>0</v>
      </c>
      <c r="FZ985" s="1062">
        <v>0</v>
      </c>
      <c r="GA985" s="1062">
        <v>0</v>
      </c>
      <c r="GB985" s="590">
        <v>0</v>
      </c>
      <c r="GC985" s="1139">
        <v>1</v>
      </c>
      <c r="GE985" s="589">
        <v>1</v>
      </c>
      <c r="GF985" s="589">
        <v>15</v>
      </c>
      <c r="GG985" s="589">
        <v>17</v>
      </c>
      <c r="GH985" s="586">
        <v>0</v>
      </c>
      <c r="GI985" s="586">
        <v>0</v>
      </c>
    </row>
    <row r="986" spans="1:192" hidden="1" x14ac:dyDescent="0.35">
      <c r="A986" s="1225">
        <v>44102</v>
      </c>
      <c r="Q986" s="1062">
        <v>0</v>
      </c>
      <c r="R986" s="1062">
        <v>0</v>
      </c>
      <c r="S986" s="1062">
        <v>0</v>
      </c>
      <c r="T986" s="1062">
        <v>0</v>
      </c>
      <c r="U986" s="1076">
        <v>1</v>
      </c>
      <c r="W986" s="1062">
        <v>0</v>
      </c>
      <c r="X986" s="1062">
        <v>0</v>
      </c>
      <c r="Y986" s="1062">
        <v>0</v>
      </c>
      <c r="Z986" s="1062">
        <v>0</v>
      </c>
      <c r="AA986" s="1076">
        <v>1</v>
      </c>
      <c r="AC986" s="1062">
        <v>0</v>
      </c>
      <c r="AD986" s="1062">
        <v>6</v>
      </c>
      <c r="AE986" s="1062">
        <v>5</v>
      </c>
      <c r="AF986" s="1062">
        <v>11</v>
      </c>
      <c r="AG986" s="1076">
        <v>1</v>
      </c>
      <c r="AJ986" s="1062">
        <v>0</v>
      </c>
      <c r="AK986" s="1062">
        <v>8</v>
      </c>
      <c r="AL986" s="1062">
        <v>6</v>
      </c>
      <c r="AM986" s="1062">
        <v>14</v>
      </c>
      <c r="AN986" s="1076">
        <v>1</v>
      </c>
      <c r="AQ986" s="1062">
        <v>0</v>
      </c>
      <c r="AR986" s="1062">
        <v>5</v>
      </c>
      <c r="AS986" s="1062">
        <v>4</v>
      </c>
      <c r="AT986" s="1062">
        <v>9</v>
      </c>
      <c r="AU986" s="1082">
        <v>1</v>
      </c>
      <c r="AX986" s="1062">
        <v>0</v>
      </c>
      <c r="AY986" s="1062">
        <v>7</v>
      </c>
      <c r="AZ986" s="1062">
        <v>6</v>
      </c>
      <c r="BA986" s="1062">
        <v>13</v>
      </c>
      <c r="BB986" s="1082">
        <v>1</v>
      </c>
      <c r="BP986" s="1062">
        <v>0</v>
      </c>
      <c r="BQ986" s="1128">
        <v>1</v>
      </c>
      <c r="BR986" s="1081">
        <v>0</v>
      </c>
      <c r="BV986" s="1062">
        <v>0</v>
      </c>
      <c r="BW986" s="1076">
        <v>1</v>
      </c>
      <c r="CA986" s="1062">
        <v>1</v>
      </c>
      <c r="CB986" s="1062">
        <v>2</v>
      </c>
      <c r="CC986" s="1062">
        <v>5</v>
      </c>
      <c r="CD986" s="1062">
        <v>8</v>
      </c>
      <c r="CE986" s="1082">
        <v>1</v>
      </c>
      <c r="CF986" s="1082" t="s">
        <v>323</v>
      </c>
      <c r="CH986" s="1062">
        <v>1</v>
      </c>
      <c r="CI986" s="1062">
        <v>4</v>
      </c>
      <c r="CJ986" s="1062">
        <v>7</v>
      </c>
      <c r="CK986" s="1062">
        <v>12</v>
      </c>
      <c r="CL986" s="1082">
        <v>1</v>
      </c>
      <c r="CP986" s="1062">
        <v>1</v>
      </c>
      <c r="CQ986" s="1062">
        <v>0</v>
      </c>
      <c r="CR986" s="1062">
        <v>0</v>
      </c>
      <c r="CS986" s="1062">
        <v>1</v>
      </c>
      <c r="CT986" s="1082">
        <v>1</v>
      </c>
      <c r="CW986" s="1062">
        <v>1</v>
      </c>
      <c r="CX986" s="1062">
        <v>0</v>
      </c>
      <c r="CY986" s="1062">
        <v>0</v>
      </c>
      <c r="CZ986" s="1062">
        <v>1</v>
      </c>
      <c r="DA986" s="1082">
        <v>1</v>
      </c>
      <c r="DB986" s="1082"/>
      <c r="DC986" s="1082"/>
      <c r="DD986" s="1082"/>
      <c r="DE986" s="1082"/>
      <c r="DF986" s="1082"/>
      <c r="DG986" s="1082"/>
      <c r="DH986" s="1082"/>
      <c r="DI986" s="1082"/>
      <c r="DJ986" s="1082"/>
      <c r="DK986" s="1082"/>
      <c r="DL986" s="1082"/>
      <c r="EF986" s="1062">
        <v>0</v>
      </c>
      <c r="EG986" s="1062">
        <v>3</v>
      </c>
      <c r="EH986" s="1062">
        <v>4</v>
      </c>
      <c r="EI986" s="1062">
        <v>7</v>
      </c>
      <c r="EJ986" s="1082">
        <v>1</v>
      </c>
      <c r="EM986" s="1062">
        <v>0</v>
      </c>
      <c r="EN986" s="1062">
        <v>5</v>
      </c>
      <c r="EO986" s="1062">
        <v>7</v>
      </c>
      <c r="EP986" s="1062">
        <v>12</v>
      </c>
      <c r="EQ986" s="1082">
        <v>1</v>
      </c>
      <c r="ER986" s="1082" t="s">
        <v>323</v>
      </c>
      <c r="EU986" s="1062">
        <v>0</v>
      </c>
      <c r="EV986" s="1062">
        <v>5</v>
      </c>
      <c r="EW986" s="1062">
        <v>0</v>
      </c>
      <c r="EX986" s="1062">
        <v>5</v>
      </c>
      <c r="EY986" s="1081">
        <v>1</v>
      </c>
      <c r="FB986" s="1062">
        <v>0</v>
      </c>
      <c r="FC986" s="1062">
        <v>9</v>
      </c>
      <c r="FD986" s="1062">
        <v>1</v>
      </c>
      <c r="FE986" s="1062">
        <v>10</v>
      </c>
      <c r="FF986" s="1082">
        <v>1</v>
      </c>
      <c r="FJ986" s="1062">
        <v>0</v>
      </c>
      <c r="FK986" s="1062">
        <v>5</v>
      </c>
      <c r="FL986" s="1062">
        <v>5</v>
      </c>
      <c r="FM986" s="1062">
        <v>10</v>
      </c>
      <c r="FN986" s="1124">
        <v>1</v>
      </c>
      <c r="FQ986" s="1062">
        <v>0</v>
      </c>
      <c r="FR986" s="1062">
        <v>7</v>
      </c>
      <c r="FS986" s="1062">
        <v>6</v>
      </c>
      <c r="FT986" s="1062">
        <v>13</v>
      </c>
      <c r="FU986" s="1076">
        <v>1</v>
      </c>
      <c r="FY986" s="1062">
        <v>0</v>
      </c>
      <c r="FZ986" s="1062">
        <v>1</v>
      </c>
      <c r="GA986" s="1062">
        <v>1</v>
      </c>
      <c r="GB986" s="590">
        <v>2</v>
      </c>
      <c r="GC986" s="1139">
        <v>1</v>
      </c>
      <c r="GE986" s="589">
        <v>2</v>
      </c>
      <c r="GF986" s="589">
        <v>27</v>
      </c>
      <c r="GG986" s="589">
        <v>24</v>
      </c>
      <c r="GH986" s="586">
        <v>0</v>
      </c>
      <c r="GI986" s="586">
        <v>0</v>
      </c>
    </row>
    <row r="987" spans="1:192" hidden="1" x14ac:dyDescent="0.35">
      <c r="A987" s="1225">
        <v>44103</v>
      </c>
      <c r="Q987" s="1062">
        <v>0</v>
      </c>
      <c r="R987" s="1062">
        <v>5</v>
      </c>
      <c r="S987" s="1062">
        <v>4</v>
      </c>
      <c r="T987" s="1062">
        <v>9</v>
      </c>
      <c r="U987" s="1076">
        <v>1</v>
      </c>
      <c r="W987" s="1062">
        <v>0</v>
      </c>
      <c r="X987" s="1062">
        <v>7</v>
      </c>
      <c r="Y987" s="1062">
        <v>5</v>
      </c>
      <c r="Z987" s="1062">
        <v>12</v>
      </c>
      <c r="AA987" s="1076">
        <v>1</v>
      </c>
      <c r="AC987" s="1062">
        <v>0</v>
      </c>
      <c r="AD987" s="1062">
        <v>6</v>
      </c>
      <c r="AE987" s="1062">
        <v>5</v>
      </c>
      <c r="AF987" s="1062">
        <v>11</v>
      </c>
      <c r="AG987" s="1076">
        <v>1</v>
      </c>
      <c r="AJ987" s="1062">
        <v>0</v>
      </c>
      <c r="AK987" s="1062">
        <v>6</v>
      </c>
      <c r="AL987" s="1062">
        <v>6</v>
      </c>
      <c r="AM987" s="1062">
        <v>12</v>
      </c>
      <c r="AN987" s="1076">
        <v>1</v>
      </c>
      <c r="AQ987" s="1062">
        <v>0</v>
      </c>
      <c r="AR987" s="1062">
        <v>5</v>
      </c>
      <c r="AS987" s="1062">
        <v>1</v>
      </c>
      <c r="AT987" s="1062">
        <v>6</v>
      </c>
      <c r="AU987" s="1082">
        <v>1</v>
      </c>
      <c r="AX987" s="1062">
        <v>0</v>
      </c>
      <c r="AY987" s="1062">
        <v>5</v>
      </c>
      <c r="AZ987" s="1062">
        <v>4</v>
      </c>
      <c r="BA987" s="1062">
        <v>9</v>
      </c>
      <c r="BB987" s="1082">
        <v>1</v>
      </c>
      <c r="BP987" s="1062">
        <v>0</v>
      </c>
      <c r="BQ987" s="1128">
        <v>1</v>
      </c>
      <c r="BR987" s="1081">
        <v>0</v>
      </c>
      <c r="BV987" s="1062">
        <v>0</v>
      </c>
      <c r="BW987" s="1076">
        <v>1</v>
      </c>
      <c r="CA987" s="1062">
        <v>2</v>
      </c>
      <c r="CB987" s="1062">
        <v>3</v>
      </c>
      <c r="CC987" s="1062">
        <v>4</v>
      </c>
      <c r="CD987" s="1062">
        <v>9</v>
      </c>
      <c r="CE987" s="1082">
        <v>1</v>
      </c>
      <c r="CF987" s="1082" t="s">
        <v>323</v>
      </c>
      <c r="CH987" s="1062">
        <v>2</v>
      </c>
      <c r="CI987" s="1062">
        <v>5</v>
      </c>
      <c r="CJ987" s="1062">
        <v>10</v>
      </c>
      <c r="CK987" s="1062">
        <v>17</v>
      </c>
      <c r="CL987" s="1082">
        <v>1</v>
      </c>
      <c r="CP987" s="1062">
        <v>0</v>
      </c>
      <c r="CQ987" s="1062">
        <v>0</v>
      </c>
      <c r="CR987" s="1062">
        <v>0</v>
      </c>
      <c r="CS987" s="1062">
        <v>0</v>
      </c>
      <c r="CT987" s="1082">
        <v>1</v>
      </c>
      <c r="CW987" s="1062">
        <v>0</v>
      </c>
      <c r="CX987" s="1062">
        <v>0</v>
      </c>
      <c r="CY987" s="1062">
        <v>0</v>
      </c>
      <c r="CZ987" s="1062">
        <v>0</v>
      </c>
      <c r="DA987" s="1082">
        <v>1</v>
      </c>
      <c r="DB987" s="1082"/>
      <c r="DC987" s="1082"/>
      <c r="DD987" s="1082"/>
      <c r="DE987" s="1082"/>
      <c r="DF987" s="1082"/>
      <c r="DG987" s="1082"/>
      <c r="DH987" s="1082"/>
      <c r="DI987" s="1082"/>
      <c r="DJ987" s="1082"/>
      <c r="DK987" s="1082"/>
      <c r="DL987" s="1082"/>
      <c r="EF987" s="1062">
        <v>0</v>
      </c>
      <c r="EG987" s="1062">
        <v>0</v>
      </c>
      <c r="EH987" s="1062">
        <v>4</v>
      </c>
      <c r="EI987" s="1062">
        <v>4</v>
      </c>
      <c r="EJ987" s="1082">
        <v>1</v>
      </c>
      <c r="EM987" s="1062">
        <v>0</v>
      </c>
      <c r="EN987" s="1062">
        <v>3</v>
      </c>
      <c r="EO987" s="1062">
        <v>8</v>
      </c>
      <c r="EP987" s="1062">
        <v>11</v>
      </c>
      <c r="EQ987" s="1082">
        <v>1</v>
      </c>
      <c r="ER987" s="1082" t="s">
        <v>323</v>
      </c>
      <c r="EU987" s="1062">
        <v>0</v>
      </c>
      <c r="EV987" s="1062">
        <v>6</v>
      </c>
      <c r="EW987" s="1062">
        <v>2</v>
      </c>
      <c r="EX987" s="1062">
        <v>8</v>
      </c>
      <c r="EY987" s="1081">
        <v>1</v>
      </c>
      <c r="FB987" s="1062">
        <v>0</v>
      </c>
      <c r="FC987" s="1062">
        <v>9</v>
      </c>
      <c r="FD987" s="1062">
        <v>6</v>
      </c>
      <c r="FE987" s="1062">
        <v>15</v>
      </c>
      <c r="FF987" s="1082">
        <v>1</v>
      </c>
      <c r="FJ987" s="1062">
        <v>0</v>
      </c>
      <c r="FK987" s="1062">
        <v>7</v>
      </c>
      <c r="FL987" s="1062">
        <v>1</v>
      </c>
      <c r="FM987" s="1062">
        <v>8</v>
      </c>
      <c r="FN987" s="1124">
        <v>1</v>
      </c>
      <c r="FQ987" s="1062">
        <v>0</v>
      </c>
      <c r="FR987" s="1062">
        <v>8</v>
      </c>
      <c r="FS987" s="1062">
        <v>4</v>
      </c>
      <c r="FT987" s="1062">
        <v>12</v>
      </c>
      <c r="FU987" s="1076">
        <v>1</v>
      </c>
      <c r="FY987" s="1062">
        <v>0</v>
      </c>
      <c r="FZ987" s="1062">
        <v>1</v>
      </c>
      <c r="GA987" s="1062">
        <v>0</v>
      </c>
      <c r="GB987" s="590">
        <v>1</v>
      </c>
      <c r="GC987" s="1139">
        <v>1</v>
      </c>
      <c r="GE987" s="589">
        <v>2</v>
      </c>
      <c r="GF987" s="589">
        <v>28</v>
      </c>
      <c r="GG987" s="589">
        <v>17</v>
      </c>
      <c r="GH987" s="586">
        <v>0</v>
      </c>
      <c r="GI987" s="586">
        <v>0</v>
      </c>
    </row>
    <row r="988" spans="1:192" hidden="1" x14ac:dyDescent="0.35">
      <c r="A988" s="1225">
        <v>44104</v>
      </c>
      <c r="Q988" s="1062">
        <v>0</v>
      </c>
      <c r="R988" s="1062">
        <v>5</v>
      </c>
      <c r="S988" s="1062">
        <v>0</v>
      </c>
      <c r="T988" s="1062">
        <v>5</v>
      </c>
      <c r="U988" s="1076">
        <v>1</v>
      </c>
      <c r="W988" s="1062">
        <v>0</v>
      </c>
      <c r="X988" s="1062">
        <v>7</v>
      </c>
      <c r="Y988" s="1062">
        <v>0</v>
      </c>
      <c r="Z988" s="1062">
        <v>7</v>
      </c>
      <c r="AA988" s="1076">
        <v>1</v>
      </c>
      <c r="AC988" s="1062">
        <v>0</v>
      </c>
      <c r="AD988" s="1062">
        <v>4</v>
      </c>
      <c r="AE988" s="1062">
        <v>2</v>
      </c>
      <c r="AF988" s="1062">
        <v>6</v>
      </c>
      <c r="AG988" s="1076">
        <v>1</v>
      </c>
      <c r="AJ988" s="1062">
        <v>0</v>
      </c>
      <c r="AK988" s="1062">
        <v>5</v>
      </c>
      <c r="AL988" s="1062">
        <v>4</v>
      </c>
      <c r="AM988" s="1062">
        <v>9</v>
      </c>
      <c r="AN988" s="1076">
        <v>1</v>
      </c>
      <c r="AQ988" s="1062">
        <v>0</v>
      </c>
      <c r="AR988" s="1062">
        <v>4</v>
      </c>
      <c r="AS988" s="1062">
        <v>1</v>
      </c>
      <c r="AT988" s="1062">
        <v>5</v>
      </c>
      <c r="AU988" s="1082">
        <v>1</v>
      </c>
      <c r="AX988" s="1062">
        <v>0</v>
      </c>
      <c r="AY988" s="1062">
        <v>5</v>
      </c>
      <c r="AZ988" s="1062">
        <v>2</v>
      </c>
      <c r="BA988" s="1062">
        <v>7</v>
      </c>
      <c r="BB988" s="1082">
        <v>1</v>
      </c>
      <c r="BP988" s="1062">
        <v>0</v>
      </c>
      <c r="BQ988" s="1128">
        <v>1</v>
      </c>
      <c r="BR988" s="1081">
        <v>0</v>
      </c>
      <c r="BV988" s="1062">
        <v>0</v>
      </c>
      <c r="BW988" s="1076">
        <v>1</v>
      </c>
      <c r="CA988" s="1062">
        <v>3</v>
      </c>
      <c r="CB988" s="1062">
        <v>6</v>
      </c>
      <c r="CC988" s="1062">
        <v>1</v>
      </c>
      <c r="CD988" s="1062">
        <v>10</v>
      </c>
      <c r="CE988" s="1082">
        <v>1</v>
      </c>
      <c r="CF988" s="1082" t="s">
        <v>323</v>
      </c>
      <c r="CH988" s="1062">
        <v>3</v>
      </c>
      <c r="CI988" s="1062">
        <v>6</v>
      </c>
      <c r="CJ988" s="1062">
        <v>5</v>
      </c>
      <c r="CK988" s="1062">
        <v>14</v>
      </c>
      <c r="CL988" s="1082">
        <v>1</v>
      </c>
      <c r="CP988" s="1062">
        <v>0</v>
      </c>
      <c r="CQ988" s="1062">
        <v>0</v>
      </c>
      <c r="CR988" s="1062">
        <v>0</v>
      </c>
      <c r="CS988" s="1062">
        <v>0</v>
      </c>
      <c r="CT988" s="1082">
        <v>1</v>
      </c>
      <c r="CW988" s="1062">
        <v>0</v>
      </c>
      <c r="CX988" s="1062">
        <v>1</v>
      </c>
      <c r="CY988" s="1062">
        <v>0</v>
      </c>
      <c r="CZ988" s="1062">
        <v>1</v>
      </c>
      <c r="DA988" s="1082">
        <v>1</v>
      </c>
      <c r="DB988" s="1082"/>
      <c r="DC988" s="1082"/>
      <c r="DD988" s="1082"/>
      <c r="DE988" s="1082"/>
      <c r="DF988" s="1082"/>
      <c r="DG988" s="1082"/>
      <c r="DH988" s="1082"/>
      <c r="DI988" s="1082"/>
      <c r="DJ988" s="1082"/>
      <c r="DK988" s="1082"/>
      <c r="DL988" s="1082"/>
      <c r="EF988" s="1062">
        <v>0</v>
      </c>
      <c r="EG988" s="1062">
        <v>3</v>
      </c>
      <c r="EH988" s="1062">
        <v>4</v>
      </c>
      <c r="EI988" s="1062">
        <v>7</v>
      </c>
      <c r="EJ988" s="1082">
        <v>1</v>
      </c>
      <c r="EM988" s="1062">
        <v>1</v>
      </c>
      <c r="EN988" s="1062">
        <v>5</v>
      </c>
      <c r="EO988" s="1062">
        <v>8</v>
      </c>
      <c r="EP988" s="1062">
        <v>14</v>
      </c>
      <c r="EQ988" s="1082">
        <v>1</v>
      </c>
      <c r="ER988" s="1082" t="s">
        <v>323</v>
      </c>
      <c r="EU988" s="1062">
        <v>0</v>
      </c>
      <c r="EV988" s="1062">
        <v>5</v>
      </c>
      <c r="EW988" s="1062">
        <v>2</v>
      </c>
      <c r="EX988" s="1062">
        <v>7</v>
      </c>
      <c r="EY988" s="1081">
        <v>1</v>
      </c>
      <c r="FB988" s="1062">
        <v>0</v>
      </c>
      <c r="FC988" s="1062">
        <v>6</v>
      </c>
      <c r="FD988" s="1062">
        <v>4</v>
      </c>
      <c r="FE988" s="1062">
        <v>10</v>
      </c>
      <c r="FF988" s="1082">
        <v>1</v>
      </c>
      <c r="FJ988" s="1062">
        <v>0</v>
      </c>
      <c r="FK988" s="1062">
        <v>0</v>
      </c>
      <c r="FL988" s="1062">
        <v>4</v>
      </c>
      <c r="FM988" s="1062">
        <v>4</v>
      </c>
      <c r="FN988" s="1124">
        <v>1</v>
      </c>
      <c r="FQ988" s="1062">
        <v>0</v>
      </c>
      <c r="FR988" s="1062">
        <v>2</v>
      </c>
      <c r="FS988" s="1062">
        <v>5</v>
      </c>
      <c r="FT988" s="1062">
        <v>7</v>
      </c>
      <c r="FU988" s="1076">
        <v>1</v>
      </c>
      <c r="FY988" s="1062">
        <v>0</v>
      </c>
      <c r="FZ988" s="1062">
        <v>0</v>
      </c>
      <c r="GA988" s="1062">
        <v>0</v>
      </c>
      <c r="GB988" s="590">
        <v>0</v>
      </c>
      <c r="GC988" s="1139">
        <v>1</v>
      </c>
      <c r="GE988" s="589">
        <v>3</v>
      </c>
      <c r="GF988" s="589">
        <v>22</v>
      </c>
      <c r="GG988" s="589">
        <v>14</v>
      </c>
      <c r="GH988" s="586">
        <v>0</v>
      </c>
      <c r="GI988" s="586">
        <v>0</v>
      </c>
      <c r="GJ988" s="586">
        <f>SUM(GH967:GI988)</f>
        <v>20</v>
      </c>
    </row>
    <row r="989" spans="1:192" hidden="1" x14ac:dyDescent="0.35">
      <c r="A989" s="1225">
        <v>44105</v>
      </c>
      <c r="Q989" s="1062">
        <v>0</v>
      </c>
      <c r="R989" s="1062">
        <v>0</v>
      </c>
      <c r="S989" s="1062">
        <v>0</v>
      </c>
      <c r="T989" s="1062">
        <v>0</v>
      </c>
      <c r="U989" s="1076">
        <v>1</v>
      </c>
      <c r="W989" s="1062">
        <v>0</v>
      </c>
      <c r="X989" s="1062">
        <v>0</v>
      </c>
      <c r="Y989" s="1062">
        <v>0</v>
      </c>
      <c r="Z989" s="1062">
        <v>0</v>
      </c>
      <c r="AA989" s="1076">
        <v>1</v>
      </c>
      <c r="AC989" s="1062">
        <v>0</v>
      </c>
      <c r="AD989" s="1062">
        <v>6</v>
      </c>
      <c r="AE989" s="1062">
        <v>7</v>
      </c>
      <c r="AF989" s="1062">
        <v>13</v>
      </c>
      <c r="AG989" s="1076">
        <v>1</v>
      </c>
      <c r="AJ989" s="1062">
        <v>0</v>
      </c>
      <c r="AK989" s="1062">
        <v>7</v>
      </c>
      <c r="AL989" s="1062">
        <v>8</v>
      </c>
      <c r="AM989" s="1062">
        <v>15</v>
      </c>
      <c r="AN989" s="1076">
        <v>1</v>
      </c>
      <c r="AQ989" s="1062">
        <v>1</v>
      </c>
      <c r="AR989" s="1062">
        <v>6</v>
      </c>
      <c r="AS989" s="1062">
        <v>6</v>
      </c>
      <c r="AT989" s="1062">
        <v>13</v>
      </c>
      <c r="AU989" s="1082">
        <v>1</v>
      </c>
      <c r="AX989" s="1062">
        <v>1</v>
      </c>
      <c r="AY989" s="1062">
        <v>9</v>
      </c>
      <c r="AZ989" s="1062">
        <v>7</v>
      </c>
      <c r="BA989" s="1062">
        <v>17</v>
      </c>
      <c r="BB989" s="1082">
        <v>1</v>
      </c>
      <c r="BP989" s="1062">
        <v>0</v>
      </c>
      <c r="BQ989" s="1128">
        <v>1</v>
      </c>
      <c r="BR989" s="1081">
        <v>0</v>
      </c>
      <c r="BV989" s="1062">
        <v>0</v>
      </c>
      <c r="BW989" s="1076">
        <v>1</v>
      </c>
      <c r="CA989" s="1062">
        <v>3</v>
      </c>
      <c r="CB989" s="1062">
        <v>1</v>
      </c>
      <c r="CC989" s="1062">
        <v>6</v>
      </c>
      <c r="CD989" s="1062">
        <v>10</v>
      </c>
      <c r="CE989" s="1082">
        <v>1</v>
      </c>
      <c r="CF989" s="1082" t="s">
        <v>323</v>
      </c>
      <c r="CH989" s="1062">
        <v>4</v>
      </c>
      <c r="CI989" s="1062">
        <v>2</v>
      </c>
      <c r="CJ989" s="1062">
        <v>9</v>
      </c>
      <c r="CK989" s="1062">
        <v>15</v>
      </c>
      <c r="CL989" s="1082">
        <v>1</v>
      </c>
      <c r="CP989" s="1062">
        <v>0</v>
      </c>
      <c r="CQ989" s="1062">
        <v>0</v>
      </c>
      <c r="CR989" s="1062">
        <v>0</v>
      </c>
      <c r="CS989" s="1062">
        <v>0</v>
      </c>
      <c r="CT989" s="1082">
        <v>1</v>
      </c>
      <c r="CW989" s="1062">
        <v>0</v>
      </c>
      <c r="CX989" s="1062">
        <v>0</v>
      </c>
      <c r="CY989" s="1062">
        <v>0</v>
      </c>
      <c r="CZ989" s="1062">
        <v>0</v>
      </c>
      <c r="DA989" s="1082">
        <v>1</v>
      </c>
      <c r="DB989" s="1082"/>
      <c r="DC989" s="1082"/>
      <c r="DD989" s="1082"/>
      <c r="DE989" s="1082"/>
      <c r="DF989" s="1082"/>
      <c r="DG989" s="1082"/>
      <c r="DH989" s="1082"/>
      <c r="DI989" s="1082"/>
      <c r="DJ989" s="1082"/>
      <c r="DK989" s="1082"/>
      <c r="DL989" s="1082"/>
      <c r="EF989" s="1062">
        <v>0</v>
      </c>
      <c r="EG989" s="1062">
        <v>6</v>
      </c>
      <c r="EH989" s="1062">
        <v>4</v>
      </c>
      <c r="EI989" s="1062">
        <v>10</v>
      </c>
      <c r="EJ989" s="1082">
        <v>1</v>
      </c>
      <c r="EM989" s="1062">
        <v>1</v>
      </c>
      <c r="EN989" s="1062">
        <v>6</v>
      </c>
      <c r="EO989" s="1062">
        <v>7</v>
      </c>
      <c r="EP989" s="1062">
        <v>14</v>
      </c>
      <c r="EQ989" s="1082">
        <v>1</v>
      </c>
      <c r="ER989" s="1082" t="s">
        <v>323</v>
      </c>
      <c r="EU989" s="1062">
        <v>0</v>
      </c>
      <c r="EV989" s="1062">
        <v>3</v>
      </c>
      <c r="EW989" s="1062">
        <v>4</v>
      </c>
      <c r="EX989" s="1062">
        <v>7</v>
      </c>
      <c r="EY989" s="1081">
        <v>1</v>
      </c>
      <c r="FB989" s="1062">
        <v>0</v>
      </c>
      <c r="FC989" s="1062">
        <v>4</v>
      </c>
      <c r="FD989" s="1062">
        <v>6</v>
      </c>
      <c r="FE989" s="1062">
        <v>10</v>
      </c>
      <c r="FF989" s="1082">
        <v>1</v>
      </c>
      <c r="FJ989" s="1062">
        <v>2</v>
      </c>
      <c r="FK989" s="1062">
        <v>8</v>
      </c>
      <c r="FL989" s="1062">
        <v>4</v>
      </c>
      <c r="FM989" s="1062">
        <v>14</v>
      </c>
      <c r="FN989" s="1124">
        <v>1</v>
      </c>
      <c r="FQ989" s="1062">
        <v>2</v>
      </c>
      <c r="FR989" s="1062">
        <v>11</v>
      </c>
      <c r="FS989" s="1062">
        <v>8</v>
      </c>
      <c r="FT989" s="1062">
        <v>21</v>
      </c>
      <c r="FU989" s="1076">
        <v>1</v>
      </c>
      <c r="FY989" s="1062">
        <v>0</v>
      </c>
      <c r="FZ989" s="1062">
        <v>2</v>
      </c>
      <c r="GA989" s="1062">
        <v>1</v>
      </c>
      <c r="GB989" s="590">
        <v>3</v>
      </c>
      <c r="GC989" s="1139">
        <v>1</v>
      </c>
      <c r="GE989" s="589">
        <v>6</v>
      </c>
      <c r="GF989" s="589">
        <v>32</v>
      </c>
      <c r="GG989" s="589">
        <v>32</v>
      </c>
      <c r="GH989" s="586">
        <v>2</v>
      </c>
      <c r="GI989" s="586">
        <v>1</v>
      </c>
    </row>
    <row r="990" spans="1:192" hidden="1" x14ac:dyDescent="0.35">
      <c r="A990" s="1227">
        <v>44106</v>
      </c>
      <c r="Q990" s="1062">
        <v>1</v>
      </c>
      <c r="R990" s="1062">
        <v>4</v>
      </c>
      <c r="S990" s="1062">
        <v>1</v>
      </c>
      <c r="T990" s="1062">
        <v>6</v>
      </c>
      <c r="U990" s="1076">
        <v>1</v>
      </c>
      <c r="W990" s="1062">
        <v>1</v>
      </c>
      <c r="X990" s="1062">
        <v>4</v>
      </c>
      <c r="Y990" s="1062">
        <v>4</v>
      </c>
      <c r="Z990" s="1062">
        <v>9</v>
      </c>
      <c r="AA990" s="1076">
        <v>1</v>
      </c>
      <c r="AC990" s="1062">
        <v>0</v>
      </c>
      <c r="AD990" s="1062">
        <v>2</v>
      </c>
      <c r="AE990" s="1062">
        <v>6</v>
      </c>
      <c r="AF990" s="1062">
        <v>8</v>
      </c>
      <c r="AG990" s="1076">
        <v>1</v>
      </c>
      <c r="AJ990" s="1062">
        <v>0</v>
      </c>
      <c r="AK990" s="1062">
        <v>4</v>
      </c>
      <c r="AL990" s="1062">
        <v>6</v>
      </c>
      <c r="AM990" s="1062">
        <v>10</v>
      </c>
      <c r="AN990" s="1076">
        <v>1</v>
      </c>
      <c r="AQ990" s="1062">
        <v>0</v>
      </c>
      <c r="AR990" s="1062">
        <v>0</v>
      </c>
      <c r="AS990" s="1062">
        <v>1</v>
      </c>
      <c r="AT990" s="1062">
        <v>1</v>
      </c>
      <c r="AU990" s="1082">
        <v>1</v>
      </c>
      <c r="AX990" s="1062">
        <v>0</v>
      </c>
      <c r="AY990" s="1062">
        <v>2</v>
      </c>
      <c r="AZ990" s="1062">
        <v>1</v>
      </c>
      <c r="BA990" s="1062">
        <v>3</v>
      </c>
      <c r="BB990" s="1082">
        <v>1</v>
      </c>
      <c r="BP990" s="1062">
        <v>0</v>
      </c>
      <c r="BQ990" s="1128">
        <v>1</v>
      </c>
      <c r="BR990" s="1081">
        <v>0</v>
      </c>
      <c r="BV990" s="1062">
        <v>0</v>
      </c>
      <c r="BW990" s="1076">
        <v>1</v>
      </c>
      <c r="CA990" s="1062">
        <v>2</v>
      </c>
      <c r="CB990" s="1062">
        <v>2</v>
      </c>
      <c r="CC990" s="1062">
        <v>2</v>
      </c>
      <c r="CD990" s="1062">
        <v>6</v>
      </c>
      <c r="CE990" s="1082">
        <v>1</v>
      </c>
      <c r="CF990" s="1082" t="s">
        <v>323</v>
      </c>
      <c r="CH990" s="1062">
        <v>0</v>
      </c>
      <c r="CI990" s="1062">
        <v>4</v>
      </c>
      <c r="CJ990" s="1062">
        <v>2</v>
      </c>
      <c r="CK990" s="1062">
        <v>6</v>
      </c>
      <c r="CL990" s="1082">
        <v>1</v>
      </c>
      <c r="CP990" s="1062">
        <v>0</v>
      </c>
      <c r="CQ990" s="1062">
        <v>0</v>
      </c>
      <c r="CR990" s="1062">
        <v>0</v>
      </c>
      <c r="CS990" s="1062">
        <v>0</v>
      </c>
      <c r="CT990" s="1082">
        <v>1</v>
      </c>
      <c r="CW990" s="1062">
        <v>0</v>
      </c>
      <c r="CX990" s="1062">
        <v>0</v>
      </c>
      <c r="CY990" s="1062">
        <v>0</v>
      </c>
      <c r="CZ990" s="1062">
        <v>0</v>
      </c>
      <c r="DA990" s="1082">
        <v>1</v>
      </c>
      <c r="DB990" s="1082"/>
      <c r="DC990" s="1082"/>
      <c r="DD990" s="1082"/>
      <c r="DE990" s="1082"/>
      <c r="DF990" s="1082"/>
      <c r="DG990" s="1082"/>
      <c r="DH990" s="1082"/>
      <c r="DI990" s="1082"/>
      <c r="DJ990" s="1082"/>
      <c r="DK990" s="1082"/>
      <c r="DL990" s="1082"/>
      <c r="EF990" s="1062">
        <v>0</v>
      </c>
      <c r="EG990" s="1062">
        <v>2</v>
      </c>
      <c r="EH990" s="1062">
        <v>1</v>
      </c>
      <c r="EI990" s="1062">
        <v>3</v>
      </c>
      <c r="EJ990" s="1082">
        <v>1</v>
      </c>
      <c r="EM990" s="1062">
        <v>0</v>
      </c>
      <c r="EN990" s="1062">
        <v>4</v>
      </c>
      <c r="EO990" s="1062">
        <v>2</v>
      </c>
      <c r="EP990" s="1062">
        <v>6</v>
      </c>
      <c r="EQ990" s="1082">
        <v>1</v>
      </c>
      <c r="ER990" s="1082" t="s">
        <v>323</v>
      </c>
      <c r="EU990" s="1062">
        <v>0</v>
      </c>
      <c r="EV990" s="1062">
        <v>2</v>
      </c>
      <c r="EW990" s="1062">
        <v>1</v>
      </c>
      <c r="EX990" s="1062">
        <v>3</v>
      </c>
      <c r="EY990" s="1081">
        <v>1</v>
      </c>
      <c r="FB990" s="1062">
        <v>0</v>
      </c>
      <c r="FC990" s="1062">
        <v>4</v>
      </c>
      <c r="FD990" s="1062">
        <v>3</v>
      </c>
      <c r="FE990" s="1062">
        <v>7</v>
      </c>
      <c r="FF990" s="1082">
        <v>1</v>
      </c>
      <c r="FJ990" s="1062">
        <v>0</v>
      </c>
      <c r="FK990" s="1062">
        <v>4</v>
      </c>
      <c r="FL990" s="1062">
        <v>1</v>
      </c>
      <c r="FM990" s="1062">
        <v>5</v>
      </c>
      <c r="FN990" s="1124">
        <v>1</v>
      </c>
      <c r="FQ990" s="1062">
        <v>0</v>
      </c>
      <c r="FR990" s="1062">
        <v>5</v>
      </c>
      <c r="FS990" s="1062">
        <v>3</v>
      </c>
      <c r="FT990" s="1062">
        <v>8</v>
      </c>
      <c r="FU990" s="1076">
        <v>1</v>
      </c>
      <c r="FY990" s="1062">
        <v>0</v>
      </c>
      <c r="FZ990" s="1062">
        <v>0</v>
      </c>
      <c r="GA990" s="1062">
        <v>0</v>
      </c>
      <c r="GB990" s="590">
        <v>0</v>
      </c>
      <c r="GC990" s="1139">
        <v>1</v>
      </c>
      <c r="GE990" s="589">
        <v>2</v>
      </c>
      <c r="GF990" s="589">
        <v>12</v>
      </c>
      <c r="GG990" s="589">
        <v>12</v>
      </c>
      <c r="GH990" s="586">
        <v>1</v>
      </c>
      <c r="GI990" s="586">
        <v>1</v>
      </c>
    </row>
    <row r="991" spans="1:192" hidden="1" x14ac:dyDescent="0.35">
      <c r="A991" s="1225">
        <v>44109</v>
      </c>
      <c r="Q991" s="1062">
        <v>1</v>
      </c>
      <c r="R991" s="1062">
        <v>2</v>
      </c>
      <c r="S991" s="1062">
        <v>8</v>
      </c>
      <c r="T991" s="1062">
        <v>11</v>
      </c>
      <c r="U991" s="1076">
        <v>1</v>
      </c>
      <c r="W991" s="1062">
        <v>1</v>
      </c>
      <c r="X991" s="1062">
        <v>3</v>
      </c>
      <c r="Y991" s="1062">
        <v>8</v>
      </c>
      <c r="Z991" s="1062">
        <v>12</v>
      </c>
      <c r="AA991" s="1076">
        <v>1</v>
      </c>
      <c r="AC991" s="1062">
        <v>0</v>
      </c>
      <c r="AD991" s="1062">
        <v>5</v>
      </c>
      <c r="AE991" s="1062">
        <v>3</v>
      </c>
      <c r="AF991" s="1062">
        <v>8</v>
      </c>
      <c r="AG991" s="1076">
        <v>1</v>
      </c>
      <c r="AJ991" s="1062">
        <v>0</v>
      </c>
      <c r="AK991" s="1062">
        <v>5</v>
      </c>
      <c r="AL991" s="1062">
        <v>3</v>
      </c>
      <c r="AM991" s="1062">
        <v>8</v>
      </c>
      <c r="AN991" s="1076">
        <v>1</v>
      </c>
      <c r="AQ991" s="1062">
        <v>0</v>
      </c>
      <c r="AR991" s="1062">
        <v>6</v>
      </c>
      <c r="AS991" s="1062">
        <v>5</v>
      </c>
      <c r="AT991" s="1062">
        <v>11</v>
      </c>
      <c r="AU991" s="1082">
        <v>1</v>
      </c>
      <c r="AX991" s="1062">
        <v>0</v>
      </c>
      <c r="AY991" s="1062">
        <v>9</v>
      </c>
      <c r="AZ991" s="1062">
        <v>5</v>
      </c>
      <c r="BA991" s="1062">
        <v>14</v>
      </c>
      <c r="BB991" s="1082">
        <v>1</v>
      </c>
      <c r="BC991" s="1082" t="s">
        <v>323</v>
      </c>
      <c r="BP991" s="1062">
        <v>0</v>
      </c>
      <c r="BQ991" s="1128">
        <v>1</v>
      </c>
      <c r="BR991" s="1081">
        <v>0</v>
      </c>
      <c r="BV991" s="1062">
        <v>0</v>
      </c>
      <c r="BW991" s="1076">
        <v>1</v>
      </c>
      <c r="CA991" s="1062">
        <v>0</v>
      </c>
      <c r="CB991" s="1062">
        <v>0</v>
      </c>
      <c r="CC991" s="1062">
        <v>0</v>
      </c>
      <c r="CD991" s="1062">
        <v>0</v>
      </c>
      <c r="CE991" s="1082">
        <v>0</v>
      </c>
      <c r="CF991" s="1082" t="s">
        <v>323</v>
      </c>
      <c r="CH991" s="1062">
        <v>0</v>
      </c>
      <c r="CI991" s="1062">
        <v>0</v>
      </c>
      <c r="CJ991" s="1062">
        <v>0</v>
      </c>
      <c r="CK991" s="1062">
        <v>0</v>
      </c>
      <c r="CL991" s="1082">
        <v>0</v>
      </c>
      <c r="CP991" s="1062">
        <v>0</v>
      </c>
      <c r="CQ991" s="1062">
        <v>0</v>
      </c>
      <c r="CR991" s="1062">
        <v>0</v>
      </c>
      <c r="CS991" s="1062">
        <v>0</v>
      </c>
      <c r="CT991" s="1082">
        <v>1</v>
      </c>
      <c r="CW991" s="1062">
        <v>0</v>
      </c>
      <c r="CX991" s="1062">
        <v>0</v>
      </c>
      <c r="CY991" s="1062">
        <v>0</v>
      </c>
      <c r="CZ991" s="1062">
        <v>0</v>
      </c>
      <c r="DA991" s="1082">
        <v>1</v>
      </c>
      <c r="DB991" s="1082"/>
      <c r="DC991" s="1082"/>
      <c r="DD991" s="1082"/>
      <c r="DE991" s="1082"/>
      <c r="DF991" s="1082"/>
      <c r="DG991" s="1082"/>
      <c r="DH991" s="1082"/>
      <c r="DI991" s="1082"/>
      <c r="DJ991" s="1082"/>
      <c r="DK991" s="1082"/>
      <c r="DL991" s="1082"/>
      <c r="EF991" s="1062">
        <v>0</v>
      </c>
      <c r="EG991" s="1062">
        <v>5</v>
      </c>
      <c r="EH991" s="1062">
        <v>4</v>
      </c>
      <c r="EI991" s="1062">
        <v>9</v>
      </c>
      <c r="EJ991" s="1082">
        <v>1</v>
      </c>
      <c r="EM991" s="1062">
        <v>0</v>
      </c>
      <c r="EN991" s="1062">
        <v>6</v>
      </c>
      <c r="EO991" s="1062">
        <v>5</v>
      </c>
      <c r="EP991" s="1062">
        <v>11</v>
      </c>
      <c r="EQ991" s="1082">
        <v>1</v>
      </c>
      <c r="ER991" s="1082" t="s">
        <v>323</v>
      </c>
      <c r="EU991" s="1062">
        <v>0</v>
      </c>
      <c r="EV991" s="1062">
        <v>4</v>
      </c>
      <c r="EW991" s="1062">
        <v>3</v>
      </c>
      <c r="EX991" s="1062">
        <v>7</v>
      </c>
      <c r="EY991" s="1081">
        <v>1</v>
      </c>
      <c r="FB991" s="1062">
        <v>0</v>
      </c>
      <c r="FC991" s="1062">
        <v>4</v>
      </c>
      <c r="FD991" s="1062">
        <v>5</v>
      </c>
      <c r="FE991" s="1062">
        <v>9</v>
      </c>
      <c r="FF991" s="1082">
        <v>1</v>
      </c>
      <c r="FJ991" s="1062">
        <v>0</v>
      </c>
      <c r="FK991" s="1062">
        <v>4</v>
      </c>
      <c r="FL991" s="1062">
        <v>3</v>
      </c>
      <c r="FM991" s="1062">
        <v>7</v>
      </c>
      <c r="FN991" s="1124">
        <v>1</v>
      </c>
      <c r="FQ991" s="1062">
        <v>0</v>
      </c>
      <c r="FR991" s="1062">
        <v>4</v>
      </c>
      <c r="FS991" s="1062">
        <v>5</v>
      </c>
      <c r="FT991" s="1062">
        <v>9</v>
      </c>
      <c r="FU991" s="1076">
        <v>1</v>
      </c>
      <c r="FY991" s="1062">
        <v>1</v>
      </c>
      <c r="FZ991" s="1062">
        <v>0</v>
      </c>
      <c r="GA991" s="1062">
        <v>3</v>
      </c>
      <c r="GB991" s="590">
        <v>4</v>
      </c>
      <c r="GC991" s="1139">
        <v>1</v>
      </c>
      <c r="GE991" s="589">
        <v>1</v>
      </c>
      <c r="GF991" s="589">
        <v>24</v>
      </c>
      <c r="GG991" s="589">
        <v>21</v>
      </c>
      <c r="GH991" s="586">
        <v>1</v>
      </c>
      <c r="GI991" s="586">
        <v>0</v>
      </c>
    </row>
    <row r="992" spans="1:192" hidden="1" x14ac:dyDescent="0.35">
      <c r="A992" s="1225">
        <v>44110</v>
      </c>
      <c r="Q992" s="1062">
        <v>0</v>
      </c>
      <c r="R992" s="1062">
        <v>4</v>
      </c>
      <c r="S992" s="1062">
        <v>5</v>
      </c>
      <c r="T992" s="1062">
        <v>9</v>
      </c>
      <c r="U992" s="1076">
        <v>1</v>
      </c>
      <c r="W992" s="1062">
        <v>0</v>
      </c>
      <c r="X992" s="1062">
        <v>5</v>
      </c>
      <c r="Y992" s="1062">
        <v>5</v>
      </c>
      <c r="Z992" s="1062">
        <v>10</v>
      </c>
      <c r="AA992" s="1076">
        <v>1</v>
      </c>
      <c r="AC992" s="1062">
        <v>1</v>
      </c>
      <c r="AD992" s="1062">
        <v>3</v>
      </c>
      <c r="AE992" s="1062">
        <v>5</v>
      </c>
      <c r="AF992" s="1062">
        <v>9</v>
      </c>
      <c r="AG992" s="1076">
        <v>1</v>
      </c>
      <c r="AJ992" s="1062">
        <v>1</v>
      </c>
      <c r="AK992" s="1062">
        <v>3</v>
      </c>
      <c r="AL992" s="1062">
        <v>5</v>
      </c>
      <c r="AM992" s="1062">
        <v>9</v>
      </c>
      <c r="AN992" s="1076">
        <v>1</v>
      </c>
      <c r="AQ992" s="1062">
        <v>0</v>
      </c>
      <c r="AR992" s="1062">
        <v>0</v>
      </c>
      <c r="AS992" s="1062">
        <v>4</v>
      </c>
      <c r="AT992" s="1062">
        <v>4</v>
      </c>
      <c r="AU992" s="1082">
        <v>1</v>
      </c>
      <c r="AX992" s="1062">
        <v>0</v>
      </c>
      <c r="AY992" s="1062">
        <v>1</v>
      </c>
      <c r="AZ992" s="1062">
        <v>4</v>
      </c>
      <c r="BA992" s="1062">
        <v>5</v>
      </c>
      <c r="BB992" s="1082">
        <v>1</v>
      </c>
      <c r="BC992" s="1082" t="s">
        <v>323</v>
      </c>
      <c r="BP992" s="1062">
        <v>0</v>
      </c>
      <c r="BQ992" s="1128">
        <v>1</v>
      </c>
      <c r="BR992" s="1081">
        <v>0</v>
      </c>
      <c r="BV992" s="1062">
        <v>0</v>
      </c>
      <c r="BW992" s="1076">
        <v>1</v>
      </c>
      <c r="CA992" s="1062">
        <v>1</v>
      </c>
      <c r="CB992" s="1062">
        <v>0</v>
      </c>
      <c r="CC992" s="1062">
        <v>6</v>
      </c>
      <c r="CD992" s="1062">
        <v>7</v>
      </c>
      <c r="CE992" s="1082">
        <v>1</v>
      </c>
      <c r="CF992" s="1082" t="s">
        <v>323</v>
      </c>
      <c r="CH992" s="1062">
        <v>0</v>
      </c>
      <c r="CI992" s="1062">
        <v>2</v>
      </c>
      <c r="CJ992" s="1062">
        <v>7</v>
      </c>
      <c r="CK992" s="1062">
        <v>9</v>
      </c>
      <c r="CL992" s="1082">
        <v>1</v>
      </c>
      <c r="CP992" s="1062">
        <v>0</v>
      </c>
      <c r="CQ992" s="1062">
        <v>0</v>
      </c>
      <c r="CR992" s="1062">
        <v>0</v>
      </c>
      <c r="CS992" s="1062">
        <v>0</v>
      </c>
      <c r="CT992" s="1082">
        <v>1</v>
      </c>
      <c r="CW992" s="1062">
        <v>0</v>
      </c>
      <c r="CX992" s="1062">
        <v>0</v>
      </c>
      <c r="CY992" s="1062">
        <v>0</v>
      </c>
      <c r="CZ992" s="1062">
        <v>0</v>
      </c>
      <c r="DA992" s="1082">
        <v>1</v>
      </c>
      <c r="DB992" s="1082"/>
      <c r="DC992" s="1082"/>
      <c r="DD992" s="1082"/>
      <c r="DE992" s="1082"/>
      <c r="DF992" s="1082"/>
      <c r="DG992" s="1082"/>
      <c r="DH992" s="1082"/>
      <c r="DI992" s="1082"/>
      <c r="DJ992" s="1082"/>
      <c r="DK992" s="1082"/>
      <c r="DL992" s="1082"/>
      <c r="EF992" s="1062">
        <v>0</v>
      </c>
      <c r="EG992" s="1062">
        <v>2</v>
      </c>
      <c r="EH992" s="1062">
        <v>5</v>
      </c>
      <c r="EI992" s="1062">
        <v>7</v>
      </c>
      <c r="EJ992" s="1082">
        <v>1</v>
      </c>
      <c r="EM992" s="1062">
        <v>0</v>
      </c>
      <c r="EN992" s="1062">
        <v>3</v>
      </c>
      <c r="EO992" s="1062">
        <v>6</v>
      </c>
      <c r="EP992" s="1062">
        <v>9</v>
      </c>
      <c r="EQ992" s="1082">
        <v>1</v>
      </c>
      <c r="ER992" s="1082" t="s">
        <v>323</v>
      </c>
      <c r="EU992" s="1062">
        <v>0</v>
      </c>
      <c r="EV992" s="1062">
        <v>3</v>
      </c>
      <c r="EW992" s="1062">
        <v>5</v>
      </c>
      <c r="EX992" s="1062">
        <v>8</v>
      </c>
      <c r="EY992" s="1081">
        <v>1</v>
      </c>
      <c r="FB992" s="1062">
        <v>0</v>
      </c>
      <c r="FC992" s="1062">
        <v>5</v>
      </c>
      <c r="FD992" s="1062">
        <v>11</v>
      </c>
      <c r="FE992" s="1062">
        <v>16</v>
      </c>
      <c r="FF992" s="1082">
        <v>1</v>
      </c>
      <c r="FJ992" s="1062">
        <v>0</v>
      </c>
      <c r="FK992" s="1062">
        <v>4</v>
      </c>
      <c r="FL992" s="1062">
        <v>3</v>
      </c>
      <c r="FM992" s="1062">
        <v>7</v>
      </c>
      <c r="FN992" s="1124">
        <v>1</v>
      </c>
      <c r="FQ992" s="1062">
        <v>0</v>
      </c>
      <c r="FR992" s="1062">
        <v>6</v>
      </c>
      <c r="FS992" s="1062">
        <v>7</v>
      </c>
      <c r="FT992" s="1062">
        <v>13</v>
      </c>
      <c r="FU992" s="1076">
        <v>1</v>
      </c>
      <c r="FY992" s="1062">
        <v>0</v>
      </c>
      <c r="FZ992" s="1062">
        <v>0</v>
      </c>
      <c r="GA992" s="1062">
        <v>0</v>
      </c>
      <c r="GB992" s="590">
        <v>0</v>
      </c>
      <c r="GC992" s="1139">
        <v>1</v>
      </c>
      <c r="GE992" s="589">
        <v>2</v>
      </c>
      <c r="GF992" s="589">
        <v>12</v>
      </c>
      <c r="GG992" s="589">
        <v>28</v>
      </c>
      <c r="GH992" s="586">
        <v>0</v>
      </c>
      <c r="GI992" s="586">
        <v>1</v>
      </c>
    </row>
    <row r="993" spans="1:191" hidden="1" x14ac:dyDescent="0.35">
      <c r="A993" s="1225">
        <v>44111</v>
      </c>
      <c r="Q993" s="1062">
        <v>0</v>
      </c>
      <c r="R993" s="1062">
        <v>3</v>
      </c>
      <c r="S993" s="1062">
        <v>8</v>
      </c>
      <c r="T993" s="1062">
        <v>11</v>
      </c>
      <c r="U993" s="1076">
        <v>1</v>
      </c>
      <c r="W993" s="1062">
        <v>0</v>
      </c>
      <c r="X993" s="1062">
        <v>3</v>
      </c>
      <c r="Y993" s="1062">
        <v>9</v>
      </c>
      <c r="Z993" s="1062">
        <v>12</v>
      </c>
      <c r="AA993" s="1076">
        <v>1</v>
      </c>
      <c r="AC993" s="1062">
        <v>1</v>
      </c>
      <c r="AD993" s="1062">
        <v>4</v>
      </c>
      <c r="AE993" s="1062">
        <v>3</v>
      </c>
      <c r="AF993" s="1062">
        <v>8</v>
      </c>
      <c r="AG993" s="1076">
        <v>1</v>
      </c>
      <c r="AJ993" s="1062">
        <v>1</v>
      </c>
      <c r="AK993" s="1062">
        <v>4</v>
      </c>
      <c r="AL993" s="1062">
        <v>5</v>
      </c>
      <c r="AM993" s="1062">
        <v>10</v>
      </c>
      <c r="AN993" s="1076">
        <v>1</v>
      </c>
      <c r="AQ993" s="1062">
        <v>0</v>
      </c>
      <c r="AR993" s="1062">
        <v>5</v>
      </c>
      <c r="AS993" s="1062">
        <v>6</v>
      </c>
      <c r="AT993" s="1062">
        <v>11</v>
      </c>
      <c r="AU993" s="1082">
        <v>1</v>
      </c>
      <c r="AX993" s="1062">
        <v>0</v>
      </c>
      <c r="AY993" s="1062">
        <v>5</v>
      </c>
      <c r="AZ993" s="1062">
        <v>7</v>
      </c>
      <c r="BA993" s="1062">
        <v>12</v>
      </c>
      <c r="BB993" s="1082">
        <v>1</v>
      </c>
      <c r="BC993" s="1082" t="s">
        <v>323</v>
      </c>
      <c r="BP993" s="1062">
        <v>0</v>
      </c>
      <c r="BQ993" s="1128">
        <v>1</v>
      </c>
      <c r="BR993" s="1081">
        <v>0</v>
      </c>
      <c r="BV993" s="1062">
        <v>0</v>
      </c>
      <c r="BW993" s="1076">
        <v>1</v>
      </c>
      <c r="CA993" s="1062">
        <v>0</v>
      </c>
      <c r="CB993" s="1062">
        <v>4</v>
      </c>
      <c r="CC993" s="1062">
        <v>1</v>
      </c>
      <c r="CD993" s="1062">
        <v>5</v>
      </c>
      <c r="CE993" s="1082">
        <v>1</v>
      </c>
      <c r="CF993" s="1082" t="s">
        <v>323</v>
      </c>
      <c r="CH993" s="1062">
        <v>0</v>
      </c>
      <c r="CI993" s="1062">
        <v>7</v>
      </c>
      <c r="CJ993" s="1062">
        <v>7</v>
      </c>
      <c r="CK993" s="1062">
        <v>14</v>
      </c>
      <c r="CL993" s="1082">
        <v>1</v>
      </c>
      <c r="CP993" s="1062">
        <v>0</v>
      </c>
      <c r="CQ993" s="1062">
        <v>0</v>
      </c>
      <c r="CR993" s="1062">
        <v>0</v>
      </c>
      <c r="CS993" s="1062">
        <v>0</v>
      </c>
      <c r="CT993" s="1082">
        <v>1</v>
      </c>
      <c r="CW993" s="1062">
        <v>0</v>
      </c>
      <c r="CX993" s="1062">
        <v>1</v>
      </c>
      <c r="CY993" s="1062">
        <v>0</v>
      </c>
      <c r="CZ993" s="1062">
        <v>1</v>
      </c>
      <c r="DA993" s="1082">
        <v>1</v>
      </c>
      <c r="DB993" s="1082"/>
      <c r="DC993" s="1082"/>
      <c r="DD993" s="1082"/>
      <c r="DE993" s="1082"/>
      <c r="DF993" s="1082"/>
      <c r="DG993" s="1082"/>
      <c r="DH993" s="1082"/>
      <c r="DI993" s="1082"/>
      <c r="DJ993" s="1082"/>
      <c r="DK993" s="1082"/>
      <c r="DL993" s="1082"/>
      <c r="EF993" s="1062">
        <v>1</v>
      </c>
      <c r="EG993" s="1062">
        <v>3</v>
      </c>
      <c r="EH993" s="1062">
        <v>4</v>
      </c>
      <c r="EI993" s="1062">
        <v>8</v>
      </c>
      <c r="EJ993" s="1082">
        <v>1</v>
      </c>
      <c r="EM993" s="1062">
        <v>1</v>
      </c>
      <c r="EN993" s="1062">
        <v>5</v>
      </c>
      <c r="EO993" s="1062">
        <v>6</v>
      </c>
      <c r="EP993" s="1062">
        <v>12</v>
      </c>
      <c r="EQ993" s="1082">
        <v>1</v>
      </c>
      <c r="ER993" s="1082" t="s">
        <v>323</v>
      </c>
      <c r="EU993" s="1062">
        <v>0</v>
      </c>
      <c r="EV993" s="1062">
        <v>3</v>
      </c>
      <c r="EW993" s="1062">
        <v>6</v>
      </c>
      <c r="EX993" s="1062">
        <v>9</v>
      </c>
      <c r="EY993" s="1081">
        <v>1</v>
      </c>
      <c r="FB993" s="1062">
        <v>0</v>
      </c>
      <c r="FC993" s="1062">
        <v>6</v>
      </c>
      <c r="FD993" s="1062">
        <v>10</v>
      </c>
      <c r="FE993" s="1062">
        <v>16</v>
      </c>
      <c r="FF993" s="1082">
        <v>1</v>
      </c>
      <c r="FJ993" s="1062">
        <v>0</v>
      </c>
      <c r="FK993" s="1062">
        <v>2</v>
      </c>
      <c r="FL993" s="1062">
        <v>3</v>
      </c>
      <c r="FM993" s="1062">
        <v>5</v>
      </c>
      <c r="FN993" s="1124">
        <v>1</v>
      </c>
      <c r="FQ993" s="1062">
        <v>0</v>
      </c>
      <c r="FR993" s="1062">
        <v>3</v>
      </c>
      <c r="FS993" s="1062">
        <v>6</v>
      </c>
      <c r="FT993" s="1062">
        <v>9</v>
      </c>
      <c r="FU993" s="1076">
        <v>1</v>
      </c>
      <c r="FY993" s="1062">
        <v>2</v>
      </c>
      <c r="FZ993" s="1062">
        <v>0</v>
      </c>
      <c r="GA993" s="1062">
        <v>0</v>
      </c>
      <c r="GB993" s="590">
        <v>2</v>
      </c>
      <c r="GC993" s="1139">
        <v>1</v>
      </c>
      <c r="GE993" s="589">
        <v>4</v>
      </c>
      <c r="GF993" s="589">
        <v>21</v>
      </c>
      <c r="GG993" s="589">
        <v>23</v>
      </c>
      <c r="GH993" s="586">
        <v>0</v>
      </c>
      <c r="GI993" s="586">
        <v>0</v>
      </c>
    </row>
    <row r="994" spans="1:191" hidden="1" x14ac:dyDescent="0.35">
      <c r="A994" s="1225">
        <v>44112</v>
      </c>
      <c r="Q994" s="1062">
        <v>0</v>
      </c>
      <c r="R994" s="1062">
        <v>5</v>
      </c>
      <c r="S994" s="1062">
        <v>6</v>
      </c>
      <c r="T994" s="1062">
        <v>11</v>
      </c>
      <c r="U994" s="1076">
        <v>1</v>
      </c>
      <c r="W994" s="1062">
        <v>0</v>
      </c>
      <c r="X994" s="1062">
        <v>6</v>
      </c>
      <c r="Y994" s="1062">
        <v>8</v>
      </c>
      <c r="Z994" s="1062">
        <v>14</v>
      </c>
      <c r="AA994" s="1076">
        <v>1</v>
      </c>
      <c r="AC994" s="1062">
        <v>0</v>
      </c>
      <c r="AD994" s="1062">
        <v>6</v>
      </c>
      <c r="AE994" s="1062">
        <v>4</v>
      </c>
      <c r="AF994" s="1062">
        <v>10</v>
      </c>
      <c r="AG994" s="1076">
        <v>1</v>
      </c>
      <c r="AJ994" s="1062">
        <v>1</v>
      </c>
      <c r="AK994" s="1062">
        <v>7</v>
      </c>
      <c r="AL994" s="1062">
        <v>4</v>
      </c>
      <c r="AM994" s="1062">
        <v>12</v>
      </c>
      <c r="AN994" s="1076">
        <v>1</v>
      </c>
      <c r="AQ994" s="1062">
        <v>0</v>
      </c>
      <c r="AR994" s="1062">
        <v>2</v>
      </c>
      <c r="AS994" s="1062">
        <v>8</v>
      </c>
      <c r="AT994" s="1062">
        <v>10</v>
      </c>
      <c r="AU994" s="1082">
        <v>1</v>
      </c>
      <c r="AX994" s="1062">
        <v>0</v>
      </c>
      <c r="AY994" s="1062">
        <v>3</v>
      </c>
      <c r="AZ994" s="1062">
        <v>9</v>
      </c>
      <c r="BA994" s="1062">
        <v>12</v>
      </c>
      <c r="BB994" s="1082">
        <v>1</v>
      </c>
      <c r="BC994" s="1082" t="s">
        <v>323</v>
      </c>
      <c r="BP994" s="1062">
        <v>0</v>
      </c>
      <c r="BQ994" s="1128">
        <v>1</v>
      </c>
      <c r="BR994" s="1081">
        <v>0</v>
      </c>
      <c r="BV994" s="1062">
        <v>0</v>
      </c>
      <c r="BW994" s="1076">
        <v>1</v>
      </c>
      <c r="CA994" s="1062">
        <v>0</v>
      </c>
      <c r="CB994" s="1062">
        <v>2</v>
      </c>
      <c r="CC994" s="1062">
        <v>4</v>
      </c>
      <c r="CD994" s="1062">
        <v>6</v>
      </c>
      <c r="CE994" s="1082">
        <v>1</v>
      </c>
      <c r="CF994" s="1082" t="s">
        <v>323</v>
      </c>
      <c r="CH994" s="1062">
        <v>0</v>
      </c>
      <c r="CI994" s="1062">
        <v>5</v>
      </c>
      <c r="CJ994" s="1062">
        <v>5</v>
      </c>
      <c r="CK994" s="1062">
        <v>10</v>
      </c>
      <c r="CL994" s="1082">
        <v>1</v>
      </c>
      <c r="CP994" s="1062">
        <v>0</v>
      </c>
      <c r="CQ994" s="1062">
        <v>0</v>
      </c>
      <c r="CR994" s="1062">
        <v>0</v>
      </c>
      <c r="CS994" s="1062">
        <v>0</v>
      </c>
      <c r="CT994" s="1082">
        <v>1</v>
      </c>
      <c r="CW994" s="1062">
        <v>0</v>
      </c>
      <c r="CX994" s="1062">
        <v>0</v>
      </c>
      <c r="CY994" s="1062">
        <v>0</v>
      </c>
      <c r="CZ994" s="1062">
        <v>0</v>
      </c>
      <c r="DA994" s="1082">
        <v>1</v>
      </c>
      <c r="DB994" s="1082"/>
      <c r="DC994" s="1082"/>
      <c r="DD994" s="1082"/>
      <c r="DE994" s="1082"/>
      <c r="DF994" s="1082"/>
      <c r="DG994" s="1082"/>
      <c r="DH994" s="1082"/>
      <c r="DI994" s="1082"/>
      <c r="DJ994" s="1082"/>
      <c r="DK994" s="1082"/>
      <c r="DL994" s="1082"/>
      <c r="EF994" s="1062">
        <v>0</v>
      </c>
      <c r="EG994" s="1062">
        <v>3</v>
      </c>
      <c r="EH994" s="1062">
        <v>7</v>
      </c>
      <c r="EI994" s="1062">
        <v>10</v>
      </c>
      <c r="EJ994" s="1082">
        <v>1</v>
      </c>
      <c r="EM994" s="1062">
        <v>0</v>
      </c>
      <c r="EN994" s="1062">
        <v>4</v>
      </c>
      <c r="EO994" s="1062">
        <v>8</v>
      </c>
      <c r="EP994" s="1062">
        <v>12</v>
      </c>
      <c r="EQ994" s="1082">
        <v>1</v>
      </c>
      <c r="ER994" s="1082" t="s">
        <v>323</v>
      </c>
      <c r="EU994" s="1062">
        <v>0</v>
      </c>
      <c r="EV994" s="1062">
        <v>5</v>
      </c>
      <c r="EW994" s="1062">
        <v>3</v>
      </c>
      <c r="EX994" s="1062">
        <v>8</v>
      </c>
      <c r="EY994" s="1081">
        <v>1</v>
      </c>
      <c r="FB994" s="1062">
        <v>0</v>
      </c>
      <c r="FC994" s="1062">
        <v>6</v>
      </c>
      <c r="FD994" s="1062">
        <v>5</v>
      </c>
      <c r="FE994" s="1062">
        <v>11</v>
      </c>
      <c r="FF994" s="1082">
        <v>1</v>
      </c>
      <c r="FJ994" s="1062">
        <v>0</v>
      </c>
      <c r="FK994" s="1062">
        <v>3</v>
      </c>
      <c r="FL994" s="1062">
        <v>2</v>
      </c>
      <c r="FM994" s="1062">
        <v>5</v>
      </c>
      <c r="FN994" s="1124">
        <v>1</v>
      </c>
      <c r="FQ994" s="1062">
        <v>0</v>
      </c>
      <c r="FR994" s="1062">
        <v>6</v>
      </c>
      <c r="FS994" s="1062">
        <v>4</v>
      </c>
      <c r="FT994" s="1062">
        <v>10</v>
      </c>
      <c r="FU994" s="1076">
        <v>1</v>
      </c>
      <c r="FY994" s="1062">
        <v>0</v>
      </c>
      <c r="FZ994" s="1062">
        <v>0</v>
      </c>
      <c r="GA994" s="1062">
        <v>0</v>
      </c>
      <c r="GB994" s="590">
        <v>0</v>
      </c>
      <c r="GC994" s="1139">
        <v>1</v>
      </c>
      <c r="GE994" s="589">
        <v>0</v>
      </c>
      <c r="GF994" s="589">
        <v>21</v>
      </c>
      <c r="GG994" s="589">
        <v>28</v>
      </c>
      <c r="GH994" s="586">
        <v>1</v>
      </c>
      <c r="GI994" s="586">
        <v>0</v>
      </c>
    </row>
    <row r="995" spans="1:191" hidden="1" x14ac:dyDescent="0.35">
      <c r="A995" s="1227">
        <v>44113</v>
      </c>
      <c r="Q995" s="1062">
        <v>1</v>
      </c>
      <c r="R995" s="1062">
        <v>4</v>
      </c>
      <c r="S995" s="1062">
        <v>4</v>
      </c>
      <c r="T995" s="1062">
        <v>9</v>
      </c>
      <c r="U995" s="1076">
        <v>1</v>
      </c>
      <c r="W995" s="1062">
        <v>1</v>
      </c>
      <c r="X995" s="1062">
        <v>6</v>
      </c>
      <c r="Y995" s="1062">
        <v>5</v>
      </c>
      <c r="Z995" s="1062">
        <v>12</v>
      </c>
      <c r="AA995" s="1076">
        <v>1</v>
      </c>
      <c r="AC995" s="1062">
        <v>0</v>
      </c>
      <c r="AD995" s="1062">
        <v>3</v>
      </c>
      <c r="AE995" s="1062">
        <v>7</v>
      </c>
      <c r="AF995" s="1062">
        <v>10</v>
      </c>
      <c r="AG995" s="1076">
        <v>1</v>
      </c>
      <c r="AJ995" s="1062">
        <v>0</v>
      </c>
      <c r="AK995" s="1062">
        <v>4</v>
      </c>
      <c r="AL995" s="1062">
        <v>8</v>
      </c>
      <c r="AM995" s="1062">
        <v>12</v>
      </c>
      <c r="AN995" s="1076">
        <v>1</v>
      </c>
      <c r="AQ995" s="1062">
        <v>0</v>
      </c>
      <c r="AR995" s="1062">
        <v>2</v>
      </c>
      <c r="AS995" s="1062">
        <v>2</v>
      </c>
      <c r="AT995" s="1062">
        <v>4</v>
      </c>
      <c r="AU995" s="1082">
        <v>1</v>
      </c>
      <c r="AX995" s="1062">
        <v>0</v>
      </c>
      <c r="AY995" s="1062">
        <v>2</v>
      </c>
      <c r="AZ995" s="1062">
        <v>3</v>
      </c>
      <c r="BA995" s="1062">
        <v>5</v>
      </c>
      <c r="BB995" s="1082">
        <v>1</v>
      </c>
      <c r="BC995" s="1082" t="s">
        <v>323</v>
      </c>
      <c r="BP995" s="1062">
        <v>0</v>
      </c>
      <c r="BQ995" s="1128">
        <v>1</v>
      </c>
      <c r="BR995" s="1081">
        <v>0</v>
      </c>
      <c r="BV995" s="1062">
        <v>0</v>
      </c>
      <c r="BW995" s="1076">
        <v>1</v>
      </c>
      <c r="CA995" s="1062">
        <v>1</v>
      </c>
      <c r="CB995" s="1062">
        <v>2</v>
      </c>
      <c r="CC995" s="1062">
        <v>3</v>
      </c>
      <c r="CD995" s="1062">
        <v>6</v>
      </c>
      <c r="CE995" s="1082">
        <v>1</v>
      </c>
      <c r="CF995" s="1082" t="s">
        <v>323</v>
      </c>
      <c r="CH995" s="1062">
        <v>1</v>
      </c>
      <c r="CI995" s="1062">
        <v>4</v>
      </c>
      <c r="CJ995" s="1062">
        <v>5</v>
      </c>
      <c r="CK995" s="1062">
        <v>10</v>
      </c>
      <c r="CL995" s="1082">
        <v>1</v>
      </c>
      <c r="CP995" s="1062">
        <v>0</v>
      </c>
      <c r="CQ995" s="1062">
        <v>0</v>
      </c>
      <c r="CR995" s="1062">
        <v>0</v>
      </c>
      <c r="CS995" s="1062">
        <v>0</v>
      </c>
      <c r="CT995" s="1082">
        <v>1</v>
      </c>
      <c r="CW995" s="1062">
        <v>0</v>
      </c>
      <c r="CX995" s="1062">
        <v>0</v>
      </c>
      <c r="CY995" s="1062">
        <v>0</v>
      </c>
      <c r="CZ995" s="1062">
        <v>0</v>
      </c>
      <c r="DA995" s="1082">
        <v>1</v>
      </c>
      <c r="DB995" s="1082"/>
      <c r="DC995" s="1082"/>
      <c r="DD995" s="1082"/>
      <c r="DE995" s="1082"/>
      <c r="DF995" s="1082"/>
      <c r="DG995" s="1082"/>
      <c r="DH995" s="1082"/>
      <c r="DI995" s="1082"/>
      <c r="DJ995" s="1082"/>
      <c r="DK995" s="1082"/>
      <c r="DL995" s="1082"/>
      <c r="EF995" s="1062">
        <v>1</v>
      </c>
      <c r="EG995" s="1062">
        <v>2</v>
      </c>
      <c r="EH995" s="1062">
        <v>4</v>
      </c>
      <c r="EI995" s="1062">
        <v>7</v>
      </c>
      <c r="EJ995" s="1082">
        <v>1</v>
      </c>
      <c r="EM995" s="1062">
        <v>1</v>
      </c>
      <c r="EN995" s="1062">
        <v>7</v>
      </c>
      <c r="EO995" s="1062">
        <v>10</v>
      </c>
      <c r="EP995" s="1062">
        <v>18</v>
      </c>
      <c r="EQ995" s="1082">
        <v>1</v>
      </c>
      <c r="ER995" s="1082" t="s">
        <v>323</v>
      </c>
      <c r="EU995" s="1062">
        <v>0</v>
      </c>
      <c r="EV995" s="1062">
        <v>1</v>
      </c>
      <c r="EW995" s="1062">
        <v>6</v>
      </c>
      <c r="EX995" s="1062">
        <v>7</v>
      </c>
      <c r="EY995" s="1081">
        <v>1</v>
      </c>
      <c r="FB995" s="1062">
        <v>0</v>
      </c>
      <c r="FC995" s="1062">
        <v>2</v>
      </c>
      <c r="FD995" s="1062">
        <v>7</v>
      </c>
      <c r="FE995" s="1062">
        <v>9</v>
      </c>
      <c r="FF995" s="1082">
        <v>1</v>
      </c>
      <c r="FJ995" s="1062">
        <v>0</v>
      </c>
      <c r="FK995" s="1062">
        <v>5</v>
      </c>
      <c r="FL995" s="1062">
        <v>3</v>
      </c>
      <c r="FM995" s="1062">
        <v>8</v>
      </c>
      <c r="FN995" s="1124">
        <v>1</v>
      </c>
      <c r="FQ995" s="1062">
        <v>0</v>
      </c>
      <c r="FR995" s="1062">
        <v>6</v>
      </c>
      <c r="FS995" s="1062">
        <v>5</v>
      </c>
      <c r="FT995" s="1062">
        <v>11</v>
      </c>
      <c r="FU995" s="1076">
        <v>1</v>
      </c>
      <c r="FY995" s="1062">
        <v>0</v>
      </c>
      <c r="FZ995" s="1062">
        <v>0</v>
      </c>
      <c r="GA995" s="1062">
        <v>0</v>
      </c>
      <c r="GB995" s="590">
        <v>0</v>
      </c>
      <c r="GC995" s="1139">
        <v>1</v>
      </c>
      <c r="GE995" s="589">
        <v>2</v>
      </c>
      <c r="GF995" s="589">
        <v>15</v>
      </c>
      <c r="GG995" s="589">
        <v>25</v>
      </c>
      <c r="GH995" s="586">
        <v>0</v>
      </c>
      <c r="GI995" s="586">
        <v>0</v>
      </c>
    </row>
    <row r="996" spans="1:191" hidden="1" x14ac:dyDescent="0.35">
      <c r="A996" s="1225">
        <v>44116</v>
      </c>
      <c r="Q996" s="1062">
        <v>0</v>
      </c>
      <c r="R996" s="1062">
        <v>4</v>
      </c>
      <c r="S996" s="1062">
        <v>8</v>
      </c>
      <c r="T996" s="1062">
        <v>12</v>
      </c>
      <c r="U996" s="1076">
        <v>1</v>
      </c>
      <c r="W996" s="1062">
        <v>0</v>
      </c>
      <c r="X996" s="1062">
        <v>4</v>
      </c>
      <c r="Y996" s="1062">
        <v>8</v>
      </c>
      <c r="Z996" s="1062">
        <v>12</v>
      </c>
      <c r="AA996" s="1076">
        <v>1</v>
      </c>
      <c r="AC996" s="1062">
        <v>0</v>
      </c>
      <c r="AD996" s="1062">
        <v>3</v>
      </c>
      <c r="AE996" s="1062">
        <v>4</v>
      </c>
      <c r="AF996" s="1062">
        <v>7</v>
      </c>
      <c r="AG996" s="1076">
        <v>1</v>
      </c>
      <c r="AJ996" s="1062">
        <v>0</v>
      </c>
      <c r="AK996" s="1062">
        <v>3</v>
      </c>
      <c r="AL996" s="1062">
        <v>4</v>
      </c>
      <c r="AM996" s="1062">
        <v>7</v>
      </c>
      <c r="AN996" s="1076">
        <v>1</v>
      </c>
      <c r="AQ996" s="1062">
        <v>0</v>
      </c>
      <c r="AR996" s="1062">
        <v>5</v>
      </c>
      <c r="AS996" s="1062">
        <v>6</v>
      </c>
      <c r="AT996" s="1062">
        <v>11</v>
      </c>
      <c r="AU996" s="1082">
        <v>1</v>
      </c>
      <c r="AX996" s="1062">
        <v>0</v>
      </c>
      <c r="AY996" s="1062">
        <v>5</v>
      </c>
      <c r="AZ996" s="1062">
        <v>6</v>
      </c>
      <c r="BA996" s="1062">
        <v>11</v>
      </c>
      <c r="BB996" s="1082">
        <v>1</v>
      </c>
      <c r="BC996" s="1082" t="s">
        <v>323</v>
      </c>
      <c r="BP996" s="1062">
        <v>0</v>
      </c>
      <c r="BQ996" s="1128">
        <v>1</v>
      </c>
      <c r="BR996" s="1081">
        <v>0</v>
      </c>
      <c r="BV996" s="1062">
        <v>0</v>
      </c>
      <c r="BW996" s="1076">
        <v>1</v>
      </c>
      <c r="CA996" s="1062">
        <v>0</v>
      </c>
      <c r="CB996" s="1062">
        <v>1</v>
      </c>
      <c r="CC996" s="1062">
        <v>2</v>
      </c>
      <c r="CD996" s="1062">
        <v>3</v>
      </c>
      <c r="CE996" s="1082">
        <v>1</v>
      </c>
      <c r="CF996" s="1082" t="s">
        <v>323</v>
      </c>
      <c r="CH996" s="1062">
        <v>0</v>
      </c>
      <c r="CI996" s="1062">
        <v>3</v>
      </c>
      <c r="CJ996" s="1062">
        <v>4</v>
      </c>
      <c r="CK996" s="1062">
        <v>7</v>
      </c>
      <c r="CL996" s="1082">
        <v>1</v>
      </c>
      <c r="CP996" s="1062">
        <v>0</v>
      </c>
      <c r="CQ996" s="1062">
        <v>0</v>
      </c>
      <c r="CR996" s="1062">
        <v>0</v>
      </c>
      <c r="CS996" s="1062">
        <v>0</v>
      </c>
      <c r="CT996" s="1082">
        <v>1</v>
      </c>
      <c r="CW996" s="1062">
        <v>0</v>
      </c>
      <c r="CX996" s="1062">
        <v>0</v>
      </c>
      <c r="CY996" s="1062">
        <v>0</v>
      </c>
      <c r="CZ996" s="1062">
        <v>0</v>
      </c>
      <c r="DA996" s="1082">
        <v>1</v>
      </c>
      <c r="DB996" s="1082"/>
      <c r="DC996" s="1082"/>
      <c r="DD996" s="1082"/>
      <c r="DE996" s="1082"/>
      <c r="DF996" s="1082"/>
      <c r="DG996" s="1082"/>
      <c r="DH996" s="1082"/>
      <c r="DI996" s="1082"/>
      <c r="DJ996" s="1082"/>
      <c r="DK996" s="1082"/>
      <c r="DL996" s="1082"/>
      <c r="EF996" s="1062">
        <v>0</v>
      </c>
      <c r="EG996" s="1062">
        <v>2</v>
      </c>
      <c r="EH996" s="1062">
        <v>3</v>
      </c>
      <c r="EI996" s="1062">
        <v>5</v>
      </c>
      <c r="EJ996" s="1082">
        <v>1</v>
      </c>
      <c r="EM996" s="1062">
        <v>1</v>
      </c>
      <c r="EN996" s="1062">
        <v>4</v>
      </c>
      <c r="EO996" s="1062">
        <v>7</v>
      </c>
      <c r="EP996" s="1062">
        <v>12</v>
      </c>
      <c r="EQ996" s="1082">
        <v>1</v>
      </c>
      <c r="ER996" s="1082" t="s">
        <v>323</v>
      </c>
      <c r="EU996" s="1062">
        <v>0</v>
      </c>
      <c r="EV996" s="1062">
        <v>0</v>
      </c>
      <c r="EW996" s="1062">
        <v>4</v>
      </c>
      <c r="EX996" s="1062">
        <v>4</v>
      </c>
      <c r="EY996" s="1081">
        <v>1</v>
      </c>
      <c r="FB996" s="1062">
        <v>0</v>
      </c>
      <c r="FC996" s="1062">
        <v>2</v>
      </c>
      <c r="FD996" s="1062">
        <v>9</v>
      </c>
      <c r="FE996" s="1062">
        <v>11</v>
      </c>
      <c r="FF996" s="1082">
        <v>1</v>
      </c>
      <c r="FJ996" s="1062">
        <v>1</v>
      </c>
      <c r="FK996" s="1062">
        <v>4</v>
      </c>
      <c r="FL996" s="1062">
        <v>2</v>
      </c>
      <c r="FM996" s="1062">
        <v>7</v>
      </c>
      <c r="FN996" s="1124">
        <v>1</v>
      </c>
      <c r="FQ996" s="1062">
        <v>1</v>
      </c>
      <c r="FR996" s="1062">
        <v>4</v>
      </c>
      <c r="FS996" s="1062">
        <v>4</v>
      </c>
      <c r="FT996" s="1062">
        <v>9</v>
      </c>
      <c r="FU996" s="1076">
        <v>1</v>
      </c>
      <c r="FY996" s="1062">
        <v>0</v>
      </c>
      <c r="FZ996" s="1062">
        <v>0</v>
      </c>
      <c r="GA996" s="1062">
        <v>0</v>
      </c>
      <c r="GB996" s="590">
        <v>0</v>
      </c>
      <c r="GC996" s="1139">
        <v>1</v>
      </c>
      <c r="GE996" s="589">
        <v>1</v>
      </c>
      <c r="GF996" s="589">
        <v>15</v>
      </c>
      <c r="GG996" s="589">
        <v>21</v>
      </c>
      <c r="GH996" s="586">
        <v>0</v>
      </c>
      <c r="GI996" s="586">
        <v>0</v>
      </c>
    </row>
    <row r="997" spans="1:191" hidden="1" x14ac:dyDescent="0.35">
      <c r="A997" s="1225">
        <v>44117</v>
      </c>
      <c r="Q997" s="1062">
        <v>0</v>
      </c>
      <c r="R997" s="1062">
        <v>4</v>
      </c>
      <c r="S997" s="1062">
        <v>2</v>
      </c>
      <c r="T997" s="1062">
        <v>6</v>
      </c>
      <c r="U997" s="1076">
        <v>1</v>
      </c>
      <c r="W997" s="1062">
        <v>0</v>
      </c>
      <c r="X997" s="1062">
        <v>5</v>
      </c>
      <c r="Y997" s="1062">
        <v>2</v>
      </c>
      <c r="Z997" s="1062">
        <v>7</v>
      </c>
      <c r="AA997" s="1076">
        <v>1</v>
      </c>
      <c r="AC997" s="1062">
        <v>0</v>
      </c>
      <c r="AD997" s="1062">
        <v>1</v>
      </c>
      <c r="AE997" s="1062">
        <v>3</v>
      </c>
      <c r="AF997" s="1062">
        <v>4</v>
      </c>
      <c r="AG997" s="1076">
        <v>1</v>
      </c>
      <c r="AJ997" s="1062">
        <v>0</v>
      </c>
      <c r="AK997" s="1062">
        <v>2</v>
      </c>
      <c r="AL997" s="1062">
        <v>3</v>
      </c>
      <c r="AM997" s="1062">
        <v>5</v>
      </c>
      <c r="AN997" s="1076">
        <v>1</v>
      </c>
      <c r="AQ997" s="1062">
        <v>0</v>
      </c>
      <c r="AR997" s="1062">
        <v>3</v>
      </c>
      <c r="AS997" s="1062">
        <v>6</v>
      </c>
      <c r="AT997" s="1062">
        <v>9</v>
      </c>
      <c r="AU997" s="1082">
        <v>1</v>
      </c>
      <c r="AX997" s="1062">
        <v>0</v>
      </c>
      <c r="AY997" s="1062">
        <v>4</v>
      </c>
      <c r="AZ997" s="1062">
        <v>6</v>
      </c>
      <c r="BA997" s="1062">
        <v>10</v>
      </c>
      <c r="BB997" s="1082">
        <v>1</v>
      </c>
      <c r="BC997" s="1082" t="s">
        <v>323</v>
      </c>
      <c r="BP997" s="1062">
        <v>0</v>
      </c>
      <c r="BQ997" s="1128">
        <v>1</v>
      </c>
      <c r="BR997" s="1081">
        <v>0</v>
      </c>
      <c r="BV997" s="1062">
        <v>0</v>
      </c>
      <c r="BW997" s="1076">
        <v>1</v>
      </c>
      <c r="CA997" s="1062">
        <v>0</v>
      </c>
      <c r="CB997" s="1062">
        <v>2</v>
      </c>
      <c r="CC997" s="1062">
        <v>2</v>
      </c>
      <c r="CD997" s="1062">
        <v>4</v>
      </c>
      <c r="CE997" s="1082">
        <v>1</v>
      </c>
      <c r="CF997" s="1082" t="s">
        <v>323</v>
      </c>
      <c r="CH997" s="1062">
        <v>0</v>
      </c>
      <c r="CI997" s="1062">
        <v>4</v>
      </c>
      <c r="CJ997" s="1062">
        <v>6</v>
      </c>
      <c r="CK997" s="1062">
        <v>10</v>
      </c>
      <c r="CL997" s="1082">
        <v>1</v>
      </c>
      <c r="CP997" s="1062">
        <v>0</v>
      </c>
      <c r="CQ997" s="1062">
        <v>0</v>
      </c>
      <c r="CR997" s="1062">
        <v>0</v>
      </c>
      <c r="CS997" s="1062">
        <v>0</v>
      </c>
      <c r="CT997" s="1082">
        <v>1</v>
      </c>
      <c r="CW997" s="1062">
        <v>0</v>
      </c>
      <c r="CX997" s="1062">
        <v>0</v>
      </c>
      <c r="CY997" s="1062">
        <v>0</v>
      </c>
      <c r="CZ997" s="1062">
        <v>0</v>
      </c>
      <c r="DA997" s="1082">
        <v>1</v>
      </c>
      <c r="DB997" s="1082"/>
      <c r="DC997" s="1082"/>
      <c r="DD997" s="1082"/>
      <c r="DE997" s="1082"/>
      <c r="DF997" s="1082"/>
      <c r="DG997" s="1082"/>
      <c r="DH997" s="1082"/>
      <c r="DI997" s="1082"/>
      <c r="DJ997" s="1082"/>
      <c r="DK997" s="1082"/>
      <c r="DL997" s="1082"/>
      <c r="EF997" s="1062">
        <v>0</v>
      </c>
      <c r="EG997" s="1062">
        <v>4</v>
      </c>
      <c r="EH997" s="1062">
        <v>4</v>
      </c>
      <c r="EI997" s="1062">
        <v>8</v>
      </c>
      <c r="EJ997" s="1082">
        <v>1</v>
      </c>
      <c r="EM997" s="1062">
        <v>0</v>
      </c>
      <c r="EN997" s="1062">
        <v>5</v>
      </c>
      <c r="EO997" s="1062">
        <v>7</v>
      </c>
      <c r="EP997" s="1062">
        <v>12</v>
      </c>
      <c r="EQ997" s="1082">
        <v>1</v>
      </c>
      <c r="ER997" s="1082" t="s">
        <v>323</v>
      </c>
      <c r="EU997" s="1062">
        <v>0</v>
      </c>
      <c r="EV997" s="1062">
        <v>3</v>
      </c>
      <c r="EW997" s="1062">
        <v>5</v>
      </c>
      <c r="EX997" s="1062">
        <v>8</v>
      </c>
      <c r="EY997" s="1081">
        <v>1</v>
      </c>
      <c r="FB997" s="1062">
        <v>0</v>
      </c>
      <c r="FC997" s="1062">
        <v>5</v>
      </c>
      <c r="FD997" s="1062">
        <v>12</v>
      </c>
      <c r="FE997" s="1062">
        <v>17</v>
      </c>
      <c r="FF997" s="1082">
        <v>1</v>
      </c>
      <c r="FJ997" s="1062">
        <v>1</v>
      </c>
      <c r="FK997" s="1062">
        <v>4</v>
      </c>
      <c r="FL997" s="1062">
        <v>5</v>
      </c>
      <c r="FM997" s="1062">
        <v>10</v>
      </c>
      <c r="FN997" s="1124">
        <v>1</v>
      </c>
      <c r="FQ997" s="1062">
        <v>1</v>
      </c>
      <c r="FR997" s="1062">
        <v>6</v>
      </c>
      <c r="FS997" s="1062">
        <v>6</v>
      </c>
      <c r="FT997" s="1062">
        <v>13</v>
      </c>
      <c r="FU997" s="1076">
        <v>1</v>
      </c>
      <c r="FY997" s="1062">
        <v>0</v>
      </c>
      <c r="FZ997" s="1062">
        <v>0</v>
      </c>
      <c r="GA997" s="1062">
        <v>2</v>
      </c>
      <c r="GB997" s="590">
        <v>2</v>
      </c>
      <c r="GC997" s="1139">
        <v>1</v>
      </c>
      <c r="GE997" s="589">
        <v>1</v>
      </c>
      <c r="GF997" s="589">
        <v>17</v>
      </c>
      <c r="GG997" s="589">
        <v>27</v>
      </c>
      <c r="GH997" s="586">
        <v>0</v>
      </c>
      <c r="GI997" s="586">
        <v>0</v>
      </c>
    </row>
    <row r="998" spans="1:191" hidden="1" x14ac:dyDescent="0.35">
      <c r="A998" s="1225">
        <v>44118</v>
      </c>
      <c r="Q998" s="1062">
        <v>0</v>
      </c>
      <c r="R998" s="1062">
        <v>4</v>
      </c>
      <c r="S998" s="1062">
        <v>4</v>
      </c>
      <c r="T998" s="1062">
        <v>8</v>
      </c>
      <c r="U998" s="1076">
        <v>1</v>
      </c>
      <c r="W998" s="1062">
        <v>0</v>
      </c>
      <c r="X998" s="1062">
        <v>4</v>
      </c>
      <c r="Y998" s="1062">
        <v>4</v>
      </c>
      <c r="Z998" s="1062">
        <v>8</v>
      </c>
      <c r="AA998" s="1076">
        <v>1</v>
      </c>
      <c r="AC998" s="1062">
        <v>0</v>
      </c>
      <c r="AD998" s="1062">
        <v>4</v>
      </c>
      <c r="AE998" s="1062">
        <v>4</v>
      </c>
      <c r="AF998" s="1062">
        <v>8</v>
      </c>
      <c r="AG998" s="1076">
        <v>1</v>
      </c>
      <c r="AJ998" s="1062">
        <v>1</v>
      </c>
      <c r="AK998" s="1062">
        <v>4</v>
      </c>
      <c r="AL998" s="1062">
        <v>8</v>
      </c>
      <c r="AM998" s="1062">
        <v>13</v>
      </c>
      <c r="AN998" s="1076">
        <v>1</v>
      </c>
      <c r="AQ998" s="1062">
        <v>0</v>
      </c>
      <c r="AR998" s="1062">
        <v>4</v>
      </c>
      <c r="AS998" s="1062">
        <v>3</v>
      </c>
      <c r="AT998" s="1062">
        <v>7</v>
      </c>
      <c r="AU998" s="1082">
        <v>1</v>
      </c>
      <c r="AX998" s="1062">
        <v>0</v>
      </c>
      <c r="AY998" s="1062">
        <v>5</v>
      </c>
      <c r="AZ998" s="1062">
        <v>3</v>
      </c>
      <c r="BA998" s="1062">
        <v>8</v>
      </c>
      <c r="BB998" s="1082">
        <v>1</v>
      </c>
      <c r="BC998" s="1082" t="s">
        <v>323</v>
      </c>
      <c r="BP998" s="1062">
        <v>0</v>
      </c>
      <c r="BQ998" s="1128">
        <v>1</v>
      </c>
      <c r="BR998" s="1081">
        <v>0</v>
      </c>
      <c r="BV998" s="1062">
        <v>0</v>
      </c>
      <c r="BW998" s="1076">
        <v>1</v>
      </c>
      <c r="CA998" s="1062">
        <v>0</v>
      </c>
      <c r="CB998" s="1062">
        <v>4</v>
      </c>
      <c r="CC998" s="1062">
        <v>3</v>
      </c>
      <c r="CD998" s="1062">
        <v>7</v>
      </c>
      <c r="CE998" s="1082">
        <v>1</v>
      </c>
      <c r="CF998" s="1082" t="s">
        <v>323</v>
      </c>
      <c r="CH998" s="1062">
        <v>0</v>
      </c>
      <c r="CI998" s="1062">
        <v>6</v>
      </c>
      <c r="CJ998" s="1062">
        <v>5</v>
      </c>
      <c r="CK998" s="1062">
        <v>11</v>
      </c>
      <c r="CL998" s="1082">
        <v>1</v>
      </c>
      <c r="CP998" s="1062">
        <v>0</v>
      </c>
      <c r="CQ998" s="1062">
        <v>0</v>
      </c>
      <c r="CR998" s="1062">
        <v>0</v>
      </c>
      <c r="CS998" s="1062">
        <v>0</v>
      </c>
      <c r="CT998" s="1082">
        <v>1</v>
      </c>
      <c r="CW998" s="1062">
        <v>0</v>
      </c>
      <c r="CX998" s="1062">
        <v>0</v>
      </c>
      <c r="CY998" s="1062">
        <v>0</v>
      </c>
      <c r="CZ998" s="1062">
        <v>0</v>
      </c>
      <c r="DA998" s="1082">
        <v>1</v>
      </c>
      <c r="DB998" s="1082"/>
      <c r="DC998" s="1082"/>
      <c r="DD998" s="1082"/>
      <c r="DE998" s="1082"/>
      <c r="DF998" s="1082"/>
      <c r="DG998" s="1082"/>
      <c r="DH998" s="1082"/>
      <c r="DI998" s="1082"/>
      <c r="DJ998" s="1082"/>
      <c r="DK998" s="1082"/>
      <c r="DL998" s="1082"/>
      <c r="EF998" s="1062">
        <v>0</v>
      </c>
      <c r="EG998" s="1062">
        <v>3</v>
      </c>
      <c r="EH998" s="1062">
        <v>3</v>
      </c>
      <c r="EI998" s="1062">
        <v>6</v>
      </c>
      <c r="EJ998" s="1082">
        <v>1</v>
      </c>
      <c r="EM998" s="1062">
        <v>0</v>
      </c>
      <c r="EN998" s="1062">
        <v>3</v>
      </c>
      <c r="EO998" s="1062">
        <v>4</v>
      </c>
      <c r="EP998" s="1062">
        <v>7</v>
      </c>
      <c r="EQ998" s="1082">
        <v>1</v>
      </c>
      <c r="ER998" s="1082" t="s">
        <v>323</v>
      </c>
      <c r="EU998" s="1062">
        <v>1</v>
      </c>
      <c r="EV998" s="1062">
        <v>6</v>
      </c>
      <c r="EW998" s="1062">
        <v>2</v>
      </c>
      <c r="EX998" s="1062">
        <v>9</v>
      </c>
      <c r="EY998" s="1081">
        <v>1</v>
      </c>
      <c r="FB998" s="1062">
        <v>1</v>
      </c>
      <c r="FC998" s="1062">
        <v>7</v>
      </c>
      <c r="FD998" s="1062">
        <v>2</v>
      </c>
      <c r="FE998" s="1062">
        <v>10</v>
      </c>
      <c r="FF998" s="1082">
        <v>1</v>
      </c>
      <c r="FJ998" s="1062">
        <v>0</v>
      </c>
      <c r="FK998" s="1062">
        <v>4</v>
      </c>
      <c r="FL998" s="1062">
        <v>6</v>
      </c>
      <c r="FM998" s="1062">
        <v>10</v>
      </c>
      <c r="FN998" s="1124">
        <v>1</v>
      </c>
      <c r="FQ998" s="1062">
        <v>0</v>
      </c>
      <c r="FR998" s="1062">
        <v>5</v>
      </c>
      <c r="FS998" s="1062">
        <v>7</v>
      </c>
      <c r="FT998" s="1062">
        <v>12</v>
      </c>
      <c r="FU998" s="1076">
        <v>1</v>
      </c>
      <c r="FY998" s="1062">
        <v>1</v>
      </c>
      <c r="FZ998" s="1062">
        <v>0</v>
      </c>
      <c r="GA998" s="1062">
        <v>0</v>
      </c>
      <c r="GB998" s="590">
        <v>1</v>
      </c>
      <c r="GC998" s="1139">
        <v>1</v>
      </c>
      <c r="GE998" s="589">
        <v>2</v>
      </c>
      <c r="GF998" s="589">
        <v>25</v>
      </c>
      <c r="GG998" s="589">
        <v>21</v>
      </c>
      <c r="GH998" s="586">
        <v>0</v>
      </c>
      <c r="GI998" s="586">
        <v>0</v>
      </c>
    </row>
    <row r="999" spans="1:191" hidden="1" x14ac:dyDescent="0.35">
      <c r="A999" s="1225">
        <v>44119</v>
      </c>
      <c r="Q999" s="1062">
        <v>0</v>
      </c>
      <c r="R999" s="1062">
        <v>5</v>
      </c>
      <c r="S999" s="1062">
        <v>6</v>
      </c>
      <c r="T999" s="1062">
        <v>11</v>
      </c>
      <c r="U999" s="1076">
        <v>1</v>
      </c>
      <c r="W999" s="1062">
        <v>0</v>
      </c>
      <c r="X999" s="1062">
        <v>5</v>
      </c>
      <c r="Y999" s="1062">
        <v>6</v>
      </c>
      <c r="Z999" s="1062">
        <v>11</v>
      </c>
      <c r="AA999" s="1076">
        <v>1</v>
      </c>
      <c r="AC999" s="1062">
        <v>0</v>
      </c>
      <c r="AD999" s="1062">
        <v>1</v>
      </c>
      <c r="AE999" s="1062">
        <v>5</v>
      </c>
      <c r="AF999" s="1062">
        <v>6</v>
      </c>
      <c r="AG999" s="1076">
        <v>1</v>
      </c>
      <c r="AJ999" s="1062">
        <v>0</v>
      </c>
      <c r="AK999" s="1062">
        <v>2</v>
      </c>
      <c r="AL999" s="1062">
        <v>5</v>
      </c>
      <c r="AM999" s="1062">
        <v>7</v>
      </c>
      <c r="AN999" s="1076">
        <v>1</v>
      </c>
      <c r="AQ999" s="1062">
        <v>0</v>
      </c>
      <c r="AR999" s="1062">
        <v>2</v>
      </c>
      <c r="AS999" s="1062">
        <v>5</v>
      </c>
      <c r="AT999" s="1062">
        <v>7</v>
      </c>
      <c r="AU999" s="1082">
        <v>1</v>
      </c>
      <c r="AX999" s="1062">
        <v>0</v>
      </c>
      <c r="AY999" s="1062">
        <v>2</v>
      </c>
      <c r="AZ999" s="1062">
        <v>5</v>
      </c>
      <c r="BA999" s="1062">
        <v>7</v>
      </c>
      <c r="BB999" s="1082">
        <v>1</v>
      </c>
      <c r="BC999" s="1082" t="s">
        <v>323</v>
      </c>
      <c r="BP999" s="1062">
        <v>0</v>
      </c>
      <c r="BQ999" s="1128">
        <v>1</v>
      </c>
      <c r="BR999" s="1081">
        <v>0</v>
      </c>
      <c r="BV999" s="1062">
        <v>0</v>
      </c>
      <c r="BW999" s="1076">
        <v>1</v>
      </c>
      <c r="CA999" s="1062">
        <v>0</v>
      </c>
      <c r="CB999" s="1062">
        <v>1</v>
      </c>
      <c r="CC999" s="1062">
        <v>7</v>
      </c>
      <c r="CD999" s="1062">
        <v>8</v>
      </c>
      <c r="CE999" s="1082">
        <v>1</v>
      </c>
      <c r="CF999" s="1082" t="s">
        <v>323</v>
      </c>
      <c r="CH999" s="1062">
        <v>0</v>
      </c>
      <c r="CI999" s="1062">
        <v>3</v>
      </c>
      <c r="CJ999" s="1062">
        <v>9</v>
      </c>
      <c r="CK999" s="1062">
        <v>12</v>
      </c>
      <c r="CL999" s="1082">
        <v>1</v>
      </c>
      <c r="CP999" s="1062">
        <v>0</v>
      </c>
      <c r="CQ999" s="1062">
        <v>0</v>
      </c>
      <c r="CR999" s="1062">
        <v>0</v>
      </c>
      <c r="CS999" s="1062">
        <v>0</v>
      </c>
      <c r="CT999" s="1082">
        <v>1</v>
      </c>
      <c r="CW999" s="1062">
        <v>0</v>
      </c>
      <c r="CX999" s="1062">
        <v>1</v>
      </c>
      <c r="CY999" s="1062">
        <v>0</v>
      </c>
      <c r="CZ999" s="1062">
        <v>1</v>
      </c>
      <c r="DA999" s="1082">
        <v>1</v>
      </c>
      <c r="DB999" s="1082"/>
      <c r="DC999" s="1082"/>
      <c r="DD999" s="1082"/>
      <c r="DE999" s="1082"/>
      <c r="DF999" s="1082"/>
      <c r="DG999" s="1082"/>
      <c r="DH999" s="1082"/>
      <c r="DI999" s="1082"/>
      <c r="DJ999" s="1082"/>
      <c r="DK999" s="1082"/>
      <c r="DL999" s="1082"/>
      <c r="EF999" s="1062">
        <v>0</v>
      </c>
      <c r="EG999" s="1062">
        <v>5</v>
      </c>
      <c r="EH999" s="1062">
        <v>6</v>
      </c>
      <c r="EI999" s="1062">
        <v>11</v>
      </c>
      <c r="EJ999" s="1082">
        <v>1</v>
      </c>
      <c r="EM999" s="1062">
        <v>0</v>
      </c>
      <c r="EN999" s="1062">
        <v>8</v>
      </c>
      <c r="EO999" s="1062">
        <v>6</v>
      </c>
      <c r="EP999" s="1062">
        <v>14</v>
      </c>
      <c r="EQ999" s="1082">
        <v>1</v>
      </c>
      <c r="ER999" s="1082" t="s">
        <v>323</v>
      </c>
      <c r="EU999" s="1062">
        <v>0</v>
      </c>
      <c r="EV999" s="1062">
        <v>1</v>
      </c>
      <c r="EW999" s="1062">
        <v>4</v>
      </c>
      <c r="EX999" s="1062">
        <v>5</v>
      </c>
      <c r="EY999" s="1081">
        <v>1</v>
      </c>
      <c r="FB999" s="1062">
        <v>0</v>
      </c>
      <c r="FC999" s="1062">
        <v>4</v>
      </c>
      <c r="FD999" s="1062">
        <v>5</v>
      </c>
      <c r="FE999" s="1062">
        <v>9</v>
      </c>
      <c r="FF999" s="1082">
        <v>1</v>
      </c>
      <c r="FJ999" s="1062">
        <v>0</v>
      </c>
      <c r="FK999" s="1062">
        <v>6</v>
      </c>
      <c r="FL999" s="1062">
        <v>2</v>
      </c>
      <c r="FM999" s="1062">
        <v>8</v>
      </c>
      <c r="FN999" s="1124">
        <v>1</v>
      </c>
      <c r="FQ999" s="1062">
        <v>0</v>
      </c>
      <c r="FR999" s="1062">
        <v>6</v>
      </c>
      <c r="FS999" s="1062">
        <v>2</v>
      </c>
      <c r="FT999" s="1062">
        <v>8</v>
      </c>
      <c r="FU999" s="1076">
        <v>1</v>
      </c>
      <c r="FY999" s="1062">
        <v>0</v>
      </c>
      <c r="FZ999" s="1062">
        <v>1</v>
      </c>
      <c r="GA999" s="1062">
        <v>0</v>
      </c>
      <c r="GB999" s="590">
        <v>1</v>
      </c>
      <c r="GC999" s="1139">
        <v>1</v>
      </c>
      <c r="GE999" s="589">
        <v>0</v>
      </c>
      <c r="GF999" s="589">
        <v>17</v>
      </c>
      <c r="GG999" s="589">
        <v>29</v>
      </c>
      <c r="GH999" s="586">
        <v>1</v>
      </c>
      <c r="GI999" s="586">
        <v>2</v>
      </c>
    </row>
    <row r="1000" spans="1:191" hidden="1" x14ac:dyDescent="0.35">
      <c r="A1000" s="1227">
        <v>44120</v>
      </c>
      <c r="Q1000" s="1062">
        <v>0</v>
      </c>
      <c r="R1000" s="1062">
        <v>2</v>
      </c>
      <c r="S1000" s="1062">
        <v>1</v>
      </c>
      <c r="T1000" s="1062">
        <v>3</v>
      </c>
      <c r="U1000" s="1076">
        <v>1</v>
      </c>
      <c r="W1000" s="1062">
        <v>0</v>
      </c>
      <c r="X1000" s="1062">
        <v>3</v>
      </c>
      <c r="Y1000" s="1062">
        <v>1</v>
      </c>
      <c r="Z1000" s="1062">
        <v>4</v>
      </c>
      <c r="AA1000" s="1076">
        <v>1</v>
      </c>
      <c r="AC1000" s="1062">
        <v>0</v>
      </c>
      <c r="AD1000" s="1062">
        <v>1</v>
      </c>
      <c r="AE1000" s="1062">
        <v>2</v>
      </c>
      <c r="AF1000" s="1062">
        <v>3</v>
      </c>
      <c r="AG1000" s="1076">
        <v>1</v>
      </c>
      <c r="AJ1000" s="1062">
        <v>0</v>
      </c>
      <c r="AK1000" s="1062">
        <v>2</v>
      </c>
      <c r="AL1000" s="1062">
        <v>3</v>
      </c>
      <c r="AM1000" s="1062">
        <v>5</v>
      </c>
      <c r="AN1000" s="1076">
        <v>1</v>
      </c>
      <c r="AQ1000" s="1062">
        <v>0</v>
      </c>
      <c r="AR1000" s="1062">
        <v>4</v>
      </c>
      <c r="AS1000" s="1062">
        <v>0</v>
      </c>
      <c r="AT1000" s="1062">
        <v>4</v>
      </c>
      <c r="AU1000" s="1082">
        <v>1</v>
      </c>
      <c r="AX1000" s="1062">
        <v>0</v>
      </c>
      <c r="AY1000" s="1062">
        <v>4</v>
      </c>
      <c r="AZ1000" s="1062">
        <v>0</v>
      </c>
      <c r="BA1000" s="1062">
        <v>4</v>
      </c>
      <c r="BB1000" s="1082">
        <v>1</v>
      </c>
      <c r="BC1000" s="1082" t="s">
        <v>323</v>
      </c>
      <c r="BP1000" s="1062">
        <v>0</v>
      </c>
      <c r="BQ1000" s="1128">
        <v>1</v>
      </c>
      <c r="BR1000" s="1081">
        <v>0</v>
      </c>
      <c r="BV1000" s="1062">
        <v>0</v>
      </c>
      <c r="BW1000" s="1076">
        <v>1</v>
      </c>
      <c r="CA1000" s="1062">
        <v>0</v>
      </c>
      <c r="CB1000" s="1062">
        <v>1</v>
      </c>
      <c r="CC1000" s="1062">
        <v>0</v>
      </c>
      <c r="CD1000" s="1062">
        <v>1</v>
      </c>
      <c r="CE1000" s="1082">
        <v>1</v>
      </c>
      <c r="CF1000" s="1082" t="s">
        <v>323</v>
      </c>
      <c r="CH1000" s="1062">
        <v>0</v>
      </c>
      <c r="CI1000" s="1062">
        <v>2</v>
      </c>
      <c r="CJ1000" s="1062">
        <v>8</v>
      </c>
      <c r="CK1000" s="1062">
        <v>10</v>
      </c>
      <c r="CL1000" s="1082">
        <v>1</v>
      </c>
      <c r="CP1000" s="1062">
        <v>0</v>
      </c>
      <c r="CQ1000" s="1062">
        <v>0</v>
      </c>
      <c r="CR1000" s="1062">
        <v>0</v>
      </c>
      <c r="CS1000" s="1062">
        <v>0</v>
      </c>
      <c r="CT1000" s="1082">
        <v>1</v>
      </c>
      <c r="CW1000" s="1062">
        <v>0</v>
      </c>
      <c r="CX1000" s="1062">
        <v>0</v>
      </c>
      <c r="CY1000" s="1062">
        <v>0</v>
      </c>
      <c r="CZ1000" s="1062">
        <v>0</v>
      </c>
      <c r="DA1000" s="1082">
        <v>1</v>
      </c>
      <c r="DB1000" s="1082"/>
      <c r="DC1000" s="1082"/>
      <c r="DD1000" s="1082"/>
      <c r="DE1000" s="1082"/>
      <c r="DF1000" s="1082"/>
      <c r="DG1000" s="1082"/>
      <c r="DH1000" s="1082"/>
      <c r="DI1000" s="1082"/>
      <c r="DJ1000" s="1082"/>
      <c r="DK1000" s="1082"/>
      <c r="DL1000" s="1082"/>
      <c r="EF1000" s="1062">
        <v>0</v>
      </c>
      <c r="EG1000" s="1062">
        <v>2</v>
      </c>
      <c r="EH1000" s="1062">
        <v>3</v>
      </c>
      <c r="EI1000" s="1062">
        <v>5</v>
      </c>
      <c r="EJ1000" s="1082">
        <v>1</v>
      </c>
      <c r="EM1000" s="1062">
        <v>0</v>
      </c>
      <c r="EN1000" s="1062">
        <v>6</v>
      </c>
      <c r="EO1000" s="1062">
        <v>6</v>
      </c>
      <c r="EP1000" s="1062">
        <v>12</v>
      </c>
      <c r="EQ1000" s="1082">
        <v>1</v>
      </c>
      <c r="ER1000" s="1082" t="s">
        <v>323</v>
      </c>
      <c r="EU1000" s="1062">
        <v>0</v>
      </c>
      <c r="EV1000" s="1062">
        <v>2</v>
      </c>
      <c r="EW1000" s="1062">
        <v>4</v>
      </c>
      <c r="EX1000" s="1062">
        <v>6</v>
      </c>
      <c r="EY1000" s="1081">
        <v>1</v>
      </c>
      <c r="FB1000" s="1062">
        <v>0</v>
      </c>
      <c r="FC1000" s="1062">
        <v>7</v>
      </c>
      <c r="FD1000" s="1062">
        <v>6</v>
      </c>
      <c r="FE1000" s="1062">
        <v>13</v>
      </c>
      <c r="FF1000" s="1082">
        <v>1</v>
      </c>
      <c r="FJ1000" s="1062">
        <v>0</v>
      </c>
      <c r="FK1000" s="1062">
        <v>2</v>
      </c>
      <c r="FL1000" s="1062">
        <v>4</v>
      </c>
      <c r="FM1000" s="1062">
        <v>6</v>
      </c>
      <c r="FN1000" s="1124">
        <v>1</v>
      </c>
      <c r="FQ1000" s="1062">
        <v>0</v>
      </c>
      <c r="FR1000" s="1062">
        <v>9</v>
      </c>
      <c r="FS1000" s="1062">
        <v>5</v>
      </c>
      <c r="FT1000" s="1062">
        <v>14</v>
      </c>
      <c r="FU1000" s="1076">
        <v>1</v>
      </c>
      <c r="FY1000" s="1062">
        <v>2</v>
      </c>
      <c r="FZ1000" s="1062">
        <v>0</v>
      </c>
      <c r="GA1000" s="1062">
        <v>0</v>
      </c>
      <c r="GB1000" s="590">
        <v>2</v>
      </c>
      <c r="GC1000" s="1139">
        <v>1</v>
      </c>
      <c r="GE1000" s="589">
        <v>2</v>
      </c>
      <c r="GF1000" s="589">
        <v>12</v>
      </c>
      <c r="GG1000" s="589">
        <v>13</v>
      </c>
      <c r="GH1000" s="586">
        <v>0</v>
      </c>
      <c r="GI1000" s="586">
        <v>2</v>
      </c>
    </row>
    <row r="1001" spans="1:191" hidden="1" x14ac:dyDescent="0.35">
      <c r="A1001" s="1225">
        <v>44123</v>
      </c>
      <c r="Q1001" s="1062">
        <v>0</v>
      </c>
      <c r="R1001" s="1062">
        <v>8</v>
      </c>
      <c r="S1001" s="1062">
        <v>5</v>
      </c>
      <c r="T1001" s="1062">
        <v>13</v>
      </c>
      <c r="U1001" s="1076">
        <v>1</v>
      </c>
      <c r="W1001" s="1062">
        <v>0</v>
      </c>
      <c r="X1001" s="1062">
        <v>8</v>
      </c>
      <c r="Y1001" s="1062">
        <v>5</v>
      </c>
      <c r="Z1001" s="1062">
        <v>13</v>
      </c>
      <c r="AA1001" s="1076">
        <v>1</v>
      </c>
      <c r="AC1001" s="1062">
        <v>0</v>
      </c>
      <c r="AD1001" s="1062">
        <v>10</v>
      </c>
      <c r="AE1001" s="1062">
        <v>9</v>
      </c>
      <c r="AF1001" s="1062">
        <v>19</v>
      </c>
      <c r="AG1001" s="1076">
        <v>1</v>
      </c>
      <c r="AJ1001" s="1062">
        <v>0</v>
      </c>
      <c r="AK1001" s="1062">
        <v>11</v>
      </c>
      <c r="AL1001" s="1062">
        <v>9</v>
      </c>
      <c r="AM1001" s="1062">
        <v>20</v>
      </c>
      <c r="AN1001" s="1076">
        <v>1</v>
      </c>
      <c r="AQ1001" s="1062">
        <v>0</v>
      </c>
      <c r="AR1001" s="1062">
        <v>0</v>
      </c>
      <c r="AS1001" s="1062">
        <v>2</v>
      </c>
      <c r="AT1001" s="1062">
        <v>2</v>
      </c>
      <c r="AU1001" s="1082">
        <v>1</v>
      </c>
      <c r="AX1001" s="1062">
        <v>0</v>
      </c>
      <c r="AY1001" s="1062">
        <v>1</v>
      </c>
      <c r="AZ1001" s="1062">
        <v>2</v>
      </c>
      <c r="BA1001" s="1062">
        <v>3</v>
      </c>
      <c r="BB1001" s="1082">
        <v>1</v>
      </c>
      <c r="BC1001" s="1082" t="s">
        <v>323</v>
      </c>
      <c r="BP1001" s="1062">
        <v>0</v>
      </c>
      <c r="BQ1001" s="1128">
        <v>1</v>
      </c>
      <c r="BR1001" s="1081">
        <v>0</v>
      </c>
      <c r="BV1001" s="1062">
        <v>0</v>
      </c>
      <c r="BW1001" s="1076">
        <v>1</v>
      </c>
      <c r="CA1001" s="1062">
        <v>0</v>
      </c>
      <c r="CB1001" s="1062">
        <v>2</v>
      </c>
      <c r="CC1001" s="1062">
        <v>3</v>
      </c>
      <c r="CD1001" s="1062">
        <v>5</v>
      </c>
      <c r="CE1001" s="1082">
        <v>1</v>
      </c>
      <c r="CF1001" s="1082" t="s">
        <v>323</v>
      </c>
      <c r="CH1001" s="1062">
        <v>0</v>
      </c>
      <c r="CI1001" s="1062">
        <v>3</v>
      </c>
      <c r="CJ1001" s="1062">
        <v>8</v>
      </c>
      <c r="CK1001" s="1062">
        <v>11</v>
      </c>
      <c r="CL1001" s="1082">
        <v>1</v>
      </c>
      <c r="CP1001" s="1062">
        <v>0</v>
      </c>
      <c r="CQ1001" s="1062">
        <v>0</v>
      </c>
      <c r="CR1001" s="1062">
        <v>0</v>
      </c>
      <c r="CS1001" s="1062">
        <v>0</v>
      </c>
      <c r="CT1001" s="1082">
        <v>1</v>
      </c>
      <c r="CW1001" s="1062">
        <v>0</v>
      </c>
      <c r="CX1001" s="1062">
        <v>0</v>
      </c>
      <c r="CY1001" s="1062">
        <v>0</v>
      </c>
      <c r="CZ1001" s="1062">
        <v>0</v>
      </c>
      <c r="DA1001" s="1082">
        <v>1</v>
      </c>
      <c r="DB1001" s="1082"/>
      <c r="DC1001" s="1082"/>
      <c r="DD1001" s="1082"/>
      <c r="DE1001" s="1082"/>
      <c r="DF1001" s="1082"/>
      <c r="DG1001" s="1082"/>
      <c r="DH1001" s="1082"/>
      <c r="DI1001" s="1082"/>
      <c r="DJ1001" s="1082"/>
      <c r="DK1001" s="1082"/>
      <c r="DL1001" s="1082"/>
      <c r="EF1001" s="1062">
        <v>0</v>
      </c>
      <c r="EG1001" s="1062">
        <v>3</v>
      </c>
      <c r="EH1001" s="1062">
        <v>2</v>
      </c>
      <c r="EI1001" s="1062">
        <v>5</v>
      </c>
      <c r="EJ1001" s="1082">
        <v>1</v>
      </c>
      <c r="EM1001" s="1062">
        <v>0</v>
      </c>
      <c r="EN1001" s="1062">
        <v>3</v>
      </c>
      <c r="EO1001" s="1062">
        <v>5</v>
      </c>
      <c r="EP1001" s="1062">
        <v>8</v>
      </c>
      <c r="EQ1001" s="1082">
        <v>1</v>
      </c>
      <c r="ER1001" s="1082" t="s">
        <v>323</v>
      </c>
      <c r="EU1001" s="1062">
        <v>0</v>
      </c>
      <c r="EV1001" s="1062">
        <v>3</v>
      </c>
      <c r="EW1001" s="1062">
        <v>1</v>
      </c>
      <c r="EX1001" s="1062">
        <v>4</v>
      </c>
      <c r="EY1001" s="1081">
        <v>1</v>
      </c>
      <c r="FB1001" s="1062">
        <v>0</v>
      </c>
      <c r="FC1001" s="1062">
        <v>3</v>
      </c>
      <c r="FD1001" s="1062">
        <v>3</v>
      </c>
      <c r="FE1001" s="1062">
        <v>6</v>
      </c>
      <c r="FF1001" s="1082">
        <v>1</v>
      </c>
      <c r="FJ1001" s="1062">
        <v>1</v>
      </c>
      <c r="FK1001" s="1062">
        <v>2</v>
      </c>
      <c r="FL1001" s="1062">
        <v>3</v>
      </c>
      <c r="FM1001" s="1062">
        <v>6</v>
      </c>
      <c r="FN1001" s="1124">
        <v>1</v>
      </c>
      <c r="FQ1001" s="1062">
        <v>1</v>
      </c>
      <c r="FR1001" s="1062">
        <v>4</v>
      </c>
      <c r="FS1001" s="1062">
        <v>3</v>
      </c>
      <c r="FT1001" s="1062">
        <v>8</v>
      </c>
      <c r="FU1001" s="1076">
        <v>1</v>
      </c>
      <c r="FY1001" s="1062">
        <v>0</v>
      </c>
      <c r="FZ1001" s="1062">
        <v>0</v>
      </c>
      <c r="GA1001" s="1062">
        <v>2</v>
      </c>
      <c r="GB1001" s="590">
        <v>2</v>
      </c>
      <c r="GC1001" s="1139">
        <v>1</v>
      </c>
      <c r="GE1001" s="589">
        <v>1</v>
      </c>
      <c r="GF1001" s="589">
        <v>20</v>
      </c>
      <c r="GG1001" s="589">
        <v>22</v>
      </c>
      <c r="GH1001" s="586">
        <v>0</v>
      </c>
      <c r="GI1001" s="586">
        <v>2</v>
      </c>
    </row>
    <row r="1002" spans="1:191" hidden="1" x14ac:dyDescent="0.35">
      <c r="A1002" s="1225">
        <v>44124</v>
      </c>
      <c r="Q1002" s="1062">
        <v>1</v>
      </c>
      <c r="R1002" s="1062">
        <v>3</v>
      </c>
      <c r="S1002" s="1062">
        <v>6</v>
      </c>
      <c r="T1002" s="1062">
        <v>10</v>
      </c>
      <c r="U1002" s="1076">
        <v>1</v>
      </c>
      <c r="W1002" s="1062">
        <v>1</v>
      </c>
      <c r="X1002" s="1062">
        <v>5</v>
      </c>
      <c r="Y1002" s="1062">
        <v>6</v>
      </c>
      <c r="Z1002" s="1062">
        <v>12</v>
      </c>
      <c r="AA1002" s="1076">
        <v>1</v>
      </c>
      <c r="AC1002" s="1062">
        <v>1</v>
      </c>
      <c r="AD1002" s="1062">
        <v>1</v>
      </c>
      <c r="AE1002" s="1062">
        <v>7</v>
      </c>
      <c r="AF1002" s="1062">
        <v>9</v>
      </c>
      <c r="AG1002" s="1076">
        <v>1</v>
      </c>
      <c r="AJ1002" s="1062">
        <v>1</v>
      </c>
      <c r="AK1002" s="1062">
        <v>2</v>
      </c>
      <c r="AL1002" s="1062">
        <v>8</v>
      </c>
      <c r="AM1002" s="1062">
        <v>11</v>
      </c>
      <c r="AN1002" s="1076">
        <v>1</v>
      </c>
      <c r="AQ1002" s="1062">
        <v>0</v>
      </c>
      <c r="AR1002" s="1062">
        <v>3</v>
      </c>
      <c r="AS1002" s="1062">
        <v>4</v>
      </c>
      <c r="AT1002" s="1062">
        <v>7</v>
      </c>
      <c r="AU1002" s="1082">
        <v>1</v>
      </c>
      <c r="AX1002" s="1062">
        <v>0</v>
      </c>
      <c r="AY1002" s="1062">
        <v>3</v>
      </c>
      <c r="AZ1002" s="1062">
        <v>5</v>
      </c>
      <c r="BA1002" s="1062">
        <v>8</v>
      </c>
      <c r="BB1002" s="1082">
        <v>1</v>
      </c>
      <c r="BC1002" s="1082" t="s">
        <v>323</v>
      </c>
      <c r="BP1002" s="1062">
        <v>0</v>
      </c>
      <c r="BQ1002" s="1128">
        <v>1</v>
      </c>
      <c r="BR1002" s="1081">
        <v>0</v>
      </c>
      <c r="BV1002" s="1062">
        <v>0</v>
      </c>
      <c r="BW1002" s="1076">
        <v>1</v>
      </c>
      <c r="CA1002" s="1062">
        <v>1</v>
      </c>
      <c r="CB1002" s="1062">
        <v>1</v>
      </c>
      <c r="CC1002" s="1062">
        <v>5</v>
      </c>
      <c r="CD1002" s="1062">
        <v>7</v>
      </c>
      <c r="CE1002" s="1082">
        <v>1</v>
      </c>
      <c r="CF1002" s="1082" t="s">
        <v>323</v>
      </c>
      <c r="CH1002" s="1062">
        <v>1</v>
      </c>
      <c r="CI1002" s="1062">
        <v>3</v>
      </c>
      <c r="CJ1002" s="1062">
        <v>9</v>
      </c>
      <c r="CK1002" s="1062">
        <v>13</v>
      </c>
      <c r="CL1002" s="1082">
        <v>1</v>
      </c>
      <c r="CP1002" s="1062">
        <v>0</v>
      </c>
      <c r="CQ1002" s="1062">
        <v>0</v>
      </c>
      <c r="CR1002" s="1062">
        <v>0</v>
      </c>
      <c r="CS1002" s="1062">
        <v>0</v>
      </c>
      <c r="CT1002" s="1082">
        <v>1</v>
      </c>
      <c r="CW1002" s="1062">
        <v>0</v>
      </c>
      <c r="CX1002" s="1062">
        <v>0</v>
      </c>
      <c r="CY1002" s="1062">
        <v>0</v>
      </c>
      <c r="CZ1002" s="1062">
        <v>0</v>
      </c>
      <c r="DA1002" s="1082">
        <v>1</v>
      </c>
      <c r="DB1002" s="1082"/>
      <c r="DC1002" s="1082"/>
      <c r="DD1002" s="1082"/>
      <c r="DE1002" s="1082"/>
      <c r="DF1002" s="1082"/>
      <c r="DG1002" s="1082"/>
      <c r="DH1002" s="1082"/>
      <c r="DI1002" s="1082"/>
      <c r="DJ1002" s="1082"/>
      <c r="DK1002" s="1082"/>
      <c r="DL1002" s="1082"/>
      <c r="EF1002" s="1062">
        <v>0</v>
      </c>
      <c r="EG1002" s="1062">
        <v>1</v>
      </c>
      <c r="EH1002" s="1062">
        <v>6</v>
      </c>
      <c r="EI1002" s="1062">
        <v>7</v>
      </c>
      <c r="EJ1002" s="1082">
        <v>1</v>
      </c>
      <c r="EM1002" s="1062">
        <v>0</v>
      </c>
      <c r="EN1002" s="1062">
        <v>4</v>
      </c>
      <c r="EO1002" s="1062">
        <v>11</v>
      </c>
      <c r="EP1002" s="1062">
        <v>15</v>
      </c>
      <c r="EQ1002" s="1082">
        <v>1</v>
      </c>
      <c r="ER1002" s="1082" t="s">
        <v>323</v>
      </c>
      <c r="EU1002" s="1062">
        <v>1</v>
      </c>
      <c r="EV1002" s="1062">
        <v>4</v>
      </c>
      <c r="EW1002" s="1062">
        <v>3</v>
      </c>
      <c r="EX1002" s="1062">
        <v>8</v>
      </c>
      <c r="EY1002" s="1081">
        <v>1</v>
      </c>
      <c r="FB1002" s="1062">
        <v>1</v>
      </c>
      <c r="FC1002" s="1062">
        <v>4</v>
      </c>
      <c r="FD1002" s="1062">
        <v>6</v>
      </c>
      <c r="FE1002" s="1062">
        <v>11</v>
      </c>
      <c r="FF1002" s="1082">
        <v>1</v>
      </c>
      <c r="FJ1002" s="1062">
        <v>1</v>
      </c>
      <c r="FK1002" s="1062">
        <v>3</v>
      </c>
      <c r="FL1002" s="1062">
        <v>6</v>
      </c>
      <c r="FM1002" s="1062">
        <v>10</v>
      </c>
      <c r="FN1002" s="1124">
        <v>1</v>
      </c>
      <c r="FQ1002" s="1062">
        <v>1</v>
      </c>
      <c r="FR1002" s="1062">
        <v>3</v>
      </c>
      <c r="FS1002" s="1062">
        <v>9</v>
      </c>
      <c r="FT1002" s="1062">
        <v>13</v>
      </c>
      <c r="FU1002" s="1076">
        <v>1</v>
      </c>
      <c r="FY1002" s="1062">
        <v>0</v>
      </c>
      <c r="FZ1002" s="1062">
        <v>0</v>
      </c>
      <c r="GA1002" s="1062">
        <v>2</v>
      </c>
      <c r="GB1002" s="590">
        <v>2</v>
      </c>
      <c r="GC1002" s="1139">
        <v>1</v>
      </c>
      <c r="GE1002" s="589">
        <v>4</v>
      </c>
      <c r="GF1002" s="589">
        <v>13</v>
      </c>
      <c r="GG1002" s="589">
        <v>33</v>
      </c>
      <c r="GH1002" s="586">
        <v>0</v>
      </c>
      <c r="GI1002" s="586">
        <v>0</v>
      </c>
    </row>
    <row r="1003" spans="1:191" hidden="1" x14ac:dyDescent="0.35">
      <c r="A1003" s="1225">
        <v>44125</v>
      </c>
      <c r="Q1003" s="1062">
        <v>0</v>
      </c>
      <c r="R1003" s="1062">
        <v>4</v>
      </c>
      <c r="S1003" s="1062">
        <v>1</v>
      </c>
      <c r="T1003" s="1062">
        <v>5</v>
      </c>
      <c r="U1003" s="1076">
        <v>1</v>
      </c>
      <c r="W1003" s="1062">
        <v>0</v>
      </c>
      <c r="X1003" s="1062">
        <v>5</v>
      </c>
      <c r="Y1003" s="1062">
        <v>1</v>
      </c>
      <c r="Z1003" s="1062">
        <v>6</v>
      </c>
      <c r="AA1003" s="1076">
        <v>1</v>
      </c>
      <c r="AC1003" s="1062">
        <v>0</v>
      </c>
      <c r="AD1003" s="1062">
        <v>4</v>
      </c>
      <c r="AE1003" s="1062">
        <v>2</v>
      </c>
      <c r="AF1003" s="1062">
        <v>6</v>
      </c>
      <c r="AG1003" s="1076">
        <v>1</v>
      </c>
      <c r="AJ1003" s="1062">
        <v>0</v>
      </c>
      <c r="AK1003" s="1062">
        <v>4</v>
      </c>
      <c r="AL1003" s="1062">
        <v>2</v>
      </c>
      <c r="AM1003" s="1062">
        <v>6</v>
      </c>
      <c r="AN1003" s="1076">
        <v>1</v>
      </c>
      <c r="AQ1003" s="1062">
        <v>0</v>
      </c>
      <c r="AR1003" s="1062">
        <v>3</v>
      </c>
      <c r="AS1003" s="1062">
        <v>5</v>
      </c>
      <c r="AT1003" s="1062">
        <v>8</v>
      </c>
      <c r="AU1003" s="1082">
        <v>1</v>
      </c>
      <c r="AX1003" s="1062">
        <v>0</v>
      </c>
      <c r="AY1003" s="1062">
        <v>3</v>
      </c>
      <c r="AZ1003" s="1062">
        <v>5</v>
      </c>
      <c r="BA1003" s="1062">
        <v>8</v>
      </c>
      <c r="BB1003" s="1082">
        <v>1</v>
      </c>
      <c r="BC1003" s="1082" t="s">
        <v>323</v>
      </c>
      <c r="BP1003" s="1062">
        <v>0</v>
      </c>
      <c r="BQ1003" s="1128">
        <v>1</v>
      </c>
      <c r="BR1003" s="1081">
        <v>0</v>
      </c>
      <c r="BV1003" s="1062">
        <v>0</v>
      </c>
      <c r="BW1003" s="1076">
        <v>1</v>
      </c>
      <c r="CA1003" s="1062">
        <v>0</v>
      </c>
      <c r="CB1003" s="1062">
        <v>2</v>
      </c>
      <c r="CC1003" s="1062">
        <v>1</v>
      </c>
      <c r="CD1003" s="1062">
        <v>3</v>
      </c>
      <c r="CE1003" s="1082">
        <v>1</v>
      </c>
      <c r="CF1003" s="1082" t="s">
        <v>323</v>
      </c>
      <c r="CH1003" s="1062">
        <v>1</v>
      </c>
      <c r="CI1003" s="1062">
        <v>4</v>
      </c>
      <c r="CJ1003" s="1062">
        <v>4</v>
      </c>
      <c r="CK1003" s="1062">
        <v>9</v>
      </c>
      <c r="CL1003" s="1082">
        <v>1</v>
      </c>
      <c r="CP1003" s="1062">
        <v>0</v>
      </c>
      <c r="CQ1003" s="1062">
        <v>0</v>
      </c>
      <c r="CR1003" s="1062">
        <v>0</v>
      </c>
      <c r="CS1003" s="1062">
        <v>0</v>
      </c>
      <c r="CT1003" s="1082">
        <v>1</v>
      </c>
      <c r="CW1003" s="1062">
        <v>0</v>
      </c>
      <c r="CX1003" s="1062">
        <v>0</v>
      </c>
      <c r="CY1003" s="1062">
        <v>1</v>
      </c>
      <c r="CZ1003" s="1062">
        <v>1</v>
      </c>
      <c r="DA1003" s="1082">
        <v>1</v>
      </c>
      <c r="DB1003" s="1082"/>
      <c r="DC1003" s="1082"/>
      <c r="DD1003" s="1082"/>
      <c r="DE1003" s="1082"/>
      <c r="DF1003" s="1082"/>
      <c r="DG1003" s="1082"/>
      <c r="DH1003" s="1082"/>
      <c r="DI1003" s="1082"/>
      <c r="DJ1003" s="1082"/>
      <c r="DK1003" s="1082"/>
      <c r="DL1003" s="1082"/>
      <c r="EF1003" s="1062">
        <v>0</v>
      </c>
      <c r="EG1003" s="1062">
        <v>2</v>
      </c>
      <c r="EH1003" s="1062">
        <v>1</v>
      </c>
      <c r="EI1003" s="1062">
        <v>3</v>
      </c>
      <c r="EJ1003" s="1082">
        <v>1</v>
      </c>
      <c r="EM1003" s="1062">
        <v>0</v>
      </c>
      <c r="EN1003" s="1062">
        <v>4</v>
      </c>
      <c r="EO1003" s="1062">
        <v>3</v>
      </c>
      <c r="EP1003" s="1062">
        <v>7</v>
      </c>
      <c r="EQ1003" s="1082">
        <v>1</v>
      </c>
      <c r="ER1003" s="1082" t="s">
        <v>323</v>
      </c>
      <c r="EU1003" s="1062">
        <v>0</v>
      </c>
      <c r="EV1003" s="1062">
        <v>3</v>
      </c>
      <c r="EW1003" s="1062">
        <v>3</v>
      </c>
      <c r="EX1003" s="1062">
        <v>6</v>
      </c>
      <c r="EY1003" s="1081">
        <v>1</v>
      </c>
      <c r="FB1003" s="1062">
        <v>0</v>
      </c>
      <c r="FC1003" s="1062">
        <v>6</v>
      </c>
      <c r="FD1003" s="1062">
        <v>4</v>
      </c>
      <c r="FE1003" s="1062">
        <v>10</v>
      </c>
      <c r="FF1003" s="1082">
        <v>1</v>
      </c>
      <c r="FJ1003" s="1062">
        <v>2</v>
      </c>
      <c r="FK1003" s="1062">
        <v>4</v>
      </c>
      <c r="FL1003" s="1062">
        <v>3</v>
      </c>
      <c r="FM1003" s="1062">
        <v>9</v>
      </c>
      <c r="FN1003" s="1124">
        <v>1</v>
      </c>
      <c r="FQ1003" s="1062">
        <v>3</v>
      </c>
      <c r="FR1003" s="1062">
        <v>9</v>
      </c>
      <c r="FS1003" s="1062">
        <v>5</v>
      </c>
      <c r="FT1003" s="1062">
        <v>17</v>
      </c>
      <c r="FU1003" s="1076">
        <v>1</v>
      </c>
      <c r="FY1003" s="1062">
        <v>0</v>
      </c>
      <c r="FZ1003" s="1062">
        <v>0</v>
      </c>
      <c r="GA1003" s="1062">
        <v>0</v>
      </c>
      <c r="GB1003" s="590">
        <v>0</v>
      </c>
      <c r="GC1003" s="1139">
        <v>1</v>
      </c>
      <c r="GE1003" s="589">
        <v>2</v>
      </c>
      <c r="GF1003" s="589">
        <v>18</v>
      </c>
      <c r="GG1003" s="589">
        <v>15</v>
      </c>
      <c r="GH1003" s="586">
        <v>0</v>
      </c>
      <c r="GI1003" s="586">
        <v>0</v>
      </c>
    </row>
    <row r="1004" spans="1:191" hidden="1" x14ac:dyDescent="0.35">
      <c r="A1004" s="1225">
        <v>44126</v>
      </c>
      <c r="Q1004" s="1062">
        <v>1</v>
      </c>
      <c r="R1004" s="1062">
        <v>9</v>
      </c>
      <c r="S1004" s="1062">
        <v>7</v>
      </c>
      <c r="T1004" s="1062">
        <v>17</v>
      </c>
      <c r="U1004" s="1076">
        <v>1</v>
      </c>
      <c r="W1004" s="1062">
        <v>1</v>
      </c>
      <c r="X1004" s="1062">
        <v>10</v>
      </c>
      <c r="Y1004" s="1062">
        <v>7</v>
      </c>
      <c r="Z1004" s="1062">
        <v>18</v>
      </c>
      <c r="AA1004" s="1076">
        <v>1</v>
      </c>
      <c r="AC1004" s="1062">
        <v>0</v>
      </c>
      <c r="AD1004" s="1062">
        <v>4</v>
      </c>
      <c r="AE1004" s="1062">
        <v>4</v>
      </c>
      <c r="AF1004" s="1062">
        <v>8</v>
      </c>
      <c r="AG1004" s="1076">
        <v>1</v>
      </c>
      <c r="AJ1004" s="1062">
        <v>0</v>
      </c>
      <c r="AK1004" s="1062">
        <v>5</v>
      </c>
      <c r="AL1004" s="1062">
        <v>5</v>
      </c>
      <c r="AM1004" s="1062">
        <v>10</v>
      </c>
      <c r="AN1004" s="1076">
        <v>1</v>
      </c>
      <c r="AQ1004" s="1062">
        <v>0</v>
      </c>
      <c r="AR1004" s="1062">
        <v>2</v>
      </c>
      <c r="AS1004" s="1062">
        <v>0</v>
      </c>
      <c r="AT1004" s="1062">
        <v>2</v>
      </c>
      <c r="AU1004" s="1082">
        <v>1</v>
      </c>
      <c r="AX1004" s="1062">
        <v>0</v>
      </c>
      <c r="AY1004" s="1062">
        <v>2</v>
      </c>
      <c r="AZ1004" s="1062">
        <v>0</v>
      </c>
      <c r="BA1004" s="1062">
        <v>2</v>
      </c>
      <c r="BB1004" s="1082">
        <v>1</v>
      </c>
      <c r="BC1004" s="1082" t="s">
        <v>323</v>
      </c>
      <c r="BP1004" s="1062">
        <v>0</v>
      </c>
      <c r="BQ1004" s="1128">
        <v>1</v>
      </c>
      <c r="BR1004" s="1081">
        <v>0</v>
      </c>
      <c r="BV1004" s="1062">
        <v>0</v>
      </c>
      <c r="BW1004" s="1076">
        <v>1</v>
      </c>
      <c r="CA1004" s="1062">
        <v>0</v>
      </c>
      <c r="CB1004" s="1062">
        <v>1</v>
      </c>
      <c r="CC1004" s="1062">
        <v>1</v>
      </c>
      <c r="CD1004" s="1062">
        <v>2</v>
      </c>
      <c r="CE1004" s="1082">
        <v>1</v>
      </c>
      <c r="CF1004" s="1082" t="s">
        <v>323</v>
      </c>
      <c r="CH1004" s="1062">
        <v>0</v>
      </c>
      <c r="CI1004" s="1062">
        <v>2</v>
      </c>
      <c r="CJ1004" s="1062">
        <v>6</v>
      </c>
      <c r="CK1004" s="1062">
        <v>8</v>
      </c>
      <c r="CL1004" s="1082">
        <v>1</v>
      </c>
      <c r="CP1004" s="1062">
        <v>0</v>
      </c>
      <c r="CQ1004" s="1062">
        <v>0</v>
      </c>
      <c r="CR1004" s="1062">
        <v>0</v>
      </c>
      <c r="CS1004" s="1062">
        <v>0</v>
      </c>
      <c r="CT1004" s="1082">
        <v>1</v>
      </c>
      <c r="CW1004" s="1062">
        <v>0</v>
      </c>
      <c r="CX1004" s="1062">
        <v>0</v>
      </c>
      <c r="CY1004" s="1062">
        <v>0</v>
      </c>
      <c r="CZ1004" s="1062">
        <v>0</v>
      </c>
      <c r="DA1004" s="1082">
        <v>1</v>
      </c>
      <c r="DB1004" s="1082"/>
      <c r="DC1004" s="1082"/>
      <c r="DD1004" s="1082"/>
      <c r="DE1004" s="1082"/>
      <c r="DF1004" s="1082"/>
      <c r="DG1004" s="1082"/>
      <c r="DH1004" s="1082"/>
      <c r="DI1004" s="1082"/>
      <c r="DJ1004" s="1082"/>
      <c r="DK1004" s="1082"/>
      <c r="DL1004" s="1082"/>
      <c r="EF1004" s="1062">
        <v>1</v>
      </c>
      <c r="EG1004" s="1062">
        <v>3</v>
      </c>
      <c r="EH1004" s="1062">
        <v>2</v>
      </c>
      <c r="EI1004" s="1062">
        <v>6</v>
      </c>
      <c r="EJ1004" s="1082">
        <v>1</v>
      </c>
      <c r="EM1004" s="1062">
        <v>1</v>
      </c>
      <c r="EN1004" s="1062">
        <v>6</v>
      </c>
      <c r="EO1004" s="1062">
        <v>7</v>
      </c>
      <c r="EP1004" s="1062">
        <v>14</v>
      </c>
      <c r="EQ1004" s="1082">
        <v>1</v>
      </c>
      <c r="ER1004" s="1082" t="s">
        <v>323</v>
      </c>
      <c r="EU1004" s="1062">
        <v>1</v>
      </c>
      <c r="EV1004" s="1062">
        <v>4</v>
      </c>
      <c r="EW1004" s="1062">
        <v>1</v>
      </c>
      <c r="EX1004" s="1062">
        <v>6</v>
      </c>
      <c r="EY1004" s="1081">
        <v>1</v>
      </c>
      <c r="FB1004" s="1062">
        <v>1</v>
      </c>
      <c r="FC1004" s="1062">
        <v>4</v>
      </c>
      <c r="FD1004" s="1062">
        <v>3</v>
      </c>
      <c r="FE1004" s="1062">
        <v>8</v>
      </c>
      <c r="FF1004" s="1082">
        <v>1</v>
      </c>
      <c r="FJ1004" s="1062">
        <v>0</v>
      </c>
      <c r="FK1004" s="1062">
        <v>5</v>
      </c>
      <c r="FL1004" s="1062">
        <v>4</v>
      </c>
      <c r="FM1004" s="1062">
        <v>9</v>
      </c>
      <c r="FN1004" s="1124">
        <v>1</v>
      </c>
      <c r="FQ1004" s="1062">
        <v>1</v>
      </c>
      <c r="FR1004" s="1062">
        <v>6</v>
      </c>
      <c r="FS1004" s="1062">
        <v>4</v>
      </c>
      <c r="FT1004" s="1062">
        <v>11</v>
      </c>
      <c r="FU1004" s="1076">
        <v>1</v>
      </c>
      <c r="FY1004" s="1062">
        <v>0</v>
      </c>
      <c r="FZ1004" s="1062">
        <v>0</v>
      </c>
      <c r="GA1004" s="1062">
        <v>0</v>
      </c>
      <c r="GB1004" s="590">
        <v>0</v>
      </c>
      <c r="GC1004" s="1139">
        <v>1</v>
      </c>
      <c r="GE1004" s="589">
        <v>2</v>
      </c>
      <c r="GF1004" s="589">
        <v>19</v>
      </c>
      <c r="GG1004" s="589">
        <v>12</v>
      </c>
      <c r="GH1004" s="586">
        <v>4</v>
      </c>
      <c r="GI1004" s="586">
        <v>1</v>
      </c>
    </row>
    <row r="1005" spans="1:191" hidden="1" x14ac:dyDescent="0.35">
      <c r="A1005" s="1227">
        <v>44127</v>
      </c>
      <c r="Q1005" s="1062">
        <v>0</v>
      </c>
      <c r="R1005" s="1062">
        <v>2</v>
      </c>
      <c r="S1005" s="1062">
        <v>2</v>
      </c>
      <c r="T1005" s="1062">
        <v>4</v>
      </c>
      <c r="U1005" s="1076">
        <v>1</v>
      </c>
      <c r="W1005" s="1062">
        <v>0</v>
      </c>
      <c r="X1005" s="1062">
        <v>4</v>
      </c>
      <c r="Y1005" s="1062">
        <v>3</v>
      </c>
      <c r="Z1005" s="1062">
        <v>7</v>
      </c>
      <c r="AA1005" s="1076">
        <v>1</v>
      </c>
      <c r="AC1005" s="1062">
        <v>0</v>
      </c>
      <c r="AD1005" s="1062">
        <v>3</v>
      </c>
      <c r="AE1005" s="1062">
        <v>2</v>
      </c>
      <c r="AF1005" s="1062">
        <v>5</v>
      </c>
      <c r="AG1005" s="1076">
        <v>1</v>
      </c>
      <c r="AJ1005" s="1062">
        <v>0</v>
      </c>
      <c r="AK1005" s="1062">
        <v>3</v>
      </c>
      <c r="AL1005" s="1062">
        <v>2</v>
      </c>
      <c r="AM1005" s="1062">
        <v>5</v>
      </c>
      <c r="AN1005" s="1076">
        <v>1</v>
      </c>
      <c r="AQ1005" s="1062">
        <v>0</v>
      </c>
      <c r="AR1005" s="1062">
        <v>3</v>
      </c>
      <c r="AS1005" s="1062">
        <v>4</v>
      </c>
      <c r="AT1005" s="1062">
        <v>7</v>
      </c>
      <c r="AU1005" s="1082">
        <v>1</v>
      </c>
      <c r="AX1005" s="1062">
        <v>0</v>
      </c>
      <c r="AY1005" s="1062">
        <v>4</v>
      </c>
      <c r="AZ1005" s="1062">
        <v>5</v>
      </c>
      <c r="BA1005" s="1062">
        <v>9</v>
      </c>
      <c r="BB1005" s="1082">
        <v>1</v>
      </c>
      <c r="BC1005" s="1082" t="s">
        <v>323</v>
      </c>
      <c r="BP1005" s="1062">
        <v>0</v>
      </c>
      <c r="BQ1005" s="1128">
        <v>1</v>
      </c>
      <c r="BR1005" s="1081">
        <v>0</v>
      </c>
      <c r="BV1005" s="1062">
        <v>0</v>
      </c>
      <c r="BW1005" s="1076">
        <v>1</v>
      </c>
      <c r="CA1005" s="1062">
        <v>0</v>
      </c>
      <c r="CB1005" s="1062">
        <v>0</v>
      </c>
      <c r="CC1005" s="1062">
        <v>1</v>
      </c>
      <c r="CD1005" s="1062">
        <v>1</v>
      </c>
      <c r="CE1005" s="1082">
        <v>1</v>
      </c>
      <c r="CF1005" s="1082" t="s">
        <v>323</v>
      </c>
      <c r="CH1005" s="1062">
        <v>0</v>
      </c>
      <c r="CI1005" s="1062">
        <v>4</v>
      </c>
      <c r="CJ1005" s="1062">
        <v>5</v>
      </c>
      <c r="CK1005" s="1062">
        <v>9</v>
      </c>
      <c r="CL1005" s="1082">
        <v>1</v>
      </c>
      <c r="CP1005" s="1062">
        <v>0</v>
      </c>
      <c r="CQ1005" s="1062">
        <v>0</v>
      </c>
      <c r="CR1005" s="1062">
        <v>0</v>
      </c>
      <c r="CS1005" s="1062">
        <v>0</v>
      </c>
      <c r="CT1005" s="1082">
        <v>1</v>
      </c>
      <c r="CW1005" s="1062">
        <v>0</v>
      </c>
      <c r="CX1005" s="1062">
        <v>0</v>
      </c>
      <c r="CY1005" s="1062">
        <v>0</v>
      </c>
      <c r="CZ1005" s="1062">
        <v>0</v>
      </c>
      <c r="DA1005" s="1082">
        <v>1</v>
      </c>
      <c r="DB1005" s="1082"/>
      <c r="DC1005" s="1082"/>
      <c r="DD1005" s="1082"/>
      <c r="DE1005" s="1082"/>
      <c r="DF1005" s="1082"/>
      <c r="DG1005" s="1082"/>
      <c r="DH1005" s="1082"/>
      <c r="DI1005" s="1082"/>
      <c r="DJ1005" s="1082"/>
      <c r="DK1005" s="1082"/>
      <c r="DL1005" s="1082"/>
      <c r="EF1005" s="1062">
        <v>2</v>
      </c>
      <c r="EG1005" s="1062">
        <v>1</v>
      </c>
      <c r="EH1005" s="1062">
        <v>5</v>
      </c>
      <c r="EI1005" s="1062">
        <v>8</v>
      </c>
      <c r="EJ1005" s="1082">
        <v>1</v>
      </c>
      <c r="EM1005" s="1062">
        <v>2</v>
      </c>
      <c r="EN1005" s="1062">
        <v>2</v>
      </c>
      <c r="EO1005" s="1062">
        <v>9</v>
      </c>
      <c r="EP1005" s="1062">
        <v>13</v>
      </c>
      <c r="EQ1005" s="1082">
        <v>1</v>
      </c>
      <c r="ER1005" s="1082" t="s">
        <v>323</v>
      </c>
      <c r="EU1005" s="1062">
        <v>0</v>
      </c>
      <c r="EV1005" s="1062">
        <v>0</v>
      </c>
      <c r="EW1005" s="1062">
        <v>2</v>
      </c>
      <c r="EX1005" s="1062">
        <v>2</v>
      </c>
      <c r="EY1005" s="1081">
        <v>1</v>
      </c>
      <c r="FB1005" s="1062">
        <v>0</v>
      </c>
      <c r="FC1005" s="1062">
        <v>5</v>
      </c>
      <c r="FD1005" s="1062">
        <v>3</v>
      </c>
      <c r="FE1005" s="1062">
        <v>8</v>
      </c>
      <c r="FF1005" s="1082">
        <v>1</v>
      </c>
      <c r="FJ1005" s="1062">
        <v>0</v>
      </c>
      <c r="FK1005" s="1062">
        <v>4</v>
      </c>
      <c r="FL1005" s="1062">
        <v>3</v>
      </c>
      <c r="FM1005" s="1062">
        <v>7</v>
      </c>
      <c r="FN1005" s="1124">
        <v>1</v>
      </c>
      <c r="FQ1005" s="1062">
        <v>1</v>
      </c>
      <c r="FR1005" s="1062">
        <v>5</v>
      </c>
      <c r="FS1005" s="1062">
        <v>4</v>
      </c>
      <c r="FT1005" s="1062">
        <v>10</v>
      </c>
      <c r="FU1005" s="1076">
        <v>1</v>
      </c>
      <c r="FY1005" s="1062">
        <v>1</v>
      </c>
      <c r="FZ1005" s="1062">
        <v>0</v>
      </c>
      <c r="GA1005" s="1062">
        <v>0</v>
      </c>
      <c r="GB1005" s="590">
        <v>1</v>
      </c>
      <c r="GC1005" s="1139">
        <v>1</v>
      </c>
      <c r="GE1005" s="589">
        <v>3</v>
      </c>
      <c r="GF1005" s="589">
        <v>11</v>
      </c>
      <c r="GG1005" s="589">
        <v>17</v>
      </c>
      <c r="GH1005" s="586">
        <v>0</v>
      </c>
      <c r="GI1005" s="586">
        <v>0</v>
      </c>
    </row>
    <row r="1006" spans="1:191" hidden="1" x14ac:dyDescent="0.35">
      <c r="A1006" s="1225">
        <v>44130</v>
      </c>
      <c r="Q1006" s="1062">
        <v>0</v>
      </c>
      <c r="R1006" s="1062">
        <v>3</v>
      </c>
      <c r="S1006" s="1062">
        <v>5</v>
      </c>
      <c r="T1006" s="1062">
        <v>8</v>
      </c>
      <c r="U1006" s="1076">
        <v>1</v>
      </c>
      <c r="W1006" s="1062">
        <v>0</v>
      </c>
      <c r="X1006" s="1062">
        <v>5</v>
      </c>
      <c r="Y1006" s="1062">
        <v>5</v>
      </c>
      <c r="Z1006" s="1062">
        <v>10</v>
      </c>
      <c r="AA1006" s="1076">
        <v>1</v>
      </c>
      <c r="AC1006" s="1062">
        <v>0</v>
      </c>
      <c r="AD1006" s="1062">
        <v>3</v>
      </c>
      <c r="AE1006" s="1062">
        <v>6</v>
      </c>
      <c r="AF1006" s="1062">
        <v>9</v>
      </c>
      <c r="AG1006" s="1076">
        <v>1</v>
      </c>
      <c r="AJ1006" s="1062">
        <v>0</v>
      </c>
      <c r="AK1006" s="1062">
        <v>3</v>
      </c>
      <c r="AL1006" s="1062">
        <v>6</v>
      </c>
      <c r="AM1006" s="1062">
        <v>9</v>
      </c>
      <c r="AN1006" s="1076">
        <v>1</v>
      </c>
      <c r="AQ1006" s="1062">
        <v>0</v>
      </c>
      <c r="AR1006" s="1062">
        <v>5</v>
      </c>
      <c r="AS1006" s="1062">
        <v>5</v>
      </c>
      <c r="AT1006" s="1062">
        <v>10</v>
      </c>
      <c r="AU1006" s="1082">
        <v>1</v>
      </c>
      <c r="AX1006" s="1062">
        <v>0</v>
      </c>
      <c r="AY1006" s="1062">
        <v>5</v>
      </c>
      <c r="AZ1006" s="1062">
        <v>6</v>
      </c>
      <c r="BA1006" s="1062">
        <v>11</v>
      </c>
      <c r="BB1006" s="1082">
        <v>1</v>
      </c>
      <c r="BC1006" s="1082" t="s">
        <v>323</v>
      </c>
      <c r="BP1006" s="1062">
        <v>0</v>
      </c>
      <c r="BQ1006" s="1128">
        <v>1</v>
      </c>
      <c r="BR1006" s="1081">
        <v>0</v>
      </c>
      <c r="BV1006" s="1062">
        <v>0</v>
      </c>
      <c r="BW1006" s="1076">
        <v>1</v>
      </c>
      <c r="CA1006" s="1062">
        <v>0</v>
      </c>
      <c r="CB1006" s="1062">
        <v>2</v>
      </c>
      <c r="CC1006" s="1062">
        <v>2</v>
      </c>
      <c r="CD1006" s="1062">
        <v>4</v>
      </c>
      <c r="CE1006" s="1082">
        <v>1</v>
      </c>
      <c r="CF1006" s="1082" t="s">
        <v>323</v>
      </c>
      <c r="CH1006" s="1062">
        <v>0</v>
      </c>
      <c r="CI1006" s="1062">
        <v>4</v>
      </c>
      <c r="CJ1006" s="1062">
        <v>5</v>
      </c>
      <c r="CK1006" s="1062">
        <v>9</v>
      </c>
      <c r="CL1006" s="1082">
        <v>1</v>
      </c>
      <c r="CP1006" s="1062">
        <v>0</v>
      </c>
      <c r="CQ1006" s="1062">
        <v>0</v>
      </c>
      <c r="CR1006" s="1062">
        <v>0</v>
      </c>
      <c r="CS1006" s="1062">
        <v>0</v>
      </c>
      <c r="CT1006" s="1082">
        <v>1</v>
      </c>
      <c r="CU1006" s="1082" t="s">
        <v>323</v>
      </c>
      <c r="CW1006" s="1062">
        <v>0</v>
      </c>
      <c r="CX1006" s="1062">
        <v>0</v>
      </c>
      <c r="CY1006" s="1062">
        <v>0</v>
      </c>
      <c r="CZ1006" s="1062">
        <v>0</v>
      </c>
      <c r="DA1006" s="1082">
        <v>1</v>
      </c>
      <c r="DB1006" s="1082"/>
      <c r="DC1006" s="1082"/>
      <c r="DD1006" s="1082"/>
      <c r="DE1006" s="1082"/>
      <c r="DF1006" s="1082"/>
      <c r="DG1006" s="1082"/>
      <c r="DH1006" s="1082"/>
      <c r="DI1006" s="1082"/>
      <c r="DJ1006" s="1082"/>
      <c r="DK1006" s="1082"/>
      <c r="DL1006" s="1082"/>
      <c r="EF1006" s="1062">
        <v>0</v>
      </c>
      <c r="EG1006" s="1062">
        <v>3</v>
      </c>
      <c r="EH1006" s="1062">
        <v>4</v>
      </c>
      <c r="EI1006" s="1062">
        <v>7</v>
      </c>
      <c r="EJ1006" s="1082">
        <v>1</v>
      </c>
      <c r="EM1006" s="1062">
        <v>0</v>
      </c>
      <c r="EN1006" s="1062">
        <v>5</v>
      </c>
      <c r="EO1006" s="1062">
        <v>8</v>
      </c>
      <c r="EP1006" s="1062">
        <v>13</v>
      </c>
      <c r="EQ1006" s="1082">
        <v>1</v>
      </c>
      <c r="ER1006" s="1082" t="s">
        <v>323</v>
      </c>
      <c r="EU1006" s="1062">
        <v>1</v>
      </c>
      <c r="EV1006" s="1062">
        <v>2</v>
      </c>
      <c r="EW1006" s="1062">
        <v>2</v>
      </c>
      <c r="EX1006" s="1062">
        <v>5</v>
      </c>
      <c r="EY1006" s="1081">
        <v>1</v>
      </c>
      <c r="FB1006" s="1062">
        <v>1</v>
      </c>
      <c r="FC1006" s="1062">
        <v>3</v>
      </c>
      <c r="FD1006" s="1062">
        <v>3</v>
      </c>
      <c r="FE1006" s="1062">
        <v>7</v>
      </c>
      <c r="FF1006" s="1082">
        <v>1</v>
      </c>
      <c r="FJ1006" s="1062">
        <v>1</v>
      </c>
      <c r="FK1006" s="1062">
        <v>3</v>
      </c>
      <c r="FL1006" s="1062">
        <v>5</v>
      </c>
      <c r="FM1006" s="1062">
        <v>9</v>
      </c>
      <c r="FN1006" s="1124">
        <v>1</v>
      </c>
      <c r="FQ1006" s="1062">
        <v>1</v>
      </c>
      <c r="FR1006" s="1062">
        <v>3</v>
      </c>
      <c r="FS1006" s="1062">
        <v>7</v>
      </c>
      <c r="FT1006" s="1062">
        <v>11</v>
      </c>
      <c r="FU1006" s="1076">
        <v>1</v>
      </c>
      <c r="FY1006" s="1062">
        <v>0</v>
      </c>
      <c r="FZ1006" s="1062">
        <v>0</v>
      </c>
      <c r="GA1006" s="1062">
        <v>0</v>
      </c>
      <c r="GB1006" s="590">
        <v>0</v>
      </c>
      <c r="GC1006" s="1139">
        <v>1</v>
      </c>
      <c r="GE1006" s="589">
        <v>2</v>
      </c>
      <c r="GF1006" s="589">
        <v>18</v>
      </c>
      <c r="GG1006" s="589">
        <v>24</v>
      </c>
      <c r="GH1006" s="586">
        <v>2</v>
      </c>
      <c r="GI1006" s="586">
        <v>2</v>
      </c>
    </row>
    <row r="1007" spans="1:191" hidden="1" x14ac:dyDescent="0.35">
      <c r="A1007" s="1225">
        <v>44131</v>
      </c>
      <c r="Q1007" s="1062">
        <v>1</v>
      </c>
      <c r="R1007" s="1062">
        <v>1</v>
      </c>
      <c r="S1007" s="1062">
        <v>3</v>
      </c>
      <c r="T1007" s="1062">
        <v>5</v>
      </c>
      <c r="U1007" s="1076">
        <v>1</v>
      </c>
      <c r="W1007" s="1062">
        <v>1</v>
      </c>
      <c r="X1007" s="1062">
        <v>1</v>
      </c>
      <c r="Y1007" s="1062">
        <v>4</v>
      </c>
      <c r="Z1007" s="1062">
        <v>6</v>
      </c>
      <c r="AA1007" s="1076">
        <v>1</v>
      </c>
      <c r="AC1007" s="1062">
        <v>0</v>
      </c>
      <c r="AD1007" s="1062">
        <v>2</v>
      </c>
      <c r="AE1007" s="1062">
        <v>3</v>
      </c>
      <c r="AF1007" s="1062">
        <v>5</v>
      </c>
      <c r="AG1007" s="1076">
        <v>1</v>
      </c>
      <c r="AJ1007" s="1062">
        <v>0</v>
      </c>
      <c r="AK1007" s="1062">
        <v>2</v>
      </c>
      <c r="AL1007" s="1062">
        <v>4</v>
      </c>
      <c r="AM1007" s="1062">
        <v>6</v>
      </c>
      <c r="AN1007" s="1076">
        <v>1</v>
      </c>
      <c r="AQ1007" s="1062">
        <v>0</v>
      </c>
      <c r="AR1007" s="1062">
        <v>2</v>
      </c>
      <c r="AS1007" s="1062">
        <v>1</v>
      </c>
      <c r="AT1007" s="1062">
        <v>3</v>
      </c>
      <c r="AU1007" s="1082">
        <v>1</v>
      </c>
      <c r="AX1007" s="1062">
        <v>0</v>
      </c>
      <c r="AY1007" s="1062">
        <v>3</v>
      </c>
      <c r="AZ1007" s="1062">
        <v>1</v>
      </c>
      <c r="BA1007" s="1062">
        <v>4</v>
      </c>
      <c r="BB1007" s="1082">
        <v>1</v>
      </c>
      <c r="BC1007" s="1082" t="s">
        <v>323</v>
      </c>
      <c r="BP1007" s="1062">
        <v>0</v>
      </c>
      <c r="BQ1007" s="1128">
        <v>1</v>
      </c>
      <c r="BR1007" s="1081">
        <v>0</v>
      </c>
      <c r="BV1007" s="1062">
        <v>0</v>
      </c>
      <c r="BW1007" s="1076">
        <v>1</v>
      </c>
      <c r="CA1007" s="1062">
        <v>1</v>
      </c>
      <c r="CB1007" s="1062">
        <v>1</v>
      </c>
      <c r="CC1007" s="1062">
        <v>5</v>
      </c>
      <c r="CD1007" s="1062">
        <v>7</v>
      </c>
      <c r="CE1007" s="1082">
        <v>1</v>
      </c>
      <c r="CF1007" s="1082" t="s">
        <v>323</v>
      </c>
      <c r="CH1007" s="1062">
        <v>1</v>
      </c>
      <c r="CI1007" s="1062">
        <v>2</v>
      </c>
      <c r="CJ1007" s="1062">
        <v>9</v>
      </c>
      <c r="CK1007" s="1062">
        <v>12</v>
      </c>
      <c r="CL1007" s="1082">
        <v>1</v>
      </c>
      <c r="CP1007" s="1062">
        <v>0</v>
      </c>
      <c r="CQ1007" s="1062">
        <v>0</v>
      </c>
      <c r="CR1007" s="1062">
        <v>0</v>
      </c>
      <c r="CS1007" s="1062">
        <v>0</v>
      </c>
      <c r="CT1007" s="1082">
        <v>1</v>
      </c>
      <c r="CU1007" s="1082" t="s">
        <v>323</v>
      </c>
      <c r="CW1007" s="1062">
        <v>0</v>
      </c>
      <c r="CX1007" s="1062">
        <v>0</v>
      </c>
      <c r="CY1007" s="1062">
        <v>0</v>
      </c>
      <c r="CZ1007" s="1062">
        <v>0</v>
      </c>
      <c r="DA1007" s="1082">
        <v>1</v>
      </c>
      <c r="DB1007" s="1082"/>
      <c r="DC1007" s="1082"/>
      <c r="DD1007" s="1082"/>
      <c r="DE1007" s="1082"/>
      <c r="DF1007" s="1082"/>
      <c r="DG1007" s="1082"/>
      <c r="DH1007" s="1082"/>
      <c r="DI1007" s="1082"/>
      <c r="DJ1007" s="1082"/>
      <c r="DK1007" s="1082"/>
      <c r="DL1007" s="1082"/>
      <c r="EF1007" s="1062">
        <v>1</v>
      </c>
      <c r="EG1007" s="1062">
        <v>3</v>
      </c>
      <c r="EH1007" s="1062">
        <v>5</v>
      </c>
      <c r="EI1007" s="1062">
        <v>9</v>
      </c>
      <c r="EJ1007" s="1082">
        <v>1</v>
      </c>
      <c r="EM1007" s="1062">
        <v>1</v>
      </c>
      <c r="EN1007" s="1062">
        <v>3</v>
      </c>
      <c r="EO1007" s="1062">
        <v>6</v>
      </c>
      <c r="EP1007" s="1062">
        <v>10</v>
      </c>
      <c r="EQ1007" s="1082">
        <v>1</v>
      </c>
      <c r="ER1007" s="1082" t="s">
        <v>323</v>
      </c>
      <c r="EU1007" s="1062">
        <v>0</v>
      </c>
      <c r="EV1007" s="1062">
        <v>2</v>
      </c>
      <c r="EW1007" s="1062">
        <v>3</v>
      </c>
      <c r="EX1007" s="1062">
        <v>5</v>
      </c>
      <c r="EY1007" s="1081">
        <v>1</v>
      </c>
      <c r="FB1007" s="1062">
        <v>0</v>
      </c>
      <c r="FC1007" s="1062">
        <v>6</v>
      </c>
      <c r="FD1007" s="1062">
        <v>5</v>
      </c>
      <c r="FE1007" s="1062">
        <v>11</v>
      </c>
      <c r="FF1007" s="1082">
        <v>1</v>
      </c>
      <c r="FJ1007" s="1062">
        <v>1</v>
      </c>
      <c r="FK1007" s="1062">
        <v>5</v>
      </c>
      <c r="FL1007" s="1062">
        <v>4</v>
      </c>
      <c r="FM1007" s="1062">
        <v>10</v>
      </c>
      <c r="FN1007" s="1124">
        <v>1</v>
      </c>
      <c r="FQ1007" s="1062">
        <v>1</v>
      </c>
      <c r="FR1007" s="1062">
        <v>6</v>
      </c>
      <c r="FS1007" s="1062">
        <v>4</v>
      </c>
      <c r="FT1007" s="1062">
        <v>11</v>
      </c>
      <c r="FU1007" s="1076">
        <v>1</v>
      </c>
      <c r="FY1007" s="1062">
        <v>0</v>
      </c>
      <c r="FZ1007" s="1062">
        <v>1</v>
      </c>
      <c r="GA1007" s="1062">
        <v>0</v>
      </c>
      <c r="GB1007" s="590">
        <v>1</v>
      </c>
      <c r="GC1007" s="1139">
        <v>1</v>
      </c>
      <c r="GE1007" s="589">
        <v>3</v>
      </c>
      <c r="GF1007" s="589">
        <v>16</v>
      </c>
      <c r="GG1007" s="589">
        <v>21</v>
      </c>
      <c r="GH1007" s="586">
        <v>0</v>
      </c>
      <c r="GI1007" s="586">
        <v>0</v>
      </c>
    </row>
    <row r="1008" spans="1:191" hidden="1" x14ac:dyDescent="0.35">
      <c r="A1008" s="1225">
        <v>44132</v>
      </c>
      <c r="Q1008" s="1062">
        <v>0</v>
      </c>
      <c r="R1008" s="1062">
        <v>1</v>
      </c>
      <c r="S1008" s="1062">
        <v>4</v>
      </c>
      <c r="T1008" s="1062">
        <v>5</v>
      </c>
      <c r="U1008" s="1076">
        <v>1</v>
      </c>
      <c r="W1008" s="1062">
        <v>0</v>
      </c>
      <c r="X1008" s="1062">
        <v>1</v>
      </c>
      <c r="Y1008" s="1062">
        <v>6</v>
      </c>
      <c r="Z1008" s="1062">
        <v>7</v>
      </c>
      <c r="AA1008" s="1076">
        <v>1</v>
      </c>
      <c r="AC1008" s="1062">
        <v>0</v>
      </c>
      <c r="AD1008" s="1062">
        <v>5</v>
      </c>
      <c r="AE1008" s="1062">
        <v>3</v>
      </c>
      <c r="AF1008" s="1062">
        <v>8</v>
      </c>
      <c r="AG1008" s="1076">
        <v>1</v>
      </c>
      <c r="AJ1008" s="1062">
        <v>0</v>
      </c>
      <c r="AK1008" s="1062">
        <v>5</v>
      </c>
      <c r="AL1008" s="1062">
        <v>3</v>
      </c>
      <c r="AM1008" s="1062">
        <v>8</v>
      </c>
      <c r="AN1008" s="1076">
        <v>1</v>
      </c>
      <c r="AQ1008" s="1062">
        <v>0</v>
      </c>
      <c r="AR1008" s="1062">
        <v>4</v>
      </c>
      <c r="AS1008" s="1062">
        <v>3</v>
      </c>
      <c r="AT1008" s="1062">
        <v>7</v>
      </c>
      <c r="AU1008" s="1082">
        <v>1</v>
      </c>
      <c r="AX1008" s="1062">
        <v>0</v>
      </c>
      <c r="AY1008" s="1062">
        <v>4</v>
      </c>
      <c r="AZ1008" s="1062">
        <v>4</v>
      </c>
      <c r="BA1008" s="1062">
        <v>8</v>
      </c>
      <c r="BB1008" s="1082">
        <v>1</v>
      </c>
      <c r="BC1008" s="1082" t="s">
        <v>323</v>
      </c>
      <c r="BP1008" s="1062">
        <v>0</v>
      </c>
      <c r="BQ1008" s="1128">
        <v>1</v>
      </c>
      <c r="BR1008" s="1081">
        <v>0</v>
      </c>
      <c r="BV1008" s="1062">
        <v>0</v>
      </c>
      <c r="BW1008" s="1076">
        <v>1</v>
      </c>
      <c r="CA1008" s="1062">
        <v>0</v>
      </c>
      <c r="CB1008" s="1062">
        <v>3</v>
      </c>
      <c r="CC1008" s="1062">
        <v>3</v>
      </c>
      <c r="CD1008" s="1062">
        <v>6</v>
      </c>
      <c r="CE1008" s="1082">
        <v>1</v>
      </c>
      <c r="CF1008" s="1082" t="s">
        <v>323</v>
      </c>
      <c r="CH1008" s="1062">
        <v>0</v>
      </c>
      <c r="CI1008" s="1062">
        <v>7</v>
      </c>
      <c r="CJ1008" s="1062">
        <v>5</v>
      </c>
      <c r="CK1008" s="1062">
        <v>12</v>
      </c>
      <c r="CL1008" s="1082">
        <v>1</v>
      </c>
      <c r="CP1008" s="1062">
        <v>0</v>
      </c>
      <c r="CQ1008" s="1062">
        <v>0</v>
      </c>
      <c r="CR1008" s="1062">
        <v>0</v>
      </c>
      <c r="CS1008" s="1062">
        <v>0</v>
      </c>
      <c r="CT1008" s="1082">
        <v>1</v>
      </c>
      <c r="CU1008" s="1082" t="s">
        <v>323</v>
      </c>
      <c r="CW1008" s="1062">
        <v>0</v>
      </c>
      <c r="CX1008" s="1062">
        <v>1</v>
      </c>
      <c r="CY1008" s="1062">
        <v>0</v>
      </c>
      <c r="CZ1008" s="1062">
        <v>1</v>
      </c>
      <c r="DA1008" s="1082">
        <v>1</v>
      </c>
      <c r="DB1008" s="1082"/>
      <c r="DC1008" s="1082"/>
      <c r="DD1008" s="1082"/>
      <c r="DE1008" s="1082"/>
      <c r="DF1008" s="1082"/>
      <c r="DG1008" s="1082"/>
      <c r="DH1008" s="1082"/>
      <c r="DI1008" s="1082"/>
      <c r="DJ1008" s="1082"/>
      <c r="DK1008" s="1082"/>
      <c r="DL1008" s="1082"/>
      <c r="EF1008" s="1062">
        <v>0</v>
      </c>
      <c r="EG1008" s="1062">
        <v>0</v>
      </c>
      <c r="EH1008" s="1062">
        <v>0</v>
      </c>
      <c r="EI1008" s="1062">
        <v>0</v>
      </c>
      <c r="EJ1008" s="1082">
        <v>1</v>
      </c>
      <c r="EM1008" s="1062">
        <v>0</v>
      </c>
      <c r="EN1008" s="1062">
        <v>0</v>
      </c>
      <c r="EO1008" s="1062">
        <v>0</v>
      </c>
      <c r="EP1008" s="1062">
        <v>0</v>
      </c>
      <c r="EQ1008" s="1082">
        <v>1</v>
      </c>
      <c r="ER1008" s="1082" t="s">
        <v>323</v>
      </c>
      <c r="EU1008" s="1062">
        <v>0</v>
      </c>
      <c r="EV1008" s="1062">
        <v>7</v>
      </c>
      <c r="EW1008" s="1062">
        <v>6</v>
      </c>
      <c r="EX1008" s="1062">
        <v>13</v>
      </c>
      <c r="EY1008" s="1081">
        <v>1</v>
      </c>
      <c r="FB1008" s="1062">
        <v>0</v>
      </c>
      <c r="FC1008" s="1062">
        <v>11</v>
      </c>
      <c r="FD1008" s="1062">
        <v>6</v>
      </c>
      <c r="FE1008" s="1062">
        <v>17</v>
      </c>
      <c r="FF1008" s="1082">
        <v>1</v>
      </c>
      <c r="FJ1008" s="1062">
        <v>0</v>
      </c>
      <c r="FK1008" s="1062">
        <v>4</v>
      </c>
      <c r="FL1008" s="1062">
        <v>6</v>
      </c>
      <c r="FM1008" s="1062">
        <v>10</v>
      </c>
      <c r="FN1008" s="1124">
        <v>1</v>
      </c>
      <c r="FQ1008" s="1062">
        <v>0</v>
      </c>
      <c r="FR1008" s="1062">
        <v>5</v>
      </c>
      <c r="FS1008" s="1062">
        <v>7</v>
      </c>
      <c r="FT1008" s="1062">
        <v>12</v>
      </c>
      <c r="FU1008" s="1076">
        <v>1</v>
      </c>
      <c r="FY1008" s="1062">
        <v>1</v>
      </c>
      <c r="FZ1008" s="1062">
        <v>0</v>
      </c>
      <c r="GA1008" s="1062">
        <v>0</v>
      </c>
      <c r="GB1008" s="590">
        <v>1</v>
      </c>
      <c r="GC1008" s="1139">
        <v>1</v>
      </c>
      <c r="GE1008" s="589">
        <v>1</v>
      </c>
      <c r="GF1008" s="589">
        <v>23</v>
      </c>
      <c r="GG1008" s="589">
        <v>21</v>
      </c>
      <c r="GH1008" s="586">
        <v>1</v>
      </c>
      <c r="GI1008" s="586">
        <v>0</v>
      </c>
    </row>
    <row r="1009" spans="1:192" hidden="1" x14ac:dyDescent="0.35">
      <c r="A1009" s="1225">
        <v>44133</v>
      </c>
      <c r="Q1009" s="1062">
        <v>0</v>
      </c>
      <c r="R1009" s="1062">
        <v>4</v>
      </c>
      <c r="S1009" s="1062">
        <v>4</v>
      </c>
      <c r="T1009" s="1062">
        <v>8</v>
      </c>
      <c r="U1009" s="1076">
        <v>1</v>
      </c>
      <c r="W1009" s="1062">
        <v>0</v>
      </c>
      <c r="X1009" s="1062">
        <v>4</v>
      </c>
      <c r="Y1009" s="1062">
        <v>4</v>
      </c>
      <c r="Z1009" s="1062">
        <v>8</v>
      </c>
      <c r="AA1009" s="1076">
        <v>1</v>
      </c>
      <c r="AC1009" s="1062">
        <v>0</v>
      </c>
      <c r="AD1009" s="1062">
        <v>5</v>
      </c>
      <c r="AE1009" s="1062">
        <v>5</v>
      </c>
      <c r="AF1009" s="1062">
        <v>10</v>
      </c>
      <c r="AG1009" s="1076">
        <v>1</v>
      </c>
      <c r="AJ1009" s="1062">
        <v>0</v>
      </c>
      <c r="AK1009" s="1062">
        <v>6</v>
      </c>
      <c r="AL1009" s="1062">
        <v>6</v>
      </c>
      <c r="AM1009" s="1062">
        <v>12</v>
      </c>
      <c r="AN1009" s="1076">
        <v>1</v>
      </c>
      <c r="AQ1009" s="1062">
        <v>0</v>
      </c>
      <c r="AR1009" s="1062">
        <v>3</v>
      </c>
      <c r="AS1009" s="1062">
        <v>8</v>
      </c>
      <c r="AT1009" s="1062">
        <v>11</v>
      </c>
      <c r="AU1009" s="1082">
        <v>1</v>
      </c>
      <c r="AX1009" s="1062">
        <v>0</v>
      </c>
      <c r="AY1009" s="1062">
        <v>3</v>
      </c>
      <c r="AZ1009" s="1062">
        <v>9</v>
      </c>
      <c r="BA1009" s="1062">
        <v>12</v>
      </c>
      <c r="BB1009" s="1082">
        <v>1</v>
      </c>
      <c r="BC1009" s="1082" t="s">
        <v>323</v>
      </c>
      <c r="BP1009" s="1062">
        <v>0</v>
      </c>
      <c r="BQ1009" s="1128">
        <v>1</v>
      </c>
      <c r="BR1009" s="1081">
        <v>0</v>
      </c>
      <c r="BV1009" s="1062">
        <v>0</v>
      </c>
      <c r="BW1009" s="1076">
        <v>1</v>
      </c>
      <c r="CA1009" s="1062">
        <v>0</v>
      </c>
      <c r="CB1009" s="1062">
        <v>0</v>
      </c>
      <c r="CC1009" s="1062">
        <v>3</v>
      </c>
      <c r="CD1009" s="1062">
        <v>3</v>
      </c>
      <c r="CE1009" s="1082">
        <v>1</v>
      </c>
      <c r="CF1009" s="1082" t="s">
        <v>323</v>
      </c>
      <c r="CH1009" s="1062">
        <v>0</v>
      </c>
      <c r="CI1009" s="1062">
        <v>5</v>
      </c>
      <c r="CJ1009" s="1062">
        <v>12</v>
      </c>
      <c r="CK1009" s="1062">
        <v>17</v>
      </c>
      <c r="CL1009" s="1082">
        <v>1</v>
      </c>
      <c r="CP1009" s="1062">
        <v>0</v>
      </c>
      <c r="CQ1009" s="1062">
        <v>0</v>
      </c>
      <c r="CR1009" s="1062">
        <v>0</v>
      </c>
      <c r="CS1009" s="1062">
        <v>0</v>
      </c>
      <c r="CT1009" s="1082">
        <v>1</v>
      </c>
      <c r="CU1009" s="1082" t="s">
        <v>323</v>
      </c>
      <c r="CW1009" s="1062">
        <v>0</v>
      </c>
      <c r="CX1009" s="1062">
        <v>0</v>
      </c>
      <c r="CY1009" s="1062">
        <v>0</v>
      </c>
      <c r="CZ1009" s="1062">
        <v>0</v>
      </c>
      <c r="DA1009" s="1082">
        <v>1</v>
      </c>
      <c r="DB1009" s="1082"/>
      <c r="DC1009" s="1082"/>
      <c r="DD1009" s="1082"/>
      <c r="DE1009" s="1082"/>
      <c r="DF1009" s="1082"/>
      <c r="DG1009" s="1082"/>
      <c r="DH1009" s="1082"/>
      <c r="DI1009" s="1082"/>
      <c r="DJ1009" s="1082"/>
      <c r="DK1009" s="1082"/>
      <c r="DL1009" s="1082"/>
      <c r="EF1009" s="1062">
        <v>0</v>
      </c>
      <c r="EG1009" s="1062">
        <v>2</v>
      </c>
      <c r="EH1009" s="1062">
        <v>4</v>
      </c>
      <c r="EI1009" s="1062">
        <v>6</v>
      </c>
      <c r="EJ1009" s="1082">
        <v>1</v>
      </c>
      <c r="EM1009" s="1062">
        <v>0</v>
      </c>
      <c r="EN1009" s="1062">
        <v>4</v>
      </c>
      <c r="EO1009" s="1062">
        <v>7</v>
      </c>
      <c r="EP1009" s="1062">
        <v>11</v>
      </c>
      <c r="EQ1009" s="1082">
        <v>1</v>
      </c>
      <c r="ER1009" s="1082" t="s">
        <v>323</v>
      </c>
      <c r="EU1009" s="1062">
        <v>0</v>
      </c>
      <c r="EV1009" s="1062">
        <v>4</v>
      </c>
      <c r="EW1009" s="1062">
        <v>1</v>
      </c>
      <c r="EX1009" s="1062">
        <v>5</v>
      </c>
      <c r="EY1009" s="1081">
        <v>1</v>
      </c>
      <c r="FB1009" s="1062">
        <v>0</v>
      </c>
      <c r="FC1009" s="1062">
        <v>6</v>
      </c>
      <c r="FD1009" s="1062">
        <v>5</v>
      </c>
      <c r="FE1009" s="1062">
        <v>11</v>
      </c>
      <c r="FF1009" s="1082">
        <v>1</v>
      </c>
      <c r="FJ1009" s="1062">
        <v>1</v>
      </c>
      <c r="FK1009" s="1062">
        <v>5</v>
      </c>
      <c r="FL1009" s="1062">
        <v>4</v>
      </c>
      <c r="FM1009" s="1062">
        <v>10</v>
      </c>
      <c r="FN1009" s="1124">
        <v>1</v>
      </c>
      <c r="FQ1009" s="1062">
        <v>1</v>
      </c>
      <c r="FR1009" s="1062">
        <v>6</v>
      </c>
      <c r="FS1009" s="1062">
        <v>7</v>
      </c>
      <c r="FT1009" s="1062">
        <v>14</v>
      </c>
      <c r="FU1009" s="1076">
        <v>1</v>
      </c>
      <c r="FY1009" s="1062">
        <v>0</v>
      </c>
      <c r="FZ1009" s="1062">
        <v>0</v>
      </c>
      <c r="GA1009" s="1062">
        <v>0</v>
      </c>
      <c r="GB1009" s="590">
        <v>0</v>
      </c>
      <c r="GC1009" s="1139">
        <v>1</v>
      </c>
      <c r="GE1009" s="589">
        <v>1</v>
      </c>
      <c r="GF1009" s="589">
        <v>19</v>
      </c>
      <c r="GG1009" s="589">
        <v>25</v>
      </c>
      <c r="GH1009" s="586">
        <v>0</v>
      </c>
      <c r="GI1009" s="586">
        <v>1</v>
      </c>
    </row>
    <row r="1010" spans="1:192" hidden="1" x14ac:dyDescent="0.35">
      <c r="A1010" s="1227">
        <v>44134</v>
      </c>
      <c r="Q1010" s="1062">
        <v>2</v>
      </c>
      <c r="R1010" s="1062">
        <v>3</v>
      </c>
      <c r="S1010" s="1062">
        <v>4</v>
      </c>
      <c r="T1010" s="1062">
        <v>9</v>
      </c>
      <c r="U1010" s="1076">
        <v>1</v>
      </c>
      <c r="W1010" s="1062">
        <v>2</v>
      </c>
      <c r="X1010" s="1062">
        <v>3</v>
      </c>
      <c r="Y1010" s="1062">
        <v>5</v>
      </c>
      <c r="Z1010" s="1062">
        <v>10</v>
      </c>
      <c r="AA1010" s="1076">
        <v>1</v>
      </c>
      <c r="AC1010" s="1062">
        <v>0</v>
      </c>
      <c r="AD1010" s="1062">
        <v>2</v>
      </c>
      <c r="AE1010" s="1062">
        <v>3</v>
      </c>
      <c r="AF1010" s="1062">
        <v>5</v>
      </c>
      <c r="AG1010" s="1076">
        <v>1</v>
      </c>
      <c r="AJ1010" s="1062">
        <v>0</v>
      </c>
      <c r="AK1010" s="1062">
        <v>4</v>
      </c>
      <c r="AL1010" s="1062">
        <v>3</v>
      </c>
      <c r="AM1010" s="1062">
        <v>7</v>
      </c>
      <c r="AN1010" s="1076">
        <v>1</v>
      </c>
      <c r="AQ1010" s="1062">
        <v>0</v>
      </c>
      <c r="AR1010" s="1062">
        <v>4</v>
      </c>
      <c r="AS1010" s="1062">
        <v>1</v>
      </c>
      <c r="AT1010" s="1062">
        <v>5</v>
      </c>
      <c r="AU1010" s="1082">
        <v>1</v>
      </c>
      <c r="AX1010" s="1062">
        <v>0</v>
      </c>
      <c r="AY1010" s="1062">
        <v>5</v>
      </c>
      <c r="AZ1010" s="1062">
        <v>1</v>
      </c>
      <c r="BA1010" s="1062">
        <v>6</v>
      </c>
      <c r="BB1010" s="1082">
        <v>1</v>
      </c>
      <c r="BC1010" s="1082" t="s">
        <v>323</v>
      </c>
      <c r="BP1010" s="1062">
        <v>0</v>
      </c>
      <c r="BQ1010" s="1128">
        <v>1</v>
      </c>
      <c r="BR1010" s="1081">
        <v>0</v>
      </c>
      <c r="BV1010" s="1062">
        <v>0</v>
      </c>
      <c r="BW1010" s="1076">
        <v>1</v>
      </c>
      <c r="CA1010" s="1062">
        <v>0</v>
      </c>
      <c r="CB1010" s="1062">
        <v>3</v>
      </c>
      <c r="CC1010" s="1062">
        <v>4</v>
      </c>
      <c r="CD1010" s="1062">
        <v>7</v>
      </c>
      <c r="CE1010" s="1082">
        <v>1</v>
      </c>
      <c r="CF1010" s="1082" t="s">
        <v>323</v>
      </c>
      <c r="CH1010" s="1062">
        <v>0</v>
      </c>
      <c r="CI1010" s="1062">
        <v>4</v>
      </c>
      <c r="CJ1010" s="1062">
        <v>9</v>
      </c>
      <c r="CK1010" s="1062">
        <v>13</v>
      </c>
      <c r="CL1010" s="1082">
        <v>1</v>
      </c>
      <c r="CP1010" s="1062">
        <v>0</v>
      </c>
      <c r="CQ1010" s="1062">
        <v>0</v>
      </c>
      <c r="CR1010" s="1062">
        <v>0</v>
      </c>
      <c r="CS1010" s="1062">
        <v>0</v>
      </c>
      <c r="CT1010" s="1082">
        <v>1</v>
      </c>
      <c r="CU1010" s="1082" t="s">
        <v>323</v>
      </c>
      <c r="CW1010" s="1062">
        <v>0</v>
      </c>
      <c r="CX1010" s="1062">
        <v>0</v>
      </c>
      <c r="CY1010" s="1062">
        <v>0</v>
      </c>
      <c r="CZ1010" s="1062">
        <v>0</v>
      </c>
      <c r="DA1010" s="1082">
        <v>1</v>
      </c>
      <c r="DB1010" s="1082"/>
      <c r="DC1010" s="1082"/>
      <c r="DD1010" s="1082"/>
      <c r="DE1010" s="1082"/>
      <c r="DF1010" s="1082"/>
      <c r="DG1010" s="1082"/>
      <c r="DH1010" s="1082"/>
      <c r="DI1010" s="1082"/>
      <c r="DJ1010" s="1082"/>
      <c r="DK1010" s="1082"/>
      <c r="DL1010" s="1082"/>
      <c r="EF1010" s="1062">
        <v>0</v>
      </c>
      <c r="EG1010" s="1062">
        <v>0</v>
      </c>
      <c r="EH1010" s="1062">
        <v>0</v>
      </c>
      <c r="EI1010" s="1062">
        <v>0</v>
      </c>
      <c r="EJ1010" s="1082">
        <v>1</v>
      </c>
      <c r="EM1010" s="1062">
        <v>0</v>
      </c>
      <c r="EN1010" s="1062">
        <v>0</v>
      </c>
      <c r="EO1010" s="1062">
        <v>0</v>
      </c>
      <c r="EP1010" s="1062">
        <v>0</v>
      </c>
      <c r="EQ1010" s="1082">
        <v>1</v>
      </c>
      <c r="ER1010" s="1082" t="s">
        <v>323</v>
      </c>
      <c r="EU1010" s="1062">
        <v>0</v>
      </c>
      <c r="EV1010" s="1062">
        <v>4</v>
      </c>
      <c r="EW1010" s="1062">
        <v>5</v>
      </c>
      <c r="EX1010" s="1062">
        <v>9</v>
      </c>
      <c r="EY1010" s="1081">
        <v>1</v>
      </c>
      <c r="FB1010" s="1062">
        <v>0</v>
      </c>
      <c r="FC1010" s="1062">
        <v>5</v>
      </c>
      <c r="FD1010" s="1062">
        <v>8</v>
      </c>
      <c r="FE1010" s="1062">
        <v>13</v>
      </c>
      <c r="FF1010" s="1082">
        <v>1</v>
      </c>
      <c r="FJ1010" s="1062">
        <v>1</v>
      </c>
      <c r="FK1010" s="1062">
        <v>5</v>
      </c>
      <c r="FL1010" s="1062">
        <v>3</v>
      </c>
      <c r="FM1010" s="1062">
        <v>9</v>
      </c>
      <c r="FN1010" s="1124">
        <v>1</v>
      </c>
      <c r="FQ1010" s="1062">
        <v>1</v>
      </c>
      <c r="FR1010" s="1062">
        <v>8</v>
      </c>
      <c r="FS1010" s="1062">
        <v>7</v>
      </c>
      <c r="FT1010" s="1062">
        <v>16</v>
      </c>
      <c r="FU1010" s="1076">
        <v>1</v>
      </c>
      <c r="FY1010" s="1062">
        <v>0</v>
      </c>
      <c r="FZ1010" s="1062">
        <v>0</v>
      </c>
      <c r="GA1010" s="1062">
        <v>0</v>
      </c>
      <c r="GB1010" s="590">
        <v>0</v>
      </c>
      <c r="GC1010" s="1139">
        <v>1</v>
      </c>
      <c r="GE1010" s="589">
        <v>1</v>
      </c>
      <c r="GF1010" s="589">
        <v>18</v>
      </c>
      <c r="GG1010" s="589">
        <v>16</v>
      </c>
      <c r="GH1010" s="586">
        <v>0</v>
      </c>
      <c r="GI1010" s="586">
        <v>1</v>
      </c>
      <c r="GJ1010" s="586">
        <f>SUM(GH989:GI1010)</f>
        <v>27</v>
      </c>
    </row>
    <row r="1011" spans="1:192" hidden="1" x14ac:dyDescent="0.35">
      <c r="A1011" s="1225">
        <v>44137</v>
      </c>
      <c r="Q1011" s="1062">
        <v>1</v>
      </c>
      <c r="R1011" s="1062">
        <v>2</v>
      </c>
      <c r="S1011" s="1062">
        <v>6</v>
      </c>
      <c r="T1011" s="1062">
        <v>9</v>
      </c>
      <c r="U1011" s="1076">
        <v>1</v>
      </c>
      <c r="W1011" s="1062">
        <v>1</v>
      </c>
      <c r="X1011" s="1062">
        <v>2</v>
      </c>
      <c r="Y1011" s="1062">
        <v>7</v>
      </c>
      <c r="Z1011" s="1062">
        <v>10</v>
      </c>
      <c r="AA1011" s="1076">
        <v>1</v>
      </c>
      <c r="AC1011" s="1062">
        <v>4</v>
      </c>
      <c r="AD1011" s="1062">
        <v>2</v>
      </c>
      <c r="AE1011" s="1062">
        <v>2</v>
      </c>
      <c r="AF1011" s="1062">
        <v>8</v>
      </c>
      <c r="AG1011" s="1076">
        <v>1</v>
      </c>
      <c r="AJ1011" s="1062">
        <v>3</v>
      </c>
      <c r="AK1011" s="1062">
        <v>4</v>
      </c>
      <c r="AL1011" s="1062">
        <v>2</v>
      </c>
      <c r="AM1011" s="1062">
        <v>9</v>
      </c>
      <c r="AN1011" s="1076">
        <v>1</v>
      </c>
      <c r="AQ1011" s="1062">
        <v>0</v>
      </c>
      <c r="AR1011" s="1062">
        <v>8</v>
      </c>
      <c r="AS1011" s="1062">
        <v>6</v>
      </c>
      <c r="AT1011" s="1062">
        <v>14</v>
      </c>
      <c r="AU1011" s="1082">
        <v>1</v>
      </c>
      <c r="AX1011" s="1062">
        <v>0</v>
      </c>
      <c r="AY1011" s="1062">
        <v>9</v>
      </c>
      <c r="AZ1011" s="1062">
        <v>7</v>
      </c>
      <c r="BA1011" s="1062">
        <v>16</v>
      </c>
      <c r="BB1011" s="1082">
        <v>1</v>
      </c>
      <c r="BC1011" s="1082" t="s">
        <v>323</v>
      </c>
      <c r="BP1011" s="1062">
        <v>0</v>
      </c>
      <c r="BQ1011" s="1128">
        <v>1</v>
      </c>
      <c r="BR1011" s="1081">
        <v>0</v>
      </c>
      <c r="BV1011" s="1062">
        <v>0</v>
      </c>
      <c r="BW1011" s="1076">
        <v>1</v>
      </c>
      <c r="CA1011" s="1062">
        <v>1</v>
      </c>
      <c r="CB1011" s="1062">
        <v>4</v>
      </c>
      <c r="CC1011" s="1062">
        <v>2</v>
      </c>
      <c r="CD1011" s="1062">
        <v>7</v>
      </c>
      <c r="CE1011" s="1082">
        <v>1</v>
      </c>
      <c r="CF1011" s="1082" t="s">
        <v>323</v>
      </c>
      <c r="CH1011" s="1062">
        <v>1</v>
      </c>
      <c r="CI1011" s="1062">
        <v>5</v>
      </c>
      <c r="CJ1011" s="1062">
        <v>5</v>
      </c>
      <c r="CK1011" s="1062">
        <v>11</v>
      </c>
      <c r="CL1011" s="1082">
        <v>1</v>
      </c>
      <c r="CP1011" s="1062">
        <v>2</v>
      </c>
      <c r="CQ1011" s="1062">
        <v>0</v>
      </c>
      <c r="CR1011" s="1062">
        <v>0</v>
      </c>
      <c r="CS1011" s="1062">
        <v>2</v>
      </c>
      <c r="CT1011" s="1082">
        <v>1</v>
      </c>
      <c r="CU1011" s="1082" t="s">
        <v>323</v>
      </c>
      <c r="CW1011" s="1062">
        <v>2</v>
      </c>
      <c r="CX1011" s="1062">
        <v>0</v>
      </c>
      <c r="CY1011" s="1062">
        <v>0</v>
      </c>
      <c r="CZ1011" s="1062">
        <v>2</v>
      </c>
      <c r="DA1011" s="1082">
        <v>1</v>
      </c>
      <c r="DB1011" s="1082"/>
      <c r="DC1011" s="1082"/>
      <c r="DD1011" s="1082"/>
      <c r="DE1011" s="1082"/>
      <c r="DF1011" s="1082"/>
      <c r="DG1011" s="1082"/>
      <c r="DH1011" s="1082"/>
      <c r="DI1011" s="1082"/>
      <c r="DJ1011" s="1082"/>
      <c r="DK1011" s="1082"/>
      <c r="DL1011" s="1082"/>
      <c r="EF1011" s="1062">
        <v>6</v>
      </c>
      <c r="EG1011" s="1062">
        <v>1</v>
      </c>
      <c r="EH1011" s="1062">
        <v>0</v>
      </c>
      <c r="EI1011" s="1062">
        <v>7</v>
      </c>
      <c r="EJ1011" s="1082">
        <v>1</v>
      </c>
      <c r="EM1011" s="1062">
        <v>6</v>
      </c>
      <c r="EN1011" s="1062">
        <v>1</v>
      </c>
      <c r="EO1011" s="1062">
        <v>1</v>
      </c>
      <c r="EP1011" s="1062">
        <v>8</v>
      </c>
      <c r="EQ1011" s="1082">
        <v>1</v>
      </c>
      <c r="ER1011" s="1082" t="s">
        <v>323</v>
      </c>
      <c r="EU1011" s="1062">
        <v>0</v>
      </c>
      <c r="EV1011" s="1062">
        <v>4</v>
      </c>
      <c r="EW1011" s="1062">
        <v>3</v>
      </c>
      <c r="EX1011" s="1062">
        <v>7</v>
      </c>
      <c r="EY1011" s="1081">
        <v>1</v>
      </c>
      <c r="FB1011" s="1062">
        <v>0</v>
      </c>
      <c r="FC1011" s="1062">
        <v>6</v>
      </c>
      <c r="FD1011" s="1062">
        <v>6</v>
      </c>
      <c r="FE1011" s="1062">
        <v>12</v>
      </c>
      <c r="FF1011" s="1082">
        <v>1</v>
      </c>
      <c r="FJ1011" s="1062">
        <v>3</v>
      </c>
      <c r="FK1011" s="1062">
        <v>5</v>
      </c>
      <c r="FL1011" s="1062">
        <v>4</v>
      </c>
      <c r="FM1011" s="1062">
        <v>12</v>
      </c>
      <c r="FN1011" s="1124">
        <v>1</v>
      </c>
      <c r="FQ1011" s="1062">
        <v>3</v>
      </c>
      <c r="FR1011" s="1062">
        <v>7</v>
      </c>
      <c r="FS1011" s="1062">
        <v>4</v>
      </c>
      <c r="FT1011" s="1062">
        <v>14</v>
      </c>
      <c r="FU1011" s="1076">
        <v>1</v>
      </c>
      <c r="FY1011" s="1062">
        <v>1</v>
      </c>
      <c r="FZ1011" s="1062">
        <v>1</v>
      </c>
      <c r="GA1011" s="1062">
        <v>3</v>
      </c>
      <c r="GB1011" s="590">
        <v>5</v>
      </c>
      <c r="GC1011" s="1139">
        <v>1</v>
      </c>
      <c r="GE1011" s="589">
        <v>17</v>
      </c>
      <c r="GF1011" s="589">
        <v>25</v>
      </c>
      <c r="GG1011" s="589">
        <v>20</v>
      </c>
      <c r="GH1011" s="586">
        <v>2</v>
      </c>
      <c r="GI1011" s="586">
        <v>0</v>
      </c>
    </row>
    <row r="1012" spans="1:192" hidden="1" x14ac:dyDescent="0.35">
      <c r="A1012" s="1225">
        <v>44138</v>
      </c>
      <c r="Q1012" s="1062">
        <v>0</v>
      </c>
      <c r="R1012" s="1062">
        <v>3</v>
      </c>
      <c r="S1012" s="1062">
        <v>6</v>
      </c>
      <c r="T1012" s="1062">
        <v>9</v>
      </c>
      <c r="U1012" s="1076">
        <v>1</v>
      </c>
      <c r="W1012" s="1062">
        <v>0</v>
      </c>
      <c r="X1012" s="1062">
        <v>3</v>
      </c>
      <c r="Y1012" s="1062">
        <v>8</v>
      </c>
      <c r="Z1012" s="1062">
        <v>11</v>
      </c>
      <c r="AA1012" s="1076">
        <v>1</v>
      </c>
      <c r="AC1012" s="1062">
        <v>6</v>
      </c>
      <c r="AD1012" s="1062">
        <v>0</v>
      </c>
      <c r="AE1012" s="1062">
        <v>4</v>
      </c>
      <c r="AF1012" s="1062">
        <v>10</v>
      </c>
      <c r="AG1012" s="1076">
        <v>1</v>
      </c>
      <c r="AJ1012" s="1062">
        <v>6</v>
      </c>
      <c r="AK1012" s="1062">
        <v>1</v>
      </c>
      <c r="AL1012" s="1062">
        <v>4</v>
      </c>
      <c r="AM1012" s="1062">
        <v>11</v>
      </c>
      <c r="AN1012" s="1076">
        <v>1</v>
      </c>
      <c r="AQ1012" s="1062">
        <v>0</v>
      </c>
      <c r="AR1012" s="1062">
        <v>3</v>
      </c>
      <c r="AS1012" s="1062">
        <v>6</v>
      </c>
      <c r="AT1012" s="1062">
        <v>9</v>
      </c>
      <c r="AU1012" s="1082">
        <v>1</v>
      </c>
      <c r="AX1012" s="1062">
        <v>0</v>
      </c>
      <c r="AY1012" s="1062">
        <v>4</v>
      </c>
      <c r="AZ1012" s="1062">
        <v>8</v>
      </c>
      <c r="BA1012" s="1062">
        <v>12</v>
      </c>
      <c r="BB1012" s="1082">
        <v>1</v>
      </c>
      <c r="BC1012" s="1082" t="s">
        <v>323</v>
      </c>
      <c r="BP1012" s="1062">
        <v>0</v>
      </c>
      <c r="BQ1012" s="1128">
        <v>1</v>
      </c>
      <c r="BR1012" s="1081">
        <v>0</v>
      </c>
      <c r="BV1012" s="1062">
        <v>0</v>
      </c>
      <c r="BW1012" s="1076">
        <v>1</v>
      </c>
      <c r="CA1012" s="1062">
        <v>0</v>
      </c>
      <c r="CB1012" s="1062">
        <v>2</v>
      </c>
      <c r="CC1012" s="1062">
        <v>5</v>
      </c>
      <c r="CD1012" s="1062">
        <v>7</v>
      </c>
      <c r="CE1012" s="1082">
        <v>1</v>
      </c>
      <c r="CF1012" s="1082" t="s">
        <v>323</v>
      </c>
      <c r="CH1012" s="1062">
        <v>0</v>
      </c>
      <c r="CI1012" s="1062">
        <v>5</v>
      </c>
      <c r="CJ1012" s="1062">
        <v>8</v>
      </c>
      <c r="CK1012" s="1062">
        <v>13</v>
      </c>
      <c r="CL1012" s="1082">
        <v>1</v>
      </c>
      <c r="CP1012" s="1062">
        <v>1</v>
      </c>
      <c r="CQ1012" s="1062">
        <v>0</v>
      </c>
      <c r="CR1012" s="1062">
        <v>0</v>
      </c>
      <c r="CS1012" s="1062">
        <v>1</v>
      </c>
      <c r="CT1012" s="1082">
        <v>1</v>
      </c>
      <c r="CU1012" s="1082" t="s">
        <v>323</v>
      </c>
      <c r="CW1012" s="1062">
        <v>1</v>
      </c>
      <c r="CX1012" s="1062">
        <v>0</v>
      </c>
      <c r="CY1012" s="1062">
        <v>0</v>
      </c>
      <c r="CZ1012" s="1062">
        <v>1</v>
      </c>
      <c r="DA1012" s="1082">
        <v>1</v>
      </c>
      <c r="DB1012" s="1082"/>
      <c r="DC1012" s="1082"/>
      <c r="DD1012" s="1082"/>
      <c r="DE1012" s="1082"/>
      <c r="DF1012" s="1082"/>
      <c r="DG1012" s="1082"/>
      <c r="DH1012" s="1082"/>
      <c r="DI1012" s="1082"/>
      <c r="DJ1012" s="1082"/>
      <c r="DK1012" s="1082"/>
      <c r="DL1012" s="1082"/>
      <c r="EF1012" s="1062">
        <v>4</v>
      </c>
      <c r="EG1012" s="1062">
        <v>1</v>
      </c>
      <c r="EH1012" s="1062">
        <v>0</v>
      </c>
      <c r="EI1012" s="1062">
        <v>5</v>
      </c>
      <c r="EJ1012" s="1082">
        <v>1</v>
      </c>
      <c r="EM1012" s="1062">
        <v>4</v>
      </c>
      <c r="EN1012" s="1062">
        <v>3</v>
      </c>
      <c r="EO1012" s="1062">
        <v>0</v>
      </c>
      <c r="EP1012" s="1062">
        <v>7</v>
      </c>
      <c r="EQ1012" s="1082">
        <v>1</v>
      </c>
      <c r="ER1012" s="1082" t="s">
        <v>323</v>
      </c>
      <c r="EU1012" s="1062">
        <v>0</v>
      </c>
      <c r="EV1012" s="1062">
        <v>6</v>
      </c>
      <c r="EW1012" s="1062">
        <v>2</v>
      </c>
      <c r="EX1012" s="1062">
        <v>8</v>
      </c>
      <c r="EY1012" s="1081">
        <v>1</v>
      </c>
      <c r="FB1012" s="1062">
        <v>0</v>
      </c>
      <c r="FC1012" s="1062">
        <v>7</v>
      </c>
      <c r="FD1012" s="1062">
        <v>7</v>
      </c>
      <c r="FE1012" s="1062">
        <v>14</v>
      </c>
      <c r="FF1012" s="1082">
        <v>1</v>
      </c>
      <c r="FJ1012" s="1062">
        <v>0</v>
      </c>
      <c r="FK1012" s="1062">
        <v>6</v>
      </c>
      <c r="FL1012" s="1062">
        <v>3</v>
      </c>
      <c r="FM1012" s="1062">
        <v>9</v>
      </c>
      <c r="FN1012" s="1124">
        <v>1</v>
      </c>
      <c r="FQ1012" s="1062">
        <v>0</v>
      </c>
      <c r="FR1012" s="1062">
        <v>6</v>
      </c>
      <c r="FS1012" s="1062">
        <v>4</v>
      </c>
      <c r="FT1012" s="1062">
        <v>10</v>
      </c>
      <c r="FU1012" s="1076">
        <v>1</v>
      </c>
      <c r="FY1012" s="1062">
        <v>0</v>
      </c>
      <c r="FZ1012" s="1062">
        <v>1</v>
      </c>
      <c r="GA1012" s="1062">
        <v>1</v>
      </c>
      <c r="GB1012" s="590">
        <v>2</v>
      </c>
      <c r="GC1012" s="1139">
        <v>1</v>
      </c>
      <c r="GE1012" s="589">
        <v>11</v>
      </c>
      <c r="GF1012" s="589">
        <v>19</v>
      </c>
      <c r="GG1012" s="589">
        <v>21</v>
      </c>
      <c r="GH1012" s="586">
        <v>0</v>
      </c>
      <c r="GI1012" s="586">
        <v>0</v>
      </c>
    </row>
    <row r="1013" spans="1:192" hidden="1" x14ac:dyDescent="0.35">
      <c r="A1013" s="1225">
        <v>44139</v>
      </c>
      <c r="Q1013" s="1062">
        <v>0</v>
      </c>
      <c r="R1013" s="1062">
        <v>2</v>
      </c>
      <c r="S1013" s="1062">
        <v>1</v>
      </c>
      <c r="T1013" s="1062">
        <v>3</v>
      </c>
      <c r="U1013" s="1076">
        <v>1</v>
      </c>
      <c r="W1013" s="1062">
        <v>0</v>
      </c>
      <c r="X1013" s="1062">
        <v>2</v>
      </c>
      <c r="Y1013" s="1062">
        <v>1</v>
      </c>
      <c r="Z1013" s="1062">
        <v>3</v>
      </c>
      <c r="AA1013" s="1076">
        <v>1</v>
      </c>
      <c r="AC1013" s="1062">
        <v>6</v>
      </c>
      <c r="AD1013" s="1062">
        <v>1</v>
      </c>
      <c r="AE1013" s="1062">
        <v>1</v>
      </c>
      <c r="AF1013" s="1062">
        <v>8</v>
      </c>
      <c r="AG1013" s="1076">
        <v>1</v>
      </c>
      <c r="AJ1013" s="1062">
        <v>8</v>
      </c>
      <c r="AK1013" s="1062">
        <v>2</v>
      </c>
      <c r="AL1013" s="1062">
        <v>1</v>
      </c>
      <c r="AM1013" s="1062">
        <v>11</v>
      </c>
      <c r="AN1013" s="1076">
        <v>1</v>
      </c>
      <c r="AQ1013" s="1062">
        <v>0</v>
      </c>
      <c r="AR1013" s="1062">
        <v>0</v>
      </c>
      <c r="AS1013" s="1062">
        <v>3</v>
      </c>
      <c r="AT1013" s="1062">
        <v>3</v>
      </c>
      <c r="AU1013" s="1082">
        <v>1</v>
      </c>
      <c r="AX1013" s="1062">
        <v>0</v>
      </c>
      <c r="AY1013" s="1062">
        <v>0</v>
      </c>
      <c r="AZ1013" s="1062">
        <v>3</v>
      </c>
      <c r="BA1013" s="1062">
        <v>3</v>
      </c>
      <c r="BB1013" s="1082">
        <v>1</v>
      </c>
      <c r="BC1013" s="1082" t="s">
        <v>323</v>
      </c>
      <c r="BP1013" s="1062">
        <v>0</v>
      </c>
      <c r="BQ1013" s="1128">
        <v>1</v>
      </c>
      <c r="BR1013" s="1081">
        <v>0</v>
      </c>
      <c r="BV1013" s="1062">
        <v>0</v>
      </c>
      <c r="BW1013" s="1076">
        <v>1</v>
      </c>
      <c r="CA1013" s="1062">
        <v>0</v>
      </c>
      <c r="CB1013" s="1062">
        <v>3</v>
      </c>
      <c r="CC1013" s="1062">
        <v>3</v>
      </c>
      <c r="CD1013" s="1062">
        <v>6</v>
      </c>
      <c r="CE1013" s="1082">
        <v>1</v>
      </c>
      <c r="CF1013" s="1082" t="s">
        <v>323</v>
      </c>
      <c r="CH1013" s="1062">
        <v>0</v>
      </c>
      <c r="CI1013" s="1062">
        <v>4</v>
      </c>
      <c r="CJ1013" s="1062">
        <v>7</v>
      </c>
      <c r="CK1013" s="1062">
        <v>11</v>
      </c>
      <c r="CL1013" s="1082">
        <v>1</v>
      </c>
      <c r="CP1013" s="1062">
        <v>1</v>
      </c>
      <c r="CQ1013" s="1062">
        <v>0</v>
      </c>
      <c r="CR1013" s="1062">
        <v>0</v>
      </c>
      <c r="CS1013" s="1062">
        <v>1</v>
      </c>
      <c r="CT1013" s="1082">
        <v>1</v>
      </c>
      <c r="CU1013" s="1082" t="s">
        <v>323</v>
      </c>
      <c r="CW1013" s="1062">
        <v>1</v>
      </c>
      <c r="CX1013" s="1062">
        <v>1</v>
      </c>
      <c r="CY1013" s="1062">
        <v>0</v>
      </c>
      <c r="CZ1013" s="1062">
        <v>2</v>
      </c>
      <c r="DA1013" s="1082">
        <v>1</v>
      </c>
      <c r="DB1013" s="1082"/>
      <c r="DC1013" s="1082"/>
      <c r="DD1013" s="1082"/>
      <c r="DE1013" s="1082"/>
      <c r="DF1013" s="1082"/>
      <c r="DG1013" s="1082"/>
      <c r="DH1013" s="1082"/>
      <c r="DI1013" s="1082"/>
      <c r="DJ1013" s="1082"/>
      <c r="DK1013" s="1082"/>
      <c r="DL1013" s="1082"/>
      <c r="EF1013" s="1062">
        <v>3</v>
      </c>
      <c r="EG1013" s="1062">
        <v>1</v>
      </c>
      <c r="EH1013" s="1062">
        <v>1</v>
      </c>
      <c r="EI1013" s="1062">
        <v>5</v>
      </c>
      <c r="EJ1013" s="1082">
        <v>1</v>
      </c>
      <c r="EM1013" s="1062">
        <v>3</v>
      </c>
      <c r="EN1013" s="1062">
        <v>1</v>
      </c>
      <c r="EO1013" s="1062">
        <v>2</v>
      </c>
      <c r="EP1013" s="1062">
        <v>6</v>
      </c>
      <c r="EQ1013" s="1082">
        <v>1</v>
      </c>
      <c r="ER1013" s="1082" t="s">
        <v>323</v>
      </c>
      <c r="EU1013" s="1062">
        <v>0</v>
      </c>
      <c r="EV1013" s="1062">
        <v>2</v>
      </c>
      <c r="EW1013" s="1062">
        <v>4</v>
      </c>
      <c r="EX1013" s="1062">
        <v>6</v>
      </c>
      <c r="EY1013" s="1081">
        <v>1</v>
      </c>
      <c r="FB1013" s="1062">
        <v>0</v>
      </c>
      <c r="FC1013" s="1062">
        <v>5</v>
      </c>
      <c r="FD1013" s="1062">
        <v>6</v>
      </c>
      <c r="FE1013" s="1062">
        <v>11</v>
      </c>
      <c r="FF1013" s="1082">
        <v>1</v>
      </c>
      <c r="FJ1013" s="1062">
        <v>0</v>
      </c>
      <c r="FK1013" s="1062">
        <v>2</v>
      </c>
      <c r="FL1013" s="1062">
        <v>8</v>
      </c>
      <c r="FM1013" s="1062">
        <v>10</v>
      </c>
      <c r="FN1013" s="1124">
        <v>1</v>
      </c>
      <c r="FQ1013" s="1062">
        <v>0</v>
      </c>
      <c r="FR1013" s="1062">
        <v>2</v>
      </c>
      <c r="FS1013" s="1062">
        <v>8</v>
      </c>
      <c r="FT1013" s="1062">
        <v>10</v>
      </c>
      <c r="FU1013" s="1076">
        <v>1</v>
      </c>
      <c r="FY1013" s="1062">
        <v>0</v>
      </c>
      <c r="FZ1013" s="1062">
        <v>1</v>
      </c>
      <c r="GA1013" s="1062">
        <v>0</v>
      </c>
      <c r="GB1013" s="590">
        <v>1</v>
      </c>
      <c r="GC1013" s="1139">
        <v>1</v>
      </c>
      <c r="GE1013" s="589">
        <v>10</v>
      </c>
      <c r="GF1013" s="589">
        <v>10</v>
      </c>
      <c r="GG1013" s="589">
        <v>20</v>
      </c>
      <c r="GH1013" s="586">
        <v>1</v>
      </c>
      <c r="GI1013" s="586">
        <v>0</v>
      </c>
    </row>
    <row r="1014" spans="1:192" hidden="1" x14ac:dyDescent="0.35">
      <c r="A1014" s="1225">
        <v>44140</v>
      </c>
      <c r="Q1014" s="1062">
        <v>0</v>
      </c>
      <c r="R1014" s="1062">
        <v>1</v>
      </c>
      <c r="S1014" s="1062">
        <v>4</v>
      </c>
      <c r="T1014" s="1062">
        <v>5</v>
      </c>
      <c r="U1014" s="1076">
        <v>1</v>
      </c>
      <c r="W1014" s="1062">
        <v>0</v>
      </c>
      <c r="X1014" s="1062">
        <v>1</v>
      </c>
      <c r="Y1014" s="1062">
        <v>4</v>
      </c>
      <c r="Z1014" s="1062">
        <v>5</v>
      </c>
      <c r="AA1014" s="1076">
        <v>1</v>
      </c>
      <c r="AC1014" s="1062">
        <v>4</v>
      </c>
      <c r="AD1014" s="1062">
        <v>3</v>
      </c>
      <c r="AE1014" s="1062">
        <v>1</v>
      </c>
      <c r="AF1014" s="1062">
        <v>8</v>
      </c>
      <c r="AG1014" s="1076">
        <v>1</v>
      </c>
      <c r="AJ1014" s="1062">
        <v>5</v>
      </c>
      <c r="AK1014" s="1062">
        <v>3</v>
      </c>
      <c r="AL1014" s="1062">
        <v>1</v>
      </c>
      <c r="AM1014" s="1062">
        <v>9</v>
      </c>
      <c r="AN1014" s="1076">
        <v>1</v>
      </c>
      <c r="AQ1014" s="1062">
        <v>0</v>
      </c>
      <c r="AR1014" s="1062">
        <v>3</v>
      </c>
      <c r="AS1014" s="1062">
        <v>5</v>
      </c>
      <c r="AT1014" s="1062">
        <v>8</v>
      </c>
      <c r="AU1014" s="1082">
        <v>1</v>
      </c>
      <c r="AX1014" s="1062">
        <v>0</v>
      </c>
      <c r="AY1014" s="1062">
        <v>3</v>
      </c>
      <c r="AZ1014" s="1062">
        <v>5</v>
      </c>
      <c r="BA1014" s="1062">
        <v>8</v>
      </c>
      <c r="BB1014" s="1082">
        <v>1</v>
      </c>
      <c r="BC1014" s="1082" t="s">
        <v>323</v>
      </c>
      <c r="BP1014" s="1062">
        <v>0</v>
      </c>
      <c r="BQ1014" s="1128">
        <v>1</v>
      </c>
      <c r="BR1014" s="1081">
        <v>0</v>
      </c>
      <c r="BV1014" s="1062">
        <v>0</v>
      </c>
      <c r="BW1014" s="1076">
        <v>1</v>
      </c>
      <c r="CA1014" s="1062">
        <v>0</v>
      </c>
      <c r="CB1014" s="1062">
        <v>6</v>
      </c>
      <c r="CC1014" s="1062">
        <v>4</v>
      </c>
      <c r="CD1014" s="1062">
        <v>10</v>
      </c>
      <c r="CE1014" s="1082">
        <v>1</v>
      </c>
      <c r="CF1014" s="1082" t="s">
        <v>323</v>
      </c>
      <c r="CH1014" s="1062">
        <v>0</v>
      </c>
      <c r="CI1014" s="1062">
        <v>6</v>
      </c>
      <c r="CJ1014" s="1062">
        <v>8</v>
      </c>
      <c r="CK1014" s="1062">
        <v>14</v>
      </c>
      <c r="CL1014" s="1082">
        <v>1</v>
      </c>
      <c r="CP1014" s="1062">
        <v>2</v>
      </c>
      <c r="CQ1014" s="1062">
        <v>0</v>
      </c>
      <c r="CR1014" s="1062">
        <v>0</v>
      </c>
      <c r="CS1014" s="1062">
        <v>2</v>
      </c>
      <c r="CT1014" s="1082">
        <v>1</v>
      </c>
      <c r="CU1014" s="1082" t="s">
        <v>323</v>
      </c>
      <c r="CW1014" s="1062">
        <v>2</v>
      </c>
      <c r="CX1014" s="1062">
        <v>0</v>
      </c>
      <c r="CY1014" s="1062">
        <v>0</v>
      </c>
      <c r="CZ1014" s="1062">
        <v>2</v>
      </c>
      <c r="DA1014" s="1082">
        <v>1</v>
      </c>
      <c r="DB1014" s="1082"/>
      <c r="DC1014" s="1082"/>
      <c r="DD1014" s="1082"/>
      <c r="DE1014" s="1082"/>
      <c r="DF1014" s="1082"/>
      <c r="DG1014" s="1082"/>
      <c r="DH1014" s="1082"/>
      <c r="DI1014" s="1082"/>
      <c r="DJ1014" s="1082"/>
      <c r="DK1014" s="1082"/>
      <c r="DL1014" s="1082"/>
      <c r="EF1014" s="1062">
        <v>3</v>
      </c>
      <c r="EG1014" s="1062">
        <v>1</v>
      </c>
      <c r="EH1014" s="1062">
        <v>2</v>
      </c>
      <c r="EI1014" s="1062">
        <v>6</v>
      </c>
      <c r="EJ1014" s="1082">
        <v>1</v>
      </c>
      <c r="EM1014" s="1062">
        <v>3</v>
      </c>
      <c r="EN1014" s="1062">
        <v>4</v>
      </c>
      <c r="EO1014" s="1062">
        <v>6</v>
      </c>
      <c r="EP1014" s="1062">
        <v>13</v>
      </c>
      <c r="EQ1014" s="1082">
        <v>1</v>
      </c>
      <c r="ER1014" s="1082" t="s">
        <v>323</v>
      </c>
      <c r="EU1014" s="1062">
        <v>0</v>
      </c>
      <c r="EV1014" s="1062">
        <v>1</v>
      </c>
      <c r="EW1014" s="1062">
        <v>7</v>
      </c>
      <c r="EX1014" s="1062">
        <v>8</v>
      </c>
      <c r="EY1014" s="1081">
        <v>1</v>
      </c>
      <c r="FB1014" s="1062">
        <v>0</v>
      </c>
      <c r="FC1014" s="1062">
        <v>3</v>
      </c>
      <c r="FD1014" s="1062">
        <v>9</v>
      </c>
      <c r="FE1014" s="1062">
        <v>12</v>
      </c>
      <c r="FF1014" s="1082">
        <v>1</v>
      </c>
      <c r="FJ1014" s="1062">
        <v>0</v>
      </c>
      <c r="FK1014" s="1062">
        <v>2</v>
      </c>
      <c r="FL1014" s="1062">
        <v>9</v>
      </c>
      <c r="FM1014" s="1062">
        <v>11</v>
      </c>
      <c r="FN1014" s="1124">
        <v>1</v>
      </c>
      <c r="FQ1014" s="1062">
        <v>0</v>
      </c>
      <c r="FR1014" s="1062">
        <v>2</v>
      </c>
      <c r="FS1014" s="1062">
        <v>11</v>
      </c>
      <c r="FT1014" s="1062">
        <v>13</v>
      </c>
      <c r="FU1014" s="1076">
        <v>1</v>
      </c>
      <c r="FY1014" s="1062">
        <v>1</v>
      </c>
      <c r="FZ1014" s="1062">
        <v>0</v>
      </c>
      <c r="GA1014" s="1062">
        <v>0</v>
      </c>
      <c r="GB1014" s="590">
        <v>1</v>
      </c>
      <c r="GC1014" s="1139">
        <v>1</v>
      </c>
      <c r="GE1014" s="589">
        <v>10</v>
      </c>
      <c r="GF1014" s="589">
        <v>16</v>
      </c>
      <c r="GG1014" s="589">
        <v>28</v>
      </c>
      <c r="GH1014" s="586">
        <v>0</v>
      </c>
      <c r="GI1014" s="586">
        <v>0</v>
      </c>
    </row>
    <row r="1015" spans="1:192" hidden="1" x14ac:dyDescent="0.35">
      <c r="A1015" s="1227">
        <v>44141</v>
      </c>
      <c r="Q1015" s="1062">
        <v>0</v>
      </c>
      <c r="R1015" s="1062">
        <v>3</v>
      </c>
      <c r="S1015" s="1062">
        <v>6</v>
      </c>
      <c r="T1015" s="1062">
        <v>9</v>
      </c>
      <c r="U1015" s="1076">
        <v>1</v>
      </c>
      <c r="W1015" s="1062">
        <v>0</v>
      </c>
      <c r="X1015" s="1062">
        <v>3</v>
      </c>
      <c r="Y1015" s="1062">
        <v>8</v>
      </c>
      <c r="Z1015" s="1062">
        <v>11</v>
      </c>
      <c r="AA1015" s="1076">
        <v>1</v>
      </c>
      <c r="AC1015" s="1062">
        <v>0</v>
      </c>
      <c r="AD1015" s="1062">
        <v>3</v>
      </c>
      <c r="AE1015" s="1062">
        <v>7</v>
      </c>
      <c r="AF1015" s="1062">
        <v>10</v>
      </c>
      <c r="AG1015" s="1076">
        <v>1</v>
      </c>
      <c r="AJ1015" s="1062">
        <v>0</v>
      </c>
      <c r="AK1015" s="1062">
        <v>5</v>
      </c>
      <c r="AL1015" s="1062">
        <v>7</v>
      </c>
      <c r="AM1015" s="1062">
        <v>12</v>
      </c>
      <c r="AN1015" s="1076">
        <v>1</v>
      </c>
      <c r="AQ1015" s="1062">
        <v>2</v>
      </c>
      <c r="AR1015" s="1062">
        <v>0</v>
      </c>
      <c r="AS1015" s="1062">
        <v>0</v>
      </c>
      <c r="AT1015" s="1062">
        <v>2</v>
      </c>
      <c r="AU1015" s="1082">
        <v>1</v>
      </c>
      <c r="AX1015" s="1062">
        <v>2</v>
      </c>
      <c r="AY1015" s="1062">
        <v>0</v>
      </c>
      <c r="AZ1015" s="1062">
        <v>0</v>
      </c>
      <c r="BA1015" s="1062">
        <v>2</v>
      </c>
      <c r="BB1015" s="1082">
        <v>1</v>
      </c>
      <c r="BC1015" s="1082" t="s">
        <v>323</v>
      </c>
      <c r="BP1015" s="1062">
        <v>0</v>
      </c>
      <c r="BQ1015" s="1128">
        <v>1</v>
      </c>
      <c r="BR1015" s="1081">
        <v>0</v>
      </c>
      <c r="BV1015" s="1062">
        <v>0</v>
      </c>
      <c r="BW1015" s="1076">
        <v>1</v>
      </c>
      <c r="CA1015" s="1062">
        <v>0</v>
      </c>
      <c r="CB1015" s="1062">
        <v>4</v>
      </c>
      <c r="CC1015" s="1062">
        <v>4</v>
      </c>
      <c r="CD1015" s="1062">
        <v>8</v>
      </c>
      <c r="CE1015" s="1082">
        <v>1</v>
      </c>
      <c r="CF1015" s="1082" t="s">
        <v>323</v>
      </c>
      <c r="CH1015" s="1062">
        <v>0</v>
      </c>
      <c r="CI1015" s="1062">
        <v>7</v>
      </c>
      <c r="CJ1015" s="1062">
        <v>6</v>
      </c>
      <c r="CK1015" s="1062">
        <v>13</v>
      </c>
      <c r="CL1015" s="1082">
        <v>1</v>
      </c>
      <c r="CP1015" s="1062">
        <v>2</v>
      </c>
      <c r="CQ1015" s="1062">
        <v>0</v>
      </c>
      <c r="CR1015" s="1062">
        <v>0</v>
      </c>
      <c r="CS1015" s="1062">
        <v>2</v>
      </c>
      <c r="CT1015" s="1082">
        <v>1</v>
      </c>
      <c r="CU1015" s="1082" t="s">
        <v>323</v>
      </c>
      <c r="CW1015" s="1062">
        <v>3</v>
      </c>
      <c r="CX1015" s="1062">
        <v>1</v>
      </c>
      <c r="CY1015" s="1062">
        <v>0</v>
      </c>
      <c r="CZ1015" s="1062">
        <v>4</v>
      </c>
      <c r="DA1015" s="1082">
        <v>1</v>
      </c>
      <c r="DB1015" s="1082"/>
      <c r="DC1015" s="1082"/>
      <c r="DD1015" s="1082"/>
      <c r="DE1015" s="1082"/>
      <c r="DF1015" s="1082"/>
      <c r="DG1015" s="1082"/>
      <c r="DH1015" s="1082"/>
      <c r="DI1015" s="1082"/>
      <c r="DJ1015" s="1082"/>
      <c r="DK1015" s="1082"/>
      <c r="DL1015" s="1082"/>
      <c r="EF1015" s="1062">
        <v>0</v>
      </c>
      <c r="EG1015" s="1062">
        <v>3</v>
      </c>
      <c r="EH1015" s="1062">
        <v>0</v>
      </c>
      <c r="EI1015" s="1062">
        <v>3</v>
      </c>
      <c r="EJ1015" s="1082">
        <v>1</v>
      </c>
      <c r="EM1015" s="1062">
        <v>0</v>
      </c>
      <c r="EN1015" s="1062">
        <v>6</v>
      </c>
      <c r="EO1015" s="1062">
        <v>2</v>
      </c>
      <c r="EP1015" s="1062">
        <v>8</v>
      </c>
      <c r="EQ1015" s="1082">
        <v>1</v>
      </c>
      <c r="ER1015" s="1082" t="s">
        <v>323</v>
      </c>
      <c r="EU1015" s="1062">
        <v>0</v>
      </c>
      <c r="EV1015" s="1062">
        <v>1</v>
      </c>
      <c r="EW1015" s="1062">
        <v>4</v>
      </c>
      <c r="EX1015" s="1062">
        <v>5</v>
      </c>
      <c r="EY1015" s="1081">
        <v>1</v>
      </c>
      <c r="FB1015" s="1062">
        <v>0</v>
      </c>
      <c r="FC1015" s="1062">
        <v>3</v>
      </c>
      <c r="FD1015" s="1062">
        <v>6</v>
      </c>
      <c r="FE1015" s="1062">
        <v>9</v>
      </c>
      <c r="FF1015" s="1082">
        <v>1</v>
      </c>
      <c r="FJ1015" s="1062">
        <v>0</v>
      </c>
      <c r="FK1015" s="1062">
        <v>6</v>
      </c>
      <c r="FL1015" s="1062">
        <v>5</v>
      </c>
      <c r="FM1015" s="1062">
        <v>11</v>
      </c>
      <c r="FN1015" s="1124">
        <v>1</v>
      </c>
      <c r="FQ1015" s="1062">
        <v>0</v>
      </c>
      <c r="FR1015" s="1062">
        <v>6</v>
      </c>
      <c r="FS1015" s="1062">
        <v>6</v>
      </c>
      <c r="FT1015" s="1062">
        <v>12</v>
      </c>
      <c r="FU1015" s="1076">
        <v>1</v>
      </c>
      <c r="FY1015" s="1062">
        <v>0</v>
      </c>
      <c r="FZ1015" s="1062">
        <v>0</v>
      </c>
      <c r="GA1015" s="1062">
        <v>1</v>
      </c>
      <c r="GB1015" s="590">
        <v>1</v>
      </c>
      <c r="GC1015" s="1139">
        <v>1</v>
      </c>
      <c r="GE1015" s="589">
        <v>4</v>
      </c>
      <c r="GF1015" s="589">
        <v>17</v>
      </c>
      <c r="GG1015" s="589">
        <v>21</v>
      </c>
      <c r="GH1015" s="586">
        <v>1</v>
      </c>
      <c r="GI1015" s="586">
        <v>0</v>
      </c>
    </row>
    <row r="1016" spans="1:192" hidden="1" x14ac:dyDescent="0.35">
      <c r="A1016" s="1225">
        <v>44144</v>
      </c>
      <c r="Q1016" s="1062">
        <v>2</v>
      </c>
      <c r="R1016" s="1062">
        <v>0</v>
      </c>
      <c r="S1016" s="1062">
        <v>2</v>
      </c>
      <c r="T1016" s="1062">
        <v>4</v>
      </c>
      <c r="U1016" s="1076">
        <v>1</v>
      </c>
      <c r="W1016" s="1062">
        <v>2</v>
      </c>
      <c r="X1016" s="1062">
        <v>0</v>
      </c>
      <c r="Y1016" s="1062">
        <v>3</v>
      </c>
      <c r="Z1016" s="1062">
        <v>5</v>
      </c>
      <c r="AA1016" s="1076">
        <v>1</v>
      </c>
      <c r="AC1016" s="1062">
        <v>0</v>
      </c>
      <c r="AD1016" s="1062">
        <v>3</v>
      </c>
      <c r="AE1016" s="1062">
        <v>8</v>
      </c>
      <c r="AF1016" s="1062">
        <v>11</v>
      </c>
      <c r="AG1016" s="1076">
        <v>1</v>
      </c>
      <c r="AJ1016" s="1062">
        <v>0</v>
      </c>
      <c r="AK1016" s="1062">
        <v>4</v>
      </c>
      <c r="AL1016" s="1062">
        <v>8</v>
      </c>
      <c r="AM1016" s="1062">
        <v>12</v>
      </c>
      <c r="AN1016" s="1076">
        <v>1</v>
      </c>
      <c r="AQ1016" s="1062">
        <v>0</v>
      </c>
      <c r="AR1016" s="1062">
        <v>1</v>
      </c>
      <c r="AS1016" s="1062">
        <v>5</v>
      </c>
      <c r="AT1016" s="1062">
        <v>6</v>
      </c>
      <c r="AU1016" s="1082">
        <v>1</v>
      </c>
      <c r="AX1016" s="1062">
        <v>0</v>
      </c>
      <c r="AY1016" s="1062">
        <v>1</v>
      </c>
      <c r="AZ1016" s="1062">
        <v>6</v>
      </c>
      <c r="BA1016" s="1062">
        <v>7</v>
      </c>
      <c r="BB1016" s="1082">
        <v>1</v>
      </c>
      <c r="BC1016" s="1082" t="s">
        <v>323</v>
      </c>
      <c r="BP1016" s="1062">
        <v>0</v>
      </c>
      <c r="BQ1016" s="1128">
        <v>1</v>
      </c>
      <c r="BR1016" s="1081">
        <v>0</v>
      </c>
      <c r="BV1016" s="1062">
        <v>0</v>
      </c>
      <c r="BW1016" s="1076">
        <v>1</v>
      </c>
      <c r="CA1016" s="1062">
        <v>1</v>
      </c>
      <c r="CB1016" s="1062">
        <v>2</v>
      </c>
      <c r="CC1016" s="1062">
        <v>4</v>
      </c>
      <c r="CD1016" s="1062">
        <v>7</v>
      </c>
      <c r="CE1016" s="1082">
        <v>1</v>
      </c>
      <c r="CF1016" s="1082" t="s">
        <v>323</v>
      </c>
      <c r="CH1016" s="1062">
        <v>1</v>
      </c>
      <c r="CI1016" s="1062">
        <v>7</v>
      </c>
      <c r="CJ1016" s="1062">
        <v>6</v>
      </c>
      <c r="CK1016" s="1062">
        <v>14</v>
      </c>
      <c r="CL1016" s="1082">
        <v>1</v>
      </c>
      <c r="CP1016" s="1062">
        <v>0</v>
      </c>
      <c r="CQ1016" s="1062">
        <v>0</v>
      </c>
      <c r="CR1016" s="1062">
        <v>0</v>
      </c>
      <c r="CS1016" s="1062">
        <v>0</v>
      </c>
      <c r="CT1016" s="1082">
        <v>1</v>
      </c>
      <c r="CU1016" s="1082" t="s">
        <v>323</v>
      </c>
      <c r="CW1016" s="1062">
        <v>0</v>
      </c>
      <c r="CX1016" s="1062">
        <v>1</v>
      </c>
      <c r="CY1016" s="1062">
        <v>0</v>
      </c>
      <c r="CZ1016" s="1062">
        <v>1</v>
      </c>
      <c r="DA1016" s="1082">
        <v>1</v>
      </c>
      <c r="DB1016" s="1082"/>
      <c r="DC1016" s="1082"/>
      <c r="DD1016" s="1082"/>
      <c r="DE1016" s="1082"/>
      <c r="DF1016" s="1082"/>
      <c r="DG1016" s="1082"/>
      <c r="DH1016" s="1082"/>
      <c r="DI1016" s="1082"/>
      <c r="DJ1016" s="1082"/>
      <c r="DK1016" s="1082"/>
      <c r="DL1016" s="1082"/>
      <c r="EF1016" s="1062">
        <v>1</v>
      </c>
      <c r="EG1016" s="1062">
        <v>1</v>
      </c>
      <c r="EH1016" s="1062">
        <v>5</v>
      </c>
      <c r="EI1016" s="1062">
        <v>7</v>
      </c>
      <c r="EJ1016" s="1082">
        <v>1</v>
      </c>
      <c r="EM1016" s="1062">
        <v>2</v>
      </c>
      <c r="EN1016" s="1062">
        <v>5</v>
      </c>
      <c r="EO1016" s="1062">
        <v>7</v>
      </c>
      <c r="EP1016" s="1062">
        <v>14</v>
      </c>
      <c r="EQ1016" s="1082">
        <v>1</v>
      </c>
      <c r="ER1016" s="1082" t="s">
        <v>323</v>
      </c>
      <c r="EU1016" s="1062">
        <v>2</v>
      </c>
      <c r="EV1016" s="1062">
        <v>0</v>
      </c>
      <c r="EW1016" s="1062">
        <v>0</v>
      </c>
      <c r="EX1016" s="1062">
        <v>2</v>
      </c>
      <c r="EY1016" s="1081">
        <v>1</v>
      </c>
      <c r="FB1016" s="1062">
        <v>2</v>
      </c>
      <c r="FC1016" s="1062">
        <v>2</v>
      </c>
      <c r="FD1016" s="1062">
        <v>4</v>
      </c>
      <c r="FE1016" s="1062">
        <v>8</v>
      </c>
      <c r="FF1016" s="1082">
        <v>1</v>
      </c>
      <c r="FJ1016" s="1062">
        <v>0</v>
      </c>
      <c r="FK1016" s="1062">
        <v>6</v>
      </c>
      <c r="FL1016" s="1062">
        <v>4</v>
      </c>
      <c r="FM1016" s="1062">
        <v>10</v>
      </c>
      <c r="FN1016" s="1124">
        <v>1</v>
      </c>
      <c r="FQ1016" s="1062">
        <v>0</v>
      </c>
      <c r="FR1016" s="1062">
        <v>7</v>
      </c>
      <c r="FS1016" s="1062">
        <v>6</v>
      </c>
      <c r="FT1016" s="1062">
        <v>13</v>
      </c>
      <c r="FU1016" s="1076">
        <v>1</v>
      </c>
      <c r="FY1016" s="1062">
        <v>0</v>
      </c>
      <c r="FZ1016" s="1062">
        <v>0</v>
      </c>
      <c r="GA1016" s="1062">
        <v>0</v>
      </c>
      <c r="GB1016" s="590">
        <v>0</v>
      </c>
      <c r="GC1016" s="1139">
        <v>1</v>
      </c>
      <c r="GE1016" s="589">
        <v>4</v>
      </c>
      <c r="GF1016" s="589">
        <v>13</v>
      </c>
      <c r="GG1016" s="589">
        <v>26</v>
      </c>
      <c r="GH1016" s="586">
        <v>1</v>
      </c>
      <c r="GI1016" s="586">
        <v>0</v>
      </c>
    </row>
    <row r="1017" spans="1:192" hidden="1" x14ac:dyDescent="0.35">
      <c r="A1017" s="1225">
        <v>44145</v>
      </c>
      <c r="Q1017" s="1062">
        <v>5</v>
      </c>
      <c r="R1017" s="1062">
        <v>0</v>
      </c>
      <c r="S1017" s="1062">
        <v>2</v>
      </c>
      <c r="T1017" s="1062">
        <v>7</v>
      </c>
      <c r="U1017" s="1076">
        <v>1</v>
      </c>
      <c r="W1017" s="1062">
        <v>5</v>
      </c>
      <c r="X1017" s="1062">
        <v>0</v>
      </c>
      <c r="Y1017" s="1062">
        <v>3</v>
      </c>
      <c r="Z1017" s="1062">
        <v>8</v>
      </c>
      <c r="AA1017" s="1076">
        <v>1</v>
      </c>
      <c r="AC1017" s="1062">
        <v>1</v>
      </c>
      <c r="AD1017" s="1062">
        <v>5</v>
      </c>
      <c r="AE1017" s="1062">
        <v>7</v>
      </c>
      <c r="AF1017" s="1062">
        <v>13</v>
      </c>
      <c r="AG1017" s="1076">
        <v>1</v>
      </c>
      <c r="AJ1017" s="1062">
        <v>1</v>
      </c>
      <c r="AK1017" s="1062">
        <v>5</v>
      </c>
      <c r="AL1017" s="1062">
        <v>7</v>
      </c>
      <c r="AM1017" s="1062">
        <v>13</v>
      </c>
      <c r="AN1017" s="1076">
        <v>1</v>
      </c>
      <c r="AQ1017" s="1062">
        <v>0</v>
      </c>
      <c r="AR1017" s="1062">
        <v>1</v>
      </c>
      <c r="AS1017" s="1062">
        <v>5</v>
      </c>
      <c r="AT1017" s="1062">
        <v>6</v>
      </c>
      <c r="AU1017" s="1082">
        <v>1</v>
      </c>
      <c r="AX1017" s="1062">
        <v>0</v>
      </c>
      <c r="AY1017" s="1062">
        <v>2</v>
      </c>
      <c r="AZ1017" s="1062">
        <v>5</v>
      </c>
      <c r="BA1017" s="1062">
        <v>7</v>
      </c>
      <c r="BB1017" s="1082">
        <v>1</v>
      </c>
      <c r="BC1017" s="1082" t="s">
        <v>323</v>
      </c>
      <c r="BP1017" s="1062">
        <v>0</v>
      </c>
      <c r="BQ1017" s="1128">
        <v>1</v>
      </c>
      <c r="BR1017" s="1081">
        <v>0</v>
      </c>
      <c r="BV1017" s="1062">
        <v>0</v>
      </c>
      <c r="BW1017" s="1076">
        <v>1</v>
      </c>
      <c r="CA1017" s="1062">
        <v>0</v>
      </c>
      <c r="CB1017" s="1062">
        <v>4</v>
      </c>
      <c r="CC1017" s="1062">
        <v>2</v>
      </c>
      <c r="CD1017" s="1062">
        <v>6</v>
      </c>
      <c r="CE1017" s="1082">
        <v>1</v>
      </c>
      <c r="CF1017" s="1082" t="s">
        <v>323</v>
      </c>
      <c r="CH1017" s="1062">
        <v>0</v>
      </c>
      <c r="CI1017" s="1062">
        <v>5</v>
      </c>
      <c r="CJ1017" s="1062">
        <v>7</v>
      </c>
      <c r="CK1017" s="1062">
        <v>12</v>
      </c>
      <c r="CL1017" s="1082">
        <v>1</v>
      </c>
      <c r="CP1017" s="1062">
        <v>0</v>
      </c>
      <c r="CQ1017" s="1062">
        <v>0</v>
      </c>
      <c r="CR1017" s="1062">
        <v>0</v>
      </c>
      <c r="CS1017" s="1062">
        <v>0</v>
      </c>
      <c r="CT1017" s="1082">
        <v>1</v>
      </c>
      <c r="CU1017" s="1082" t="s">
        <v>323</v>
      </c>
      <c r="CW1017" s="1062">
        <v>0</v>
      </c>
      <c r="CX1017" s="1062">
        <v>0</v>
      </c>
      <c r="CY1017" s="1062">
        <v>0</v>
      </c>
      <c r="CZ1017" s="1062">
        <v>0</v>
      </c>
      <c r="DA1017" s="1082">
        <v>1</v>
      </c>
      <c r="DB1017" s="1082"/>
      <c r="DC1017" s="1082"/>
      <c r="DD1017" s="1082"/>
      <c r="DE1017" s="1082"/>
      <c r="DF1017" s="1082"/>
      <c r="DG1017" s="1082"/>
      <c r="DH1017" s="1082"/>
      <c r="DI1017" s="1082"/>
      <c r="DJ1017" s="1082"/>
      <c r="DK1017" s="1082"/>
      <c r="DL1017" s="1082"/>
      <c r="EF1017" s="1062">
        <v>0</v>
      </c>
      <c r="EG1017" s="1062">
        <v>2</v>
      </c>
      <c r="EH1017" s="1062">
        <v>4</v>
      </c>
      <c r="EI1017" s="1062">
        <v>6</v>
      </c>
      <c r="EJ1017" s="1082">
        <v>1</v>
      </c>
      <c r="EM1017" s="1062">
        <v>1</v>
      </c>
      <c r="EN1017" s="1062">
        <v>4</v>
      </c>
      <c r="EO1017" s="1062">
        <v>8</v>
      </c>
      <c r="EP1017" s="1062">
        <v>13</v>
      </c>
      <c r="EQ1017" s="1082">
        <v>1</v>
      </c>
      <c r="ER1017" s="1082" t="s">
        <v>323</v>
      </c>
      <c r="EU1017" s="1062">
        <v>2</v>
      </c>
      <c r="EV1017" s="1062">
        <v>1</v>
      </c>
      <c r="EW1017" s="1062">
        <v>4</v>
      </c>
      <c r="EX1017" s="1062">
        <v>7</v>
      </c>
      <c r="EY1017" s="1081">
        <v>1</v>
      </c>
      <c r="FB1017" s="1062">
        <v>2</v>
      </c>
      <c r="FC1017" s="1062">
        <v>3</v>
      </c>
      <c r="FD1017" s="1062">
        <v>7</v>
      </c>
      <c r="FE1017" s="1062">
        <v>12</v>
      </c>
      <c r="FF1017" s="1082">
        <v>1</v>
      </c>
      <c r="FJ1017" s="1062">
        <v>0</v>
      </c>
      <c r="FK1017" s="1062">
        <v>4</v>
      </c>
      <c r="FL1017" s="1062">
        <v>12</v>
      </c>
      <c r="FM1017" s="1062">
        <v>16</v>
      </c>
      <c r="FN1017" s="1124">
        <v>1</v>
      </c>
      <c r="FQ1017" s="1062">
        <v>0</v>
      </c>
      <c r="FR1017" s="1062">
        <v>4</v>
      </c>
      <c r="FS1017" s="1062">
        <v>13</v>
      </c>
      <c r="FT1017" s="1062">
        <v>17</v>
      </c>
      <c r="FU1017" s="1076">
        <v>1</v>
      </c>
      <c r="FY1017" s="1062">
        <v>0</v>
      </c>
      <c r="FZ1017" s="1062">
        <v>0</v>
      </c>
      <c r="GA1017" s="1062">
        <v>0</v>
      </c>
      <c r="GB1017" s="590">
        <v>0</v>
      </c>
      <c r="GC1017" s="1139">
        <v>1</v>
      </c>
      <c r="GE1017" s="589">
        <v>3</v>
      </c>
      <c r="GF1017" s="589">
        <v>17</v>
      </c>
      <c r="GG1017" s="589">
        <v>34</v>
      </c>
      <c r="GH1017" s="586">
        <v>0</v>
      </c>
      <c r="GI1017" s="586">
        <v>1</v>
      </c>
    </row>
    <row r="1018" spans="1:192" hidden="1" x14ac:dyDescent="0.35">
      <c r="A1018" s="1225">
        <v>44146</v>
      </c>
      <c r="Q1018" s="1062">
        <v>0</v>
      </c>
      <c r="R1018" s="1062">
        <v>0</v>
      </c>
      <c r="S1018" s="1062">
        <v>0</v>
      </c>
      <c r="T1018" s="1062">
        <v>0</v>
      </c>
      <c r="U1018" s="1076">
        <v>1</v>
      </c>
      <c r="W1018" s="1062">
        <v>0</v>
      </c>
      <c r="X1018" s="1062">
        <v>0</v>
      </c>
      <c r="Y1018" s="1062">
        <v>0</v>
      </c>
      <c r="Z1018" s="1062">
        <v>0</v>
      </c>
      <c r="AA1018" s="1076">
        <v>1</v>
      </c>
      <c r="AC1018" s="1062">
        <v>0</v>
      </c>
      <c r="AD1018" s="1062">
        <v>6</v>
      </c>
      <c r="AE1018" s="1062">
        <v>10</v>
      </c>
      <c r="AF1018" s="1062">
        <v>16</v>
      </c>
      <c r="AG1018" s="1076">
        <v>1</v>
      </c>
      <c r="AJ1018" s="1062">
        <v>1</v>
      </c>
      <c r="AK1018" s="1062">
        <v>7</v>
      </c>
      <c r="AL1018" s="1062">
        <v>10</v>
      </c>
      <c r="AM1018" s="1062">
        <v>18</v>
      </c>
      <c r="AN1018" s="1076">
        <v>1</v>
      </c>
      <c r="AQ1018" s="1062">
        <v>4</v>
      </c>
      <c r="AR1018" s="1062">
        <v>2</v>
      </c>
      <c r="AS1018" s="1062">
        <v>5</v>
      </c>
      <c r="AT1018" s="1062">
        <v>11</v>
      </c>
      <c r="AU1018" s="1082">
        <v>1</v>
      </c>
      <c r="AX1018" s="1062">
        <v>4</v>
      </c>
      <c r="AY1018" s="1062">
        <v>2</v>
      </c>
      <c r="AZ1018" s="1062">
        <v>5</v>
      </c>
      <c r="BA1018" s="1062">
        <v>11</v>
      </c>
      <c r="BB1018" s="1082">
        <v>1</v>
      </c>
      <c r="BC1018" s="1082" t="s">
        <v>323</v>
      </c>
      <c r="BP1018" s="1062">
        <v>0</v>
      </c>
      <c r="BQ1018" s="1128">
        <v>1</v>
      </c>
      <c r="BR1018" s="1081">
        <v>0</v>
      </c>
      <c r="BV1018" s="1062">
        <v>0</v>
      </c>
      <c r="BW1018" s="1076">
        <v>1</v>
      </c>
      <c r="CA1018" s="1062">
        <v>1</v>
      </c>
      <c r="CB1018" s="1062">
        <v>1</v>
      </c>
      <c r="CC1018" s="1062">
        <v>6</v>
      </c>
      <c r="CD1018" s="1062">
        <v>8</v>
      </c>
      <c r="CE1018" s="1082">
        <v>1</v>
      </c>
      <c r="CF1018" s="1082" t="s">
        <v>323</v>
      </c>
      <c r="CH1018" s="1062">
        <v>1</v>
      </c>
      <c r="CI1018" s="1062">
        <v>3</v>
      </c>
      <c r="CJ1018" s="1062">
        <v>11</v>
      </c>
      <c r="CK1018" s="1062">
        <v>15</v>
      </c>
      <c r="CL1018" s="1082">
        <v>1</v>
      </c>
      <c r="CP1018" s="1062">
        <v>0</v>
      </c>
      <c r="CQ1018" s="1062">
        <v>0</v>
      </c>
      <c r="CR1018" s="1062">
        <v>0</v>
      </c>
      <c r="CS1018" s="1062">
        <v>0</v>
      </c>
      <c r="CT1018" s="1082">
        <v>1</v>
      </c>
      <c r="CU1018" s="1082" t="s">
        <v>323</v>
      </c>
      <c r="CW1018" s="1062">
        <v>0</v>
      </c>
      <c r="CX1018" s="1062">
        <v>0</v>
      </c>
      <c r="CY1018" s="1062">
        <v>0</v>
      </c>
      <c r="CZ1018" s="1062">
        <v>0</v>
      </c>
      <c r="DA1018" s="1082">
        <v>1</v>
      </c>
      <c r="DB1018" s="1082"/>
      <c r="DC1018" s="1082"/>
      <c r="DD1018" s="1082"/>
      <c r="DE1018" s="1082"/>
      <c r="DF1018" s="1082"/>
      <c r="DG1018" s="1082"/>
      <c r="DH1018" s="1082"/>
      <c r="DI1018" s="1082"/>
      <c r="DJ1018" s="1082"/>
      <c r="DK1018" s="1082"/>
      <c r="DL1018" s="1082"/>
      <c r="EF1018" s="1062">
        <v>0</v>
      </c>
      <c r="EG1018" s="1062">
        <v>4</v>
      </c>
      <c r="EH1018" s="1062">
        <v>5</v>
      </c>
      <c r="EI1018" s="1062">
        <v>9</v>
      </c>
      <c r="EJ1018" s="1082">
        <v>1</v>
      </c>
      <c r="EM1018" s="1062">
        <v>0</v>
      </c>
      <c r="EN1018" s="1062">
        <v>6</v>
      </c>
      <c r="EO1018" s="1062">
        <v>11</v>
      </c>
      <c r="EP1018" s="1062">
        <v>17</v>
      </c>
      <c r="EQ1018" s="1082">
        <v>1</v>
      </c>
      <c r="ER1018" s="1082" t="s">
        <v>323</v>
      </c>
      <c r="EU1018" s="1062">
        <v>3</v>
      </c>
      <c r="EV1018" s="1062">
        <v>0</v>
      </c>
      <c r="EW1018" s="1062">
        <v>0</v>
      </c>
      <c r="EX1018" s="1062">
        <v>3</v>
      </c>
      <c r="EY1018" s="1081">
        <v>1</v>
      </c>
      <c r="FB1018" s="1062">
        <v>3</v>
      </c>
      <c r="FC1018" s="1062">
        <v>4</v>
      </c>
      <c r="FD1018" s="1062">
        <v>4</v>
      </c>
      <c r="FE1018" s="1062">
        <v>11</v>
      </c>
      <c r="FF1018" s="1082">
        <v>1</v>
      </c>
      <c r="FJ1018" s="1062">
        <v>1</v>
      </c>
      <c r="FK1018" s="1062">
        <v>2</v>
      </c>
      <c r="FL1018" s="1062">
        <v>7</v>
      </c>
      <c r="FM1018" s="1062">
        <v>10</v>
      </c>
      <c r="FN1018" s="1124">
        <v>1</v>
      </c>
      <c r="FQ1018" s="1062">
        <v>1</v>
      </c>
      <c r="FR1018" s="1062">
        <v>4</v>
      </c>
      <c r="FS1018" s="1062">
        <v>9</v>
      </c>
      <c r="FT1018" s="1062">
        <v>14</v>
      </c>
      <c r="FU1018" s="1076">
        <v>1</v>
      </c>
      <c r="FY1018" s="1062">
        <v>0</v>
      </c>
      <c r="FZ1018" s="1062">
        <v>0</v>
      </c>
      <c r="GA1018" s="1062">
        <v>1</v>
      </c>
      <c r="GB1018" s="590">
        <v>1</v>
      </c>
      <c r="GC1018" s="1139">
        <v>1</v>
      </c>
      <c r="GE1018" s="589">
        <v>9</v>
      </c>
      <c r="GF1018" s="589">
        <v>15</v>
      </c>
      <c r="GG1018" s="589">
        <v>34</v>
      </c>
      <c r="GH1018" s="586">
        <v>1</v>
      </c>
      <c r="GI1018" s="586">
        <v>1</v>
      </c>
    </row>
    <row r="1019" spans="1:192" hidden="1" x14ac:dyDescent="0.35">
      <c r="A1019" s="1225">
        <v>44147</v>
      </c>
      <c r="Q1019" s="1062">
        <v>5</v>
      </c>
      <c r="R1019" s="1062">
        <v>0</v>
      </c>
      <c r="S1019" s="1062">
        <v>4</v>
      </c>
      <c r="T1019" s="1062">
        <v>9</v>
      </c>
      <c r="U1019" s="1076">
        <v>1</v>
      </c>
      <c r="W1019" s="1062">
        <v>5</v>
      </c>
      <c r="X1019" s="1062">
        <v>0</v>
      </c>
      <c r="Y1019" s="1062">
        <v>5</v>
      </c>
      <c r="Z1019" s="1062">
        <v>10</v>
      </c>
      <c r="AA1019" s="1076">
        <v>1</v>
      </c>
      <c r="AC1019" s="1062">
        <v>0</v>
      </c>
      <c r="AD1019" s="1062">
        <v>2</v>
      </c>
      <c r="AE1019" s="1062">
        <v>7</v>
      </c>
      <c r="AF1019" s="1062">
        <v>9</v>
      </c>
      <c r="AG1019" s="1076">
        <v>1</v>
      </c>
      <c r="AJ1019" s="1062">
        <v>0</v>
      </c>
      <c r="AK1019" s="1062">
        <v>4</v>
      </c>
      <c r="AL1019" s="1062">
        <v>9</v>
      </c>
      <c r="AM1019" s="1062">
        <v>13</v>
      </c>
      <c r="AN1019" s="1076">
        <v>1</v>
      </c>
      <c r="AQ1019" s="1062">
        <v>0</v>
      </c>
      <c r="AR1019" s="1062">
        <v>6</v>
      </c>
      <c r="AS1019" s="1062">
        <v>5</v>
      </c>
      <c r="AT1019" s="1062">
        <v>11</v>
      </c>
      <c r="AU1019" s="1082">
        <v>1</v>
      </c>
      <c r="AX1019" s="1062">
        <v>1</v>
      </c>
      <c r="AY1019" s="1062">
        <v>7</v>
      </c>
      <c r="AZ1019" s="1062">
        <v>5</v>
      </c>
      <c r="BA1019" s="1062">
        <v>13</v>
      </c>
      <c r="BB1019" s="1082">
        <v>1</v>
      </c>
      <c r="BC1019" s="1082" t="s">
        <v>323</v>
      </c>
      <c r="BP1019" s="1062">
        <v>0</v>
      </c>
      <c r="BQ1019" s="1128">
        <v>1</v>
      </c>
      <c r="BR1019" s="1081">
        <v>0</v>
      </c>
      <c r="BV1019" s="1062">
        <v>0</v>
      </c>
      <c r="BW1019" s="1076">
        <v>1</v>
      </c>
      <c r="CA1019" s="1062">
        <v>1</v>
      </c>
      <c r="CB1019" s="1062">
        <v>2</v>
      </c>
      <c r="CC1019" s="1062">
        <v>6</v>
      </c>
      <c r="CD1019" s="1062">
        <v>9</v>
      </c>
      <c r="CE1019" s="1082">
        <v>1</v>
      </c>
      <c r="CF1019" s="1082" t="s">
        <v>323</v>
      </c>
      <c r="CH1019" s="1062">
        <v>2</v>
      </c>
      <c r="CI1019" s="1062">
        <v>3</v>
      </c>
      <c r="CJ1019" s="1062">
        <v>9</v>
      </c>
      <c r="CK1019" s="1062">
        <v>14</v>
      </c>
      <c r="CL1019" s="1082">
        <v>1</v>
      </c>
      <c r="CP1019" s="1062">
        <v>0</v>
      </c>
      <c r="CQ1019" s="1062">
        <v>0</v>
      </c>
      <c r="CR1019" s="1062">
        <v>0</v>
      </c>
      <c r="CS1019" s="1062">
        <v>0</v>
      </c>
      <c r="CT1019" s="1082">
        <v>1</v>
      </c>
      <c r="CU1019" s="1082" t="s">
        <v>323</v>
      </c>
      <c r="CW1019" s="1062">
        <v>0</v>
      </c>
      <c r="CX1019" s="1062">
        <v>0</v>
      </c>
      <c r="CY1019" s="1062">
        <v>0</v>
      </c>
      <c r="CZ1019" s="1062">
        <v>0</v>
      </c>
      <c r="DA1019" s="1082">
        <v>1</v>
      </c>
      <c r="DB1019" s="1082"/>
      <c r="DC1019" s="1082"/>
      <c r="DD1019" s="1082"/>
      <c r="DE1019" s="1082"/>
      <c r="DF1019" s="1082"/>
      <c r="DG1019" s="1082"/>
      <c r="DH1019" s="1082"/>
      <c r="DI1019" s="1082"/>
      <c r="DJ1019" s="1082"/>
      <c r="DK1019" s="1082"/>
      <c r="DL1019" s="1082"/>
      <c r="EF1019" s="1062">
        <v>0</v>
      </c>
      <c r="EG1019" s="1062">
        <v>5</v>
      </c>
      <c r="EH1019" s="1062">
        <v>6</v>
      </c>
      <c r="EI1019" s="1062">
        <v>11</v>
      </c>
      <c r="EJ1019" s="1082">
        <v>1</v>
      </c>
      <c r="EM1019" s="1062">
        <v>0</v>
      </c>
      <c r="EN1019" s="1062">
        <v>8</v>
      </c>
      <c r="EO1019" s="1062">
        <v>10</v>
      </c>
      <c r="EP1019" s="1062">
        <v>18</v>
      </c>
      <c r="EQ1019" s="1082">
        <v>1</v>
      </c>
      <c r="ER1019" s="1082" t="s">
        <v>323</v>
      </c>
      <c r="EU1019" s="1062">
        <v>3</v>
      </c>
      <c r="EV1019" s="1062">
        <v>1</v>
      </c>
      <c r="EW1019" s="1062">
        <v>0</v>
      </c>
      <c r="EX1019" s="1062">
        <v>4</v>
      </c>
      <c r="EY1019" s="1081">
        <v>1</v>
      </c>
      <c r="FB1019" s="1062">
        <v>3</v>
      </c>
      <c r="FC1019" s="1062">
        <v>3</v>
      </c>
      <c r="FD1019" s="1062">
        <v>2</v>
      </c>
      <c r="FE1019" s="1062">
        <v>8</v>
      </c>
      <c r="FF1019" s="1082">
        <v>1</v>
      </c>
      <c r="FJ1019" s="1062">
        <v>0</v>
      </c>
      <c r="FK1019" s="1062">
        <v>8</v>
      </c>
      <c r="FL1019" s="1062">
        <v>5</v>
      </c>
      <c r="FM1019" s="1062">
        <v>13</v>
      </c>
      <c r="FN1019" s="1124">
        <v>1</v>
      </c>
      <c r="FQ1019" s="1062">
        <v>0</v>
      </c>
      <c r="FR1019" s="1062">
        <v>8</v>
      </c>
      <c r="FS1019" s="1062">
        <v>6</v>
      </c>
      <c r="FT1019" s="1062">
        <v>14</v>
      </c>
      <c r="FU1019" s="1076">
        <v>1</v>
      </c>
      <c r="FY1019" s="1062">
        <v>0</v>
      </c>
      <c r="FZ1019" s="1062">
        <v>0</v>
      </c>
      <c r="GA1019" s="1062">
        <v>1</v>
      </c>
      <c r="GB1019" s="590">
        <v>1</v>
      </c>
      <c r="GC1019" s="1139">
        <v>1</v>
      </c>
      <c r="GE1019" s="589">
        <v>4</v>
      </c>
      <c r="GF1019" s="589">
        <v>24</v>
      </c>
      <c r="GG1019" s="589">
        <v>30</v>
      </c>
      <c r="GH1019" s="586">
        <v>1</v>
      </c>
      <c r="GI1019" s="586">
        <v>2</v>
      </c>
    </row>
    <row r="1020" spans="1:192" hidden="1" x14ac:dyDescent="0.35">
      <c r="A1020" s="1227">
        <v>44148</v>
      </c>
      <c r="Q1020" s="1062">
        <v>7</v>
      </c>
      <c r="R1020" s="1062">
        <v>1</v>
      </c>
      <c r="S1020" s="1062">
        <v>1</v>
      </c>
      <c r="T1020" s="1062">
        <v>9</v>
      </c>
      <c r="U1020" s="1076">
        <v>1</v>
      </c>
      <c r="W1020" s="1062">
        <v>7</v>
      </c>
      <c r="X1020" s="1062">
        <v>1</v>
      </c>
      <c r="Y1020" s="1062">
        <v>2</v>
      </c>
      <c r="Z1020" s="1062">
        <v>10</v>
      </c>
      <c r="AA1020" s="1076">
        <v>1</v>
      </c>
      <c r="AC1020" s="1062">
        <v>0</v>
      </c>
      <c r="AD1020" s="1062">
        <v>0</v>
      </c>
      <c r="AE1020" s="1062">
        <v>0</v>
      </c>
      <c r="AF1020" s="1062">
        <v>0</v>
      </c>
      <c r="AG1020" s="1076">
        <v>1</v>
      </c>
      <c r="AJ1020" s="1062">
        <v>0</v>
      </c>
      <c r="AK1020" s="1062">
        <v>0</v>
      </c>
      <c r="AL1020" s="1062">
        <v>0</v>
      </c>
      <c r="AM1020" s="1062">
        <v>0</v>
      </c>
      <c r="AN1020" s="1076">
        <v>1</v>
      </c>
      <c r="AQ1020" s="1062">
        <v>0</v>
      </c>
      <c r="AR1020" s="1062">
        <v>5</v>
      </c>
      <c r="AS1020" s="1062">
        <v>6</v>
      </c>
      <c r="AT1020" s="1062">
        <v>11</v>
      </c>
      <c r="AU1020" s="1082">
        <v>1</v>
      </c>
      <c r="AX1020" s="1062">
        <v>0</v>
      </c>
      <c r="AY1020" s="1062">
        <v>6</v>
      </c>
      <c r="AZ1020" s="1062">
        <v>6</v>
      </c>
      <c r="BA1020" s="1062">
        <v>12</v>
      </c>
      <c r="BB1020" s="1082">
        <v>1</v>
      </c>
      <c r="BC1020" s="1082" t="s">
        <v>323</v>
      </c>
      <c r="BP1020" s="1062">
        <v>0</v>
      </c>
      <c r="BQ1020" s="1128">
        <v>1</v>
      </c>
      <c r="BR1020" s="1081">
        <v>0</v>
      </c>
      <c r="BV1020" s="1062">
        <v>0</v>
      </c>
      <c r="BW1020" s="1076">
        <v>1</v>
      </c>
      <c r="CA1020" s="1062">
        <v>0</v>
      </c>
      <c r="CB1020" s="1062">
        <v>2</v>
      </c>
      <c r="CC1020" s="1062">
        <v>4</v>
      </c>
      <c r="CD1020" s="1062">
        <v>6</v>
      </c>
      <c r="CE1020" s="1082">
        <v>1</v>
      </c>
      <c r="CF1020" s="1082" t="s">
        <v>323</v>
      </c>
      <c r="CH1020" s="1062">
        <v>1</v>
      </c>
      <c r="CI1020" s="1062">
        <v>4</v>
      </c>
      <c r="CJ1020" s="1062">
        <v>12</v>
      </c>
      <c r="CK1020" s="1062">
        <v>17</v>
      </c>
      <c r="CL1020" s="1082">
        <v>1</v>
      </c>
      <c r="CP1020" s="1062">
        <v>0</v>
      </c>
      <c r="CQ1020" s="1062">
        <v>0</v>
      </c>
      <c r="CR1020" s="1062">
        <v>0</v>
      </c>
      <c r="CS1020" s="1062">
        <v>0</v>
      </c>
      <c r="CT1020" s="1082">
        <v>1</v>
      </c>
      <c r="CU1020" s="1082" t="s">
        <v>323</v>
      </c>
      <c r="CW1020" s="1062">
        <v>0</v>
      </c>
      <c r="CX1020" s="1062">
        <v>0</v>
      </c>
      <c r="CY1020" s="1062">
        <v>0</v>
      </c>
      <c r="CZ1020" s="1062">
        <v>0</v>
      </c>
      <c r="DA1020" s="1082">
        <v>1</v>
      </c>
      <c r="DB1020" s="1082"/>
      <c r="DC1020" s="1082"/>
      <c r="DD1020" s="1082"/>
      <c r="DE1020" s="1082"/>
      <c r="DF1020" s="1082"/>
      <c r="DG1020" s="1082"/>
      <c r="DH1020" s="1082"/>
      <c r="DI1020" s="1082"/>
      <c r="DJ1020" s="1082"/>
      <c r="DK1020" s="1082"/>
      <c r="DL1020" s="1082"/>
      <c r="EF1020" s="1062">
        <v>0</v>
      </c>
      <c r="EG1020" s="1062">
        <v>3</v>
      </c>
      <c r="EH1020" s="1062">
        <v>1</v>
      </c>
      <c r="EI1020" s="1062">
        <v>4</v>
      </c>
      <c r="EJ1020" s="1082">
        <v>1</v>
      </c>
      <c r="EM1020" s="1062">
        <v>0</v>
      </c>
      <c r="EN1020" s="1062">
        <v>6</v>
      </c>
      <c r="EO1020" s="1062">
        <v>8</v>
      </c>
      <c r="EP1020" s="1062">
        <v>14</v>
      </c>
      <c r="EQ1020" s="1082">
        <v>1</v>
      </c>
      <c r="ER1020" s="1082" t="s">
        <v>323</v>
      </c>
      <c r="EU1020" s="1062">
        <v>1</v>
      </c>
      <c r="EV1020" s="1062">
        <v>0</v>
      </c>
      <c r="EW1020" s="1062">
        <v>3</v>
      </c>
      <c r="EX1020" s="1062">
        <v>4</v>
      </c>
      <c r="EY1020" s="1081">
        <v>1</v>
      </c>
      <c r="FB1020" s="1062">
        <v>1</v>
      </c>
      <c r="FC1020" s="1062">
        <v>2</v>
      </c>
      <c r="FD1020" s="1062">
        <v>7</v>
      </c>
      <c r="FE1020" s="1062">
        <v>10</v>
      </c>
      <c r="FF1020" s="1082">
        <v>1</v>
      </c>
      <c r="FJ1020" s="1062">
        <v>0</v>
      </c>
      <c r="FK1020" s="1062">
        <v>4</v>
      </c>
      <c r="FL1020" s="1062">
        <v>4</v>
      </c>
      <c r="FM1020" s="1062">
        <v>8</v>
      </c>
      <c r="FN1020" s="1124">
        <v>1</v>
      </c>
      <c r="FQ1020" s="1062">
        <v>0</v>
      </c>
      <c r="FR1020" s="1062">
        <v>4</v>
      </c>
      <c r="FS1020" s="1062">
        <v>5</v>
      </c>
      <c r="FT1020" s="1062">
        <v>9</v>
      </c>
      <c r="FU1020" s="1076">
        <v>1</v>
      </c>
      <c r="FY1020" s="1062">
        <v>1</v>
      </c>
      <c r="FZ1020" s="1062">
        <v>0</v>
      </c>
      <c r="GA1020" s="1062">
        <v>0</v>
      </c>
      <c r="GB1020" s="590">
        <v>1</v>
      </c>
      <c r="GC1020" s="1139">
        <v>1</v>
      </c>
      <c r="GE1020" s="589">
        <v>2</v>
      </c>
      <c r="GF1020" s="589">
        <v>14</v>
      </c>
      <c r="GG1020" s="589">
        <v>18</v>
      </c>
      <c r="GH1020" s="586">
        <v>0</v>
      </c>
      <c r="GI1020" s="586">
        <v>0</v>
      </c>
    </row>
    <row r="1021" spans="1:192" hidden="1" x14ac:dyDescent="0.35">
      <c r="A1021" s="1225">
        <v>44151</v>
      </c>
      <c r="Q1021" s="1062">
        <v>0</v>
      </c>
      <c r="R1021" s="1062">
        <v>7</v>
      </c>
      <c r="S1021" s="1062">
        <v>14</v>
      </c>
      <c r="T1021" s="1062">
        <v>21</v>
      </c>
      <c r="U1021" s="1076">
        <v>1</v>
      </c>
      <c r="W1021" s="1062">
        <v>0</v>
      </c>
      <c r="X1021" s="1062">
        <v>7</v>
      </c>
      <c r="Y1021" s="1062">
        <v>14</v>
      </c>
      <c r="Z1021" s="1062">
        <v>21</v>
      </c>
      <c r="AA1021" s="1076">
        <v>1</v>
      </c>
      <c r="AC1021" s="1062">
        <v>0</v>
      </c>
      <c r="AD1021" s="1062">
        <v>0</v>
      </c>
      <c r="AE1021" s="1062">
        <v>0</v>
      </c>
      <c r="AF1021" s="1062">
        <v>0</v>
      </c>
      <c r="AG1021" s="1076">
        <v>1</v>
      </c>
      <c r="AJ1021" s="1062">
        <v>0</v>
      </c>
      <c r="AK1021" s="1062">
        <v>0</v>
      </c>
      <c r="AL1021" s="1062">
        <v>0</v>
      </c>
      <c r="AM1021" s="1062">
        <v>0</v>
      </c>
      <c r="AN1021" s="1076">
        <v>1</v>
      </c>
      <c r="AQ1021" s="1062">
        <v>0</v>
      </c>
      <c r="AR1021" s="1062">
        <v>1</v>
      </c>
      <c r="AS1021" s="1062">
        <v>7</v>
      </c>
      <c r="AT1021" s="1062">
        <v>8</v>
      </c>
      <c r="AU1021" s="1082">
        <v>1</v>
      </c>
      <c r="AX1021" s="1062">
        <v>0</v>
      </c>
      <c r="AY1021" s="1062">
        <v>3</v>
      </c>
      <c r="AZ1021" s="1062">
        <v>7</v>
      </c>
      <c r="BA1021" s="1062">
        <v>10</v>
      </c>
      <c r="BB1021" s="1082">
        <v>1</v>
      </c>
      <c r="BC1021" s="1082" t="s">
        <v>323</v>
      </c>
      <c r="BP1021" s="1062">
        <v>0</v>
      </c>
      <c r="BQ1021" s="1128">
        <v>1</v>
      </c>
      <c r="BR1021" s="1081">
        <v>0</v>
      </c>
      <c r="BV1021" s="1062">
        <v>0</v>
      </c>
      <c r="BW1021" s="1076">
        <v>1</v>
      </c>
      <c r="CA1021" s="1062">
        <v>3</v>
      </c>
      <c r="CB1021" s="1062">
        <v>2</v>
      </c>
      <c r="CC1021" s="1062">
        <v>4</v>
      </c>
      <c r="CD1021" s="1062">
        <v>9</v>
      </c>
      <c r="CE1021" s="1082">
        <v>1</v>
      </c>
      <c r="CF1021" s="1082" t="s">
        <v>323</v>
      </c>
      <c r="CH1021" s="1062">
        <v>3</v>
      </c>
      <c r="CI1021" s="1062">
        <v>3</v>
      </c>
      <c r="CJ1021" s="1062">
        <v>7</v>
      </c>
      <c r="CK1021" s="1062">
        <v>13</v>
      </c>
      <c r="CL1021" s="1082">
        <v>1</v>
      </c>
      <c r="CP1021" s="1062">
        <v>0</v>
      </c>
      <c r="CQ1021" s="1062">
        <v>0</v>
      </c>
      <c r="CR1021" s="1062">
        <v>0</v>
      </c>
      <c r="CS1021" s="1062">
        <v>0</v>
      </c>
      <c r="CT1021" s="1082">
        <v>1</v>
      </c>
      <c r="CU1021" s="1082" t="s">
        <v>323</v>
      </c>
      <c r="CW1021" s="1062">
        <v>0</v>
      </c>
      <c r="CX1021" s="1062">
        <v>0</v>
      </c>
      <c r="CY1021" s="1062">
        <v>0</v>
      </c>
      <c r="CZ1021" s="1062">
        <v>0</v>
      </c>
      <c r="DA1021" s="1082">
        <v>1</v>
      </c>
      <c r="DB1021" s="1082"/>
      <c r="DC1021" s="1082"/>
      <c r="DD1021" s="1082"/>
      <c r="DE1021" s="1082"/>
      <c r="DF1021" s="1082"/>
      <c r="DG1021" s="1082"/>
      <c r="DH1021" s="1082"/>
      <c r="DI1021" s="1082"/>
      <c r="DJ1021" s="1082"/>
      <c r="DK1021" s="1082"/>
      <c r="DL1021" s="1082"/>
      <c r="EF1021" s="1062">
        <v>0</v>
      </c>
      <c r="EG1021" s="1062">
        <v>2</v>
      </c>
      <c r="EH1021" s="1062">
        <v>5</v>
      </c>
      <c r="EI1021" s="1062">
        <v>7</v>
      </c>
      <c r="EJ1021" s="1082">
        <v>1</v>
      </c>
      <c r="EM1021" s="1062">
        <v>0</v>
      </c>
      <c r="EN1021" s="1062">
        <v>5</v>
      </c>
      <c r="EO1021" s="1062">
        <v>7</v>
      </c>
      <c r="EP1021" s="1062">
        <v>12</v>
      </c>
      <c r="EQ1021" s="1082">
        <v>1</v>
      </c>
      <c r="ER1021" s="1082" t="s">
        <v>323</v>
      </c>
      <c r="EU1021" s="1062">
        <v>0</v>
      </c>
      <c r="EV1021" s="1062">
        <v>2</v>
      </c>
      <c r="EW1021" s="1062">
        <v>7</v>
      </c>
      <c r="EX1021" s="1062">
        <v>9</v>
      </c>
      <c r="EY1021" s="1081">
        <v>1</v>
      </c>
      <c r="FB1021" s="1062">
        <v>0</v>
      </c>
      <c r="FC1021" s="1062">
        <v>2</v>
      </c>
      <c r="FD1021" s="1062">
        <v>10</v>
      </c>
      <c r="FE1021" s="1062">
        <v>12</v>
      </c>
      <c r="FF1021" s="1082">
        <v>1</v>
      </c>
      <c r="FJ1021" s="1062">
        <v>3</v>
      </c>
      <c r="FK1021" s="1062">
        <v>3</v>
      </c>
      <c r="FL1021" s="1062">
        <v>1</v>
      </c>
      <c r="FM1021" s="1062">
        <v>7</v>
      </c>
      <c r="FN1021" s="1124">
        <v>1</v>
      </c>
      <c r="FQ1021" s="1062">
        <v>3</v>
      </c>
      <c r="FR1021" s="1062">
        <v>6</v>
      </c>
      <c r="FS1021" s="1062">
        <v>3</v>
      </c>
      <c r="FT1021" s="1062">
        <v>12</v>
      </c>
      <c r="FU1021" s="1076">
        <v>1</v>
      </c>
      <c r="FY1021" s="1062">
        <v>0</v>
      </c>
      <c r="FZ1021" s="1062">
        <v>1</v>
      </c>
      <c r="GA1021" s="1062">
        <v>1</v>
      </c>
      <c r="GB1021" s="590">
        <v>2</v>
      </c>
      <c r="GC1021" s="1139">
        <v>1</v>
      </c>
      <c r="GE1021" s="589">
        <v>6</v>
      </c>
      <c r="GF1021" s="589">
        <v>11</v>
      </c>
      <c r="GG1021" s="589">
        <v>25</v>
      </c>
      <c r="GH1021" s="586">
        <v>0</v>
      </c>
      <c r="GI1021" s="586">
        <v>0</v>
      </c>
    </row>
    <row r="1022" spans="1:192" hidden="1" x14ac:dyDescent="0.35">
      <c r="A1022" s="1225">
        <v>44152</v>
      </c>
      <c r="Q1022" s="1062">
        <v>0</v>
      </c>
      <c r="R1022" s="1062">
        <v>5</v>
      </c>
      <c r="S1022" s="1062">
        <v>10</v>
      </c>
      <c r="T1022" s="1062">
        <v>15</v>
      </c>
      <c r="U1022" s="1076">
        <v>1</v>
      </c>
      <c r="W1022" s="1062">
        <v>0</v>
      </c>
      <c r="X1022" s="1062">
        <v>5</v>
      </c>
      <c r="Y1022" s="1062">
        <v>10</v>
      </c>
      <c r="Z1022" s="1062">
        <v>15</v>
      </c>
      <c r="AA1022" s="1076">
        <v>1</v>
      </c>
      <c r="AC1022" s="1062">
        <v>0</v>
      </c>
      <c r="AD1022" s="1062">
        <v>0</v>
      </c>
      <c r="AE1022" s="1062">
        <v>0</v>
      </c>
      <c r="AF1022" s="1062">
        <v>0</v>
      </c>
      <c r="AG1022" s="1076">
        <v>1</v>
      </c>
      <c r="AJ1022" s="1062">
        <v>0</v>
      </c>
      <c r="AK1022" s="1062">
        <v>0</v>
      </c>
      <c r="AL1022" s="1062">
        <v>0</v>
      </c>
      <c r="AM1022" s="1062">
        <v>0</v>
      </c>
      <c r="AN1022" s="1076">
        <v>1</v>
      </c>
      <c r="AQ1022" s="1062">
        <v>1</v>
      </c>
      <c r="AR1022" s="1062">
        <v>0</v>
      </c>
      <c r="AS1022" s="1062">
        <v>1</v>
      </c>
      <c r="AT1022" s="1062">
        <v>2</v>
      </c>
      <c r="AU1022" s="1082">
        <v>1</v>
      </c>
      <c r="AX1022" s="1062">
        <v>1</v>
      </c>
      <c r="AY1022" s="1062">
        <v>0</v>
      </c>
      <c r="AZ1022" s="1062">
        <v>2</v>
      </c>
      <c r="BA1022" s="1062">
        <v>3</v>
      </c>
      <c r="BB1022" s="1082">
        <v>1</v>
      </c>
      <c r="BC1022" s="1082" t="s">
        <v>323</v>
      </c>
      <c r="BP1022" s="1062">
        <v>0</v>
      </c>
      <c r="BQ1022" s="1128">
        <v>1</v>
      </c>
      <c r="BR1022" s="1081">
        <v>0</v>
      </c>
      <c r="BV1022" s="1062">
        <v>0</v>
      </c>
      <c r="BW1022" s="1076">
        <v>1</v>
      </c>
      <c r="CA1022" s="1062">
        <v>0</v>
      </c>
      <c r="CB1022" s="1062">
        <v>4</v>
      </c>
      <c r="CC1022" s="1062">
        <v>5</v>
      </c>
      <c r="CD1022" s="1062">
        <v>9</v>
      </c>
      <c r="CE1022" s="1082">
        <v>1</v>
      </c>
      <c r="CF1022" s="1082" t="s">
        <v>323</v>
      </c>
      <c r="CH1022" s="1062">
        <v>0</v>
      </c>
      <c r="CI1022" s="1062">
        <v>6</v>
      </c>
      <c r="CJ1022" s="1062">
        <v>7</v>
      </c>
      <c r="CK1022" s="1062">
        <v>13</v>
      </c>
      <c r="CL1022" s="1082">
        <v>1</v>
      </c>
      <c r="CP1022" s="1062">
        <v>0</v>
      </c>
      <c r="CQ1022" s="1062">
        <v>0</v>
      </c>
      <c r="CR1022" s="1062">
        <v>0</v>
      </c>
      <c r="CS1022" s="1062">
        <v>0</v>
      </c>
      <c r="CT1022" s="1082">
        <v>1</v>
      </c>
      <c r="CU1022" s="1082" t="s">
        <v>323</v>
      </c>
      <c r="CW1022" s="1062">
        <v>0</v>
      </c>
      <c r="CX1022" s="1062">
        <v>0</v>
      </c>
      <c r="CY1022" s="1062">
        <v>0</v>
      </c>
      <c r="CZ1022" s="1062">
        <v>0</v>
      </c>
      <c r="DA1022" s="1082">
        <v>1</v>
      </c>
      <c r="DB1022" s="1082"/>
      <c r="DC1022" s="1082"/>
      <c r="DD1022" s="1082"/>
      <c r="DE1022" s="1082"/>
      <c r="DF1022" s="1082"/>
      <c r="DG1022" s="1082"/>
      <c r="DH1022" s="1082"/>
      <c r="DI1022" s="1082"/>
      <c r="DJ1022" s="1082"/>
      <c r="DK1022" s="1082"/>
      <c r="DL1022" s="1082"/>
      <c r="EF1022" s="1062">
        <v>0</v>
      </c>
      <c r="EG1022" s="1062">
        <v>3</v>
      </c>
      <c r="EH1022" s="1062">
        <v>5</v>
      </c>
      <c r="EI1022" s="1062">
        <v>8</v>
      </c>
      <c r="EJ1022" s="1082">
        <v>1</v>
      </c>
      <c r="EM1022" s="1062">
        <v>0</v>
      </c>
      <c r="EN1022" s="1062">
        <v>4</v>
      </c>
      <c r="EO1022" s="1062">
        <v>12</v>
      </c>
      <c r="EP1022" s="1062">
        <v>16</v>
      </c>
      <c r="EQ1022" s="1082">
        <v>1</v>
      </c>
      <c r="ER1022" s="1082" t="s">
        <v>323</v>
      </c>
      <c r="EU1022" s="1062">
        <v>0</v>
      </c>
      <c r="EV1022" s="1062">
        <v>3</v>
      </c>
      <c r="EW1022" s="1062">
        <v>4</v>
      </c>
      <c r="EX1022" s="1062">
        <v>7</v>
      </c>
      <c r="EY1022" s="1081">
        <v>1</v>
      </c>
      <c r="FB1022" s="1062">
        <v>0</v>
      </c>
      <c r="FC1022" s="1062">
        <v>3</v>
      </c>
      <c r="FD1022" s="1062">
        <v>6</v>
      </c>
      <c r="FE1022" s="1062">
        <v>9</v>
      </c>
      <c r="FF1022" s="1082">
        <v>1</v>
      </c>
      <c r="FJ1022" s="1062">
        <v>4</v>
      </c>
      <c r="FK1022" s="1062">
        <v>3</v>
      </c>
      <c r="FL1022" s="1062">
        <v>3</v>
      </c>
      <c r="FM1022" s="1062">
        <v>10</v>
      </c>
      <c r="FN1022" s="1124">
        <v>1</v>
      </c>
      <c r="FQ1022" s="1062">
        <v>5</v>
      </c>
      <c r="FR1022" s="1062">
        <v>4</v>
      </c>
      <c r="FS1022" s="1062">
        <v>3</v>
      </c>
      <c r="FT1022" s="1062">
        <v>12</v>
      </c>
      <c r="FU1022" s="1076">
        <v>1</v>
      </c>
      <c r="FY1022" s="1062">
        <v>1</v>
      </c>
      <c r="FZ1022" s="1062">
        <v>2</v>
      </c>
      <c r="GA1022" s="1062">
        <v>0</v>
      </c>
      <c r="GB1022" s="590">
        <v>3</v>
      </c>
      <c r="GC1022" s="1139">
        <v>1</v>
      </c>
      <c r="GE1022" s="589">
        <v>6</v>
      </c>
      <c r="GF1022" s="589">
        <v>15</v>
      </c>
      <c r="GG1022" s="589">
        <v>18</v>
      </c>
      <c r="GH1022" s="586">
        <v>1</v>
      </c>
      <c r="GI1022" s="586">
        <v>1</v>
      </c>
    </row>
    <row r="1023" spans="1:192" hidden="1" x14ac:dyDescent="0.35">
      <c r="A1023" s="1225">
        <v>44153</v>
      </c>
      <c r="Q1023" s="1062">
        <v>0</v>
      </c>
      <c r="R1023" s="1062">
        <v>4</v>
      </c>
      <c r="S1023" s="1062">
        <v>17</v>
      </c>
      <c r="T1023" s="1062">
        <v>21</v>
      </c>
      <c r="U1023" s="1076">
        <v>1</v>
      </c>
      <c r="W1023" s="1062">
        <v>0</v>
      </c>
      <c r="X1023" s="1062">
        <v>5</v>
      </c>
      <c r="Y1023" s="1062">
        <v>20</v>
      </c>
      <c r="Z1023" s="1062">
        <v>25</v>
      </c>
      <c r="AA1023" s="1076">
        <v>1</v>
      </c>
      <c r="AC1023" s="1062">
        <v>0</v>
      </c>
      <c r="AD1023" s="1062">
        <v>0</v>
      </c>
      <c r="AE1023" s="1062">
        <v>0</v>
      </c>
      <c r="AF1023" s="1062">
        <v>0</v>
      </c>
      <c r="AG1023" s="1076">
        <v>1</v>
      </c>
      <c r="AJ1023" s="1062">
        <v>0</v>
      </c>
      <c r="AK1023" s="1062">
        <v>0</v>
      </c>
      <c r="AL1023" s="1062">
        <v>0</v>
      </c>
      <c r="AM1023" s="1062">
        <v>0</v>
      </c>
      <c r="AN1023" s="1076">
        <v>1</v>
      </c>
      <c r="AQ1023" s="1062">
        <v>0</v>
      </c>
      <c r="AR1023" s="1062">
        <v>2</v>
      </c>
      <c r="AS1023" s="1062">
        <v>3</v>
      </c>
      <c r="AT1023" s="1062">
        <v>5</v>
      </c>
      <c r="AU1023" s="1082">
        <v>1</v>
      </c>
      <c r="AX1023" s="1062">
        <v>0</v>
      </c>
      <c r="AY1023" s="1062">
        <v>2</v>
      </c>
      <c r="AZ1023" s="1062">
        <v>3</v>
      </c>
      <c r="BA1023" s="1062">
        <v>5</v>
      </c>
      <c r="BB1023" s="1082">
        <v>1</v>
      </c>
      <c r="BC1023" s="1082" t="s">
        <v>323</v>
      </c>
      <c r="BP1023" s="1062">
        <v>0</v>
      </c>
      <c r="BQ1023" s="1128">
        <v>1</v>
      </c>
      <c r="BR1023" s="1081">
        <v>0</v>
      </c>
      <c r="BV1023" s="1062">
        <v>0</v>
      </c>
      <c r="BW1023" s="1076">
        <v>1</v>
      </c>
      <c r="CA1023" s="1062">
        <v>0</v>
      </c>
      <c r="CB1023" s="1062">
        <v>3</v>
      </c>
      <c r="CC1023" s="1062">
        <v>0</v>
      </c>
      <c r="CD1023" s="1062">
        <v>3</v>
      </c>
      <c r="CE1023" s="1082">
        <v>1</v>
      </c>
      <c r="CF1023" s="1082" t="s">
        <v>323</v>
      </c>
      <c r="CH1023" s="1062">
        <v>0</v>
      </c>
      <c r="CI1023" s="1062">
        <v>5</v>
      </c>
      <c r="CJ1023" s="1062">
        <v>5</v>
      </c>
      <c r="CK1023" s="1062">
        <v>10</v>
      </c>
      <c r="CL1023" s="1082">
        <v>1</v>
      </c>
      <c r="CP1023" s="1062">
        <v>0</v>
      </c>
      <c r="CQ1023" s="1062">
        <v>0</v>
      </c>
      <c r="CR1023" s="1062">
        <v>0</v>
      </c>
      <c r="CS1023" s="1062">
        <v>0</v>
      </c>
      <c r="CT1023" s="1082">
        <v>1</v>
      </c>
      <c r="CU1023" s="1082" t="s">
        <v>323</v>
      </c>
      <c r="CW1023" s="1062">
        <v>0</v>
      </c>
      <c r="CX1023" s="1062">
        <v>0</v>
      </c>
      <c r="CY1023" s="1062">
        <v>0</v>
      </c>
      <c r="CZ1023" s="1062">
        <v>0</v>
      </c>
      <c r="DA1023" s="1082">
        <v>1</v>
      </c>
      <c r="DB1023" s="1082"/>
      <c r="DC1023" s="1082"/>
      <c r="DD1023" s="1082"/>
      <c r="DE1023" s="1082"/>
      <c r="DF1023" s="1082"/>
      <c r="DG1023" s="1082"/>
      <c r="DH1023" s="1082"/>
      <c r="DI1023" s="1082"/>
      <c r="DJ1023" s="1082"/>
      <c r="DK1023" s="1082"/>
      <c r="DL1023" s="1082"/>
      <c r="EF1023" s="1062">
        <v>1</v>
      </c>
      <c r="EG1023" s="1062">
        <v>1</v>
      </c>
      <c r="EH1023" s="1062">
        <v>3</v>
      </c>
      <c r="EI1023" s="1062">
        <v>5</v>
      </c>
      <c r="EJ1023" s="1082">
        <v>1</v>
      </c>
      <c r="EM1023" s="1062">
        <v>1</v>
      </c>
      <c r="EN1023" s="1062">
        <v>4</v>
      </c>
      <c r="EO1023" s="1062">
        <v>8</v>
      </c>
      <c r="EP1023" s="1062">
        <v>13</v>
      </c>
      <c r="EQ1023" s="1082">
        <v>1</v>
      </c>
      <c r="ER1023" s="1082" t="s">
        <v>323</v>
      </c>
      <c r="EU1023" s="1062">
        <v>0</v>
      </c>
      <c r="EV1023" s="1062">
        <v>2</v>
      </c>
      <c r="EW1023" s="1062">
        <v>3</v>
      </c>
      <c r="EX1023" s="1062">
        <v>5</v>
      </c>
      <c r="EY1023" s="1081">
        <v>1</v>
      </c>
      <c r="FB1023" s="1062">
        <v>0</v>
      </c>
      <c r="FC1023" s="1062">
        <v>8</v>
      </c>
      <c r="FD1023" s="1062">
        <v>6</v>
      </c>
      <c r="FE1023" s="1062">
        <v>14</v>
      </c>
      <c r="FF1023" s="1082">
        <v>1</v>
      </c>
      <c r="FJ1023" s="1062">
        <v>4</v>
      </c>
      <c r="FK1023" s="1062">
        <v>0</v>
      </c>
      <c r="FL1023" s="1062">
        <v>1</v>
      </c>
      <c r="FM1023" s="1062">
        <v>5</v>
      </c>
      <c r="FN1023" s="1124">
        <v>1</v>
      </c>
      <c r="FQ1023" s="1062">
        <v>4</v>
      </c>
      <c r="FR1023" s="1062">
        <v>1</v>
      </c>
      <c r="FS1023" s="1062">
        <v>4</v>
      </c>
      <c r="FT1023" s="1062">
        <v>9</v>
      </c>
      <c r="FU1023" s="1076">
        <v>1</v>
      </c>
      <c r="FY1023" s="1062">
        <v>0</v>
      </c>
      <c r="FZ1023" s="1062">
        <v>0</v>
      </c>
      <c r="GA1023" s="1062">
        <v>1</v>
      </c>
      <c r="GB1023" s="590">
        <v>1</v>
      </c>
      <c r="GC1023" s="1139">
        <v>1</v>
      </c>
      <c r="GE1023" s="589">
        <v>5</v>
      </c>
      <c r="GF1023" s="589">
        <v>8</v>
      </c>
      <c r="GG1023" s="589">
        <v>11</v>
      </c>
      <c r="GH1023" s="586">
        <v>0</v>
      </c>
      <c r="GI1023" s="586">
        <v>0</v>
      </c>
    </row>
    <row r="1024" spans="1:192" hidden="1" x14ac:dyDescent="0.35">
      <c r="A1024" s="1225">
        <v>44154</v>
      </c>
      <c r="Q1024" s="1062">
        <v>0</v>
      </c>
      <c r="R1024" s="1062">
        <v>9</v>
      </c>
      <c r="S1024" s="1062">
        <v>7</v>
      </c>
      <c r="T1024" s="1062">
        <v>16</v>
      </c>
      <c r="U1024" s="1076">
        <v>1</v>
      </c>
      <c r="W1024" s="1062">
        <v>0</v>
      </c>
      <c r="X1024" s="1062">
        <v>11</v>
      </c>
      <c r="Y1024" s="1062">
        <v>11</v>
      </c>
      <c r="Z1024" s="1062">
        <v>22</v>
      </c>
      <c r="AA1024" s="1076">
        <v>1</v>
      </c>
      <c r="AC1024" s="1062">
        <v>0</v>
      </c>
      <c r="AD1024" s="1062">
        <v>0</v>
      </c>
      <c r="AE1024" s="1062">
        <v>0</v>
      </c>
      <c r="AF1024" s="1062">
        <v>0</v>
      </c>
      <c r="AG1024" s="1076">
        <v>1</v>
      </c>
      <c r="AJ1024" s="1062">
        <v>0</v>
      </c>
      <c r="AK1024" s="1062">
        <v>0</v>
      </c>
      <c r="AL1024" s="1062">
        <v>0</v>
      </c>
      <c r="AM1024" s="1062">
        <v>0</v>
      </c>
      <c r="AN1024" s="1076">
        <v>1</v>
      </c>
      <c r="AQ1024" s="1062">
        <v>2</v>
      </c>
      <c r="AR1024" s="1062">
        <v>1</v>
      </c>
      <c r="AS1024" s="1062">
        <v>5</v>
      </c>
      <c r="AT1024" s="1062">
        <v>8</v>
      </c>
      <c r="AU1024" s="1082">
        <v>1</v>
      </c>
      <c r="AX1024" s="1062">
        <v>2</v>
      </c>
      <c r="AY1024" s="1062">
        <v>1</v>
      </c>
      <c r="AZ1024" s="1062">
        <v>5</v>
      </c>
      <c r="BA1024" s="1062">
        <v>8</v>
      </c>
      <c r="BB1024" s="1082">
        <v>1</v>
      </c>
      <c r="BC1024" s="1082" t="s">
        <v>323</v>
      </c>
      <c r="BP1024" s="1062">
        <v>0</v>
      </c>
      <c r="BQ1024" s="1128">
        <v>1</v>
      </c>
      <c r="BR1024" s="1081">
        <v>0</v>
      </c>
      <c r="BV1024" s="1062">
        <v>0</v>
      </c>
      <c r="BW1024" s="1076">
        <v>1</v>
      </c>
      <c r="CA1024" s="1062">
        <v>3</v>
      </c>
      <c r="CB1024" s="1062">
        <v>4</v>
      </c>
      <c r="CC1024" s="1062">
        <v>4</v>
      </c>
      <c r="CD1024" s="1062">
        <v>11</v>
      </c>
      <c r="CE1024" s="1082">
        <v>1</v>
      </c>
      <c r="CF1024" s="1082" t="s">
        <v>323</v>
      </c>
      <c r="CH1024" s="1062">
        <v>9</v>
      </c>
      <c r="CI1024" s="1062">
        <v>3</v>
      </c>
      <c r="CJ1024" s="1062">
        <v>9</v>
      </c>
      <c r="CK1024" s="1062">
        <v>21</v>
      </c>
      <c r="CL1024" s="1082">
        <v>1</v>
      </c>
      <c r="CP1024" s="1062">
        <v>0</v>
      </c>
      <c r="CQ1024" s="1062">
        <v>0</v>
      </c>
      <c r="CR1024" s="1062">
        <v>0</v>
      </c>
      <c r="CS1024" s="1062">
        <v>0</v>
      </c>
      <c r="CT1024" s="1082">
        <v>1</v>
      </c>
      <c r="CU1024" s="1082" t="s">
        <v>323</v>
      </c>
      <c r="CW1024" s="1062">
        <v>0</v>
      </c>
      <c r="CX1024" s="1062">
        <v>1</v>
      </c>
      <c r="CY1024" s="1062">
        <v>0</v>
      </c>
      <c r="CZ1024" s="1062">
        <v>1</v>
      </c>
      <c r="DA1024" s="1082">
        <v>1</v>
      </c>
      <c r="DB1024" s="1082"/>
      <c r="DC1024" s="1082"/>
      <c r="DD1024" s="1082"/>
      <c r="DE1024" s="1082"/>
      <c r="DF1024" s="1082"/>
      <c r="DG1024" s="1082"/>
      <c r="DH1024" s="1082"/>
      <c r="DI1024" s="1082"/>
      <c r="DJ1024" s="1082"/>
      <c r="DK1024" s="1082"/>
      <c r="DL1024" s="1082"/>
      <c r="EF1024" s="1062">
        <v>1</v>
      </c>
      <c r="EG1024" s="1062">
        <v>6</v>
      </c>
      <c r="EH1024" s="1062">
        <v>5</v>
      </c>
      <c r="EI1024" s="1062">
        <v>12</v>
      </c>
      <c r="EJ1024" s="1082">
        <v>1</v>
      </c>
      <c r="EM1024" s="1062">
        <v>1</v>
      </c>
      <c r="EN1024" s="1062">
        <v>6</v>
      </c>
      <c r="EO1024" s="1062">
        <v>8</v>
      </c>
      <c r="EP1024" s="1062">
        <v>15</v>
      </c>
      <c r="EQ1024" s="1082">
        <v>1</v>
      </c>
      <c r="ER1024" s="1082" t="s">
        <v>323</v>
      </c>
      <c r="EU1024" s="1062">
        <v>0</v>
      </c>
      <c r="EV1024" s="1062">
        <v>2</v>
      </c>
      <c r="EW1024" s="1062">
        <v>7</v>
      </c>
      <c r="EX1024" s="1062">
        <v>9</v>
      </c>
      <c r="EY1024" s="1081">
        <v>1</v>
      </c>
      <c r="FB1024" s="1062">
        <v>1</v>
      </c>
      <c r="FC1024" s="1062">
        <v>4</v>
      </c>
      <c r="FD1024" s="1062">
        <v>8</v>
      </c>
      <c r="FE1024" s="1062">
        <v>13</v>
      </c>
      <c r="FF1024" s="1082">
        <v>1</v>
      </c>
      <c r="FJ1024" s="1062">
        <v>4</v>
      </c>
      <c r="FK1024" s="1062">
        <v>4</v>
      </c>
      <c r="FL1024" s="1062">
        <v>1</v>
      </c>
      <c r="FM1024" s="1062">
        <v>9</v>
      </c>
      <c r="FN1024" s="1124">
        <v>1</v>
      </c>
      <c r="FQ1024" s="1062">
        <v>5</v>
      </c>
      <c r="FR1024" s="1062">
        <v>5</v>
      </c>
      <c r="FS1024" s="1062">
        <v>2</v>
      </c>
      <c r="FT1024" s="1062">
        <v>12</v>
      </c>
      <c r="FU1024" s="1076">
        <v>1</v>
      </c>
      <c r="FY1024" s="1062">
        <v>0</v>
      </c>
      <c r="FZ1024" s="1062">
        <v>0</v>
      </c>
      <c r="GA1024" s="1062">
        <v>2</v>
      </c>
      <c r="GB1024" s="590">
        <v>2</v>
      </c>
      <c r="GC1024" s="1139">
        <v>1</v>
      </c>
      <c r="GE1024" s="589">
        <v>10</v>
      </c>
      <c r="GF1024" s="589">
        <v>17</v>
      </c>
      <c r="GG1024" s="589">
        <v>24</v>
      </c>
      <c r="GH1024" s="586">
        <v>0</v>
      </c>
      <c r="GI1024" s="586">
        <v>1</v>
      </c>
    </row>
    <row r="1025" spans="1:192" hidden="1" x14ac:dyDescent="0.35">
      <c r="A1025" s="1227">
        <v>44155</v>
      </c>
      <c r="Q1025" s="1062">
        <v>0</v>
      </c>
      <c r="R1025" s="1062">
        <v>5</v>
      </c>
      <c r="S1025" s="1062">
        <v>7</v>
      </c>
      <c r="T1025" s="1062">
        <v>12</v>
      </c>
      <c r="U1025" s="1076">
        <v>1</v>
      </c>
      <c r="W1025" s="1062">
        <v>0</v>
      </c>
      <c r="X1025" s="1062">
        <v>6</v>
      </c>
      <c r="Y1025" s="1062">
        <v>10</v>
      </c>
      <c r="Z1025" s="1062">
        <v>16</v>
      </c>
      <c r="AA1025" s="1076">
        <v>1</v>
      </c>
      <c r="AC1025" s="1062">
        <v>0</v>
      </c>
      <c r="AD1025" s="1062">
        <v>0</v>
      </c>
      <c r="AE1025" s="1062">
        <v>0</v>
      </c>
      <c r="AF1025" s="1062">
        <v>0</v>
      </c>
      <c r="AG1025" s="1076">
        <v>1</v>
      </c>
      <c r="AJ1025" s="1062">
        <v>0</v>
      </c>
      <c r="AK1025" s="1062">
        <v>0</v>
      </c>
      <c r="AL1025" s="1062">
        <v>0</v>
      </c>
      <c r="AM1025" s="1062">
        <v>0</v>
      </c>
      <c r="AN1025" s="1076">
        <v>1</v>
      </c>
      <c r="AQ1025" s="1062">
        <v>0</v>
      </c>
      <c r="AR1025" s="1062">
        <v>0</v>
      </c>
      <c r="AS1025" s="1062">
        <v>9</v>
      </c>
      <c r="AT1025" s="1062">
        <v>9</v>
      </c>
      <c r="AU1025" s="1082">
        <v>1</v>
      </c>
      <c r="AX1025" s="1062">
        <v>0</v>
      </c>
      <c r="AY1025" s="1062">
        <v>3</v>
      </c>
      <c r="AZ1025" s="1062">
        <v>9</v>
      </c>
      <c r="BA1025" s="1062">
        <v>12</v>
      </c>
      <c r="BB1025" s="1082">
        <v>1</v>
      </c>
      <c r="BC1025" s="1082" t="s">
        <v>323</v>
      </c>
      <c r="BP1025" s="1062">
        <v>0</v>
      </c>
      <c r="BQ1025" s="1128">
        <v>1</v>
      </c>
      <c r="BR1025" s="1081">
        <v>0</v>
      </c>
      <c r="BV1025" s="1062">
        <v>0</v>
      </c>
      <c r="BW1025" s="1076">
        <v>1</v>
      </c>
      <c r="CA1025" s="1062">
        <v>0</v>
      </c>
      <c r="CB1025" s="1062">
        <v>0</v>
      </c>
      <c r="CC1025" s="1062">
        <v>6</v>
      </c>
      <c r="CD1025" s="1062">
        <v>6</v>
      </c>
      <c r="CE1025" s="1082">
        <v>1</v>
      </c>
      <c r="CF1025" s="1082" t="s">
        <v>323</v>
      </c>
      <c r="CH1025" s="1062">
        <v>0</v>
      </c>
      <c r="CI1025" s="1062">
        <v>3</v>
      </c>
      <c r="CJ1025" s="1062">
        <v>10</v>
      </c>
      <c r="CK1025" s="1062">
        <v>13</v>
      </c>
      <c r="CL1025" s="1082">
        <v>1</v>
      </c>
      <c r="CP1025" s="1062">
        <v>0</v>
      </c>
      <c r="CQ1025" s="1062">
        <v>0</v>
      </c>
      <c r="CR1025" s="1062">
        <v>0</v>
      </c>
      <c r="CS1025" s="1062">
        <v>0</v>
      </c>
      <c r="CT1025" s="1082">
        <v>1</v>
      </c>
      <c r="CU1025" s="1082" t="s">
        <v>323</v>
      </c>
      <c r="CW1025" s="1062">
        <v>0</v>
      </c>
      <c r="CX1025" s="1062">
        <v>0</v>
      </c>
      <c r="CY1025" s="1062">
        <v>0</v>
      </c>
      <c r="CZ1025" s="1062">
        <v>0</v>
      </c>
      <c r="DA1025" s="1082">
        <v>1</v>
      </c>
      <c r="DB1025" s="1082"/>
      <c r="DC1025" s="1082"/>
      <c r="DD1025" s="1082"/>
      <c r="DE1025" s="1082"/>
      <c r="DF1025" s="1082"/>
      <c r="DG1025" s="1082"/>
      <c r="DH1025" s="1082"/>
      <c r="DI1025" s="1082"/>
      <c r="DJ1025" s="1082"/>
      <c r="DK1025" s="1082"/>
      <c r="DL1025" s="1082"/>
      <c r="EF1025" s="1062">
        <v>1</v>
      </c>
      <c r="EG1025" s="1062">
        <v>5</v>
      </c>
      <c r="EH1025" s="1062">
        <v>3</v>
      </c>
      <c r="EI1025" s="1062">
        <v>9</v>
      </c>
      <c r="EJ1025" s="1082">
        <v>1</v>
      </c>
      <c r="EM1025" s="1062">
        <v>1</v>
      </c>
      <c r="EN1025" s="1062">
        <v>6</v>
      </c>
      <c r="EO1025" s="1062">
        <v>9</v>
      </c>
      <c r="EP1025" s="1062">
        <v>16</v>
      </c>
      <c r="EQ1025" s="1082">
        <v>1</v>
      </c>
      <c r="ER1025" s="1082" t="s">
        <v>323</v>
      </c>
      <c r="EU1025" s="1062">
        <v>0</v>
      </c>
      <c r="EV1025" s="1062">
        <v>3</v>
      </c>
      <c r="EW1025" s="1062">
        <v>3</v>
      </c>
      <c r="EX1025" s="1062">
        <v>6</v>
      </c>
      <c r="EY1025" s="1081">
        <v>1</v>
      </c>
      <c r="FB1025" s="1062">
        <v>1</v>
      </c>
      <c r="FC1025" s="1062">
        <v>5</v>
      </c>
      <c r="FD1025" s="1062">
        <v>13</v>
      </c>
      <c r="FE1025" s="1062">
        <v>19</v>
      </c>
      <c r="FF1025" s="1082">
        <v>1</v>
      </c>
      <c r="FJ1025" s="1062">
        <v>5</v>
      </c>
      <c r="FK1025" s="1062">
        <v>2</v>
      </c>
      <c r="FL1025" s="1062">
        <v>1</v>
      </c>
      <c r="FM1025" s="1062">
        <v>8</v>
      </c>
      <c r="FN1025" s="1124">
        <v>1</v>
      </c>
      <c r="FQ1025" s="1062">
        <v>5</v>
      </c>
      <c r="FR1025" s="1062">
        <v>4</v>
      </c>
      <c r="FS1025" s="1062">
        <v>1</v>
      </c>
      <c r="FT1025" s="1062">
        <v>10</v>
      </c>
      <c r="FU1025" s="1076">
        <v>1</v>
      </c>
      <c r="FY1025" s="1062">
        <v>0</v>
      </c>
      <c r="FZ1025" s="1062">
        <v>0</v>
      </c>
      <c r="GA1025" s="1062">
        <v>1</v>
      </c>
      <c r="GB1025" s="590">
        <v>1</v>
      </c>
      <c r="GC1025" s="1139">
        <v>1</v>
      </c>
      <c r="GE1025" s="589">
        <v>6</v>
      </c>
      <c r="GF1025" s="589">
        <v>10</v>
      </c>
      <c r="GG1025" s="589">
        <v>23</v>
      </c>
      <c r="GH1025" s="586">
        <v>0</v>
      </c>
      <c r="GI1025" s="586">
        <v>1</v>
      </c>
    </row>
    <row r="1026" spans="1:192" hidden="1" x14ac:dyDescent="0.35">
      <c r="A1026" s="1225">
        <v>44158</v>
      </c>
      <c r="Q1026" s="1062">
        <v>0</v>
      </c>
      <c r="R1026" s="1062">
        <v>5</v>
      </c>
      <c r="S1026" s="1062">
        <v>1</v>
      </c>
      <c r="T1026" s="1062">
        <v>6</v>
      </c>
      <c r="U1026" s="1076">
        <v>1</v>
      </c>
      <c r="W1026" s="1062">
        <v>0</v>
      </c>
      <c r="X1026" s="1062">
        <v>5</v>
      </c>
      <c r="Y1026" s="1062">
        <v>2</v>
      </c>
      <c r="Z1026" s="1062">
        <v>7</v>
      </c>
      <c r="AA1026" s="1076">
        <v>1</v>
      </c>
      <c r="AC1026" s="1062">
        <v>3</v>
      </c>
      <c r="AD1026" s="1062">
        <v>0</v>
      </c>
      <c r="AE1026" s="1062">
        <v>6</v>
      </c>
      <c r="AF1026" s="1062">
        <v>9</v>
      </c>
      <c r="AG1026" s="1076">
        <v>1</v>
      </c>
      <c r="AJ1026" s="1062">
        <v>3</v>
      </c>
      <c r="AK1026" s="1062">
        <v>0</v>
      </c>
      <c r="AL1026" s="1062">
        <v>6</v>
      </c>
      <c r="AM1026" s="1062">
        <v>9</v>
      </c>
      <c r="AN1026" s="1076">
        <v>1</v>
      </c>
      <c r="AQ1026" s="1062">
        <v>0</v>
      </c>
      <c r="AR1026" s="1062">
        <v>5</v>
      </c>
      <c r="AS1026" s="1062">
        <v>1</v>
      </c>
      <c r="AT1026" s="1062">
        <v>6</v>
      </c>
      <c r="AU1026" s="1082">
        <v>1</v>
      </c>
      <c r="AX1026" s="1062">
        <v>0</v>
      </c>
      <c r="AY1026" s="1062">
        <v>1</v>
      </c>
      <c r="AZ1026" s="1062">
        <v>7</v>
      </c>
      <c r="BA1026" s="1062">
        <v>8</v>
      </c>
      <c r="BB1026" s="1082">
        <v>1</v>
      </c>
      <c r="BC1026" s="1082" t="s">
        <v>323</v>
      </c>
      <c r="BP1026" s="1062">
        <v>0</v>
      </c>
      <c r="BQ1026" s="1128">
        <v>1</v>
      </c>
      <c r="BR1026" s="1081">
        <v>0</v>
      </c>
      <c r="BV1026" s="1062">
        <v>0</v>
      </c>
      <c r="BW1026" s="1076">
        <v>1</v>
      </c>
      <c r="CA1026" s="1062">
        <v>2</v>
      </c>
      <c r="CB1026" s="1062">
        <v>0</v>
      </c>
      <c r="CC1026" s="1062">
        <v>2</v>
      </c>
      <c r="CD1026" s="1062">
        <v>4</v>
      </c>
      <c r="CE1026" s="1082">
        <v>1</v>
      </c>
      <c r="CF1026" s="1082" t="s">
        <v>323</v>
      </c>
      <c r="CH1026" s="1062">
        <v>3</v>
      </c>
      <c r="CI1026" s="1062">
        <v>5</v>
      </c>
      <c r="CJ1026" s="1062">
        <v>16</v>
      </c>
      <c r="CK1026" s="1062">
        <v>24</v>
      </c>
      <c r="CL1026" s="1082">
        <v>1</v>
      </c>
      <c r="CP1026" s="1062">
        <v>0</v>
      </c>
      <c r="CQ1026" s="1062">
        <v>0</v>
      </c>
      <c r="CR1026" s="1062">
        <v>0</v>
      </c>
      <c r="CS1026" s="1062">
        <v>0</v>
      </c>
      <c r="CT1026" s="1082">
        <v>1</v>
      </c>
      <c r="CU1026" s="1082" t="s">
        <v>323</v>
      </c>
      <c r="CW1026" s="1062">
        <v>0</v>
      </c>
      <c r="CX1026" s="1062">
        <v>0</v>
      </c>
      <c r="CY1026" s="1062">
        <v>0</v>
      </c>
      <c r="CZ1026" s="1062">
        <v>0</v>
      </c>
      <c r="DA1026" s="1082">
        <v>1</v>
      </c>
      <c r="DB1026" s="1082"/>
      <c r="DC1026" s="1082"/>
      <c r="DD1026" s="1082"/>
      <c r="DE1026" s="1082"/>
      <c r="DF1026" s="1082"/>
      <c r="DG1026" s="1082"/>
      <c r="DH1026" s="1082"/>
      <c r="DI1026" s="1082"/>
      <c r="DJ1026" s="1082"/>
      <c r="DK1026" s="1082"/>
      <c r="DL1026" s="1082"/>
      <c r="EF1026" s="1062">
        <v>1</v>
      </c>
      <c r="EG1026" s="1062">
        <v>4</v>
      </c>
      <c r="EH1026" s="1062">
        <v>6</v>
      </c>
      <c r="EI1026" s="1062">
        <v>11</v>
      </c>
      <c r="EJ1026" s="1082">
        <v>1</v>
      </c>
      <c r="EM1026" s="1062">
        <v>1</v>
      </c>
      <c r="EN1026" s="1062">
        <v>10</v>
      </c>
      <c r="EO1026" s="1062">
        <v>16</v>
      </c>
      <c r="EP1026" s="1062">
        <v>27</v>
      </c>
      <c r="EQ1026" s="1082">
        <v>1</v>
      </c>
      <c r="ER1026" s="1082" t="s">
        <v>323</v>
      </c>
      <c r="EU1026" s="1062">
        <v>0</v>
      </c>
      <c r="EV1026" s="1062">
        <v>0</v>
      </c>
      <c r="EW1026" s="1062">
        <v>0</v>
      </c>
      <c r="EX1026" s="1062">
        <v>0</v>
      </c>
      <c r="EY1026" s="1081">
        <v>0</v>
      </c>
      <c r="FB1026" s="1062">
        <v>0</v>
      </c>
      <c r="FC1026" s="1062">
        <v>0</v>
      </c>
      <c r="FD1026" s="1062">
        <v>0</v>
      </c>
      <c r="FE1026" s="1062">
        <v>0</v>
      </c>
      <c r="FF1026" s="1082">
        <v>0</v>
      </c>
      <c r="FJ1026" s="1062">
        <v>1</v>
      </c>
      <c r="FK1026" s="1062">
        <v>9</v>
      </c>
      <c r="FL1026" s="1062">
        <v>3</v>
      </c>
      <c r="FM1026" s="1062">
        <v>13</v>
      </c>
      <c r="FN1026" s="1124">
        <v>1</v>
      </c>
      <c r="FQ1026" s="1062">
        <v>4</v>
      </c>
      <c r="FR1026" s="1062">
        <v>13</v>
      </c>
      <c r="FS1026" s="1062">
        <v>9</v>
      </c>
      <c r="FT1026" s="1062">
        <v>26</v>
      </c>
      <c r="FU1026" s="1076">
        <v>1</v>
      </c>
      <c r="FY1026" s="1062">
        <v>1</v>
      </c>
      <c r="FZ1026" s="1062">
        <v>0</v>
      </c>
      <c r="GA1026" s="1062">
        <v>0</v>
      </c>
      <c r="GB1026" s="590">
        <v>1</v>
      </c>
      <c r="GC1026" s="1139">
        <v>1</v>
      </c>
      <c r="GE1026" s="589">
        <v>8</v>
      </c>
      <c r="GF1026" s="589">
        <v>18</v>
      </c>
      <c r="GG1026" s="589">
        <v>18</v>
      </c>
      <c r="GH1026" s="586">
        <v>0</v>
      </c>
      <c r="GI1026" s="586">
        <v>0</v>
      </c>
    </row>
    <row r="1027" spans="1:192" hidden="1" x14ac:dyDescent="0.35">
      <c r="A1027" s="1225">
        <v>44159</v>
      </c>
      <c r="Q1027" s="1062">
        <v>0</v>
      </c>
      <c r="R1027" s="1062">
        <v>4</v>
      </c>
      <c r="S1027" s="1062">
        <v>4</v>
      </c>
      <c r="T1027" s="1062">
        <v>8</v>
      </c>
      <c r="U1027" s="1076">
        <v>1</v>
      </c>
      <c r="W1027" s="1062">
        <v>0</v>
      </c>
      <c r="X1027" s="1062">
        <v>5</v>
      </c>
      <c r="Y1027" s="1062">
        <v>5</v>
      </c>
      <c r="Z1027" s="1062">
        <v>10</v>
      </c>
      <c r="AA1027" s="1076">
        <v>1</v>
      </c>
      <c r="AC1027" s="1062">
        <v>5</v>
      </c>
      <c r="AD1027" s="1062">
        <v>0</v>
      </c>
      <c r="AE1027" s="1062">
        <v>5</v>
      </c>
      <c r="AF1027" s="1062">
        <v>10</v>
      </c>
      <c r="AG1027" s="1076">
        <v>1</v>
      </c>
      <c r="AJ1027" s="1062">
        <v>0</v>
      </c>
      <c r="AK1027" s="1062">
        <v>5</v>
      </c>
      <c r="AL1027" s="1062">
        <v>6</v>
      </c>
      <c r="AM1027" s="1062">
        <v>11</v>
      </c>
      <c r="AN1027" s="1076">
        <v>1</v>
      </c>
      <c r="AQ1027" s="1062">
        <v>0</v>
      </c>
      <c r="AR1027" s="1062">
        <v>1</v>
      </c>
      <c r="AS1027" s="1062">
        <v>11</v>
      </c>
      <c r="AT1027" s="1062">
        <v>12</v>
      </c>
      <c r="AU1027" s="1082">
        <v>1</v>
      </c>
      <c r="AX1027" s="1062">
        <v>0</v>
      </c>
      <c r="AY1027" s="1062">
        <v>1</v>
      </c>
      <c r="AZ1027" s="1062">
        <v>12</v>
      </c>
      <c r="BA1027" s="1062">
        <v>13</v>
      </c>
      <c r="BB1027" s="1082">
        <v>1</v>
      </c>
      <c r="BC1027" s="1082" t="s">
        <v>323</v>
      </c>
      <c r="BP1027" s="1062">
        <v>0</v>
      </c>
      <c r="BQ1027" s="1128">
        <v>1</v>
      </c>
      <c r="BR1027" s="1081">
        <v>0</v>
      </c>
      <c r="BV1027" s="1062">
        <v>0</v>
      </c>
      <c r="BW1027" s="1076">
        <v>1</v>
      </c>
      <c r="CA1027" s="1062">
        <v>3</v>
      </c>
      <c r="CB1027" s="1062">
        <v>2</v>
      </c>
      <c r="CC1027" s="1062">
        <v>1</v>
      </c>
      <c r="CD1027" s="1062">
        <v>6</v>
      </c>
      <c r="CE1027" s="1082">
        <v>1</v>
      </c>
      <c r="CF1027" s="1082" t="s">
        <v>323</v>
      </c>
      <c r="CH1027" s="1062">
        <v>4</v>
      </c>
      <c r="CI1027" s="1062">
        <v>3</v>
      </c>
      <c r="CJ1027" s="1062">
        <v>6</v>
      </c>
      <c r="CK1027" s="1062">
        <v>13</v>
      </c>
      <c r="CL1027" s="1082">
        <v>1</v>
      </c>
      <c r="CP1027" s="1062">
        <v>0</v>
      </c>
      <c r="CQ1027" s="1062">
        <v>0</v>
      </c>
      <c r="CR1027" s="1062">
        <v>0</v>
      </c>
      <c r="CS1027" s="1062">
        <v>0</v>
      </c>
      <c r="CT1027" s="1082">
        <v>1</v>
      </c>
      <c r="CU1027" s="1082" t="s">
        <v>323</v>
      </c>
      <c r="CW1027" s="1062">
        <v>0</v>
      </c>
      <c r="CX1027" s="1062">
        <v>0</v>
      </c>
      <c r="CY1027" s="1062">
        <v>0</v>
      </c>
      <c r="CZ1027" s="1062">
        <v>0</v>
      </c>
      <c r="DA1027" s="1082">
        <v>1</v>
      </c>
      <c r="DB1027" s="1082"/>
      <c r="DC1027" s="1082"/>
      <c r="DD1027" s="1082"/>
      <c r="DE1027" s="1082"/>
      <c r="DF1027" s="1082"/>
      <c r="DG1027" s="1082"/>
      <c r="DH1027" s="1082"/>
      <c r="DI1027" s="1082"/>
      <c r="DJ1027" s="1082"/>
      <c r="DK1027" s="1082"/>
      <c r="DL1027" s="1082"/>
      <c r="EF1027" s="1062">
        <v>0</v>
      </c>
      <c r="EG1027" s="1062">
        <v>7</v>
      </c>
      <c r="EH1027" s="1062">
        <v>4</v>
      </c>
      <c r="EI1027" s="1062">
        <v>11</v>
      </c>
      <c r="EJ1027" s="1082">
        <v>1</v>
      </c>
      <c r="EM1027" s="1062">
        <v>0</v>
      </c>
      <c r="EN1027" s="1062">
        <v>8</v>
      </c>
      <c r="EO1027" s="1062">
        <v>8</v>
      </c>
      <c r="EP1027" s="1062">
        <v>16</v>
      </c>
      <c r="EQ1027" s="1082">
        <v>1</v>
      </c>
      <c r="ER1027" s="1082" t="s">
        <v>323</v>
      </c>
      <c r="EU1027" s="1062">
        <v>0</v>
      </c>
      <c r="EV1027" s="1062">
        <v>0</v>
      </c>
      <c r="EW1027" s="1062">
        <v>0</v>
      </c>
      <c r="EX1027" s="1062">
        <v>0</v>
      </c>
      <c r="EY1027" s="1081">
        <v>0</v>
      </c>
      <c r="FB1027" s="1062">
        <v>0</v>
      </c>
      <c r="FC1027" s="1062">
        <v>0</v>
      </c>
      <c r="FD1027" s="1062">
        <v>0</v>
      </c>
      <c r="FE1027" s="1062">
        <v>0</v>
      </c>
      <c r="FF1027" s="1082">
        <v>0</v>
      </c>
      <c r="FJ1027" s="1062">
        <v>3</v>
      </c>
      <c r="FK1027" s="1062">
        <v>5</v>
      </c>
      <c r="FL1027" s="1062">
        <v>6</v>
      </c>
      <c r="FM1027" s="1062">
        <v>14</v>
      </c>
      <c r="FN1027" s="1124">
        <v>1</v>
      </c>
      <c r="FQ1027" s="1062">
        <v>5</v>
      </c>
      <c r="FR1027" s="1062">
        <v>5</v>
      </c>
      <c r="FS1027" s="1062">
        <v>8</v>
      </c>
      <c r="FT1027" s="1062">
        <v>18</v>
      </c>
      <c r="FU1027" s="1076">
        <v>1</v>
      </c>
      <c r="FY1027" s="1062">
        <v>0</v>
      </c>
      <c r="FZ1027" s="1062">
        <v>1</v>
      </c>
      <c r="GA1027" s="1062">
        <v>1</v>
      </c>
      <c r="GB1027" s="590">
        <v>2</v>
      </c>
      <c r="GC1027" s="1139">
        <v>1</v>
      </c>
      <c r="GE1027" s="589">
        <v>11</v>
      </c>
      <c r="GF1027" s="589">
        <v>16</v>
      </c>
      <c r="GG1027" s="589">
        <v>28</v>
      </c>
      <c r="GH1027" s="586">
        <v>0</v>
      </c>
      <c r="GI1027" s="586">
        <v>0</v>
      </c>
    </row>
    <row r="1028" spans="1:192" hidden="1" x14ac:dyDescent="0.35">
      <c r="A1028" s="1225">
        <v>44160</v>
      </c>
      <c r="Q1028" s="1062">
        <v>0</v>
      </c>
      <c r="R1028" s="1062">
        <v>1</v>
      </c>
      <c r="S1028" s="1062">
        <v>2</v>
      </c>
      <c r="T1028" s="1062">
        <v>3</v>
      </c>
      <c r="U1028" s="1076">
        <v>1</v>
      </c>
      <c r="W1028" s="1062">
        <v>0</v>
      </c>
      <c r="X1028" s="1062">
        <v>0</v>
      </c>
      <c r="Y1028" s="1062">
        <v>3</v>
      </c>
      <c r="Z1028" s="1062">
        <v>3</v>
      </c>
      <c r="AA1028" s="1076">
        <v>1</v>
      </c>
      <c r="AC1028" s="1062">
        <v>4</v>
      </c>
      <c r="AD1028" s="1062">
        <v>0</v>
      </c>
      <c r="AE1028" s="1062">
        <v>2</v>
      </c>
      <c r="AF1028" s="1062">
        <v>6</v>
      </c>
      <c r="AG1028" s="1076">
        <v>1</v>
      </c>
      <c r="AJ1028" s="1062">
        <v>4</v>
      </c>
      <c r="AK1028" s="1062">
        <v>2</v>
      </c>
      <c r="AL1028" s="1062">
        <v>2</v>
      </c>
      <c r="AM1028" s="1062">
        <v>8</v>
      </c>
      <c r="AN1028" s="1076">
        <v>1</v>
      </c>
      <c r="AQ1028" s="1062">
        <v>0</v>
      </c>
      <c r="AR1028" s="1062">
        <v>0</v>
      </c>
      <c r="AS1028" s="1062">
        <v>3</v>
      </c>
      <c r="AT1028" s="1062">
        <v>3</v>
      </c>
      <c r="AU1028" s="1082">
        <v>1</v>
      </c>
      <c r="AX1028" s="1062">
        <v>0</v>
      </c>
      <c r="AY1028" s="1062">
        <v>2</v>
      </c>
      <c r="AZ1028" s="1062">
        <v>3</v>
      </c>
      <c r="BA1028" s="1062">
        <v>5</v>
      </c>
      <c r="BB1028" s="1082">
        <v>1</v>
      </c>
      <c r="BC1028" s="1082" t="s">
        <v>323</v>
      </c>
      <c r="BP1028" s="1062">
        <v>0</v>
      </c>
      <c r="BQ1028" s="1128">
        <v>1</v>
      </c>
      <c r="BR1028" s="1081">
        <v>0</v>
      </c>
      <c r="BV1028" s="1062">
        <v>0</v>
      </c>
      <c r="BW1028" s="1076">
        <v>1</v>
      </c>
      <c r="CA1028" s="1062">
        <v>3</v>
      </c>
      <c r="CB1028" s="1062">
        <v>2</v>
      </c>
      <c r="CC1028" s="1062">
        <v>3</v>
      </c>
      <c r="CD1028" s="1062">
        <v>8</v>
      </c>
      <c r="CE1028" s="1082">
        <v>1</v>
      </c>
      <c r="CF1028" s="1082" t="s">
        <v>323</v>
      </c>
      <c r="CH1028" s="1062">
        <v>5</v>
      </c>
      <c r="CI1028" s="1062">
        <v>2</v>
      </c>
      <c r="CJ1028" s="1062">
        <v>3</v>
      </c>
      <c r="CK1028" s="1062">
        <v>10</v>
      </c>
      <c r="CL1028" s="1082">
        <v>1</v>
      </c>
      <c r="CP1028" s="1062">
        <v>0</v>
      </c>
      <c r="CQ1028" s="1062">
        <v>0</v>
      </c>
      <c r="CR1028" s="1062">
        <v>0</v>
      </c>
      <c r="CS1028" s="1062">
        <v>0</v>
      </c>
      <c r="CT1028" s="1082">
        <v>1</v>
      </c>
      <c r="CU1028" s="1082" t="s">
        <v>323</v>
      </c>
      <c r="CW1028" s="1062">
        <v>0</v>
      </c>
      <c r="CX1028" s="1062">
        <v>0</v>
      </c>
      <c r="CY1028" s="1062">
        <v>0</v>
      </c>
      <c r="CZ1028" s="1062">
        <v>0</v>
      </c>
      <c r="DA1028" s="1082">
        <v>1</v>
      </c>
      <c r="DB1028" s="1082"/>
      <c r="DC1028" s="1082"/>
      <c r="DD1028" s="1082"/>
      <c r="DE1028" s="1082"/>
      <c r="DF1028" s="1082"/>
      <c r="DG1028" s="1082"/>
      <c r="DH1028" s="1082"/>
      <c r="DI1028" s="1082"/>
      <c r="DJ1028" s="1082"/>
      <c r="DK1028" s="1082"/>
      <c r="DL1028" s="1082"/>
      <c r="EF1028" s="1062">
        <v>0</v>
      </c>
      <c r="EG1028" s="1062">
        <v>7</v>
      </c>
      <c r="EH1028" s="1062">
        <v>2</v>
      </c>
      <c r="EI1028" s="1062">
        <v>9</v>
      </c>
      <c r="EJ1028" s="1082">
        <v>1</v>
      </c>
      <c r="EM1028" s="1062">
        <v>0</v>
      </c>
      <c r="EN1028" s="1062">
        <v>9</v>
      </c>
      <c r="EO1028" s="1062">
        <v>5</v>
      </c>
      <c r="EP1028" s="1062">
        <v>14</v>
      </c>
      <c r="EQ1028" s="1082">
        <v>1</v>
      </c>
      <c r="ER1028" s="1082" t="s">
        <v>323</v>
      </c>
      <c r="EU1028" s="1062">
        <v>0</v>
      </c>
      <c r="EV1028" s="1062">
        <v>0</v>
      </c>
      <c r="EW1028" s="1062">
        <v>0</v>
      </c>
      <c r="EX1028" s="1062">
        <v>0</v>
      </c>
      <c r="EY1028" s="1081">
        <v>0</v>
      </c>
      <c r="FB1028" s="1062">
        <v>0</v>
      </c>
      <c r="FC1028" s="1062">
        <v>0</v>
      </c>
      <c r="FD1028" s="1062">
        <v>0</v>
      </c>
      <c r="FE1028" s="1062">
        <v>0</v>
      </c>
      <c r="FF1028" s="1082">
        <v>0</v>
      </c>
      <c r="FJ1028" s="1062">
        <v>1</v>
      </c>
      <c r="FK1028" s="1062">
        <v>6</v>
      </c>
      <c r="FL1028" s="1062">
        <v>3</v>
      </c>
      <c r="FM1028" s="1062">
        <v>10</v>
      </c>
      <c r="FN1028" s="1124">
        <v>1</v>
      </c>
      <c r="FQ1028" s="1062">
        <v>1</v>
      </c>
      <c r="FR1028" s="1062">
        <v>6</v>
      </c>
      <c r="FS1028" s="1062">
        <v>5</v>
      </c>
      <c r="FT1028" s="1062">
        <v>12</v>
      </c>
      <c r="FU1028" s="1076">
        <v>1</v>
      </c>
      <c r="FY1028" s="1062">
        <v>0</v>
      </c>
      <c r="FZ1028" s="1062">
        <v>0</v>
      </c>
      <c r="GA1028" s="1062">
        <v>0</v>
      </c>
      <c r="GB1028" s="590">
        <v>0</v>
      </c>
      <c r="GC1028" s="1139">
        <v>1</v>
      </c>
      <c r="GE1028" s="589">
        <v>8</v>
      </c>
      <c r="GF1028" s="589">
        <v>15</v>
      </c>
      <c r="GG1028" s="589">
        <v>13</v>
      </c>
      <c r="GH1028" s="586">
        <v>0</v>
      </c>
      <c r="GI1028" s="586">
        <v>0</v>
      </c>
    </row>
    <row r="1029" spans="1:192" s="1622" customFormat="1" hidden="1" x14ac:dyDescent="0.35">
      <c r="A1029" s="1608" t="s">
        <v>253</v>
      </c>
      <c r="B1029" s="1609"/>
      <c r="C1029" s="1609"/>
      <c r="D1029" s="1609"/>
      <c r="E1029" s="1609"/>
      <c r="F1029" s="1610"/>
      <c r="G1029" s="1611"/>
      <c r="H1029" s="1612"/>
      <c r="I1029" s="1609"/>
      <c r="J1029" s="1609"/>
      <c r="K1029" s="1609"/>
      <c r="L1029" s="1609"/>
      <c r="M1029" s="1610"/>
      <c r="N1029" s="1610"/>
      <c r="O1029" s="1612"/>
      <c r="P1029" s="1612"/>
      <c r="Q1029" s="1609"/>
      <c r="R1029" s="1609"/>
      <c r="S1029" s="1609"/>
      <c r="T1029" s="1609"/>
      <c r="U1029" s="1610"/>
      <c r="V1029" s="1611"/>
      <c r="W1029" s="1609"/>
      <c r="X1029" s="1609"/>
      <c r="Y1029" s="1609"/>
      <c r="Z1029" s="1609"/>
      <c r="AA1029" s="1610"/>
      <c r="AB1029" s="1610"/>
      <c r="AC1029" s="1609"/>
      <c r="AD1029" s="1609"/>
      <c r="AE1029" s="1609"/>
      <c r="AF1029" s="1609"/>
      <c r="AG1029" s="1610"/>
      <c r="AH1029" s="1613"/>
      <c r="AI1029" s="1612"/>
      <c r="AJ1029" s="1609"/>
      <c r="AK1029" s="1609"/>
      <c r="AL1029" s="1609"/>
      <c r="AM1029" s="1609"/>
      <c r="AN1029" s="1610"/>
      <c r="AO1029" s="1614"/>
      <c r="AP1029" s="1609"/>
      <c r="AQ1029" s="1609"/>
      <c r="AR1029" s="1609"/>
      <c r="AS1029" s="1609"/>
      <c r="AT1029" s="1609"/>
      <c r="AU1029" s="1614"/>
      <c r="AV1029" s="1611"/>
      <c r="AW1029" s="1612"/>
      <c r="AX1029" s="1609"/>
      <c r="AY1029" s="1609"/>
      <c r="AZ1029" s="1609"/>
      <c r="BA1029" s="1609"/>
      <c r="BB1029" s="1614"/>
      <c r="BC1029" s="1614"/>
      <c r="BD1029" s="1612"/>
      <c r="BE1029" s="1612"/>
      <c r="BF1029" s="1609"/>
      <c r="BG1029" s="1609"/>
      <c r="BH1029" s="1609"/>
      <c r="BI1029" s="1609"/>
      <c r="BJ1029" s="1610"/>
      <c r="BK1029" s="1614"/>
      <c r="BL1029" s="1612"/>
      <c r="BM1029" s="1609"/>
      <c r="BN1029" s="1609"/>
      <c r="BO1029" s="1609"/>
      <c r="BP1029" s="1609"/>
      <c r="BQ1029" s="1615"/>
      <c r="BR1029" s="1613"/>
      <c r="BS1029" s="1609"/>
      <c r="BT1029" s="1609"/>
      <c r="BU1029" s="1609"/>
      <c r="BV1029" s="1609"/>
      <c r="BW1029" s="1610"/>
      <c r="BX1029" s="1614"/>
      <c r="BY1029" s="1612"/>
      <c r="BZ1029" s="1612"/>
      <c r="CA1029" s="1609"/>
      <c r="CB1029" s="1609"/>
      <c r="CC1029" s="1609"/>
      <c r="CD1029" s="1609"/>
      <c r="CE1029" s="1614"/>
      <c r="CF1029" s="1614"/>
      <c r="CG1029" s="1612"/>
      <c r="CH1029" s="1609"/>
      <c r="CI1029" s="1609"/>
      <c r="CJ1029" s="1609"/>
      <c r="CK1029" s="1609"/>
      <c r="CL1029" s="1614"/>
      <c r="CM1029" s="1614"/>
      <c r="CN1029" s="1612"/>
      <c r="CO1029" s="1612"/>
      <c r="CP1029" s="1609"/>
      <c r="CQ1029" s="1609"/>
      <c r="CR1029" s="1609"/>
      <c r="CS1029" s="1609"/>
      <c r="CT1029" s="1614"/>
      <c r="CU1029" s="1614"/>
      <c r="CV1029" s="1612"/>
      <c r="CW1029" s="1609"/>
      <c r="CX1029" s="1609"/>
      <c r="CY1029" s="1609"/>
      <c r="CZ1029" s="1609"/>
      <c r="DA1029" s="1614"/>
      <c r="DB1029" s="1614"/>
      <c r="DC1029" s="1614"/>
      <c r="DD1029" s="1614"/>
      <c r="DE1029" s="1614"/>
      <c r="DF1029" s="1614"/>
      <c r="DG1029" s="1614"/>
      <c r="DH1029" s="1614"/>
      <c r="DI1029" s="1614"/>
      <c r="DJ1029" s="1614"/>
      <c r="DK1029" s="1614"/>
      <c r="DL1029" s="1614"/>
      <c r="DM1029" s="1614"/>
      <c r="DN1029" s="1614"/>
      <c r="DO1029" s="1612"/>
      <c r="DP1029" s="1612"/>
      <c r="DQ1029" s="1609"/>
      <c r="DR1029" s="1609"/>
      <c r="DS1029" s="1609"/>
      <c r="DT1029" s="1609"/>
      <c r="DU1029" s="1614"/>
      <c r="DV1029" s="1614"/>
      <c r="DW1029" s="1612"/>
      <c r="DX1029" s="1609"/>
      <c r="DY1029" s="1609"/>
      <c r="DZ1029" s="1609"/>
      <c r="EA1029" s="1609"/>
      <c r="EB1029" s="1614"/>
      <c r="EC1029" s="1614"/>
      <c r="ED1029" s="1612"/>
      <c r="EE1029" s="1612"/>
      <c r="EF1029" s="1609"/>
      <c r="EG1029" s="1609"/>
      <c r="EH1029" s="1609"/>
      <c r="EI1029" s="1609"/>
      <c r="EJ1029" s="1614"/>
      <c r="EK1029" s="1614"/>
      <c r="EL1029" s="1612"/>
      <c r="EM1029" s="1609"/>
      <c r="EN1029" s="1609"/>
      <c r="EO1029" s="1609"/>
      <c r="EP1029" s="1609"/>
      <c r="EQ1029" s="1614"/>
      <c r="ER1029" s="1614"/>
      <c r="ES1029" s="1612"/>
      <c r="ET1029" s="1609"/>
      <c r="EU1029" s="1609"/>
      <c r="EV1029" s="1609"/>
      <c r="EW1029" s="1609"/>
      <c r="EX1029" s="1609"/>
      <c r="EY1029" s="1613"/>
      <c r="EZ1029" s="1616"/>
      <c r="FA1029" s="1612"/>
      <c r="FB1029" s="1609"/>
      <c r="FC1029" s="1609"/>
      <c r="FD1029" s="1609"/>
      <c r="FE1029" s="1609"/>
      <c r="FF1029" s="1614"/>
      <c r="FG1029" s="1614"/>
      <c r="FH1029" s="1617"/>
      <c r="FI1029" s="1618"/>
      <c r="FJ1029" s="1609"/>
      <c r="FK1029" s="1609"/>
      <c r="FL1029" s="1609"/>
      <c r="FM1029" s="1609"/>
      <c r="FN1029" s="1611"/>
      <c r="FO1029" s="1614"/>
      <c r="FP1029" s="1612"/>
      <c r="FQ1029" s="1609"/>
      <c r="FR1029" s="1609"/>
      <c r="FS1029" s="1609"/>
      <c r="FT1029" s="1609"/>
      <c r="FU1029" s="1610"/>
      <c r="FV1029" s="1614"/>
      <c r="FW1029" s="1619"/>
      <c r="FX1029" s="1618"/>
      <c r="FY1029" s="1609"/>
      <c r="FZ1029" s="1609"/>
      <c r="GA1029" s="1609"/>
      <c r="GB1029" s="1612"/>
      <c r="GC1029" s="1620"/>
      <c r="GD1029" s="1613"/>
      <c r="GE1029" s="1621"/>
      <c r="GF1029" s="1621"/>
      <c r="GG1029" s="1621"/>
    </row>
    <row r="1030" spans="1:192" hidden="1" x14ac:dyDescent="0.35">
      <c r="A1030" s="1227">
        <v>44162</v>
      </c>
      <c r="Q1030" s="1062">
        <v>1</v>
      </c>
      <c r="R1030" s="1062">
        <v>1</v>
      </c>
      <c r="S1030" s="1062">
        <v>1</v>
      </c>
      <c r="T1030" s="1062">
        <v>3</v>
      </c>
      <c r="U1030" s="1076">
        <v>1</v>
      </c>
      <c r="W1030" s="1062">
        <v>1</v>
      </c>
      <c r="X1030" s="1062">
        <v>2</v>
      </c>
      <c r="Y1030" s="1062">
        <v>1</v>
      </c>
      <c r="Z1030" s="1062">
        <v>4</v>
      </c>
      <c r="AA1030" s="1076">
        <v>1</v>
      </c>
      <c r="AC1030" s="1062">
        <v>5</v>
      </c>
      <c r="AD1030" s="1062">
        <v>0</v>
      </c>
      <c r="AE1030" s="1062">
        <v>1</v>
      </c>
      <c r="AF1030" s="1062">
        <v>6</v>
      </c>
      <c r="AG1030" s="1076">
        <v>1</v>
      </c>
      <c r="AJ1030" s="1062">
        <v>5</v>
      </c>
      <c r="AK1030" s="1062">
        <v>0</v>
      </c>
      <c r="AL1030" s="1062">
        <v>1</v>
      </c>
      <c r="AM1030" s="1062">
        <v>6</v>
      </c>
      <c r="AN1030" s="1076">
        <v>1</v>
      </c>
      <c r="AQ1030" s="1062">
        <v>0</v>
      </c>
      <c r="AR1030" s="1062">
        <v>0</v>
      </c>
      <c r="AS1030" s="1062">
        <v>0</v>
      </c>
      <c r="AT1030" s="1062">
        <v>0</v>
      </c>
      <c r="AU1030" s="1082">
        <v>1</v>
      </c>
      <c r="AX1030" s="1062">
        <v>0</v>
      </c>
      <c r="AY1030" s="1062">
        <v>0</v>
      </c>
      <c r="AZ1030" s="1062">
        <v>0</v>
      </c>
      <c r="BA1030" s="1062">
        <v>0</v>
      </c>
      <c r="BB1030" s="1082">
        <v>1</v>
      </c>
      <c r="BC1030" s="1082" t="s">
        <v>323</v>
      </c>
      <c r="BP1030" s="1062">
        <v>0</v>
      </c>
      <c r="BQ1030" s="1128">
        <v>1</v>
      </c>
      <c r="BR1030" s="1081">
        <v>0</v>
      </c>
      <c r="BV1030" s="1062">
        <v>0</v>
      </c>
      <c r="BW1030" s="1076">
        <v>1</v>
      </c>
      <c r="CA1030" s="1062">
        <v>0</v>
      </c>
      <c r="CB1030" s="1062">
        <v>1</v>
      </c>
      <c r="CC1030" s="1062">
        <v>3</v>
      </c>
      <c r="CD1030" s="1062">
        <v>4</v>
      </c>
      <c r="CE1030" s="1082">
        <v>1</v>
      </c>
      <c r="CF1030" s="1082" t="s">
        <v>323</v>
      </c>
      <c r="CH1030" s="1062">
        <v>0</v>
      </c>
      <c r="CI1030" s="1062">
        <v>2</v>
      </c>
      <c r="CJ1030" s="1062">
        <v>4</v>
      </c>
      <c r="CK1030" s="1062">
        <v>6</v>
      </c>
      <c r="CL1030" s="1082">
        <v>1</v>
      </c>
      <c r="CP1030" s="1062">
        <v>0</v>
      </c>
      <c r="CQ1030" s="1062">
        <v>5</v>
      </c>
      <c r="CR1030" s="1062">
        <v>1</v>
      </c>
      <c r="CS1030" s="1062">
        <v>6</v>
      </c>
      <c r="CT1030" s="1082">
        <v>1</v>
      </c>
      <c r="CU1030" s="1082" t="s">
        <v>323</v>
      </c>
      <c r="CW1030" s="1062">
        <v>0</v>
      </c>
      <c r="CX1030" s="1062">
        <v>5</v>
      </c>
      <c r="CY1030" s="1062">
        <v>1</v>
      </c>
      <c r="CZ1030" s="1062">
        <v>6</v>
      </c>
      <c r="DA1030" s="1082">
        <v>1</v>
      </c>
      <c r="DB1030" s="1082"/>
      <c r="DC1030" s="1082"/>
      <c r="DD1030" s="1082"/>
      <c r="DE1030" s="1082"/>
      <c r="DF1030" s="1082"/>
      <c r="DG1030" s="1082"/>
      <c r="DH1030" s="1082"/>
      <c r="DI1030" s="1082"/>
      <c r="DJ1030" s="1082"/>
      <c r="DK1030" s="1082"/>
      <c r="DL1030" s="1082"/>
      <c r="EF1030" s="1062">
        <v>0</v>
      </c>
      <c r="EG1030" s="1062">
        <v>0</v>
      </c>
      <c r="EH1030" s="1062">
        <v>0</v>
      </c>
      <c r="EI1030" s="1062">
        <v>0</v>
      </c>
      <c r="EJ1030" s="1082">
        <v>1</v>
      </c>
      <c r="EM1030" s="1062">
        <v>0</v>
      </c>
      <c r="EN1030" s="1062">
        <v>0</v>
      </c>
      <c r="EO1030" s="1062">
        <v>0</v>
      </c>
      <c r="EP1030" s="1062">
        <v>0</v>
      </c>
      <c r="EQ1030" s="1082">
        <v>1</v>
      </c>
      <c r="ER1030" s="1082" t="s">
        <v>323</v>
      </c>
      <c r="EU1030" s="1062">
        <v>0</v>
      </c>
      <c r="EV1030" s="1062">
        <v>0</v>
      </c>
      <c r="EW1030" s="1062">
        <v>0</v>
      </c>
      <c r="EX1030" s="1062">
        <v>0</v>
      </c>
      <c r="EY1030" s="1081">
        <v>0</v>
      </c>
      <c r="FB1030" s="1062">
        <v>0</v>
      </c>
      <c r="FC1030" s="1062">
        <v>0</v>
      </c>
      <c r="FD1030" s="1062">
        <v>0</v>
      </c>
      <c r="FE1030" s="1062">
        <v>0</v>
      </c>
      <c r="FF1030" s="1082">
        <v>0</v>
      </c>
      <c r="FJ1030" s="1062">
        <v>0</v>
      </c>
      <c r="FK1030" s="1062">
        <v>0</v>
      </c>
      <c r="FL1030" s="1062">
        <v>0</v>
      </c>
      <c r="FM1030" s="1062">
        <v>0</v>
      </c>
      <c r="FN1030" s="1124">
        <v>1</v>
      </c>
      <c r="FQ1030" s="1062">
        <v>0</v>
      </c>
      <c r="FR1030" s="1062">
        <v>0</v>
      </c>
      <c r="FS1030" s="1062">
        <v>0</v>
      </c>
      <c r="FT1030" s="1062">
        <v>0</v>
      </c>
      <c r="FU1030" s="1076">
        <v>1</v>
      </c>
      <c r="FY1030" s="1062">
        <v>0</v>
      </c>
      <c r="FZ1030" s="1062">
        <v>0</v>
      </c>
      <c r="GA1030" s="1062">
        <v>0</v>
      </c>
      <c r="GB1030" s="590">
        <v>0</v>
      </c>
      <c r="GC1030" s="1139">
        <v>1</v>
      </c>
      <c r="GE1030" s="589">
        <v>5</v>
      </c>
      <c r="GF1030" s="589">
        <v>6</v>
      </c>
      <c r="GG1030" s="589">
        <v>5</v>
      </c>
      <c r="GH1030" s="586">
        <v>0</v>
      </c>
      <c r="GI1030" s="586">
        <v>0</v>
      </c>
    </row>
    <row r="1031" spans="1:192" hidden="1" x14ac:dyDescent="0.35">
      <c r="A1031" s="1225">
        <v>44165</v>
      </c>
      <c r="Q1031" s="1062">
        <v>7</v>
      </c>
      <c r="R1031" s="1062">
        <v>0</v>
      </c>
      <c r="S1031" s="1062">
        <v>7</v>
      </c>
      <c r="T1031" s="1062">
        <v>14</v>
      </c>
      <c r="U1031" s="1076">
        <v>1</v>
      </c>
      <c r="W1031" s="1062">
        <v>8</v>
      </c>
      <c r="X1031" s="1062">
        <v>1</v>
      </c>
      <c r="Y1031" s="1062">
        <v>8</v>
      </c>
      <c r="Z1031" s="1062">
        <v>17</v>
      </c>
      <c r="AA1031" s="1076">
        <v>1</v>
      </c>
      <c r="AC1031" s="1062">
        <v>0</v>
      </c>
      <c r="AD1031" s="1062">
        <v>4</v>
      </c>
      <c r="AE1031" s="1062">
        <v>4</v>
      </c>
      <c r="AF1031" s="1062">
        <v>8</v>
      </c>
      <c r="AG1031" s="1076">
        <v>1</v>
      </c>
      <c r="AJ1031" s="1062">
        <v>0</v>
      </c>
      <c r="AK1031" s="1062">
        <v>6</v>
      </c>
      <c r="AL1031" s="1062">
        <v>4</v>
      </c>
      <c r="AM1031" s="1062">
        <v>10</v>
      </c>
      <c r="AN1031" s="1076">
        <v>1</v>
      </c>
      <c r="AQ1031" s="1062">
        <v>0</v>
      </c>
      <c r="AR1031" s="1062">
        <v>1</v>
      </c>
      <c r="AS1031" s="1062">
        <v>0</v>
      </c>
      <c r="AT1031" s="1062">
        <v>1</v>
      </c>
      <c r="AU1031" s="1082">
        <v>1</v>
      </c>
      <c r="AX1031" s="1062">
        <v>0</v>
      </c>
      <c r="AY1031" s="1062">
        <v>1</v>
      </c>
      <c r="AZ1031" s="1062">
        <v>1</v>
      </c>
      <c r="BA1031" s="1062">
        <v>2</v>
      </c>
      <c r="BB1031" s="1082">
        <v>1</v>
      </c>
      <c r="BC1031" s="1082" t="s">
        <v>323</v>
      </c>
      <c r="BP1031" s="1062">
        <v>0</v>
      </c>
      <c r="BQ1031" s="1128">
        <v>1</v>
      </c>
      <c r="BR1031" s="1081">
        <v>0</v>
      </c>
      <c r="BV1031" s="1062">
        <v>0</v>
      </c>
      <c r="BW1031" s="1076">
        <v>1</v>
      </c>
      <c r="CA1031" s="1062">
        <v>0</v>
      </c>
      <c r="CB1031" s="1062">
        <v>3</v>
      </c>
      <c r="CC1031" s="1062">
        <v>5</v>
      </c>
      <c r="CD1031" s="1062">
        <v>8</v>
      </c>
      <c r="CE1031" s="1082">
        <v>1</v>
      </c>
      <c r="CF1031" s="1082" t="s">
        <v>323</v>
      </c>
      <c r="CH1031" s="1062">
        <v>1</v>
      </c>
      <c r="CI1031" s="1062">
        <v>3</v>
      </c>
      <c r="CJ1031" s="1062">
        <v>7</v>
      </c>
      <c r="CK1031" s="1062">
        <v>11</v>
      </c>
      <c r="CL1031" s="1082">
        <v>1</v>
      </c>
      <c r="CP1031" s="1062">
        <v>0</v>
      </c>
      <c r="CQ1031" s="1062">
        <v>0</v>
      </c>
      <c r="CR1031" s="1062">
        <v>0</v>
      </c>
      <c r="CS1031" s="1062">
        <v>0</v>
      </c>
      <c r="CT1031" s="1082">
        <v>1</v>
      </c>
      <c r="CU1031" s="1082" t="s">
        <v>323</v>
      </c>
      <c r="CW1031" s="1062">
        <v>0</v>
      </c>
      <c r="CX1031" s="1062">
        <v>0</v>
      </c>
      <c r="CY1031" s="1062">
        <v>0</v>
      </c>
      <c r="CZ1031" s="1062">
        <v>0</v>
      </c>
      <c r="DA1031" s="1082">
        <v>1</v>
      </c>
      <c r="DB1031" s="1082"/>
      <c r="DC1031" s="1082"/>
      <c r="DD1031" s="1082"/>
      <c r="DE1031" s="1082"/>
      <c r="DF1031" s="1082"/>
      <c r="DG1031" s="1082"/>
      <c r="DH1031" s="1082"/>
      <c r="DI1031" s="1082"/>
      <c r="DJ1031" s="1082"/>
      <c r="DK1031" s="1082"/>
      <c r="DL1031" s="1082"/>
      <c r="EF1031" s="1062">
        <v>5</v>
      </c>
      <c r="EG1031" s="1062">
        <v>0</v>
      </c>
      <c r="EH1031" s="1062">
        <v>5</v>
      </c>
      <c r="EI1031" s="1062">
        <v>10</v>
      </c>
      <c r="EJ1031" s="1082">
        <v>1</v>
      </c>
      <c r="EM1031" s="1062">
        <v>3</v>
      </c>
      <c r="EN1031" s="1062">
        <v>6</v>
      </c>
      <c r="EO1031" s="1062">
        <v>7</v>
      </c>
      <c r="EP1031" s="1062">
        <v>16</v>
      </c>
      <c r="EQ1031" s="1082">
        <v>1</v>
      </c>
      <c r="ER1031" s="1082" t="s">
        <v>323</v>
      </c>
      <c r="EU1031" s="1062">
        <v>0</v>
      </c>
      <c r="EV1031" s="1062">
        <v>0</v>
      </c>
      <c r="EW1031" s="1062">
        <v>5</v>
      </c>
      <c r="EX1031" s="1062">
        <v>5</v>
      </c>
      <c r="EY1031" s="1081">
        <v>1</v>
      </c>
      <c r="FB1031" s="1062">
        <v>0</v>
      </c>
      <c r="FC1031" s="1062">
        <v>0</v>
      </c>
      <c r="FD1031" s="1062">
        <v>7</v>
      </c>
      <c r="FE1031" s="1062">
        <v>7</v>
      </c>
      <c r="FF1031" s="1082">
        <v>1</v>
      </c>
      <c r="FJ1031" s="1062">
        <v>0</v>
      </c>
      <c r="FK1031" s="1062">
        <v>7</v>
      </c>
      <c r="FL1031" s="1062">
        <v>4</v>
      </c>
      <c r="FM1031" s="1062">
        <v>11</v>
      </c>
      <c r="FN1031" s="1124">
        <v>1</v>
      </c>
      <c r="FQ1031" s="1062">
        <v>0</v>
      </c>
      <c r="FR1031" s="1062">
        <v>8</v>
      </c>
      <c r="FS1031" s="1062">
        <v>7</v>
      </c>
      <c r="FT1031" s="1062">
        <v>15</v>
      </c>
      <c r="FU1031" s="1076">
        <v>1</v>
      </c>
      <c r="FY1031" s="1062">
        <v>2</v>
      </c>
      <c r="FZ1031" s="1062">
        <v>1</v>
      </c>
      <c r="GA1031" s="1062">
        <v>0</v>
      </c>
      <c r="GB1031" s="590">
        <v>3</v>
      </c>
      <c r="GC1031" s="1139">
        <v>1</v>
      </c>
      <c r="GE1031" s="589">
        <v>7</v>
      </c>
      <c r="GF1031" s="589">
        <v>16</v>
      </c>
      <c r="GG1031" s="589">
        <v>23</v>
      </c>
      <c r="GH1031" s="586">
        <v>1</v>
      </c>
      <c r="GI1031" s="586">
        <v>1</v>
      </c>
      <c r="GJ1031" s="586">
        <f>SUM(GH1011:GI1031)</f>
        <v>17</v>
      </c>
    </row>
    <row r="1032" spans="1:192" hidden="1" x14ac:dyDescent="0.35">
      <c r="A1032" s="1225">
        <v>44166</v>
      </c>
      <c r="Q1032" s="1062">
        <v>6</v>
      </c>
      <c r="R1032" s="1062">
        <v>0</v>
      </c>
      <c r="S1032" s="1062">
        <v>3</v>
      </c>
      <c r="T1032" s="1062">
        <v>9</v>
      </c>
      <c r="U1032" s="1076">
        <v>1</v>
      </c>
      <c r="W1032" s="1062">
        <v>6</v>
      </c>
      <c r="X1032" s="1062">
        <v>0</v>
      </c>
      <c r="Y1032" s="1062">
        <v>5</v>
      </c>
      <c r="Z1032" s="1062">
        <v>11</v>
      </c>
      <c r="AA1032" s="1076">
        <v>1</v>
      </c>
      <c r="AC1032" s="1062">
        <v>1</v>
      </c>
      <c r="AD1032" s="1062">
        <v>6</v>
      </c>
      <c r="AE1032" s="1062">
        <v>8</v>
      </c>
      <c r="AF1032" s="1062">
        <v>15</v>
      </c>
      <c r="AG1032" s="1076">
        <v>1</v>
      </c>
      <c r="AJ1032" s="1062">
        <v>1</v>
      </c>
      <c r="AK1032" s="1062">
        <v>6</v>
      </c>
      <c r="AL1032" s="1062">
        <v>8</v>
      </c>
      <c r="AM1032" s="1062">
        <v>15</v>
      </c>
      <c r="AN1032" s="1076">
        <v>1</v>
      </c>
      <c r="AQ1032" s="1062">
        <v>0</v>
      </c>
      <c r="AR1032" s="1062">
        <v>6</v>
      </c>
      <c r="AS1032" s="1062">
        <v>5</v>
      </c>
      <c r="AT1032" s="1062">
        <v>11</v>
      </c>
      <c r="AU1032" s="1082">
        <v>1</v>
      </c>
      <c r="AX1032" s="1062">
        <v>0</v>
      </c>
      <c r="AY1032" s="1062">
        <v>6</v>
      </c>
      <c r="AZ1032" s="1062">
        <v>5</v>
      </c>
      <c r="BA1032" s="1062">
        <v>11</v>
      </c>
      <c r="BB1032" s="1082">
        <v>1</v>
      </c>
      <c r="BC1032" s="1082" t="s">
        <v>323</v>
      </c>
      <c r="BP1032" s="1062">
        <v>0</v>
      </c>
      <c r="BQ1032" s="1128">
        <v>1</v>
      </c>
      <c r="BR1032" s="1081">
        <v>0</v>
      </c>
      <c r="BV1032" s="1062">
        <v>0</v>
      </c>
      <c r="BW1032" s="1076">
        <v>1</v>
      </c>
      <c r="CA1032" s="1062">
        <v>0</v>
      </c>
      <c r="CB1032" s="1062">
        <v>3</v>
      </c>
      <c r="CC1032" s="1062">
        <v>4</v>
      </c>
      <c r="CD1032" s="1062">
        <v>7</v>
      </c>
      <c r="CE1032" s="1082">
        <v>1</v>
      </c>
      <c r="CF1032" s="1082" t="s">
        <v>323</v>
      </c>
      <c r="CH1032" s="1062">
        <v>0</v>
      </c>
      <c r="CI1032" s="1062">
        <v>3</v>
      </c>
      <c r="CJ1032" s="1062">
        <v>6</v>
      </c>
      <c r="CK1032" s="1062">
        <v>9</v>
      </c>
      <c r="CL1032" s="1082">
        <v>1</v>
      </c>
      <c r="CP1032" s="1062">
        <v>0</v>
      </c>
      <c r="CQ1032" s="1062">
        <v>0</v>
      </c>
      <c r="CR1032" s="1062">
        <v>0</v>
      </c>
      <c r="CS1032" s="1062">
        <v>0</v>
      </c>
      <c r="CT1032" s="1082">
        <v>1</v>
      </c>
      <c r="CU1032" s="1082" t="s">
        <v>323</v>
      </c>
      <c r="CW1032" s="1062">
        <v>0</v>
      </c>
      <c r="CX1032" s="1062">
        <v>0</v>
      </c>
      <c r="CY1032" s="1062">
        <v>0</v>
      </c>
      <c r="CZ1032" s="1062">
        <v>0</v>
      </c>
      <c r="DA1032" s="1082">
        <v>1</v>
      </c>
      <c r="DB1032" s="1082"/>
      <c r="DC1032" s="1082"/>
      <c r="DD1032" s="1082"/>
      <c r="DE1032" s="1082"/>
      <c r="DF1032" s="1082"/>
      <c r="DG1032" s="1082"/>
      <c r="DH1032" s="1082"/>
      <c r="DI1032" s="1082"/>
      <c r="DJ1032" s="1082"/>
      <c r="DK1032" s="1082"/>
      <c r="DL1032" s="1082"/>
      <c r="EF1032" s="1062">
        <v>1</v>
      </c>
      <c r="EG1032" s="1062">
        <v>2</v>
      </c>
      <c r="EH1032" s="1062">
        <v>1</v>
      </c>
      <c r="EI1032" s="1062">
        <v>4</v>
      </c>
      <c r="EJ1032" s="1082">
        <v>1</v>
      </c>
      <c r="EM1032" s="1062">
        <v>1</v>
      </c>
      <c r="EN1032" s="1062">
        <v>4</v>
      </c>
      <c r="EO1032" s="1062">
        <v>6</v>
      </c>
      <c r="EP1032" s="1062">
        <v>11</v>
      </c>
      <c r="EQ1032" s="1082">
        <v>1</v>
      </c>
      <c r="ER1032" s="1082" t="s">
        <v>323</v>
      </c>
      <c r="EU1032" s="1062">
        <v>0</v>
      </c>
      <c r="EV1032" s="1062">
        <v>1</v>
      </c>
      <c r="EW1032" s="1062">
        <v>7</v>
      </c>
      <c r="EX1032" s="1062">
        <v>8</v>
      </c>
      <c r="EY1032" s="1081">
        <v>1</v>
      </c>
      <c r="FB1032" s="1062">
        <v>1</v>
      </c>
      <c r="FC1032" s="1062">
        <v>3</v>
      </c>
      <c r="FD1032" s="1062">
        <v>13</v>
      </c>
      <c r="FE1032" s="1062">
        <v>17</v>
      </c>
      <c r="FF1032" s="1082">
        <v>1</v>
      </c>
      <c r="FJ1032" s="1062">
        <v>1</v>
      </c>
      <c r="FK1032" s="1062">
        <v>5</v>
      </c>
      <c r="FL1032" s="1062">
        <v>4</v>
      </c>
      <c r="FM1032" s="1062">
        <v>10</v>
      </c>
      <c r="FN1032" s="1124">
        <v>1</v>
      </c>
      <c r="FQ1032" s="1062">
        <v>1</v>
      </c>
      <c r="FR1032" s="1062">
        <v>5</v>
      </c>
      <c r="FS1032" s="1062">
        <v>5</v>
      </c>
      <c r="FT1032" s="1062">
        <v>11</v>
      </c>
      <c r="FU1032" s="1076">
        <v>1</v>
      </c>
      <c r="FY1032" s="1062">
        <v>0</v>
      </c>
      <c r="FZ1032" s="1062">
        <v>1</v>
      </c>
      <c r="GA1032" s="1062">
        <v>2</v>
      </c>
      <c r="GB1032" s="590">
        <v>3</v>
      </c>
      <c r="GC1032" s="1139">
        <v>1</v>
      </c>
      <c r="GE1032" s="589">
        <v>3</v>
      </c>
      <c r="GF1032" s="589">
        <v>24</v>
      </c>
      <c r="GG1032" s="589">
        <v>31</v>
      </c>
      <c r="GH1032" s="586">
        <v>0</v>
      </c>
      <c r="GI1032" s="586">
        <v>0</v>
      </c>
    </row>
    <row r="1033" spans="1:192" hidden="1" x14ac:dyDescent="0.35">
      <c r="A1033" s="1225">
        <v>44167</v>
      </c>
      <c r="Q1033" s="1062">
        <v>5</v>
      </c>
      <c r="R1033" s="1062">
        <v>0</v>
      </c>
      <c r="S1033" s="1062">
        <v>1</v>
      </c>
      <c r="T1033" s="1062">
        <v>6</v>
      </c>
      <c r="U1033" s="1076">
        <v>1</v>
      </c>
      <c r="W1033" s="1062">
        <v>5</v>
      </c>
      <c r="X1033" s="1062">
        <v>0</v>
      </c>
      <c r="Y1033" s="1062">
        <v>1</v>
      </c>
      <c r="Z1033" s="1062">
        <v>6</v>
      </c>
      <c r="AA1033" s="1076">
        <v>1</v>
      </c>
      <c r="AC1033" s="1062">
        <v>0</v>
      </c>
      <c r="AD1033" s="1062">
        <v>2</v>
      </c>
      <c r="AE1033" s="1062">
        <v>5</v>
      </c>
      <c r="AF1033" s="1062">
        <v>7</v>
      </c>
      <c r="AG1033" s="1076">
        <v>1</v>
      </c>
      <c r="AJ1033" s="1062">
        <v>0</v>
      </c>
      <c r="AK1033" s="1062">
        <v>2</v>
      </c>
      <c r="AL1033" s="1062">
        <v>5</v>
      </c>
      <c r="AM1033" s="1062">
        <v>7</v>
      </c>
      <c r="AN1033" s="1076">
        <v>1</v>
      </c>
      <c r="AQ1033" s="1062">
        <v>0</v>
      </c>
      <c r="AR1033" s="1062">
        <v>6</v>
      </c>
      <c r="AS1033" s="1062">
        <v>2</v>
      </c>
      <c r="AT1033" s="1062">
        <v>8</v>
      </c>
      <c r="AU1033" s="1082">
        <v>1</v>
      </c>
      <c r="AX1033" s="1062">
        <v>0</v>
      </c>
      <c r="AY1033" s="1062">
        <v>6</v>
      </c>
      <c r="AZ1033" s="1062">
        <v>3</v>
      </c>
      <c r="BA1033" s="1062">
        <v>9</v>
      </c>
      <c r="BB1033" s="1082">
        <v>1</v>
      </c>
      <c r="BC1033" s="1082" t="s">
        <v>323</v>
      </c>
      <c r="BP1033" s="1062">
        <v>0</v>
      </c>
      <c r="BQ1033" s="1128">
        <v>1</v>
      </c>
      <c r="BR1033" s="1081">
        <v>0</v>
      </c>
      <c r="BV1033" s="1062">
        <v>0</v>
      </c>
      <c r="BW1033" s="1076">
        <v>1</v>
      </c>
      <c r="CA1033" s="1062">
        <v>1</v>
      </c>
      <c r="CB1033" s="1062">
        <v>3</v>
      </c>
      <c r="CC1033" s="1062">
        <v>4</v>
      </c>
      <c r="CD1033" s="1062">
        <v>8</v>
      </c>
      <c r="CE1033" s="1082">
        <v>1</v>
      </c>
      <c r="CF1033" s="1082" t="s">
        <v>323</v>
      </c>
      <c r="CH1033" s="1062">
        <v>1</v>
      </c>
      <c r="CI1033" s="1062">
        <v>4</v>
      </c>
      <c r="CJ1033" s="1062">
        <v>8</v>
      </c>
      <c r="CK1033" s="1062">
        <v>13</v>
      </c>
      <c r="CL1033" s="1082">
        <v>1</v>
      </c>
      <c r="CP1033" s="1062">
        <v>0</v>
      </c>
      <c r="CQ1033" s="1062">
        <v>0</v>
      </c>
      <c r="CR1033" s="1062">
        <v>0</v>
      </c>
      <c r="CS1033" s="1062">
        <v>0</v>
      </c>
      <c r="CT1033" s="1082">
        <v>1</v>
      </c>
      <c r="CU1033" s="1082" t="s">
        <v>323</v>
      </c>
      <c r="CW1033" s="1062">
        <v>0</v>
      </c>
      <c r="CX1033" s="1062">
        <v>0</v>
      </c>
      <c r="CY1033" s="1062">
        <v>0</v>
      </c>
      <c r="CZ1033" s="1062">
        <v>0</v>
      </c>
      <c r="DA1033" s="1082">
        <v>1</v>
      </c>
      <c r="DB1033" s="1082"/>
      <c r="DC1033" s="1082"/>
      <c r="DD1033" s="1082"/>
      <c r="DE1033" s="1082"/>
      <c r="DF1033" s="1082"/>
      <c r="DG1033" s="1082"/>
      <c r="DH1033" s="1082"/>
      <c r="DI1033" s="1082"/>
      <c r="DJ1033" s="1082"/>
      <c r="DK1033" s="1082"/>
      <c r="DL1033" s="1082"/>
      <c r="EF1033" s="1062">
        <v>3</v>
      </c>
      <c r="EG1033" s="1062">
        <v>0</v>
      </c>
      <c r="EH1033" s="1062">
        <v>0</v>
      </c>
      <c r="EI1033" s="1062">
        <v>3</v>
      </c>
      <c r="EJ1033" s="1082">
        <v>1</v>
      </c>
      <c r="EM1033" s="1062">
        <v>3</v>
      </c>
      <c r="EN1033" s="1062">
        <v>1</v>
      </c>
      <c r="EO1033" s="1062">
        <v>4</v>
      </c>
      <c r="EP1033" s="1062">
        <v>8</v>
      </c>
      <c r="EQ1033" s="1082">
        <v>1</v>
      </c>
      <c r="ER1033" s="1082" t="s">
        <v>323</v>
      </c>
      <c r="EU1033" s="1062">
        <v>1</v>
      </c>
      <c r="EV1033" s="1062">
        <v>4</v>
      </c>
      <c r="EW1033" s="1062">
        <v>3</v>
      </c>
      <c r="EX1033" s="1062">
        <v>8</v>
      </c>
      <c r="EY1033" s="1081">
        <v>1</v>
      </c>
      <c r="FB1033" s="1062">
        <v>1</v>
      </c>
      <c r="FC1033" s="1062">
        <v>6</v>
      </c>
      <c r="FD1033" s="1062">
        <v>5</v>
      </c>
      <c r="FE1033" s="1062">
        <v>12</v>
      </c>
      <c r="FF1033" s="1082">
        <v>1</v>
      </c>
      <c r="FJ1033" s="1062">
        <v>2</v>
      </c>
      <c r="FK1033" s="1062">
        <v>5</v>
      </c>
      <c r="FL1033" s="1062">
        <v>7</v>
      </c>
      <c r="FM1033" s="1062">
        <v>14</v>
      </c>
      <c r="FN1033" s="1124">
        <v>1</v>
      </c>
      <c r="FQ1033" s="1062">
        <v>2</v>
      </c>
      <c r="FR1033" s="1062">
        <v>6</v>
      </c>
      <c r="FS1033" s="1062">
        <v>9</v>
      </c>
      <c r="FT1033" s="1062">
        <v>17</v>
      </c>
      <c r="FU1033" s="1076">
        <v>1</v>
      </c>
      <c r="FY1033" s="1062">
        <v>1</v>
      </c>
      <c r="FZ1033" s="1062">
        <v>3</v>
      </c>
      <c r="GA1033" s="1062">
        <v>0</v>
      </c>
      <c r="GB1033" s="590">
        <v>4</v>
      </c>
      <c r="GC1033" s="1139">
        <v>1</v>
      </c>
      <c r="GE1033" s="589">
        <v>8</v>
      </c>
      <c r="GF1033" s="589">
        <v>23</v>
      </c>
      <c r="GG1033" s="589">
        <v>21</v>
      </c>
      <c r="GH1033" s="586">
        <v>0</v>
      </c>
      <c r="GI1033" s="586">
        <v>0</v>
      </c>
    </row>
    <row r="1034" spans="1:192" hidden="1" x14ac:dyDescent="0.35">
      <c r="A1034" s="1225">
        <v>44168</v>
      </c>
      <c r="Q1034" s="1062">
        <v>3</v>
      </c>
      <c r="R1034" s="1062">
        <v>0</v>
      </c>
      <c r="S1034" s="1062">
        <v>2</v>
      </c>
      <c r="T1034" s="1062">
        <v>5</v>
      </c>
      <c r="U1034" s="1076">
        <v>1</v>
      </c>
      <c r="W1034" s="1062">
        <v>3</v>
      </c>
      <c r="X1034" s="1062">
        <v>0</v>
      </c>
      <c r="Y1034" s="1062">
        <v>3</v>
      </c>
      <c r="Z1034" s="1062">
        <v>6</v>
      </c>
      <c r="AA1034" s="1076">
        <v>1</v>
      </c>
      <c r="AC1034" s="1062">
        <v>0</v>
      </c>
      <c r="AD1034" s="1062">
        <v>2</v>
      </c>
      <c r="AE1034" s="1062">
        <v>7</v>
      </c>
      <c r="AF1034" s="1062">
        <v>9</v>
      </c>
      <c r="AG1034" s="1076">
        <v>1</v>
      </c>
      <c r="AJ1034" s="1062">
        <v>0</v>
      </c>
      <c r="AK1034" s="1062">
        <v>3</v>
      </c>
      <c r="AL1034" s="1062">
        <v>8</v>
      </c>
      <c r="AM1034" s="1062">
        <v>11</v>
      </c>
      <c r="AN1034" s="1076">
        <v>1</v>
      </c>
      <c r="AQ1034" s="1062">
        <v>0</v>
      </c>
      <c r="AR1034" s="1062">
        <v>3</v>
      </c>
      <c r="AS1034" s="1062">
        <v>6</v>
      </c>
      <c r="AT1034" s="1062">
        <v>9</v>
      </c>
      <c r="AU1034" s="1082">
        <v>1</v>
      </c>
      <c r="AX1034" s="1062">
        <v>1</v>
      </c>
      <c r="AY1034" s="1062">
        <v>4</v>
      </c>
      <c r="AZ1034" s="1062">
        <v>6</v>
      </c>
      <c r="BA1034" s="1062">
        <v>11</v>
      </c>
      <c r="BB1034" s="1082">
        <v>1</v>
      </c>
      <c r="BC1034" s="1082" t="s">
        <v>323</v>
      </c>
      <c r="BP1034" s="1062">
        <v>0</v>
      </c>
      <c r="BQ1034" s="1128">
        <v>1</v>
      </c>
      <c r="BR1034" s="1081">
        <v>0</v>
      </c>
      <c r="BV1034" s="1062">
        <v>0</v>
      </c>
      <c r="BW1034" s="1076">
        <v>1</v>
      </c>
      <c r="CA1034" s="1062">
        <v>1</v>
      </c>
      <c r="CB1034" s="1062">
        <v>3</v>
      </c>
      <c r="CC1034" s="1062">
        <v>6</v>
      </c>
      <c r="CD1034" s="1062">
        <v>10</v>
      </c>
      <c r="CE1034" s="1082">
        <v>1</v>
      </c>
      <c r="CF1034" s="1082" t="s">
        <v>323</v>
      </c>
      <c r="CH1034" s="1062">
        <v>2</v>
      </c>
      <c r="CI1034" s="1062">
        <v>5</v>
      </c>
      <c r="CJ1034" s="1062">
        <v>8</v>
      </c>
      <c r="CK1034" s="1062">
        <v>15</v>
      </c>
      <c r="CL1034" s="1082">
        <v>1</v>
      </c>
      <c r="CP1034" s="1062">
        <v>0</v>
      </c>
      <c r="CQ1034" s="1062">
        <v>0</v>
      </c>
      <c r="CR1034" s="1062">
        <v>0</v>
      </c>
      <c r="CS1034" s="1062">
        <v>0</v>
      </c>
      <c r="CT1034" s="1082">
        <v>1</v>
      </c>
      <c r="CU1034" s="1082" t="s">
        <v>323</v>
      </c>
      <c r="CW1034" s="1062">
        <v>0</v>
      </c>
      <c r="CX1034" s="1062">
        <v>0</v>
      </c>
      <c r="CY1034" s="1062">
        <v>0</v>
      </c>
      <c r="CZ1034" s="1062">
        <v>0</v>
      </c>
      <c r="DA1034" s="1082">
        <v>1</v>
      </c>
      <c r="DB1034" s="1082"/>
      <c r="DC1034" s="1082"/>
      <c r="DD1034" s="1082"/>
      <c r="DE1034" s="1082"/>
      <c r="DF1034" s="1082"/>
      <c r="DG1034" s="1082"/>
      <c r="DH1034" s="1082"/>
      <c r="DI1034" s="1082"/>
      <c r="DJ1034" s="1082"/>
      <c r="DK1034" s="1082"/>
      <c r="DL1034" s="1082"/>
      <c r="EF1034" s="1062">
        <v>3</v>
      </c>
      <c r="EG1034" s="1062">
        <v>0</v>
      </c>
      <c r="EH1034" s="1062">
        <v>0</v>
      </c>
      <c r="EI1034" s="1062">
        <v>3</v>
      </c>
      <c r="EJ1034" s="1082">
        <v>1</v>
      </c>
      <c r="EM1034" s="1062">
        <v>3</v>
      </c>
      <c r="EN1034" s="1062">
        <v>1</v>
      </c>
      <c r="EO1034" s="1062">
        <v>5</v>
      </c>
      <c r="EP1034" s="1062">
        <v>9</v>
      </c>
      <c r="EQ1034" s="1082">
        <v>1</v>
      </c>
      <c r="ER1034" s="1082" t="s">
        <v>323</v>
      </c>
      <c r="EU1034" s="1062">
        <v>1</v>
      </c>
      <c r="EV1034" s="1062">
        <v>4</v>
      </c>
      <c r="EW1034" s="1062">
        <v>4</v>
      </c>
      <c r="EX1034" s="1062">
        <v>9</v>
      </c>
      <c r="EY1034" s="1081">
        <v>1</v>
      </c>
      <c r="FB1034" s="1062">
        <v>1</v>
      </c>
      <c r="FC1034" s="1062">
        <v>6</v>
      </c>
      <c r="FD1034" s="1062">
        <v>6</v>
      </c>
      <c r="FE1034" s="1062">
        <v>13</v>
      </c>
      <c r="FF1034" s="1082">
        <v>1</v>
      </c>
      <c r="FJ1034" s="1062">
        <v>0</v>
      </c>
      <c r="FK1034" s="1062">
        <v>6</v>
      </c>
      <c r="FL1034" s="1062">
        <v>7</v>
      </c>
      <c r="FM1034" s="1062">
        <v>13</v>
      </c>
      <c r="FN1034" s="1124">
        <v>1</v>
      </c>
      <c r="FQ1034" s="1062">
        <v>0</v>
      </c>
      <c r="FR1034" s="1062">
        <v>6</v>
      </c>
      <c r="FS1034" s="1062">
        <v>9</v>
      </c>
      <c r="FT1034" s="1062">
        <v>15</v>
      </c>
      <c r="FU1034" s="1076">
        <v>1</v>
      </c>
      <c r="FY1034" s="1062">
        <v>0</v>
      </c>
      <c r="FZ1034" s="1062">
        <v>0</v>
      </c>
      <c r="GA1034" s="1062">
        <v>0</v>
      </c>
      <c r="GB1034" s="590">
        <v>0</v>
      </c>
      <c r="GC1034" s="1139">
        <v>1</v>
      </c>
      <c r="GE1034" s="589">
        <v>5</v>
      </c>
      <c r="GF1034" s="589">
        <v>18</v>
      </c>
      <c r="GG1034" s="589">
        <v>30</v>
      </c>
      <c r="GH1034" s="586">
        <v>1</v>
      </c>
      <c r="GI1034" s="586">
        <v>3</v>
      </c>
    </row>
    <row r="1035" spans="1:192" hidden="1" x14ac:dyDescent="0.35">
      <c r="A1035" s="1227">
        <v>44169</v>
      </c>
      <c r="Q1035" s="1062">
        <v>4</v>
      </c>
      <c r="R1035" s="1062">
        <v>1</v>
      </c>
      <c r="S1035" s="1062">
        <v>2</v>
      </c>
      <c r="T1035" s="1062">
        <v>7</v>
      </c>
      <c r="U1035" s="1076">
        <v>1</v>
      </c>
      <c r="W1035" s="1062">
        <v>4</v>
      </c>
      <c r="X1035" s="1062">
        <v>1</v>
      </c>
      <c r="Y1035" s="1062">
        <v>4</v>
      </c>
      <c r="Z1035" s="1062">
        <v>9</v>
      </c>
      <c r="AA1035" s="1076">
        <v>1</v>
      </c>
      <c r="AC1035" s="1062">
        <v>0</v>
      </c>
      <c r="AD1035" s="1062">
        <v>3</v>
      </c>
      <c r="AE1035" s="1062">
        <v>5</v>
      </c>
      <c r="AF1035" s="1062">
        <v>8</v>
      </c>
      <c r="AG1035" s="1076">
        <v>1</v>
      </c>
      <c r="AJ1035" s="1062">
        <v>0</v>
      </c>
      <c r="AK1035" s="1062">
        <v>4</v>
      </c>
      <c r="AL1035" s="1062">
        <v>6</v>
      </c>
      <c r="AM1035" s="1062">
        <v>10</v>
      </c>
      <c r="AN1035" s="1076">
        <v>1</v>
      </c>
      <c r="AQ1035" s="1062">
        <v>0</v>
      </c>
      <c r="AR1035" s="1062">
        <v>3</v>
      </c>
      <c r="AS1035" s="1062">
        <v>4</v>
      </c>
      <c r="AT1035" s="1062">
        <v>7</v>
      </c>
      <c r="AU1035" s="1082">
        <v>1</v>
      </c>
      <c r="AX1035" s="1062">
        <v>0</v>
      </c>
      <c r="AY1035" s="1062">
        <v>4</v>
      </c>
      <c r="AZ1035" s="1062">
        <v>5</v>
      </c>
      <c r="BA1035" s="1062">
        <v>9</v>
      </c>
      <c r="BB1035" s="1082">
        <v>1</v>
      </c>
      <c r="BC1035" s="1082" t="s">
        <v>323</v>
      </c>
      <c r="BP1035" s="1062">
        <v>0</v>
      </c>
      <c r="BQ1035" s="1128">
        <v>1</v>
      </c>
      <c r="BR1035" s="1081">
        <v>0</v>
      </c>
      <c r="BV1035" s="1062">
        <v>0</v>
      </c>
      <c r="BW1035" s="1076">
        <v>1</v>
      </c>
      <c r="CA1035" s="1062">
        <v>0</v>
      </c>
      <c r="CB1035" s="1062">
        <v>7</v>
      </c>
      <c r="CC1035" s="1062">
        <v>6</v>
      </c>
      <c r="CD1035" s="1062">
        <v>13</v>
      </c>
      <c r="CE1035" s="1082">
        <v>1</v>
      </c>
      <c r="CF1035" s="1082" t="s">
        <v>323</v>
      </c>
      <c r="CH1035" s="1062">
        <v>0</v>
      </c>
      <c r="CI1035" s="1062">
        <v>8</v>
      </c>
      <c r="CJ1035" s="1062">
        <v>7</v>
      </c>
      <c r="CK1035" s="1062">
        <v>15</v>
      </c>
      <c r="CL1035" s="1082">
        <v>1</v>
      </c>
      <c r="CP1035" s="1062">
        <v>0</v>
      </c>
      <c r="CQ1035" s="1062">
        <v>0</v>
      </c>
      <c r="CR1035" s="1062">
        <v>0</v>
      </c>
      <c r="CS1035" s="1062">
        <v>0</v>
      </c>
      <c r="CT1035" s="1082">
        <v>1</v>
      </c>
      <c r="CU1035" s="1082" t="s">
        <v>323</v>
      </c>
      <c r="CW1035" s="1062">
        <v>0</v>
      </c>
      <c r="CX1035" s="1062">
        <v>0</v>
      </c>
      <c r="CY1035" s="1062">
        <v>0</v>
      </c>
      <c r="CZ1035" s="1062">
        <v>0</v>
      </c>
      <c r="DA1035" s="1082">
        <v>1</v>
      </c>
      <c r="DB1035" s="1082"/>
      <c r="DC1035" s="1082"/>
      <c r="DD1035" s="1082"/>
      <c r="DE1035" s="1082"/>
      <c r="DF1035" s="1082"/>
      <c r="DG1035" s="1082"/>
      <c r="DH1035" s="1082"/>
      <c r="DI1035" s="1082"/>
      <c r="DJ1035" s="1082"/>
      <c r="DK1035" s="1082"/>
      <c r="DL1035" s="1082"/>
      <c r="EF1035" s="1062">
        <v>4</v>
      </c>
      <c r="EG1035" s="1062">
        <v>3</v>
      </c>
      <c r="EH1035" s="1062">
        <v>1</v>
      </c>
      <c r="EI1035" s="1062">
        <v>8</v>
      </c>
      <c r="EJ1035" s="1082">
        <v>1</v>
      </c>
      <c r="EM1035" s="1062">
        <v>5</v>
      </c>
      <c r="EN1035" s="1062">
        <v>4</v>
      </c>
      <c r="EO1035" s="1062">
        <v>1</v>
      </c>
      <c r="EP1035" s="1062">
        <v>10</v>
      </c>
      <c r="EQ1035" s="1082">
        <v>1</v>
      </c>
      <c r="ER1035" s="1082" t="s">
        <v>323</v>
      </c>
      <c r="EU1035" s="1062">
        <v>1</v>
      </c>
      <c r="EV1035" s="1062">
        <v>5</v>
      </c>
      <c r="EW1035" s="1062">
        <v>5</v>
      </c>
      <c r="EX1035" s="1062">
        <v>11</v>
      </c>
      <c r="EY1035" s="1081">
        <v>1</v>
      </c>
      <c r="FB1035" s="1062">
        <v>1</v>
      </c>
      <c r="FC1035" s="1062">
        <v>6</v>
      </c>
      <c r="FD1035" s="1062">
        <v>11</v>
      </c>
      <c r="FE1035" s="1062">
        <v>18</v>
      </c>
      <c r="FF1035" s="1082">
        <v>1</v>
      </c>
      <c r="FJ1035" s="1062">
        <v>0</v>
      </c>
      <c r="FK1035" s="1062">
        <v>0</v>
      </c>
      <c r="FL1035" s="1062">
        <v>0</v>
      </c>
      <c r="FM1035" s="1062">
        <v>0</v>
      </c>
      <c r="FN1035" s="1124">
        <v>0</v>
      </c>
      <c r="FQ1035" s="1062">
        <v>0</v>
      </c>
      <c r="FR1035" s="1062">
        <v>0</v>
      </c>
      <c r="FS1035" s="1062">
        <v>0</v>
      </c>
      <c r="FT1035" s="1062">
        <v>0</v>
      </c>
      <c r="FU1035" s="1076">
        <v>0</v>
      </c>
      <c r="FY1035" s="1062">
        <v>0</v>
      </c>
      <c r="FZ1035" s="1062">
        <v>0</v>
      </c>
      <c r="GA1035" s="1062">
        <v>0</v>
      </c>
      <c r="GB1035" s="590">
        <v>0</v>
      </c>
      <c r="GC1035" s="1139">
        <v>1</v>
      </c>
      <c r="GE1035" s="589">
        <v>5</v>
      </c>
      <c r="GF1035" s="589">
        <v>21</v>
      </c>
      <c r="GG1035" s="589">
        <v>21</v>
      </c>
      <c r="GH1035" s="586">
        <v>0</v>
      </c>
      <c r="GI1035" s="586">
        <v>1</v>
      </c>
    </row>
    <row r="1036" spans="1:192" hidden="1" x14ac:dyDescent="0.35">
      <c r="A1036" s="1225">
        <v>44172</v>
      </c>
      <c r="Q1036" s="1062">
        <v>2</v>
      </c>
      <c r="R1036" s="1062">
        <v>2</v>
      </c>
      <c r="S1036" s="1062">
        <v>8</v>
      </c>
      <c r="T1036" s="1062">
        <v>12</v>
      </c>
      <c r="U1036" s="1076">
        <v>1</v>
      </c>
      <c r="W1036" s="1062">
        <v>3</v>
      </c>
      <c r="X1036" s="1062">
        <v>3</v>
      </c>
      <c r="Y1036" s="1062">
        <v>11</v>
      </c>
      <c r="Z1036" s="1062">
        <v>17</v>
      </c>
      <c r="AA1036" s="1076">
        <v>1</v>
      </c>
      <c r="AC1036" s="1062">
        <v>0</v>
      </c>
      <c r="AD1036" s="1062">
        <v>4</v>
      </c>
      <c r="AE1036" s="1062">
        <v>4</v>
      </c>
      <c r="AF1036" s="1062">
        <v>8</v>
      </c>
      <c r="AG1036" s="1076">
        <v>1</v>
      </c>
      <c r="AJ1036" s="1062">
        <v>0</v>
      </c>
      <c r="AK1036" s="1062">
        <v>4</v>
      </c>
      <c r="AL1036" s="1062">
        <v>4</v>
      </c>
      <c r="AM1036" s="1062">
        <v>8</v>
      </c>
      <c r="AN1036" s="1076">
        <v>1</v>
      </c>
      <c r="AQ1036" s="1062">
        <v>2</v>
      </c>
      <c r="AR1036" s="1062">
        <v>0</v>
      </c>
      <c r="AS1036" s="1062">
        <v>1</v>
      </c>
      <c r="AT1036" s="1062">
        <v>3</v>
      </c>
      <c r="AU1036" s="1082">
        <v>1</v>
      </c>
      <c r="AX1036" s="1062">
        <v>2</v>
      </c>
      <c r="AY1036" s="1062">
        <v>1</v>
      </c>
      <c r="AZ1036" s="1062">
        <v>3</v>
      </c>
      <c r="BA1036" s="1062">
        <v>6</v>
      </c>
      <c r="BB1036" s="1082">
        <v>1</v>
      </c>
      <c r="BC1036" s="1082" t="s">
        <v>323</v>
      </c>
      <c r="BP1036" s="1062">
        <v>0</v>
      </c>
      <c r="BQ1036" s="1128">
        <v>1</v>
      </c>
      <c r="BR1036" s="1081">
        <v>0</v>
      </c>
      <c r="BV1036" s="1062">
        <v>0</v>
      </c>
      <c r="BW1036" s="1076">
        <v>1</v>
      </c>
      <c r="CA1036" s="1062">
        <v>1</v>
      </c>
      <c r="CB1036" s="1062">
        <v>1</v>
      </c>
      <c r="CC1036" s="1062">
        <v>4</v>
      </c>
      <c r="CD1036" s="1062">
        <v>6</v>
      </c>
      <c r="CE1036" s="1082">
        <v>1</v>
      </c>
      <c r="CF1036" s="1082" t="s">
        <v>323</v>
      </c>
      <c r="CH1036" s="1062">
        <v>1</v>
      </c>
      <c r="CI1036" s="1062">
        <v>4</v>
      </c>
      <c r="CJ1036" s="1062">
        <v>9</v>
      </c>
      <c r="CK1036" s="1062">
        <v>14</v>
      </c>
      <c r="CL1036" s="1082">
        <v>1</v>
      </c>
      <c r="CP1036" s="1062">
        <v>0</v>
      </c>
      <c r="CQ1036" s="1062">
        <v>0</v>
      </c>
      <c r="CR1036" s="1062">
        <v>0</v>
      </c>
      <c r="CS1036" s="1062">
        <v>0</v>
      </c>
      <c r="CT1036" s="1082">
        <v>1</v>
      </c>
      <c r="CU1036" s="1082" t="s">
        <v>323</v>
      </c>
      <c r="CW1036" s="1062">
        <v>0</v>
      </c>
      <c r="CX1036" s="1062">
        <v>0</v>
      </c>
      <c r="CY1036" s="1062">
        <v>0</v>
      </c>
      <c r="CZ1036" s="1062">
        <v>0</v>
      </c>
      <c r="DA1036" s="1082">
        <v>1</v>
      </c>
      <c r="DB1036" s="1082"/>
      <c r="DC1036" s="1082"/>
      <c r="DD1036" s="1082"/>
      <c r="DE1036" s="1082"/>
      <c r="DF1036" s="1082"/>
      <c r="DG1036" s="1082"/>
      <c r="DH1036" s="1082"/>
      <c r="DI1036" s="1082"/>
      <c r="DJ1036" s="1082"/>
      <c r="DK1036" s="1082"/>
      <c r="DL1036" s="1082"/>
      <c r="EF1036" s="1062">
        <v>0</v>
      </c>
      <c r="EG1036" s="1062">
        <v>6</v>
      </c>
      <c r="EH1036" s="1062">
        <v>3</v>
      </c>
      <c r="EI1036" s="1062">
        <v>9</v>
      </c>
      <c r="EJ1036" s="1082">
        <v>1</v>
      </c>
      <c r="EM1036" s="1062">
        <v>1</v>
      </c>
      <c r="EN1036" s="1062">
        <v>7</v>
      </c>
      <c r="EO1036" s="1062">
        <v>5</v>
      </c>
      <c r="EP1036" s="1062">
        <v>13</v>
      </c>
      <c r="EQ1036" s="1082">
        <v>1</v>
      </c>
      <c r="ER1036" s="1082" t="s">
        <v>323</v>
      </c>
      <c r="EU1036" s="1062">
        <v>1</v>
      </c>
      <c r="EV1036" s="1062">
        <v>3</v>
      </c>
      <c r="EW1036" s="1062">
        <v>2</v>
      </c>
      <c r="EX1036" s="1062">
        <v>6</v>
      </c>
      <c r="EY1036" s="1081">
        <v>1</v>
      </c>
      <c r="FB1036" s="1062">
        <v>1</v>
      </c>
      <c r="FC1036" s="1062">
        <v>4</v>
      </c>
      <c r="FD1036" s="1062">
        <v>7</v>
      </c>
      <c r="FE1036" s="1062">
        <v>12</v>
      </c>
      <c r="FF1036" s="1082">
        <v>1</v>
      </c>
      <c r="FJ1036" s="1062">
        <v>0</v>
      </c>
      <c r="FK1036" s="1062">
        <v>0</v>
      </c>
      <c r="FL1036" s="1062">
        <v>1</v>
      </c>
      <c r="FM1036" s="1062">
        <v>1</v>
      </c>
      <c r="FN1036" s="1124">
        <v>1</v>
      </c>
      <c r="FQ1036" s="1062">
        <v>0</v>
      </c>
      <c r="FR1036" s="1062">
        <v>0</v>
      </c>
      <c r="FS1036" s="1062">
        <v>7</v>
      </c>
      <c r="FT1036" s="1062">
        <v>7</v>
      </c>
      <c r="FU1036" s="1076">
        <v>1</v>
      </c>
      <c r="FY1036" s="1062">
        <v>0</v>
      </c>
      <c r="FZ1036" s="1062">
        <v>0</v>
      </c>
      <c r="GA1036" s="1062">
        <v>0</v>
      </c>
      <c r="GB1036" s="590">
        <v>0</v>
      </c>
      <c r="GC1036" s="1139">
        <v>1</v>
      </c>
      <c r="GE1036" s="589">
        <v>4</v>
      </c>
      <c r="GF1036" s="589">
        <v>14</v>
      </c>
      <c r="GG1036" s="589">
        <v>15</v>
      </c>
      <c r="GH1036" s="586">
        <v>0</v>
      </c>
      <c r="GI1036" s="586">
        <v>1</v>
      </c>
    </row>
    <row r="1037" spans="1:192" hidden="1" x14ac:dyDescent="0.35">
      <c r="A1037" s="1225">
        <v>44173</v>
      </c>
      <c r="Q1037" s="1062">
        <v>1</v>
      </c>
      <c r="R1037" s="1062">
        <v>4</v>
      </c>
      <c r="S1037" s="1062">
        <v>6</v>
      </c>
      <c r="T1037" s="1062">
        <v>11</v>
      </c>
      <c r="U1037" s="1076">
        <v>1</v>
      </c>
      <c r="W1037" s="1062">
        <v>2</v>
      </c>
      <c r="X1037" s="1062">
        <v>4</v>
      </c>
      <c r="Y1037" s="1062">
        <v>8</v>
      </c>
      <c r="Z1037" s="1062">
        <v>14</v>
      </c>
      <c r="AA1037" s="1076">
        <v>1</v>
      </c>
      <c r="AC1037" s="1062">
        <v>0</v>
      </c>
      <c r="AD1037" s="1062">
        <v>4</v>
      </c>
      <c r="AE1037" s="1062">
        <v>3</v>
      </c>
      <c r="AF1037" s="1062">
        <v>7</v>
      </c>
      <c r="AG1037" s="1076">
        <v>1</v>
      </c>
      <c r="AJ1037" s="1062">
        <v>0</v>
      </c>
      <c r="AK1037" s="1062">
        <v>5</v>
      </c>
      <c r="AL1037" s="1062">
        <v>3</v>
      </c>
      <c r="AM1037" s="1062">
        <v>8</v>
      </c>
      <c r="AN1037" s="1076">
        <v>1</v>
      </c>
      <c r="AQ1037" s="1062">
        <v>1</v>
      </c>
      <c r="AR1037" s="1062">
        <v>0</v>
      </c>
      <c r="AS1037" s="1062">
        <v>3</v>
      </c>
      <c r="AT1037" s="1062">
        <v>4</v>
      </c>
      <c r="AU1037" s="1082">
        <v>1</v>
      </c>
      <c r="AX1037" s="1062">
        <v>1</v>
      </c>
      <c r="AY1037" s="1062">
        <v>0</v>
      </c>
      <c r="AZ1037" s="1062">
        <v>3</v>
      </c>
      <c r="BA1037" s="1062">
        <v>4</v>
      </c>
      <c r="BB1037" s="1082">
        <v>1</v>
      </c>
      <c r="BC1037" s="1082" t="s">
        <v>323</v>
      </c>
      <c r="BP1037" s="1062">
        <v>0</v>
      </c>
      <c r="BQ1037" s="1128">
        <v>1</v>
      </c>
      <c r="BR1037" s="1081">
        <v>0</v>
      </c>
      <c r="BV1037" s="1062">
        <v>0</v>
      </c>
      <c r="BW1037" s="1076">
        <v>1</v>
      </c>
      <c r="CA1037" s="1062">
        <v>0</v>
      </c>
      <c r="CB1037" s="1062">
        <v>4</v>
      </c>
      <c r="CC1037" s="1062">
        <v>2</v>
      </c>
      <c r="CD1037" s="1062">
        <v>6</v>
      </c>
      <c r="CE1037" s="1082">
        <v>1</v>
      </c>
      <c r="CF1037" s="1082" t="s">
        <v>323</v>
      </c>
      <c r="CH1037" s="1062">
        <v>0</v>
      </c>
      <c r="CI1037" s="1062">
        <v>7</v>
      </c>
      <c r="CJ1037" s="1062">
        <v>6</v>
      </c>
      <c r="CK1037" s="1062">
        <v>13</v>
      </c>
      <c r="CL1037" s="1082">
        <v>1</v>
      </c>
      <c r="CP1037" s="1062">
        <v>0</v>
      </c>
      <c r="CQ1037" s="1062">
        <v>0</v>
      </c>
      <c r="CR1037" s="1062">
        <v>0</v>
      </c>
      <c r="CS1037" s="1062">
        <v>0</v>
      </c>
      <c r="CT1037" s="1082">
        <v>1</v>
      </c>
      <c r="CU1037" s="1082" t="s">
        <v>323</v>
      </c>
      <c r="CW1037" s="1062">
        <v>0</v>
      </c>
      <c r="CX1037" s="1062">
        <v>0</v>
      </c>
      <c r="CY1037" s="1062">
        <v>0</v>
      </c>
      <c r="CZ1037" s="1062">
        <v>0</v>
      </c>
      <c r="DA1037" s="1082">
        <v>1</v>
      </c>
      <c r="DB1037" s="1082"/>
      <c r="DC1037" s="1082"/>
      <c r="DD1037" s="1082"/>
      <c r="DE1037" s="1082"/>
      <c r="DF1037" s="1082"/>
      <c r="DG1037" s="1082"/>
      <c r="DH1037" s="1082"/>
      <c r="DI1037" s="1082"/>
      <c r="DJ1037" s="1082"/>
      <c r="DK1037" s="1082"/>
      <c r="DL1037" s="1082"/>
      <c r="EF1037" s="1062">
        <v>0</v>
      </c>
      <c r="EG1037" s="1062">
        <v>4</v>
      </c>
      <c r="EH1037" s="1062">
        <v>4</v>
      </c>
      <c r="EI1037" s="1062">
        <v>8</v>
      </c>
      <c r="EJ1037" s="1082">
        <v>1</v>
      </c>
      <c r="EM1037" s="1062">
        <v>1</v>
      </c>
      <c r="EN1037" s="1062">
        <v>6</v>
      </c>
      <c r="EO1037" s="1062">
        <v>9</v>
      </c>
      <c r="EP1037" s="1062">
        <v>16</v>
      </c>
      <c r="EQ1037" s="1082">
        <v>1</v>
      </c>
      <c r="ER1037" s="1082" t="s">
        <v>323</v>
      </c>
      <c r="EU1037" s="1062">
        <v>0</v>
      </c>
      <c r="EV1037" s="1062">
        <v>2</v>
      </c>
      <c r="EW1037" s="1062">
        <v>6</v>
      </c>
      <c r="EX1037" s="1062">
        <v>8</v>
      </c>
      <c r="EY1037" s="1081">
        <v>1</v>
      </c>
      <c r="FB1037" s="1062">
        <v>0</v>
      </c>
      <c r="FC1037" s="1062">
        <v>4</v>
      </c>
      <c r="FD1037" s="1062">
        <v>12</v>
      </c>
      <c r="FE1037" s="1062">
        <v>16</v>
      </c>
      <c r="FF1037" s="1082">
        <v>1</v>
      </c>
      <c r="FJ1037" s="1062">
        <v>0</v>
      </c>
      <c r="FK1037" s="1062">
        <v>0</v>
      </c>
      <c r="FL1037" s="1062">
        <v>1</v>
      </c>
      <c r="FM1037" s="1062">
        <v>1</v>
      </c>
      <c r="FN1037" s="1124">
        <v>1</v>
      </c>
      <c r="FQ1037" s="1062">
        <v>1</v>
      </c>
      <c r="FR1037" s="1062">
        <v>0</v>
      </c>
      <c r="FS1037" s="1062">
        <v>4</v>
      </c>
      <c r="FT1037" s="1062">
        <v>5</v>
      </c>
      <c r="FU1037" s="1076">
        <v>1</v>
      </c>
      <c r="FY1037" s="1062">
        <v>1</v>
      </c>
      <c r="FZ1037" s="1062">
        <v>1</v>
      </c>
      <c r="GA1037" s="1062">
        <v>0</v>
      </c>
      <c r="GB1037" s="590">
        <v>2</v>
      </c>
      <c r="GC1037" s="1139">
        <v>1</v>
      </c>
      <c r="GE1037" s="589">
        <v>2</v>
      </c>
      <c r="GF1037" s="589">
        <v>15</v>
      </c>
      <c r="GG1037" s="589">
        <v>19</v>
      </c>
      <c r="GH1037" s="586">
        <v>0</v>
      </c>
      <c r="GI1037" s="586">
        <v>0</v>
      </c>
    </row>
    <row r="1038" spans="1:192" hidden="1" x14ac:dyDescent="0.35">
      <c r="A1038" s="1225">
        <v>44174</v>
      </c>
      <c r="Q1038" s="1062">
        <v>0</v>
      </c>
      <c r="R1038" s="1062">
        <v>9</v>
      </c>
      <c r="S1038" s="1062">
        <v>7</v>
      </c>
      <c r="T1038" s="1062">
        <v>16</v>
      </c>
      <c r="U1038" s="1076">
        <v>1</v>
      </c>
      <c r="W1038" s="1062">
        <v>0</v>
      </c>
      <c r="X1038" s="1062">
        <v>9</v>
      </c>
      <c r="Y1038" s="1062">
        <v>8</v>
      </c>
      <c r="Z1038" s="1062">
        <v>17</v>
      </c>
      <c r="AA1038" s="1076">
        <v>1</v>
      </c>
      <c r="AC1038" s="1062">
        <v>1</v>
      </c>
      <c r="AD1038" s="1062">
        <v>7</v>
      </c>
      <c r="AE1038" s="1062">
        <v>5</v>
      </c>
      <c r="AF1038" s="1062">
        <v>13</v>
      </c>
      <c r="AG1038" s="1076">
        <v>1</v>
      </c>
      <c r="AJ1038" s="1062">
        <v>1</v>
      </c>
      <c r="AK1038" s="1062">
        <v>7</v>
      </c>
      <c r="AL1038" s="1062">
        <v>8</v>
      </c>
      <c r="AM1038" s="1062">
        <v>16</v>
      </c>
      <c r="AN1038" s="1076">
        <v>1</v>
      </c>
      <c r="AQ1038" s="1062">
        <v>0</v>
      </c>
      <c r="AR1038" s="1062">
        <v>2</v>
      </c>
      <c r="AS1038" s="1062">
        <v>7</v>
      </c>
      <c r="AT1038" s="1062">
        <v>9</v>
      </c>
      <c r="AU1038" s="1082">
        <v>1</v>
      </c>
      <c r="AX1038" s="1062">
        <v>0</v>
      </c>
      <c r="AY1038" s="1062">
        <v>2</v>
      </c>
      <c r="AZ1038" s="1062">
        <v>9</v>
      </c>
      <c r="BA1038" s="1062">
        <v>11</v>
      </c>
      <c r="BB1038" s="1082">
        <v>1</v>
      </c>
      <c r="BC1038" s="1082" t="s">
        <v>323</v>
      </c>
      <c r="BP1038" s="1062">
        <v>0</v>
      </c>
      <c r="BQ1038" s="1128">
        <v>1</v>
      </c>
      <c r="BR1038" s="1081">
        <v>0</v>
      </c>
      <c r="BV1038" s="1062">
        <v>0</v>
      </c>
      <c r="BW1038" s="1076">
        <v>1</v>
      </c>
      <c r="CA1038" s="1062">
        <v>0</v>
      </c>
      <c r="CB1038" s="1062">
        <v>0</v>
      </c>
      <c r="CC1038" s="1062">
        <v>0</v>
      </c>
      <c r="CD1038" s="1062">
        <v>0</v>
      </c>
      <c r="CE1038" s="1082">
        <v>0</v>
      </c>
      <c r="CF1038" s="1082" t="s">
        <v>323</v>
      </c>
      <c r="CH1038" s="1062">
        <v>0</v>
      </c>
      <c r="CI1038" s="1062">
        <v>0</v>
      </c>
      <c r="CJ1038" s="1062">
        <v>0</v>
      </c>
      <c r="CK1038" s="1062">
        <v>0</v>
      </c>
      <c r="CL1038" s="1082">
        <v>0</v>
      </c>
      <c r="CP1038" s="1062">
        <v>0</v>
      </c>
      <c r="CQ1038" s="1062">
        <v>0</v>
      </c>
      <c r="CR1038" s="1062">
        <v>0</v>
      </c>
      <c r="CS1038" s="1062">
        <v>0</v>
      </c>
      <c r="CT1038" s="1082">
        <v>1</v>
      </c>
      <c r="CU1038" s="1082" t="s">
        <v>323</v>
      </c>
      <c r="CW1038" s="1062">
        <v>0</v>
      </c>
      <c r="CX1038" s="1062">
        <v>0</v>
      </c>
      <c r="CY1038" s="1062">
        <v>0</v>
      </c>
      <c r="CZ1038" s="1062">
        <v>0</v>
      </c>
      <c r="DA1038" s="1082">
        <v>1</v>
      </c>
      <c r="DB1038" s="1082"/>
      <c r="DC1038" s="1082"/>
      <c r="DD1038" s="1082"/>
      <c r="DE1038" s="1082"/>
      <c r="DF1038" s="1082"/>
      <c r="DG1038" s="1082"/>
      <c r="DH1038" s="1082"/>
      <c r="DI1038" s="1082"/>
      <c r="DJ1038" s="1082"/>
      <c r="DK1038" s="1082"/>
      <c r="DL1038" s="1082"/>
      <c r="EF1038" s="1062">
        <v>0</v>
      </c>
      <c r="EG1038" s="1062">
        <v>4</v>
      </c>
      <c r="EH1038" s="1062">
        <v>6</v>
      </c>
      <c r="EI1038" s="1062">
        <v>10</v>
      </c>
      <c r="EJ1038" s="1082">
        <v>1</v>
      </c>
      <c r="EM1038" s="1062">
        <v>0</v>
      </c>
      <c r="EN1038" s="1062">
        <v>5</v>
      </c>
      <c r="EO1038" s="1062">
        <v>8</v>
      </c>
      <c r="EP1038" s="1062">
        <v>13</v>
      </c>
      <c r="EQ1038" s="1082">
        <v>1</v>
      </c>
      <c r="ER1038" s="1082" t="s">
        <v>323</v>
      </c>
      <c r="EU1038" s="1062">
        <v>0</v>
      </c>
      <c r="EV1038" s="1062">
        <v>3</v>
      </c>
      <c r="EW1038" s="1062">
        <v>8</v>
      </c>
      <c r="EX1038" s="1062">
        <v>11</v>
      </c>
      <c r="EY1038" s="1081">
        <v>1</v>
      </c>
      <c r="FB1038" s="1062">
        <v>0</v>
      </c>
      <c r="FC1038" s="1062">
        <v>6</v>
      </c>
      <c r="FD1038" s="1062">
        <v>12</v>
      </c>
      <c r="FE1038" s="1062">
        <v>18</v>
      </c>
      <c r="FF1038" s="1082">
        <v>1</v>
      </c>
      <c r="FJ1038" s="1062">
        <v>3</v>
      </c>
      <c r="FK1038" s="1062">
        <v>0</v>
      </c>
      <c r="FL1038" s="1062">
        <v>1</v>
      </c>
      <c r="FM1038" s="1062">
        <v>4</v>
      </c>
      <c r="FN1038" s="1124">
        <v>1</v>
      </c>
      <c r="FQ1038" s="1062">
        <v>3</v>
      </c>
      <c r="FR1038" s="1062">
        <v>0</v>
      </c>
      <c r="FS1038" s="1062">
        <v>2</v>
      </c>
      <c r="FT1038" s="1062">
        <v>5</v>
      </c>
      <c r="FU1038" s="1076">
        <v>1</v>
      </c>
      <c r="FY1038" s="1062">
        <v>0</v>
      </c>
      <c r="FZ1038" s="1062">
        <v>0</v>
      </c>
      <c r="GA1038" s="1062">
        <v>0</v>
      </c>
      <c r="GB1038" s="590">
        <v>0</v>
      </c>
      <c r="GC1038" s="1139">
        <v>1</v>
      </c>
      <c r="GE1038" s="589">
        <v>4</v>
      </c>
      <c r="GF1038" s="589">
        <v>16</v>
      </c>
      <c r="GG1038" s="589">
        <v>27</v>
      </c>
      <c r="GH1038" s="586">
        <v>1</v>
      </c>
      <c r="GI1038" s="586">
        <v>0</v>
      </c>
    </row>
    <row r="1039" spans="1:192" hidden="1" x14ac:dyDescent="0.35">
      <c r="A1039" s="1225">
        <v>44175</v>
      </c>
      <c r="Q1039" s="1062">
        <v>1</v>
      </c>
      <c r="R1039" s="1062">
        <v>7</v>
      </c>
      <c r="S1039" s="1062">
        <v>2</v>
      </c>
      <c r="T1039" s="1062">
        <v>10</v>
      </c>
      <c r="U1039" s="1076">
        <v>1</v>
      </c>
      <c r="W1039" s="1062">
        <v>1</v>
      </c>
      <c r="X1039" s="1062">
        <v>8</v>
      </c>
      <c r="Y1039" s="1062">
        <v>3</v>
      </c>
      <c r="Z1039" s="1062">
        <v>12</v>
      </c>
      <c r="AA1039" s="1076">
        <v>1</v>
      </c>
      <c r="AC1039" s="1062">
        <v>0</v>
      </c>
      <c r="AD1039" s="1062">
        <v>7</v>
      </c>
      <c r="AE1039" s="1062">
        <v>5</v>
      </c>
      <c r="AF1039" s="1062">
        <v>12</v>
      </c>
      <c r="AG1039" s="1076">
        <v>1</v>
      </c>
      <c r="AJ1039" s="1062">
        <v>0</v>
      </c>
      <c r="AK1039" s="1062">
        <v>9</v>
      </c>
      <c r="AL1039" s="1062">
        <v>5</v>
      </c>
      <c r="AM1039" s="1062">
        <v>14</v>
      </c>
      <c r="AN1039" s="1076">
        <v>1</v>
      </c>
      <c r="AQ1039" s="1062">
        <v>0</v>
      </c>
      <c r="AR1039" s="1062">
        <v>3</v>
      </c>
      <c r="AS1039" s="1062">
        <v>1</v>
      </c>
      <c r="AT1039" s="1062">
        <v>4</v>
      </c>
      <c r="AU1039" s="1082">
        <v>1</v>
      </c>
      <c r="AX1039" s="1062">
        <v>0</v>
      </c>
      <c r="AY1039" s="1062">
        <v>3</v>
      </c>
      <c r="AZ1039" s="1062">
        <v>4</v>
      </c>
      <c r="BA1039" s="1062">
        <v>7</v>
      </c>
      <c r="BB1039" s="1082">
        <v>1</v>
      </c>
      <c r="BC1039" s="1082" t="s">
        <v>323</v>
      </c>
      <c r="BP1039" s="1062">
        <v>0</v>
      </c>
      <c r="BQ1039" s="1128">
        <v>1</v>
      </c>
      <c r="BR1039" s="1081">
        <v>0</v>
      </c>
      <c r="BV1039" s="1062">
        <v>0</v>
      </c>
      <c r="BW1039" s="1076">
        <v>1</v>
      </c>
      <c r="CA1039" s="1062">
        <v>0</v>
      </c>
      <c r="CB1039" s="1062">
        <v>0</v>
      </c>
      <c r="CC1039" s="1062">
        <v>0</v>
      </c>
      <c r="CD1039" s="1062">
        <v>0</v>
      </c>
      <c r="CE1039" s="1082">
        <v>0</v>
      </c>
      <c r="CF1039" s="1082" t="s">
        <v>323</v>
      </c>
      <c r="CH1039" s="1062">
        <v>0</v>
      </c>
      <c r="CI1039" s="1062">
        <v>0</v>
      </c>
      <c r="CJ1039" s="1062">
        <v>0</v>
      </c>
      <c r="CK1039" s="1062">
        <v>0</v>
      </c>
      <c r="CL1039" s="1082">
        <v>0</v>
      </c>
      <c r="CP1039" s="1062">
        <v>0</v>
      </c>
      <c r="CQ1039" s="1062">
        <v>6</v>
      </c>
      <c r="CR1039" s="1062">
        <v>6</v>
      </c>
      <c r="CS1039" s="1062">
        <v>12</v>
      </c>
      <c r="CT1039" s="1082">
        <v>1</v>
      </c>
      <c r="CU1039" s="1082" t="s">
        <v>323</v>
      </c>
      <c r="CW1039" s="1062">
        <v>0</v>
      </c>
      <c r="CX1039" s="1062">
        <v>6</v>
      </c>
      <c r="CY1039" s="1062">
        <v>7</v>
      </c>
      <c r="CZ1039" s="1062">
        <v>13</v>
      </c>
      <c r="DA1039" s="1082">
        <v>1</v>
      </c>
      <c r="DB1039" s="1082"/>
      <c r="DC1039" s="1082"/>
      <c r="DD1039" s="1082"/>
      <c r="DE1039" s="1082"/>
      <c r="DF1039" s="1082"/>
      <c r="DG1039" s="1082"/>
      <c r="DH1039" s="1082"/>
      <c r="DI1039" s="1082"/>
      <c r="DJ1039" s="1082"/>
      <c r="DK1039" s="1082"/>
      <c r="DL1039" s="1082"/>
      <c r="EF1039" s="1062">
        <v>0</v>
      </c>
      <c r="EG1039" s="1062">
        <v>8</v>
      </c>
      <c r="EH1039" s="1062">
        <v>4</v>
      </c>
      <c r="EI1039" s="1062">
        <v>12</v>
      </c>
      <c r="EJ1039" s="1082">
        <v>1</v>
      </c>
      <c r="EM1039" s="1062">
        <v>0</v>
      </c>
      <c r="EN1039" s="1062">
        <v>15</v>
      </c>
      <c r="EO1039" s="1062">
        <v>8</v>
      </c>
      <c r="EP1039" s="1062">
        <v>23</v>
      </c>
      <c r="EQ1039" s="1082">
        <v>1</v>
      </c>
      <c r="ER1039" s="1082" t="s">
        <v>323</v>
      </c>
      <c r="EU1039" s="1062">
        <v>5</v>
      </c>
      <c r="EV1039" s="1062">
        <v>3</v>
      </c>
      <c r="EW1039" s="1062">
        <v>3</v>
      </c>
      <c r="EX1039" s="1062">
        <v>11</v>
      </c>
      <c r="EY1039" s="1081">
        <v>1</v>
      </c>
      <c r="FB1039" s="1062">
        <v>0</v>
      </c>
      <c r="FC1039" s="1062">
        <v>0</v>
      </c>
      <c r="FD1039" s="1062">
        <v>0</v>
      </c>
      <c r="FE1039" s="1062">
        <v>0</v>
      </c>
      <c r="FF1039" s="1082">
        <v>0</v>
      </c>
      <c r="FJ1039" s="1062">
        <v>0</v>
      </c>
      <c r="FK1039" s="1062">
        <v>1</v>
      </c>
      <c r="FL1039" s="1062">
        <v>1</v>
      </c>
      <c r="FM1039" s="1062">
        <v>2</v>
      </c>
      <c r="FN1039" s="1124">
        <v>1</v>
      </c>
      <c r="FQ1039" s="1062">
        <v>5</v>
      </c>
      <c r="FR1039" s="1062">
        <v>3</v>
      </c>
      <c r="FS1039" s="1062">
        <v>6</v>
      </c>
      <c r="FT1039" s="1062">
        <v>14</v>
      </c>
      <c r="FU1039" s="1076">
        <v>1</v>
      </c>
      <c r="FY1039" s="1062">
        <v>0</v>
      </c>
      <c r="FZ1039" s="1062">
        <v>1</v>
      </c>
      <c r="GA1039" s="1062">
        <v>1</v>
      </c>
      <c r="GB1039" s="590">
        <v>2</v>
      </c>
      <c r="GC1039" s="1139">
        <v>1</v>
      </c>
      <c r="GE1039" s="589">
        <v>5</v>
      </c>
      <c r="GF1039" s="589">
        <v>29</v>
      </c>
      <c r="GG1039" s="589">
        <v>21</v>
      </c>
      <c r="GH1039" s="586">
        <v>1</v>
      </c>
      <c r="GI1039" s="586">
        <v>0</v>
      </c>
    </row>
    <row r="1040" spans="1:192" hidden="1" x14ac:dyDescent="0.35">
      <c r="A1040" s="1227">
        <v>44176</v>
      </c>
      <c r="Q1040" s="1062">
        <v>0</v>
      </c>
      <c r="R1040" s="1062">
        <v>7</v>
      </c>
      <c r="S1040" s="1062">
        <v>10</v>
      </c>
      <c r="T1040" s="1062">
        <v>17</v>
      </c>
      <c r="U1040" s="1076">
        <v>1</v>
      </c>
      <c r="W1040" s="1062">
        <v>0</v>
      </c>
      <c r="X1040" s="1062">
        <v>9</v>
      </c>
      <c r="Y1040" s="1062">
        <v>10</v>
      </c>
      <c r="Z1040" s="1062">
        <v>19</v>
      </c>
      <c r="AA1040" s="1076">
        <v>1</v>
      </c>
      <c r="AC1040" s="1062">
        <v>0</v>
      </c>
      <c r="AD1040" s="1062">
        <v>9</v>
      </c>
      <c r="AE1040" s="1062">
        <v>3</v>
      </c>
      <c r="AF1040" s="1062">
        <v>12</v>
      </c>
      <c r="AG1040" s="1076">
        <v>1</v>
      </c>
      <c r="AJ1040" s="1062">
        <v>0</v>
      </c>
      <c r="AK1040" s="1062">
        <v>10</v>
      </c>
      <c r="AL1040" s="1062">
        <v>3</v>
      </c>
      <c r="AM1040" s="1062">
        <v>13</v>
      </c>
      <c r="AN1040" s="1076">
        <v>1</v>
      </c>
      <c r="AQ1040" s="1062">
        <v>0</v>
      </c>
      <c r="AR1040" s="1062">
        <v>0</v>
      </c>
      <c r="AS1040" s="1062">
        <v>4</v>
      </c>
      <c r="AT1040" s="1062">
        <v>4</v>
      </c>
      <c r="AU1040" s="1082">
        <v>1</v>
      </c>
      <c r="AX1040" s="1062">
        <v>1</v>
      </c>
      <c r="AY1040" s="1062">
        <v>1</v>
      </c>
      <c r="AZ1040" s="1062">
        <v>4</v>
      </c>
      <c r="BA1040" s="1062">
        <v>6</v>
      </c>
      <c r="BB1040" s="1082">
        <v>1</v>
      </c>
      <c r="BC1040" s="1082" t="s">
        <v>323</v>
      </c>
      <c r="BP1040" s="1062">
        <v>0</v>
      </c>
      <c r="BQ1040" s="1128">
        <v>1</v>
      </c>
      <c r="BR1040" s="1081">
        <v>0</v>
      </c>
      <c r="BV1040" s="1062">
        <v>0</v>
      </c>
      <c r="BW1040" s="1076">
        <v>1</v>
      </c>
      <c r="CA1040" s="1062">
        <v>0</v>
      </c>
      <c r="CB1040" s="1062">
        <v>0</v>
      </c>
      <c r="CC1040" s="1062">
        <v>0</v>
      </c>
      <c r="CD1040" s="1062">
        <v>0</v>
      </c>
      <c r="CE1040" s="1082">
        <v>0</v>
      </c>
      <c r="CF1040" s="1082" t="s">
        <v>323</v>
      </c>
      <c r="CH1040" s="1062">
        <v>0</v>
      </c>
      <c r="CI1040" s="1062">
        <v>0</v>
      </c>
      <c r="CJ1040" s="1062">
        <v>0</v>
      </c>
      <c r="CK1040" s="1062">
        <v>0</v>
      </c>
      <c r="CL1040" s="1082">
        <v>0</v>
      </c>
      <c r="CP1040" s="1062">
        <v>0</v>
      </c>
      <c r="CQ1040" s="1062">
        <v>5</v>
      </c>
      <c r="CR1040" s="1062">
        <v>4</v>
      </c>
      <c r="CS1040" s="1062">
        <v>9</v>
      </c>
      <c r="CT1040" s="1082">
        <v>1</v>
      </c>
      <c r="CU1040" s="1082" t="s">
        <v>323</v>
      </c>
      <c r="CW1040" s="1062">
        <v>0</v>
      </c>
      <c r="CX1040" s="1062">
        <v>5</v>
      </c>
      <c r="CY1040" s="1062">
        <v>5</v>
      </c>
      <c r="CZ1040" s="1062">
        <v>10</v>
      </c>
      <c r="DA1040" s="1082">
        <v>1</v>
      </c>
      <c r="DB1040" s="1082"/>
      <c r="DC1040" s="1082"/>
      <c r="DD1040" s="1082"/>
      <c r="DE1040" s="1082"/>
      <c r="DF1040" s="1082"/>
      <c r="DG1040" s="1082"/>
      <c r="DH1040" s="1082"/>
      <c r="DI1040" s="1082"/>
      <c r="DJ1040" s="1082"/>
      <c r="DK1040" s="1082"/>
      <c r="DL1040" s="1082"/>
      <c r="EF1040" s="1062">
        <v>0</v>
      </c>
      <c r="EG1040" s="1062">
        <v>7</v>
      </c>
      <c r="EH1040" s="1062">
        <v>4</v>
      </c>
      <c r="EI1040" s="1062">
        <v>11</v>
      </c>
      <c r="EJ1040" s="1082">
        <v>1</v>
      </c>
      <c r="EM1040" s="1062">
        <v>0</v>
      </c>
      <c r="EN1040" s="1062">
        <v>11</v>
      </c>
      <c r="EO1040" s="1062">
        <v>6</v>
      </c>
      <c r="EP1040" s="1062">
        <v>17</v>
      </c>
      <c r="EQ1040" s="1082">
        <v>1</v>
      </c>
      <c r="ER1040" s="1082" t="s">
        <v>323</v>
      </c>
      <c r="EU1040" s="1062">
        <v>0</v>
      </c>
      <c r="EV1040" s="1062">
        <v>0</v>
      </c>
      <c r="EW1040" s="1062">
        <v>0</v>
      </c>
      <c r="EX1040" s="1062">
        <v>0</v>
      </c>
      <c r="EY1040" s="1081">
        <v>1</v>
      </c>
      <c r="FB1040" s="1062">
        <v>0</v>
      </c>
      <c r="FC1040" s="1062">
        <v>0</v>
      </c>
      <c r="FD1040" s="1062">
        <v>0</v>
      </c>
      <c r="FE1040" s="1062">
        <v>0</v>
      </c>
      <c r="FF1040" s="1082">
        <v>0</v>
      </c>
      <c r="FJ1040" s="1062">
        <v>1</v>
      </c>
      <c r="FK1040" s="1062">
        <v>2</v>
      </c>
      <c r="FL1040" s="1062">
        <v>2</v>
      </c>
      <c r="FM1040" s="1062">
        <v>5</v>
      </c>
      <c r="FN1040" s="1124">
        <v>1</v>
      </c>
      <c r="FQ1040" s="1062">
        <v>1</v>
      </c>
      <c r="FR1040" s="1062">
        <v>2</v>
      </c>
      <c r="FS1040" s="1062">
        <v>3</v>
      </c>
      <c r="FT1040" s="1062">
        <v>6</v>
      </c>
      <c r="FU1040" s="1076">
        <v>1</v>
      </c>
      <c r="FY1040" s="1062">
        <v>1</v>
      </c>
      <c r="FZ1040" s="1062">
        <v>1</v>
      </c>
      <c r="GA1040" s="1062">
        <v>0</v>
      </c>
      <c r="GB1040" s="590">
        <v>2</v>
      </c>
      <c r="GC1040" s="1139">
        <v>1</v>
      </c>
      <c r="GE1040" s="589">
        <v>2</v>
      </c>
      <c r="GF1040" s="589">
        <v>24</v>
      </c>
      <c r="GG1040" s="589">
        <v>17</v>
      </c>
      <c r="GH1040" s="586">
        <v>0</v>
      </c>
      <c r="GI1040" s="586">
        <v>0</v>
      </c>
    </row>
    <row r="1041" spans="1:193" hidden="1" x14ac:dyDescent="0.35">
      <c r="A1041" s="1225">
        <v>44179</v>
      </c>
      <c r="Q1041" s="1062">
        <v>0</v>
      </c>
      <c r="R1041" s="1062">
        <v>4</v>
      </c>
      <c r="S1041" s="1062">
        <v>3</v>
      </c>
      <c r="T1041" s="1062">
        <v>7</v>
      </c>
      <c r="U1041" s="1076">
        <v>1</v>
      </c>
      <c r="W1041" s="1062">
        <v>0</v>
      </c>
      <c r="X1041" s="1062">
        <v>4</v>
      </c>
      <c r="Y1041" s="1062">
        <v>4</v>
      </c>
      <c r="Z1041" s="1062">
        <v>8</v>
      </c>
      <c r="AA1041" s="1076">
        <v>1</v>
      </c>
      <c r="AC1041" s="1062">
        <v>4</v>
      </c>
      <c r="AD1041" s="1062">
        <v>4</v>
      </c>
      <c r="AE1041" s="1062">
        <v>6</v>
      </c>
      <c r="AF1041" s="1062">
        <v>14</v>
      </c>
      <c r="AG1041" s="1076">
        <v>1</v>
      </c>
      <c r="AJ1041" s="1062">
        <v>4</v>
      </c>
      <c r="AK1041" s="1062">
        <v>5</v>
      </c>
      <c r="AL1041" s="1062">
        <v>6</v>
      </c>
      <c r="AM1041" s="1062">
        <v>15</v>
      </c>
      <c r="AN1041" s="1076">
        <v>1</v>
      </c>
      <c r="AQ1041" s="1062">
        <v>0</v>
      </c>
      <c r="AR1041" s="1062">
        <v>0</v>
      </c>
      <c r="AS1041" s="1062">
        <v>0</v>
      </c>
      <c r="AT1041" s="1062">
        <v>0</v>
      </c>
      <c r="AU1041" s="1082">
        <v>1</v>
      </c>
      <c r="AX1041" s="1062">
        <v>0</v>
      </c>
      <c r="AY1041" s="1062">
        <v>0</v>
      </c>
      <c r="AZ1041" s="1062">
        <v>0</v>
      </c>
      <c r="BA1041" s="1062">
        <v>0</v>
      </c>
      <c r="BB1041" s="1082">
        <v>1</v>
      </c>
      <c r="BC1041" s="1082" t="s">
        <v>323</v>
      </c>
      <c r="BP1041" s="1062">
        <v>0</v>
      </c>
      <c r="BQ1041" s="1128">
        <v>1</v>
      </c>
      <c r="BR1041" s="1081">
        <v>0</v>
      </c>
      <c r="BV1041" s="1062">
        <v>0</v>
      </c>
      <c r="BW1041" s="1076">
        <v>1</v>
      </c>
      <c r="CA1041" s="1062">
        <v>0</v>
      </c>
      <c r="CB1041" s="1062">
        <v>0</v>
      </c>
      <c r="CC1041" s="1062">
        <v>0</v>
      </c>
      <c r="CD1041" s="1062">
        <v>0</v>
      </c>
      <c r="CE1041" s="1082">
        <v>0</v>
      </c>
      <c r="CF1041" s="1082" t="s">
        <v>323</v>
      </c>
      <c r="CH1041" s="1062">
        <v>0</v>
      </c>
      <c r="CI1041" s="1062">
        <v>0</v>
      </c>
      <c r="CJ1041" s="1062">
        <v>0</v>
      </c>
      <c r="CK1041" s="1062">
        <v>0</v>
      </c>
      <c r="CL1041" s="1082">
        <v>0</v>
      </c>
      <c r="CP1041" s="1062">
        <v>0</v>
      </c>
      <c r="CQ1041" s="1062">
        <v>9</v>
      </c>
      <c r="CR1041" s="1062">
        <v>5</v>
      </c>
      <c r="CS1041" s="1062">
        <v>14</v>
      </c>
      <c r="CT1041" s="1082">
        <v>1</v>
      </c>
      <c r="CU1041" s="1082" t="s">
        <v>323</v>
      </c>
      <c r="CW1041" s="1062">
        <v>0</v>
      </c>
      <c r="CX1041" s="1062">
        <v>9</v>
      </c>
      <c r="CY1041" s="1062">
        <v>6</v>
      </c>
      <c r="CZ1041" s="1062">
        <v>15</v>
      </c>
      <c r="DA1041" s="1082">
        <v>1</v>
      </c>
      <c r="DB1041" s="1082"/>
      <c r="DC1041" s="1082"/>
      <c r="DD1041" s="1082"/>
      <c r="DE1041" s="1082"/>
      <c r="DF1041" s="1082"/>
      <c r="DG1041" s="1082"/>
      <c r="DH1041" s="1082"/>
      <c r="DI1041" s="1082"/>
      <c r="DJ1041" s="1082"/>
      <c r="DK1041" s="1082"/>
      <c r="DL1041" s="1082"/>
      <c r="EF1041" s="1062">
        <v>1</v>
      </c>
      <c r="EG1041" s="1062">
        <v>7</v>
      </c>
      <c r="EH1041" s="1062">
        <v>4</v>
      </c>
      <c r="EI1041" s="1062">
        <v>12</v>
      </c>
      <c r="EJ1041" s="1082">
        <v>1</v>
      </c>
      <c r="EM1041" s="1062">
        <v>1</v>
      </c>
      <c r="EN1041" s="1062">
        <v>13</v>
      </c>
      <c r="EO1041" s="1062">
        <v>9</v>
      </c>
      <c r="EP1041" s="1062">
        <v>23</v>
      </c>
      <c r="EQ1041" s="1082">
        <v>1</v>
      </c>
      <c r="ER1041" s="1082" t="s">
        <v>323</v>
      </c>
      <c r="EU1041" s="1062">
        <v>0</v>
      </c>
      <c r="EV1041" s="1062">
        <v>0</v>
      </c>
      <c r="EW1041" s="1062">
        <v>0</v>
      </c>
      <c r="EX1041" s="1062">
        <v>0</v>
      </c>
      <c r="EY1041" s="1081">
        <v>1</v>
      </c>
      <c r="FB1041" s="1062">
        <v>0</v>
      </c>
      <c r="FC1041" s="1062">
        <v>0</v>
      </c>
      <c r="FD1041" s="1062">
        <v>0</v>
      </c>
      <c r="FE1041" s="1062">
        <v>0</v>
      </c>
      <c r="FF1041" s="1082">
        <v>0</v>
      </c>
      <c r="FJ1041" s="1062">
        <v>7</v>
      </c>
      <c r="FK1041" s="1062">
        <v>2</v>
      </c>
      <c r="FL1041" s="1062">
        <v>6</v>
      </c>
      <c r="FM1041" s="1062">
        <v>15</v>
      </c>
      <c r="FN1041" s="1124">
        <v>1</v>
      </c>
      <c r="FQ1041" s="1062">
        <v>7</v>
      </c>
      <c r="FR1041" s="1062">
        <v>3</v>
      </c>
      <c r="FS1041" s="1062">
        <v>7</v>
      </c>
      <c r="FT1041" s="1062">
        <v>17</v>
      </c>
      <c r="FU1041" s="1076">
        <v>1</v>
      </c>
      <c r="FY1041" s="1062">
        <v>3</v>
      </c>
      <c r="FZ1041" s="1062">
        <v>0</v>
      </c>
      <c r="GA1041" s="1062">
        <v>0</v>
      </c>
      <c r="GB1041" s="590">
        <v>3</v>
      </c>
      <c r="GC1041" s="1139">
        <v>1</v>
      </c>
      <c r="GE1041" s="589">
        <v>15</v>
      </c>
      <c r="GF1041" s="589">
        <v>22</v>
      </c>
      <c r="GG1041" s="589">
        <v>21</v>
      </c>
      <c r="GH1041" s="586">
        <v>0</v>
      </c>
      <c r="GI1041" s="586">
        <v>0</v>
      </c>
    </row>
    <row r="1042" spans="1:193" hidden="1" x14ac:dyDescent="0.35">
      <c r="A1042" s="1225">
        <v>44180</v>
      </c>
      <c r="Q1042" s="1062">
        <v>0</v>
      </c>
      <c r="R1042" s="1062">
        <v>3</v>
      </c>
      <c r="S1042" s="1062">
        <v>6</v>
      </c>
      <c r="T1042" s="1062">
        <v>9</v>
      </c>
      <c r="U1042" s="1076">
        <v>1</v>
      </c>
      <c r="W1042" s="1062">
        <v>0</v>
      </c>
      <c r="X1042" s="1062">
        <v>4</v>
      </c>
      <c r="Y1042" s="1062">
        <v>7</v>
      </c>
      <c r="Z1042" s="1062">
        <v>11</v>
      </c>
      <c r="AA1042" s="1076">
        <v>1</v>
      </c>
      <c r="AC1042" s="1062">
        <v>0</v>
      </c>
      <c r="AD1042" s="1062">
        <v>1</v>
      </c>
      <c r="AE1042" s="1062">
        <v>3</v>
      </c>
      <c r="AF1042" s="1062">
        <v>4</v>
      </c>
      <c r="AG1042" s="1076">
        <v>1</v>
      </c>
      <c r="AJ1042" s="1062">
        <v>0</v>
      </c>
      <c r="AK1042" s="1062">
        <v>3</v>
      </c>
      <c r="AL1042" s="1062">
        <v>3</v>
      </c>
      <c r="AM1042" s="1062">
        <v>6</v>
      </c>
      <c r="AN1042" s="1076">
        <v>1</v>
      </c>
      <c r="AQ1042" s="1062">
        <v>0</v>
      </c>
      <c r="AR1042" s="1062">
        <v>6</v>
      </c>
      <c r="AS1042" s="1062">
        <v>5</v>
      </c>
      <c r="AT1042" s="1062">
        <v>11</v>
      </c>
      <c r="AU1042" s="1082">
        <v>1</v>
      </c>
      <c r="AX1042" s="1062">
        <v>0</v>
      </c>
      <c r="AY1042" s="1062">
        <v>6</v>
      </c>
      <c r="AZ1042" s="1062">
        <v>5</v>
      </c>
      <c r="BA1042" s="1062">
        <v>11</v>
      </c>
      <c r="BB1042" s="1082">
        <v>1</v>
      </c>
      <c r="BC1042" s="1082" t="s">
        <v>323</v>
      </c>
      <c r="BP1042" s="1062">
        <v>0</v>
      </c>
      <c r="BQ1042" s="1128">
        <v>1</v>
      </c>
      <c r="BR1042" s="1081">
        <v>0</v>
      </c>
      <c r="BV1042" s="1062">
        <v>0</v>
      </c>
      <c r="BW1042" s="1076">
        <v>1</v>
      </c>
      <c r="CA1042" s="1062">
        <v>0</v>
      </c>
      <c r="CB1042" s="1062">
        <v>0</v>
      </c>
      <c r="CC1042" s="1062">
        <v>0</v>
      </c>
      <c r="CD1042" s="1062">
        <v>0</v>
      </c>
      <c r="CE1042" s="1082">
        <v>0</v>
      </c>
      <c r="CF1042" s="1082" t="s">
        <v>323</v>
      </c>
      <c r="CH1042" s="1062">
        <v>0</v>
      </c>
      <c r="CI1042" s="1062">
        <v>0</v>
      </c>
      <c r="CJ1042" s="1062">
        <v>0</v>
      </c>
      <c r="CK1042" s="1062">
        <v>0</v>
      </c>
      <c r="CL1042" s="1082">
        <v>0</v>
      </c>
      <c r="CP1042" s="1062">
        <v>0</v>
      </c>
      <c r="CQ1042" s="1062">
        <v>7</v>
      </c>
      <c r="CR1042" s="1062">
        <v>7</v>
      </c>
      <c r="CS1042" s="1062">
        <v>14</v>
      </c>
      <c r="CT1042" s="1082">
        <v>1</v>
      </c>
      <c r="CU1042" s="1082" t="s">
        <v>323</v>
      </c>
      <c r="CW1042" s="1062">
        <v>0</v>
      </c>
      <c r="CX1042" s="1062">
        <v>7</v>
      </c>
      <c r="CY1042" s="1062">
        <v>8</v>
      </c>
      <c r="CZ1042" s="1062">
        <v>15</v>
      </c>
      <c r="DA1042" s="1082">
        <v>1</v>
      </c>
      <c r="DB1042" s="1082"/>
      <c r="DC1042" s="1082"/>
      <c r="DD1042" s="1082"/>
      <c r="DE1042" s="1082"/>
      <c r="DF1042" s="1082"/>
      <c r="DG1042" s="1082"/>
      <c r="DH1042" s="1082"/>
      <c r="DI1042" s="1082"/>
      <c r="DJ1042" s="1082"/>
      <c r="DK1042" s="1082"/>
      <c r="DL1042" s="1082"/>
      <c r="EF1042" s="1062">
        <v>0</v>
      </c>
      <c r="EG1042" s="1062">
        <v>8</v>
      </c>
      <c r="EH1042" s="1062">
        <v>7</v>
      </c>
      <c r="EI1042" s="1062">
        <v>15</v>
      </c>
      <c r="EJ1042" s="1082">
        <v>1</v>
      </c>
      <c r="EM1042" s="1062">
        <v>0</v>
      </c>
      <c r="EN1042" s="1062">
        <v>12</v>
      </c>
      <c r="EO1042" s="1062">
        <v>13</v>
      </c>
      <c r="EP1042" s="1062">
        <v>25</v>
      </c>
      <c r="EQ1042" s="1082">
        <v>1</v>
      </c>
      <c r="ER1042" s="1082" t="s">
        <v>323</v>
      </c>
      <c r="EU1042" s="1062">
        <v>0</v>
      </c>
      <c r="EV1042" s="1062">
        <v>0</v>
      </c>
      <c r="EW1042" s="1062">
        <v>0</v>
      </c>
      <c r="EX1042" s="1062">
        <v>0</v>
      </c>
      <c r="EY1042" s="1081">
        <v>1</v>
      </c>
      <c r="FB1042" s="1062">
        <v>0</v>
      </c>
      <c r="FC1042" s="1062">
        <v>0</v>
      </c>
      <c r="FD1042" s="1062">
        <v>0</v>
      </c>
      <c r="FE1042" s="1062">
        <v>0</v>
      </c>
      <c r="FF1042" s="1082">
        <v>0</v>
      </c>
      <c r="FJ1042" s="1062">
        <v>5</v>
      </c>
      <c r="FK1042" s="1062">
        <v>0</v>
      </c>
      <c r="FL1042" s="1062">
        <v>2</v>
      </c>
      <c r="FM1042" s="1062">
        <v>7</v>
      </c>
      <c r="FN1042" s="1124">
        <v>1</v>
      </c>
      <c r="FQ1042" s="1062">
        <v>5</v>
      </c>
      <c r="FR1042" s="1062">
        <v>0</v>
      </c>
      <c r="FS1042" s="1062">
        <v>9</v>
      </c>
      <c r="FT1042" s="1062">
        <v>14</v>
      </c>
      <c r="FU1042" s="1076">
        <v>1</v>
      </c>
      <c r="FY1042" s="1062">
        <v>3</v>
      </c>
      <c r="FZ1042" s="1062">
        <v>0</v>
      </c>
      <c r="GA1042" s="1062">
        <v>0</v>
      </c>
      <c r="GB1042" s="590">
        <v>3</v>
      </c>
      <c r="GC1042" s="1139">
        <v>1</v>
      </c>
      <c r="GE1042" s="589">
        <v>8</v>
      </c>
      <c r="GF1042" s="589">
        <v>22</v>
      </c>
      <c r="GG1042" s="589">
        <v>24</v>
      </c>
      <c r="GH1042" s="586">
        <v>0</v>
      </c>
      <c r="GI1042" s="586">
        <v>0</v>
      </c>
    </row>
    <row r="1043" spans="1:193" hidden="1" x14ac:dyDescent="0.35">
      <c r="A1043" s="1225">
        <v>44181</v>
      </c>
      <c r="Q1043" s="1062">
        <v>2</v>
      </c>
      <c r="R1043" s="1062">
        <v>3</v>
      </c>
      <c r="S1043" s="1062">
        <v>8</v>
      </c>
      <c r="T1043" s="1062">
        <v>13</v>
      </c>
      <c r="U1043" s="1076">
        <v>1</v>
      </c>
      <c r="W1043" s="1062">
        <v>2</v>
      </c>
      <c r="X1043" s="1062">
        <v>4</v>
      </c>
      <c r="Y1043" s="1062">
        <v>10</v>
      </c>
      <c r="Z1043" s="1062">
        <v>16</v>
      </c>
      <c r="AA1043" s="1076">
        <v>1</v>
      </c>
      <c r="AC1043" s="1062">
        <v>2</v>
      </c>
      <c r="AD1043" s="1062">
        <v>1</v>
      </c>
      <c r="AE1043" s="1062">
        <v>3</v>
      </c>
      <c r="AF1043" s="1062">
        <v>6</v>
      </c>
      <c r="AG1043" s="1076">
        <v>1</v>
      </c>
      <c r="AJ1043" s="1062">
        <v>2</v>
      </c>
      <c r="AK1043" s="1062">
        <v>2</v>
      </c>
      <c r="AL1043" s="1062">
        <v>3</v>
      </c>
      <c r="AM1043" s="1062">
        <v>7</v>
      </c>
      <c r="AN1043" s="1076">
        <v>1</v>
      </c>
      <c r="AQ1043" s="1062">
        <v>0</v>
      </c>
      <c r="AR1043" s="1062">
        <v>0</v>
      </c>
      <c r="AS1043" s="1062">
        <v>0</v>
      </c>
      <c r="AT1043" s="1062">
        <v>0</v>
      </c>
      <c r="AU1043" s="1082">
        <v>1</v>
      </c>
      <c r="AX1043" s="1062">
        <v>0</v>
      </c>
      <c r="AY1043" s="1062">
        <v>0</v>
      </c>
      <c r="AZ1043" s="1062">
        <v>0</v>
      </c>
      <c r="BA1043" s="1062">
        <v>0</v>
      </c>
      <c r="BB1043" s="1082">
        <v>1</v>
      </c>
      <c r="BC1043" s="1082" t="s">
        <v>323</v>
      </c>
      <c r="BP1043" s="1062">
        <v>0</v>
      </c>
      <c r="BQ1043" s="1128">
        <v>1</v>
      </c>
      <c r="BR1043" s="1081">
        <v>0</v>
      </c>
      <c r="BV1043" s="1062">
        <v>0</v>
      </c>
      <c r="BW1043" s="1076">
        <v>1</v>
      </c>
      <c r="CA1043" s="1062">
        <v>0</v>
      </c>
      <c r="CB1043" s="1062">
        <v>0</v>
      </c>
      <c r="CC1043" s="1062">
        <v>0</v>
      </c>
      <c r="CD1043" s="1062">
        <v>0</v>
      </c>
      <c r="CE1043" s="1082">
        <v>0</v>
      </c>
      <c r="CF1043" s="1082" t="s">
        <v>323</v>
      </c>
      <c r="CH1043" s="1062">
        <v>0</v>
      </c>
      <c r="CI1043" s="1062">
        <v>0</v>
      </c>
      <c r="CJ1043" s="1062">
        <v>0</v>
      </c>
      <c r="CK1043" s="1062">
        <v>0</v>
      </c>
      <c r="CL1043" s="1082">
        <v>0</v>
      </c>
      <c r="CP1043" s="1062">
        <v>2</v>
      </c>
      <c r="CQ1043" s="1062">
        <v>0</v>
      </c>
      <c r="CR1043" s="1062">
        <v>0</v>
      </c>
      <c r="CS1043" s="1062">
        <v>2</v>
      </c>
      <c r="CT1043" s="1082">
        <v>1</v>
      </c>
      <c r="CU1043" s="1082" t="s">
        <v>323</v>
      </c>
      <c r="CW1043" s="1062">
        <v>2</v>
      </c>
      <c r="CX1043" s="1062">
        <v>1</v>
      </c>
      <c r="CY1043" s="1062">
        <v>1</v>
      </c>
      <c r="CZ1043" s="1062">
        <v>4</v>
      </c>
      <c r="DA1043" s="1082">
        <v>1</v>
      </c>
      <c r="DB1043" s="1082"/>
      <c r="DC1043" s="1082"/>
      <c r="DD1043" s="1082"/>
      <c r="DE1043" s="1082"/>
      <c r="DF1043" s="1082"/>
      <c r="DG1043" s="1082"/>
      <c r="DH1043" s="1082"/>
      <c r="DI1043" s="1082"/>
      <c r="DJ1043" s="1082"/>
      <c r="DK1043" s="1082"/>
      <c r="DL1043" s="1082"/>
      <c r="EF1043" s="1062">
        <v>0</v>
      </c>
      <c r="EG1043" s="1062">
        <v>7</v>
      </c>
      <c r="EH1043" s="1062">
        <v>4</v>
      </c>
      <c r="EI1043" s="1062">
        <v>11</v>
      </c>
      <c r="EJ1043" s="1082">
        <v>1</v>
      </c>
      <c r="EM1043" s="1062">
        <v>0</v>
      </c>
      <c r="EN1043" s="1062">
        <v>13</v>
      </c>
      <c r="EO1043" s="1062">
        <v>11</v>
      </c>
      <c r="EP1043" s="1062">
        <v>24</v>
      </c>
      <c r="EQ1043" s="1082">
        <v>1</v>
      </c>
      <c r="ER1043" s="1082" t="s">
        <v>323</v>
      </c>
      <c r="EU1043" s="1062">
        <v>0</v>
      </c>
      <c r="EV1043" s="1062">
        <v>6</v>
      </c>
      <c r="EW1043" s="1062">
        <v>4</v>
      </c>
      <c r="EX1043" s="1062">
        <v>10</v>
      </c>
      <c r="EY1043" s="1081">
        <v>1</v>
      </c>
      <c r="FB1043" s="1062">
        <v>0</v>
      </c>
      <c r="FC1043" s="1062">
        <v>8</v>
      </c>
      <c r="FD1043" s="1062">
        <v>6</v>
      </c>
      <c r="FE1043" s="1062">
        <v>14</v>
      </c>
      <c r="FF1043" s="1082">
        <v>1</v>
      </c>
      <c r="FJ1043" s="1062">
        <v>4</v>
      </c>
      <c r="FK1043" s="1062">
        <v>3</v>
      </c>
      <c r="FL1043" s="1062">
        <v>2</v>
      </c>
      <c r="FM1043" s="1062">
        <v>9</v>
      </c>
      <c r="FN1043" s="1124">
        <v>1</v>
      </c>
      <c r="FQ1043" s="1062">
        <v>5</v>
      </c>
      <c r="FR1043" s="1062">
        <v>3</v>
      </c>
      <c r="FS1043" s="1062">
        <v>3</v>
      </c>
      <c r="FT1043" s="1062">
        <v>11</v>
      </c>
      <c r="FU1043" s="1076">
        <v>1</v>
      </c>
      <c r="FY1043" s="1062">
        <v>1</v>
      </c>
      <c r="FZ1043" s="1062">
        <v>2</v>
      </c>
      <c r="GA1043" s="1062">
        <v>2</v>
      </c>
      <c r="GB1043" s="590">
        <v>5</v>
      </c>
      <c r="GC1043" s="1139">
        <v>1</v>
      </c>
      <c r="GE1043" s="589">
        <v>9</v>
      </c>
      <c r="GF1043" s="589">
        <v>19</v>
      </c>
      <c r="GG1043" s="589">
        <v>15</v>
      </c>
      <c r="GH1043" s="586">
        <v>1</v>
      </c>
      <c r="GI1043" s="586">
        <v>1</v>
      </c>
    </row>
    <row r="1044" spans="1:193" hidden="1" x14ac:dyDescent="0.35">
      <c r="A1044" s="1225">
        <v>44182</v>
      </c>
      <c r="Q1044" s="1062">
        <v>0</v>
      </c>
      <c r="R1044" s="1062">
        <v>6</v>
      </c>
      <c r="S1044" s="1062">
        <v>7</v>
      </c>
      <c r="T1044" s="1062">
        <v>13</v>
      </c>
      <c r="U1044" s="1076">
        <v>1</v>
      </c>
      <c r="W1044" s="1062">
        <v>1</v>
      </c>
      <c r="X1044" s="1062">
        <v>5</v>
      </c>
      <c r="Y1044" s="1062">
        <v>10</v>
      </c>
      <c r="Z1044" s="1062">
        <v>16</v>
      </c>
      <c r="AA1044" s="1076">
        <v>1</v>
      </c>
      <c r="AC1044" s="1062">
        <v>5</v>
      </c>
      <c r="AD1044" s="1062">
        <v>1</v>
      </c>
      <c r="AE1044" s="1062">
        <v>4</v>
      </c>
      <c r="AF1044" s="1062">
        <v>10</v>
      </c>
      <c r="AG1044" s="1076">
        <v>1</v>
      </c>
      <c r="AJ1044" s="1062">
        <v>5</v>
      </c>
      <c r="AK1044" s="1062">
        <v>2</v>
      </c>
      <c r="AL1044" s="1062">
        <v>4</v>
      </c>
      <c r="AM1044" s="1062">
        <v>11</v>
      </c>
      <c r="AN1044" s="1076">
        <v>1</v>
      </c>
      <c r="AQ1044" s="1062">
        <v>0</v>
      </c>
      <c r="AR1044" s="1062">
        <v>0</v>
      </c>
      <c r="AS1044" s="1062">
        <v>0</v>
      </c>
      <c r="AT1044" s="1062">
        <v>0</v>
      </c>
      <c r="AU1044" s="1082">
        <v>1</v>
      </c>
      <c r="AX1044" s="1062">
        <v>0</v>
      </c>
      <c r="AY1044" s="1062">
        <v>0</v>
      </c>
      <c r="AZ1044" s="1062">
        <v>0</v>
      </c>
      <c r="BA1044" s="1062">
        <v>0</v>
      </c>
      <c r="BB1044" s="1082">
        <v>1</v>
      </c>
      <c r="BC1044" s="1082" t="s">
        <v>323</v>
      </c>
      <c r="BP1044" s="1062">
        <v>0</v>
      </c>
      <c r="BQ1044" s="1128">
        <v>1</v>
      </c>
      <c r="BR1044" s="1081">
        <v>0</v>
      </c>
      <c r="BV1044" s="1062">
        <v>0</v>
      </c>
      <c r="BW1044" s="1076">
        <v>1</v>
      </c>
      <c r="CA1044" s="1062">
        <v>0</v>
      </c>
      <c r="CB1044" s="1062">
        <v>0</v>
      </c>
      <c r="CC1044" s="1062">
        <v>0</v>
      </c>
      <c r="CD1044" s="1062">
        <v>0</v>
      </c>
      <c r="CE1044" s="1082">
        <v>0</v>
      </c>
      <c r="CF1044" s="1082" t="s">
        <v>323</v>
      </c>
      <c r="CH1044" s="1062">
        <v>0</v>
      </c>
      <c r="CI1044" s="1062">
        <v>0</v>
      </c>
      <c r="CJ1044" s="1062">
        <v>0</v>
      </c>
      <c r="CK1044" s="1062">
        <v>0</v>
      </c>
      <c r="CL1044" s="1082">
        <v>0</v>
      </c>
      <c r="CP1044" s="1062">
        <v>1</v>
      </c>
      <c r="CQ1044" s="1062">
        <v>0</v>
      </c>
      <c r="CR1044" s="1062">
        <v>0</v>
      </c>
      <c r="CS1044" s="1062">
        <v>1</v>
      </c>
      <c r="CT1044" s="1082">
        <v>1</v>
      </c>
      <c r="CU1044" s="1082" t="s">
        <v>323</v>
      </c>
      <c r="CW1044" s="1062">
        <v>1</v>
      </c>
      <c r="CX1044" s="1062">
        <v>1</v>
      </c>
      <c r="CY1044" s="1062">
        <v>2</v>
      </c>
      <c r="CZ1044" s="1062">
        <v>4</v>
      </c>
      <c r="DA1044" s="1082">
        <v>1</v>
      </c>
      <c r="DB1044" s="1082"/>
      <c r="DC1044" s="1082"/>
      <c r="DD1044" s="1082"/>
      <c r="DE1044" s="1082"/>
      <c r="DF1044" s="1082"/>
      <c r="DG1044" s="1082"/>
      <c r="DH1044" s="1082"/>
      <c r="DI1044" s="1082"/>
      <c r="DJ1044" s="1082"/>
      <c r="DK1044" s="1082"/>
      <c r="DL1044" s="1082"/>
      <c r="EF1044" s="1062">
        <v>0</v>
      </c>
      <c r="EG1044" s="1062">
        <v>5</v>
      </c>
      <c r="EH1044" s="1062">
        <v>2</v>
      </c>
      <c r="EI1044" s="1062">
        <v>7</v>
      </c>
      <c r="EJ1044" s="1082">
        <v>1</v>
      </c>
      <c r="EM1044" s="1062">
        <v>0</v>
      </c>
      <c r="EN1044" s="1062">
        <v>8</v>
      </c>
      <c r="EO1044" s="1062">
        <v>4</v>
      </c>
      <c r="EP1044" s="1062">
        <v>12</v>
      </c>
      <c r="EQ1044" s="1082">
        <v>1</v>
      </c>
      <c r="ER1044" s="1082" t="s">
        <v>323</v>
      </c>
      <c r="EU1044" s="1062">
        <v>0</v>
      </c>
      <c r="EV1044" s="1062">
        <v>4</v>
      </c>
      <c r="EW1044" s="1062">
        <v>6</v>
      </c>
      <c r="EX1044" s="1062">
        <v>10</v>
      </c>
      <c r="EY1044" s="1081">
        <v>1</v>
      </c>
      <c r="FB1044" s="1062">
        <v>0</v>
      </c>
      <c r="FC1044" s="1062">
        <v>7</v>
      </c>
      <c r="FD1044" s="1062">
        <v>8</v>
      </c>
      <c r="FE1044" s="1062">
        <v>15</v>
      </c>
      <c r="FF1044" s="1082">
        <v>1</v>
      </c>
      <c r="FJ1044" s="1062">
        <v>2</v>
      </c>
      <c r="FK1044" s="1062">
        <v>0</v>
      </c>
      <c r="FL1044" s="1062">
        <v>1</v>
      </c>
      <c r="FM1044" s="1062">
        <v>3</v>
      </c>
      <c r="FN1044" s="1124">
        <v>1</v>
      </c>
      <c r="FQ1044" s="1062">
        <v>4</v>
      </c>
      <c r="FR1044" s="1062">
        <v>0</v>
      </c>
      <c r="FS1044" s="1062">
        <v>5</v>
      </c>
      <c r="FT1044" s="1062">
        <v>9</v>
      </c>
      <c r="FU1044" s="1076">
        <v>1</v>
      </c>
      <c r="FY1044" s="1062">
        <v>0</v>
      </c>
      <c r="FZ1044" s="1062">
        <v>0</v>
      </c>
      <c r="GA1044" s="1062">
        <v>0</v>
      </c>
      <c r="GB1044" s="590">
        <v>0</v>
      </c>
      <c r="GC1044" s="1139">
        <v>1</v>
      </c>
      <c r="GE1044" s="589">
        <v>8</v>
      </c>
      <c r="GF1044" s="589">
        <v>10</v>
      </c>
      <c r="GG1044" s="589">
        <v>13</v>
      </c>
      <c r="GH1044" s="586">
        <v>0</v>
      </c>
      <c r="GI1044" s="586">
        <v>1</v>
      </c>
    </row>
    <row r="1045" spans="1:193" hidden="1" x14ac:dyDescent="0.35">
      <c r="A1045" s="1227">
        <v>44183</v>
      </c>
      <c r="Q1045" s="1062">
        <v>1</v>
      </c>
      <c r="R1045" s="1062">
        <v>5</v>
      </c>
      <c r="S1045" s="1062">
        <v>9</v>
      </c>
      <c r="T1045" s="1062">
        <v>15</v>
      </c>
      <c r="U1045" s="1076">
        <v>1</v>
      </c>
      <c r="W1045" s="1062">
        <v>1</v>
      </c>
      <c r="X1045" s="1062">
        <v>6</v>
      </c>
      <c r="Y1045" s="1062">
        <v>10</v>
      </c>
      <c r="Z1045" s="1062">
        <v>17</v>
      </c>
      <c r="AA1045" s="1076">
        <v>1</v>
      </c>
      <c r="AC1045" s="1062">
        <v>0</v>
      </c>
      <c r="AD1045" s="1062">
        <v>1</v>
      </c>
      <c r="AE1045" s="1062">
        <v>4</v>
      </c>
      <c r="AF1045" s="1062">
        <v>5</v>
      </c>
      <c r="AG1045" s="1076">
        <v>1</v>
      </c>
      <c r="AJ1045" s="1062">
        <v>1</v>
      </c>
      <c r="AK1045" s="1062">
        <v>4</v>
      </c>
      <c r="AL1045" s="1062">
        <v>5</v>
      </c>
      <c r="AM1045" s="1062">
        <v>10</v>
      </c>
      <c r="AN1045" s="1076">
        <v>1</v>
      </c>
      <c r="AQ1045" s="1062">
        <v>0</v>
      </c>
      <c r="AR1045" s="1062">
        <v>0</v>
      </c>
      <c r="AS1045" s="1062">
        <v>0</v>
      </c>
      <c r="AT1045" s="1062">
        <v>0</v>
      </c>
      <c r="AU1045" s="1082">
        <v>1</v>
      </c>
      <c r="AX1045" s="1062">
        <v>0</v>
      </c>
      <c r="AY1045" s="1062">
        <v>0</v>
      </c>
      <c r="AZ1045" s="1062">
        <v>0</v>
      </c>
      <c r="BA1045" s="1062">
        <v>0</v>
      </c>
      <c r="BB1045" s="1082">
        <v>1</v>
      </c>
      <c r="BC1045" s="1082" t="s">
        <v>323</v>
      </c>
      <c r="BP1045" s="1062">
        <v>0</v>
      </c>
      <c r="BQ1045" s="1128">
        <v>1</v>
      </c>
      <c r="BR1045" s="1081">
        <v>0</v>
      </c>
      <c r="BV1045" s="1062">
        <v>0</v>
      </c>
      <c r="BW1045" s="1076">
        <v>1</v>
      </c>
      <c r="CA1045" s="1062">
        <v>0</v>
      </c>
      <c r="CB1045" s="1062">
        <v>0</v>
      </c>
      <c r="CC1045" s="1062">
        <v>0</v>
      </c>
      <c r="CD1045" s="1062">
        <v>0</v>
      </c>
      <c r="CE1045" s="1082">
        <v>0</v>
      </c>
      <c r="CF1045" s="1082" t="s">
        <v>323</v>
      </c>
      <c r="CH1045" s="1062">
        <v>0</v>
      </c>
      <c r="CI1045" s="1062">
        <v>0</v>
      </c>
      <c r="CJ1045" s="1062">
        <v>0</v>
      </c>
      <c r="CK1045" s="1062">
        <v>0</v>
      </c>
      <c r="CL1045" s="1082">
        <v>0</v>
      </c>
      <c r="CP1045" s="1062">
        <v>2</v>
      </c>
      <c r="CQ1045" s="1062">
        <v>0</v>
      </c>
      <c r="CR1045" s="1062">
        <v>0</v>
      </c>
      <c r="CS1045" s="1062">
        <v>2</v>
      </c>
      <c r="CT1045" s="1082">
        <v>1</v>
      </c>
      <c r="CU1045" s="1082" t="s">
        <v>323</v>
      </c>
      <c r="CW1045" s="1062">
        <v>2</v>
      </c>
      <c r="CX1045" s="1062">
        <v>0</v>
      </c>
      <c r="CY1045" s="1062">
        <v>1</v>
      </c>
      <c r="CZ1045" s="1062">
        <v>3</v>
      </c>
      <c r="DA1045" s="1082">
        <v>1</v>
      </c>
      <c r="DB1045" s="1082"/>
      <c r="DC1045" s="1082"/>
      <c r="DD1045" s="1082"/>
      <c r="DE1045" s="1082"/>
      <c r="DF1045" s="1082"/>
      <c r="DG1045" s="1082"/>
      <c r="DH1045" s="1082"/>
      <c r="DI1045" s="1082"/>
      <c r="DJ1045" s="1082"/>
      <c r="DK1045" s="1082"/>
      <c r="DL1045" s="1082"/>
      <c r="EF1045" s="1062">
        <v>0</v>
      </c>
      <c r="EG1045" s="1062">
        <v>1</v>
      </c>
      <c r="EH1045" s="1062">
        <v>4</v>
      </c>
      <c r="EI1045" s="1062">
        <v>5</v>
      </c>
      <c r="EJ1045" s="1082">
        <v>1</v>
      </c>
      <c r="EM1045" s="1062">
        <v>0</v>
      </c>
      <c r="EN1045" s="1062">
        <v>7</v>
      </c>
      <c r="EO1045" s="1062">
        <v>7</v>
      </c>
      <c r="EP1045" s="1062">
        <v>14</v>
      </c>
      <c r="EQ1045" s="1082">
        <v>1</v>
      </c>
      <c r="ER1045" s="1082" t="s">
        <v>323</v>
      </c>
      <c r="EU1045" s="1062">
        <v>0</v>
      </c>
      <c r="EV1045" s="1062">
        <v>1</v>
      </c>
      <c r="EW1045" s="1062">
        <v>3</v>
      </c>
      <c r="EX1045" s="1062">
        <v>4</v>
      </c>
      <c r="EY1045" s="1081">
        <v>1</v>
      </c>
      <c r="FB1045" s="1062">
        <v>0</v>
      </c>
      <c r="FC1045" s="1062">
        <v>1</v>
      </c>
      <c r="FD1045" s="1062">
        <v>6</v>
      </c>
      <c r="FE1045" s="1062">
        <v>7</v>
      </c>
      <c r="FF1045" s="1082">
        <v>1</v>
      </c>
      <c r="FJ1045" s="1062">
        <v>2</v>
      </c>
      <c r="FK1045" s="1062">
        <v>0</v>
      </c>
      <c r="FL1045" s="1062">
        <v>1</v>
      </c>
      <c r="FM1045" s="1062">
        <v>3</v>
      </c>
      <c r="FN1045" s="1124">
        <v>1</v>
      </c>
      <c r="FQ1045" s="1062">
        <v>3</v>
      </c>
      <c r="FR1045" s="1062">
        <v>0</v>
      </c>
      <c r="FS1045" s="1062">
        <v>4</v>
      </c>
      <c r="FT1045" s="1062">
        <v>7</v>
      </c>
      <c r="FU1045" s="1076">
        <v>1</v>
      </c>
      <c r="FY1045" s="1062">
        <v>0</v>
      </c>
      <c r="FZ1045" s="1062">
        <v>1</v>
      </c>
      <c r="GA1045" s="1062">
        <v>0</v>
      </c>
      <c r="GB1045" s="590">
        <v>1</v>
      </c>
      <c r="GC1045" s="1139">
        <v>1</v>
      </c>
      <c r="GE1045" s="589">
        <v>4</v>
      </c>
      <c r="GF1045" s="589">
        <v>4</v>
      </c>
      <c r="GG1045" s="589">
        <v>12</v>
      </c>
      <c r="GH1045" s="586">
        <v>0</v>
      </c>
      <c r="GI1045" s="586">
        <v>0</v>
      </c>
    </row>
    <row r="1046" spans="1:193" hidden="1" x14ac:dyDescent="0.35">
      <c r="A1046" s="1225">
        <v>44186</v>
      </c>
      <c r="Q1046" s="1062">
        <v>4</v>
      </c>
      <c r="R1046" s="1062">
        <v>3</v>
      </c>
      <c r="S1046" s="1062">
        <v>2</v>
      </c>
      <c r="T1046" s="1062">
        <v>9</v>
      </c>
      <c r="U1046" s="1076">
        <v>1</v>
      </c>
      <c r="W1046" s="1062">
        <v>4</v>
      </c>
      <c r="X1046" s="1062">
        <v>4</v>
      </c>
      <c r="Y1046" s="1062">
        <v>4</v>
      </c>
      <c r="Z1046" s="1062">
        <v>12</v>
      </c>
      <c r="AA1046" s="1076">
        <v>1</v>
      </c>
      <c r="AC1046" s="1062">
        <v>0</v>
      </c>
      <c r="AD1046" s="1062">
        <v>7</v>
      </c>
      <c r="AE1046" s="1062">
        <v>9</v>
      </c>
      <c r="AF1046" s="1062">
        <v>16</v>
      </c>
      <c r="AG1046" s="1076">
        <v>1</v>
      </c>
      <c r="AJ1046" s="1062">
        <v>0</v>
      </c>
      <c r="AK1046" s="1062">
        <v>9</v>
      </c>
      <c r="AL1046" s="1062">
        <v>12</v>
      </c>
      <c r="AM1046" s="1062">
        <v>21</v>
      </c>
      <c r="AN1046" s="1076">
        <v>1</v>
      </c>
      <c r="AQ1046" s="1062">
        <v>0</v>
      </c>
      <c r="AR1046" s="1062">
        <v>0</v>
      </c>
      <c r="AS1046" s="1062">
        <v>0</v>
      </c>
      <c r="AT1046" s="1062">
        <v>0</v>
      </c>
      <c r="AU1046" s="1082">
        <v>1</v>
      </c>
      <c r="AX1046" s="1062">
        <v>0</v>
      </c>
      <c r="AY1046" s="1062">
        <v>0</v>
      </c>
      <c r="AZ1046" s="1062">
        <v>0</v>
      </c>
      <c r="BA1046" s="1062">
        <v>0</v>
      </c>
      <c r="BB1046" s="1082">
        <v>1</v>
      </c>
      <c r="BC1046" s="1082" t="s">
        <v>323</v>
      </c>
      <c r="BP1046" s="1062">
        <v>0</v>
      </c>
      <c r="BQ1046" s="1128">
        <v>1</v>
      </c>
      <c r="BR1046" s="1081">
        <v>0</v>
      </c>
      <c r="BV1046" s="1062">
        <v>0</v>
      </c>
      <c r="BW1046" s="1076">
        <v>1</v>
      </c>
      <c r="CA1046" s="1062">
        <v>0</v>
      </c>
      <c r="CB1046" s="1062">
        <v>0</v>
      </c>
      <c r="CC1046" s="1062">
        <v>0</v>
      </c>
      <c r="CD1046" s="1062">
        <v>0</v>
      </c>
      <c r="CE1046" s="1082">
        <v>0</v>
      </c>
      <c r="CF1046" s="1082" t="s">
        <v>323</v>
      </c>
      <c r="CH1046" s="1062">
        <v>0</v>
      </c>
      <c r="CI1046" s="1062">
        <v>0</v>
      </c>
      <c r="CJ1046" s="1062">
        <v>0</v>
      </c>
      <c r="CK1046" s="1062">
        <v>0</v>
      </c>
      <c r="CL1046" s="1082">
        <v>0</v>
      </c>
      <c r="CP1046" s="1062">
        <v>1</v>
      </c>
      <c r="CQ1046" s="1062">
        <v>13</v>
      </c>
      <c r="CR1046" s="1062">
        <v>7</v>
      </c>
      <c r="CS1046" s="1062">
        <v>21</v>
      </c>
      <c r="CT1046" s="1082">
        <v>1</v>
      </c>
      <c r="CU1046" s="1082" t="s">
        <v>323</v>
      </c>
      <c r="CW1046" s="1062">
        <v>1</v>
      </c>
      <c r="CX1046" s="1062">
        <v>15</v>
      </c>
      <c r="CY1046" s="1062">
        <v>9</v>
      </c>
      <c r="CZ1046" s="1062">
        <v>25</v>
      </c>
      <c r="DA1046" s="1082">
        <v>1</v>
      </c>
      <c r="DB1046" s="1082"/>
      <c r="DC1046" s="1082"/>
      <c r="DD1046" s="1082"/>
      <c r="DE1046" s="1082"/>
      <c r="DF1046" s="1082"/>
      <c r="DG1046" s="1082"/>
      <c r="DH1046" s="1082"/>
      <c r="DI1046" s="1082"/>
      <c r="DJ1046" s="1082"/>
      <c r="DK1046" s="1082"/>
      <c r="DL1046" s="1082"/>
      <c r="EF1046" s="1062">
        <v>0</v>
      </c>
      <c r="EG1046" s="1062">
        <v>0</v>
      </c>
      <c r="EH1046" s="1062">
        <v>0</v>
      </c>
      <c r="EI1046" s="1062">
        <v>0</v>
      </c>
      <c r="EJ1046" s="1082">
        <v>0</v>
      </c>
      <c r="EM1046" s="1062">
        <v>0</v>
      </c>
      <c r="EN1046" s="1062">
        <v>0</v>
      </c>
      <c r="EO1046" s="1062">
        <v>0</v>
      </c>
      <c r="EP1046" s="1062">
        <v>0</v>
      </c>
      <c r="EQ1046" s="1082">
        <v>0</v>
      </c>
      <c r="ER1046" s="1082" t="s">
        <v>323</v>
      </c>
      <c r="EU1046" s="1062">
        <v>0</v>
      </c>
      <c r="EV1046" s="1062">
        <v>8</v>
      </c>
      <c r="EW1046" s="1062">
        <v>7</v>
      </c>
      <c r="EX1046" s="1062">
        <v>15</v>
      </c>
      <c r="EY1046" s="1081">
        <v>1</v>
      </c>
      <c r="FB1046" s="1062">
        <v>0</v>
      </c>
      <c r="FC1046" s="1062">
        <v>8</v>
      </c>
      <c r="FD1046" s="1062">
        <v>7</v>
      </c>
      <c r="FE1046" s="1062">
        <v>15</v>
      </c>
      <c r="FF1046" s="1082">
        <v>1</v>
      </c>
      <c r="FJ1046" s="1062">
        <v>0</v>
      </c>
      <c r="FK1046" s="1062">
        <v>0</v>
      </c>
      <c r="FL1046" s="1062">
        <v>0</v>
      </c>
      <c r="FM1046" s="1062">
        <v>0</v>
      </c>
      <c r="FN1046" s="1124">
        <v>0</v>
      </c>
      <c r="FQ1046" s="1062">
        <v>0</v>
      </c>
      <c r="FR1046" s="1062">
        <v>0</v>
      </c>
      <c r="FS1046" s="1062">
        <v>0</v>
      </c>
      <c r="FT1046" s="1062">
        <v>0</v>
      </c>
      <c r="FU1046" s="1076">
        <v>0</v>
      </c>
      <c r="FY1046" s="1062">
        <v>0</v>
      </c>
      <c r="FZ1046" s="1062">
        <v>0</v>
      </c>
      <c r="GA1046" s="1062">
        <v>0</v>
      </c>
      <c r="GB1046" s="590">
        <v>0</v>
      </c>
      <c r="GC1046" s="1139">
        <v>1</v>
      </c>
      <c r="GE1046" s="589">
        <v>1</v>
      </c>
      <c r="GF1046" s="589">
        <v>28</v>
      </c>
      <c r="GG1046" s="589">
        <v>23</v>
      </c>
      <c r="GH1046" s="586">
        <v>0</v>
      </c>
      <c r="GI1046" s="586">
        <v>0</v>
      </c>
    </row>
    <row r="1047" spans="1:193" hidden="1" x14ac:dyDescent="0.35">
      <c r="A1047" s="1225">
        <v>44187</v>
      </c>
      <c r="Q1047" s="1062">
        <v>5</v>
      </c>
      <c r="R1047" s="1062">
        <v>0</v>
      </c>
      <c r="S1047" s="1062">
        <v>0</v>
      </c>
      <c r="T1047" s="1062">
        <v>5</v>
      </c>
      <c r="U1047" s="1076">
        <v>1</v>
      </c>
      <c r="W1047" s="1062">
        <v>5</v>
      </c>
      <c r="X1047" s="1062">
        <v>1</v>
      </c>
      <c r="Y1047" s="1062">
        <v>2</v>
      </c>
      <c r="Z1047" s="1062">
        <v>8</v>
      </c>
      <c r="AA1047" s="1076">
        <v>1</v>
      </c>
      <c r="AC1047" s="1062">
        <v>1</v>
      </c>
      <c r="AD1047" s="1062">
        <v>8</v>
      </c>
      <c r="AE1047" s="1062">
        <v>9</v>
      </c>
      <c r="AF1047" s="1062">
        <v>18</v>
      </c>
      <c r="AG1047" s="1076">
        <v>1</v>
      </c>
      <c r="AJ1047" s="1062">
        <v>1</v>
      </c>
      <c r="AK1047" s="1062">
        <v>10</v>
      </c>
      <c r="AL1047" s="1062">
        <v>13</v>
      </c>
      <c r="AM1047" s="1062">
        <v>24</v>
      </c>
      <c r="AN1047" s="1076">
        <v>1</v>
      </c>
      <c r="AQ1047" s="1062">
        <v>0</v>
      </c>
      <c r="AR1047" s="1062">
        <v>0</v>
      </c>
      <c r="AS1047" s="1062">
        <v>0</v>
      </c>
      <c r="AT1047" s="1062">
        <v>0</v>
      </c>
      <c r="AU1047" s="1082">
        <v>1</v>
      </c>
      <c r="AX1047" s="1062">
        <v>0</v>
      </c>
      <c r="AY1047" s="1062">
        <v>0</v>
      </c>
      <c r="AZ1047" s="1062">
        <v>0</v>
      </c>
      <c r="BA1047" s="1062">
        <v>0</v>
      </c>
      <c r="BB1047" s="1082">
        <v>1</v>
      </c>
      <c r="BC1047" s="1082" t="s">
        <v>323</v>
      </c>
      <c r="BP1047" s="1062">
        <v>0</v>
      </c>
      <c r="BQ1047" s="1128">
        <v>1</v>
      </c>
      <c r="BR1047" s="1081">
        <v>0</v>
      </c>
      <c r="BV1047" s="1062">
        <v>0</v>
      </c>
      <c r="BW1047" s="1076">
        <v>1</v>
      </c>
      <c r="CA1047" s="1062">
        <v>0</v>
      </c>
      <c r="CB1047" s="1062">
        <v>0</v>
      </c>
      <c r="CC1047" s="1062">
        <v>0</v>
      </c>
      <c r="CD1047" s="1062">
        <v>0</v>
      </c>
      <c r="CE1047" s="1082">
        <v>0</v>
      </c>
      <c r="CF1047" s="1082" t="s">
        <v>323</v>
      </c>
      <c r="CH1047" s="1062">
        <v>0</v>
      </c>
      <c r="CI1047" s="1062">
        <v>0</v>
      </c>
      <c r="CJ1047" s="1062">
        <v>0</v>
      </c>
      <c r="CK1047" s="1062">
        <v>0</v>
      </c>
      <c r="CL1047" s="1082">
        <v>0</v>
      </c>
      <c r="CP1047" s="1062">
        <v>0</v>
      </c>
      <c r="CQ1047" s="1062">
        <v>8</v>
      </c>
      <c r="CR1047" s="1062">
        <v>8</v>
      </c>
      <c r="CS1047" s="1062">
        <v>16</v>
      </c>
      <c r="CT1047" s="1082">
        <v>1</v>
      </c>
      <c r="CU1047" s="1082" t="s">
        <v>323</v>
      </c>
      <c r="CW1047" s="1062">
        <v>0</v>
      </c>
      <c r="CX1047" s="1062">
        <v>10</v>
      </c>
      <c r="CY1047" s="1062">
        <v>10</v>
      </c>
      <c r="CZ1047" s="1062">
        <v>20</v>
      </c>
      <c r="DA1047" s="1082">
        <v>1</v>
      </c>
      <c r="DB1047" s="1082"/>
      <c r="DC1047" s="1082"/>
      <c r="DD1047" s="1082"/>
      <c r="DE1047" s="1082"/>
      <c r="DF1047" s="1082"/>
      <c r="DG1047" s="1082"/>
      <c r="DH1047" s="1082"/>
      <c r="DI1047" s="1082"/>
      <c r="DJ1047" s="1082"/>
      <c r="DK1047" s="1082"/>
      <c r="DL1047" s="1082"/>
      <c r="EF1047" s="1062">
        <v>0</v>
      </c>
      <c r="EG1047" s="1062">
        <v>0</v>
      </c>
      <c r="EH1047" s="1062">
        <v>0</v>
      </c>
      <c r="EI1047" s="1062">
        <v>0</v>
      </c>
      <c r="EJ1047" s="1082">
        <v>0</v>
      </c>
      <c r="EM1047" s="1062">
        <v>0</v>
      </c>
      <c r="EN1047" s="1062">
        <v>0</v>
      </c>
      <c r="EO1047" s="1062">
        <v>0</v>
      </c>
      <c r="EP1047" s="1062">
        <v>0</v>
      </c>
      <c r="EQ1047" s="1082">
        <v>0</v>
      </c>
      <c r="ER1047" s="1082" t="s">
        <v>323</v>
      </c>
      <c r="EU1047" s="1062">
        <v>0</v>
      </c>
      <c r="EV1047" s="1062">
        <v>4</v>
      </c>
      <c r="EW1047" s="1062">
        <v>10</v>
      </c>
      <c r="EX1047" s="1062">
        <v>14</v>
      </c>
      <c r="EY1047" s="1081">
        <v>1</v>
      </c>
      <c r="FB1047" s="1062">
        <v>0</v>
      </c>
      <c r="FC1047" s="1062">
        <v>5</v>
      </c>
      <c r="FD1047" s="1062">
        <v>11</v>
      </c>
      <c r="FE1047" s="1062">
        <v>16</v>
      </c>
      <c r="FF1047" s="1082">
        <v>1</v>
      </c>
      <c r="FJ1047" s="1062">
        <v>0</v>
      </c>
      <c r="FK1047" s="1062">
        <v>0</v>
      </c>
      <c r="FL1047" s="1062">
        <v>0</v>
      </c>
      <c r="FM1047" s="1062">
        <v>0</v>
      </c>
      <c r="FN1047" s="1124">
        <v>0</v>
      </c>
      <c r="FQ1047" s="1062">
        <v>0</v>
      </c>
      <c r="FR1047" s="1062">
        <v>0</v>
      </c>
      <c r="FS1047" s="1062">
        <v>0</v>
      </c>
      <c r="FT1047" s="1062">
        <v>0</v>
      </c>
      <c r="FU1047" s="1076">
        <v>0</v>
      </c>
      <c r="FY1047" s="1062">
        <v>2</v>
      </c>
      <c r="FZ1047" s="1062">
        <v>1</v>
      </c>
      <c r="GA1047" s="1062">
        <v>0</v>
      </c>
      <c r="GB1047" s="590">
        <v>3</v>
      </c>
      <c r="GC1047" s="1139">
        <v>1</v>
      </c>
      <c r="GE1047" s="589">
        <v>3</v>
      </c>
      <c r="GF1047" s="589">
        <v>21</v>
      </c>
      <c r="GG1047" s="589">
        <v>27</v>
      </c>
      <c r="GH1047" s="586">
        <v>0</v>
      </c>
      <c r="GI1047" s="586">
        <v>0</v>
      </c>
    </row>
    <row r="1048" spans="1:193" hidden="1" x14ac:dyDescent="0.35">
      <c r="A1048" s="1225">
        <v>44188</v>
      </c>
      <c r="Q1048" s="1062">
        <v>3</v>
      </c>
      <c r="R1048" s="1062">
        <v>0</v>
      </c>
      <c r="S1048" s="1062">
        <v>3</v>
      </c>
      <c r="T1048" s="1062">
        <v>6</v>
      </c>
      <c r="U1048" s="1076">
        <v>1</v>
      </c>
      <c r="W1048" s="1062">
        <v>3</v>
      </c>
      <c r="X1048" s="1062">
        <v>1</v>
      </c>
      <c r="Y1048" s="1062">
        <v>5</v>
      </c>
      <c r="Z1048" s="1062">
        <v>9</v>
      </c>
      <c r="AA1048" s="1076">
        <v>1</v>
      </c>
      <c r="AC1048" s="1062">
        <v>1</v>
      </c>
      <c r="AD1048" s="1062">
        <v>3</v>
      </c>
      <c r="AE1048" s="1062">
        <v>4</v>
      </c>
      <c r="AF1048" s="1062">
        <v>8</v>
      </c>
      <c r="AG1048" s="1076">
        <v>1</v>
      </c>
      <c r="AJ1048" s="1062">
        <v>1</v>
      </c>
      <c r="AK1048" s="1062">
        <v>4</v>
      </c>
      <c r="AL1048" s="1062">
        <v>4</v>
      </c>
      <c r="AM1048" s="1062">
        <v>9</v>
      </c>
      <c r="AN1048" s="1076">
        <v>1</v>
      </c>
      <c r="AQ1048" s="1062">
        <v>0</v>
      </c>
      <c r="AR1048" s="1062">
        <v>0</v>
      </c>
      <c r="AS1048" s="1062">
        <v>0</v>
      </c>
      <c r="AT1048" s="1062">
        <v>0</v>
      </c>
      <c r="AU1048" s="1082">
        <v>1</v>
      </c>
      <c r="AX1048" s="1062">
        <v>0</v>
      </c>
      <c r="AY1048" s="1062">
        <v>0</v>
      </c>
      <c r="AZ1048" s="1062">
        <v>0</v>
      </c>
      <c r="BA1048" s="1062">
        <v>0</v>
      </c>
      <c r="BB1048" s="1082">
        <v>1</v>
      </c>
      <c r="BC1048" s="1082" t="s">
        <v>323</v>
      </c>
      <c r="BP1048" s="1062">
        <v>0</v>
      </c>
      <c r="BQ1048" s="1128">
        <v>1</v>
      </c>
      <c r="BR1048" s="1081">
        <v>0</v>
      </c>
      <c r="BV1048" s="1062">
        <v>0</v>
      </c>
      <c r="BW1048" s="1076">
        <v>1</v>
      </c>
      <c r="CA1048" s="1062">
        <v>0</v>
      </c>
      <c r="CB1048" s="1062">
        <v>0</v>
      </c>
      <c r="CC1048" s="1062">
        <v>0</v>
      </c>
      <c r="CD1048" s="1062">
        <v>0</v>
      </c>
      <c r="CE1048" s="1082">
        <v>0</v>
      </c>
      <c r="CF1048" s="1082" t="s">
        <v>323</v>
      </c>
      <c r="CH1048" s="1062">
        <v>0</v>
      </c>
      <c r="CI1048" s="1062">
        <v>0</v>
      </c>
      <c r="CJ1048" s="1062">
        <v>0</v>
      </c>
      <c r="CK1048" s="1062">
        <v>0</v>
      </c>
      <c r="CL1048" s="1082">
        <v>0</v>
      </c>
      <c r="CP1048" s="1062">
        <v>0</v>
      </c>
      <c r="CQ1048" s="1062">
        <v>6</v>
      </c>
      <c r="CR1048" s="1062">
        <v>7</v>
      </c>
      <c r="CS1048" s="1062">
        <v>13</v>
      </c>
      <c r="CT1048" s="1082">
        <v>1</v>
      </c>
      <c r="CU1048" s="1082" t="s">
        <v>323</v>
      </c>
      <c r="CW1048" s="1062">
        <v>0</v>
      </c>
      <c r="CX1048" s="1062">
        <v>9</v>
      </c>
      <c r="CY1048" s="1062">
        <v>7</v>
      </c>
      <c r="CZ1048" s="1062">
        <v>16</v>
      </c>
      <c r="DA1048" s="1082">
        <v>1</v>
      </c>
      <c r="DB1048" s="1082"/>
      <c r="DC1048" s="1082"/>
      <c r="DD1048" s="1082"/>
      <c r="DE1048" s="1082"/>
      <c r="DF1048" s="1082"/>
      <c r="DG1048" s="1082"/>
      <c r="DH1048" s="1082"/>
      <c r="DI1048" s="1082"/>
      <c r="DJ1048" s="1082"/>
      <c r="DK1048" s="1082"/>
      <c r="DL1048" s="1082"/>
      <c r="EF1048" s="1062">
        <v>0</v>
      </c>
      <c r="EG1048" s="1062">
        <v>0</v>
      </c>
      <c r="EH1048" s="1062">
        <v>0</v>
      </c>
      <c r="EI1048" s="1062">
        <v>0</v>
      </c>
      <c r="EJ1048" s="1082">
        <v>0</v>
      </c>
      <c r="EM1048" s="1062">
        <v>0</v>
      </c>
      <c r="EN1048" s="1062">
        <v>0</v>
      </c>
      <c r="EO1048" s="1062">
        <v>0</v>
      </c>
      <c r="EP1048" s="1062">
        <v>0</v>
      </c>
      <c r="EQ1048" s="1082">
        <v>0</v>
      </c>
      <c r="ER1048" s="1082" t="s">
        <v>323</v>
      </c>
      <c r="EU1048" s="1062">
        <v>0</v>
      </c>
      <c r="EV1048" s="1062">
        <v>3</v>
      </c>
      <c r="EW1048" s="1062">
        <v>3</v>
      </c>
      <c r="EX1048" s="1062">
        <v>6</v>
      </c>
      <c r="EY1048" s="1081">
        <v>1</v>
      </c>
      <c r="FB1048" s="1062">
        <v>0</v>
      </c>
      <c r="FC1048" s="1062">
        <v>7</v>
      </c>
      <c r="FD1048" s="1062">
        <v>8</v>
      </c>
      <c r="FE1048" s="1062">
        <v>15</v>
      </c>
      <c r="FF1048" s="1082">
        <v>1</v>
      </c>
      <c r="FJ1048" s="1062">
        <v>0</v>
      </c>
      <c r="FK1048" s="1062">
        <v>0</v>
      </c>
      <c r="FL1048" s="1062">
        <v>0</v>
      </c>
      <c r="FM1048" s="1062">
        <v>0</v>
      </c>
      <c r="FN1048" s="1124">
        <v>0</v>
      </c>
      <c r="FQ1048" s="1062">
        <v>0</v>
      </c>
      <c r="FR1048" s="1062">
        <v>0</v>
      </c>
      <c r="FS1048" s="1062">
        <v>0</v>
      </c>
      <c r="FT1048" s="1062">
        <v>0</v>
      </c>
      <c r="FU1048" s="1076">
        <v>0</v>
      </c>
      <c r="FY1048" s="1062">
        <v>0</v>
      </c>
      <c r="FZ1048" s="1062">
        <v>0</v>
      </c>
      <c r="GA1048" s="1062">
        <v>0</v>
      </c>
      <c r="GB1048" s="590">
        <v>0</v>
      </c>
      <c r="GC1048" s="1139">
        <v>1</v>
      </c>
      <c r="GE1048" s="589">
        <v>1</v>
      </c>
      <c r="GF1048" s="589">
        <v>12</v>
      </c>
      <c r="GG1048" s="589">
        <v>14</v>
      </c>
      <c r="GH1048" s="586">
        <v>0</v>
      </c>
      <c r="GI1048" s="586">
        <v>0</v>
      </c>
    </row>
    <row r="1049" spans="1:193" s="1622" customFormat="1" hidden="1" x14ac:dyDescent="0.35">
      <c r="A1049" s="1608" t="s">
        <v>379</v>
      </c>
      <c r="B1049" s="1609"/>
      <c r="C1049" s="1609"/>
      <c r="D1049" s="1609"/>
      <c r="E1049" s="1609"/>
      <c r="F1049" s="1610"/>
      <c r="G1049" s="1611"/>
      <c r="H1049" s="1612"/>
      <c r="I1049" s="1609"/>
      <c r="J1049" s="1609"/>
      <c r="K1049" s="1609"/>
      <c r="L1049" s="1609"/>
      <c r="M1049" s="1610"/>
      <c r="N1049" s="1610"/>
      <c r="O1049" s="1612"/>
      <c r="P1049" s="1612"/>
      <c r="Q1049" s="1609"/>
      <c r="R1049" s="1609"/>
      <c r="S1049" s="1609"/>
      <c r="T1049" s="1609"/>
      <c r="U1049" s="1610"/>
      <c r="V1049" s="1611"/>
      <c r="W1049" s="1609"/>
      <c r="X1049" s="1609"/>
      <c r="Y1049" s="1609"/>
      <c r="Z1049" s="1609"/>
      <c r="AA1049" s="1610"/>
      <c r="AB1049" s="1610"/>
      <c r="AC1049" s="1609"/>
      <c r="AD1049" s="1609"/>
      <c r="AE1049" s="1609"/>
      <c r="AF1049" s="1609"/>
      <c r="AG1049" s="1610"/>
      <c r="AH1049" s="1613"/>
      <c r="AI1049" s="1612"/>
      <c r="AJ1049" s="1609"/>
      <c r="AK1049" s="1609"/>
      <c r="AL1049" s="1609"/>
      <c r="AM1049" s="1609"/>
      <c r="AN1049" s="1610"/>
      <c r="AO1049" s="1614"/>
      <c r="AP1049" s="1609"/>
      <c r="AQ1049" s="1609"/>
      <c r="AR1049" s="1609"/>
      <c r="AS1049" s="1609"/>
      <c r="AT1049" s="1609"/>
      <c r="AU1049" s="1614"/>
      <c r="AV1049" s="1611"/>
      <c r="AW1049" s="1612"/>
      <c r="AX1049" s="1609"/>
      <c r="AY1049" s="1609"/>
      <c r="AZ1049" s="1609"/>
      <c r="BA1049" s="1609"/>
      <c r="BB1049" s="1614"/>
      <c r="BC1049" s="1614"/>
      <c r="BD1049" s="1612"/>
      <c r="BE1049" s="1612"/>
      <c r="BF1049" s="1609"/>
      <c r="BG1049" s="1609"/>
      <c r="BH1049" s="1609"/>
      <c r="BI1049" s="1609"/>
      <c r="BJ1049" s="1610"/>
      <c r="BK1049" s="1614"/>
      <c r="BL1049" s="1612"/>
      <c r="BM1049" s="1609"/>
      <c r="BN1049" s="1609"/>
      <c r="BO1049" s="1609"/>
      <c r="BP1049" s="1609"/>
      <c r="BQ1049" s="1615"/>
      <c r="BR1049" s="1613"/>
      <c r="BS1049" s="1609"/>
      <c r="BT1049" s="1609"/>
      <c r="BU1049" s="1609"/>
      <c r="BV1049" s="1609"/>
      <c r="BW1049" s="1610"/>
      <c r="BX1049" s="1614"/>
      <c r="BY1049" s="1612"/>
      <c r="BZ1049" s="1612"/>
      <c r="CA1049" s="1609"/>
      <c r="CB1049" s="1609"/>
      <c r="CC1049" s="1609"/>
      <c r="CD1049" s="1609"/>
      <c r="CE1049" s="1614"/>
      <c r="CF1049" s="1614"/>
      <c r="CG1049" s="1612"/>
      <c r="CH1049" s="1609"/>
      <c r="CI1049" s="1609"/>
      <c r="CJ1049" s="1609"/>
      <c r="CK1049" s="1609"/>
      <c r="CL1049" s="1614"/>
      <c r="CM1049" s="1614"/>
      <c r="CN1049" s="1612"/>
      <c r="CO1049" s="1612"/>
      <c r="CP1049" s="1609"/>
      <c r="CQ1049" s="1609"/>
      <c r="CR1049" s="1609"/>
      <c r="CS1049" s="1609"/>
      <c r="CT1049" s="1614"/>
      <c r="CU1049" s="1614"/>
      <c r="CV1049" s="1612"/>
      <c r="CW1049" s="1609"/>
      <c r="CX1049" s="1609"/>
      <c r="CY1049" s="1609"/>
      <c r="CZ1049" s="1609"/>
      <c r="DA1049" s="1614"/>
      <c r="DB1049" s="1614"/>
      <c r="DC1049" s="1614"/>
      <c r="DD1049" s="1614"/>
      <c r="DE1049" s="1614"/>
      <c r="DF1049" s="1614"/>
      <c r="DG1049" s="1614"/>
      <c r="DH1049" s="1614"/>
      <c r="DI1049" s="1614"/>
      <c r="DJ1049" s="1614"/>
      <c r="DK1049" s="1614"/>
      <c r="DL1049" s="1614"/>
      <c r="DM1049" s="1614"/>
      <c r="DN1049" s="1614"/>
      <c r="DO1049" s="1612"/>
      <c r="DP1049" s="1612"/>
      <c r="DQ1049" s="1609"/>
      <c r="DR1049" s="1609"/>
      <c r="DS1049" s="1609"/>
      <c r="DT1049" s="1609"/>
      <c r="DU1049" s="1614"/>
      <c r="DV1049" s="1614"/>
      <c r="DW1049" s="1612"/>
      <c r="DX1049" s="1609"/>
      <c r="DY1049" s="1609"/>
      <c r="DZ1049" s="1609"/>
      <c r="EA1049" s="1609"/>
      <c r="EB1049" s="1614"/>
      <c r="EC1049" s="1614"/>
      <c r="ED1049" s="1612"/>
      <c r="EE1049" s="1612"/>
      <c r="EF1049" s="1609"/>
      <c r="EG1049" s="1609"/>
      <c r="EH1049" s="1609"/>
      <c r="EI1049" s="1609"/>
      <c r="EJ1049" s="1614"/>
      <c r="EK1049" s="1614"/>
      <c r="EL1049" s="1612"/>
      <c r="EM1049" s="1609"/>
      <c r="EN1049" s="1609"/>
      <c r="EO1049" s="1609"/>
      <c r="EP1049" s="1609"/>
      <c r="EQ1049" s="1614"/>
      <c r="ER1049" s="1614"/>
      <c r="ES1049" s="1612"/>
      <c r="ET1049" s="1609"/>
      <c r="EU1049" s="1609"/>
      <c r="EV1049" s="1609"/>
      <c r="EW1049" s="1609"/>
      <c r="EX1049" s="1609"/>
      <c r="EY1049" s="1613"/>
      <c r="EZ1049" s="1616"/>
      <c r="FA1049" s="1612"/>
      <c r="FB1049" s="1609"/>
      <c r="FC1049" s="1609"/>
      <c r="FD1049" s="1609"/>
      <c r="FE1049" s="1609"/>
      <c r="FF1049" s="1614"/>
      <c r="FG1049" s="1614"/>
      <c r="FH1049" s="1617"/>
      <c r="FI1049" s="1618"/>
      <c r="FJ1049" s="1609"/>
      <c r="FK1049" s="1609"/>
      <c r="FL1049" s="1609"/>
      <c r="FM1049" s="1609"/>
      <c r="FN1049" s="1611"/>
      <c r="FO1049" s="1614"/>
      <c r="FP1049" s="1612"/>
      <c r="FQ1049" s="1609"/>
      <c r="FR1049" s="1609"/>
      <c r="FS1049" s="1609"/>
      <c r="FT1049" s="1609"/>
      <c r="FU1049" s="1610"/>
      <c r="FV1049" s="1614"/>
      <c r="FW1049" s="1619"/>
      <c r="FX1049" s="1618"/>
      <c r="FY1049" s="1609"/>
      <c r="FZ1049" s="1609"/>
      <c r="GA1049" s="1609"/>
      <c r="GB1049" s="1612"/>
      <c r="GC1049" s="1620"/>
      <c r="GD1049" s="1613"/>
      <c r="GE1049" s="1621"/>
      <c r="GF1049" s="1621"/>
      <c r="GG1049" s="1621"/>
    </row>
    <row r="1050" spans="1:193" s="1622" customFormat="1" hidden="1" x14ac:dyDescent="0.35">
      <c r="A1050" s="1623" t="s">
        <v>380</v>
      </c>
      <c r="B1050" s="1609"/>
      <c r="C1050" s="1609"/>
      <c r="D1050" s="1609"/>
      <c r="E1050" s="1609"/>
      <c r="F1050" s="1610"/>
      <c r="G1050" s="1611"/>
      <c r="H1050" s="1612"/>
      <c r="I1050" s="1609"/>
      <c r="J1050" s="1609"/>
      <c r="K1050" s="1609"/>
      <c r="L1050" s="1609"/>
      <c r="M1050" s="1610"/>
      <c r="N1050" s="1610"/>
      <c r="O1050" s="1612"/>
      <c r="P1050" s="1612"/>
      <c r="Q1050" s="1609"/>
      <c r="R1050" s="1609"/>
      <c r="S1050" s="1609"/>
      <c r="T1050" s="1609"/>
      <c r="U1050" s="1610"/>
      <c r="V1050" s="1611"/>
      <c r="W1050" s="1609"/>
      <c r="X1050" s="1609"/>
      <c r="Y1050" s="1609"/>
      <c r="Z1050" s="1609"/>
      <c r="AA1050" s="1610"/>
      <c r="AB1050" s="1610"/>
      <c r="AC1050" s="1609"/>
      <c r="AD1050" s="1609"/>
      <c r="AE1050" s="1609"/>
      <c r="AF1050" s="1609"/>
      <c r="AG1050" s="1610"/>
      <c r="AH1050" s="1613"/>
      <c r="AI1050" s="1612"/>
      <c r="AJ1050" s="1609"/>
      <c r="AK1050" s="1609"/>
      <c r="AL1050" s="1609"/>
      <c r="AM1050" s="1609"/>
      <c r="AN1050" s="1610"/>
      <c r="AO1050" s="1614"/>
      <c r="AP1050" s="1609"/>
      <c r="AQ1050" s="1609"/>
      <c r="AR1050" s="1609"/>
      <c r="AS1050" s="1609"/>
      <c r="AT1050" s="1609"/>
      <c r="AU1050" s="1614"/>
      <c r="AV1050" s="1611"/>
      <c r="AW1050" s="1612"/>
      <c r="AX1050" s="1609"/>
      <c r="AY1050" s="1609"/>
      <c r="AZ1050" s="1609"/>
      <c r="BA1050" s="1609"/>
      <c r="BB1050" s="1614"/>
      <c r="BC1050" s="1614"/>
      <c r="BD1050" s="1612"/>
      <c r="BE1050" s="1612"/>
      <c r="BF1050" s="1609"/>
      <c r="BG1050" s="1609"/>
      <c r="BH1050" s="1609"/>
      <c r="BI1050" s="1609"/>
      <c r="BJ1050" s="1610"/>
      <c r="BK1050" s="1614"/>
      <c r="BL1050" s="1612"/>
      <c r="BM1050" s="1609"/>
      <c r="BN1050" s="1609"/>
      <c r="BO1050" s="1609"/>
      <c r="BP1050" s="1609"/>
      <c r="BQ1050" s="1615"/>
      <c r="BR1050" s="1613"/>
      <c r="BS1050" s="1609"/>
      <c r="BT1050" s="1609"/>
      <c r="BU1050" s="1609"/>
      <c r="BV1050" s="1609"/>
      <c r="BW1050" s="1610"/>
      <c r="BX1050" s="1614"/>
      <c r="BY1050" s="1612"/>
      <c r="BZ1050" s="1612"/>
      <c r="CA1050" s="1609"/>
      <c r="CB1050" s="1609"/>
      <c r="CC1050" s="1609"/>
      <c r="CD1050" s="1609"/>
      <c r="CE1050" s="1614"/>
      <c r="CF1050" s="1614"/>
      <c r="CG1050" s="1612"/>
      <c r="CH1050" s="1609"/>
      <c r="CI1050" s="1609"/>
      <c r="CJ1050" s="1609"/>
      <c r="CK1050" s="1609"/>
      <c r="CL1050" s="1614"/>
      <c r="CM1050" s="1614"/>
      <c r="CN1050" s="1612"/>
      <c r="CO1050" s="1612"/>
      <c r="CP1050" s="1609"/>
      <c r="CQ1050" s="1609"/>
      <c r="CR1050" s="1609"/>
      <c r="CS1050" s="1609"/>
      <c r="CT1050" s="1614"/>
      <c r="CU1050" s="1614"/>
      <c r="CV1050" s="1612"/>
      <c r="CW1050" s="1609"/>
      <c r="CX1050" s="1609"/>
      <c r="CY1050" s="1609"/>
      <c r="CZ1050" s="1609"/>
      <c r="DA1050" s="1614"/>
      <c r="DB1050" s="1614"/>
      <c r="DC1050" s="1614"/>
      <c r="DD1050" s="1614"/>
      <c r="DE1050" s="1614"/>
      <c r="DF1050" s="1614"/>
      <c r="DG1050" s="1614"/>
      <c r="DH1050" s="1614"/>
      <c r="DI1050" s="1614"/>
      <c r="DJ1050" s="1614"/>
      <c r="DK1050" s="1614"/>
      <c r="DL1050" s="1614"/>
      <c r="DM1050" s="1614"/>
      <c r="DN1050" s="1614"/>
      <c r="DO1050" s="1612"/>
      <c r="DP1050" s="1612"/>
      <c r="DQ1050" s="1609"/>
      <c r="DR1050" s="1609"/>
      <c r="DS1050" s="1609"/>
      <c r="DT1050" s="1609"/>
      <c r="DU1050" s="1614"/>
      <c r="DV1050" s="1614"/>
      <c r="DW1050" s="1612"/>
      <c r="DX1050" s="1609"/>
      <c r="DY1050" s="1609"/>
      <c r="DZ1050" s="1609"/>
      <c r="EA1050" s="1609"/>
      <c r="EB1050" s="1614"/>
      <c r="EC1050" s="1614"/>
      <c r="ED1050" s="1612"/>
      <c r="EE1050" s="1612"/>
      <c r="EF1050" s="1609"/>
      <c r="EG1050" s="1609"/>
      <c r="EH1050" s="1609"/>
      <c r="EI1050" s="1609"/>
      <c r="EJ1050" s="1614"/>
      <c r="EK1050" s="1614"/>
      <c r="EL1050" s="1612"/>
      <c r="EM1050" s="1609"/>
      <c r="EN1050" s="1609"/>
      <c r="EO1050" s="1609"/>
      <c r="EP1050" s="1609"/>
      <c r="EQ1050" s="1614"/>
      <c r="ER1050" s="1614"/>
      <c r="ES1050" s="1612"/>
      <c r="ET1050" s="1609"/>
      <c r="EU1050" s="1609"/>
      <c r="EV1050" s="1609"/>
      <c r="EW1050" s="1609"/>
      <c r="EX1050" s="1609"/>
      <c r="EY1050" s="1613"/>
      <c r="EZ1050" s="1616"/>
      <c r="FA1050" s="1612"/>
      <c r="FB1050" s="1609"/>
      <c r="FC1050" s="1609"/>
      <c r="FD1050" s="1609"/>
      <c r="FE1050" s="1609"/>
      <c r="FF1050" s="1614"/>
      <c r="FG1050" s="1614"/>
      <c r="FH1050" s="1617"/>
      <c r="FI1050" s="1618"/>
      <c r="FJ1050" s="1609"/>
      <c r="FK1050" s="1609"/>
      <c r="FL1050" s="1609"/>
      <c r="FM1050" s="1609"/>
      <c r="FN1050" s="1611"/>
      <c r="FO1050" s="1614"/>
      <c r="FP1050" s="1612"/>
      <c r="FQ1050" s="1609"/>
      <c r="FR1050" s="1609"/>
      <c r="FS1050" s="1609"/>
      <c r="FT1050" s="1609"/>
      <c r="FU1050" s="1610"/>
      <c r="FV1050" s="1614"/>
      <c r="FW1050" s="1619"/>
      <c r="FX1050" s="1618"/>
      <c r="FY1050" s="1609"/>
      <c r="FZ1050" s="1609"/>
      <c r="GA1050" s="1609"/>
      <c r="GB1050" s="1612"/>
      <c r="GC1050" s="1620"/>
      <c r="GD1050" s="1613"/>
      <c r="GE1050" s="1621"/>
      <c r="GF1050" s="1621"/>
      <c r="GG1050" s="1621"/>
    </row>
    <row r="1051" spans="1:193" hidden="1" x14ac:dyDescent="0.35">
      <c r="A1051" s="1225">
        <v>44193</v>
      </c>
      <c r="Q1051" s="1062">
        <v>0</v>
      </c>
      <c r="R1051" s="1062">
        <v>5</v>
      </c>
      <c r="S1051" s="1062">
        <v>9</v>
      </c>
      <c r="T1051" s="1062">
        <v>14</v>
      </c>
      <c r="U1051" s="1076">
        <v>1</v>
      </c>
      <c r="W1051" s="1062">
        <v>0</v>
      </c>
      <c r="X1051" s="1062">
        <v>5</v>
      </c>
      <c r="Y1051" s="1062">
        <v>10</v>
      </c>
      <c r="Z1051" s="1062">
        <v>15</v>
      </c>
      <c r="AA1051" s="1076">
        <v>1</v>
      </c>
      <c r="AC1051" s="1062">
        <v>2</v>
      </c>
      <c r="AD1051" s="1062">
        <v>2</v>
      </c>
      <c r="AE1051" s="1062">
        <v>7</v>
      </c>
      <c r="AF1051" s="1062">
        <v>11</v>
      </c>
      <c r="AG1051" s="1076">
        <v>1</v>
      </c>
      <c r="AJ1051" s="1062">
        <v>2</v>
      </c>
      <c r="AK1051" s="1062">
        <v>5</v>
      </c>
      <c r="AL1051" s="1062">
        <v>11</v>
      </c>
      <c r="AM1051" s="1062">
        <v>18</v>
      </c>
      <c r="AN1051" s="1076">
        <v>1</v>
      </c>
      <c r="AQ1051" s="1062">
        <v>0</v>
      </c>
      <c r="AR1051" s="1062">
        <v>0</v>
      </c>
      <c r="AS1051" s="1062">
        <v>0</v>
      </c>
      <c r="AT1051" s="1062">
        <v>0</v>
      </c>
      <c r="AU1051" s="1082">
        <v>1</v>
      </c>
      <c r="AX1051" s="1062">
        <v>0</v>
      </c>
      <c r="AY1051" s="1062">
        <v>0</v>
      </c>
      <c r="AZ1051" s="1062">
        <v>0</v>
      </c>
      <c r="BA1051" s="1062">
        <v>0</v>
      </c>
      <c r="BB1051" s="1082">
        <v>1</v>
      </c>
      <c r="BC1051" s="1082" t="s">
        <v>323</v>
      </c>
      <c r="BP1051" s="1062">
        <v>0</v>
      </c>
      <c r="BQ1051" s="1128">
        <v>1</v>
      </c>
      <c r="BR1051" s="1081">
        <v>0</v>
      </c>
      <c r="BV1051" s="1062">
        <v>0</v>
      </c>
      <c r="BW1051" s="1076">
        <v>1</v>
      </c>
      <c r="CA1051" s="1062">
        <v>3</v>
      </c>
      <c r="CB1051" s="1062">
        <v>0</v>
      </c>
      <c r="CC1051" s="1062">
        <v>6</v>
      </c>
      <c r="CD1051" s="1062">
        <v>9</v>
      </c>
      <c r="CE1051" s="1082">
        <v>1</v>
      </c>
      <c r="CF1051" s="1082" t="s">
        <v>323</v>
      </c>
      <c r="CH1051" s="1062">
        <v>3</v>
      </c>
      <c r="CI1051" s="1062">
        <v>0</v>
      </c>
      <c r="CJ1051" s="1062">
        <v>9</v>
      </c>
      <c r="CK1051" s="1062">
        <v>12</v>
      </c>
      <c r="CL1051" s="1082">
        <v>1</v>
      </c>
      <c r="CP1051" s="1062">
        <v>0</v>
      </c>
      <c r="CQ1051" s="1062">
        <v>0</v>
      </c>
      <c r="CR1051" s="1062">
        <v>0</v>
      </c>
      <c r="CS1051" s="1062">
        <v>0</v>
      </c>
      <c r="CT1051" s="1082">
        <v>1</v>
      </c>
      <c r="CU1051" s="1082" t="s">
        <v>323</v>
      </c>
      <c r="CW1051" s="1062">
        <v>0</v>
      </c>
      <c r="CX1051" s="1062">
        <v>0</v>
      </c>
      <c r="CY1051" s="1062">
        <v>0</v>
      </c>
      <c r="CZ1051" s="1062">
        <v>0</v>
      </c>
      <c r="DA1051" s="1082">
        <v>1</v>
      </c>
      <c r="DB1051" s="1082"/>
      <c r="DC1051" s="1082"/>
      <c r="DD1051" s="1082"/>
      <c r="DE1051" s="1082"/>
      <c r="DF1051" s="1082"/>
      <c r="DG1051" s="1082"/>
      <c r="DH1051" s="1082"/>
      <c r="DI1051" s="1082"/>
      <c r="DJ1051" s="1082"/>
      <c r="DK1051" s="1082"/>
      <c r="DL1051" s="1082"/>
      <c r="EF1051" s="1062">
        <v>1</v>
      </c>
      <c r="EG1051" s="1062">
        <v>3</v>
      </c>
      <c r="EH1051" s="1062">
        <v>6</v>
      </c>
      <c r="EI1051" s="1062">
        <v>10</v>
      </c>
      <c r="EJ1051" s="1082">
        <v>1</v>
      </c>
      <c r="EM1051" s="1062">
        <v>1</v>
      </c>
      <c r="EN1051" s="1062">
        <v>3</v>
      </c>
      <c r="EO1051" s="1062">
        <v>10</v>
      </c>
      <c r="EP1051" s="1062">
        <v>14</v>
      </c>
      <c r="EQ1051" s="1082">
        <v>1</v>
      </c>
      <c r="ER1051" s="1082" t="s">
        <v>323</v>
      </c>
      <c r="EU1051" s="1062">
        <v>0</v>
      </c>
      <c r="EV1051" s="1062">
        <v>0</v>
      </c>
      <c r="EW1051" s="1062">
        <v>0</v>
      </c>
      <c r="EX1051" s="1062">
        <v>0</v>
      </c>
      <c r="EY1051" s="1081">
        <v>0</v>
      </c>
      <c r="FB1051" s="1062">
        <v>0</v>
      </c>
      <c r="FC1051" s="1062">
        <v>0</v>
      </c>
      <c r="FD1051" s="1062">
        <v>0</v>
      </c>
      <c r="FE1051" s="1062">
        <v>0</v>
      </c>
      <c r="FF1051" s="1082">
        <v>0</v>
      </c>
      <c r="FJ1051" s="1062">
        <v>6</v>
      </c>
      <c r="FK1051" s="1062">
        <v>1</v>
      </c>
      <c r="FL1051" s="1062">
        <v>5</v>
      </c>
      <c r="FM1051" s="1062">
        <v>12</v>
      </c>
      <c r="FN1051" s="1124">
        <v>1</v>
      </c>
      <c r="FQ1051" s="1062">
        <v>6</v>
      </c>
      <c r="FR1051" s="1062">
        <v>1</v>
      </c>
      <c r="FS1051" s="1062">
        <v>6</v>
      </c>
      <c r="FT1051" s="1062">
        <v>13</v>
      </c>
      <c r="FU1051" s="1076">
        <v>1</v>
      </c>
      <c r="FY1051" s="1062">
        <v>0</v>
      </c>
      <c r="FZ1051" s="1062">
        <v>1</v>
      </c>
      <c r="GA1051" s="1062">
        <v>1</v>
      </c>
      <c r="GB1051" s="590">
        <v>2</v>
      </c>
      <c r="GC1051" s="1139">
        <v>1</v>
      </c>
      <c r="GE1051" s="589">
        <v>12</v>
      </c>
      <c r="GF1051" s="589">
        <v>7</v>
      </c>
      <c r="GG1051" s="589">
        <v>25</v>
      </c>
      <c r="GH1051" s="586">
        <v>0</v>
      </c>
      <c r="GI1051" s="586">
        <v>1</v>
      </c>
    </row>
    <row r="1052" spans="1:193" hidden="1" x14ac:dyDescent="0.35">
      <c r="A1052" s="1225">
        <v>44194</v>
      </c>
      <c r="Q1052" s="1062">
        <v>1</v>
      </c>
      <c r="R1052" s="1062">
        <v>7</v>
      </c>
      <c r="S1052" s="1062">
        <v>9</v>
      </c>
      <c r="T1052" s="1062">
        <v>17</v>
      </c>
      <c r="U1052" s="1076">
        <v>1</v>
      </c>
      <c r="W1052" s="1062">
        <v>1</v>
      </c>
      <c r="X1052" s="1062">
        <v>7</v>
      </c>
      <c r="Y1052" s="1062">
        <v>12</v>
      </c>
      <c r="Z1052" s="1062">
        <v>20</v>
      </c>
      <c r="AA1052" s="1076">
        <v>1</v>
      </c>
      <c r="AC1052" s="1062">
        <v>3</v>
      </c>
      <c r="AD1052" s="1062">
        <v>1</v>
      </c>
      <c r="AE1052" s="1062">
        <v>2</v>
      </c>
      <c r="AF1052" s="1062">
        <v>6</v>
      </c>
      <c r="AG1052" s="1076">
        <v>1</v>
      </c>
      <c r="AJ1052" s="1062">
        <v>2</v>
      </c>
      <c r="AK1052" s="1062">
        <v>4</v>
      </c>
      <c r="AL1052" s="1062">
        <v>3</v>
      </c>
      <c r="AM1052" s="1062">
        <v>9</v>
      </c>
      <c r="AN1052" s="1076">
        <v>1</v>
      </c>
      <c r="AQ1052" s="1062">
        <v>0</v>
      </c>
      <c r="AR1052" s="1062">
        <v>0</v>
      </c>
      <c r="AS1052" s="1062">
        <v>0</v>
      </c>
      <c r="AT1052" s="1062">
        <v>0</v>
      </c>
      <c r="AU1052" s="1082">
        <v>1</v>
      </c>
      <c r="AX1052" s="1062">
        <v>0</v>
      </c>
      <c r="AY1052" s="1062">
        <v>0</v>
      </c>
      <c r="AZ1052" s="1062">
        <v>0</v>
      </c>
      <c r="BA1052" s="1062">
        <v>0</v>
      </c>
      <c r="BB1052" s="1082">
        <v>1</v>
      </c>
      <c r="BC1052" s="1082" t="s">
        <v>323</v>
      </c>
      <c r="BP1052" s="1062">
        <v>0</v>
      </c>
      <c r="BQ1052" s="1128">
        <v>1</v>
      </c>
      <c r="BR1052" s="1081">
        <v>0</v>
      </c>
      <c r="BV1052" s="1062">
        <v>0</v>
      </c>
      <c r="BW1052" s="1076">
        <v>1</v>
      </c>
      <c r="CA1052" s="1062">
        <v>2</v>
      </c>
      <c r="CB1052" s="1062">
        <v>2</v>
      </c>
      <c r="CC1052" s="1062">
        <v>9</v>
      </c>
      <c r="CD1052" s="1062">
        <v>13</v>
      </c>
      <c r="CE1052" s="1082">
        <v>1</v>
      </c>
      <c r="CF1052" s="1082" t="s">
        <v>323</v>
      </c>
      <c r="CH1052" s="1062">
        <v>6</v>
      </c>
      <c r="CI1052" s="1062">
        <v>4</v>
      </c>
      <c r="CJ1052" s="1062">
        <v>13</v>
      </c>
      <c r="CK1052" s="1062">
        <v>23</v>
      </c>
      <c r="CL1052" s="1082">
        <v>1</v>
      </c>
      <c r="CP1052" s="1062">
        <v>0</v>
      </c>
      <c r="CQ1052" s="1062">
        <v>0</v>
      </c>
      <c r="CR1052" s="1062">
        <v>0</v>
      </c>
      <c r="CS1052" s="1062">
        <v>0</v>
      </c>
      <c r="CT1052" s="1082">
        <v>1</v>
      </c>
      <c r="CU1052" s="1082" t="s">
        <v>323</v>
      </c>
      <c r="CW1052" s="1062">
        <v>0</v>
      </c>
      <c r="CX1052" s="1062">
        <v>0</v>
      </c>
      <c r="CY1052" s="1062">
        <v>0</v>
      </c>
      <c r="CZ1052" s="1062">
        <v>0</v>
      </c>
      <c r="DA1052" s="1082">
        <v>1</v>
      </c>
      <c r="DB1052" s="1082"/>
      <c r="DC1052" s="1082"/>
      <c r="DD1052" s="1082"/>
      <c r="DE1052" s="1082"/>
      <c r="DF1052" s="1082"/>
      <c r="DG1052" s="1082"/>
      <c r="DH1052" s="1082"/>
      <c r="DI1052" s="1082"/>
      <c r="DJ1052" s="1082"/>
      <c r="DK1052" s="1082"/>
      <c r="DL1052" s="1082"/>
      <c r="EF1052" s="1062">
        <v>0</v>
      </c>
      <c r="EG1052" s="1062">
        <v>4</v>
      </c>
      <c r="EH1052" s="1062">
        <v>1</v>
      </c>
      <c r="EI1052" s="1062">
        <v>5</v>
      </c>
      <c r="EJ1052" s="1082">
        <v>1</v>
      </c>
      <c r="EM1052" s="1062">
        <v>1</v>
      </c>
      <c r="EN1052" s="1062">
        <v>7</v>
      </c>
      <c r="EO1052" s="1062">
        <v>2</v>
      </c>
      <c r="EP1052" s="1062">
        <v>10</v>
      </c>
      <c r="EQ1052" s="1082">
        <v>1</v>
      </c>
      <c r="ER1052" s="1082" t="s">
        <v>323</v>
      </c>
      <c r="EU1052" s="1062">
        <v>0</v>
      </c>
      <c r="EV1052" s="1062">
        <v>0</v>
      </c>
      <c r="EW1052" s="1062">
        <v>0</v>
      </c>
      <c r="EX1052" s="1062">
        <v>0</v>
      </c>
      <c r="EY1052" s="1081">
        <v>0</v>
      </c>
      <c r="FB1052" s="1062">
        <v>0</v>
      </c>
      <c r="FC1052" s="1062">
        <v>0</v>
      </c>
      <c r="FD1052" s="1062">
        <v>0</v>
      </c>
      <c r="FE1052" s="1062">
        <v>0</v>
      </c>
      <c r="FF1052" s="1082">
        <v>0</v>
      </c>
      <c r="FJ1052" s="1062">
        <v>4</v>
      </c>
      <c r="FK1052" s="1062">
        <v>5</v>
      </c>
      <c r="FL1052" s="1062">
        <v>4</v>
      </c>
      <c r="FM1052" s="1062">
        <v>13</v>
      </c>
      <c r="FN1052" s="1124">
        <v>1</v>
      </c>
      <c r="FQ1052" s="1062">
        <v>4</v>
      </c>
      <c r="FR1052" s="1062">
        <v>7</v>
      </c>
      <c r="FS1052" s="1062">
        <v>6</v>
      </c>
      <c r="FT1052" s="1062">
        <v>17</v>
      </c>
      <c r="FU1052" s="1076">
        <v>1</v>
      </c>
      <c r="FY1052" s="1062">
        <v>0</v>
      </c>
      <c r="FZ1052" s="1062">
        <v>1</v>
      </c>
      <c r="GA1052" s="1062">
        <v>0</v>
      </c>
      <c r="GB1052" s="590">
        <v>1</v>
      </c>
      <c r="GC1052" s="1139">
        <v>1</v>
      </c>
      <c r="GE1052" s="589">
        <v>9</v>
      </c>
      <c r="GF1052" s="589">
        <v>13</v>
      </c>
      <c r="GG1052" s="589">
        <v>16</v>
      </c>
      <c r="GH1052" s="586">
        <v>0</v>
      </c>
      <c r="GI1052" s="586">
        <v>1</v>
      </c>
    </row>
    <row r="1053" spans="1:193" hidden="1" x14ac:dyDescent="0.35">
      <c r="A1053" s="1225">
        <v>44195</v>
      </c>
      <c r="Q1053" s="1062">
        <v>0</v>
      </c>
      <c r="R1053" s="1062">
        <v>2</v>
      </c>
      <c r="S1053" s="1062">
        <v>2</v>
      </c>
      <c r="T1053" s="1062">
        <v>4</v>
      </c>
      <c r="U1053" s="1076">
        <v>1</v>
      </c>
      <c r="W1053" s="1062">
        <v>1</v>
      </c>
      <c r="X1053" s="1062">
        <v>2</v>
      </c>
      <c r="Y1053" s="1062">
        <v>5</v>
      </c>
      <c r="Z1053" s="1062">
        <v>8</v>
      </c>
      <c r="AA1053" s="1076">
        <v>1</v>
      </c>
      <c r="AC1053" s="1062">
        <v>3</v>
      </c>
      <c r="AD1053" s="1062">
        <v>2</v>
      </c>
      <c r="AE1053" s="1062">
        <v>13</v>
      </c>
      <c r="AF1053" s="1062">
        <v>18</v>
      </c>
      <c r="AG1053" s="1076">
        <v>1</v>
      </c>
      <c r="AJ1053" s="1062">
        <v>3</v>
      </c>
      <c r="AK1053" s="1062">
        <v>2</v>
      </c>
      <c r="AL1053" s="1062">
        <v>14</v>
      </c>
      <c r="AM1053" s="1062">
        <v>19</v>
      </c>
      <c r="AN1053" s="1076">
        <v>1</v>
      </c>
      <c r="AQ1053" s="1062">
        <v>0</v>
      </c>
      <c r="AR1053" s="1062">
        <v>0</v>
      </c>
      <c r="AS1053" s="1062">
        <v>0</v>
      </c>
      <c r="AT1053" s="1062">
        <v>0</v>
      </c>
      <c r="AU1053" s="1082">
        <v>1</v>
      </c>
      <c r="AX1053" s="1062">
        <v>0</v>
      </c>
      <c r="AY1053" s="1062">
        <v>0</v>
      </c>
      <c r="AZ1053" s="1062">
        <v>0</v>
      </c>
      <c r="BA1053" s="1062">
        <v>0</v>
      </c>
      <c r="BB1053" s="1082">
        <v>1</v>
      </c>
      <c r="BC1053" s="1082" t="s">
        <v>323</v>
      </c>
      <c r="BP1053" s="1062">
        <v>0</v>
      </c>
      <c r="BQ1053" s="1128">
        <v>1</v>
      </c>
      <c r="BR1053" s="1081">
        <v>0</v>
      </c>
      <c r="BV1053" s="1062">
        <v>0</v>
      </c>
      <c r="BW1053" s="1076">
        <v>1</v>
      </c>
      <c r="CA1053" s="1062">
        <v>7</v>
      </c>
      <c r="CB1053" s="1062">
        <v>3</v>
      </c>
      <c r="CC1053" s="1062">
        <v>8</v>
      </c>
      <c r="CD1053" s="1062">
        <v>18</v>
      </c>
      <c r="CE1053" s="1082">
        <v>1</v>
      </c>
      <c r="CF1053" s="1082" t="s">
        <v>323</v>
      </c>
      <c r="CH1053" s="1062">
        <v>8</v>
      </c>
      <c r="CI1053" s="1062">
        <v>4</v>
      </c>
      <c r="CJ1053" s="1062">
        <v>12</v>
      </c>
      <c r="CK1053" s="1062">
        <v>24</v>
      </c>
      <c r="CL1053" s="1082">
        <v>1</v>
      </c>
      <c r="CP1053" s="1062">
        <v>0</v>
      </c>
      <c r="CQ1053" s="1062">
        <v>0</v>
      </c>
      <c r="CR1053" s="1062">
        <v>0</v>
      </c>
      <c r="CS1053" s="1062">
        <v>0</v>
      </c>
      <c r="CT1053" s="1082">
        <v>1</v>
      </c>
      <c r="CU1053" s="1082" t="s">
        <v>323</v>
      </c>
      <c r="CW1053" s="1062">
        <v>0</v>
      </c>
      <c r="CX1053" s="1062">
        <v>0</v>
      </c>
      <c r="CY1053" s="1062">
        <v>0</v>
      </c>
      <c r="CZ1053" s="1062">
        <v>0</v>
      </c>
      <c r="DA1053" s="1082">
        <v>1</v>
      </c>
      <c r="DB1053" s="1082"/>
      <c r="DC1053" s="1082"/>
      <c r="DD1053" s="1082"/>
      <c r="DE1053" s="1082"/>
      <c r="DF1053" s="1082"/>
      <c r="DG1053" s="1082"/>
      <c r="DH1053" s="1082"/>
      <c r="DI1053" s="1082"/>
      <c r="DJ1053" s="1082"/>
      <c r="DK1053" s="1082"/>
      <c r="DL1053" s="1082"/>
      <c r="EF1053" s="1062">
        <v>1</v>
      </c>
      <c r="EG1053" s="1062">
        <v>10</v>
      </c>
      <c r="EH1053" s="1062">
        <v>7</v>
      </c>
      <c r="EI1053" s="1062">
        <v>18</v>
      </c>
      <c r="EJ1053" s="1082">
        <v>1</v>
      </c>
      <c r="EM1053" s="1062">
        <v>1</v>
      </c>
      <c r="EN1053" s="1062">
        <v>14</v>
      </c>
      <c r="EO1053" s="1062">
        <v>11</v>
      </c>
      <c r="EP1053" s="1062">
        <v>26</v>
      </c>
      <c r="EQ1053" s="1082">
        <v>1</v>
      </c>
      <c r="ER1053" s="1082" t="s">
        <v>323</v>
      </c>
      <c r="EU1053" s="1062">
        <v>0</v>
      </c>
      <c r="EV1053" s="1062">
        <v>0</v>
      </c>
      <c r="EW1053" s="1062">
        <v>0</v>
      </c>
      <c r="EX1053" s="1062">
        <v>0</v>
      </c>
      <c r="EY1053" s="1081">
        <v>0</v>
      </c>
      <c r="FB1053" s="1062">
        <v>0</v>
      </c>
      <c r="FC1053" s="1062">
        <v>0</v>
      </c>
      <c r="FD1053" s="1062">
        <v>0</v>
      </c>
      <c r="FE1053" s="1062">
        <v>0</v>
      </c>
      <c r="FF1053" s="1082">
        <v>0</v>
      </c>
      <c r="FJ1053" s="1062">
        <v>5</v>
      </c>
      <c r="FK1053" s="1062">
        <v>7</v>
      </c>
      <c r="FL1053" s="1062">
        <v>5</v>
      </c>
      <c r="FM1053" s="1062">
        <v>17</v>
      </c>
      <c r="FN1053" s="1124">
        <v>1</v>
      </c>
      <c r="FQ1053" s="1062">
        <v>6</v>
      </c>
      <c r="FR1053" s="1062">
        <v>9</v>
      </c>
      <c r="FS1053" s="1062">
        <v>5</v>
      </c>
      <c r="FT1053" s="1062">
        <v>20</v>
      </c>
      <c r="FU1053" s="1076">
        <v>1</v>
      </c>
      <c r="FY1053" s="1062">
        <v>0</v>
      </c>
      <c r="FZ1053" s="1062">
        <v>2</v>
      </c>
      <c r="GA1053" s="1062">
        <v>1</v>
      </c>
      <c r="GB1053" s="590">
        <v>3</v>
      </c>
      <c r="GC1053" s="1139">
        <v>1</v>
      </c>
      <c r="GE1053" s="589">
        <v>16</v>
      </c>
      <c r="GF1053" s="589">
        <v>24</v>
      </c>
      <c r="GG1053" s="589">
        <v>34</v>
      </c>
      <c r="GH1053" s="586">
        <v>0</v>
      </c>
      <c r="GI1053" s="586">
        <v>0</v>
      </c>
    </row>
    <row r="1054" spans="1:193" hidden="1" x14ac:dyDescent="0.35">
      <c r="A1054" s="1225">
        <v>44196</v>
      </c>
      <c r="Q1054" s="1062">
        <v>0</v>
      </c>
      <c r="R1054" s="1062">
        <v>2</v>
      </c>
      <c r="S1054" s="1062">
        <v>2</v>
      </c>
      <c r="T1054" s="1062">
        <v>4</v>
      </c>
      <c r="U1054" s="1076">
        <v>1</v>
      </c>
      <c r="W1054" s="1062">
        <v>0</v>
      </c>
      <c r="X1054" s="1062">
        <v>3</v>
      </c>
      <c r="Y1054" s="1062">
        <v>2</v>
      </c>
      <c r="Z1054" s="1062">
        <v>5</v>
      </c>
      <c r="AA1054" s="1076">
        <v>1</v>
      </c>
      <c r="AC1054" s="1062">
        <v>2</v>
      </c>
      <c r="AD1054" s="1062">
        <v>0</v>
      </c>
      <c r="AE1054" s="1062">
        <v>0</v>
      </c>
      <c r="AF1054" s="1062">
        <v>2</v>
      </c>
      <c r="AG1054" s="1076">
        <v>1</v>
      </c>
      <c r="AJ1054" s="1062">
        <v>2</v>
      </c>
      <c r="AK1054" s="1062">
        <v>0</v>
      </c>
      <c r="AL1054" s="1062">
        <v>0</v>
      </c>
      <c r="AM1054" s="1062">
        <v>2</v>
      </c>
      <c r="AN1054" s="1076">
        <v>1</v>
      </c>
      <c r="AQ1054" s="1062">
        <v>0</v>
      </c>
      <c r="AR1054" s="1062">
        <v>0</v>
      </c>
      <c r="AS1054" s="1062">
        <v>0</v>
      </c>
      <c r="AT1054" s="1062">
        <v>0</v>
      </c>
      <c r="AU1054" s="1082">
        <v>1</v>
      </c>
      <c r="AX1054" s="1062">
        <v>0</v>
      </c>
      <c r="AY1054" s="1062">
        <v>0</v>
      </c>
      <c r="AZ1054" s="1062">
        <v>0</v>
      </c>
      <c r="BA1054" s="1062">
        <v>0</v>
      </c>
      <c r="BB1054" s="1082">
        <v>1</v>
      </c>
      <c r="BC1054" s="1082" t="s">
        <v>323</v>
      </c>
      <c r="BP1054" s="1062">
        <v>0</v>
      </c>
      <c r="BQ1054" s="1128">
        <v>1</v>
      </c>
      <c r="BR1054" s="1081">
        <v>0</v>
      </c>
      <c r="BV1054" s="1062">
        <v>0</v>
      </c>
      <c r="BW1054" s="1076">
        <v>1</v>
      </c>
      <c r="CA1054" s="1062">
        <v>1</v>
      </c>
      <c r="CB1054" s="1062">
        <v>0</v>
      </c>
      <c r="CC1054" s="1062">
        <v>1</v>
      </c>
      <c r="CD1054" s="1062">
        <v>2</v>
      </c>
      <c r="CE1054" s="1082">
        <v>1</v>
      </c>
      <c r="CF1054" s="1082" t="s">
        <v>323</v>
      </c>
      <c r="CH1054" s="1062">
        <v>3</v>
      </c>
      <c r="CI1054" s="1062">
        <v>1</v>
      </c>
      <c r="CJ1054" s="1062">
        <v>5</v>
      </c>
      <c r="CK1054" s="1062">
        <v>9</v>
      </c>
      <c r="CL1054" s="1082">
        <v>1</v>
      </c>
      <c r="CP1054" s="1062">
        <v>0</v>
      </c>
      <c r="CQ1054" s="1062">
        <v>0</v>
      </c>
      <c r="CR1054" s="1062">
        <v>0</v>
      </c>
      <c r="CS1054" s="1062">
        <v>0</v>
      </c>
      <c r="CT1054" s="1082">
        <v>1</v>
      </c>
      <c r="CU1054" s="1082" t="s">
        <v>323</v>
      </c>
      <c r="CW1054" s="1062">
        <v>0</v>
      </c>
      <c r="CX1054" s="1062">
        <v>0</v>
      </c>
      <c r="CY1054" s="1062">
        <v>0</v>
      </c>
      <c r="CZ1054" s="1062">
        <v>0</v>
      </c>
      <c r="DA1054" s="1082">
        <v>1</v>
      </c>
      <c r="DB1054" s="1082"/>
      <c r="DC1054" s="1082"/>
      <c r="DD1054" s="1082"/>
      <c r="DE1054" s="1082"/>
      <c r="DF1054" s="1082"/>
      <c r="DG1054" s="1082"/>
      <c r="DH1054" s="1082"/>
      <c r="DI1054" s="1082"/>
      <c r="DJ1054" s="1082"/>
      <c r="DK1054" s="1082"/>
      <c r="DL1054" s="1082"/>
      <c r="EF1054" s="1062">
        <v>0</v>
      </c>
      <c r="EG1054" s="1062">
        <v>2</v>
      </c>
      <c r="EH1054" s="1062">
        <v>1</v>
      </c>
      <c r="EI1054" s="1062">
        <v>3</v>
      </c>
      <c r="EJ1054" s="1082">
        <v>1</v>
      </c>
      <c r="EM1054" s="1062">
        <v>0</v>
      </c>
      <c r="EN1054" s="1062">
        <v>5</v>
      </c>
      <c r="EO1054" s="1062">
        <v>3</v>
      </c>
      <c r="EP1054" s="1062">
        <v>8</v>
      </c>
      <c r="EQ1054" s="1082">
        <v>1</v>
      </c>
      <c r="ER1054" s="1082" t="s">
        <v>323</v>
      </c>
      <c r="EU1054" s="1062">
        <v>0</v>
      </c>
      <c r="EV1054" s="1062">
        <v>0</v>
      </c>
      <c r="EW1054" s="1062">
        <v>0</v>
      </c>
      <c r="EX1054" s="1062">
        <v>0</v>
      </c>
      <c r="EY1054" s="1081">
        <v>0</v>
      </c>
      <c r="FB1054" s="1062">
        <v>0</v>
      </c>
      <c r="FC1054" s="1062">
        <v>0</v>
      </c>
      <c r="FD1054" s="1062">
        <v>0</v>
      </c>
      <c r="FE1054" s="1062">
        <v>0</v>
      </c>
      <c r="FF1054" s="1082">
        <v>0</v>
      </c>
      <c r="FJ1054" s="1062">
        <v>1</v>
      </c>
      <c r="FK1054" s="1062">
        <v>1</v>
      </c>
      <c r="FL1054" s="1062">
        <v>1</v>
      </c>
      <c r="FM1054" s="1062">
        <v>3</v>
      </c>
      <c r="FN1054" s="1124">
        <v>1</v>
      </c>
      <c r="FQ1054" s="1062">
        <v>3</v>
      </c>
      <c r="FR1054" s="1062">
        <v>1</v>
      </c>
      <c r="FS1054" s="1062">
        <v>1</v>
      </c>
      <c r="FT1054" s="1062">
        <v>5</v>
      </c>
      <c r="FU1054" s="1076">
        <v>1</v>
      </c>
      <c r="FY1054" s="1062">
        <v>0</v>
      </c>
      <c r="FZ1054" s="1062">
        <v>1</v>
      </c>
      <c r="GA1054" s="1062">
        <v>0</v>
      </c>
      <c r="GB1054" s="590">
        <v>1</v>
      </c>
      <c r="GC1054" s="1139">
        <v>1</v>
      </c>
      <c r="GE1054" s="589">
        <v>4</v>
      </c>
      <c r="GF1054" s="589">
        <v>4</v>
      </c>
      <c r="GG1054" s="589">
        <v>3</v>
      </c>
      <c r="GH1054" s="586">
        <v>0</v>
      </c>
      <c r="GI1054" s="586">
        <v>0</v>
      </c>
      <c r="GJ1054" s="586">
        <f>SUM(GH1032:GI1054)</f>
        <v>13</v>
      </c>
    </row>
    <row r="1055" spans="1:193" s="1622" customFormat="1" hidden="1" x14ac:dyDescent="0.35">
      <c r="A1055" s="1623" t="s">
        <v>381</v>
      </c>
      <c r="B1055" s="1609"/>
      <c r="C1055" s="1609"/>
      <c r="D1055" s="1609"/>
      <c r="E1055" s="1609"/>
      <c r="F1055" s="1610"/>
      <c r="G1055" s="1611"/>
      <c r="H1055" s="1612"/>
      <c r="I1055" s="1609"/>
      <c r="J1055" s="1609"/>
      <c r="K1055" s="1609"/>
      <c r="L1055" s="1609"/>
      <c r="M1055" s="1610"/>
      <c r="N1055" s="1610"/>
      <c r="O1055" s="1612"/>
      <c r="P1055" s="1612"/>
      <c r="Q1055" s="1609"/>
      <c r="R1055" s="1609"/>
      <c r="S1055" s="1609"/>
      <c r="T1055" s="1609"/>
      <c r="U1055" s="1610"/>
      <c r="V1055" s="1611"/>
      <c r="W1055" s="1609"/>
      <c r="X1055" s="1609"/>
      <c r="Y1055" s="1609"/>
      <c r="Z1055" s="1609"/>
      <c r="AA1055" s="1610"/>
      <c r="AB1055" s="1610"/>
      <c r="AC1055" s="1609"/>
      <c r="AD1055" s="1609"/>
      <c r="AE1055" s="1609"/>
      <c r="AF1055" s="1609"/>
      <c r="AG1055" s="1610"/>
      <c r="AH1055" s="1613"/>
      <c r="AI1055" s="1612"/>
      <c r="AJ1055" s="1609"/>
      <c r="AK1055" s="1609"/>
      <c r="AL1055" s="1609"/>
      <c r="AM1055" s="1609"/>
      <c r="AN1055" s="1610"/>
      <c r="AO1055" s="1614"/>
      <c r="AP1055" s="1609"/>
      <c r="AQ1055" s="1609"/>
      <c r="AR1055" s="1609"/>
      <c r="AS1055" s="1609"/>
      <c r="AT1055" s="1609"/>
      <c r="AU1055" s="1614"/>
      <c r="AV1055" s="1611"/>
      <c r="AW1055" s="1612"/>
      <c r="AX1055" s="1609"/>
      <c r="AY1055" s="1609"/>
      <c r="AZ1055" s="1609"/>
      <c r="BA1055" s="1609"/>
      <c r="BB1055" s="1614"/>
      <c r="BC1055" s="1614"/>
      <c r="BD1055" s="1612"/>
      <c r="BE1055" s="1612"/>
      <c r="BF1055" s="1609"/>
      <c r="BG1055" s="1609"/>
      <c r="BH1055" s="1609"/>
      <c r="BI1055" s="1609"/>
      <c r="BJ1055" s="1610"/>
      <c r="BK1055" s="1614"/>
      <c r="BL1055" s="1612"/>
      <c r="BM1055" s="1609"/>
      <c r="BN1055" s="1609"/>
      <c r="BO1055" s="1609"/>
      <c r="BP1055" s="1609"/>
      <c r="BQ1055" s="1615"/>
      <c r="BR1055" s="1613"/>
      <c r="BS1055" s="1609"/>
      <c r="BT1055" s="1609"/>
      <c r="BU1055" s="1609"/>
      <c r="BV1055" s="1609"/>
      <c r="BW1055" s="1610"/>
      <c r="BX1055" s="1614"/>
      <c r="BY1055" s="1612"/>
      <c r="BZ1055" s="1612"/>
      <c r="CA1055" s="1609"/>
      <c r="CB1055" s="1609"/>
      <c r="CC1055" s="1609"/>
      <c r="CD1055" s="1609"/>
      <c r="CE1055" s="1614"/>
      <c r="CF1055" s="1614"/>
      <c r="CG1055" s="1612"/>
      <c r="CH1055" s="1609"/>
      <c r="CI1055" s="1609"/>
      <c r="CJ1055" s="1609"/>
      <c r="CK1055" s="1609"/>
      <c r="CL1055" s="1614"/>
      <c r="CM1055" s="1614"/>
      <c r="CN1055" s="1612"/>
      <c r="CO1055" s="1612"/>
      <c r="CP1055" s="1609"/>
      <c r="CQ1055" s="1609"/>
      <c r="CR1055" s="1609"/>
      <c r="CS1055" s="1609"/>
      <c r="CT1055" s="1614"/>
      <c r="CU1055" s="1614"/>
      <c r="CV1055" s="1612"/>
      <c r="CW1055" s="1609"/>
      <c r="CX1055" s="1609"/>
      <c r="CY1055" s="1609"/>
      <c r="CZ1055" s="1609"/>
      <c r="DA1055" s="1614"/>
      <c r="DB1055" s="1614"/>
      <c r="DC1055" s="1614"/>
      <c r="DD1055" s="1614"/>
      <c r="DE1055" s="1614"/>
      <c r="DF1055" s="1614"/>
      <c r="DG1055" s="1614"/>
      <c r="DH1055" s="1614"/>
      <c r="DI1055" s="1614"/>
      <c r="DJ1055" s="1614"/>
      <c r="DK1055" s="1614"/>
      <c r="DL1055" s="1614"/>
      <c r="DM1055" s="1614"/>
      <c r="DN1055" s="1614"/>
      <c r="DO1055" s="1612"/>
      <c r="DP1055" s="1612"/>
      <c r="DQ1055" s="1609"/>
      <c r="DR1055" s="1609"/>
      <c r="DS1055" s="1609"/>
      <c r="DT1055" s="1609"/>
      <c r="DU1055" s="1614"/>
      <c r="DV1055" s="1614"/>
      <c r="DW1055" s="1612"/>
      <c r="DX1055" s="1609"/>
      <c r="DY1055" s="1609"/>
      <c r="DZ1055" s="1609"/>
      <c r="EA1055" s="1609"/>
      <c r="EB1055" s="1614"/>
      <c r="EC1055" s="1614"/>
      <c r="ED1055" s="1612"/>
      <c r="EE1055" s="1612"/>
      <c r="EF1055" s="1609"/>
      <c r="EG1055" s="1609"/>
      <c r="EH1055" s="1609"/>
      <c r="EI1055" s="1609"/>
      <c r="EJ1055" s="1614"/>
      <c r="EK1055" s="1614"/>
      <c r="EL1055" s="1612"/>
      <c r="EM1055" s="1609"/>
      <c r="EN1055" s="1609"/>
      <c r="EO1055" s="1609"/>
      <c r="EP1055" s="1609"/>
      <c r="EQ1055" s="1614"/>
      <c r="ER1055" s="1614"/>
      <c r="ES1055" s="1612"/>
      <c r="ET1055" s="1609"/>
      <c r="EU1055" s="1609"/>
      <c r="EV1055" s="1609"/>
      <c r="EW1055" s="1609"/>
      <c r="EX1055" s="1609"/>
      <c r="EY1055" s="1613"/>
      <c r="EZ1055" s="1616"/>
      <c r="FA1055" s="1612"/>
      <c r="FB1055" s="1609"/>
      <c r="FC1055" s="1609"/>
      <c r="FD1055" s="1609"/>
      <c r="FE1055" s="1609"/>
      <c r="FF1055" s="1614"/>
      <c r="FG1055" s="1614"/>
      <c r="FH1055" s="1617"/>
      <c r="FI1055" s="1618"/>
      <c r="FJ1055" s="1609"/>
      <c r="FK1055" s="1609"/>
      <c r="FL1055" s="1609"/>
      <c r="FM1055" s="1609"/>
      <c r="FN1055" s="1611"/>
      <c r="FO1055" s="1614"/>
      <c r="FP1055" s="1612"/>
      <c r="FQ1055" s="1609"/>
      <c r="FR1055" s="1609"/>
      <c r="FS1055" s="1609"/>
      <c r="FT1055" s="1609"/>
      <c r="FU1055" s="1610"/>
      <c r="FV1055" s="1614"/>
      <c r="FW1055" s="1619"/>
      <c r="FX1055" s="1618"/>
      <c r="FY1055" s="1609"/>
      <c r="FZ1055" s="1609"/>
      <c r="GA1055" s="1609"/>
      <c r="GB1055" s="1612"/>
      <c r="GC1055" s="1620"/>
      <c r="GD1055" s="1613"/>
      <c r="GE1055" s="1621"/>
      <c r="GF1055" s="1621"/>
      <c r="GG1055" s="1621"/>
    </row>
    <row r="1056" spans="1:193" hidden="1" x14ac:dyDescent="0.35">
      <c r="A1056" s="1225">
        <v>44200</v>
      </c>
      <c r="Q1056" s="1062">
        <v>0</v>
      </c>
      <c r="R1056" s="1062">
        <v>3</v>
      </c>
      <c r="S1056" s="1062">
        <v>5</v>
      </c>
      <c r="T1056" s="1062">
        <v>8</v>
      </c>
      <c r="U1056" s="1076">
        <v>1</v>
      </c>
      <c r="W1056" s="1631">
        <v>1</v>
      </c>
      <c r="X1056" s="1631">
        <v>5</v>
      </c>
      <c r="Y1056" s="1631">
        <v>7</v>
      </c>
      <c r="Z1056" s="1630">
        <v>13</v>
      </c>
      <c r="AA1056" s="1076">
        <v>1</v>
      </c>
      <c r="AC1056" s="1062">
        <v>0</v>
      </c>
      <c r="AD1056" s="1062">
        <v>2</v>
      </c>
      <c r="AE1056" s="1062">
        <v>7</v>
      </c>
      <c r="AF1056" s="1062">
        <v>9</v>
      </c>
      <c r="AG1056" s="1076">
        <v>1</v>
      </c>
      <c r="AJ1056" s="1062">
        <v>0</v>
      </c>
      <c r="AK1056" s="1062">
        <v>4</v>
      </c>
      <c r="AL1056" s="1062">
        <v>9</v>
      </c>
      <c r="AM1056" s="1062">
        <v>13</v>
      </c>
      <c r="AN1056" s="1076">
        <v>1</v>
      </c>
      <c r="AQ1056" s="1062">
        <v>3</v>
      </c>
      <c r="AR1056" s="1062">
        <v>0</v>
      </c>
      <c r="AS1056" s="1062">
        <v>2</v>
      </c>
      <c r="AT1056" s="1062">
        <v>5</v>
      </c>
      <c r="AU1056" s="1082">
        <v>1</v>
      </c>
      <c r="AX1056" s="1062">
        <v>4</v>
      </c>
      <c r="AY1056" s="1062">
        <v>0</v>
      </c>
      <c r="AZ1056" s="1062">
        <v>3</v>
      </c>
      <c r="BA1056" s="1062">
        <v>7</v>
      </c>
      <c r="BB1056" s="1082">
        <v>1</v>
      </c>
      <c r="BC1056" s="1082" t="s">
        <v>323</v>
      </c>
      <c r="BP1056" s="1062">
        <v>0</v>
      </c>
      <c r="BQ1056" s="1128">
        <v>1</v>
      </c>
      <c r="BR1056" s="1081">
        <v>0</v>
      </c>
      <c r="BV1056" s="1062">
        <v>0</v>
      </c>
      <c r="BW1056" s="1076">
        <v>1</v>
      </c>
      <c r="CA1056" s="1062">
        <v>8</v>
      </c>
      <c r="CB1056" s="1062">
        <v>0</v>
      </c>
      <c r="CC1056" s="1062">
        <v>2</v>
      </c>
      <c r="CD1056" s="1062">
        <v>10</v>
      </c>
      <c r="CE1056" s="1082">
        <v>1</v>
      </c>
      <c r="CF1056" s="1082" t="s">
        <v>323</v>
      </c>
      <c r="CH1056" s="1062">
        <v>9</v>
      </c>
      <c r="CI1056" s="1062">
        <v>0</v>
      </c>
      <c r="CJ1056" s="1062">
        <v>7</v>
      </c>
      <c r="CK1056" s="1062">
        <v>16</v>
      </c>
      <c r="CL1056" s="1082">
        <v>1</v>
      </c>
      <c r="CP1056" s="1062">
        <v>0</v>
      </c>
      <c r="CQ1056" s="1062">
        <v>0</v>
      </c>
      <c r="CR1056" s="1062">
        <v>0</v>
      </c>
      <c r="CS1056" s="1062">
        <v>0</v>
      </c>
      <c r="CT1056" s="1082">
        <v>1</v>
      </c>
      <c r="CU1056" s="1082" t="s">
        <v>323</v>
      </c>
      <c r="CW1056" s="1062">
        <v>0</v>
      </c>
      <c r="CX1056" s="1062">
        <v>0</v>
      </c>
      <c r="CY1056" s="1062">
        <v>0</v>
      </c>
      <c r="CZ1056" s="1062">
        <v>0</v>
      </c>
      <c r="DA1056" s="1082">
        <v>1</v>
      </c>
      <c r="DB1056" s="1082"/>
      <c r="DC1056" s="1082"/>
      <c r="DD1056" s="1082"/>
      <c r="DE1056" s="1082"/>
      <c r="DF1056" s="1082"/>
      <c r="DG1056" s="1082"/>
      <c r="DH1056" s="1082"/>
      <c r="DI1056" s="1082"/>
      <c r="DJ1056" s="1082"/>
      <c r="DK1056" s="1082"/>
      <c r="DL1056" s="1082"/>
      <c r="EF1056" s="1062">
        <v>9</v>
      </c>
      <c r="EG1056" s="1062">
        <v>1</v>
      </c>
      <c r="EH1056" s="1062">
        <v>4</v>
      </c>
      <c r="EI1056" s="1062">
        <v>14</v>
      </c>
      <c r="EJ1056" s="1082">
        <v>1</v>
      </c>
      <c r="EM1056" s="1062">
        <v>9</v>
      </c>
      <c r="EN1056" s="1062">
        <v>1</v>
      </c>
      <c r="EO1056" s="1062">
        <v>13</v>
      </c>
      <c r="EP1056" s="1062">
        <v>23</v>
      </c>
      <c r="EQ1056" s="1082">
        <v>1</v>
      </c>
      <c r="ER1056" s="1082" t="s">
        <v>323</v>
      </c>
      <c r="EU1056" s="1062">
        <v>4</v>
      </c>
      <c r="EV1056" s="1062">
        <v>1</v>
      </c>
      <c r="EW1056" s="1062">
        <v>7</v>
      </c>
      <c r="EX1056" s="1062">
        <v>12</v>
      </c>
      <c r="EY1056" s="1081">
        <v>1</v>
      </c>
      <c r="FB1056" s="1062">
        <v>4</v>
      </c>
      <c r="FC1056" s="1062">
        <v>1</v>
      </c>
      <c r="FD1056" s="1062">
        <v>8</v>
      </c>
      <c r="FE1056" s="1062">
        <v>13</v>
      </c>
      <c r="FF1056" s="1082">
        <v>1</v>
      </c>
      <c r="FJ1056" s="1062">
        <v>1</v>
      </c>
      <c r="FK1056" s="1062">
        <v>0</v>
      </c>
      <c r="FL1056" s="1062">
        <v>6</v>
      </c>
      <c r="FM1056" s="1062">
        <v>7</v>
      </c>
      <c r="FN1056" s="1124">
        <v>1</v>
      </c>
      <c r="FQ1056" s="1062">
        <v>1</v>
      </c>
      <c r="FR1056" s="1062">
        <v>0</v>
      </c>
      <c r="FS1056" s="1062">
        <v>9</v>
      </c>
      <c r="FT1056" s="1062">
        <v>10</v>
      </c>
      <c r="FU1056" s="1076">
        <v>1</v>
      </c>
      <c r="FY1056" s="1062">
        <v>0</v>
      </c>
      <c r="FZ1056" s="1062">
        <v>2</v>
      </c>
      <c r="GA1056" s="1062">
        <v>1</v>
      </c>
      <c r="GB1056" s="590">
        <v>3</v>
      </c>
      <c r="GC1056" s="1139">
        <v>1</v>
      </c>
      <c r="GE1056" s="589">
        <v>25</v>
      </c>
      <c r="GF1056" s="589">
        <v>6</v>
      </c>
      <c r="GG1056" s="589">
        <v>29</v>
      </c>
      <c r="GH1056" s="586">
        <v>0</v>
      </c>
      <c r="GI1056" s="586">
        <v>0</v>
      </c>
      <c r="GJ1056" s="586">
        <v>0</v>
      </c>
      <c r="GK1056" s="586">
        <v>0</v>
      </c>
    </row>
    <row r="1057" spans="1:193" hidden="1" x14ac:dyDescent="0.35">
      <c r="A1057" s="1225">
        <v>44201</v>
      </c>
      <c r="Q1057" s="1062">
        <v>1</v>
      </c>
      <c r="R1057" s="1062">
        <v>2</v>
      </c>
      <c r="S1057" s="1062">
        <v>6</v>
      </c>
      <c r="T1057" s="1062">
        <v>9</v>
      </c>
      <c r="U1057" s="1076">
        <v>1</v>
      </c>
      <c r="W1057" s="1631">
        <v>1</v>
      </c>
      <c r="X1057" s="1631">
        <v>2</v>
      </c>
      <c r="Y1057" s="1631">
        <v>6</v>
      </c>
      <c r="Z1057" s="1630">
        <v>9</v>
      </c>
      <c r="AA1057" s="1076">
        <v>1</v>
      </c>
      <c r="AC1057" s="1062">
        <v>0</v>
      </c>
      <c r="AD1057" s="1062">
        <v>4</v>
      </c>
      <c r="AE1057" s="1062">
        <v>5</v>
      </c>
      <c r="AF1057" s="1062">
        <v>9</v>
      </c>
      <c r="AG1057" s="1076">
        <v>1</v>
      </c>
      <c r="AJ1057" s="1062">
        <v>0</v>
      </c>
      <c r="AK1057" s="1062">
        <v>4</v>
      </c>
      <c r="AL1057" s="1062">
        <v>6</v>
      </c>
      <c r="AM1057" s="1062">
        <v>10</v>
      </c>
      <c r="AN1057" s="1076">
        <v>1</v>
      </c>
      <c r="AQ1057" s="1062">
        <v>3</v>
      </c>
      <c r="AR1057" s="1062">
        <v>3</v>
      </c>
      <c r="AS1057" s="1062">
        <v>1</v>
      </c>
      <c r="AT1057" s="1062">
        <v>7</v>
      </c>
      <c r="AU1057" s="1082">
        <v>1</v>
      </c>
      <c r="AX1057" s="1062">
        <v>4</v>
      </c>
      <c r="AY1057" s="1062">
        <v>4</v>
      </c>
      <c r="AZ1057" s="1062">
        <v>1</v>
      </c>
      <c r="BA1057" s="1062">
        <v>9</v>
      </c>
      <c r="BB1057" s="1082">
        <v>1</v>
      </c>
      <c r="BC1057" s="1082" t="s">
        <v>323</v>
      </c>
      <c r="BP1057" s="1062">
        <v>0</v>
      </c>
      <c r="BQ1057" s="1128">
        <v>1</v>
      </c>
      <c r="BR1057" s="1081">
        <v>0</v>
      </c>
      <c r="BV1057" s="1062">
        <v>0</v>
      </c>
      <c r="BW1057" s="1076">
        <v>1</v>
      </c>
      <c r="CA1057" s="1062">
        <v>12</v>
      </c>
      <c r="CB1057" s="1062">
        <v>0</v>
      </c>
      <c r="CC1057" s="1062">
        <v>3</v>
      </c>
      <c r="CD1057" s="1062">
        <v>15</v>
      </c>
      <c r="CE1057" s="1082">
        <v>1</v>
      </c>
      <c r="CF1057" s="1082" t="s">
        <v>323</v>
      </c>
      <c r="CH1057" s="1062">
        <v>13</v>
      </c>
      <c r="CI1057" s="1062">
        <v>0</v>
      </c>
      <c r="CJ1057" s="1062">
        <v>5</v>
      </c>
      <c r="CK1057" s="1062">
        <v>18</v>
      </c>
      <c r="CL1057" s="1082">
        <v>1</v>
      </c>
      <c r="CP1057" s="1062">
        <v>0</v>
      </c>
      <c r="CQ1057" s="1062">
        <v>0</v>
      </c>
      <c r="CR1057" s="1062">
        <v>0</v>
      </c>
      <c r="CS1057" s="1062">
        <v>0</v>
      </c>
      <c r="CT1057" s="1082">
        <v>1</v>
      </c>
      <c r="CU1057" s="1082" t="s">
        <v>323</v>
      </c>
      <c r="CW1057" s="1062">
        <v>0</v>
      </c>
      <c r="CX1057" s="1062">
        <v>0</v>
      </c>
      <c r="CY1057" s="1062">
        <v>0</v>
      </c>
      <c r="CZ1057" s="1062">
        <v>0</v>
      </c>
      <c r="DA1057" s="1082">
        <v>1</v>
      </c>
      <c r="DB1057" s="1082"/>
      <c r="DC1057" s="1082"/>
      <c r="DD1057" s="1082"/>
      <c r="DE1057" s="1082"/>
      <c r="DF1057" s="1082"/>
      <c r="DG1057" s="1082"/>
      <c r="DH1057" s="1082"/>
      <c r="DI1057" s="1082"/>
      <c r="DJ1057" s="1082"/>
      <c r="DK1057" s="1082"/>
      <c r="DL1057" s="1082"/>
      <c r="EF1057" s="1062">
        <v>13</v>
      </c>
      <c r="EG1057" s="1062">
        <v>0</v>
      </c>
      <c r="EH1057" s="1062">
        <v>4</v>
      </c>
      <c r="EI1057" s="1062">
        <v>17</v>
      </c>
      <c r="EJ1057" s="1082">
        <v>1</v>
      </c>
      <c r="EM1057" s="1062">
        <v>13</v>
      </c>
      <c r="EN1057" s="1062">
        <v>2</v>
      </c>
      <c r="EO1057" s="1062">
        <v>6</v>
      </c>
      <c r="EP1057" s="1062">
        <v>21</v>
      </c>
      <c r="EQ1057" s="1082">
        <v>1</v>
      </c>
      <c r="ER1057" s="1082" t="s">
        <v>323</v>
      </c>
      <c r="EU1057" s="1062">
        <v>6</v>
      </c>
      <c r="EV1057" s="1062">
        <v>0</v>
      </c>
      <c r="EW1057" s="1062">
        <v>3</v>
      </c>
      <c r="EX1057" s="1062">
        <v>9</v>
      </c>
      <c r="EY1057" s="1081">
        <v>1</v>
      </c>
      <c r="FB1057" s="1062">
        <v>6</v>
      </c>
      <c r="FC1057" s="1062">
        <v>1</v>
      </c>
      <c r="FD1057" s="1062">
        <v>6</v>
      </c>
      <c r="FE1057" s="1062">
        <v>13</v>
      </c>
      <c r="FF1057" s="1082">
        <v>1</v>
      </c>
      <c r="FJ1057" s="1062">
        <v>0</v>
      </c>
      <c r="FK1057" s="1062">
        <v>2</v>
      </c>
      <c r="FL1057" s="1062">
        <v>9</v>
      </c>
      <c r="FM1057" s="1062">
        <v>11</v>
      </c>
      <c r="FN1057" s="1124">
        <v>1</v>
      </c>
      <c r="FQ1057" s="1062">
        <v>0</v>
      </c>
      <c r="FR1057" s="1062">
        <v>2</v>
      </c>
      <c r="FS1057" s="1062">
        <v>13</v>
      </c>
      <c r="FT1057" s="1062">
        <v>15</v>
      </c>
      <c r="FU1057" s="1076">
        <v>1</v>
      </c>
      <c r="FY1057" s="1062">
        <v>0</v>
      </c>
      <c r="FZ1057" s="1062">
        <v>1</v>
      </c>
      <c r="GA1057" s="1062">
        <v>1</v>
      </c>
      <c r="GB1057" s="590">
        <v>2</v>
      </c>
      <c r="GC1057" s="1139">
        <v>1</v>
      </c>
      <c r="GE1057" s="589">
        <v>34</v>
      </c>
      <c r="GF1057" s="589">
        <v>10</v>
      </c>
      <c r="GG1057" s="589">
        <v>26</v>
      </c>
      <c r="GH1057" s="586">
        <v>0</v>
      </c>
      <c r="GI1057" s="586">
        <v>0</v>
      </c>
      <c r="GJ1057" s="586">
        <v>0</v>
      </c>
      <c r="GK1057" s="586">
        <v>0</v>
      </c>
    </row>
    <row r="1058" spans="1:193" hidden="1" x14ac:dyDescent="0.35">
      <c r="A1058" s="1225">
        <v>44202</v>
      </c>
      <c r="Q1058" s="1062">
        <v>3</v>
      </c>
      <c r="R1058" s="1062">
        <v>2</v>
      </c>
      <c r="S1058" s="1062">
        <v>2</v>
      </c>
      <c r="T1058" s="1062">
        <v>7</v>
      </c>
      <c r="U1058" s="1076">
        <v>1</v>
      </c>
      <c r="W1058" s="1631">
        <v>4</v>
      </c>
      <c r="X1058" s="1631">
        <v>2</v>
      </c>
      <c r="Y1058" s="1631">
        <v>3</v>
      </c>
      <c r="Z1058" s="1630">
        <v>9</v>
      </c>
      <c r="AA1058" s="1076">
        <v>1</v>
      </c>
      <c r="AC1058" s="1062">
        <v>0</v>
      </c>
      <c r="AD1058" s="1062">
        <v>2</v>
      </c>
      <c r="AE1058" s="1062">
        <v>4</v>
      </c>
      <c r="AF1058" s="1062">
        <v>6</v>
      </c>
      <c r="AG1058" s="1076">
        <v>1</v>
      </c>
      <c r="AJ1058" s="1062">
        <v>0</v>
      </c>
      <c r="AK1058" s="1062">
        <v>2</v>
      </c>
      <c r="AL1058" s="1062">
        <v>4</v>
      </c>
      <c r="AM1058" s="1062">
        <v>6</v>
      </c>
      <c r="AN1058" s="1076">
        <v>1</v>
      </c>
      <c r="AQ1058" s="1062">
        <v>2</v>
      </c>
      <c r="AR1058" s="1062">
        <v>0</v>
      </c>
      <c r="AS1058" s="1062">
        <v>1</v>
      </c>
      <c r="AT1058" s="1062">
        <v>3</v>
      </c>
      <c r="AU1058" s="1082">
        <v>1</v>
      </c>
      <c r="AX1058" s="1062">
        <v>2</v>
      </c>
      <c r="AY1058" s="1062">
        <v>0</v>
      </c>
      <c r="AZ1058" s="1062">
        <v>1</v>
      </c>
      <c r="BA1058" s="1062">
        <v>3</v>
      </c>
      <c r="BB1058" s="1082">
        <v>1</v>
      </c>
      <c r="BC1058" s="1082" t="s">
        <v>323</v>
      </c>
      <c r="BP1058" s="1062">
        <v>0</v>
      </c>
      <c r="BQ1058" s="1128">
        <v>1</v>
      </c>
      <c r="BR1058" s="1081">
        <v>0</v>
      </c>
      <c r="BV1058" s="1062">
        <v>0</v>
      </c>
      <c r="BW1058" s="1076">
        <v>1</v>
      </c>
      <c r="CA1058" s="1062">
        <v>5</v>
      </c>
      <c r="CB1058" s="1062">
        <v>0</v>
      </c>
      <c r="CC1058" s="1062">
        <v>2</v>
      </c>
      <c r="CD1058" s="1062">
        <v>7</v>
      </c>
      <c r="CE1058" s="1082">
        <v>1</v>
      </c>
      <c r="CF1058" s="1082" t="s">
        <v>323</v>
      </c>
      <c r="CH1058" s="1062">
        <v>9</v>
      </c>
      <c r="CI1058" s="1062">
        <v>0</v>
      </c>
      <c r="CJ1058" s="1062">
        <v>4</v>
      </c>
      <c r="CK1058" s="1062">
        <v>13</v>
      </c>
      <c r="CL1058" s="1082">
        <v>1</v>
      </c>
      <c r="CP1058" s="1062">
        <v>0</v>
      </c>
      <c r="CQ1058" s="1062">
        <v>0</v>
      </c>
      <c r="CR1058" s="1062">
        <v>0</v>
      </c>
      <c r="CS1058" s="1062">
        <v>0</v>
      </c>
      <c r="CT1058" s="1082">
        <v>1</v>
      </c>
      <c r="CU1058" s="1082" t="s">
        <v>323</v>
      </c>
      <c r="CW1058" s="1062">
        <v>0</v>
      </c>
      <c r="CX1058" s="1062">
        <v>0</v>
      </c>
      <c r="CY1058" s="1062">
        <v>0</v>
      </c>
      <c r="CZ1058" s="1062">
        <v>0</v>
      </c>
      <c r="DA1058" s="1082">
        <v>1</v>
      </c>
      <c r="DB1058" s="1082"/>
      <c r="DC1058" s="1082"/>
      <c r="DD1058" s="1082"/>
      <c r="DE1058" s="1082"/>
      <c r="DF1058" s="1082"/>
      <c r="DG1058" s="1082"/>
      <c r="DH1058" s="1082"/>
      <c r="DI1058" s="1082"/>
      <c r="DJ1058" s="1082"/>
      <c r="DK1058" s="1082"/>
      <c r="DL1058" s="1082"/>
      <c r="EF1058" s="1062">
        <v>7</v>
      </c>
      <c r="EG1058" s="1062">
        <v>1</v>
      </c>
      <c r="EH1058" s="1062">
        <v>4</v>
      </c>
      <c r="EI1058" s="1062">
        <v>12</v>
      </c>
      <c r="EJ1058" s="1082">
        <v>1</v>
      </c>
      <c r="EM1058" s="1062">
        <v>8</v>
      </c>
      <c r="EN1058" s="1062">
        <v>4</v>
      </c>
      <c r="EO1058" s="1062">
        <v>11</v>
      </c>
      <c r="EP1058" s="1062">
        <v>23</v>
      </c>
      <c r="EQ1058" s="1082">
        <v>1</v>
      </c>
      <c r="ER1058" s="1082" t="s">
        <v>323</v>
      </c>
      <c r="EU1058" s="1062">
        <v>5</v>
      </c>
      <c r="EV1058" s="1062">
        <v>1</v>
      </c>
      <c r="EW1058" s="1062">
        <v>3</v>
      </c>
      <c r="EX1058" s="1062">
        <v>9</v>
      </c>
      <c r="EY1058" s="1081">
        <v>1</v>
      </c>
      <c r="FB1058" s="1062">
        <v>6</v>
      </c>
      <c r="FC1058" s="1062">
        <v>3</v>
      </c>
      <c r="FD1058" s="1062">
        <v>6</v>
      </c>
      <c r="FE1058" s="1062">
        <v>15</v>
      </c>
      <c r="FF1058" s="1082">
        <v>1</v>
      </c>
      <c r="FJ1058" s="1062">
        <v>0</v>
      </c>
      <c r="FK1058" s="1062">
        <v>3</v>
      </c>
      <c r="FL1058" s="1062">
        <v>6</v>
      </c>
      <c r="FM1058" s="1062">
        <v>9</v>
      </c>
      <c r="FN1058" s="1124">
        <v>1</v>
      </c>
      <c r="FQ1058" s="1062">
        <v>0</v>
      </c>
      <c r="FR1058" s="1062">
        <v>3</v>
      </c>
      <c r="FS1058" s="1062">
        <v>9</v>
      </c>
      <c r="FT1058" s="1062">
        <v>12</v>
      </c>
      <c r="FU1058" s="1076">
        <v>1</v>
      </c>
      <c r="FY1058" s="1062">
        <v>1</v>
      </c>
      <c r="FZ1058" s="1062">
        <v>0</v>
      </c>
      <c r="GA1058" s="1062">
        <v>1</v>
      </c>
      <c r="GB1058" s="590">
        <v>2</v>
      </c>
      <c r="GC1058" s="1139">
        <v>1</v>
      </c>
      <c r="GE1058" s="589">
        <v>20</v>
      </c>
      <c r="GF1058" s="589">
        <v>7</v>
      </c>
      <c r="GG1058" s="589">
        <v>21</v>
      </c>
      <c r="GH1058" s="586">
        <v>1</v>
      </c>
      <c r="GI1058" s="586">
        <v>0</v>
      </c>
      <c r="GJ1058" s="586">
        <v>0</v>
      </c>
      <c r="GK1058" s="586">
        <v>0</v>
      </c>
    </row>
    <row r="1059" spans="1:193" hidden="1" x14ac:dyDescent="0.35">
      <c r="A1059" s="1225">
        <v>44203</v>
      </c>
      <c r="W1059" s="1631"/>
      <c r="X1059" s="1631"/>
      <c r="Y1059" s="1631"/>
      <c r="Z1059" s="1630"/>
      <c r="DA1059" s="1082"/>
      <c r="DB1059" s="1082"/>
      <c r="DC1059" s="1082"/>
      <c r="DD1059" s="1082"/>
      <c r="DE1059" s="1082"/>
      <c r="DF1059" s="1082"/>
      <c r="DG1059" s="1082"/>
      <c r="DH1059" s="1082"/>
      <c r="DI1059" s="1082"/>
      <c r="DJ1059" s="1082"/>
      <c r="DK1059" s="1082"/>
      <c r="DL1059" s="1082"/>
    </row>
    <row r="1060" spans="1:193" hidden="1" x14ac:dyDescent="0.35">
      <c r="A1060" s="1227">
        <v>44204</v>
      </c>
      <c r="Q1060" s="1062">
        <v>1</v>
      </c>
      <c r="R1060" s="1062">
        <v>2</v>
      </c>
      <c r="S1060" s="1062">
        <v>3</v>
      </c>
      <c r="T1060" s="1062">
        <v>6</v>
      </c>
      <c r="U1060" s="1076">
        <v>1</v>
      </c>
      <c r="W1060" s="1631">
        <v>1</v>
      </c>
      <c r="X1060" s="1631">
        <v>2</v>
      </c>
      <c r="Y1060" s="1631">
        <v>4</v>
      </c>
      <c r="Z1060" s="1630">
        <v>7</v>
      </c>
      <c r="AA1060" s="1076">
        <v>1</v>
      </c>
      <c r="AC1060" s="1062">
        <v>0</v>
      </c>
      <c r="AD1060" s="1062">
        <v>4</v>
      </c>
      <c r="AE1060" s="1062">
        <v>3</v>
      </c>
      <c r="AF1060" s="1062">
        <v>7</v>
      </c>
      <c r="AG1060" s="1076">
        <v>1</v>
      </c>
      <c r="AJ1060" s="1062">
        <v>0</v>
      </c>
      <c r="AK1060" s="1062">
        <v>5</v>
      </c>
      <c r="AL1060" s="1062">
        <v>0</v>
      </c>
      <c r="AM1060" s="1062">
        <v>5</v>
      </c>
      <c r="AN1060" s="1076">
        <v>1</v>
      </c>
      <c r="AQ1060" s="1062">
        <v>1</v>
      </c>
      <c r="AR1060" s="1062">
        <v>1</v>
      </c>
      <c r="AS1060" s="1062">
        <v>0</v>
      </c>
      <c r="AT1060" s="1062">
        <v>2</v>
      </c>
      <c r="AU1060" s="1082">
        <v>1</v>
      </c>
      <c r="AX1060" s="1062">
        <v>1</v>
      </c>
      <c r="AY1060" s="1062">
        <v>3</v>
      </c>
      <c r="AZ1060" s="1062">
        <v>1</v>
      </c>
      <c r="BA1060" s="1062">
        <v>5</v>
      </c>
      <c r="BB1060" s="1082">
        <v>1</v>
      </c>
      <c r="BC1060" s="1082" t="s">
        <v>323</v>
      </c>
      <c r="BP1060" s="1062">
        <v>0</v>
      </c>
      <c r="BQ1060" s="1128">
        <v>1</v>
      </c>
      <c r="BR1060" s="1081">
        <v>0</v>
      </c>
      <c r="BV1060" s="1062">
        <v>0</v>
      </c>
      <c r="BW1060" s="1076">
        <v>1</v>
      </c>
      <c r="CA1060" s="1062">
        <v>4</v>
      </c>
      <c r="CB1060" s="1062">
        <v>2</v>
      </c>
      <c r="CC1060" s="1062">
        <v>0</v>
      </c>
      <c r="CD1060" s="1062">
        <v>6</v>
      </c>
      <c r="CE1060" s="1082">
        <v>1</v>
      </c>
      <c r="CF1060" s="1082" t="s">
        <v>323</v>
      </c>
      <c r="CH1060" s="1062">
        <v>9</v>
      </c>
      <c r="CI1060" s="1062">
        <v>3</v>
      </c>
      <c r="CJ1060" s="1062">
        <v>2</v>
      </c>
      <c r="CK1060" s="1062">
        <v>14</v>
      </c>
      <c r="CL1060" s="1082">
        <v>1</v>
      </c>
      <c r="CP1060" s="1062">
        <v>2</v>
      </c>
      <c r="CQ1060" s="1062">
        <v>0</v>
      </c>
      <c r="CR1060" s="1062">
        <v>0</v>
      </c>
      <c r="CS1060" s="1062">
        <v>2</v>
      </c>
      <c r="CT1060" s="1082">
        <v>1</v>
      </c>
      <c r="CU1060" s="1082" t="s">
        <v>323</v>
      </c>
      <c r="CW1060" s="1062">
        <v>2</v>
      </c>
      <c r="CX1060" s="1062">
        <v>0</v>
      </c>
      <c r="CY1060" s="1062">
        <v>0</v>
      </c>
      <c r="CZ1060" s="1062">
        <v>2</v>
      </c>
      <c r="DA1060" s="1082">
        <v>1</v>
      </c>
      <c r="DB1060" s="1082"/>
      <c r="DC1060" s="1082"/>
      <c r="DD1060" s="1082"/>
      <c r="DE1060" s="1082"/>
      <c r="DF1060" s="1082"/>
      <c r="DG1060" s="1082"/>
      <c r="DH1060" s="1082"/>
      <c r="DI1060" s="1082"/>
      <c r="DJ1060" s="1082"/>
      <c r="DK1060" s="1082"/>
      <c r="DL1060" s="1082"/>
      <c r="EF1060" s="1062">
        <v>5</v>
      </c>
      <c r="EG1060" s="1062">
        <v>1</v>
      </c>
      <c r="EH1060" s="1062">
        <v>3</v>
      </c>
      <c r="EI1060" s="1062">
        <v>9</v>
      </c>
      <c r="EJ1060" s="1082">
        <v>1</v>
      </c>
      <c r="EM1060" s="1062">
        <v>6</v>
      </c>
      <c r="EN1060" s="1062">
        <v>4</v>
      </c>
      <c r="EO1060" s="1062">
        <v>5</v>
      </c>
      <c r="EP1060" s="1062">
        <v>15</v>
      </c>
      <c r="EQ1060" s="1082">
        <v>1</v>
      </c>
      <c r="ER1060" s="1082" t="s">
        <v>323</v>
      </c>
      <c r="EU1060" s="1062">
        <v>6</v>
      </c>
      <c r="EV1060" s="1062">
        <v>1</v>
      </c>
      <c r="EW1060" s="1062">
        <v>4</v>
      </c>
      <c r="EX1060" s="1062">
        <v>11</v>
      </c>
      <c r="EY1060" s="1081">
        <v>1</v>
      </c>
      <c r="FB1060" s="1062">
        <v>7</v>
      </c>
      <c r="FC1060" s="1062">
        <v>1</v>
      </c>
      <c r="FD1060" s="1062">
        <v>6</v>
      </c>
      <c r="FE1060" s="1062">
        <v>14</v>
      </c>
      <c r="FF1060" s="1082">
        <v>1</v>
      </c>
      <c r="FJ1060" s="1062">
        <v>0</v>
      </c>
      <c r="FK1060" s="1062">
        <v>3</v>
      </c>
      <c r="FL1060" s="1062">
        <v>5</v>
      </c>
      <c r="FM1060" s="1062">
        <v>8</v>
      </c>
      <c r="FN1060" s="1124">
        <v>1</v>
      </c>
      <c r="FQ1060" s="1062">
        <v>0</v>
      </c>
      <c r="FR1060" s="1062">
        <v>4</v>
      </c>
      <c r="FS1060" s="1062">
        <v>7</v>
      </c>
      <c r="FT1060" s="1062">
        <v>11</v>
      </c>
      <c r="FU1060" s="1076">
        <v>1</v>
      </c>
      <c r="FY1060" s="1062">
        <v>1</v>
      </c>
      <c r="FZ1060" s="1062">
        <v>0</v>
      </c>
      <c r="GA1060" s="1062">
        <v>0</v>
      </c>
      <c r="GB1060" s="590">
        <v>1</v>
      </c>
      <c r="GC1060" s="1139">
        <v>1</v>
      </c>
      <c r="GE1060" s="589">
        <v>19</v>
      </c>
      <c r="GF1060" s="589">
        <v>12</v>
      </c>
      <c r="GG1060" s="589">
        <v>15</v>
      </c>
      <c r="GH1060" s="586">
        <v>0</v>
      </c>
      <c r="GI1060" s="586">
        <v>0</v>
      </c>
      <c r="GJ1060" s="586">
        <v>0</v>
      </c>
      <c r="GK1060" s="586">
        <v>0</v>
      </c>
    </row>
    <row r="1061" spans="1:193" hidden="1" x14ac:dyDescent="0.35">
      <c r="A1061" s="1225">
        <v>44207</v>
      </c>
      <c r="Q1061" s="1062">
        <v>5</v>
      </c>
      <c r="R1061" s="1062">
        <v>0</v>
      </c>
      <c r="S1061" s="1062">
        <v>4</v>
      </c>
      <c r="T1061" s="1062">
        <v>9</v>
      </c>
      <c r="U1061" s="1076">
        <v>1</v>
      </c>
      <c r="W1061" s="1631">
        <v>0</v>
      </c>
      <c r="X1061" s="1631">
        <v>5</v>
      </c>
      <c r="Y1061" s="1631">
        <v>4</v>
      </c>
      <c r="Z1061" s="1630">
        <v>9</v>
      </c>
      <c r="AA1061" s="1076">
        <v>1</v>
      </c>
      <c r="AC1061" s="1062">
        <v>0</v>
      </c>
      <c r="AD1061" s="1062">
        <v>3</v>
      </c>
      <c r="AE1061" s="1062">
        <v>8</v>
      </c>
      <c r="AF1061" s="1062">
        <v>11</v>
      </c>
      <c r="AG1061" s="1076">
        <v>1</v>
      </c>
      <c r="AJ1061" s="1062">
        <v>0</v>
      </c>
      <c r="AK1061" s="1062">
        <v>4</v>
      </c>
      <c r="AL1061" s="1062">
        <v>8</v>
      </c>
      <c r="AM1061" s="1062">
        <v>12</v>
      </c>
      <c r="AN1061" s="1076">
        <v>1</v>
      </c>
      <c r="AQ1061" s="1062">
        <v>0</v>
      </c>
      <c r="AR1061" s="1062">
        <v>5</v>
      </c>
      <c r="AS1061" s="1062">
        <v>9</v>
      </c>
      <c r="AT1061" s="1062">
        <v>14</v>
      </c>
      <c r="AU1061" s="1082">
        <v>1</v>
      </c>
      <c r="AX1061" s="1062">
        <v>0</v>
      </c>
      <c r="AY1061" s="1062">
        <v>7</v>
      </c>
      <c r="AZ1061" s="1062">
        <v>9</v>
      </c>
      <c r="BA1061" s="1062">
        <v>16</v>
      </c>
      <c r="BB1061" s="1082">
        <v>1</v>
      </c>
      <c r="BC1061" s="1082" t="s">
        <v>323</v>
      </c>
      <c r="BP1061" s="1062">
        <v>0</v>
      </c>
      <c r="BQ1061" s="1128">
        <v>1</v>
      </c>
      <c r="BR1061" s="1081">
        <v>0</v>
      </c>
      <c r="BV1061" s="1062">
        <v>0</v>
      </c>
      <c r="BW1061" s="1076">
        <v>1</v>
      </c>
      <c r="CA1061" s="1062">
        <v>5</v>
      </c>
      <c r="CB1061" s="1062">
        <v>1</v>
      </c>
      <c r="CC1061" s="1062">
        <v>2</v>
      </c>
      <c r="CD1061" s="1062">
        <v>8</v>
      </c>
      <c r="CE1061" s="1082">
        <v>1</v>
      </c>
      <c r="CF1061" s="1082" t="s">
        <v>323</v>
      </c>
      <c r="CH1061" s="1062">
        <v>7</v>
      </c>
      <c r="CI1061" s="1062">
        <v>1</v>
      </c>
      <c r="CJ1061" s="1062">
        <v>5</v>
      </c>
      <c r="CK1061" s="1062">
        <v>13</v>
      </c>
      <c r="CL1061" s="1082">
        <v>1</v>
      </c>
      <c r="CP1061" s="1062">
        <v>0</v>
      </c>
      <c r="CQ1061" s="1062">
        <v>0</v>
      </c>
      <c r="CR1061" s="1062">
        <v>0</v>
      </c>
      <c r="CS1061" s="1062">
        <v>0</v>
      </c>
      <c r="CT1061" s="1082">
        <v>1</v>
      </c>
      <c r="CU1061" s="1082" t="s">
        <v>323</v>
      </c>
      <c r="CW1061" s="1062">
        <v>0</v>
      </c>
      <c r="CX1061" s="1062">
        <v>0</v>
      </c>
      <c r="CY1061" s="1062">
        <v>0</v>
      </c>
      <c r="CZ1061" s="1062">
        <v>0</v>
      </c>
      <c r="DA1061" s="1082">
        <v>1</v>
      </c>
      <c r="DB1061" s="1082"/>
      <c r="DC1061" s="1082"/>
      <c r="DD1061" s="1082"/>
      <c r="DE1061" s="1082"/>
      <c r="DF1061" s="1082"/>
      <c r="DG1061" s="1082"/>
      <c r="DH1061" s="1082"/>
      <c r="DI1061" s="1082"/>
      <c r="DJ1061" s="1082"/>
      <c r="DK1061" s="1082"/>
      <c r="DL1061" s="1082"/>
      <c r="EF1061" s="1062">
        <v>0</v>
      </c>
      <c r="EG1061" s="1062">
        <v>4</v>
      </c>
      <c r="EH1061" s="1062">
        <v>3</v>
      </c>
      <c r="EI1061" s="1062">
        <v>7</v>
      </c>
      <c r="EJ1061" s="1082">
        <v>1</v>
      </c>
      <c r="EM1061" s="1062">
        <v>1</v>
      </c>
      <c r="EN1061" s="1062">
        <v>4</v>
      </c>
      <c r="EO1061" s="1062">
        <v>7</v>
      </c>
      <c r="EP1061" s="1062">
        <v>12</v>
      </c>
      <c r="EQ1061" s="1082">
        <v>1</v>
      </c>
      <c r="ER1061" s="1082" t="s">
        <v>323</v>
      </c>
      <c r="EU1061" s="1062">
        <v>1</v>
      </c>
      <c r="EV1061" s="1062">
        <v>4</v>
      </c>
      <c r="EW1061" s="1062">
        <v>4</v>
      </c>
      <c r="EX1061" s="1062">
        <v>9</v>
      </c>
      <c r="EY1061" s="1081">
        <v>1</v>
      </c>
      <c r="FB1061" s="1062">
        <v>0</v>
      </c>
      <c r="FC1061" s="1062">
        <v>4</v>
      </c>
      <c r="FD1061" s="1062">
        <v>4</v>
      </c>
      <c r="FE1061" s="1062">
        <v>8</v>
      </c>
      <c r="FF1061" s="1082">
        <v>1</v>
      </c>
      <c r="FJ1061" s="1062">
        <v>3</v>
      </c>
      <c r="FK1061" s="1062">
        <v>4</v>
      </c>
      <c r="FL1061" s="1062">
        <v>4</v>
      </c>
      <c r="FM1061" s="1062">
        <v>11</v>
      </c>
      <c r="FN1061" s="1124">
        <v>1</v>
      </c>
      <c r="FQ1061" s="1062">
        <v>3</v>
      </c>
      <c r="FR1061" s="1062">
        <v>4</v>
      </c>
      <c r="FS1061" s="1062">
        <v>5</v>
      </c>
      <c r="FT1061" s="1062">
        <v>12</v>
      </c>
      <c r="FU1061" s="1076">
        <v>1</v>
      </c>
      <c r="FY1061" s="1062">
        <v>1</v>
      </c>
      <c r="FZ1061" s="1062">
        <v>0</v>
      </c>
      <c r="GA1061" s="1062">
        <v>0</v>
      </c>
      <c r="GB1061" s="590">
        <v>1</v>
      </c>
      <c r="GC1061" s="1139">
        <v>1</v>
      </c>
      <c r="GE1061" s="589">
        <v>10</v>
      </c>
      <c r="GF1061" s="589">
        <v>21</v>
      </c>
      <c r="GG1061" s="589">
        <v>30</v>
      </c>
      <c r="GH1061" s="586">
        <v>0</v>
      </c>
      <c r="GI1061" s="586">
        <v>2</v>
      </c>
      <c r="GJ1061" s="586">
        <v>0</v>
      </c>
      <c r="GK1061" s="586">
        <v>0</v>
      </c>
    </row>
    <row r="1062" spans="1:193" hidden="1" x14ac:dyDescent="0.35">
      <c r="A1062" s="1225">
        <v>44208</v>
      </c>
      <c r="Q1062" s="1062">
        <v>5</v>
      </c>
      <c r="R1062" s="1062">
        <v>1</v>
      </c>
      <c r="S1062" s="1062">
        <v>2</v>
      </c>
      <c r="T1062" s="1062">
        <v>8</v>
      </c>
      <c r="U1062" s="1076">
        <v>1</v>
      </c>
      <c r="W1062" s="1631">
        <v>6</v>
      </c>
      <c r="X1062" s="1631">
        <v>1</v>
      </c>
      <c r="Y1062" s="1631">
        <v>2</v>
      </c>
      <c r="Z1062" s="1630">
        <v>9</v>
      </c>
      <c r="AA1062" s="1076">
        <v>1</v>
      </c>
      <c r="AC1062" s="1062">
        <v>0</v>
      </c>
      <c r="AD1062" s="1062">
        <v>3</v>
      </c>
      <c r="AE1062" s="1062">
        <v>4</v>
      </c>
      <c r="AF1062" s="1062">
        <v>7</v>
      </c>
      <c r="AG1062" s="1076">
        <v>1</v>
      </c>
      <c r="AJ1062" s="1062">
        <v>0</v>
      </c>
      <c r="AK1062" s="1062">
        <v>5</v>
      </c>
      <c r="AL1062" s="1062">
        <v>5</v>
      </c>
      <c r="AM1062" s="1062">
        <v>10</v>
      </c>
      <c r="AN1062" s="1076">
        <v>1</v>
      </c>
      <c r="AQ1062" s="1062">
        <v>0</v>
      </c>
      <c r="AR1062" s="1062">
        <v>6</v>
      </c>
      <c r="AS1062" s="1062">
        <v>11</v>
      </c>
      <c r="AT1062" s="1062">
        <v>17</v>
      </c>
      <c r="AU1062" s="1082">
        <v>1</v>
      </c>
      <c r="AX1062" s="1062">
        <v>0</v>
      </c>
      <c r="AY1062" s="1062">
        <v>8</v>
      </c>
      <c r="AZ1062" s="1062">
        <v>12</v>
      </c>
      <c r="BA1062" s="1062">
        <v>20</v>
      </c>
      <c r="BB1062" s="1082">
        <v>1</v>
      </c>
      <c r="BC1062" s="1082" t="s">
        <v>323</v>
      </c>
      <c r="BP1062" s="1062">
        <v>0</v>
      </c>
      <c r="BQ1062" s="1128">
        <v>1</v>
      </c>
      <c r="BR1062" s="1081">
        <v>0</v>
      </c>
      <c r="BV1062" s="1062">
        <v>0</v>
      </c>
      <c r="BW1062" s="1076">
        <v>1</v>
      </c>
      <c r="CA1062" s="1062">
        <v>5</v>
      </c>
      <c r="CB1062" s="1062">
        <v>3</v>
      </c>
      <c r="CC1062" s="1062">
        <v>3</v>
      </c>
      <c r="CD1062" s="1062">
        <v>11</v>
      </c>
      <c r="CE1062" s="1082">
        <v>1</v>
      </c>
      <c r="CF1062" s="1082" t="s">
        <v>323</v>
      </c>
      <c r="CH1062" s="1062">
        <v>6</v>
      </c>
      <c r="CI1062" s="1062">
        <v>4</v>
      </c>
      <c r="CJ1062" s="1062">
        <v>6</v>
      </c>
      <c r="CK1062" s="1062">
        <v>16</v>
      </c>
      <c r="CL1062" s="1082">
        <v>1</v>
      </c>
      <c r="CP1062" s="1062">
        <v>0</v>
      </c>
      <c r="CQ1062" s="1062">
        <v>0</v>
      </c>
      <c r="CR1062" s="1062">
        <v>0</v>
      </c>
      <c r="CS1062" s="1062">
        <v>0</v>
      </c>
      <c r="CT1062" s="1082">
        <v>1</v>
      </c>
      <c r="CU1062" s="1082" t="s">
        <v>323</v>
      </c>
      <c r="CW1062" s="1062">
        <v>0</v>
      </c>
      <c r="CX1062" s="1062">
        <v>0</v>
      </c>
      <c r="CY1062" s="1062">
        <v>0</v>
      </c>
      <c r="CZ1062" s="1062">
        <v>0</v>
      </c>
      <c r="DA1062" s="1082">
        <v>1</v>
      </c>
      <c r="DB1062" s="1082"/>
      <c r="DC1062" s="1082"/>
      <c r="DD1062" s="1082"/>
      <c r="DE1062" s="1082"/>
      <c r="DF1062" s="1082"/>
      <c r="DG1062" s="1082"/>
      <c r="DH1062" s="1082"/>
      <c r="DI1062" s="1082"/>
      <c r="DJ1062" s="1082"/>
      <c r="DK1062" s="1082"/>
      <c r="DL1062" s="1082"/>
      <c r="EF1062" s="1062">
        <v>0</v>
      </c>
      <c r="EG1062" s="1062">
        <v>4</v>
      </c>
      <c r="EH1062" s="1062">
        <v>14</v>
      </c>
      <c r="EI1062" s="1062">
        <v>18</v>
      </c>
      <c r="EJ1062" s="1082">
        <v>1</v>
      </c>
      <c r="EM1062" s="1062">
        <v>0</v>
      </c>
      <c r="EN1062" s="1062">
        <v>7</v>
      </c>
      <c r="EO1062" s="1062">
        <v>17</v>
      </c>
      <c r="EP1062" s="1062">
        <v>24</v>
      </c>
      <c r="EQ1062" s="1082">
        <v>1</v>
      </c>
      <c r="ER1062" s="1082" t="s">
        <v>323</v>
      </c>
      <c r="EU1062" s="1062">
        <v>0</v>
      </c>
      <c r="EV1062" s="1062">
        <v>5</v>
      </c>
      <c r="EW1062" s="1062">
        <v>12</v>
      </c>
      <c r="EX1062" s="1062">
        <v>17</v>
      </c>
      <c r="EY1062" s="1081">
        <v>1</v>
      </c>
      <c r="FB1062" s="1062">
        <v>0</v>
      </c>
      <c r="FC1062" s="1062">
        <v>6</v>
      </c>
      <c r="FD1062" s="1062">
        <v>13</v>
      </c>
      <c r="FE1062" s="1062">
        <v>19</v>
      </c>
      <c r="FF1062" s="1082">
        <v>1</v>
      </c>
      <c r="FJ1062" s="1062">
        <v>0</v>
      </c>
      <c r="FK1062" s="1062">
        <v>6</v>
      </c>
      <c r="FL1062" s="1062">
        <v>9</v>
      </c>
      <c r="FM1062" s="1062">
        <v>15</v>
      </c>
      <c r="FN1062" s="1124">
        <v>1</v>
      </c>
      <c r="FQ1062" s="1062">
        <v>0</v>
      </c>
      <c r="FR1062" s="1062">
        <v>6</v>
      </c>
      <c r="FS1062" s="1062">
        <v>11</v>
      </c>
      <c r="FT1062" s="1062">
        <v>17</v>
      </c>
      <c r="FU1062" s="1076">
        <v>1</v>
      </c>
      <c r="FY1062" s="1062">
        <v>0</v>
      </c>
      <c r="FZ1062" s="1062">
        <v>1</v>
      </c>
      <c r="GA1062" s="1062">
        <v>3</v>
      </c>
      <c r="GB1062" s="590">
        <v>4</v>
      </c>
      <c r="GC1062" s="1139">
        <v>1</v>
      </c>
      <c r="GE1062" s="589">
        <v>5</v>
      </c>
      <c r="GF1062" s="589">
        <v>28</v>
      </c>
      <c r="GG1062" s="589">
        <v>56</v>
      </c>
      <c r="GH1062" s="586">
        <v>0</v>
      </c>
      <c r="GI1062" s="586">
        <v>1</v>
      </c>
      <c r="GJ1062" s="586">
        <v>0</v>
      </c>
      <c r="GK1062" s="586">
        <v>0</v>
      </c>
    </row>
    <row r="1063" spans="1:193" hidden="1" x14ac:dyDescent="0.35">
      <c r="A1063" s="1225">
        <v>44209</v>
      </c>
      <c r="Q1063" s="1062">
        <v>0</v>
      </c>
      <c r="R1063" s="1062">
        <v>1</v>
      </c>
      <c r="S1063" s="1062">
        <v>4</v>
      </c>
      <c r="T1063" s="1062">
        <v>5</v>
      </c>
      <c r="U1063" s="1076">
        <v>1</v>
      </c>
      <c r="W1063" s="1631">
        <v>0</v>
      </c>
      <c r="X1063" s="1631">
        <v>3</v>
      </c>
      <c r="Y1063" s="1631">
        <v>5</v>
      </c>
      <c r="Z1063" s="1630">
        <v>8</v>
      </c>
      <c r="AA1063" s="1076">
        <v>1</v>
      </c>
      <c r="AC1063" s="1062">
        <v>0</v>
      </c>
      <c r="AD1063" s="1062">
        <v>2</v>
      </c>
      <c r="AE1063" s="1062">
        <v>9</v>
      </c>
      <c r="AF1063" s="1062">
        <v>11</v>
      </c>
      <c r="AG1063" s="1076">
        <v>1</v>
      </c>
      <c r="AJ1063" s="1062">
        <v>0</v>
      </c>
      <c r="AK1063" s="1062">
        <v>4</v>
      </c>
      <c r="AL1063" s="1062">
        <v>10</v>
      </c>
      <c r="AM1063" s="1062">
        <v>14</v>
      </c>
      <c r="AN1063" s="1076">
        <v>1</v>
      </c>
      <c r="AQ1063" s="1062">
        <v>0</v>
      </c>
      <c r="AR1063" s="1062">
        <v>6</v>
      </c>
      <c r="AS1063" s="1062">
        <v>6</v>
      </c>
      <c r="AT1063" s="1062">
        <v>12</v>
      </c>
      <c r="AU1063" s="1082">
        <v>1</v>
      </c>
      <c r="AX1063" s="1062">
        <v>0</v>
      </c>
      <c r="AY1063" s="1062">
        <v>7</v>
      </c>
      <c r="AZ1063" s="1062">
        <v>9</v>
      </c>
      <c r="BA1063" s="1062">
        <v>16</v>
      </c>
      <c r="BB1063" s="1082">
        <v>1</v>
      </c>
      <c r="BC1063" s="1082" t="s">
        <v>323</v>
      </c>
      <c r="BP1063" s="1062">
        <v>0</v>
      </c>
      <c r="BQ1063" s="1128">
        <v>1</v>
      </c>
      <c r="BR1063" s="1081">
        <v>0</v>
      </c>
      <c r="BV1063" s="1062">
        <v>0</v>
      </c>
      <c r="BW1063" s="1076">
        <v>1</v>
      </c>
      <c r="CA1063" s="1062">
        <v>3</v>
      </c>
      <c r="CB1063" s="1062">
        <v>2</v>
      </c>
      <c r="CC1063" s="1062">
        <v>1</v>
      </c>
      <c r="CD1063" s="1062">
        <v>6</v>
      </c>
      <c r="CE1063" s="1082">
        <v>1</v>
      </c>
      <c r="CF1063" s="1082" t="s">
        <v>323</v>
      </c>
      <c r="CH1063" s="1062">
        <v>5</v>
      </c>
      <c r="CI1063" s="1062">
        <v>3</v>
      </c>
      <c r="CJ1063" s="1062">
        <v>3</v>
      </c>
      <c r="CK1063" s="1062">
        <v>11</v>
      </c>
      <c r="CL1063" s="1082">
        <v>1</v>
      </c>
      <c r="CP1063" s="1062">
        <v>0</v>
      </c>
      <c r="CQ1063" s="1062">
        <v>0</v>
      </c>
      <c r="CR1063" s="1062">
        <v>0</v>
      </c>
      <c r="CS1063" s="1062">
        <v>0</v>
      </c>
      <c r="CT1063" s="1082">
        <v>1</v>
      </c>
      <c r="CU1063" s="1082" t="s">
        <v>323</v>
      </c>
      <c r="CW1063" s="1062">
        <v>0</v>
      </c>
      <c r="CX1063" s="1062">
        <v>0</v>
      </c>
      <c r="CY1063" s="1062">
        <v>0</v>
      </c>
      <c r="CZ1063" s="1062">
        <v>0</v>
      </c>
      <c r="DA1063" s="1082">
        <v>1</v>
      </c>
      <c r="DB1063" s="1082"/>
      <c r="DC1063" s="1082"/>
      <c r="DD1063" s="1082"/>
      <c r="DE1063" s="1082"/>
      <c r="DF1063" s="1082"/>
      <c r="DG1063" s="1082"/>
      <c r="DH1063" s="1082"/>
      <c r="DI1063" s="1082"/>
      <c r="DJ1063" s="1082"/>
      <c r="DK1063" s="1082"/>
      <c r="DL1063" s="1082"/>
      <c r="EF1063" s="1062">
        <v>0</v>
      </c>
      <c r="EG1063" s="1062">
        <v>5</v>
      </c>
      <c r="EH1063" s="1062">
        <v>8</v>
      </c>
      <c r="EI1063" s="1062">
        <v>13</v>
      </c>
      <c r="EJ1063" s="1082">
        <v>1</v>
      </c>
      <c r="EM1063" s="1062">
        <v>0</v>
      </c>
      <c r="EN1063" s="1062">
        <v>8</v>
      </c>
      <c r="EO1063" s="1062">
        <v>12</v>
      </c>
      <c r="EP1063" s="1062">
        <v>20</v>
      </c>
      <c r="EQ1063" s="1082">
        <v>1</v>
      </c>
      <c r="ER1063" s="1082" t="s">
        <v>323</v>
      </c>
      <c r="EU1063" s="1062">
        <v>0</v>
      </c>
      <c r="EV1063" s="1062">
        <v>5</v>
      </c>
      <c r="EW1063" s="1062">
        <v>6</v>
      </c>
      <c r="EX1063" s="1062">
        <v>11</v>
      </c>
      <c r="EY1063" s="1081">
        <v>1</v>
      </c>
      <c r="FB1063" s="1062">
        <v>2</v>
      </c>
      <c r="FC1063" s="1062">
        <v>9</v>
      </c>
      <c r="FD1063" s="1062">
        <v>9</v>
      </c>
      <c r="FE1063" s="1062">
        <v>20</v>
      </c>
      <c r="FF1063" s="1082">
        <v>1</v>
      </c>
      <c r="FJ1063" s="1062">
        <v>1</v>
      </c>
      <c r="FK1063" s="1062">
        <v>2</v>
      </c>
      <c r="FL1063" s="1062">
        <v>9</v>
      </c>
      <c r="FM1063" s="1062">
        <v>12</v>
      </c>
      <c r="FN1063" s="1124">
        <v>1</v>
      </c>
      <c r="FQ1063" s="1062">
        <v>1</v>
      </c>
      <c r="FR1063" s="1062">
        <v>4</v>
      </c>
      <c r="FS1063" s="1062">
        <v>12</v>
      </c>
      <c r="FT1063" s="1062">
        <v>17</v>
      </c>
      <c r="FU1063" s="1076">
        <v>1</v>
      </c>
      <c r="FY1063" s="1062">
        <v>1</v>
      </c>
      <c r="FZ1063" s="1062">
        <v>0</v>
      </c>
      <c r="GA1063" s="1062">
        <v>1</v>
      </c>
      <c r="GB1063" s="590">
        <v>2</v>
      </c>
      <c r="GC1063" s="1139">
        <v>1</v>
      </c>
      <c r="GE1063" s="589">
        <v>5</v>
      </c>
      <c r="GF1063" s="589">
        <v>22</v>
      </c>
      <c r="GG1063" s="589">
        <v>40</v>
      </c>
      <c r="GH1063" s="586">
        <v>0</v>
      </c>
      <c r="GI1063" s="586">
        <v>0</v>
      </c>
      <c r="GJ1063" s="586">
        <v>0</v>
      </c>
      <c r="GK1063" s="586">
        <v>1</v>
      </c>
    </row>
    <row r="1064" spans="1:193" hidden="1" x14ac:dyDescent="0.35">
      <c r="A1064" s="1225">
        <v>44210</v>
      </c>
      <c r="Q1064" s="1062">
        <v>5</v>
      </c>
      <c r="R1064" s="1062">
        <v>2</v>
      </c>
      <c r="S1064" s="1062">
        <v>2</v>
      </c>
      <c r="T1064" s="1062">
        <v>9</v>
      </c>
      <c r="U1064" s="1076">
        <v>1</v>
      </c>
      <c r="W1064" s="1631">
        <v>5</v>
      </c>
      <c r="X1064" s="1631">
        <v>2</v>
      </c>
      <c r="Y1064" s="1631">
        <v>2</v>
      </c>
      <c r="Z1064" s="1630">
        <v>9</v>
      </c>
      <c r="AA1064" s="1076">
        <v>1</v>
      </c>
      <c r="AC1064" s="1062">
        <v>0</v>
      </c>
      <c r="AD1064" s="1062">
        <v>3</v>
      </c>
      <c r="AE1064" s="1062">
        <v>8</v>
      </c>
      <c r="AF1064" s="1062">
        <v>11</v>
      </c>
      <c r="AG1064" s="1076">
        <v>1</v>
      </c>
      <c r="AJ1064" s="1062">
        <v>2</v>
      </c>
      <c r="AK1064" s="1062">
        <v>5</v>
      </c>
      <c r="AL1064" s="1062">
        <v>8</v>
      </c>
      <c r="AM1064" s="1062">
        <v>15</v>
      </c>
      <c r="AN1064" s="1076">
        <v>1</v>
      </c>
      <c r="AQ1064" s="1062">
        <v>0</v>
      </c>
      <c r="AR1064" s="1062">
        <v>2</v>
      </c>
      <c r="AS1064" s="1062">
        <v>3</v>
      </c>
      <c r="AT1064" s="1062">
        <v>5</v>
      </c>
      <c r="AU1064" s="1082">
        <v>1</v>
      </c>
      <c r="AX1064" s="1062">
        <v>0</v>
      </c>
      <c r="AY1064" s="1062">
        <v>4</v>
      </c>
      <c r="AZ1064" s="1062">
        <v>7</v>
      </c>
      <c r="BA1064" s="1062">
        <v>11</v>
      </c>
      <c r="BB1064" s="1082">
        <v>1</v>
      </c>
      <c r="BC1064" s="1082" t="s">
        <v>323</v>
      </c>
      <c r="BP1064" s="1062">
        <v>0</v>
      </c>
      <c r="BQ1064" s="1128">
        <v>1</v>
      </c>
      <c r="BR1064" s="1081">
        <v>0</v>
      </c>
      <c r="BV1064" s="1062">
        <v>0</v>
      </c>
      <c r="BW1064" s="1076">
        <v>1</v>
      </c>
      <c r="CA1064" s="1062">
        <v>6</v>
      </c>
      <c r="CB1064" s="1062">
        <v>3</v>
      </c>
      <c r="CC1064" s="1062">
        <v>3</v>
      </c>
      <c r="CD1064" s="1062">
        <v>12</v>
      </c>
      <c r="CE1064" s="1082">
        <v>1</v>
      </c>
      <c r="CF1064" s="1082" t="s">
        <v>323</v>
      </c>
      <c r="CH1064" s="1062">
        <v>6</v>
      </c>
      <c r="CI1064" s="1062">
        <v>3</v>
      </c>
      <c r="CJ1064" s="1062">
        <v>5</v>
      </c>
      <c r="CK1064" s="1062">
        <v>14</v>
      </c>
      <c r="CL1064" s="1082">
        <v>1</v>
      </c>
      <c r="CP1064" s="1062">
        <v>0</v>
      </c>
      <c r="CQ1064" s="1062">
        <v>0</v>
      </c>
      <c r="CR1064" s="1062">
        <v>0</v>
      </c>
      <c r="CS1064" s="1062">
        <v>0</v>
      </c>
      <c r="CT1064" s="1082">
        <v>1</v>
      </c>
      <c r="CU1064" s="1082" t="s">
        <v>323</v>
      </c>
      <c r="CW1064" s="1062">
        <v>0</v>
      </c>
      <c r="CX1064" s="1062">
        <v>0</v>
      </c>
      <c r="CY1064" s="1062">
        <v>0</v>
      </c>
      <c r="CZ1064" s="1062">
        <v>0</v>
      </c>
      <c r="DA1064" s="1082">
        <v>1</v>
      </c>
      <c r="DB1064" s="1082"/>
      <c r="DC1064" s="1082"/>
      <c r="DD1064" s="1082"/>
      <c r="DE1064" s="1082"/>
      <c r="DF1064" s="1082"/>
      <c r="DG1064" s="1082"/>
      <c r="DH1064" s="1082"/>
      <c r="DI1064" s="1082"/>
      <c r="DJ1064" s="1082"/>
      <c r="DK1064" s="1082"/>
      <c r="DL1064" s="1082"/>
      <c r="EF1064" s="1062">
        <v>0</v>
      </c>
      <c r="EG1064" s="1062">
        <v>5</v>
      </c>
      <c r="EH1064" s="1062">
        <v>2</v>
      </c>
      <c r="EI1064" s="1062">
        <v>7</v>
      </c>
      <c r="EJ1064" s="1082">
        <v>1</v>
      </c>
      <c r="EM1064" s="1062">
        <v>0</v>
      </c>
      <c r="EN1064" s="1062">
        <v>11</v>
      </c>
      <c r="EO1064" s="1062">
        <v>6</v>
      </c>
      <c r="EP1064" s="1062">
        <v>17</v>
      </c>
      <c r="EQ1064" s="1082">
        <v>1</v>
      </c>
      <c r="ER1064" s="1082" t="s">
        <v>323</v>
      </c>
      <c r="EU1064" s="1062">
        <v>0</v>
      </c>
      <c r="EV1064" s="1062">
        <v>7</v>
      </c>
      <c r="EW1064" s="1062">
        <v>3</v>
      </c>
      <c r="EX1064" s="1062">
        <v>10</v>
      </c>
      <c r="EY1064" s="1081">
        <v>1</v>
      </c>
      <c r="FB1064" s="1062">
        <v>2</v>
      </c>
      <c r="FC1064" s="1062">
        <v>7</v>
      </c>
      <c r="FD1064" s="1062">
        <v>6</v>
      </c>
      <c r="FE1064" s="1062">
        <v>15</v>
      </c>
      <c r="FF1064" s="1082">
        <v>1</v>
      </c>
      <c r="FJ1064" s="1062">
        <v>1</v>
      </c>
      <c r="FK1064" s="1062">
        <v>10</v>
      </c>
      <c r="FL1064" s="1062">
        <v>6</v>
      </c>
      <c r="FM1064" s="1062">
        <v>17</v>
      </c>
      <c r="FN1064" s="1124">
        <v>1</v>
      </c>
      <c r="FQ1064" s="1062">
        <v>1</v>
      </c>
      <c r="FR1064" s="1062">
        <v>10</v>
      </c>
      <c r="FS1064" s="1062">
        <v>8</v>
      </c>
      <c r="FT1064" s="1062">
        <v>19</v>
      </c>
      <c r="FU1064" s="1076">
        <v>1</v>
      </c>
      <c r="FY1064" s="1062">
        <v>0</v>
      </c>
      <c r="FZ1064" s="1062">
        <v>2</v>
      </c>
      <c r="GA1064" s="1062">
        <v>1</v>
      </c>
      <c r="GB1064" s="590">
        <v>3</v>
      </c>
      <c r="GC1064" s="1139">
        <v>1</v>
      </c>
      <c r="GE1064" s="589">
        <v>7</v>
      </c>
      <c r="GF1064" s="589">
        <v>32</v>
      </c>
      <c r="GG1064" s="589">
        <v>26</v>
      </c>
      <c r="GH1064" s="586">
        <v>0</v>
      </c>
      <c r="GI1064" s="586">
        <v>0</v>
      </c>
      <c r="GJ1064" s="586">
        <v>0</v>
      </c>
      <c r="GK1064" s="586">
        <v>0</v>
      </c>
    </row>
    <row r="1065" spans="1:193" hidden="1" x14ac:dyDescent="0.35">
      <c r="A1065" s="1227">
        <v>44211</v>
      </c>
      <c r="Q1065" s="1062">
        <v>0</v>
      </c>
      <c r="R1065" s="1062">
        <v>0</v>
      </c>
      <c r="S1065" s="1062">
        <v>0</v>
      </c>
      <c r="T1065" s="1062">
        <v>0</v>
      </c>
      <c r="U1065" s="1076">
        <v>1</v>
      </c>
      <c r="W1065" s="1631">
        <v>0</v>
      </c>
      <c r="X1065" s="1631">
        <v>1</v>
      </c>
      <c r="Y1065" s="1631">
        <v>1</v>
      </c>
      <c r="Z1065" s="1630">
        <v>2</v>
      </c>
      <c r="AA1065" s="1076">
        <v>1</v>
      </c>
      <c r="AC1065" s="1062">
        <v>0</v>
      </c>
      <c r="AD1065" s="1062">
        <v>3</v>
      </c>
      <c r="AE1065" s="1062">
        <v>3</v>
      </c>
      <c r="AF1065" s="1062">
        <v>6</v>
      </c>
      <c r="AG1065" s="1076">
        <v>1</v>
      </c>
      <c r="AJ1065" s="1062">
        <v>0</v>
      </c>
      <c r="AK1065" s="1062">
        <v>4</v>
      </c>
      <c r="AL1065" s="1062">
        <v>3</v>
      </c>
      <c r="AM1065" s="1062">
        <v>7</v>
      </c>
      <c r="AN1065" s="1076">
        <v>1</v>
      </c>
      <c r="AQ1065" s="1062">
        <v>0</v>
      </c>
      <c r="AR1065" s="1062">
        <v>3</v>
      </c>
      <c r="AS1065" s="1062">
        <v>2</v>
      </c>
      <c r="AT1065" s="1062">
        <v>5</v>
      </c>
      <c r="AU1065" s="1082">
        <v>1</v>
      </c>
      <c r="AX1065" s="1062">
        <v>0</v>
      </c>
      <c r="AY1065" s="1062">
        <v>4</v>
      </c>
      <c r="AZ1065" s="1062">
        <v>5</v>
      </c>
      <c r="BA1065" s="1062">
        <v>9</v>
      </c>
      <c r="BB1065" s="1082">
        <v>1</v>
      </c>
      <c r="BC1065" s="1082" t="s">
        <v>323</v>
      </c>
      <c r="BP1065" s="1062">
        <v>0</v>
      </c>
      <c r="BQ1065" s="1128">
        <v>1</v>
      </c>
      <c r="BR1065" s="1081">
        <v>0</v>
      </c>
      <c r="BV1065" s="1062">
        <v>0</v>
      </c>
      <c r="BW1065" s="1076">
        <v>1</v>
      </c>
      <c r="CA1065" s="1062">
        <v>3</v>
      </c>
      <c r="CB1065" s="1062">
        <v>2</v>
      </c>
      <c r="CC1065" s="1062">
        <v>2</v>
      </c>
      <c r="CD1065" s="1062">
        <v>7</v>
      </c>
      <c r="CE1065" s="1082">
        <v>1</v>
      </c>
      <c r="CF1065" s="1082" t="s">
        <v>323</v>
      </c>
      <c r="CH1065" s="1062">
        <v>6</v>
      </c>
      <c r="CI1065" s="1062">
        <v>5</v>
      </c>
      <c r="CJ1065" s="1062">
        <v>6</v>
      </c>
      <c r="CK1065" s="1062">
        <v>17</v>
      </c>
      <c r="CL1065" s="1082">
        <v>1</v>
      </c>
      <c r="CP1065" s="1062">
        <v>0</v>
      </c>
      <c r="CQ1065" s="1062">
        <v>0</v>
      </c>
      <c r="CR1065" s="1062">
        <v>0</v>
      </c>
      <c r="CS1065" s="1062">
        <v>0</v>
      </c>
      <c r="CT1065" s="1082">
        <v>1</v>
      </c>
      <c r="CU1065" s="1082" t="s">
        <v>323</v>
      </c>
      <c r="CW1065" s="1062">
        <v>0</v>
      </c>
      <c r="CX1065" s="1062">
        <v>0</v>
      </c>
      <c r="CY1065" s="1062">
        <v>0</v>
      </c>
      <c r="CZ1065" s="1062">
        <v>0</v>
      </c>
      <c r="DA1065" s="1082">
        <v>1</v>
      </c>
      <c r="DB1065" s="1082"/>
      <c r="DC1065" s="1082"/>
      <c r="DD1065" s="1082"/>
      <c r="DE1065" s="1082"/>
      <c r="DF1065" s="1082"/>
      <c r="DG1065" s="1082"/>
      <c r="DH1065" s="1082"/>
      <c r="DI1065" s="1082"/>
      <c r="DJ1065" s="1082"/>
      <c r="DK1065" s="1082"/>
      <c r="DL1065" s="1082"/>
      <c r="EF1065" s="1062">
        <v>1</v>
      </c>
      <c r="EG1065" s="1062">
        <v>5</v>
      </c>
      <c r="EH1065" s="1062">
        <v>4</v>
      </c>
      <c r="EI1065" s="1062">
        <v>10</v>
      </c>
      <c r="EJ1065" s="1082">
        <v>1</v>
      </c>
      <c r="EM1065" s="1062">
        <v>1</v>
      </c>
      <c r="EN1065" s="1062">
        <v>7</v>
      </c>
      <c r="EO1065" s="1062">
        <v>7</v>
      </c>
      <c r="EP1065" s="1062">
        <v>15</v>
      </c>
      <c r="EQ1065" s="1082">
        <v>1</v>
      </c>
      <c r="ER1065" s="1082" t="s">
        <v>323</v>
      </c>
      <c r="EU1065" s="1062">
        <v>0</v>
      </c>
      <c r="EV1065" s="1062">
        <v>2</v>
      </c>
      <c r="EW1065" s="1062">
        <v>4</v>
      </c>
      <c r="EX1065" s="1062">
        <v>6</v>
      </c>
      <c r="EY1065" s="1081">
        <v>1</v>
      </c>
      <c r="FB1065" s="1062">
        <v>0</v>
      </c>
      <c r="FC1065" s="1062">
        <v>3</v>
      </c>
      <c r="FD1065" s="1062">
        <v>6</v>
      </c>
      <c r="FE1065" s="1062">
        <v>9</v>
      </c>
      <c r="FF1065" s="1082">
        <v>1</v>
      </c>
      <c r="FJ1065" s="1062">
        <v>1</v>
      </c>
      <c r="FK1065" s="1062">
        <v>4</v>
      </c>
      <c r="FL1065" s="1062">
        <v>7</v>
      </c>
      <c r="FM1065" s="1062">
        <v>12</v>
      </c>
      <c r="FN1065" s="1124">
        <v>1</v>
      </c>
      <c r="FQ1065" s="1062">
        <v>1</v>
      </c>
      <c r="FR1065" s="1062">
        <v>5</v>
      </c>
      <c r="FS1065" s="1062">
        <v>9</v>
      </c>
      <c r="FT1065" s="1062">
        <v>15</v>
      </c>
      <c r="FU1065" s="1076">
        <v>1</v>
      </c>
      <c r="FY1065" s="1062">
        <v>0</v>
      </c>
      <c r="FZ1065" s="1062">
        <v>2</v>
      </c>
      <c r="GA1065" s="1062">
        <v>0</v>
      </c>
      <c r="GB1065" s="590">
        <v>2</v>
      </c>
      <c r="GC1065" s="1139">
        <v>1</v>
      </c>
      <c r="GE1065" s="589">
        <v>5</v>
      </c>
      <c r="GF1065" s="589">
        <v>21</v>
      </c>
      <c r="GG1065" s="589">
        <v>22</v>
      </c>
      <c r="GH1065" s="586">
        <v>0</v>
      </c>
      <c r="GI1065" s="586">
        <v>1</v>
      </c>
      <c r="GJ1065" s="586">
        <v>0</v>
      </c>
      <c r="GK1065" s="586">
        <v>0</v>
      </c>
    </row>
    <row r="1066" spans="1:193" hidden="1" x14ac:dyDescent="0.35">
      <c r="A1066" s="1225">
        <v>44214</v>
      </c>
      <c r="Q1066" s="1062">
        <v>6</v>
      </c>
      <c r="R1066" s="1062">
        <v>0</v>
      </c>
      <c r="S1066" s="1062">
        <v>0</v>
      </c>
      <c r="T1066" s="1062">
        <v>6</v>
      </c>
      <c r="U1066" s="1076">
        <v>1</v>
      </c>
      <c r="W1066" s="1631">
        <v>6</v>
      </c>
      <c r="X1066" s="1631">
        <v>0</v>
      </c>
      <c r="Y1066" s="1631">
        <v>0</v>
      </c>
      <c r="Z1066" s="1630">
        <v>6</v>
      </c>
      <c r="AA1066" s="1076">
        <v>1</v>
      </c>
      <c r="AC1066" s="1062">
        <v>0</v>
      </c>
      <c r="AD1066" s="1062">
        <v>2</v>
      </c>
      <c r="AE1066" s="1062">
        <v>5</v>
      </c>
      <c r="AF1066" s="1062">
        <v>7</v>
      </c>
      <c r="AG1066" s="1076">
        <v>1</v>
      </c>
      <c r="AJ1066" s="1062">
        <v>0</v>
      </c>
      <c r="AK1066" s="1062">
        <v>2</v>
      </c>
      <c r="AL1066" s="1062">
        <v>7</v>
      </c>
      <c r="AM1066" s="1062">
        <v>9</v>
      </c>
      <c r="AN1066" s="1076">
        <v>1</v>
      </c>
      <c r="AQ1066" s="1062">
        <v>0</v>
      </c>
      <c r="AR1066" s="1062">
        <v>1</v>
      </c>
      <c r="AS1066" s="1062">
        <v>5</v>
      </c>
      <c r="AT1066" s="1062">
        <v>6</v>
      </c>
      <c r="AU1066" s="1082">
        <v>1</v>
      </c>
      <c r="AX1066" s="1062">
        <v>0</v>
      </c>
      <c r="AY1066" s="1062">
        <v>2</v>
      </c>
      <c r="AZ1066" s="1062">
        <v>6</v>
      </c>
      <c r="BA1066" s="1062">
        <v>8</v>
      </c>
      <c r="BB1066" s="1082">
        <v>1</v>
      </c>
      <c r="BC1066" s="1082" t="s">
        <v>323</v>
      </c>
      <c r="BP1066" s="1062">
        <v>0</v>
      </c>
      <c r="BQ1066" s="1128">
        <v>1</v>
      </c>
      <c r="BR1066" s="1081">
        <v>0</v>
      </c>
      <c r="BV1066" s="1062">
        <v>0</v>
      </c>
      <c r="BW1066" s="1076">
        <v>1</v>
      </c>
      <c r="CA1066" s="1062">
        <v>1</v>
      </c>
      <c r="CB1066" s="1062">
        <v>6</v>
      </c>
      <c r="CC1066" s="1062">
        <v>9</v>
      </c>
      <c r="CD1066" s="1062">
        <v>16</v>
      </c>
      <c r="CE1066" s="1082">
        <v>1</v>
      </c>
      <c r="CF1066" s="1082" t="s">
        <v>323</v>
      </c>
      <c r="CH1066" s="1062">
        <v>4</v>
      </c>
      <c r="CI1066" s="1062">
        <v>6</v>
      </c>
      <c r="CJ1066" s="1062">
        <v>9</v>
      </c>
      <c r="CK1066" s="1062">
        <v>19</v>
      </c>
      <c r="CL1066" s="1082">
        <v>1</v>
      </c>
      <c r="CP1066" s="1062">
        <v>0</v>
      </c>
      <c r="CQ1066" s="1062">
        <v>0</v>
      </c>
      <c r="CR1066" s="1062">
        <v>0</v>
      </c>
      <c r="CS1066" s="1062">
        <v>0</v>
      </c>
      <c r="CT1066" s="1082">
        <v>1</v>
      </c>
      <c r="CU1066" s="1082" t="s">
        <v>323</v>
      </c>
      <c r="CW1066" s="1062">
        <v>0</v>
      </c>
      <c r="CX1066" s="1062">
        <v>0</v>
      </c>
      <c r="CY1066" s="1062">
        <v>0</v>
      </c>
      <c r="CZ1066" s="1062">
        <v>0</v>
      </c>
      <c r="DA1066" s="1082">
        <v>1</v>
      </c>
      <c r="DB1066" s="1082"/>
      <c r="DC1066" s="1082"/>
      <c r="DD1066" s="1082"/>
      <c r="DE1066" s="1082"/>
      <c r="DF1066" s="1082"/>
      <c r="DG1066" s="1082"/>
      <c r="DH1066" s="1082"/>
      <c r="DI1066" s="1082"/>
      <c r="DJ1066" s="1082"/>
      <c r="DK1066" s="1082"/>
      <c r="DL1066" s="1082"/>
      <c r="EF1066" s="1062">
        <v>0</v>
      </c>
      <c r="EG1066" s="1062">
        <v>0</v>
      </c>
      <c r="EH1066" s="1062">
        <v>0</v>
      </c>
      <c r="EI1066" s="1062">
        <v>0</v>
      </c>
      <c r="EJ1066" s="1082">
        <v>1</v>
      </c>
      <c r="EM1066" s="1062">
        <v>0</v>
      </c>
      <c r="EN1066" s="1062">
        <v>0</v>
      </c>
      <c r="EO1066" s="1062">
        <v>0</v>
      </c>
      <c r="EP1066" s="1062">
        <v>0</v>
      </c>
      <c r="EQ1066" s="1082">
        <v>1</v>
      </c>
      <c r="ER1066" s="1082" t="s">
        <v>323</v>
      </c>
      <c r="EU1066" s="1062">
        <v>4</v>
      </c>
      <c r="EV1066" s="1062">
        <v>4</v>
      </c>
      <c r="EW1066" s="1062">
        <v>6</v>
      </c>
      <c r="EX1066" s="1062">
        <v>14</v>
      </c>
      <c r="EY1066" s="1081">
        <v>1</v>
      </c>
      <c r="FB1066" s="1062">
        <v>4</v>
      </c>
      <c r="FC1066" s="1062">
        <v>5</v>
      </c>
      <c r="FD1066" s="1062">
        <v>9</v>
      </c>
      <c r="FE1066" s="1062">
        <v>18</v>
      </c>
      <c r="FF1066" s="1082">
        <v>1</v>
      </c>
      <c r="FJ1066" s="1062">
        <v>0</v>
      </c>
      <c r="FK1066" s="1062">
        <v>5</v>
      </c>
      <c r="FL1066" s="1062">
        <v>12</v>
      </c>
      <c r="FM1066" s="1062">
        <v>17</v>
      </c>
      <c r="FN1066" s="1124">
        <v>1</v>
      </c>
      <c r="FQ1066" s="1062">
        <v>0</v>
      </c>
      <c r="FR1066" s="1062">
        <v>7</v>
      </c>
      <c r="FS1066" s="1062">
        <v>14</v>
      </c>
      <c r="FT1066" s="1062">
        <v>21</v>
      </c>
      <c r="FU1066" s="1076">
        <v>1</v>
      </c>
      <c r="FY1066" s="1062">
        <v>0</v>
      </c>
      <c r="FZ1066" s="1062">
        <v>0</v>
      </c>
      <c r="GA1066" s="1062">
        <v>0</v>
      </c>
      <c r="GB1066" s="590">
        <v>0</v>
      </c>
      <c r="GC1066" s="1139">
        <v>1</v>
      </c>
      <c r="GE1066" s="589">
        <v>5</v>
      </c>
      <c r="GF1066" s="589">
        <v>18</v>
      </c>
      <c r="GG1066" s="589">
        <v>37</v>
      </c>
      <c r="GH1066" s="586">
        <v>0</v>
      </c>
      <c r="GI1066" s="586">
        <v>1</v>
      </c>
      <c r="GJ1066" s="586">
        <v>0</v>
      </c>
      <c r="GK1066" s="586">
        <v>0</v>
      </c>
    </row>
    <row r="1067" spans="1:193" hidden="1" x14ac:dyDescent="0.35">
      <c r="A1067" s="1225">
        <v>44215</v>
      </c>
      <c r="Q1067" s="1062">
        <v>0</v>
      </c>
      <c r="R1067" s="1062">
        <v>4</v>
      </c>
      <c r="S1067" s="1062">
        <v>1</v>
      </c>
      <c r="T1067" s="1062">
        <v>5</v>
      </c>
      <c r="U1067" s="1076">
        <v>1</v>
      </c>
      <c r="W1067" s="1631">
        <v>0</v>
      </c>
      <c r="X1067" s="1631">
        <v>4</v>
      </c>
      <c r="Y1067" s="1631">
        <v>1</v>
      </c>
      <c r="Z1067" s="1630">
        <v>5</v>
      </c>
      <c r="AA1067" s="1076">
        <v>1</v>
      </c>
      <c r="AC1067" s="1062">
        <v>3</v>
      </c>
      <c r="AD1067" s="1062">
        <v>2</v>
      </c>
      <c r="AE1067" s="1062">
        <v>0</v>
      </c>
      <c r="AF1067" s="1062">
        <v>5</v>
      </c>
      <c r="AG1067" s="1076">
        <v>1</v>
      </c>
      <c r="AJ1067" s="1062">
        <v>1</v>
      </c>
      <c r="AK1067" s="1062">
        <v>5</v>
      </c>
      <c r="AL1067" s="1062">
        <v>4</v>
      </c>
      <c r="AM1067" s="1062">
        <v>10</v>
      </c>
      <c r="AN1067" s="1076">
        <v>1</v>
      </c>
      <c r="AQ1067" s="1062">
        <v>0</v>
      </c>
      <c r="AR1067" s="1062">
        <v>4</v>
      </c>
      <c r="AS1067" s="1062">
        <v>5</v>
      </c>
      <c r="AT1067" s="1062">
        <v>9</v>
      </c>
      <c r="AU1067" s="1082">
        <v>1</v>
      </c>
      <c r="AX1067" s="1062">
        <v>0</v>
      </c>
      <c r="AY1067" s="1062">
        <v>4</v>
      </c>
      <c r="AZ1067" s="1062">
        <v>6</v>
      </c>
      <c r="BA1067" s="1062">
        <v>10</v>
      </c>
      <c r="BB1067" s="1082">
        <v>1</v>
      </c>
      <c r="BC1067" s="1082" t="s">
        <v>323</v>
      </c>
      <c r="BP1067" s="1062">
        <v>0</v>
      </c>
      <c r="BQ1067" s="1128">
        <v>1</v>
      </c>
      <c r="BR1067" s="1081">
        <v>0</v>
      </c>
      <c r="BV1067" s="1062">
        <v>0</v>
      </c>
      <c r="BW1067" s="1076">
        <v>1</v>
      </c>
      <c r="CA1067" s="1062">
        <v>0</v>
      </c>
      <c r="CB1067" s="1062">
        <v>3</v>
      </c>
      <c r="CC1067" s="1062">
        <v>5</v>
      </c>
      <c r="CD1067" s="1062">
        <v>8</v>
      </c>
      <c r="CE1067" s="1082">
        <v>1</v>
      </c>
      <c r="CF1067" s="1082" t="s">
        <v>323</v>
      </c>
      <c r="CH1067" s="1062">
        <v>1</v>
      </c>
      <c r="CI1067" s="1062">
        <v>5</v>
      </c>
      <c r="CJ1067" s="1062">
        <v>8</v>
      </c>
      <c r="CK1067" s="1062">
        <v>14</v>
      </c>
      <c r="CL1067" s="1082">
        <v>1</v>
      </c>
      <c r="CP1067" s="1062">
        <v>0</v>
      </c>
      <c r="CQ1067" s="1062">
        <v>0</v>
      </c>
      <c r="CR1067" s="1062">
        <v>0</v>
      </c>
      <c r="CS1067" s="1062">
        <v>0</v>
      </c>
      <c r="CT1067" s="1082">
        <v>1</v>
      </c>
      <c r="CU1067" s="1082" t="s">
        <v>323</v>
      </c>
      <c r="CW1067" s="1062">
        <v>0</v>
      </c>
      <c r="CX1067" s="1062">
        <v>0</v>
      </c>
      <c r="CY1067" s="1062">
        <v>0</v>
      </c>
      <c r="CZ1067" s="1062">
        <v>0</v>
      </c>
      <c r="DA1067" s="1082">
        <v>1</v>
      </c>
      <c r="DB1067" s="1082"/>
      <c r="DC1067" s="1082"/>
      <c r="DD1067" s="1082"/>
      <c r="DE1067" s="1082"/>
      <c r="DF1067" s="1082"/>
      <c r="DG1067" s="1082"/>
      <c r="DH1067" s="1082"/>
      <c r="DI1067" s="1082"/>
      <c r="DJ1067" s="1082"/>
      <c r="DK1067" s="1082"/>
      <c r="DL1067" s="1082"/>
      <c r="EF1067" s="1062">
        <v>4</v>
      </c>
      <c r="EG1067" s="1062">
        <v>1</v>
      </c>
      <c r="EH1067" s="1062">
        <v>4</v>
      </c>
      <c r="EI1067" s="1062">
        <v>9</v>
      </c>
      <c r="EJ1067" s="1082">
        <v>1</v>
      </c>
      <c r="EM1067" s="1062">
        <v>4</v>
      </c>
      <c r="EN1067" s="1062">
        <v>4</v>
      </c>
      <c r="EO1067" s="1062">
        <v>5</v>
      </c>
      <c r="EP1067" s="1062">
        <v>13</v>
      </c>
      <c r="EQ1067" s="1082">
        <v>1</v>
      </c>
      <c r="ER1067" s="1082" t="s">
        <v>323</v>
      </c>
      <c r="EU1067" s="1062">
        <v>0</v>
      </c>
      <c r="EV1067" s="1062">
        <v>7</v>
      </c>
      <c r="EW1067" s="1062">
        <v>5</v>
      </c>
      <c r="EX1067" s="1062">
        <v>12</v>
      </c>
      <c r="EY1067" s="1081">
        <v>1</v>
      </c>
      <c r="FB1067" s="1062">
        <v>0</v>
      </c>
      <c r="FC1067" s="1062">
        <v>8</v>
      </c>
      <c r="FD1067" s="1062">
        <v>8</v>
      </c>
      <c r="FE1067" s="1062">
        <v>16</v>
      </c>
      <c r="FF1067" s="1082">
        <v>1</v>
      </c>
      <c r="FJ1067" s="1062">
        <v>0</v>
      </c>
      <c r="FK1067" s="1062">
        <v>5</v>
      </c>
      <c r="FL1067" s="1062">
        <v>3</v>
      </c>
      <c r="FM1067" s="1062">
        <v>8</v>
      </c>
      <c r="FN1067" s="1124">
        <v>1</v>
      </c>
      <c r="FQ1067" s="1062">
        <v>0</v>
      </c>
      <c r="FR1067" s="1062">
        <v>8</v>
      </c>
      <c r="FS1067" s="1062">
        <v>7</v>
      </c>
      <c r="FT1067" s="1062">
        <v>15</v>
      </c>
      <c r="FU1067" s="1076">
        <v>1</v>
      </c>
      <c r="FY1067" s="1062">
        <v>0</v>
      </c>
      <c r="FZ1067" s="1062">
        <v>1</v>
      </c>
      <c r="GA1067" s="1062">
        <v>1</v>
      </c>
      <c r="GB1067" s="590">
        <v>2</v>
      </c>
      <c r="GC1067" s="1139">
        <v>1</v>
      </c>
      <c r="GE1067" s="589">
        <v>7</v>
      </c>
      <c r="GF1067" s="589">
        <v>23</v>
      </c>
      <c r="GG1067" s="589">
        <v>23</v>
      </c>
      <c r="GH1067" s="586">
        <v>0</v>
      </c>
      <c r="GI1067" s="586">
        <v>0</v>
      </c>
      <c r="GJ1067" s="586">
        <v>0</v>
      </c>
      <c r="GK1067" s="586">
        <v>0</v>
      </c>
    </row>
    <row r="1068" spans="1:193" hidden="1" x14ac:dyDescent="0.35">
      <c r="A1068" s="1225">
        <v>44216</v>
      </c>
      <c r="Q1068" s="1062">
        <v>0</v>
      </c>
      <c r="R1068" s="1062">
        <v>1</v>
      </c>
      <c r="S1068" s="1062">
        <v>6</v>
      </c>
      <c r="T1068" s="1062">
        <v>7</v>
      </c>
      <c r="U1068" s="1076">
        <v>1</v>
      </c>
      <c r="W1068" s="1631">
        <v>0</v>
      </c>
      <c r="X1068" s="1631">
        <v>2</v>
      </c>
      <c r="Y1068" s="1631">
        <v>6</v>
      </c>
      <c r="Z1068" s="1630">
        <v>8</v>
      </c>
      <c r="AA1068" s="1076">
        <v>1</v>
      </c>
      <c r="AC1068" s="1062">
        <v>4</v>
      </c>
      <c r="AD1068" s="1062">
        <v>0</v>
      </c>
      <c r="AE1068" s="1062">
        <v>3</v>
      </c>
      <c r="AF1068" s="1062">
        <v>7</v>
      </c>
      <c r="AG1068" s="1076">
        <v>1</v>
      </c>
      <c r="AJ1068" s="1062">
        <v>4</v>
      </c>
      <c r="AK1068" s="1062">
        <v>2</v>
      </c>
      <c r="AL1068" s="1062">
        <v>5</v>
      </c>
      <c r="AM1068" s="1062">
        <v>11</v>
      </c>
      <c r="AN1068" s="1076">
        <v>1</v>
      </c>
      <c r="AQ1068" s="1062">
        <v>0</v>
      </c>
      <c r="AR1068" s="1062">
        <v>2</v>
      </c>
      <c r="AS1068" s="1062">
        <v>4</v>
      </c>
      <c r="AT1068" s="1062">
        <v>6</v>
      </c>
      <c r="AU1068" s="1082">
        <v>1</v>
      </c>
      <c r="AX1068" s="1062">
        <v>0</v>
      </c>
      <c r="AY1068" s="1062">
        <v>2</v>
      </c>
      <c r="AZ1068" s="1062">
        <v>7</v>
      </c>
      <c r="BA1068" s="1062">
        <v>9</v>
      </c>
      <c r="BB1068" s="1082">
        <v>1</v>
      </c>
      <c r="BC1068" s="1082" t="s">
        <v>323</v>
      </c>
      <c r="BP1068" s="1062">
        <v>0</v>
      </c>
      <c r="BQ1068" s="1128">
        <v>1</v>
      </c>
      <c r="BR1068" s="1081">
        <v>0</v>
      </c>
      <c r="BV1068" s="1062">
        <v>0</v>
      </c>
      <c r="BW1068" s="1076">
        <v>1</v>
      </c>
      <c r="CA1068" s="1062">
        <v>0</v>
      </c>
      <c r="CB1068" s="1062">
        <v>0</v>
      </c>
      <c r="CC1068" s="1062">
        <v>4</v>
      </c>
      <c r="CD1068" s="1062">
        <v>4</v>
      </c>
      <c r="CE1068" s="1082">
        <v>1</v>
      </c>
      <c r="CF1068" s="1082" t="s">
        <v>323</v>
      </c>
      <c r="CH1068" s="1062">
        <v>1</v>
      </c>
      <c r="CI1068" s="1062">
        <v>0</v>
      </c>
      <c r="CJ1068" s="1062">
        <v>5</v>
      </c>
      <c r="CK1068" s="1062">
        <v>6</v>
      </c>
      <c r="CL1068" s="1082">
        <v>1</v>
      </c>
      <c r="CP1068" s="1062">
        <v>0</v>
      </c>
      <c r="CQ1068" s="1062">
        <v>0</v>
      </c>
      <c r="CR1068" s="1062">
        <v>0</v>
      </c>
      <c r="CS1068" s="1062">
        <v>0</v>
      </c>
      <c r="CT1068" s="1082">
        <v>1</v>
      </c>
      <c r="CU1068" s="1082" t="s">
        <v>323</v>
      </c>
      <c r="CW1068" s="1062">
        <v>0</v>
      </c>
      <c r="CX1068" s="1062">
        <v>0</v>
      </c>
      <c r="CY1068" s="1062">
        <v>0</v>
      </c>
      <c r="CZ1068" s="1062">
        <v>0</v>
      </c>
      <c r="DA1068" s="1082">
        <v>1</v>
      </c>
      <c r="DB1068" s="1082"/>
      <c r="DC1068" s="1082"/>
      <c r="DD1068" s="1082"/>
      <c r="DE1068" s="1082"/>
      <c r="DF1068" s="1082"/>
      <c r="DG1068" s="1082"/>
      <c r="DH1068" s="1082"/>
      <c r="DI1068" s="1082"/>
      <c r="DJ1068" s="1082"/>
      <c r="DK1068" s="1082"/>
      <c r="DL1068" s="1082"/>
      <c r="EF1068" s="1062">
        <v>3</v>
      </c>
      <c r="EG1068" s="1062">
        <v>0</v>
      </c>
      <c r="EH1068" s="1062">
        <v>3</v>
      </c>
      <c r="EI1068" s="1062">
        <v>6</v>
      </c>
      <c r="EJ1068" s="1082">
        <v>1</v>
      </c>
      <c r="EM1068" s="1062">
        <v>3</v>
      </c>
      <c r="EN1068" s="1062">
        <v>3</v>
      </c>
      <c r="EO1068" s="1062">
        <v>6</v>
      </c>
      <c r="EP1068" s="1062">
        <v>12</v>
      </c>
      <c r="EQ1068" s="1082">
        <v>1</v>
      </c>
      <c r="ER1068" s="1082" t="s">
        <v>323</v>
      </c>
      <c r="EU1068" s="1062">
        <v>0</v>
      </c>
      <c r="EV1068" s="1062">
        <v>4</v>
      </c>
      <c r="EW1068" s="1062">
        <v>7</v>
      </c>
      <c r="EX1068" s="1062">
        <v>11</v>
      </c>
      <c r="EY1068" s="1081">
        <v>1</v>
      </c>
      <c r="FB1068" s="1062">
        <v>0</v>
      </c>
      <c r="FC1068" s="1062">
        <v>7</v>
      </c>
      <c r="FD1068" s="1062">
        <v>10</v>
      </c>
      <c r="FE1068" s="1062">
        <v>17</v>
      </c>
      <c r="FF1068" s="1082">
        <v>1</v>
      </c>
      <c r="FJ1068" s="1062">
        <v>2</v>
      </c>
      <c r="FK1068" s="1062">
        <v>5</v>
      </c>
      <c r="FL1068" s="1062">
        <v>6</v>
      </c>
      <c r="FM1068" s="1062">
        <v>13</v>
      </c>
      <c r="FN1068" s="1124">
        <v>1</v>
      </c>
      <c r="FQ1068" s="1062">
        <v>2</v>
      </c>
      <c r="FR1068" s="1062">
        <v>10</v>
      </c>
      <c r="FS1068" s="1062">
        <v>11</v>
      </c>
      <c r="FT1068" s="1062">
        <v>23</v>
      </c>
      <c r="FU1068" s="1076">
        <v>1</v>
      </c>
      <c r="FY1068" s="1062">
        <v>0</v>
      </c>
      <c r="FZ1068" s="1062">
        <v>0</v>
      </c>
      <c r="GA1068" s="1062">
        <v>1</v>
      </c>
      <c r="GB1068" s="590">
        <v>1</v>
      </c>
      <c r="GC1068" s="1139">
        <v>1</v>
      </c>
      <c r="GE1068" s="589">
        <v>9</v>
      </c>
      <c r="GF1068" s="589">
        <v>11</v>
      </c>
      <c r="GG1068" s="589">
        <v>28</v>
      </c>
      <c r="GH1068" s="586">
        <v>0</v>
      </c>
      <c r="GI1068" s="586">
        <v>0</v>
      </c>
      <c r="GJ1068" s="586">
        <v>0</v>
      </c>
      <c r="GK1068" s="586">
        <v>0</v>
      </c>
    </row>
    <row r="1069" spans="1:193" hidden="1" x14ac:dyDescent="0.35">
      <c r="A1069" s="1225">
        <v>44217</v>
      </c>
      <c r="Q1069" s="1062">
        <v>0</v>
      </c>
      <c r="R1069" s="1062">
        <v>1</v>
      </c>
      <c r="S1069" s="1062">
        <v>7</v>
      </c>
      <c r="T1069" s="1062">
        <v>8</v>
      </c>
      <c r="U1069" s="1076">
        <v>1</v>
      </c>
      <c r="W1069" s="1631">
        <v>0</v>
      </c>
      <c r="X1069" s="1631">
        <v>1</v>
      </c>
      <c r="Y1069" s="1631">
        <v>7</v>
      </c>
      <c r="Z1069" s="1630">
        <v>8</v>
      </c>
      <c r="AA1069" s="1076">
        <v>1</v>
      </c>
      <c r="AC1069" s="1062">
        <v>3</v>
      </c>
      <c r="AD1069" s="1062">
        <v>1</v>
      </c>
      <c r="AE1069" s="1062">
        <v>4</v>
      </c>
      <c r="AF1069" s="1062">
        <v>8</v>
      </c>
      <c r="AG1069" s="1076">
        <v>1</v>
      </c>
      <c r="AJ1069" s="1062">
        <v>3</v>
      </c>
      <c r="AK1069" s="1062">
        <v>2</v>
      </c>
      <c r="AL1069" s="1062">
        <v>6</v>
      </c>
      <c r="AM1069" s="1062">
        <v>11</v>
      </c>
      <c r="AN1069" s="1076">
        <v>1</v>
      </c>
      <c r="AQ1069" s="1062">
        <v>1</v>
      </c>
      <c r="AR1069" s="1062">
        <v>4</v>
      </c>
      <c r="AS1069" s="1062">
        <v>4</v>
      </c>
      <c r="AT1069" s="1062">
        <v>9</v>
      </c>
      <c r="AU1069" s="1082">
        <v>1</v>
      </c>
      <c r="AX1069" s="1062">
        <v>1</v>
      </c>
      <c r="AY1069" s="1062">
        <v>5</v>
      </c>
      <c r="AZ1069" s="1062">
        <v>6</v>
      </c>
      <c r="BA1069" s="1062">
        <v>12</v>
      </c>
      <c r="BB1069" s="1082">
        <v>1</v>
      </c>
      <c r="BC1069" s="1082" t="s">
        <v>323</v>
      </c>
      <c r="BP1069" s="1062">
        <v>0</v>
      </c>
      <c r="BQ1069" s="1128">
        <v>1</v>
      </c>
      <c r="BR1069" s="1081">
        <v>0</v>
      </c>
      <c r="BV1069" s="1062">
        <v>0</v>
      </c>
      <c r="BW1069" s="1076">
        <v>1</v>
      </c>
      <c r="CA1069" s="1062">
        <v>0</v>
      </c>
      <c r="CB1069" s="1062">
        <v>1</v>
      </c>
      <c r="CC1069" s="1062">
        <v>4</v>
      </c>
      <c r="CD1069" s="1062">
        <v>5</v>
      </c>
      <c r="CE1069" s="1082">
        <v>1</v>
      </c>
      <c r="CF1069" s="1082" t="s">
        <v>323</v>
      </c>
      <c r="CH1069" s="1062">
        <v>3</v>
      </c>
      <c r="CI1069" s="1062">
        <v>3</v>
      </c>
      <c r="CJ1069" s="1062">
        <v>10</v>
      </c>
      <c r="CK1069" s="1062">
        <v>16</v>
      </c>
      <c r="CL1069" s="1082">
        <v>1</v>
      </c>
      <c r="CP1069" s="1062">
        <v>0</v>
      </c>
      <c r="CQ1069" s="1062">
        <v>0</v>
      </c>
      <c r="CR1069" s="1062">
        <v>0</v>
      </c>
      <c r="CS1069" s="1062">
        <v>0</v>
      </c>
      <c r="CT1069" s="1082">
        <v>1</v>
      </c>
      <c r="CU1069" s="1082" t="s">
        <v>323</v>
      </c>
      <c r="CW1069" s="1062">
        <v>0</v>
      </c>
      <c r="CX1069" s="1062">
        <v>0</v>
      </c>
      <c r="CY1069" s="1062">
        <v>0</v>
      </c>
      <c r="CZ1069" s="1062">
        <v>0</v>
      </c>
      <c r="DA1069" s="1082">
        <v>1</v>
      </c>
      <c r="DB1069" s="1082"/>
      <c r="DC1069" s="1082"/>
      <c r="DD1069" s="1082"/>
      <c r="DE1069" s="1082"/>
      <c r="DF1069" s="1082"/>
      <c r="DG1069" s="1082"/>
      <c r="DH1069" s="1082"/>
      <c r="DI1069" s="1082"/>
      <c r="DJ1069" s="1082"/>
      <c r="DK1069" s="1082"/>
      <c r="DL1069" s="1082"/>
      <c r="EF1069" s="1062">
        <v>2</v>
      </c>
      <c r="EG1069" s="1062">
        <v>0</v>
      </c>
      <c r="EH1069" s="1062">
        <v>0</v>
      </c>
      <c r="EI1069" s="1062">
        <v>2</v>
      </c>
      <c r="EJ1069" s="1082">
        <v>1</v>
      </c>
      <c r="EM1069" s="1062">
        <v>5</v>
      </c>
      <c r="EN1069" s="1062">
        <v>2</v>
      </c>
      <c r="EO1069" s="1062">
        <v>4</v>
      </c>
      <c r="EP1069" s="1062">
        <v>11</v>
      </c>
      <c r="EQ1069" s="1082">
        <v>1</v>
      </c>
      <c r="ER1069" s="1082" t="s">
        <v>323</v>
      </c>
      <c r="EU1069" s="1062">
        <v>1</v>
      </c>
      <c r="EV1069" s="1062">
        <v>4</v>
      </c>
      <c r="EW1069" s="1062">
        <v>5</v>
      </c>
      <c r="EX1069" s="1062">
        <v>10</v>
      </c>
      <c r="EY1069" s="1081">
        <v>1</v>
      </c>
      <c r="FB1069" s="1062">
        <v>1</v>
      </c>
      <c r="FC1069" s="1062">
        <v>7</v>
      </c>
      <c r="FD1069" s="1062">
        <v>8</v>
      </c>
      <c r="FE1069" s="1062">
        <v>16</v>
      </c>
      <c r="FF1069" s="1082">
        <v>1</v>
      </c>
      <c r="FJ1069" s="1062">
        <v>0</v>
      </c>
      <c r="FK1069" s="1062">
        <v>6</v>
      </c>
      <c r="FL1069" s="1062">
        <v>1</v>
      </c>
      <c r="FM1069" s="1062">
        <v>7</v>
      </c>
      <c r="FN1069" s="1124">
        <v>1</v>
      </c>
      <c r="FQ1069" s="1062">
        <v>0</v>
      </c>
      <c r="FR1069" s="1062">
        <v>7</v>
      </c>
      <c r="FS1069" s="1062">
        <v>2</v>
      </c>
      <c r="FT1069" s="1062">
        <v>9</v>
      </c>
      <c r="FU1069" s="1076">
        <v>1</v>
      </c>
      <c r="FY1069" s="1062">
        <v>0</v>
      </c>
      <c r="FZ1069" s="1062">
        <v>0</v>
      </c>
      <c r="GA1069" s="1062">
        <v>2</v>
      </c>
      <c r="GB1069" s="590">
        <v>2</v>
      </c>
      <c r="GC1069" s="1139">
        <v>1</v>
      </c>
      <c r="GE1069" s="589">
        <v>7</v>
      </c>
      <c r="GF1069" s="589">
        <v>16</v>
      </c>
      <c r="GG1069" s="589">
        <v>20</v>
      </c>
      <c r="GH1069" s="586">
        <v>1</v>
      </c>
      <c r="GI1069" s="586">
        <v>0</v>
      </c>
      <c r="GJ1069" s="586">
        <v>0</v>
      </c>
      <c r="GK1069" s="586">
        <v>1</v>
      </c>
    </row>
    <row r="1070" spans="1:193" hidden="1" x14ac:dyDescent="0.35">
      <c r="A1070" s="1227">
        <v>44218</v>
      </c>
      <c r="Q1070" s="1062">
        <v>0</v>
      </c>
      <c r="R1070" s="1062">
        <v>11</v>
      </c>
      <c r="S1070" s="1062">
        <v>9</v>
      </c>
      <c r="T1070" s="1062">
        <v>20</v>
      </c>
      <c r="U1070" s="1076">
        <v>1</v>
      </c>
      <c r="W1070" s="1631">
        <v>0</v>
      </c>
      <c r="X1070" s="1631">
        <v>11</v>
      </c>
      <c r="Y1070" s="1631">
        <v>10</v>
      </c>
      <c r="Z1070" s="1630">
        <v>21</v>
      </c>
      <c r="AA1070" s="1076">
        <v>1</v>
      </c>
      <c r="AC1070" s="1062">
        <v>1</v>
      </c>
      <c r="AD1070" s="1062">
        <v>0</v>
      </c>
      <c r="AE1070" s="1062">
        <v>3</v>
      </c>
      <c r="AF1070" s="1062">
        <v>4</v>
      </c>
      <c r="AG1070" s="1076">
        <v>1</v>
      </c>
      <c r="AJ1070" s="1062">
        <v>1</v>
      </c>
      <c r="AK1070" s="1062">
        <v>1</v>
      </c>
      <c r="AL1070" s="1062">
        <v>6</v>
      </c>
      <c r="AM1070" s="1062">
        <v>8</v>
      </c>
      <c r="AN1070" s="1076">
        <v>1</v>
      </c>
      <c r="AQ1070" s="1062">
        <v>0</v>
      </c>
      <c r="AR1070" s="1062">
        <v>3</v>
      </c>
      <c r="AS1070" s="1062">
        <v>4</v>
      </c>
      <c r="AT1070" s="1062">
        <v>7</v>
      </c>
      <c r="AU1070" s="1082">
        <v>1</v>
      </c>
      <c r="AX1070" s="1062">
        <v>0</v>
      </c>
      <c r="AY1070" s="1062">
        <v>3</v>
      </c>
      <c r="AZ1070" s="1062">
        <v>7</v>
      </c>
      <c r="BA1070" s="1062">
        <v>10</v>
      </c>
      <c r="BB1070" s="1082">
        <v>1</v>
      </c>
      <c r="BC1070" s="1082" t="s">
        <v>323</v>
      </c>
      <c r="BP1070" s="1062">
        <v>0</v>
      </c>
      <c r="BQ1070" s="1128">
        <v>1</v>
      </c>
      <c r="BR1070" s="1081">
        <v>0</v>
      </c>
      <c r="BV1070" s="1062">
        <v>0</v>
      </c>
      <c r="BW1070" s="1076">
        <v>1</v>
      </c>
      <c r="CA1070" s="1062">
        <v>1</v>
      </c>
      <c r="CB1070" s="1062">
        <v>3</v>
      </c>
      <c r="CC1070" s="1062">
        <v>7</v>
      </c>
      <c r="CD1070" s="1062">
        <v>11</v>
      </c>
      <c r="CE1070" s="1082">
        <v>1</v>
      </c>
      <c r="CF1070" s="1082" t="s">
        <v>323</v>
      </c>
      <c r="CH1070" s="1062">
        <v>4</v>
      </c>
      <c r="CI1070" s="1062">
        <v>4</v>
      </c>
      <c r="CJ1070" s="1062">
        <v>13</v>
      </c>
      <c r="CK1070" s="1062">
        <v>21</v>
      </c>
      <c r="CL1070" s="1082">
        <v>1</v>
      </c>
      <c r="CP1070" s="1062">
        <v>0</v>
      </c>
      <c r="CQ1070" s="1062">
        <v>0</v>
      </c>
      <c r="CR1070" s="1062">
        <v>0</v>
      </c>
      <c r="CS1070" s="1062">
        <v>0</v>
      </c>
      <c r="CT1070" s="1082">
        <v>1</v>
      </c>
      <c r="CU1070" s="1082" t="s">
        <v>323</v>
      </c>
      <c r="CW1070" s="1062">
        <v>0</v>
      </c>
      <c r="CX1070" s="1062">
        <v>0</v>
      </c>
      <c r="CY1070" s="1062">
        <v>0</v>
      </c>
      <c r="CZ1070" s="1062">
        <v>0</v>
      </c>
      <c r="DA1070" s="1082">
        <v>1</v>
      </c>
      <c r="DB1070" s="1082"/>
      <c r="DC1070" s="1082"/>
      <c r="DD1070" s="1082"/>
      <c r="DE1070" s="1082"/>
      <c r="DF1070" s="1082"/>
      <c r="DG1070" s="1082"/>
      <c r="DH1070" s="1082"/>
      <c r="DI1070" s="1082"/>
      <c r="DJ1070" s="1082"/>
      <c r="DK1070" s="1082"/>
      <c r="DL1070" s="1082"/>
      <c r="EF1070" s="1062">
        <v>1</v>
      </c>
      <c r="EG1070" s="1062">
        <v>2</v>
      </c>
      <c r="EH1070" s="1062">
        <v>2</v>
      </c>
      <c r="EI1070" s="1062">
        <v>5</v>
      </c>
      <c r="EJ1070" s="1082">
        <v>1</v>
      </c>
      <c r="EM1070" s="1062">
        <v>4</v>
      </c>
      <c r="EN1070" s="1062">
        <v>4</v>
      </c>
      <c r="EO1070" s="1062">
        <v>8</v>
      </c>
      <c r="EP1070" s="1062">
        <v>16</v>
      </c>
      <c r="EQ1070" s="1082">
        <v>1</v>
      </c>
      <c r="ER1070" s="1082" t="s">
        <v>323</v>
      </c>
      <c r="EU1070" s="1062">
        <v>0</v>
      </c>
      <c r="EV1070" s="1062">
        <v>3</v>
      </c>
      <c r="EW1070" s="1062">
        <v>4</v>
      </c>
      <c r="EX1070" s="1062">
        <v>7</v>
      </c>
      <c r="EY1070" s="1081">
        <v>1</v>
      </c>
      <c r="FB1070" s="1062">
        <v>1</v>
      </c>
      <c r="FC1070" s="1062">
        <v>6</v>
      </c>
      <c r="FD1070" s="1062">
        <v>10</v>
      </c>
      <c r="FE1070" s="1062">
        <v>17</v>
      </c>
      <c r="FF1070" s="1082">
        <v>1</v>
      </c>
      <c r="FJ1070" s="1062">
        <v>0</v>
      </c>
      <c r="FK1070" s="1062">
        <v>6</v>
      </c>
      <c r="FL1070" s="1062">
        <v>7</v>
      </c>
      <c r="FM1070" s="1062">
        <v>13</v>
      </c>
      <c r="FN1070" s="1124">
        <v>1</v>
      </c>
      <c r="FQ1070" s="1062">
        <v>1</v>
      </c>
      <c r="FR1070" s="1062">
        <v>8</v>
      </c>
      <c r="FS1070" s="1062">
        <v>12</v>
      </c>
      <c r="FT1070" s="1062">
        <v>21</v>
      </c>
      <c r="FU1070" s="1076">
        <v>1</v>
      </c>
      <c r="FY1070" s="1062">
        <v>0</v>
      </c>
      <c r="FZ1070" s="1062">
        <v>0</v>
      </c>
      <c r="GA1070" s="1062">
        <v>1</v>
      </c>
      <c r="GB1070" s="590">
        <v>1</v>
      </c>
      <c r="GC1070" s="1139">
        <v>1</v>
      </c>
      <c r="GE1070" s="589">
        <v>3</v>
      </c>
      <c r="GF1070" s="589">
        <v>17</v>
      </c>
      <c r="GG1070" s="589">
        <v>28</v>
      </c>
      <c r="GH1070" s="586">
        <v>0</v>
      </c>
      <c r="GI1070" s="586">
        <v>0</v>
      </c>
      <c r="GJ1070" s="586">
        <v>0</v>
      </c>
      <c r="GK1070" s="586">
        <v>0</v>
      </c>
    </row>
    <row r="1071" spans="1:193" hidden="1" x14ac:dyDescent="0.35">
      <c r="A1071" s="1225">
        <v>44221</v>
      </c>
      <c r="Q1071" s="1062">
        <v>0</v>
      </c>
      <c r="R1071" s="1062">
        <v>3</v>
      </c>
      <c r="S1071" s="1062">
        <v>5</v>
      </c>
      <c r="T1071" s="1062">
        <v>8</v>
      </c>
      <c r="U1071" s="1076">
        <v>1</v>
      </c>
      <c r="W1071" s="1631">
        <v>0</v>
      </c>
      <c r="X1071" s="1631">
        <v>3</v>
      </c>
      <c r="Y1071" s="1631">
        <v>5</v>
      </c>
      <c r="Z1071" s="1630">
        <v>8</v>
      </c>
      <c r="AA1071" s="1076">
        <v>1</v>
      </c>
      <c r="AC1071" s="1062">
        <v>0</v>
      </c>
      <c r="AD1071" s="1062">
        <v>2</v>
      </c>
      <c r="AE1071" s="1062">
        <v>5</v>
      </c>
      <c r="AF1071" s="1062">
        <v>7</v>
      </c>
      <c r="AG1071" s="1076">
        <v>1</v>
      </c>
      <c r="AJ1071" s="1062">
        <v>0</v>
      </c>
      <c r="AK1071" s="1062">
        <v>3</v>
      </c>
      <c r="AL1071" s="1062">
        <v>5</v>
      </c>
      <c r="AM1071" s="1062">
        <v>8</v>
      </c>
      <c r="AN1071" s="1076">
        <v>1</v>
      </c>
      <c r="AQ1071" s="1062">
        <v>1</v>
      </c>
      <c r="AR1071" s="1062">
        <v>0</v>
      </c>
      <c r="AS1071" s="1062">
        <v>2</v>
      </c>
      <c r="AT1071" s="1062">
        <v>3</v>
      </c>
      <c r="AU1071" s="1082">
        <v>1</v>
      </c>
      <c r="AX1071" s="1062">
        <v>1</v>
      </c>
      <c r="AY1071" s="1062">
        <v>1</v>
      </c>
      <c r="AZ1071" s="1062">
        <v>3</v>
      </c>
      <c r="BA1071" s="1062">
        <v>5</v>
      </c>
      <c r="BB1071" s="1082">
        <v>1</v>
      </c>
      <c r="BC1071" s="1082" t="s">
        <v>323</v>
      </c>
      <c r="BP1071" s="1062">
        <v>0</v>
      </c>
      <c r="BQ1071" s="1128">
        <v>1</v>
      </c>
      <c r="BR1071" s="1081">
        <v>0</v>
      </c>
      <c r="BV1071" s="1062">
        <v>0</v>
      </c>
      <c r="BW1071" s="1076">
        <v>1</v>
      </c>
      <c r="CA1071" s="1062">
        <v>1</v>
      </c>
      <c r="CB1071" s="1062">
        <v>4</v>
      </c>
      <c r="CC1071" s="1062">
        <v>4</v>
      </c>
      <c r="CD1071" s="1062">
        <v>9</v>
      </c>
      <c r="CE1071" s="1082">
        <v>1</v>
      </c>
      <c r="CF1071" s="1082" t="s">
        <v>323</v>
      </c>
      <c r="CH1071" s="1062">
        <v>4</v>
      </c>
      <c r="CI1071" s="1062">
        <v>7</v>
      </c>
      <c r="CJ1071" s="1062">
        <v>8</v>
      </c>
      <c r="CK1071" s="1062">
        <v>19</v>
      </c>
      <c r="CL1071" s="1082">
        <v>1</v>
      </c>
      <c r="CP1071" s="1062">
        <v>4</v>
      </c>
      <c r="CQ1071" s="1062">
        <v>0</v>
      </c>
      <c r="CR1071" s="1062">
        <v>0</v>
      </c>
      <c r="CS1071" s="1062">
        <v>4</v>
      </c>
      <c r="CT1071" s="1082">
        <v>1</v>
      </c>
      <c r="CU1071" s="1082" t="s">
        <v>323</v>
      </c>
      <c r="CW1071" s="1062">
        <v>4</v>
      </c>
      <c r="CX1071" s="1062">
        <v>0</v>
      </c>
      <c r="CY1071" s="1062">
        <v>0</v>
      </c>
      <c r="CZ1071" s="1062">
        <v>4</v>
      </c>
      <c r="DA1071" s="1082">
        <v>1</v>
      </c>
      <c r="DB1071" s="1082"/>
      <c r="DC1071" s="1082"/>
      <c r="DD1071" s="1082"/>
      <c r="DE1071" s="1082"/>
      <c r="DF1071" s="1082"/>
      <c r="DG1071" s="1082"/>
      <c r="DH1071" s="1082"/>
      <c r="DI1071" s="1082"/>
      <c r="DJ1071" s="1082"/>
      <c r="DK1071" s="1082"/>
      <c r="DL1071" s="1082"/>
      <c r="EF1071" s="1062">
        <v>2</v>
      </c>
      <c r="EG1071" s="1062">
        <v>3</v>
      </c>
      <c r="EH1071" s="1062">
        <v>0</v>
      </c>
      <c r="EI1071" s="1062">
        <v>5</v>
      </c>
      <c r="EJ1071" s="1082">
        <v>1</v>
      </c>
      <c r="EM1071" s="1062">
        <v>3</v>
      </c>
      <c r="EN1071" s="1062">
        <v>5</v>
      </c>
      <c r="EO1071" s="1062">
        <v>11</v>
      </c>
      <c r="EP1071" s="1062">
        <v>19</v>
      </c>
      <c r="EQ1071" s="1082">
        <v>1</v>
      </c>
      <c r="ER1071" s="1082" t="s">
        <v>323</v>
      </c>
      <c r="EU1071" s="1062">
        <v>1</v>
      </c>
      <c r="EV1071" s="1062">
        <v>1</v>
      </c>
      <c r="EW1071" s="1062">
        <v>0</v>
      </c>
      <c r="EX1071" s="1062">
        <v>2</v>
      </c>
      <c r="EY1071" s="1081">
        <v>1</v>
      </c>
      <c r="FB1071" s="1062">
        <v>2</v>
      </c>
      <c r="FC1071" s="1062">
        <v>2</v>
      </c>
      <c r="FD1071" s="1062">
        <v>3</v>
      </c>
      <c r="FE1071" s="1062">
        <v>7</v>
      </c>
      <c r="FF1071" s="1082">
        <v>1</v>
      </c>
      <c r="FJ1071" s="1062">
        <v>0</v>
      </c>
      <c r="FK1071" s="1062">
        <v>5</v>
      </c>
      <c r="FL1071" s="1062">
        <v>8</v>
      </c>
      <c r="FM1071" s="1062">
        <v>13</v>
      </c>
      <c r="FN1071" s="1124">
        <v>1</v>
      </c>
      <c r="FQ1071" s="1062">
        <v>0</v>
      </c>
      <c r="FR1071" s="1062">
        <v>7</v>
      </c>
      <c r="FS1071" s="1062">
        <v>9</v>
      </c>
      <c r="FT1071" s="1062">
        <v>16</v>
      </c>
      <c r="FU1071" s="1076">
        <v>1</v>
      </c>
      <c r="FY1071" s="1062">
        <v>0</v>
      </c>
      <c r="FZ1071" s="1062">
        <v>0</v>
      </c>
      <c r="GA1071" s="1062">
        <v>0</v>
      </c>
      <c r="GB1071" s="590">
        <v>0</v>
      </c>
      <c r="GC1071" s="1139">
        <v>1</v>
      </c>
      <c r="GE1071" s="589">
        <v>9</v>
      </c>
      <c r="GF1071" s="589">
        <v>15</v>
      </c>
      <c r="GG1071" s="589">
        <v>19</v>
      </c>
      <c r="GH1071" s="586">
        <v>0</v>
      </c>
      <c r="GI1071" s="586">
        <v>0</v>
      </c>
      <c r="GJ1071" s="586">
        <v>0</v>
      </c>
      <c r="GK1071" s="586">
        <v>0</v>
      </c>
    </row>
    <row r="1072" spans="1:193" hidden="1" x14ac:dyDescent="0.35">
      <c r="A1072" s="1225">
        <v>44222</v>
      </c>
      <c r="Q1072" s="1062">
        <v>1</v>
      </c>
      <c r="R1072" s="1062">
        <v>2</v>
      </c>
      <c r="S1072" s="1062">
        <v>10</v>
      </c>
      <c r="T1072" s="1062">
        <v>13</v>
      </c>
      <c r="U1072" s="1076">
        <v>1</v>
      </c>
      <c r="W1072" s="1631">
        <v>1</v>
      </c>
      <c r="X1072" s="1631">
        <v>2</v>
      </c>
      <c r="Y1072" s="1631">
        <v>11</v>
      </c>
      <c r="Z1072" s="1630">
        <v>14</v>
      </c>
      <c r="AA1072" s="1076">
        <v>1</v>
      </c>
      <c r="AC1072" s="1062">
        <v>0</v>
      </c>
      <c r="AD1072" s="1062">
        <v>3</v>
      </c>
      <c r="AE1072" s="1062">
        <v>6</v>
      </c>
      <c r="AF1072" s="1062">
        <v>9</v>
      </c>
      <c r="AG1072" s="1076">
        <v>1</v>
      </c>
      <c r="AJ1072" s="1062">
        <v>0</v>
      </c>
      <c r="AK1072" s="1062">
        <v>5</v>
      </c>
      <c r="AL1072" s="1062">
        <v>7</v>
      </c>
      <c r="AM1072" s="1062">
        <v>12</v>
      </c>
      <c r="AN1072" s="1076">
        <v>1</v>
      </c>
      <c r="AQ1072" s="1062">
        <v>0</v>
      </c>
      <c r="AR1072" s="1062">
        <v>1</v>
      </c>
      <c r="AS1072" s="1062">
        <v>2</v>
      </c>
      <c r="AT1072" s="1062">
        <v>3</v>
      </c>
      <c r="AU1072" s="1082">
        <v>1</v>
      </c>
      <c r="AX1072" s="1062">
        <v>0</v>
      </c>
      <c r="AY1072" s="1062">
        <v>1</v>
      </c>
      <c r="AZ1072" s="1062">
        <v>3</v>
      </c>
      <c r="BA1072" s="1062">
        <v>4</v>
      </c>
      <c r="BB1072" s="1082">
        <v>1</v>
      </c>
      <c r="BC1072" s="1082" t="s">
        <v>323</v>
      </c>
      <c r="BP1072" s="1062">
        <v>0</v>
      </c>
      <c r="BQ1072" s="1128">
        <v>1</v>
      </c>
      <c r="BR1072" s="1081">
        <v>0</v>
      </c>
      <c r="BV1072" s="1062">
        <v>0</v>
      </c>
      <c r="BW1072" s="1076">
        <v>1</v>
      </c>
      <c r="CA1072" s="1062">
        <v>2</v>
      </c>
      <c r="CB1072" s="1062">
        <v>0</v>
      </c>
      <c r="CC1072" s="1062">
        <v>8</v>
      </c>
      <c r="CD1072" s="1062">
        <v>10</v>
      </c>
      <c r="CE1072" s="1082">
        <v>1</v>
      </c>
      <c r="CF1072" s="1082" t="s">
        <v>323</v>
      </c>
      <c r="CH1072" s="1062">
        <v>3</v>
      </c>
      <c r="CI1072" s="1062">
        <v>3</v>
      </c>
      <c r="CJ1072" s="1062">
        <v>12</v>
      </c>
      <c r="CK1072" s="1062">
        <v>18</v>
      </c>
      <c r="CL1072" s="1082">
        <v>1</v>
      </c>
      <c r="CP1072" s="1062">
        <v>0</v>
      </c>
      <c r="CQ1072" s="1062">
        <v>0</v>
      </c>
      <c r="CR1072" s="1062">
        <v>0</v>
      </c>
      <c r="CS1072" s="1062">
        <v>0</v>
      </c>
      <c r="CT1072" s="1082">
        <v>1</v>
      </c>
      <c r="CU1072" s="1082" t="s">
        <v>323</v>
      </c>
      <c r="CW1072" s="1062">
        <v>0</v>
      </c>
      <c r="CX1072" s="1062">
        <v>0</v>
      </c>
      <c r="CY1072" s="1062">
        <v>0</v>
      </c>
      <c r="CZ1072" s="1062">
        <v>0</v>
      </c>
      <c r="DA1072" s="1082">
        <v>1</v>
      </c>
      <c r="DB1072" s="1082"/>
      <c r="DC1072" s="1082"/>
      <c r="DD1072" s="1082"/>
      <c r="DE1072" s="1082"/>
      <c r="DF1072" s="1082"/>
      <c r="DG1072" s="1082"/>
      <c r="DH1072" s="1082"/>
      <c r="DI1072" s="1082"/>
      <c r="DJ1072" s="1082"/>
      <c r="DK1072" s="1082"/>
      <c r="DL1072" s="1082"/>
      <c r="EF1072" s="1062">
        <v>0</v>
      </c>
      <c r="EG1072" s="1062">
        <v>2</v>
      </c>
      <c r="EH1072" s="1062">
        <v>9</v>
      </c>
      <c r="EI1072" s="1062">
        <v>11</v>
      </c>
      <c r="EJ1072" s="1082">
        <v>1</v>
      </c>
      <c r="EM1072" s="1062">
        <v>0</v>
      </c>
      <c r="EN1072" s="1062">
        <v>3</v>
      </c>
      <c r="EO1072" s="1062">
        <v>12</v>
      </c>
      <c r="EP1072" s="1062">
        <v>15</v>
      </c>
      <c r="EQ1072" s="1082">
        <v>1</v>
      </c>
      <c r="ER1072" s="1082" t="s">
        <v>323</v>
      </c>
      <c r="EU1072" s="1062">
        <v>1</v>
      </c>
      <c r="EV1072" s="1062">
        <v>2</v>
      </c>
      <c r="EW1072" s="1062">
        <v>1</v>
      </c>
      <c r="EX1072" s="1062">
        <v>4</v>
      </c>
      <c r="EY1072" s="1081">
        <v>1</v>
      </c>
      <c r="FB1072" s="1062">
        <v>1</v>
      </c>
      <c r="FC1072" s="1062">
        <v>2</v>
      </c>
      <c r="FD1072" s="1062">
        <v>3</v>
      </c>
      <c r="FE1072" s="1062">
        <v>6</v>
      </c>
      <c r="FF1072" s="1082">
        <v>1</v>
      </c>
      <c r="FJ1072" s="1062">
        <v>0</v>
      </c>
      <c r="FK1072" s="1062">
        <v>5</v>
      </c>
      <c r="FL1072" s="1062">
        <v>6</v>
      </c>
      <c r="FM1072" s="1062">
        <v>11</v>
      </c>
      <c r="FN1072" s="1124">
        <v>1</v>
      </c>
      <c r="FQ1072" s="1062">
        <v>1</v>
      </c>
      <c r="FR1072" s="1062">
        <v>7</v>
      </c>
      <c r="FS1072" s="1062">
        <v>8</v>
      </c>
      <c r="FT1072" s="1062">
        <v>16</v>
      </c>
      <c r="FU1072" s="1076">
        <v>1</v>
      </c>
      <c r="FY1072" s="1062">
        <v>1</v>
      </c>
      <c r="FZ1072" s="1062">
        <v>1</v>
      </c>
      <c r="GA1072" s="1062">
        <v>0</v>
      </c>
      <c r="GB1072" s="590">
        <v>2</v>
      </c>
      <c r="GC1072" s="1139">
        <v>1</v>
      </c>
      <c r="GE1072" s="589">
        <v>4</v>
      </c>
      <c r="GF1072" s="589">
        <v>14</v>
      </c>
      <c r="GG1072" s="589">
        <v>32</v>
      </c>
      <c r="GH1072" s="586">
        <v>0</v>
      </c>
      <c r="GI1072" s="586">
        <v>0</v>
      </c>
      <c r="GJ1072" s="586">
        <v>0</v>
      </c>
      <c r="GK1072" s="586">
        <v>0</v>
      </c>
    </row>
    <row r="1073" spans="1:195" hidden="1" x14ac:dyDescent="0.35">
      <c r="A1073" s="1225">
        <v>44223</v>
      </c>
      <c r="Q1073" s="1062">
        <v>0</v>
      </c>
      <c r="R1073" s="1062">
        <v>2</v>
      </c>
      <c r="S1073" s="1062">
        <v>12</v>
      </c>
      <c r="T1073" s="1062">
        <v>14</v>
      </c>
      <c r="U1073" s="1076">
        <v>1</v>
      </c>
      <c r="W1073" s="1631">
        <v>0</v>
      </c>
      <c r="X1073" s="1631">
        <v>2</v>
      </c>
      <c r="Y1073" s="1631">
        <v>12</v>
      </c>
      <c r="Z1073" s="1630">
        <v>14</v>
      </c>
      <c r="AA1073" s="1076">
        <v>1</v>
      </c>
      <c r="AC1073" s="1062">
        <v>1</v>
      </c>
      <c r="AD1073" s="1062">
        <v>5</v>
      </c>
      <c r="AE1073" s="1062">
        <v>6</v>
      </c>
      <c r="AF1073" s="1062">
        <v>12</v>
      </c>
      <c r="AG1073" s="1076">
        <v>1</v>
      </c>
      <c r="AJ1073" s="1062">
        <v>0</v>
      </c>
      <c r="AK1073" s="1062">
        <v>6</v>
      </c>
      <c r="AL1073" s="1062">
        <v>7</v>
      </c>
      <c r="AM1073" s="1062">
        <v>13</v>
      </c>
      <c r="AN1073" s="1076">
        <v>1</v>
      </c>
      <c r="AQ1073" s="1062">
        <v>0</v>
      </c>
      <c r="AR1073" s="1062">
        <v>0</v>
      </c>
      <c r="AS1073" s="1062">
        <v>2</v>
      </c>
      <c r="AT1073" s="1062">
        <v>2</v>
      </c>
      <c r="AU1073" s="1082">
        <v>1</v>
      </c>
      <c r="AX1073" s="1062">
        <v>0</v>
      </c>
      <c r="AY1073" s="1062">
        <v>0</v>
      </c>
      <c r="AZ1073" s="1062">
        <v>3</v>
      </c>
      <c r="BA1073" s="1062">
        <v>3</v>
      </c>
      <c r="BB1073" s="1082">
        <v>1</v>
      </c>
      <c r="BC1073" s="1082" t="s">
        <v>323</v>
      </c>
      <c r="BP1073" s="1062">
        <v>0</v>
      </c>
      <c r="BQ1073" s="1128">
        <v>1</v>
      </c>
      <c r="BR1073" s="1081">
        <v>0</v>
      </c>
      <c r="BV1073" s="1062">
        <v>0</v>
      </c>
      <c r="BW1073" s="1076">
        <v>1</v>
      </c>
      <c r="CA1073" s="1062">
        <v>1</v>
      </c>
      <c r="CB1073" s="1062">
        <v>6</v>
      </c>
      <c r="CC1073" s="1062">
        <v>8</v>
      </c>
      <c r="CD1073" s="1062">
        <v>15</v>
      </c>
      <c r="CE1073" s="1082">
        <v>1</v>
      </c>
      <c r="CF1073" s="1082" t="s">
        <v>323</v>
      </c>
      <c r="CH1073" s="1062">
        <v>4</v>
      </c>
      <c r="CI1073" s="1062">
        <v>6</v>
      </c>
      <c r="CJ1073" s="1062">
        <v>11</v>
      </c>
      <c r="CK1073" s="1062">
        <v>21</v>
      </c>
      <c r="CL1073" s="1082">
        <v>1</v>
      </c>
      <c r="CP1073" s="1062">
        <v>0</v>
      </c>
      <c r="CQ1073" s="1062">
        <v>0</v>
      </c>
      <c r="CR1073" s="1062">
        <v>0</v>
      </c>
      <c r="CS1073" s="1062">
        <v>0</v>
      </c>
      <c r="CT1073" s="1082">
        <v>1</v>
      </c>
      <c r="CU1073" s="1082" t="s">
        <v>323</v>
      </c>
      <c r="CW1073" s="1062">
        <v>0</v>
      </c>
      <c r="CX1073" s="1062">
        <v>0</v>
      </c>
      <c r="CY1073" s="1062">
        <v>0</v>
      </c>
      <c r="CZ1073" s="1062">
        <v>0</v>
      </c>
      <c r="DA1073" s="1082">
        <v>1</v>
      </c>
      <c r="DB1073" s="1082"/>
      <c r="DC1073" s="1082"/>
      <c r="DD1073" s="1082"/>
      <c r="DE1073" s="1082"/>
      <c r="DF1073" s="1082"/>
      <c r="DG1073" s="1082"/>
      <c r="DH1073" s="1082"/>
      <c r="DI1073" s="1082"/>
      <c r="DJ1073" s="1082"/>
      <c r="DK1073" s="1082"/>
      <c r="DL1073" s="1082"/>
      <c r="EF1073" s="1062">
        <v>0</v>
      </c>
      <c r="EG1073" s="1062">
        <v>0</v>
      </c>
      <c r="EH1073" s="1062">
        <v>2</v>
      </c>
      <c r="EI1073" s="1062">
        <v>2</v>
      </c>
      <c r="EJ1073" s="1082">
        <v>1</v>
      </c>
      <c r="EM1073" s="1062">
        <v>0</v>
      </c>
      <c r="EN1073" s="1062">
        <v>2</v>
      </c>
      <c r="EO1073" s="1062">
        <v>3</v>
      </c>
      <c r="EP1073" s="1062">
        <v>5</v>
      </c>
      <c r="EQ1073" s="1082">
        <v>1</v>
      </c>
      <c r="ER1073" s="1082" t="s">
        <v>323</v>
      </c>
      <c r="EU1073" s="1062">
        <v>0</v>
      </c>
      <c r="EV1073" s="1062">
        <v>5</v>
      </c>
      <c r="EW1073" s="1062">
        <v>1</v>
      </c>
      <c r="EX1073" s="1062">
        <v>6</v>
      </c>
      <c r="EY1073" s="1081">
        <v>1</v>
      </c>
      <c r="FB1073" s="1062">
        <v>0</v>
      </c>
      <c r="FC1073" s="1062">
        <v>6</v>
      </c>
      <c r="FD1073" s="1062">
        <v>2</v>
      </c>
      <c r="FE1073" s="1062">
        <v>8</v>
      </c>
      <c r="FF1073" s="1082">
        <v>1</v>
      </c>
      <c r="FJ1073" s="1062">
        <v>0</v>
      </c>
      <c r="FK1073" s="1062">
        <v>13</v>
      </c>
      <c r="FL1073" s="1062">
        <v>5</v>
      </c>
      <c r="FM1073" s="1062">
        <v>18</v>
      </c>
      <c r="FN1073" s="1124">
        <v>1</v>
      </c>
      <c r="FQ1073" s="1062">
        <v>0</v>
      </c>
      <c r="FR1073" s="1062">
        <v>13</v>
      </c>
      <c r="FS1073" s="1062">
        <v>8</v>
      </c>
      <c r="FT1073" s="1062">
        <v>21</v>
      </c>
      <c r="FU1073" s="1076">
        <v>1</v>
      </c>
      <c r="FY1073" s="1062">
        <v>0</v>
      </c>
      <c r="FZ1073" s="1062">
        <v>1</v>
      </c>
      <c r="GA1073" s="1062">
        <v>0</v>
      </c>
      <c r="GB1073" s="590">
        <v>1</v>
      </c>
      <c r="GC1073" s="1139">
        <v>1</v>
      </c>
      <c r="GE1073" s="589">
        <v>2</v>
      </c>
      <c r="GF1073" s="589">
        <v>30</v>
      </c>
      <c r="GG1073" s="589">
        <v>24</v>
      </c>
      <c r="GH1073" s="586">
        <v>3</v>
      </c>
      <c r="GI1073" s="586">
        <v>0</v>
      </c>
      <c r="GJ1073" s="586">
        <v>0</v>
      </c>
      <c r="GK1073" s="586">
        <v>0</v>
      </c>
    </row>
    <row r="1074" spans="1:195" hidden="1" x14ac:dyDescent="0.35">
      <c r="A1074" s="1225">
        <v>44224</v>
      </c>
      <c r="Q1074" s="1062">
        <v>0</v>
      </c>
      <c r="R1074" s="1062">
        <v>1</v>
      </c>
      <c r="S1074" s="1062">
        <v>6</v>
      </c>
      <c r="T1074" s="1062">
        <v>7</v>
      </c>
      <c r="U1074" s="1076">
        <v>1</v>
      </c>
      <c r="W1074" s="1631">
        <v>0</v>
      </c>
      <c r="X1074" s="1631">
        <v>1</v>
      </c>
      <c r="Y1074" s="1631">
        <v>8</v>
      </c>
      <c r="Z1074" s="1630">
        <v>9</v>
      </c>
      <c r="AA1074" s="1076">
        <v>1</v>
      </c>
      <c r="AC1074" s="1062">
        <v>0</v>
      </c>
      <c r="AD1074" s="1062">
        <v>3</v>
      </c>
      <c r="AE1074" s="1062">
        <v>6</v>
      </c>
      <c r="AF1074" s="1062">
        <v>9</v>
      </c>
      <c r="AG1074" s="1076">
        <v>1</v>
      </c>
      <c r="AJ1074" s="1062">
        <v>0</v>
      </c>
      <c r="AK1074" s="1062">
        <v>4</v>
      </c>
      <c r="AL1074" s="1062">
        <v>7</v>
      </c>
      <c r="AM1074" s="1062">
        <v>11</v>
      </c>
      <c r="AN1074" s="1076">
        <v>1</v>
      </c>
      <c r="AQ1074" s="1062">
        <v>1</v>
      </c>
      <c r="AR1074" s="1062">
        <v>0</v>
      </c>
      <c r="AS1074" s="1062">
        <v>3</v>
      </c>
      <c r="AT1074" s="1062">
        <v>4</v>
      </c>
      <c r="AU1074" s="1082">
        <v>1</v>
      </c>
      <c r="AX1074" s="1062">
        <v>1</v>
      </c>
      <c r="AY1074" s="1062">
        <v>0</v>
      </c>
      <c r="AZ1074" s="1062">
        <v>4</v>
      </c>
      <c r="BA1074" s="1062">
        <v>5</v>
      </c>
      <c r="BB1074" s="1082">
        <v>1</v>
      </c>
      <c r="BC1074" s="1082" t="s">
        <v>323</v>
      </c>
      <c r="BP1074" s="1062">
        <v>0</v>
      </c>
      <c r="BQ1074" s="1128">
        <v>1</v>
      </c>
      <c r="BR1074" s="1081">
        <v>0</v>
      </c>
      <c r="BV1074" s="1062">
        <v>0</v>
      </c>
      <c r="BW1074" s="1076">
        <v>1</v>
      </c>
      <c r="CA1074" s="1062">
        <v>1</v>
      </c>
      <c r="CB1074" s="1062">
        <v>6</v>
      </c>
      <c r="CC1074" s="1062">
        <v>5</v>
      </c>
      <c r="CD1074" s="1062">
        <v>12</v>
      </c>
      <c r="CE1074" s="1082">
        <v>1</v>
      </c>
      <c r="CF1074" s="1082" t="s">
        <v>323</v>
      </c>
      <c r="CH1074" s="1062">
        <v>2</v>
      </c>
      <c r="CI1074" s="1062">
        <v>7</v>
      </c>
      <c r="CJ1074" s="1062">
        <v>11</v>
      </c>
      <c r="CK1074" s="1062">
        <v>20</v>
      </c>
      <c r="CL1074" s="1082">
        <v>1</v>
      </c>
      <c r="CP1074" s="1062">
        <v>1</v>
      </c>
      <c r="CQ1074" s="1062">
        <v>0</v>
      </c>
      <c r="CR1074" s="1062">
        <v>0</v>
      </c>
      <c r="CS1074" s="1062">
        <v>1</v>
      </c>
      <c r="CT1074" s="1082">
        <v>1</v>
      </c>
      <c r="CU1074" s="1082" t="s">
        <v>323</v>
      </c>
      <c r="CW1074" s="1062">
        <v>1</v>
      </c>
      <c r="CX1074" s="1062">
        <v>0</v>
      </c>
      <c r="CY1074" s="1062">
        <v>0</v>
      </c>
      <c r="CZ1074" s="1062">
        <v>1</v>
      </c>
      <c r="DA1074" s="1082">
        <v>1</v>
      </c>
      <c r="DB1074" s="1082"/>
      <c r="DC1074" s="1082"/>
      <c r="DD1074" s="1082"/>
      <c r="DE1074" s="1082"/>
      <c r="DF1074" s="1082"/>
      <c r="DG1074" s="1082"/>
      <c r="DH1074" s="1082"/>
      <c r="DI1074" s="1082"/>
      <c r="DJ1074" s="1082"/>
      <c r="DK1074" s="1082"/>
      <c r="DL1074" s="1082"/>
      <c r="EF1074" s="1062">
        <v>0</v>
      </c>
      <c r="EG1074" s="1062">
        <v>8</v>
      </c>
      <c r="EH1074" s="1062">
        <v>7</v>
      </c>
      <c r="EI1074" s="1062">
        <v>15</v>
      </c>
      <c r="EJ1074" s="1082">
        <v>1</v>
      </c>
      <c r="EM1074" s="1062">
        <v>0</v>
      </c>
      <c r="EN1074" s="1062">
        <v>13</v>
      </c>
      <c r="EO1074" s="1062">
        <v>8</v>
      </c>
      <c r="EP1074" s="1062">
        <v>21</v>
      </c>
      <c r="EQ1074" s="1082">
        <v>1</v>
      </c>
      <c r="ER1074" s="1082" t="s">
        <v>323</v>
      </c>
      <c r="EU1074" s="1062">
        <v>5</v>
      </c>
      <c r="EV1074" s="1062">
        <v>2</v>
      </c>
      <c r="EW1074" s="1062">
        <v>4</v>
      </c>
      <c r="EX1074" s="1062">
        <v>11</v>
      </c>
      <c r="EY1074" s="1081">
        <v>1</v>
      </c>
      <c r="FB1074" s="1062">
        <v>5</v>
      </c>
      <c r="FC1074" s="1062">
        <v>8</v>
      </c>
      <c r="FD1074" s="1062">
        <v>6</v>
      </c>
      <c r="FE1074" s="1062">
        <v>19</v>
      </c>
      <c r="FF1074" s="1082">
        <v>1</v>
      </c>
      <c r="FJ1074" s="1062">
        <v>1</v>
      </c>
      <c r="FK1074" s="1062">
        <v>8</v>
      </c>
      <c r="FL1074" s="1062">
        <v>5</v>
      </c>
      <c r="FM1074" s="1062">
        <v>14</v>
      </c>
      <c r="FN1074" s="1124">
        <v>1</v>
      </c>
      <c r="FQ1074" s="1062">
        <v>1</v>
      </c>
      <c r="FR1074" s="1062">
        <v>9</v>
      </c>
      <c r="FS1074" s="1062">
        <v>8</v>
      </c>
      <c r="FT1074" s="1062">
        <v>18</v>
      </c>
      <c r="FU1074" s="1076">
        <v>1</v>
      </c>
      <c r="FY1074" s="1062">
        <v>0</v>
      </c>
      <c r="FZ1074" s="1062">
        <v>1</v>
      </c>
      <c r="GA1074" s="1062">
        <v>0</v>
      </c>
      <c r="GB1074" s="590">
        <v>1</v>
      </c>
      <c r="GC1074" s="1139">
        <v>1</v>
      </c>
      <c r="GE1074" s="589">
        <v>9</v>
      </c>
      <c r="GF1074" s="589">
        <v>28</v>
      </c>
      <c r="GG1074" s="589">
        <v>30</v>
      </c>
      <c r="GH1074" s="586">
        <v>0</v>
      </c>
      <c r="GI1074" s="586">
        <v>0</v>
      </c>
      <c r="GJ1074" s="586">
        <v>0</v>
      </c>
      <c r="GK1074" s="586">
        <v>0</v>
      </c>
      <c r="GL1074" s="586" t="s">
        <v>384</v>
      </c>
      <c r="GM1074" s="586" t="s">
        <v>385</v>
      </c>
    </row>
    <row r="1075" spans="1:195" hidden="1" x14ac:dyDescent="0.35">
      <c r="A1075" s="1227">
        <v>44225</v>
      </c>
      <c r="Q1075" s="1062">
        <v>0</v>
      </c>
      <c r="R1075" s="1062">
        <v>3</v>
      </c>
      <c r="S1075" s="1062">
        <v>4</v>
      </c>
      <c r="T1075" s="1062">
        <v>7</v>
      </c>
      <c r="U1075" s="1076">
        <v>1</v>
      </c>
      <c r="W1075" s="1631">
        <v>0</v>
      </c>
      <c r="X1075" s="1631">
        <v>3</v>
      </c>
      <c r="Y1075" s="1631">
        <v>5</v>
      </c>
      <c r="Z1075" s="1630">
        <v>8</v>
      </c>
      <c r="AA1075" s="1076">
        <v>1</v>
      </c>
      <c r="AC1075" s="1062">
        <v>0</v>
      </c>
      <c r="AD1075" s="1062">
        <v>1</v>
      </c>
      <c r="AE1075" s="1062">
        <v>7</v>
      </c>
      <c r="AF1075" s="1062">
        <v>8</v>
      </c>
      <c r="AG1075" s="1076">
        <v>1</v>
      </c>
      <c r="AJ1075" s="1062">
        <v>0</v>
      </c>
      <c r="AK1075" s="1062">
        <v>4</v>
      </c>
      <c r="AL1075" s="1062">
        <v>8</v>
      </c>
      <c r="AM1075" s="1062">
        <v>12</v>
      </c>
      <c r="AN1075" s="1076">
        <v>1</v>
      </c>
      <c r="AQ1075" s="1062">
        <v>3</v>
      </c>
      <c r="AR1075" s="1062">
        <v>1</v>
      </c>
      <c r="AS1075" s="1062">
        <v>1</v>
      </c>
      <c r="AT1075" s="1062">
        <v>5</v>
      </c>
      <c r="AU1075" s="1082">
        <v>1</v>
      </c>
      <c r="AX1075" s="1062">
        <v>0</v>
      </c>
      <c r="AY1075" s="1062">
        <v>5</v>
      </c>
      <c r="AZ1075" s="1062">
        <v>1</v>
      </c>
      <c r="BA1075" s="1062">
        <v>6</v>
      </c>
      <c r="BB1075" s="1082">
        <v>1</v>
      </c>
      <c r="BC1075" s="1082" t="s">
        <v>323</v>
      </c>
      <c r="BP1075" s="1062">
        <v>0</v>
      </c>
      <c r="BQ1075" s="1128">
        <v>1</v>
      </c>
      <c r="BR1075" s="1081">
        <v>0</v>
      </c>
      <c r="BV1075" s="1062">
        <v>0</v>
      </c>
      <c r="BW1075" s="1076">
        <v>1</v>
      </c>
      <c r="CA1075" s="1062">
        <v>0</v>
      </c>
      <c r="CB1075" s="1062">
        <v>1</v>
      </c>
      <c r="CC1075" s="1062">
        <v>4</v>
      </c>
      <c r="CD1075" s="1062">
        <v>5</v>
      </c>
      <c r="CE1075" s="1082">
        <v>1</v>
      </c>
      <c r="CF1075" s="1082" t="s">
        <v>323</v>
      </c>
      <c r="CH1075" s="1062">
        <v>2</v>
      </c>
      <c r="CI1075" s="1062">
        <v>4</v>
      </c>
      <c r="CJ1075" s="1062">
        <v>5</v>
      </c>
      <c r="CK1075" s="1062">
        <v>11</v>
      </c>
      <c r="CL1075" s="1082">
        <v>1</v>
      </c>
      <c r="CP1075" s="1062">
        <v>2</v>
      </c>
      <c r="CQ1075" s="1062">
        <v>0</v>
      </c>
      <c r="CR1075" s="1062">
        <v>0</v>
      </c>
      <c r="CS1075" s="1062">
        <v>2</v>
      </c>
      <c r="CT1075" s="1082">
        <v>1</v>
      </c>
      <c r="CU1075" s="1082" t="s">
        <v>323</v>
      </c>
      <c r="CW1075" s="1062">
        <v>2</v>
      </c>
      <c r="CX1075" s="1062">
        <v>0</v>
      </c>
      <c r="CY1075" s="1062">
        <v>0</v>
      </c>
      <c r="CZ1075" s="1062">
        <v>2</v>
      </c>
      <c r="DA1075" s="1082">
        <v>1</v>
      </c>
      <c r="DB1075" s="1082"/>
      <c r="DC1075" s="1082"/>
      <c r="DD1075" s="1082"/>
      <c r="DE1075" s="1082"/>
      <c r="DF1075" s="1082"/>
      <c r="DG1075" s="1082"/>
      <c r="DH1075" s="1082"/>
      <c r="DI1075" s="1082"/>
      <c r="DJ1075" s="1082"/>
      <c r="DK1075" s="1082"/>
      <c r="DL1075" s="1082"/>
      <c r="EF1075" s="1062">
        <v>0</v>
      </c>
      <c r="EG1075" s="1062">
        <v>2</v>
      </c>
      <c r="EH1075" s="1062">
        <v>5</v>
      </c>
      <c r="EI1075" s="1062">
        <v>7</v>
      </c>
      <c r="EJ1075" s="1082">
        <v>1</v>
      </c>
      <c r="EM1075" s="1062">
        <v>0</v>
      </c>
      <c r="EN1075" s="1062">
        <v>6</v>
      </c>
      <c r="EO1075" s="1062">
        <v>8</v>
      </c>
      <c r="EP1075" s="1062">
        <v>14</v>
      </c>
      <c r="EQ1075" s="1082">
        <v>1</v>
      </c>
      <c r="ER1075" s="1082" t="s">
        <v>323</v>
      </c>
      <c r="EU1075" s="1062">
        <v>1</v>
      </c>
      <c r="EV1075" s="1062">
        <v>1</v>
      </c>
      <c r="EW1075" s="1062">
        <v>0</v>
      </c>
      <c r="EX1075" s="1062">
        <v>2</v>
      </c>
      <c r="EY1075" s="1081">
        <v>1</v>
      </c>
      <c r="FB1075" s="1062">
        <v>1</v>
      </c>
      <c r="FC1075" s="1062">
        <v>2</v>
      </c>
      <c r="FD1075" s="1062">
        <v>2</v>
      </c>
      <c r="FE1075" s="1062">
        <v>5</v>
      </c>
      <c r="FF1075" s="1082">
        <v>1</v>
      </c>
      <c r="FJ1075" s="1062">
        <v>1</v>
      </c>
      <c r="FK1075" s="1062">
        <v>6</v>
      </c>
      <c r="FL1075" s="1062">
        <v>4</v>
      </c>
      <c r="FM1075" s="1062">
        <v>11</v>
      </c>
      <c r="FN1075" s="1124">
        <v>1</v>
      </c>
      <c r="FQ1075" s="1062">
        <v>1</v>
      </c>
      <c r="FR1075" s="1062">
        <v>9</v>
      </c>
      <c r="FS1075" s="1062">
        <v>5</v>
      </c>
      <c r="FT1075" s="1062">
        <v>15</v>
      </c>
      <c r="FU1075" s="1076">
        <v>1</v>
      </c>
      <c r="FY1075" s="1062">
        <v>0</v>
      </c>
      <c r="FZ1075" s="1062">
        <v>0</v>
      </c>
      <c r="GA1075" s="1062">
        <v>0</v>
      </c>
      <c r="GB1075" s="590">
        <v>0</v>
      </c>
      <c r="GC1075" s="1139">
        <v>1</v>
      </c>
      <c r="GE1075" s="589">
        <v>7</v>
      </c>
      <c r="GF1075" s="589">
        <v>12</v>
      </c>
      <c r="GG1075" s="589">
        <v>21</v>
      </c>
      <c r="GH1075" s="586">
        <v>0</v>
      </c>
      <c r="GI1075" s="586">
        <v>0</v>
      </c>
      <c r="GJ1075" s="586">
        <v>0</v>
      </c>
      <c r="GK1075" s="586">
        <v>0</v>
      </c>
      <c r="GL1075" s="586">
        <f>SUM(GH1056:GI1075)</f>
        <v>10</v>
      </c>
      <c r="GM1075" s="586">
        <f>SUM(GJ1056:GK1075)</f>
        <v>2</v>
      </c>
    </row>
    <row r="1076" spans="1:195" hidden="1" x14ac:dyDescent="0.35">
      <c r="A1076" s="1225">
        <v>44228</v>
      </c>
      <c r="Q1076" s="1062">
        <v>7</v>
      </c>
      <c r="R1076" s="1062">
        <v>1</v>
      </c>
      <c r="S1076" s="1062">
        <v>4</v>
      </c>
      <c r="T1076" s="1062">
        <v>12</v>
      </c>
      <c r="U1076" s="1076">
        <v>1</v>
      </c>
      <c r="W1076" s="1631">
        <v>7</v>
      </c>
      <c r="X1076" s="1631">
        <v>1</v>
      </c>
      <c r="Y1076" s="1631">
        <v>4</v>
      </c>
      <c r="Z1076" s="1630">
        <v>12</v>
      </c>
      <c r="AA1076" s="1076">
        <v>1</v>
      </c>
      <c r="AC1076" s="1062">
        <v>0</v>
      </c>
      <c r="AD1076" s="1062">
        <v>5</v>
      </c>
      <c r="AE1076" s="1062">
        <v>7</v>
      </c>
      <c r="AF1076" s="1062">
        <v>12</v>
      </c>
      <c r="AG1076" s="1076">
        <v>1</v>
      </c>
      <c r="AJ1076" s="1062">
        <v>0</v>
      </c>
      <c r="AK1076" s="1062">
        <v>6</v>
      </c>
      <c r="AL1076" s="1062">
        <v>8</v>
      </c>
      <c r="AM1076" s="1062">
        <v>14</v>
      </c>
      <c r="AN1076" s="1076">
        <v>1</v>
      </c>
      <c r="AQ1076" s="1062">
        <v>0</v>
      </c>
      <c r="AR1076" s="1062">
        <v>1</v>
      </c>
      <c r="AS1076" s="1062">
        <v>9</v>
      </c>
      <c r="AT1076" s="1062">
        <v>10</v>
      </c>
      <c r="AU1076" s="1082">
        <v>1</v>
      </c>
      <c r="AX1076" s="1062">
        <v>0</v>
      </c>
      <c r="AY1076" s="1062">
        <v>1</v>
      </c>
      <c r="AZ1076" s="1062">
        <v>9</v>
      </c>
      <c r="BA1076" s="1062">
        <v>10</v>
      </c>
      <c r="BB1076" s="1082">
        <v>1</v>
      </c>
      <c r="BC1076" s="1082" t="s">
        <v>323</v>
      </c>
      <c r="BP1076" s="1062">
        <v>0</v>
      </c>
      <c r="BQ1076" s="1128">
        <v>1</v>
      </c>
      <c r="BR1076" s="1081">
        <v>0</v>
      </c>
      <c r="BV1076" s="1062">
        <v>0</v>
      </c>
      <c r="BW1076" s="1076">
        <v>1</v>
      </c>
      <c r="CA1076" s="1062">
        <v>7</v>
      </c>
      <c r="CB1076" s="1062">
        <v>3</v>
      </c>
      <c r="CC1076" s="1062">
        <v>7</v>
      </c>
      <c r="CD1076" s="1062">
        <v>17</v>
      </c>
      <c r="CE1076" s="1082">
        <v>1</v>
      </c>
      <c r="CF1076" s="1082" t="s">
        <v>323</v>
      </c>
      <c r="CH1076" s="1062">
        <v>8</v>
      </c>
      <c r="CI1076" s="1062">
        <v>4</v>
      </c>
      <c r="CJ1076" s="1062">
        <v>9</v>
      </c>
      <c r="CK1076" s="1062">
        <v>21</v>
      </c>
      <c r="CL1076" s="1082">
        <v>1</v>
      </c>
      <c r="CP1076" s="1062">
        <v>0</v>
      </c>
      <c r="CQ1076" s="1062">
        <v>0</v>
      </c>
      <c r="CR1076" s="1062">
        <v>0</v>
      </c>
      <c r="CS1076" s="1062">
        <v>0</v>
      </c>
      <c r="CT1076" s="1082">
        <v>1</v>
      </c>
      <c r="CU1076" s="1082" t="s">
        <v>323</v>
      </c>
      <c r="CW1076" s="1062">
        <v>0</v>
      </c>
      <c r="CX1076" s="1062">
        <v>0</v>
      </c>
      <c r="CY1076" s="1062">
        <v>0</v>
      </c>
      <c r="CZ1076" s="1062">
        <v>0</v>
      </c>
      <c r="DA1076" s="1082">
        <v>1</v>
      </c>
      <c r="DB1076" s="1082"/>
      <c r="DC1076" s="1082"/>
      <c r="DD1076" s="1082"/>
      <c r="DE1076" s="1082"/>
      <c r="DF1076" s="1082"/>
      <c r="DG1076" s="1082"/>
      <c r="DH1076" s="1082"/>
      <c r="DI1076" s="1082"/>
      <c r="DJ1076" s="1082"/>
      <c r="DK1076" s="1082"/>
      <c r="DL1076" s="1082"/>
      <c r="EF1076" s="1062">
        <v>0</v>
      </c>
      <c r="EG1076" s="1062">
        <v>5</v>
      </c>
      <c r="EH1076" s="1062">
        <v>7</v>
      </c>
      <c r="EI1076" s="1062">
        <v>12</v>
      </c>
      <c r="EJ1076" s="1082">
        <v>1</v>
      </c>
      <c r="EM1076" s="1062">
        <v>0</v>
      </c>
      <c r="EN1076" s="1062">
        <v>7</v>
      </c>
      <c r="EO1076" s="1062">
        <v>10</v>
      </c>
      <c r="EP1076" s="1062">
        <v>17</v>
      </c>
      <c r="EQ1076" s="1082">
        <v>1</v>
      </c>
      <c r="ER1076" s="1082" t="s">
        <v>323</v>
      </c>
      <c r="EU1076" s="1062">
        <v>5</v>
      </c>
      <c r="EV1076" s="1062">
        <v>3</v>
      </c>
      <c r="EW1076" s="1062">
        <v>5</v>
      </c>
      <c r="EX1076" s="1062">
        <v>13</v>
      </c>
      <c r="EY1076" s="1081">
        <v>1</v>
      </c>
      <c r="FB1076" s="1062">
        <v>6</v>
      </c>
      <c r="FC1076" s="1062">
        <v>4</v>
      </c>
      <c r="FD1076" s="1062">
        <v>8</v>
      </c>
      <c r="FE1076" s="1062">
        <v>18</v>
      </c>
      <c r="FF1076" s="1082">
        <v>1</v>
      </c>
      <c r="FJ1076" s="1062">
        <v>2</v>
      </c>
      <c r="FK1076" s="1062">
        <v>5</v>
      </c>
      <c r="FL1076" s="1062">
        <v>10</v>
      </c>
      <c r="FM1076" s="1062">
        <v>17</v>
      </c>
      <c r="FN1076" s="1124">
        <v>1</v>
      </c>
      <c r="FQ1076" s="1062">
        <v>2</v>
      </c>
      <c r="FR1076" s="1062">
        <v>5</v>
      </c>
      <c r="FS1076" s="1062">
        <v>12</v>
      </c>
      <c r="FT1076" s="1062">
        <v>19</v>
      </c>
      <c r="FU1076" s="1076">
        <v>1</v>
      </c>
      <c r="FY1076" s="1062">
        <v>0</v>
      </c>
      <c r="FZ1076" s="1062">
        <v>1</v>
      </c>
      <c r="GA1076" s="1062">
        <v>1</v>
      </c>
      <c r="GB1076" s="590">
        <v>2</v>
      </c>
      <c r="GC1076" s="1139">
        <v>1</v>
      </c>
      <c r="GE1076" s="589">
        <v>14</v>
      </c>
      <c r="GF1076" s="589">
        <v>23</v>
      </c>
      <c r="GG1076" s="589">
        <v>46</v>
      </c>
      <c r="GH1076" s="586">
        <v>0</v>
      </c>
      <c r="GI1076" s="586">
        <v>0</v>
      </c>
      <c r="GJ1076" s="586">
        <v>0</v>
      </c>
      <c r="GK1076" s="586">
        <v>1</v>
      </c>
    </row>
    <row r="1077" spans="1:195" hidden="1" x14ac:dyDescent="0.35">
      <c r="A1077" s="1225">
        <v>44229</v>
      </c>
      <c r="Q1077" s="1062">
        <v>5</v>
      </c>
      <c r="R1077" s="1062">
        <v>0</v>
      </c>
      <c r="S1077" s="1062">
        <v>3</v>
      </c>
      <c r="T1077" s="1062">
        <v>8</v>
      </c>
      <c r="U1077" s="1076">
        <v>1</v>
      </c>
      <c r="W1077" s="1631">
        <v>5</v>
      </c>
      <c r="X1077" s="1631">
        <v>0</v>
      </c>
      <c r="Y1077" s="1631">
        <v>3</v>
      </c>
      <c r="Z1077" s="1630">
        <v>8</v>
      </c>
      <c r="AA1077" s="1076">
        <v>1</v>
      </c>
      <c r="AC1077" s="1062">
        <v>1</v>
      </c>
      <c r="AD1077" s="1062">
        <v>3</v>
      </c>
      <c r="AE1077" s="1062">
        <v>9</v>
      </c>
      <c r="AF1077" s="1062">
        <v>13</v>
      </c>
      <c r="AG1077" s="1076">
        <v>1</v>
      </c>
      <c r="AJ1077" s="1062">
        <v>1</v>
      </c>
      <c r="AK1077" s="1062">
        <v>3</v>
      </c>
      <c r="AL1077" s="1062">
        <v>11</v>
      </c>
      <c r="AM1077" s="1062">
        <v>15</v>
      </c>
      <c r="AN1077" s="1076">
        <v>1</v>
      </c>
      <c r="AQ1077" s="1062">
        <v>1</v>
      </c>
      <c r="AR1077" s="1062">
        <v>3</v>
      </c>
      <c r="AS1077" s="1062">
        <v>6</v>
      </c>
      <c r="AT1077" s="1062">
        <v>10</v>
      </c>
      <c r="AU1077" s="1082">
        <v>1</v>
      </c>
      <c r="AX1077" s="1062">
        <v>1</v>
      </c>
      <c r="AY1077" s="1062">
        <v>3</v>
      </c>
      <c r="AZ1077" s="1062">
        <v>7</v>
      </c>
      <c r="BA1077" s="1062">
        <v>11</v>
      </c>
      <c r="BB1077" s="1082">
        <v>1</v>
      </c>
      <c r="BC1077" s="1082" t="s">
        <v>323</v>
      </c>
      <c r="BP1077" s="1062">
        <v>0</v>
      </c>
      <c r="BQ1077" s="1128">
        <v>1</v>
      </c>
      <c r="BR1077" s="1081">
        <v>0</v>
      </c>
      <c r="BV1077" s="1062">
        <v>0</v>
      </c>
      <c r="BW1077" s="1076">
        <v>1</v>
      </c>
      <c r="CA1077" s="1062">
        <v>6</v>
      </c>
      <c r="CB1077" s="1062">
        <v>1</v>
      </c>
      <c r="CC1077" s="1062">
        <v>7</v>
      </c>
      <c r="CD1077" s="1062">
        <v>14</v>
      </c>
      <c r="CE1077" s="1082">
        <v>1</v>
      </c>
      <c r="CF1077" s="1082" t="s">
        <v>323</v>
      </c>
      <c r="CH1077" s="1062">
        <v>10</v>
      </c>
      <c r="CI1077" s="1062">
        <v>3</v>
      </c>
      <c r="CJ1077" s="1062">
        <v>8</v>
      </c>
      <c r="CK1077" s="1062">
        <v>21</v>
      </c>
      <c r="CL1077" s="1082">
        <v>1</v>
      </c>
      <c r="CP1077" s="1062">
        <v>0</v>
      </c>
      <c r="CQ1077" s="1062">
        <v>0</v>
      </c>
      <c r="CR1077" s="1062">
        <v>0</v>
      </c>
      <c r="CS1077" s="1062">
        <v>0</v>
      </c>
      <c r="CT1077" s="1082">
        <v>1</v>
      </c>
      <c r="CU1077" s="1082" t="s">
        <v>323</v>
      </c>
      <c r="CW1077" s="1062">
        <v>0</v>
      </c>
      <c r="CX1077" s="1062">
        <v>0</v>
      </c>
      <c r="CY1077" s="1062">
        <v>0</v>
      </c>
      <c r="CZ1077" s="1062">
        <v>0</v>
      </c>
      <c r="DA1077" s="1082">
        <v>1</v>
      </c>
      <c r="DB1077" s="1082"/>
      <c r="DC1077" s="1082"/>
      <c r="DD1077" s="1082"/>
      <c r="DE1077" s="1082"/>
      <c r="DF1077" s="1082"/>
      <c r="DG1077" s="1082"/>
      <c r="DH1077" s="1082"/>
      <c r="DI1077" s="1082"/>
      <c r="DJ1077" s="1082"/>
      <c r="DK1077" s="1082"/>
      <c r="DL1077" s="1082"/>
      <c r="EF1077" s="1062">
        <v>0</v>
      </c>
      <c r="EG1077" s="1062">
        <v>3</v>
      </c>
      <c r="EH1077" s="1062">
        <v>6</v>
      </c>
      <c r="EI1077" s="1062">
        <v>9</v>
      </c>
      <c r="EJ1077" s="1082">
        <v>1</v>
      </c>
      <c r="EM1077" s="1062">
        <v>0</v>
      </c>
      <c r="EN1077" s="1062">
        <v>9</v>
      </c>
      <c r="EO1077" s="1062">
        <v>8</v>
      </c>
      <c r="EP1077" s="1062">
        <v>17</v>
      </c>
      <c r="EQ1077" s="1082">
        <v>1</v>
      </c>
      <c r="ER1077" s="1082" t="s">
        <v>323</v>
      </c>
      <c r="EU1077" s="1062">
        <v>8</v>
      </c>
      <c r="EV1077" s="1062">
        <v>1</v>
      </c>
      <c r="EW1077" s="1062">
        <v>2</v>
      </c>
      <c r="EX1077" s="1062">
        <v>11</v>
      </c>
      <c r="EY1077" s="1081">
        <v>1</v>
      </c>
      <c r="FB1077" s="1062">
        <v>9</v>
      </c>
      <c r="FC1077" s="1062">
        <v>2</v>
      </c>
      <c r="FD1077" s="1062">
        <v>3</v>
      </c>
      <c r="FE1077" s="1062">
        <v>14</v>
      </c>
      <c r="FF1077" s="1082">
        <v>1</v>
      </c>
      <c r="FJ1077" s="1062">
        <v>2</v>
      </c>
      <c r="FK1077" s="1062">
        <v>5</v>
      </c>
      <c r="FL1077" s="1062">
        <v>7</v>
      </c>
      <c r="FM1077" s="1062">
        <v>14</v>
      </c>
      <c r="FN1077" s="1124">
        <v>1</v>
      </c>
      <c r="FQ1077" s="1062">
        <v>2</v>
      </c>
      <c r="FR1077" s="1062">
        <v>6</v>
      </c>
      <c r="FS1077" s="1062">
        <v>8</v>
      </c>
      <c r="FT1077" s="1062">
        <v>16</v>
      </c>
      <c r="FU1077" s="1076">
        <v>1</v>
      </c>
      <c r="FY1077" s="1062">
        <v>0</v>
      </c>
      <c r="FZ1077" s="1062">
        <v>1</v>
      </c>
      <c r="GA1077" s="1062">
        <v>2</v>
      </c>
      <c r="GB1077" s="590">
        <v>3</v>
      </c>
      <c r="GC1077" s="1139">
        <v>1</v>
      </c>
      <c r="GE1077" s="589">
        <v>18</v>
      </c>
      <c r="GF1077" s="589">
        <v>17</v>
      </c>
      <c r="GG1077" s="589">
        <v>39</v>
      </c>
      <c r="GH1077" s="586">
        <v>0</v>
      </c>
      <c r="GI1077" s="586">
        <v>0</v>
      </c>
      <c r="GJ1077" s="586">
        <v>0</v>
      </c>
      <c r="GK1077" s="586">
        <v>1</v>
      </c>
    </row>
    <row r="1078" spans="1:195" hidden="1" x14ac:dyDescent="0.35">
      <c r="A1078" s="1225">
        <v>44230</v>
      </c>
      <c r="Q1078" s="1062">
        <v>8</v>
      </c>
      <c r="R1078" s="1062">
        <v>2</v>
      </c>
      <c r="S1078" s="1062">
        <v>4</v>
      </c>
      <c r="T1078" s="1062">
        <v>14</v>
      </c>
      <c r="U1078" s="1076">
        <v>1</v>
      </c>
      <c r="W1078" s="1631">
        <v>8</v>
      </c>
      <c r="X1078" s="1631">
        <v>2</v>
      </c>
      <c r="Y1078" s="1631">
        <v>5</v>
      </c>
      <c r="Z1078" s="1630">
        <v>15</v>
      </c>
      <c r="AA1078" s="1076">
        <v>1</v>
      </c>
      <c r="AC1078" s="1062">
        <v>0</v>
      </c>
      <c r="AD1078" s="1062">
        <v>4</v>
      </c>
      <c r="AE1078" s="1062">
        <v>11</v>
      </c>
      <c r="AF1078" s="1062">
        <v>15</v>
      </c>
      <c r="AG1078" s="1076">
        <v>1</v>
      </c>
      <c r="AJ1078" s="1062">
        <v>0</v>
      </c>
      <c r="AK1078" s="1062">
        <v>5</v>
      </c>
      <c r="AL1078" s="1062">
        <v>12</v>
      </c>
      <c r="AM1078" s="1062">
        <v>17</v>
      </c>
      <c r="AN1078" s="1076">
        <v>1</v>
      </c>
      <c r="AQ1078" s="1062">
        <v>0</v>
      </c>
      <c r="AR1078" s="1062">
        <v>1</v>
      </c>
      <c r="AS1078" s="1062">
        <v>10</v>
      </c>
      <c r="AT1078" s="1062">
        <v>11</v>
      </c>
      <c r="AU1078" s="1082">
        <v>1</v>
      </c>
      <c r="AX1078" s="1062">
        <v>0</v>
      </c>
      <c r="AY1078" s="1062">
        <v>1</v>
      </c>
      <c r="AZ1078" s="1062">
        <v>11</v>
      </c>
      <c r="BA1078" s="1062">
        <v>12</v>
      </c>
      <c r="BB1078" s="1082">
        <v>1</v>
      </c>
      <c r="BC1078" s="1082" t="s">
        <v>323</v>
      </c>
      <c r="BP1078" s="1062">
        <v>0</v>
      </c>
      <c r="BQ1078" s="1128">
        <v>1</v>
      </c>
      <c r="BR1078" s="1081">
        <v>0</v>
      </c>
      <c r="BV1078" s="1062">
        <v>0</v>
      </c>
      <c r="BW1078" s="1076">
        <v>1</v>
      </c>
      <c r="CA1078" s="1062">
        <v>0</v>
      </c>
      <c r="CB1078" s="1062">
        <v>7</v>
      </c>
      <c r="CC1078" s="1062">
        <v>6</v>
      </c>
      <c r="CD1078" s="1062">
        <v>13</v>
      </c>
      <c r="CE1078" s="1082">
        <v>1</v>
      </c>
      <c r="CF1078" s="1082" t="s">
        <v>323</v>
      </c>
      <c r="CH1078" s="1062">
        <v>2</v>
      </c>
      <c r="CI1078" s="1062">
        <v>7</v>
      </c>
      <c r="CJ1078" s="1062">
        <v>8</v>
      </c>
      <c r="CK1078" s="1062">
        <v>17</v>
      </c>
      <c r="CL1078" s="1082">
        <v>1</v>
      </c>
      <c r="CP1078" s="1062">
        <v>0</v>
      </c>
      <c r="CQ1078" s="1062">
        <v>0</v>
      </c>
      <c r="CR1078" s="1062">
        <v>0</v>
      </c>
      <c r="CS1078" s="1062">
        <v>0</v>
      </c>
      <c r="CT1078" s="1082">
        <v>1</v>
      </c>
      <c r="CU1078" s="1082" t="s">
        <v>323</v>
      </c>
      <c r="CW1078" s="1062">
        <v>0</v>
      </c>
      <c r="CX1078" s="1062">
        <v>0</v>
      </c>
      <c r="CY1078" s="1062">
        <v>0</v>
      </c>
      <c r="CZ1078" s="1062">
        <v>0</v>
      </c>
      <c r="DA1078" s="1082">
        <v>1</v>
      </c>
      <c r="DB1078" s="1082"/>
      <c r="DC1078" s="1082"/>
      <c r="DD1078" s="1082"/>
      <c r="DE1078" s="1082"/>
      <c r="DF1078" s="1082"/>
      <c r="DG1078" s="1082"/>
      <c r="DH1078" s="1082"/>
      <c r="DI1078" s="1082"/>
      <c r="DJ1078" s="1082"/>
      <c r="DK1078" s="1082"/>
      <c r="DL1078" s="1082"/>
      <c r="EF1078" s="1062">
        <v>0</v>
      </c>
      <c r="EG1078" s="1062">
        <v>8</v>
      </c>
      <c r="EH1078" s="1062">
        <v>7</v>
      </c>
      <c r="EI1078" s="1062">
        <v>15</v>
      </c>
      <c r="EJ1078" s="1082">
        <v>1</v>
      </c>
      <c r="EM1078" s="1062">
        <v>0</v>
      </c>
      <c r="EN1078" s="1062">
        <v>11</v>
      </c>
      <c r="EO1078" s="1062">
        <v>9</v>
      </c>
      <c r="EP1078" s="1062">
        <v>20</v>
      </c>
      <c r="EQ1078" s="1082">
        <v>1</v>
      </c>
      <c r="ER1078" s="1082" t="s">
        <v>323</v>
      </c>
      <c r="EU1078" s="1062">
        <v>3</v>
      </c>
      <c r="EV1078" s="1062">
        <v>1</v>
      </c>
      <c r="EW1078" s="1062">
        <v>1</v>
      </c>
      <c r="EX1078" s="1062">
        <v>5</v>
      </c>
      <c r="EY1078" s="1081">
        <v>1</v>
      </c>
      <c r="FB1078" s="1062">
        <v>5</v>
      </c>
      <c r="FC1078" s="1062">
        <v>4</v>
      </c>
      <c r="FD1078" s="1062">
        <v>2</v>
      </c>
      <c r="FE1078" s="1062">
        <v>11</v>
      </c>
      <c r="FF1078" s="1082">
        <v>1</v>
      </c>
      <c r="FJ1078" s="1062">
        <v>0</v>
      </c>
      <c r="FK1078" s="1062">
        <v>9</v>
      </c>
      <c r="FL1078" s="1062">
        <v>5</v>
      </c>
      <c r="FM1078" s="1062">
        <v>14</v>
      </c>
      <c r="FN1078" s="1124">
        <v>1</v>
      </c>
      <c r="FQ1078" s="1062">
        <v>0</v>
      </c>
      <c r="FR1078" s="1062">
        <v>10</v>
      </c>
      <c r="FS1078" s="1062">
        <v>5</v>
      </c>
      <c r="FT1078" s="1062">
        <v>15</v>
      </c>
      <c r="FU1078" s="1076">
        <v>1</v>
      </c>
      <c r="FY1078" s="1062">
        <v>0</v>
      </c>
      <c r="FZ1078" s="1062">
        <v>0</v>
      </c>
      <c r="GA1078" s="1062">
        <v>0</v>
      </c>
      <c r="GB1078" s="590">
        <v>0</v>
      </c>
      <c r="GC1078" s="1139">
        <v>1</v>
      </c>
      <c r="GE1078" s="589">
        <v>3</v>
      </c>
      <c r="GF1078" s="589">
        <v>30</v>
      </c>
      <c r="GG1078" s="589">
        <v>40</v>
      </c>
      <c r="GH1078" s="586">
        <v>1</v>
      </c>
      <c r="GI1078" s="586">
        <v>0</v>
      </c>
      <c r="GJ1078" s="586">
        <v>0</v>
      </c>
      <c r="GK1078" s="586">
        <v>0</v>
      </c>
    </row>
    <row r="1079" spans="1:195" hidden="1" x14ac:dyDescent="0.35">
      <c r="A1079" s="1225">
        <v>44231</v>
      </c>
      <c r="Q1079" s="1062">
        <v>3</v>
      </c>
      <c r="R1079" s="1062">
        <v>0</v>
      </c>
      <c r="S1079" s="1062">
        <v>4</v>
      </c>
      <c r="T1079" s="1062">
        <v>7</v>
      </c>
      <c r="U1079" s="1076">
        <v>1</v>
      </c>
      <c r="W1079" s="1631">
        <v>3</v>
      </c>
      <c r="X1079" s="1631">
        <v>2</v>
      </c>
      <c r="Y1079" s="1631">
        <v>4</v>
      </c>
      <c r="Z1079" s="1630">
        <v>9</v>
      </c>
      <c r="AA1079" s="1076">
        <v>1</v>
      </c>
      <c r="AC1079" s="1062">
        <v>0</v>
      </c>
      <c r="AD1079" s="1062">
        <v>3</v>
      </c>
      <c r="AE1079" s="1062">
        <v>7</v>
      </c>
      <c r="AF1079" s="1062">
        <v>10</v>
      </c>
      <c r="AG1079" s="1076">
        <v>1</v>
      </c>
      <c r="AJ1079" s="1062">
        <v>0</v>
      </c>
      <c r="AK1079" s="1062">
        <v>5</v>
      </c>
      <c r="AL1079" s="1062">
        <v>10</v>
      </c>
      <c r="AM1079" s="1062">
        <v>15</v>
      </c>
      <c r="AN1079" s="1076">
        <v>1</v>
      </c>
      <c r="AQ1079" s="1062">
        <v>0</v>
      </c>
      <c r="AR1079" s="1062">
        <v>5</v>
      </c>
      <c r="AS1079" s="1062">
        <v>2</v>
      </c>
      <c r="AT1079" s="1062">
        <v>7</v>
      </c>
      <c r="AU1079" s="1082">
        <v>1</v>
      </c>
      <c r="AX1079" s="1062">
        <v>0</v>
      </c>
      <c r="AY1079" s="1062">
        <v>5</v>
      </c>
      <c r="AZ1079" s="1062">
        <v>3</v>
      </c>
      <c r="BA1079" s="1062">
        <v>8</v>
      </c>
      <c r="BB1079" s="1082">
        <v>1</v>
      </c>
      <c r="BC1079" s="1082" t="s">
        <v>323</v>
      </c>
      <c r="BP1079" s="1062">
        <v>0</v>
      </c>
      <c r="BQ1079" s="1128">
        <v>1</v>
      </c>
      <c r="BR1079" s="1081">
        <v>0</v>
      </c>
      <c r="BV1079" s="1062">
        <v>0</v>
      </c>
      <c r="BW1079" s="1076">
        <v>1</v>
      </c>
      <c r="CA1079" s="1062">
        <v>0</v>
      </c>
      <c r="CB1079" s="1062">
        <v>2</v>
      </c>
      <c r="CC1079" s="1062">
        <v>6</v>
      </c>
      <c r="CD1079" s="1062">
        <v>8</v>
      </c>
      <c r="CE1079" s="1082">
        <v>1</v>
      </c>
      <c r="CF1079" s="1082" t="s">
        <v>323</v>
      </c>
      <c r="CH1079" s="1062">
        <v>1</v>
      </c>
      <c r="CI1079" s="1062">
        <v>5</v>
      </c>
      <c r="CJ1079" s="1062">
        <v>8</v>
      </c>
      <c r="CK1079" s="1062">
        <v>14</v>
      </c>
      <c r="CL1079" s="1082">
        <v>1</v>
      </c>
      <c r="CP1079" s="1062">
        <v>0</v>
      </c>
      <c r="CQ1079" s="1062">
        <v>0</v>
      </c>
      <c r="CR1079" s="1062">
        <v>0</v>
      </c>
      <c r="CS1079" s="1062">
        <v>0</v>
      </c>
      <c r="CT1079" s="1082">
        <v>1</v>
      </c>
      <c r="CU1079" s="1082" t="s">
        <v>323</v>
      </c>
      <c r="CW1079" s="1062">
        <v>0</v>
      </c>
      <c r="CX1079" s="1062">
        <v>0</v>
      </c>
      <c r="CY1079" s="1062">
        <v>0</v>
      </c>
      <c r="CZ1079" s="1062">
        <v>0</v>
      </c>
      <c r="DA1079" s="1082">
        <v>1</v>
      </c>
      <c r="DB1079" s="1082"/>
      <c r="DC1079" s="1082"/>
      <c r="DD1079" s="1082"/>
      <c r="DE1079" s="1082"/>
      <c r="DF1079" s="1082"/>
      <c r="DG1079" s="1082"/>
      <c r="DH1079" s="1082"/>
      <c r="DI1079" s="1082"/>
      <c r="DJ1079" s="1082"/>
      <c r="DK1079" s="1082"/>
      <c r="DL1079" s="1082"/>
      <c r="EF1079" s="1062">
        <v>0</v>
      </c>
      <c r="EG1079" s="1062">
        <v>3</v>
      </c>
      <c r="EH1079" s="1062">
        <v>12</v>
      </c>
      <c r="EI1079" s="1062">
        <v>15</v>
      </c>
      <c r="EJ1079" s="1082">
        <v>1</v>
      </c>
      <c r="EM1079" s="1062">
        <v>0</v>
      </c>
      <c r="EN1079" s="1062">
        <v>6</v>
      </c>
      <c r="EO1079" s="1062">
        <v>16</v>
      </c>
      <c r="EP1079" s="1062">
        <v>22</v>
      </c>
      <c r="EQ1079" s="1082">
        <v>1</v>
      </c>
      <c r="ER1079" s="1082" t="s">
        <v>323</v>
      </c>
      <c r="EU1079" s="1062">
        <v>1</v>
      </c>
      <c r="EV1079" s="1062">
        <v>1</v>
      </c>
      <c r="EW1079" s="1062">
        <v>3</v>
      </c>
      <c r="EX1079" s="1062">
        <v>5</v>
      </c>
      <c r="EY1079" s="1081">
        <v>1</v>
      </c>
      <c r="FB1079" s="1062">
        <v>2</v>
      </c>
      <c r="FC1079" s="1062">
        <v>2</v>
      </c>
      <c r="FD1079" s="1062">
        <v>6</v>
      </c>
      <c r="FE1079" s="1062">
        <v>10</v>
      </c>
      <c r="FF1079" s="1082">
        <v>1</v>
      </c>
      <c r="FJ1079" s="1062">
        <v>0</v>
      </c>
      <c r="FK1079" s="1062">
        <v>5</v>
      </c>
      <c r="FL1079" s="1062">
        <v>7</v>
      </c>
      <c r="FM1079" s="1062">
        <v>12</v>
      </c>
      <c r="FN1079" s="1124">
        <v>1</v>
      </c>
      <c r="FQ1079" s="1062">
        <v>0</v>
      </c>
      <c r="FR1079" s="1062">
        <v>6</v>
      </c>
      <c r="FS1079" s="1062">
        <v>8</v>
      </c>
      <c r="FT1079" s="1062">
        <v>14</v>
      </c>
      <c r="FU1079" s="1076">
        <v>1</v>
      </c>
      <c r="FY1079" s="1062">
        <v>0</v>
      </c>
      <c r="FZ1079" s="1062">
        <v>0</v>
      </c>
      <c r="GA1079" s="1062">
        <v>0</v>
      </c>
      <c r="GB1079" s="590">
        <v>0</v>
      </c>
      <c r="GC1079" s="1139">
        <v>1</v>
      </c>
      <c r="GE1079" s="589">
        <v>1</v>
      </c>
      <c r="GF1079" s="589">
        <v>19</v>
      </c>
      <c r="GG1079" s="589">
        <v>37</v>
      </c>
      <c r="GH1079" s="586">
        <v>0</v>
      </c>
      <c r="GI1079" s="586">
        <v>0</v>
      </c>
      <c r="GJ1079" s="586">
        <v>0</v>
      </c>
      <c r="GK1079" s="586">
        <v>0</v>
      </c>
    </row>
    <row r="1080" spans="1:195" hidden="1" x14ac:dyDescent="0.35">
      <c r="A1080" s="1227">
        <v>44232</v>
      </c>
      <c r="Q1080" s="1062">
        <v>6</v>
      </c>
      <c r="R1080" s="1062">
        <v>0</v>
      </c>
      <c r="S1080" s="1062">
        <v>1</v>
      </c>
      <c r="T1080" s="1062">
        <v>7</v>
      </c>
      <c r="U1080" s="1076">
        <v>1</v>
      </c>
      <c r="W1080" s="1631">
        <v>6</v>
      </c>
      <c r="X1080" s="1631">
        <v>1</v>
      </c>
      <c r="Y1080" s="1631">
        <v>1</v>
      </c>
      <c r="Z1080" s="1630">
        <v>8</v>
      </c>
      <c r="AA1080" s="1076">
        <v>1</v>
      </c>
      <c r="AC1080" s="1062">
        <v>0</v>
      </c>
      <c r="AD1080" s="1062">
        <v>2</v>
      </c>
      <c r="AE1080" s="1062">
        <v>5</v>
      </c>
      <c r="AF1080" s="1062">
        <v>7</v>
      </c>
      <c r="AG1080" s="1076">
        <v>1</v>
      </c>
      <c r="AJ1080" s="1062">
        <v>0</v>
      </c>
      <c r="AK1080" s="1062">
        <v>4</v>
      </c>
      <c r="AL1080" s="1062">
        <v>5</v>
      </c>
      <c r="AM1080" s="1062">
        <v>9</v>
      </c>
      <c r="AN1080" s="1076">
        <v>1</v>
      </c>
      <c r="AQ1080" s="1062">
        <v>0</v>
      </c>
      <c r="AR1080" s="1062">
        <v>3</v>
      </c>
      <c r="AS1080" s="1062">
        <v>2</v>
      </c>
      <c r="AT1080" s="1062">
        <v>5</v>
      </c>
      <c r="AU1080" s="1082">
        <v>1</v>
      </c>
      <c r="AX1080" s="1062">
        <v>0</v>
      </c>
      <c r="AY1080" s="1062">
        <v>3</v>
      </c>
      <c r="AZ1080" s="1062">
        <v>2</v>
      </c>
      <c r="BA1080" s="1062">
        <v>5</v>
      </c>
      <c r="BB1080" s="1082">
        <v>1</v>
      </c>
      <c r="BC1080" s="1082" t="s">
        <v>323</v>
      </c>
      <c r="BP1080" s="1062">
        <v>0</v>
      </c>
      <c r="BQ1080" s="1128">
        <v>1</v>
      </c>
      <c r="BR1080" s="1081">
        <v>0</v>
      </c>
      <c r="BV1080" s="1062">
        <v>0</v>
      </c>
      <c r="BW1080" s="1076">
        <v>1</v>
      </c>
      <c r="CA1080" s="1062">
        <v>1</v>
      </c>
      <c r="CB1080" s="1062">
        <v>3</v>
      </c>
      <c r="CC1080" s="1062">
        <v>5</v>
      </c>
      <c r="CD1080" s="1062">
        <v>9</v>
      </c>
      <c r="CE1080" s="1082">
        <v>1</v>
      </c>
      <c r="CF1080" s="1082" t="s">
        <v>323</v>
      </c>
      <c r="CH1080" s="1062">
        <v>5</v>
      </c>
      <c r="CI1080" s="1062">
        <v>6</v>
      </c>
      <c r="CJ1080" s="1062">
        <v>9</v>
      </c>
      <c r="CK1080" s="1062">
        <v>20</v>
      </c>
      <c r="CL1080" s="1082">
        <v>1</v>
      </c>
      <c r="CP1080" s="1062">
        <v>1</v>
      </c>
      <c r="CQ1080" s="1062">
        <v>0</v>
      </c>
      <c r="CR1080" s="1062">
        <v>0</v>
      </c>
      <c r="CS1080" s="1062">
        <v>1</v>
      </c>
      <c r="CT1080" s="1082">
        <v>1</v>
      </c>
      <c r="CU1080" s="1082" t="s">
        <v>323</v>
      </c>
      <c r="CW1080" s="1062">
        <v>1</v>
      </c>
      <c r="CX1080" s="1062">
        <v>0</v>
      </c>
      <c r="CY1080" s="1062">
        <v>0</v>
      </c>
      <c r="CZ1080" s="1062">
        <v>1</v>
      </c>
      <c r="DA1080" s="1082">
        <v>1</v>
      </c>
      <c r="DB1080" s="1082"/>
      <c r="DC1080" s="1082"/>
      <c r="DD1080" s="1082"/>
      <c r="DE1080" s="1082"/>
      <c r="DF1080" s="1082"/>
      <c r="DG1080" s="1082"/>
      <c r="DH1080" s="1082"/>
      <c r="DI1080" s="1082"/>
      <c r="DJ1080" s="1082"/>
      <c r="DK1080" s="1082"/>
      <c r="DL1080" s="1082"/>
      <c r="EF1080" s="1062">
        <v>0</v>
      </c>
      <c r="EG1080" s="1062">
        <v>2</v>
      </c>
      <c r="EH1080" s="1062">
        <v>4</v>
      </c>
      <c r="EI1080" s="1062">
        <v>6</v>
      </c>
      <c r="EJ1080" s="1082">
        <v>1</v>
      </c>
      <c r="EM1080" s="1062">
        <v>0</v>
      </c>
      <c r="EN1080" s="1062">
        <v>8</v>
      </c>
      <c r="EO1080" s="1062">
        <v>7</v>
      </c>
      <c r="EP1080" s="1062">
        <v>15</v>
      </c>
      <c r="EQ1080" s="1082">
        <v>1</v>
      </c>
      <c r="ER1080" s="1082" t="s">
        <v>323</v>
      </c>
      <c r="EU1080" s="1062">
        <v>3</v>
      </c>
      <c r="EV1080" s="1062">
        <v>1</v>
      </c>
      <c r="EW1080" s="1062">
        <v>2</v>
      </c>
      <c r="EX1080" s="1062">
        <v>6</v>
      </c>
      <c r="EY1080" s="1081">
        <v>1</v>
      </c>
      <c r="FB1080" s="1062">
        <v>3</v>
      </c>
      <c r="FC1080" s="1062">
        <v>4</v>
      </c>
      <c r="FD1080" s="1062">
        <v>4</v>
      </c>
      <c r="FE1080" s="1062">
        <v>11</v>
      </c>
      <c r="FF1080" s="1082">
        <v>1</v>
      </c>
      <c r="FJ1080" s="1062">
        <v>0</v>
      </c>
      <c r="FK1080" s="1062">
        <v>5</v>
      </c>
      <c r="FL1080" s="1062">
        <v>3</v>
      </c>
      <c r="FM1080" s="1062">
        <v>8</v>
      </c>
      <c r="FN1080" s="1124">
        <v>1</v>
      </c>
      <c r="FQ1080" s="1062">
        <v>0</v>
      </c>
      <c r="FR1080" s="1062">
        <v>6</v>
      </c>
      <c r="FS1080" s="1062">
        <v>6</v>
      </c>
      <c r="FT1080" s="1062">
        <v>12</v>
      </c>
      <c r="FU1080" s="1076">
        <v>1</v>
      </c>
      <c r="FY1080" s="1062">
        <v>0</v>
      </c>
      <c r="FZ1080" s="1062">
        <v>0</v>
      </c>
      <c r="GA1080" s="1062">
        <v>0</v>
      </c>
      <c r="GB1080" s="590">
        <v>0</v>
      </c>
      <c r="GC1080" s="1139">
        <v>1</v>
      </c>
      <c r="GE1080" s="589">
        <v>5</v>
      </c>
      <c r="GF1080" s="589">
        <v>16</v>
      </c>
      <c r="GG1080" s="589">
        <v>21</v>
      </c>
      <c r="GH1080" s="586">
        <v>0</v>
      </c>
      <c r="GI1080" s="586">
        <v>0</v>
      </c>
      <c r="GJ1080" s="586">
        <v>0</v>
      </c>
      <c r="GK1080" s="586">
        <v>0</v>
      </c>
    </row>
    <row r="1081" spans="1:195" hidden="1" x14ac:dyDescent="0.35">
      <c r="A1081" s="1225">
        <v>44235</v>
      </c>
      <c r="Q1081" s="1062">
        <v>0</v>
      </c>
      <c r="R1081" s="1062">
        <v>3</v>
      </c>
      <c r="S1081" s="1062">
        <v>4</v>
      </c>
      <c r="T1081" s="1062">
        <v>7</v>
      </c>
      <c r="U1081" s="1076">
        <v>1</v>
      </c>
      <c r="W1081" s="1631">
        <v>0</v>
      </c>
      <c r="X1081" s="1631">
        <v>3</v>
      </c>
      <c r="Y1081" s="1631">
        <v>4</v>
      </c>
      <c r="Z1081" s="1630">
        <v>7</v>
      </c>
      <c r="AA1081" s="1076">
        <v>1</v>
      </c>
      <c r="AC1081" s="1062">
        <v>7</v>
      </c>
      <c r="AD1081" s="1062">
        <v>1</v>
      </c>
      <c r="AE1081" s="1062">
        <v>4</v>
      </c>
      <c r="AF1081" s="1062">
        <v>12</v>
      </c>
      <c r="AG1081" s="1076">
        <v>1</v>
      </c>
      <c r="AJ1081" s="1062">
        <v>6</v>
      </c>
      <c r="AK1081" s="1062">
        <v>3</v>
      </c>
      <c r="AL1081" s="1062">
        <v>4</v>
      </c>
      <c r="AM1081" s="1062">
        <v>13</v>
      </c>
      <c r="AN1081" s="1076">
        <v>1</v>
      </c>
      <c r="AQ1081" s="1062">
        <v>0</v>
      </c>
      <c r="AR1081" s="1062">
        <v>5</v>
      </c>
      <c r="AS1081" s="1062">
        <v>5</v>
      </c>
      <c r="AT1081" s="1062">
        <v>10</v>
      </c>
      <c r="AU1081" s="1082">
        <v>1</v>
      </c>
      <c r="AX1081" s="1062">
        <v>0</v>
      </c>
      <c r="AY1081" s="1062">
        <v>5</v>
      </c>
      <c r="AZ1081" s="1062">
        <v>5</v>
      </c>
      <c r="BA1081" s="1062">
        <v>10</v>
      </c>
      <c r="BB1081" s="1082">
        <v>1</v>
      </c>
      <c r="BC1081" s="1082" t="s">
        <v>323</v>
      </c>
      <c r="BP1081" s="1062">
        <v>0</v>
      </c>
      <c r="BQ1081" s="1128">
        <v>1</v>
      </c>
      <c r="BR1081" s="1081">
        <v>0</v>
      </c>
      <c r="BV1081" s="1062">
        <v>0</v>
      </c>
      <c r="BW1081" s="1076">
        <v>1</v>
      </c>
      <c r="CA1081" s="1062">
        <v>5</v>
      </c>
      <c r="CB1081" s="1062">
        <v>0</v>
      </c>
      <c r="CC1081" s="1062">
        <v>9</v>
      </c>
      <c r="CD1081" s="1062">
        <v>14</v>
      </c>
      <c r="CE1081" s="1082">
        <v>1</v>
      </c>
      <c r="CF1081" s="1082" t="s">
        <v>323</v>
      </c>
      <c r="CH1081" s="1062">
        <v>5</v>
      </c>
      <c r="CI1081" s="1062">
        <v>5</v>
      </c>
      <c r="CJ1081" s="1062">
        <v>13</v>
      </c>
      <c r="CK1081" s="1062">
        <v>23</v>
      </c>
      <c r="CL1081" s="1082">
        <v>1</v>
      </c>
      <c r="CP1081" s="1062">
        <v>0</v>
      </c>
      <c r="CQ1081" s="1062">
        <v>0</v>
      </c>
      <c r="CR1081" s="1062">
        <v>0</v>
      </c>
      <c r="CS1081" s="1062">
        <v>0</v>
      </c>
      <c r="CT1081" s="1082">
        <v>1</v>
      </c>
      <c r="CU1081" s="1082" t="s">
        <v>323</v>
      </c>
      <c r="CW1081" s="1062">
        <v>0</v>
      </c>
      <c r="CX1081" s="1062">
        <v>0</v>
      </c>
      <c r="CY1081" s="1062">
        <v>0</v>
      </c>
      <c r="CZ1081" s="1062">
        <v>0</v>
      </c>
      <c r="DA1081" s="1082">
        <v>1</v>
      </c>
      <c r="DB1081" s="1082"/>
      <c r="DC1081" s="1082"/>
      <c r="DD1081" s="1082"/>
      <c r="DE1081" s="1082"/>
      <c r="DF1081" s="1082"/>
      <c r="DG1081" s="1082"/>
      <c r="DH1081" s="1082"/>
      <c r="DI1081" s="1082"/>
      <c r="DJ1081" s="1082"/>
      <c r="DK1081" s="1082"/>
      <c r="DL1081" s="1082"/>
      <c r="EF1081" s="1062">
        <v>0</v>
      </c>
      <c r="EG1081" s="1062">
        <v>3</v>
      </c>
      <c r="EH1081" s="1062">
        <v>6</v>
      </c>
      <c r="EI1081" s="1062">
        <v>9</v>
      </c>
      <c r="EJ1081" s="1082">
        <v>1</v>
      </c>
      <c r="EM1081" s="1062">
        <v>0</v>
      </c>
      <c r="EN1081" s="1062">
        <v>4</v>
      </c>
      <c r="EO1081" s="1062">
        <v>9</v>
      </c>
      <c r="EP1081" s="1062">
        <v>13</v>
      </c>
      <c r="EQ1081" s="1082">
        <v>1</v>
      </c>
      <c r="ER1081" s="1082" t="s">
        <v>323</v>
      </c>
      <c r="EU1081" s="1062">
        <v>1</v>
      </c>
      <c r="EV1081" s="1062">
        <v>2</v>
      </c>
      <c r="EW1081" s="1062">
        <v>7</v>
      </c>
      <c r="EX1081" s="1062">
        <v>10</v>
      </c>
      <c r="EY1081" s="1081">
        <v>1</v>
      </c>
      <c r="FB1081" s="1062">
        <v>1</v>
      </c>
      <c r="FC1081" s="1062">
        <v>2</v>
      </c>
      <c r="FD1081" s="1062">
        <v>7</v>
      </c>
      <c r="FE1081" s="1062">
        <v>10</v>
      </c>
      <c r="FF1081" s="1082">
        <v>1</v>
      </c>
      <c r="FJ1081" s="1062">
        <v>0</v>
      </c>
      <c r="FK1081" s="1062">
        <v>6</v>
      </c>
      <c r="FL1081" s="1062">
        <v>10</v>
      </c>
      <c r="FM1081" s="1062">
        <v>16</v>
      </c>
      <c r="FN1081" s="1124">
        <v>1</v>
      </c>
      <c r="FQ1081" s="1062">
        <v>0</v>
      </c>
      <c r="FR1081" s="1062">
        <v>7</v>
      </c>
      <c r="FS1081" s="1062">
        <v>12</v>
      </c>
      <c r="FT1081" s="1062">
        <v>19</v>
      </c>
      <c r="FU1081" s="1076">
        <v>1</v>
      </c>
      <c r="FY1081" s="1062">
        <v>0</v>
      </c>
      <c r="FZ1081" s="1062">
        <v>0</v>
      </c>
      <c r="GA1081" s="1062">
        <v>1</v>
      </c>
      <c r="GB1081" s="590">
        <v>1</v>
      </c>
      <c r="GC1081" s="1139">
        <v>1</v>
      </c>
      <c r="GE1081" s="589">
        <v>13</v>
      </c>
      <c r="GF1081" s="589">
        <v>17</v>
      </c>
      <c r="GG1081" s="589">
        <v>42</v>
      </c>
      <c r="GH1081" s="586">
        <v>1</v>
      </c>
      <c r="GI1081" s="586">
        <v>1</v>
      </c>
      <c r="GJ1081" s="586">
        <v>0</v>
      </c>
      <c r="GK1081" s="586">
        <v>0</v>
      </c>
    </row>
    <row r="1082" spans="1:195" hidden="1" x14ac:dyDescent="0.35">
      <c r="A1082" s="1225">
        <v>44236</v>
      </c>
      <c r="Q1082" s="1062">
        <v>0</v>
      </c>
      <c r="R1082" s="1062">
        <v>0</v>
      </c>
      <c r="S1082" s="1062">
        <v>7</v>
      </c>
      <c r="T1082" s="1062">
        <v>7</v>
      </c>
      <c r="U1082" s="1076">
        <v>1</v>
      </c>
      <c r="W1082" s="1631">
        <v>0</v>
      </c>
      <c r="X1082" s="1631">
        <v>0</v>
      </c>
      <c r="Y1082" s="1631">
        <v>7</v>
      </c>
      <c r="Z1082" s="1630">
        <v>7</v>
      </c>
      <c r="AA1082" s="1076">
        <v>1</v>
      </c>
      <c r="AC1082" s="1062">
        <v>3</v>
      </c>
      <c r="AD1082" s="1062">
        <v>1</v>
      </c>
      <c r="AE1082" s="1062">
        <v>7</v>
      </c>
      <c r="AF1082" s="1062">
        <v>11</v>
      </c>
      <c r="AG1082" s="1076">
        <v>1</v>
      </c>
      <c r="AJ1082" s="1062">
        <v>3</v>
      </c>
      <c r="AK1082" s="1062">
        <v>2</v>
      </c>
      <c r="AL1082" s="1062">
        <v>7</v>
      </c>
      <c r="AM1082" s="1062">
        <v>12</v>
      </c>
      <c r="AN1082" s="1076">
        <v>1</v>
      </c>
      <c r="AQ1082" s="1062">
        <v>0</v>
      </c>
      <c r="AR1082" s="1062">
        <v>2</v>
      </c>
      <c r="AS1082" s="1062">
        <v>8</v>
      </c>
      <c r="AT1082" s="1062">
        <v>10</v>
      </c>
      <c r="AU1082" s="1082">
        <v>1</v>
      </c>
      <c r="AX1082" s="1062">
        <v>0</v>
      </c>
      <c r="AY1082" s="1062">
        <v>2</v>
      </c>
      <c r="AZ1082" s="1062">
        <v>8</v>
      </c>
      <c r="BA1082" s="1062">
        <v>10</v>
      </c>
      <c r="BB1082" s="1082">
        <v>1</v>
      </c>
      <c r="BC1082" s="1082" t="s">
        <v>323</v>
      </c>
      <c r="BP1082" s="1062">
        <v>0</v>
      </c>
      <c r="BQ1082" s="1128">
        <v>1</v>
      </c>
      <c r="BR1082" s="1081">
        <v>0</v>
      </c>
      <c r="BV1082" s="1062">
        <v>0</v>
      </c>
      <c r="BW1082" s="1076">
        <v>1</v>
      </c>
      <c r="CA1082" s="1062">
        <v>8</v>
      </c>
      <c r="CB1082" s="1062">
        <v>1</v>
      </c>
      <c r="CC1082" s="1062">
        <v>1</v>
      </c>
      <c r="CD1082" s="1062">
        <v>10</v>
      </c>
      <c r="CE1082" s="1082">
        <v>1</v>
      </c>
      <c r="CF1082" s="1082" t="s">
        <v>323</v>
      </c>
      <c r="CH1082" s="1062">
        <v>10</v>
      </c>
      <c r="CI1082" s="1062">
        <v>1</v>
      </c>
      <c r="CJ1082" s="1062">
        <v>13</v>
      </c>
      <c r="CK1082" s="1062">
        <v>24</v>
      </c>
      <c r="CL1082" s="1082">
        <v>1</v>
      </c>
      <c r="CP1082" s="1062">
        <v>0</v>
      </c>
      <c r="CQ1082" s="1062">
        <v>0</v>
      </c>
      <c r="CR1082" s="1062">
        <v>0</v>
      </c>
      <c r="CS1082" s="1062">
        <v>0</v>
      </c>
      <c r="CT1082" s="1082">
        <v>1</v>
      </c>
      <c r="CU1082" s="1082" t="s">
        <v>323</v>
      </c>
      <c r="CW1082" s="1062">
        <v>0</v>
      </c>
      <c r="CX1082" s="1062">
        <v>0</v>
      </c>
      <c r="CY1082" s="1062">
        <v>0</v>
      </c>
      <c r="CZ1082" s="1062">
        <v>0</v>
      </c>
      <c r="DA1082" s="1082">
        <v>1</v>
      </c>
      <c r="DB1082" s="1082"/>
      <c r="DC1082" s="1082"/>
      <c r="DD1082" s="1082"/>
      <c r="DE1082" s="1082"/>
      <c r="DF1082" s="1082"/>
      <c r="DG1082" s="1082"/>
      <c r="DH1082" s="1082"/>
      <c r="DI1082" s="1082"/>
      <c r="DJ1082" s="1082"/>
      <c r="DK1082" s="1082"/>
      <c r="DL1082" s="1082"/>
      <c r="EF1082" s="1062">
        <v>0</v>
      </c>
      <c r="EG1082" s="1062">
        <v>6</v>
      </c>
      <c r="EH1082" s="1062">
        <v>9</v>
      </c>
      <c r="EI1082" s="1062">
        <v>15</v>
      </c>
      <c r="EJ1082" s="1082">
        <v>1</v>
      </c>
      <c r="EM1082" s="1062">
        <v>0</v>
      </c>
      <c r="EN1082" s="1062">
        <v>8</v>
      </c>
      <c r="EO1082" s="1062">
        <v>16</v>
      </c>
      <c r="EP1082" s="1062">
        <v>24</v>
      </c>
      <c r="EQ1082" s="1082">
        <v>1</v>
      </c>
      <c r="ER1082" s="1082" t="s">
        <v>323</v>
      </c>
      <c r="EU1082" s="1062">
        <v>0</v>
      </c>
      <c r="EV1082" s="1062">
        <v>5</v>
      </c>
      <c r="EW1082" s="1062">
        <v>7</v>
      </c>
      <c r="EX1082" s="1062">
        <v>12</v>
      </c>
      <c r="EY1082" s="1081">
        <v>1</v>
      </c>
      <c r="FB1082" s="1062">
        <v>1</v>
      </c>
      <c r="FC1082" s="1062">
        <v>6</v>
      </c>
      <c r="FD1082" s="1062">
        <v>10</v>
      </c>
      <c r="FE1082" s="1062">
        <v>17</v>
      </c>
      <c r="FF1082" s="1082">
        <v>1</v>
      </c>
      <c r="FJ1082" s="1062">
        <v>0</v>
      </c>
      <c r="FK1082" s="1062">
        <v>9</v>
      </c>
      <c r="FL1082" s="1062">
        <v>7</v>
      </c>
      <c r="FM1082" s="1062">
        <v>16</v>
      </c>
      <c r="FN1082" s="1124">
        <v>1</v>
      </c>
      <c r="FQ1082" s="1062">
        <v>0</v>
      </c>
      <c r="FR1082" s="1062">
        <v>14</v>
      </c>
      <c r="FS1082" s="1062">
        <v>15</v>
      </c>
      <c r="FT1082" s="1062">
        <v>29</v>
      </c>
      <c r="FU1082" s="1076">
        <v>1</v>
      </c>
      <c r="FY1082" s="1062">
        <v>0</v>
      </c>
      <c r="FZ1082" s="1062">
        <v>0</v>
      </c>
      <c r="GA1082" s="1062">
        <v>0</v>
      </c>
      <c r="GB1082" s="590">
        <v>0</v>
      </c>
      <c r="GC1082" s="1139">
        <v>1</v>
      </c>
      <c r="GE1082" s="589">
        <v>11</v>
      </c>
      <c r="GF1082" s="589">
        <v>24</v>
      </c>
      <c r="GG1082" s="589">
        <v>39</v>
      </c>
      <c r="GH1082" s="586">
        <v>0</v>
      </c>
      <c r="GI1082" s="586">
        <v>0</v>
      </c>
      <c r="GJ1082" s="586">
        <v>0</v>
      </c>
      <c r="GK1082" s="586">
        <v>0</v>
      </c>
    </row>
    <row r="1083" spans="1:195" hidden="1" x14ac:dyDescent="0.35">
      <c r="A1083" s="1225">
        <v>44237</v>
      </c>
      <c r="Q1083" s="1062">
        <v>0</v>
      </c>
      <c r="R1083" s="1062">
        <v>6</v>
      </c>
      <c r="S1083" s="1062">
        <v>8</v>
      </c>
      <c r="T1083" s="1062">
        <v>14</v>
      </c>
      <c r="U1083" s="1076">
        <v>1</v>
      </c>
      <c r="W1083" s="1631">
        <v>0</v>
      </c>
      <c r="X1083" s="1631">
        <v>6</v>
      </c>
      <c r="Y1083" s="1631">
        <v>8</v>
      </c>
      <c r="Z1083" s="1630">
        <v>14</v>
      </c>
      <c r="AA1083" s="1076">
        <v>1</v>
      </c>
      <c r="AC1083" s="1062">
        <v>5</v>
      </c>
      <c r="AD1083" s="1062">
        <v>0</v>
      </c>
      <c r="AE1083" s="1062">
        <v>5</v>
      </c>
      <c r="AF1083" s="1062">
        <v>10</v>
      </c>
      <c r="AG1083" s="1076">
        <v>1</v>
      </c>
      <c r="AJ1083" s="1062">
        <v>6</v>
      </c>
      <c r="AK1083" s="1062">
        <v>2</v>
      </c>
      <c r="AL1083" s="1062">
        <v>6</v>
      </c>
      <c r="AM1083" s="1062">
        <v>14</v>
      </c>
      <c r="AN1083" s="1076">
        <v>1</v>
      </c>
      <c r="AQ1083" s="1062">
        <v>0</v>
      </c>
      <c r="AR1083" s="1062">
        <v>1</v>
      </c>
      <c r="AS1083" s="1062">
        <v>7</v>
      </c>
      <c r="AT1083" s="1062">
        <v>8</v>
      </c>
      <c r="AU1083" s="1082">
        <v>1</v>
      </c>
      <c r="AX1083" s="1062">
        <v>0</v>
      </c>
      <c r="AY1083" s="1062">
        <v>4</v>
      </c>
      <c r="AZ1083" s="1062">
        <v>9</v>
      </c>
      <c r="BA1083" s="1062">
        <v>13</v>
      </c>
      <c r="BB1083" s="1082">
        <v>1</v>
      </c>
      <c r="BC1083" s="1082" t="s">
        <v>323</v>
      </c>
      <c r="BP1083" s="1062">
        <v>0</v>
      </c>
      <c r="BQ1083" s="1128">
        <v>1</v>
      </c>
      <c r="BR1083" s="1081">
        <v>0</v>
      </c>
      <c r="BV1083" s="1062">
        <v>0</v>
      </c>
      <c r="BW1083" s="1076">
        <v>1</v>
      </c>
      <c r="CA1083" s="1062">
        <v>1</v>
      </c>
      <c r="CB1083" s="1062">
        <v>0</v>
      </c>
      <c r="CC1083" s="1062">
        <v>1</v>
      </c>
      <c r="CD1083" s="1062">
        <v>2</v>
      </c>
      <c r="CE1083" s="1082">
        <v>1</v>
      </c>
      <c r="CF1083" s="1082" t="s">
        <v>323</v>
      </c>
      <c r="CH1083" s="1062">
        <v>4</v>
      </c>
      <c r="CI1083" s="1062">
        <v>0</v>
      </c>
      <c r="CJ1083" s="1062">
        <v>8</v>
      </c>
      <c r="CK1083" s="1062">
        <v>12</v>
      </c>
      <c r="CL1083" s="1082">
        <v>1</v>
      </c>
      <c r="CP1083" s="1062">
        <v>0</v>
      </c>
      <c r="CQ1083" s="1062">
        <v>0</v>
      </c>
      <c r="CR1083" s="1062">
        <v>0</v>
      </c>
      <c r="CS1083" s="1062">
        <v>0</v>
      </c>
      <c r="CT1083" s="1082">
        <v>1</v>
      </c>
      <c r="CU1083" s="1082" t="s">
        <v>323</v>
      </c>
      <c r="CW1083" s="1062">
        <v>0</v>
      </c>
      <c r="CX1083" s="1062">
        <v>0</v>
      </c>
      <c r="CY1083" s="1062">
        <v>0</v>
      </c>
      <c r="CZ1083" s="1062">
        <v>0</v>
      </c>
      <c r="DA1083" s="1082">
        <v>1</v>
      </c>
      <c r="DB1083" s="1082"/>
      <c r="DC1083" s="1082"/>
      <c r="DD1083" s="1082"/>
      <c r="DE1083" s="1082"/>
      <c r="DF1083" s="1082"/>
      <c r="DG1083" s="1082"/>
      <c r="DH1083" s="1082"/>
      <c r="DI1083" s="1082"/>
      <c r="DJ1083" s="1082"/>
      <c r="DK1083" s="1082"/>
      <c r="DL1083" s="1082"/>
      <c r="EF1083" s="1062">
        <v>0</v>
      </c>
      <c r="EG1083" s="1062">
        <v>5</v>
      </c>
      <c r="EH1083" s="1062">
        <v>9</v>
      </c>
      <c r="EI1083" s="1062">
        <v>14</v>
      </c>
      <c r="EJ1083" s="1082">
        <v>1</v>
      </c>
      <c r="EM1083" s="1062">
        <v>0</v>
      </c>
      <c r="EN1083" s="1062">
        <v>7</v>
      </c>
      <c r="EO1083" s="1062">
        <v>13</v>
      </c>
      <c r="EP1083" s="1062">
        <v>20</v>
      </c>
      <c r="EQ1083" s="1082">
        <v>1</v>
      </c>
      <c r="ER1083" s="1082" t="s">
        <v>323</v>
      </c>
      <c r="EU1083" s="1062">
        <v>0</v>
      </c>
      <c r="EV1083" s="1062">
        <v>3</v>
      </c>
      <c r="EW1083" s="1062">
        <v>12</v>
      </c>
      <c r="EX1083" s="1062">
        <v>15</v>
      </c>
      <c r="EY1083" s="1081">
        <v>1</v>
      </c>
      <c r="FB1083" s="1062">
        <v>0</v>
      </c>
      <c r="FC1083" s="1062">
        <v>6</v>
      </c>
      <c r="FD1083" s="1062">
        <v>14</v>
      </c>
      <c r="FE1083" s="1062">
        <v>20</v>
      </c>
      <c r="FF1083" s="1082">
        <v>1</v>
      </c>
      <c r="FJ1083" s="1062">
        <v>1</v>
      </c>
      <c r="FK1083" s="1062">
        <v>10</v>
      </c>
      <c r="FL1083" s="1062">
        <v>7</v>
      </c>
      <c r="FM1083" s="1062">
        <v>18</v>
      </c>
      <c r="FN1083" s="1124">
        <v>1</v>
      </c>
      <c r="FQ1083" s="1062">
        <v>1</v>
      </c>
      <c r="FR1083" s="1062">
        <v>10</v>
      </c>
      <c r="FS1083" s="1062">
        <v>12</v>
      </c>
      <c r="FT1083" s="1062">
        <v>23</v>
      </c>
      <c r="FU1083" s="1076">
        <v>1</v>
      </c>
      <c r="FY1083" s="1062">
        <v>1</v>
      </c>
      <c r="FZ1083" s="1062">
        <v>0</v>
      </c>
      <c r="GA1083" s="1062">
        <v>0</v>
      </c>
      <c r="GB1083" s="590">
        <v>1</v>
      </c>
      <c r="GC1083" s="1139">
        <v>1</v>
      </c>
      <c r="GE1083" s="589">
        <v>8</v>
      </c>
      <c r="GF1083" s="589">
        <v>19</v>
      </c>
      <c r="GG1083" s="589">
        <v>41</v>
      </c>
      <c r="GH1083" s="586">
        <v>0</v>
      </c>
      <c r="GI1083" s="586">
        <v>0</v>
      </c>
      <c r="GJ1083" s="586">
        <v>0</v>
      </c>
      <c r="GK1083" s="586">
        <v>0</v>
      </c>
    </row>
    <row r="1084" spans="1:195" hidden="1" x14ac:dyDescent="0.35">
      <c r="A1084" s="1225">
        <v>44238</v>
      </c>
      <c r="Q1084" s="1062">
        <v>0</v>
      </c>
      <c r="R1084" s="1062">
        <v>2</v>
      </c>
      <c r="S1084" s="1062">
        <v>8</v>
      </c>
      <c r="T1084" s="1062">
        <v>10</v>
      </c>
      <c r="U1084" s="1076">
        <v>1</v>
      </c>
      <c r="W1084" s="1631">
        <v>0</v>
      </c>
      <c r="X1084" s="1631">
        <v>3</v>
      </c>
      <c r="Y1084" s="1631">
        <v>9</v>
      </c>
      <c r="Z1084" s="1630">
        <v>12</v>
      </c>
      <c r="AA1084" s="1076">
        <v>1</v>
      </c>
      <c r="AC1084" s="1062">
        <v>0</v>
      </c>
      <c r="AD1084" s="1062">
        <v>2</v>
      </c>
      <c r="AE1084" s="1062">
        <v>6</v>
      </c>
      <c r="AF1084" s="1062">
        <v>8</v>
      </c>
      <c r="AG1084" s="1076">
        <v>1</v>
      </c>
      <c r="AJ1084" s="1062">
        <v>0</v>
      </c>
      <c r="AK1084" s="1062">
        <v>2</v>
      </c>
      <c r="AL1084" s="1062">
        <v>6</v>
      </c>
      <c r="AM1084" s="1062">
        <v>8</v>
      </c>
      <c r="AN1084" s="1076">
        <v>1</v>
      </c>
      <c r="AQ1084" s="1062">
        <v>1</v>
      </c>
      <c r="AR1084" s="1062">
        <v>5</v>
      </c>
      <c r="AS1084" s="1062">
        <v>4</v>
      </c>
      <c r="AT1084" s="1062">
        <v>10</v>
      </c>
      <c r="AU1084" s="1082">
        <v>1</v>
      </c>
      <c r="AX1084" s="1062">
        <v>1</v>
      </c>
      <c r="AY1084" s="1062">
        <v>6</v>
      </c>
      <c r="AZ1084" s="1062">
        <v>4</v>
      </c>
      <c r="BA1084" s="1062">
        <v>11</v>
      </c>
      <c r="BB1084" s="1082">
        <v>1</v>
      </c>
      <c r="BC1084" s="1082" t="s">
        <v>323</v>
      </c>
      <c r="BP1084" s="1062">
        <v>0</v>
      </c>
      <c r="BQ1084" s="1128">
        <v>1</v>
      </c>
      <c r="BR1084" s="1081">
        <v>0</v>
      </c>
      <c r="BV1084" s="1062">
        <v>0</v>
      </c>
      <c r="BW1084" s="1076">
        <v>1</v>
      </c>
      <c r="CA1084" s="1062">
        <v>1</v>
      </c>
      <c r="CB1084" s="1062">
        <v>4</v>
      </c>
      <c r="CC1084" s="1062">
        <v>4</v>
      </c>
      <c r="CD1084" s="1062">
        <v>9</v>
      </c>
      <c r="CE1084" s="1082">
        <v>1</v>
      </c>
      <c r="CF1084" s="1082" t="s">
        <v>323</v>
      </c>
      <c r="CH1084" s="1062">
        <v>3</v>
      </c>
      <c r="CI1084" s="1062">
        <v>4</v>
      </c>
      <c r="CJ1084" s="1062">
        <v>5</v>
      </c>
      <c r="CK1084" s="1062">
        <v>12</v>
      </c>
      <c r="CL1084" s="1082">
        <v>1</v>
      </c>
      <c r="CP1084" s="1062">
        <v>0</v>
      </c>
      <c r="CQ1084" s="1062">
        <v>0</v>
      </c>
      <c r="CR1084" s="1062">
        <v>0</v>
      </c>
      <c r="CS1084" s="1062">
        <v>0</v>
      </c>
      <c r="CT1084" s="1082">
        <v>1</v>
      </c>
      <c r="CU1084" s="1082" t="s">
        <v>323</v>
      </c>
      <c r="CW1084" s="1062">
        <v>0</v>
      </c>
      <c r="CX1084" s="1062">
        <v>0</v>
      </c>
      <c r="CY1084" s="1062">
        <v>0</v>
      </c>
      <c r="CZ1084" s="1062">
        <v>0</v>
      </c>
      <c r="DA1084" s="1082">
        <v>1</v>
      </c>
      <c r="DB1084" s="1082"/>
      <c r="DC1084" s="1082"/>
      <c r="DD1084" s="1082"/>
      <c r="DE1084" s="1082"/>
      <c r="DF1084" s="1082"/>
      <c r="DG1084" s="1082"/>
      <c r="DH1084" s="1082"/>
      <c r="DI1084" s="1082"/>
      <c r="DJ1084" s="1082"/>
      <c r="DK1084" s="1082"/>
      <c r="DL1084" s="1082"/>
      <c r="EF1084" s="1062">
        <v>0</v>
      </c>
      <c r="EG1084" s="1062">
        <v>4</v>
      </c>
      <c r="EH1084" s="1062">
        <v>7</v>
      </c>
      <c r="EI1084" s="1062">
        <v>11</v>
      </c>
      <c r="EJ1084" s="1082">
        <v>1</v>
      </c>
      <c r="EM1084" s="1062">
        <v>0</v>
      </c>
      <c r="EN1084" s="1062">
        <v>7</v>
      </c>
      <c r="EO1084" s="1062">
        <v>10</v>
      </c>
      <c r="EP1084" s="1062">
        <v>17</v>
      </c>
      <c r="EQ1084" s="1082">
        <v>1</v>
      </c>
      <c r="ER1084" s="1082" t="s">
        <v>323</v>
      </c>
      <c r="EU1084" s="1062">
        <v>0</v>
      </c>
      <c r="EV1084" s="1062">
        <v>3</v>
      </c>
      <c r="EW1084" s="1062">
        <v>6</v>
      </c>
      <c r="EX1084" s="1062">
        <v>9</v>
      </c>
      <c r="EY1084" s="1081">
        <v>1</v>
      </c>
      <c r="FB1084" s="1062">
        <v>2</v>
      </c>
      <c r="FC1084" s="1062">
        <v>5</v>
      </c>
      <c r="FD1084" s="1062">
        <v>11</v>
      </c>
      <c r="FE1084" s="1062">
        <v>18</v>
      </c>
      <c r="FF1084" s="1082">
        <v>1</v>
      </c>
      <c r="FJ1084" s="1062">
        <v>0</v>
      </c>
      <c r="FK1084" s="1062">
        <v>1</v>
      </c>
      <c r="FL1084" s="1062">
        <v>11</v>
      </c>
      <c r="FM1084" s="1062">
        <v>12</v>
      </c>
      <c r="FN1084" s="1124">
        <v>1</v>
      </c>
      <c r="FQ1084" s="1062">
        <v>0</v>
      </c>
      <c r="FR1084" s="1062">
        <v>12</v>
      </c>
      <c r="FS1084" s="1062">
        <v>4</v>
      </c>
      <c r="FT1084" s="1062">
        <v>16</v>
      </c>
      <c r="FU1084" s="1076">
        <v>1</v>
      </c>
      <c r="FY1084" s="1062">
        <v>0</v>
      </c>
      <c r="FZ1084" s="1062">
        <v>2</v>
      </c>
      <c r="GA1084" s="1062">
        <v>0</v>
      </c>
      <c r="GB1084" s="590">
        <v>2</v>
      </c>
      <c r="GC1084" s="1139">
        <v>1</v>
      </c>
      <c r="GE1084" s="589">
        <v>2</v>
      </c>
      <c r="GF1084" s="589">
        <v>21</v>
      </c>
      <c r="GG1084" s="589">
        <v>38</v>
      </c>
      <c r="GH1084" s="586">
        <v>0</v>
      </c>
      <c r="GI1084" s="586">
        <v>0</v>
      </c>
      <c r="GJ1084" s="586">
        <v>0</v>
      </c>
      <c r="GK1084" s="586">
        <v>0</v>
      </c>
    </row>
    <row r="1085" spans="1:195" hidden="1" x14ac:dyDescent="0.35">
      <c r="A1085" s="1227">
        <v>44239</v>
      </c>
      <c r="Q1085" s="1062">
        <v>1</v>
      </c>
      <c r="R1085" s="1062">
        <v>9</v>
      </c>
      <c r="S1085" s="1062">
        <v>5</v>
      </c>
      <c r="T1085" s="1062">
        <v>15</v>
      </c>
      <c r="U1085" s="1076">
        <v>1</v>
      </c>
      <c r="W1085" s="1631">
        <v>1</v>
      </c>
      <c r="X1085" s="1631">
        <v>9</v>
      </c>
      <c r="Y1085" s="1631">
        <v>5</v>
      </c>
      <c r="Z1085" s="1630">
        <v>15</v>
      </c>
      <c r="AA1085" s="1076">
        <v>1</v>
      </c>
      <c r="AC1085" s="1062">
        <v>2</v>
      </c>
      <c r="AD1085" s="1062">
        <v>3</v>
      </c>
      <c r="AE1085" s="1062">
        <v>6</v>
      </c>
      <c r="AF1085" s="1062">
        <v>11</v>
      </c>
      <c r="AG1085" s="1076">
        <v>1</v>
      </c>
      <c r="AJ1085" s="1062">
        <v>2</v>
      </c>
      <c r="AK1085" s="1062">
        <v>3</v>
      </c>
      <c r="AL1085" s="1062">
        <v>6</v>
      </c>
      <c r="AM1085" s="1062">
        <v>11</v>
      </c>
      <c r="AN1085" s="1076">
        <v>1</v>
      </c>
      <c r="AQ1085" s="1062">
        <v>0</v>
      </c>
      <c r="AR1085" s="1062">
        <v>0</v>
      </c>
      <c r="AS1085" s="1062">
        <v>1</v>
      </c>
      <c r="AT1085" s="1062">
        <v>1</v>
      </c>
      <c r="AU1085" s="1082">
        <v>1</v>
      </c>
      <c r="AX1085" s="1062">
        <v>0</v>
      </c>
      <c r="AY1085" s="1062">
        <v>0</v>
      </c>
      <c r="AZ1085" s="1062">
        <v>1</v>
      </c>
      <c r="BA1085" s="1062">
        <v>1</v>
      </c>
      <c r="BB1085" s="1082">
        <v>1</v>
      </c>
      <c r="BC1085" s="1082" t="s">
        <v>323</v>
      </c>
      <c r="BP1085" s="1062">
        <v>0</v>
      </c>
      <c r="BQ1085" s="1128">
        <v>1</v>
      </c>
      <c r="BR1085" s="1081">
        <v>0</v>
      </c>
      <c r="BV1085" s="1062">
        <v>0</v>
      </c>
      <c r="BW1085" s="1076">
        <v>1</v>
      </c>
      <c r="CA1085" s="1062">
        <v>5</v>
      </c>
      <c r="CB1085" s="1062">
        <v>0</v>
      </c>
      <c r="CC1085" s="1062">
        <v>4</v>
      </c>
      <c r="CD1085" s="1062">
        <v>9</v>
      </c>
      <c r="CE1085" s="1082">
        <v>1</v>
      </c>
      <c r="CF1085" s="1082" t="s">
        <v>323</v>
      </c>
      <c r="CH1085" s="1062">
        <v>8</v>
      </c>
      <c r="CI1085" s="1062">
        <v>1</v>
      </c>
      <c r="CJ1085" s="1062">
        <v>8</v>
      </c>
      <c r="CK1085" s="1062">
        <v>17</v>
      </c>
      <c r="CL1085" s="1082">
        <v>1</v>
      </c>
      <c r="CP1085" s="1062">
        <v>0</v>
      </c>
      <c r="CQ1085" s="1062">
        <v>0</v>
      </c>
      <c r="CR1085" s="1062">
        <v>0</v>
      </c>
      <c r="CS1085" s="1062">
        <v>0</v>
      </c>
      <c r="CT1085" s="1082">
        <v>1</v>
      </c>
      <c r="CU1085" s="1082" t="s">
        <v>323</v>
      </c>
      <c r="CW1085" s="1062">
        <v>0</v>
      </c>
      <c r="CX1085" s="1062">
        <v>0</v>
      </c>
      <c r="CY1085" s="1062">
        <v>0</v>
      </c>
      <c r="CZ1085" s="1062">
        <v>0</v>
      </c>
      <c r="DA1085" s="1082">
        <v>1</v>
      </c>
      <c r="DB1085" s="1082"/>
      <c r="DC1085" s="1082"/>
      <c r="DD1085" s="1082"/>
      <c r="DE1085" s="1082"/>
      <c r="DF1085" s="1082"/>
      <c r="DG1085" s="1082"/>
      <c r="DH1085" s="1082"/>
      <c r="DI1085" s="1082"/>
      <c r="DJ1085" s="1082"/>
      <c r="DK1085" s="1082"/>
      <c r="DL1085" s="1082"/>
      <c r="EF1085" s="1062">
        <v>0</v>
      </c>
      <c r="EG1085" s="1062">
        <v>4</v>
      </c>
      <c r="EH1085" s="1062">
        <v>5</v>
      </c>
      <c r="EI1085" s="1062">
        <v>9</v>
      </c>
      <c r="EJ1085" s="1082">
        <v>1</v>
      </c>
      <c r="EM1085" s="1062">
        <v>0</v>
      </c>
      <c r="EN1085" s="1062">
        <v>9</v>
      </c>
      <c r="EO1085" s="1062">
        <v>9</v>
      </c>
      <c r="EP1085" s="1062">
        <v>18</v>
      </c>
      <c r="EQ1085" s="1082">
        <v>1</v>
      </c>
      <c r="ER1085" s="1082" t="s">
        <v>323</v>
      </c>
      <c r="EU1085" s="1062">
        <v>0</v>
      </c>
      <c r="EV1085" s="1062">
        <v>4</v>
      </c>
      <c r="EW1085" s="1062">
        <v>5</v>
      </c>
      <c r="EX1085" s="1062">
        <v>9</v>
      </c>
      <c r="EY1085" s="1081">
        <v>1</v>
      </c>
      <c r="FB1085" s="1062">
        <v>2</v>
      </c>
      <c r="FC1085" s="1062">
        <v>12</v>
      </c>
      <c r="FD1085" s="1062">
        <v>13</v>
      </c>
      <c r="FE1085" s="1062">
        <v>27</v>
      </c>
      <c r="FF1085" s="1082">
        <v>1</v>
      </c>
      <c r="FJ1085" s="1062">
        <v>3</v>
      </c>
      <c r="FK1085" s="1062">
        <v>3</v>
      </c>
      <c r="FL1085" s="1062">
        <v>6</v>
      </c>
      <c r="FM1085" s="1062">
        <v>12</v>
      </c>
      <c r="FN1085" s="1124">
        <v>1</v>
      </c>
      <c r="FQ1085" s="1062">
        <v>3</v>
      </c>
      <c r="FR1085" s="1062">
        <v>5</v>
      </c>
      <c r="FS1085" s="1062">
        <v>18</v>
      </c>
      <c r="FT1085" s="1062">
        <v>26</v>
      </c>
      <c r="FU1085" s="1076">
        <v>1</v>
      </c>
      <c r="FY1085" s="1062">
        <v>0</v>
      </c>
      <c r="FZ1085" s="1062">
        <v>0</v>
      </c>
      <c r="GA1085" s="1062">
        <v>0</v>
      </c>
      <c r="GB1085" s="590">
        <v>0</v>
      </c>
      <c r="GC1085" s="1139">
        <v>1</v>
      </c>
      <c r="GE1085" s="589">
        <v>10</v>
      </c>
      <c r="GF1085" s="589">
        <v>14</v>
      </c>
      <c r="GG1085" s="589">
        <v>27</v>
      </c>
      <c r="GH1085" s="586">
        <v>0</v>
      </c>
      <c r="GI1085" s="586">
        <v>0</v>
      </c>
      <c r="GJ1085" s="586">
        <v>0</v>
      </c>
      <c r="GK1085" s="586">
        <v>0</v>
      </c>
    </row>
    <row r="1086" spans="1:195" hidden="1" x14ac:dyDescent="0.35">
      <c r="A1086" s="1628">
        <v>44242</v>
      </c>
      <c r="DA1086" s="1082"/>
      <c r="DB1086" s="1082"/>
      <c r="DC1086" s="1082"/>
      <c r="DD1086" s="1082"/>
      <c r="DE1086" s="1082"/>
      <c r="DF1086" s="1082"/>
      <c r="DG1086" s="1082"/>
      <c r="DH1086" s="1082"/>
      <c r="DI1086" s="1082"/>
      <c r="DJ1086" s="1082"/>
      <c r="DK1086" s="1082"/>
      <c r="DL1086" s="1082"/>
    </row>
    <row r="1087" spans="1:195" hidden="1" x14ac:dyDescent="0.35">
      <c r="A1087" s="1628">
        <v>44243</v>
      </c>
      <c r="DA1087" s="1082"/>
      <c r="DB1087" s="1082"/>
      <c r="DC1087" s="1082"/>
      <c r="DD1087" s="1082"/>
      <c r="DE1087" s="1082"/>
      <c r="DF1087" s="1082"/>
      <c r="DG1087" s="1082"/>
      <c r="DH1087" s="1082"/>
      <c r="DI1087" s="1082"/>
      <c r="DJ1087" s="1082"/>
      <c r="DK1087" s="1082"/>
      <c r="DL1087" s="1082"/>
    </row>
    <row r="1088" spans="1:195" hidden="1" x14ac:dyDescent="0.35">
      <c r="A1088" s="1628">
        <v>44244</v>
      </c>
      <c r="DA1088" s="1082"/>
      <c r="DB1088" s="1082"/>
      <c r="DC1088" s="1082"/>
      <c r="DD1088" s="1082"/>
      <c r="DE1088" s="1082"/>
      <c r="DF1088" s="1082"/>
      <c r="DG1088" s="1082"/>
      <c r="DH1088" s="1082"/>
      <c r="DI1088" s="1082"/>
      <c r="DJ1088" s="1082"/>
      <c r="DK1088" s="1082"/>
      <c r="DL1088" s="1082"/>
    </row>
    <row r="1089" spans="1:195" hidden="1" x14ac:dyDescent="0.35">
      <c r="A1089" s="1628">
        <v>44245</v>
      </c>
      <c r="DA1089" s="1082"/>
      <c r="DB1089" s="1082"/>
      <c r="DC1089" s="1082"/>
      <c r="DD1089" s="1082"/>
      <c r="DE1089" s="1082"/>
      <c r="DF1089" s="1082"/>
      <c r="DG1089" s="1082"/>
      <c r="DH1089" s="1082"/>
      <c r="DI1089" s="1082"/>
      <c r="DJ1089" s="1082"/>
      <c r="DK1089" s="1082"/>
      <c r="DL1089" s="1082"/>
    </row>
    <row r="1090" spans="1:195" hidden="1" x14ac:dyDescent="0.35">
      <c r="A1090" s="1629">
        <v>44246</v>
      </c>
      <c r="DA1090" s="1082"/>
      <c r="DB1090" s="1082"/>
      <c r="DC1090" s="1082"/>
      <c r="DD1090" s="1082"/>
      <c r="DE1090" s="1082"/>
      <c r="DF1090" s="1082"/>
      <c r="DG1090" s="1082"/>
      <c r="DH1090" s="1082"/>
      <c r="DI1090" s="1082"/>
      <c r="DJ1090" s="1082"/>
      <c r="DK1090" s="1082"/>
      <c r="DL1090" s="1082"/>
    </row>
    <row r="1091" spans="1:195" hidden="1" x14ac:dyDescent="0.35">
      <c r="A1091" s="1628">
        <v>44249</v>
      </c>
      <c r="DA1091" s="1082"/>
      <c r="DB1091" s="1082"/>
      <c r="DC1091" s="1082"/>
      <c r="DD1091" s="1082"/>
      <c r="DE1091" s="1082"/>
      <c r="DF1091" s="1082"/>
      <c r="DG1091" s="1082"/>
      <c r="DH1091" s="1082"/>
      <c r="DI1091" s="1082"/>
      <c r="DJ1091" s="1082"/>
      <c r="DK1091" s="1082"/>
      <c r="DL1091" s="1082"/>
    </row>
    <row r="1092" spans="1:195" hidden="1" x14ac:dyDescent="0.35">
      <c r="A1092" s="1628">
        <v>44250</v>
      </c>
      <c r="DA1092" s="1082"/>
      <c r="DB1092" s="1082"/>
      <c r="DC1092" s="1082"/>
      <c r="DD1092" s="1082"/>
      <c r="DE1092" s="1082"/>
      <c r="DF1092" s="1082"/>
      <c r="DG1092" s="1082"/>
      <c r="DH1092" s="1082"/>
      <c r="DI1092" s="1082"/>
      <c r="DJ1092" s="1082"/>
      <c r="DK1092" s="1082"/>
      <c r="DL1092" s="1082"/>
    </row>
    <row r="1093" spans="1:195" hidden="1" x14ac:dyDescent="0.35">
      <c r="A1093" s="1628">
        <v>44251</v>
      </c>
      <c r="DA1093" s="1082"/>
      <c r="DB1093" s="1082"/>
      <c r="DC1093" s="1082"/>
      <c r="DD1093" s="1082"/>
      <c r="DE1093" s="1082"/>
      <c r="DF1093" s="1082"/>
      <c r="DG1093" s="1082"/>
      <c r="DH1093" s="1082"/>
      <c r="DI1093" s="1082"/>
      <c r="DJ1093" s="1082"/>
      <c r="DK1093" s="1082"/>
      <c r="DL1093" s="1082"/>
    </row>
    <row r="1094" spans="1:195" hidden="1" x14ac:dyDescent="0.35">
      <c r="A1094" s="1628">
        <v>44252</v>
      </c>
      <c r="DA1094" s="1082"/>
      <c r="DB1094" s="1082"/>
      <c r="DC1094" s="1082"/>
      <c r="DD1094" s="1082"/>
      <c r="DE1094" s="1082"/>
      <c r="DF1094" s="1082"/>
      <c r="DG1094" s="1082"/>
      <c r="DH1094" s="1082"/>
      <c r="DI1094" s="1082"/>
      <c r="DJ1094" s="1082"/>
      <c r="DK1094" s="1082"/>
      <c r="DL1094" s="1082"/>
      <c r="GL1094" s="586" t="s">
        <v>0</v>
      </c>
      <c r="GM1094" s="586" t="s">
        <v>11</v>
      </c>
    </row>
    <row r="1095" spans="1:195" hidden="1" x14ac:dyDescent="0.35">
      <c r="A1095" s="1629">
        <v>44253</v>
      </c>
      <c r="DA1095" s="1082"/>
      <c r="DB1095" s="1082"/>
      <c r="DC1095" s="1082"/>
      <c r="DD1095" s="1082"/>
      <c r="DE1095" s="1082"/>
      <c r="DF1095" s="1082"/>
      <c r="DG1095" s="1082"/>
      <c r="DH1095" s="1082"/>
      <c r="DI1095" s="1082"/>
      <c r="DJ1095" s="1082"/>
      <c r="DK1095" s="1082"/>
      <c r="DL1095" s="1082"/>
      <c r="GL1095" s="586">
        <f>SUM(GH1076:GI1095)</f>
        <v>3</v>
      </c>
      <c r="GM1095" s="586">
        <f>SUM(GJ1076:GK1095)</f>
        <v>2</v>
      </c>
    </row>
    <row r="1096" spans="1:195" hidden="1" x14ac:dyDescent="0.35">
      <c r="A1096" s="1628">
        <v>44256</v>
      </c>
      <c r="DA1096" s="1082"/>
      <c r="DB1096" s="1082"/>
      <c r="DC1096" s="1082"/>
      <c r="DD1096" s="1082"/>
      <c r="DE1096" s="1082"/>
      <c r="DF1096" s="1082"/>
      <c r="DG1096" s="1082"/>
      <c r="DH1096" s="1082"/>
      <c r="DI1096" s="1082"/>
      <c r="DJ1096" s="1082"/>
      <c r="DK1096" s="1082"/>
      <c r="DL1096" s="1082"/>
    </row>
    <row r="1097" spans="1:195" hidden="1" x14ac:dyDescent="0.35">
      <c r="A1097" s="1628">
        <v>44257</v>
      </c>
      <c r="DA1097" s="1082"/>
      <c r="DB1097" s="1082"/>
      <c r="DC1097" s="1082"/>
      <c r="DD1097" s="1082"/>
      <c r="DE1097" s="1082"/>
      <c r="DF1097" s="1082"/>
      <c r="DG1097" s="1082"/>
      <c r="DH1097" s="1082"/>
      <c r="DI1097" s="1082"/>
      <c r="DJ1097" s="1082"/>
      <c r="DK1097" s="1082"/>
      <c r="DL1097" s="1082"/>
    </row>
    <row r="1098" spans="1:195" hidden="1" x14ac:dyDescent="0.35">
      <c r="A1098" s="1628">
        <v>44258</v>
      </c>
      <c r="DA1098" s="1082"/>
      <c r="DB1098" s="1082"/>
      <c r="DC1098" s="1082"/>
      <c r="DD1098" s="1082"/>
      <c r="DE1098" s="1082"/>
      <c r="DF1098" s="1082"/>
      <c r="DG1098" s="1082"/>
      <c r="DH1098" s="1082"/>
      <c r="DI1098" s="1082"/>
      <c r="DJ1098" s="1082"/>
      <c r="DK1098" s="1082"/>
      <c r="DL1098" s="1082"/>
    </row>
    <row r="1099" spans="1:195" hidden="1" x14ac:dyDescent="0.35">
      <c r="A1099" s="1628">
        <v>44259</v>
      </c>
      <c r="DA1099" s="1082"/>
      <c r="DB1099" s="1082"/>
      <c r="DC1099" s="1082"/>
      <c r="DD1099" s="1082"/>
      <c r="DE1099" s="1082"/>
      <c r="DF1099" s="1082"/>
      <c r="DG1099" s="1082"/>
      <c r="DH1099" s="1082"/>
      <c r="DI1099" s="1082"/>
      <c r="DJ1099" s="1082"/>
      <c r="DK1099" s="1082"/>
      <c r="DL1099" s="1082"/>
    </row>
    <row r="1100" spans="1:195" hidden="1" x14ac:dyDescent="0.35">
      <c r="A1100" s="1629">
        <v>44260</v>
      </c>
      <c r="DA1100" s="1082"/>
      <c r="DB1100" s="1082"/>
      <c r="DC1100" s="1082"/>
      <c r="DD1100" s="1082"/>
      <c r="DE1100" s="1082"/>
      <c r="DF1100" s="1082"/>
      <c r="DG1100" s="1082"/>
      <c r="DH1100" s="1082"/>
      <c r="DI1100" s="1082"/>
      <c r="DJ1100" s="1082"/>
      <c r="DK1100" s="1082"/>
      <c r="DL1100" s="1082"/>
    </row>
    <row r="1101" spans="1:195" hidden="1" x14ac:dyDescent="0.35">
      <c r="A1101" s="1628">
        <v>44263</v>
      </c>
      <c r="DA1101" s="1082"/>
      <c r="DB1101" s="1082"/>
      <c r="DC1101" s="1082"/>
      <c r="DD1101" s="1082"/>
      <c r="DE1101" s="1082"/>
      <c r="DF1101" s="1082"/>
      <c r="DG1101" s="1082"/>
      <c r="DH1101" s="1082"/>
      <c r="DI1101" s="1082"/>
      <c r="DJ1101" s="1082"/>
      <c r="DK1101" s="1082"/>
      <c r="DL1101" s="1082"/>
    </row>
    <row r="1102" spans="1:195" hidden="1" x14ac:dyDescent="0.35">
      <c r="A1102" s="1628">
        <v>44264</v>
      </c>
      <c r="DA1102" s="1082"/>
      <c r="DB1102" s="1082"/>
      <c r="DC1102" s="1082"/>
      <c r="DD1102" s="1082"/>
      <c r="DE1102" s="1082"/>
      <c r="DF1102" s="1082"/>
      <c r="DG1102" s="1082"/>
      <c r="DH1102" s="1082"/>
      <c r="DI1102" s="1082"/>
      <c r="DJ1102" s="1082"/>
      <c r="DK1102" s="1082"/>
      <c r="DL1102" s="1082"/>
    </row>
    <row r="1103" spans="1:195" hidden="1" x14ac:dyDescent="0.35">
      <c r="A1103" s="1628">
        <v>44265</v>
      </c>
      <c r="DA1103" s="1082"/>
      <c r="DB1103" s="1082"/>
      <c r="DC1103" s="1082"/>
      <c r="DD1103" s="1082"/>
      <c r="DE1103" s="1082"/>
      <c r="DF1103" s="1082"/>
      <c r="DG1103" s="1082"/>
      <c r="DH1103" s="1082"/>
      <c r="DI1103" s="1082"/>
      <c r="DJ1103" s="1082"/>
      <c r="DK1103" s="1082"/>
      <c r="DL1103" s="1082"/>
    </row>
    <row r="1104" spans="1:195" hidden="1" x14ac:dyDescent="0.35">
      <c r="A1104" s="1628">
        <v>44266</v>
      </c>
      <c r="DA1104" s="1082"/>
      <c r="DB1104" s="1082"/>
      <c r="DC1104" s="1082"/>
      <c r="DD1104" s="1082"/>
      <c r="DE1104" s="1082"/>
      <c r="DF1104" s="1082"/>
      <c r="DG1104" s="1082"/>
      <c r="DH1104" s="1082"/>
      <c r="DI1104" s="1082"/>
      <c r="DJ1104" s="1082"/>
      <c r="DK1104" s="1082"/>
      <c r="DL1104" s="1082"/>
    </row>
    <row r="1105" spans="1:116" hidden="1" x14ac:dyDescent="0.35">
      <c r="A1105" s="1629">
        <v>44267</v>
      </c>
      <c r="DA1105" s="1082"/>
      <c r="DB1105" s="1082"/>
      <c r="DC1105" s="1082"/>
      <c r="DD1105" s="1082"/>
      <c r="DE1105" s="1082"/>
      <c r="DF1105" s="1082"/>
      <c r="DG1105" s="1082"/>
      <c r="DH1105" s="1082"/>
      <c r="DI1105" s="1082"/>
      <c r="DJ1105" s="1082"/>
      <c r="DK1105" s="1082"/>
      <c r="DL1105" s="1082"/>
    </row>
    <row r="1106" spans="1:116" hidden="1" x14ac:dyDescent="0.35">
      <c r="A1106" s="1628">
        <v>44270</v>
      </c>
      <c r="DA1106" s="1082"/>
      <c r="DB1106" s="1082"/>
      <c r="DC1106" s="1082"/>
      <c r="DD1106" s="1082"/>
      <c r="DE1106" s="1082"/>
      <c r="DF1106" s="1082"/>
      <c r="DG1106" s="1082"/>
      <c r="DH1106" s="1082"/>
      <c r="DI1106" s="1082"/>
      <c r="DJ1106" s="1082"/>
      <c r="DK1106" s="1082"/>
      <c r="DL1106" s="1082"/>
    </row>
    <row r="1107" spans="1:116" hidden="1" x14ac:dyDescent="0.35">
      <c r="A1107" s="1628">
        <v>44271</v>
      </c>
      <c r="DA1107" s="1082"/>
      <c r="DB1107" s="1082"/>
      <c r="DC1107" s="1082"/>
      <c r="DD1107" s="1082"/>
      <c r="DE1107" s="1082"/>
      <c r="DF1107" s="1082"/>
      <c r="DG1107" s="1082"/>
      <c r="DH1107" s="1082"/>
      <c r="DI1107" s="1082"/>
      <c r="DJ1107" s="1082"/>
      <c r="DK1107" s="1082"/>
      <c r="DL1107" s="1082"/>
    </row>
    <row r="1108" spans="1:116" hidden="1" x14ac:dyDescent="0.35">
      <c r="A1108" s="1628">
        <v>44272</v>
      </c>
      <c r="DA1108" s="1082"/>
      <c r="DB1108" s="1082"/>
      <c r="DC1108" s="1082"/>
      <c r="DD1108" s="1082"/>
      <c r="DE1108" s="1082"/>
      <c r="DF1108" s="1082"/>
      <c r="DG1108" s="1082"/>
      <c r="DH1108" s="1082"/>
      <c r="DI1108" s="1082"/>
      <c r="DJ1108" s="1082"/>
      <c r="DK1108" s="1082"/>
      <c r="DL1108" s="1082"/>
    </row>
    <row r="1109" spans="1:116" hidden="1" x14ac:dyDescent="0.35">
      <c r="A1109" s="1628">
        <v>44273</v>
      </c>
      <c r="DA1109" s="1082"/>
      <c r="DB1109" s="1082"/>
      <c r="DC1109" s="1082"/>
      <c r="DD1109" s="1082"/>
      <c r="DE1109" s="1082"/>
      <c r="DF1109" s="1082"/>
      <c r="DG1109" s="1082"/>
      <c r="DH1109" s="1082"/>
      <c r="DI1109" s="1082"/>
      <c r="DJ1109" s="1082"/>
      <c r="DK1109" s="1082"/>
      <c r="DL1109" s="1082"/>
    </row>
    <row r="1110" spans="1:116" hidden="1" x14ac:dyDescent="0.35">
      <c r="A1110" s="1629">
        <v>44274</v>
      </c>
      <c r="DA1110" s="1082"/>
      <c r="DB1110" s="1082"/>
      <c r="DC1110" s="1082"/>
      <c r="DD1110" s="1082"/>
      <c r="DE1110" s="1082"/>
      <c r="DF1110" s="1082"/>
      <c r="DG1110" s="1082"/>
      <c r="DH1110" s="1082"/>
      <c r="DI1110" s="1082"/>
      <c r="DJ1110" s="1082"/>
      <c r="DK1110" s="1082"/>
      <c r="DL1110" s="1082"/>
    </row>
    <row r="1111" spans="1:116" hidden="1" x14ac:dyDescent="0.35">
      <c r="A1111" s="1628">
        <v>44277</v>
      </c>
      <c r="DA1111" s="1082"/>
      <c r="DB1111" s="1082"/>
      <c r="DC1111" s="1082"/>
      <c r="DD1111" s="1082"/>
      <c r="DE1111" s="1082"/>
      <c r="DF1111" s="1082"/>
      <c r="DG1111" s="1082"/>
      <c r="DH1111" s="1082"/>
      <c r="DI1111" s="1082"/>
      <c r="DJ1111" s="1082"/>
      <c r="DK1111" s="1082"/>
      <c r="DL1111" s="1082"/>
    </row>
    <row r="1112" spans="1:116" hidden="1" x14ac:dyDescent="0.35">
      <c r="A1112" s="1628">
        <v>44278</v>
      </c>
      <c r="DA1112" s="1082"/>
      <c r="DB1112" s="1082"/>
      <c r="DC1112" s="1082"/>
      <c r="DD1112" s="1082"/>
      <c r="DE1112" s="1082"/>
      <c r="DF1112" s="1082"/>
      <c r="DG1112" s="1082"/>
      <c r="DH1112" s="1082"/>
      <c r="DI1112" s="1082"/>
      <c r="DJ1112" s="1082"/>
      <c r="DK1112" s="1082"/>
      <c r="DL1112" s="1082"/>
    </row>
    <row r="1113" spans="1:116" hidden="1" x14ac:dyDescent="0.35">
      <c r="A1113" s="1628">
        <v>44279</v>
      </c>
      <c r="DA1113" s="1082"/>
      <c r="DB1113" s="1082"/>
      <c r="DC1113" s="1082"/>
      <c r="DD1113" s="1082"/>
      <c r="DE1113" s="1082"/>
      <c r="DF1113" s="1082"/>
      <c r="DG1113" s="1082"/>
      <c r="DH1113" s="1082"/>
      <c r="DI1113" s="1082"/>
      <c r="DJ1113" s="1082"/>
      <c r="DK1113" s="1082"/>
      <c r="DL1113" s="1082"/>
    </row>
    <row r="1114" spans="1:116" hidden="1" x14ac:dyDescent="0.35">
      <c r="A1114" s="1628">
        <v>44280</v>
      </c>
      <c r="DA1114" s="1082"/>
      <c r="DB1114" s="1082"/>
      <c r="DC1114" s="1082"/>
      <c r="DD1114" s="1082"/>
      <c r="DE1114" s="1082"/>
      <c r="DF1114" s="1082"/>
      <c r="DG1114" s="1082"/>
      <c r="DH1114" s="1082"/>
      <c r="DI1114" s="1082"/>
      <c r="DJ1114" s="1082"/>
      <c r="DK1114" s="1082"/>
      <c r="DL1114" s="1082"/>
    </row>
    <row r="1115" spans="1:116" hidden="1" x14ac:dyDescent="0.35">
      <c r="A1115" s="1629">
        <v>44281</v>
      </c>
      <c r="DA1115" s="1082"/>
      <c r="DB1115" s="1082"/>
      <c r="DC1115" s="1082"/>
      <c r="DD1115" s="1082"/>
      <c r="DE1115" s="1082"/>
      <c r="DF1115" s="1082"/>
      <c r="DG1115" s="1082"/>
      <c r="DH1115" s="1082"/>
      <c r="DI1115" s="1082"/>
      <c r="DJ1115" s="1082"/>
      <c r="DK1115" s="1082"/>
      <c r="DL1115" s="1082"/>
    </row>
    <row r="1116" spans="1:116" hidden="1" x14ac:dyDescent="0.35">
      <c r="A1116" s="1628">
        <v>44284</v>
      </c>
      <c r="DA1116" s="1082"/>
      <c r="DB1116" s="1082"/>
      <c r="DC1116" s="1082"/>
      <c r="DD1116" s="1082"/>
      <c r="DE1116" s="1082"/>
      <c r="DF1116" s="1082"/>
      <c r="DG1116" s="1082"/>
      <c r="DH1116" s="1082"/>
      <c r="DI1116" s="1082"/>
      <c r="DJ1116" s="1082"/>
      <c r="DK1116" s="1082"/>
      <c r="DL1116" s="1082"/>
    </row>
    <row r="1117" spans="1:116" hidden="1" x14ac:dyDescent="0.35">
      <c r="A1117" s="1628">
        <v>44285</v>
      </c>
      <c r="DA1117" s="1082"/>
      <c r="DB1117" s="1082"/>
      <c r="DC1117" s="1082"/>
      <c r="DD1117" s="1082"/>
      <c r="DE1117" s="1082"/>
      <c r="DF1117" s="1082"/>
      <c r="DG1117" s="1082"/>
      <c r="DH1117" s="1082"/>
      <c r="DI1117" s="1082"/>
      <c r="DJ1117" s="1082"/>
      <c r="DK1117" s="1082"/>
      <c r="DL1117" s="1082"/>
    </row>
    <row r="1118" spans="1:116" hidden="1" x14ac:dyDescent="0.35">
      <c r="A1118" s="1628">
        <v>44286</v>
      </c>
      <c r="DA1118" s="1082"/>
      <c r="DB1118" s="1082"/>
      <c r="DC1118" s="1082"/>
      <c r="DD1118" s="1082"/>
      <c r="DE1118" s="1082"/>
      <c r="DF1118" s="1082"/>
      <c r="DG1118" s="1082"/>
      <c r="DH1118" s="1082"/>
      <c r="DI1118" s="1082"/>
      <c r="DJ1118" s="1082"/>
      <c r="DK1118" s="1082"/>
      <c r="DL1118" s="1082"/>
    </row>
    <row r="1119" spans="1:116" hidden="1" x14ac:dyDescent="0.35">
      <c r="A1119" s="1628">
        <v>44287</v>
      </c>
      <c r="DA1119" s="1082"/>
      <c r="DB1119" s="1082"/>
      <c r="DC1119" s="1082"/>
      <c r="DD1119" s="1082"/>
      <c r="DE1119" s="1082"/>
      <c r="DF1119" s="1082"/>
      <c r="DG1119" s="1082"/>
      <c r="DH1119" s="1082"/>
      <c r="DI1119" s="1082"/>
      <c r="DJ1119" s="1082"/>
      <c r="DK1119" s="1082"/>
      <c r="DL1119" s="1082"/>
    </row>
    <row r="1120" spans="1:116" hidden="1" x14ac:dyDescent="0.35">
      <c r="A1120" s="1629">
        <v>44288</v>
      </c>
      <c r="DA1120" s="1082"/>
      <c r="DB1120" s="1082"/>
      <c r="DC1120" s="1082"/>
      <c r="DD1120" s="1082"/>
      <c r="DE1120" s="1082"/>
      <c r="DF1120" s="1082"/>
      <c r="DG1120" s="1082"/>
      <c r="DH1120" s="1082"/>
      <c r="DI1120" s="1082"/>
      <c r="DJ1120" s="1082"/>
      <c r="DK1120" s="1082"/>
      <c r="DL1120" s="1082"/>
    </row>
    <row r="1121" spans="1:193" hidden="1" x14ac:dyDescent="0.35">
      <c r="A1121" s="1628">
        <v>44291</v>
      </c>
      <c r="DA1121" s="1082"/>
      <c r="DB1121" s="1082"/>
      <c r="DC1121" s="1082"/>
      <c r="DD1121" s="1082"/>
      <c r="DE1121" s="1082"/>
      <c r="DF1121" s="1082"/>
      <c r="DG1121" s="1082"/>
      <c r="DH1121" s="1082"/>
      <c r="DI1121" s="1082"/>
      <c r="DJ1121" s="1082"/>
      <c r="DK1121" s="1082"/>
      <c r="DL1121" s="1082"/>
    </row>
    <row r="1122" spans="1:193" hidden="1" x14ac:dyDescent="0.35">
      <c r="A1122" s="1628">
        <v>44292</v>
      </c>
      <c r="DA1122" s="1082"/>
      <c r="DB1122" s="1082"/>
      <c r="DC1122" s="1082"/>
      <c r="DD1122" s="1082"/>
      <c r="DE1122" s="1082"/>
      <c r="DF1122" s="1082"/>
      <c r="DG1122" s="1082"/>
      <c r="DH1122" s="1082"/>
      <c r="DI1122" s="1082"/>
      <c r="DJ1122" s="1082"/>
      <c r="DK1122" s="1082"/>
      <c r="DL1122" s="1082"/>
    </row>
    <row r="1123" spans="1:193" hidden="1" x14ac:dyDescent="0.35">
      <c r="A1123" s="1628">
        <v>44293</v>
      </c>
      <c r="DA1123" s="1082"/>
      <c r="DB1123" s="1082"/>
      <c r="DC1123" s="1082"/>
      <c r="DD1123" s="1082"/>
      <c r="DE1123" s="1082"/>
      <c r="DF1123" s="1082"/>
      <c r="DG1123" s="1082"/>
      <c r="DH1123" s="1082"/>
      <c r="DI1123" s="1082"/>
      <c r="DJ1123" s="1082"/>
      <c r="DK1123" s="1082"/>
      <c r="DL1123" s="1082"/>
    </row>
    <row r="1124" spans="1:193" hidden="1" x14ac:dyDescent="0.35">
      <c r="A1124" s="1628">
        <v>44294</v>
      </c>
      <c r="DA1124" s="1082"/>
      <c r="DB1124" s="1082"/>
      <c r="DC1124" s="1082"/>
      <c r="DD1124" s="1082"/>
      <c r="DE1124" s="1082"/>
      <c r="DF1124" s="1082"/>
      <c r="DG1124" s="1082"/>
      <c r="DH1124" s="1082"/>
      <c r="DI1124" s="1082"/>
      <c r="DJ1124" s="1082"/>
      <c r="DK1124" s="1082"/>
      <c r="DL1124" s="1082"/>
    </row>
    <row r="1125" spans="1:193" hidden="1" x14ac:dyDescent="0.35">
      <c r="A1125" s="1629">
        <v>44295</v>
      </c>
      <c r="DA1125" s="1082"/>
      <c r="DB1125" s="1082"/>
      <c r="DC1125" s="1082"/>
      <c r="DD1125" s="1082"/>
      <c r="DE1125" s="1082"/>
      <c r="DF1125" s="1082"/>
      <c r="DG1125" s="1082"/>
      <c r="DH1125" s="1082"/>
      <c r="DI1125" s="1082"/>
      <c r="DJ1125" s="1082"/>
      <c r="DK1125" s="1082"/>
      <c r="DL1125" s="1082"/>
    </row>
    <row r="1126" spans="1:193" hidden="1" x14ac:dyDescent="0.35">
      <c r="A1126" s="1225">
        <v>44298</v>
      </c>
      <c r="Q1126" s="1062">
        <v>0</v>
      </c>
      <c r="R1126" s="1062">
        <v>10</v>
      </c>
      <c r="S1126" s="1062">
        <v>15</v>
      </c>
      <c r="T1126" s="1062">
        <v>25</v>
      </c>
      <c r="U1126" s="1076">
        <v>1</v>
      </c>
      <c r="W1126" s="1062">
        <v>2</v>
      </c>
      <c r="X1126" s="1062">
        <v>11</v>
      </c>
      <c r="Y1126" s="1062">
        <v>19</v>
      </c>
      <c r="Z1126" s="1062">
        <v>32</v>
      </c>
      <c r="AA1126" s="1076">
        <v>1</v>
      </c>
      <c r="AC1126" s="1062">
        <v>6</v>
      </c>
      <c r="AD1126" s="1062">
        <v>12</v>
      </c>
      <c r="AE1126" s="1062">
        <v>9</v>
      </c>
      <c r="AF1126" s="1062">
        <v>27</v>
      </c>
      <c r="AG1126" s="1076">
        <v>1</v>
      </c>
      <c r="AJ1126" s="1062">
        <v>6</v>
      </c>
      <c r="AK1126" s="1062">
        <v>13</v>
      </c>
      <c r="AL1126" s="1062">
        <v>13</v>
      </c>
      <c r="AM1126" s="1062">
        <v>32</v>
      </c>
      <c r="AN1126" s="1076">
        <v>1</v>
      </c>
      <c r="AQ1126" s="1062">
        <v>0</v>
      </c>
      <c r="AR1126" s="1062">
        <v>0</v>
      </c>
      <c r="AS1126" s="1062">
        <v>0</v>
      </c>
      <c r="AT1126" s="1062">
        <v>0</v>
      </c>
      <c r="AU1126" s="1082">
        <v>1</v>
      </c>
      <c r="AX1126" s="1062">
        <v>0</v>
      </c>
      <c r="AY1126" s="1062">
        <v>0</v>
      </c>
      <c r="AZ1126" s="1062">
        <v>0</v>
      </c>
      <c r="BA1126" s="1062">
        <v>0</v>
      </c>
      <c r="BB1126" s="1082">
        <v>1</v>
      </c>
      <c r="BC1126" s="1082" t="s">
        <v>323</v>
      </c>
      <c r="BP1126" s="1062">
        <v>0</v>
      </c>
      <c r="BQ1126" s="1128">
        <v>1</v>
      </c>
      <c r="BR1126" s="1081">
        <v>0</v>
      </c>
      <c r="BV1126" s="1062">
        <v>0</v>
      </c>
      <c r="BW1126" s="1076">
        <v>1</v>
      </c>
      <c r="CA1126" s="1062">
        <v>0</v>
      </c>
      <c r="CB1126" s="1062">
        <v>1</v>
      </c>
      <c r="CC1126" s="1062">
        <v>5</v>
      </c>
      <c r="CD1126" s="1062">
        <v>6</v>
      </c>
      <c r="CE1126" s="1082">
        <v>1</v>
      </c>
      <c r="CF1126" s="1082" t="s">
        <v>323</v>
      </c>
      <c r="CH1126" s="1062">
        <v>1</v>
      </c>
      <c r="CI1126" s="1062">
        <v>2</v>
      </c>
      <c r="CJ1126" s="1062">
        <v>8</v>
      </c>
      <c r="CK1126" s="1062">
        <v>11</v>
      </c>
      <c r="CL1126" s="1082">
        <v>1</v>
      </c>
      <c r="CP1126" s="1062">
        <v>0</v>
      </c>
      <c r="CQ1126" s="1062">
        <v>0</v>
      </c>
      <c r="CR1126" s="1062">
        <v>0</v>
      </c>
      <c r="CS1126" s="1062">
        <v>0</v>
      </c>
      <c r="CT1126" s="1082">
        <v>1</v>
      </c>
      <c r="CU1126" s="1082" t="s">
        <v>323</v>
      </c>
      <c r="CW1126" s="1062">
        <v>0</v>
      </c>
      <c r="CX1126" s="1062">
        <v>0</v>
      </c>
      <c r="CY1126" s="1062">
        <v>0</v>
      </c>
      <c r="CZ1126" s="1062">
        <v>0</v>
      </c>
      <c r="DA1126" s="1082">
        <v>1</v>
      </c>
      <c r="DB1126" s="1082"/>
      <c r="DC1126" s="1082"/>
      <c r="DD1126" s="1082"/>
      <c r="DE1126" s="1082"/>
      <c r="DF1126" s="1082"/>
      <c r="DG1126" s="1082"/>
      <c r="DH1126" s="1082"/>
      <c r="DI1126" s="1082"/>
      <c r="DJ1126" s="1082"/>
      <c r="DK1126" s="1082"/>
      <c r="DL1126" s="1082"/>
      <c r="EF1126" s="1062">
        <v>0</v>
      </c>
      <c r="EG1126" s="1062">
        <v>3</v>
      </c>
      <c r="EH1126" s="1062">
        <v>10</v>
      </c>
      <c r="EI1126" s="1062">
        <v>13</v>
      </c>
      <c r="EJ1126" s="1082">
        <v>1</v>
      </c>
      <c r="EM1126" s="1062">
        <v>1</v>
      </c>
      <c r="EN1126" s="1062">
        <v>5</v>
      </c>
      <c r="EO1126" s="1062">
        <v>14</v>
      </c>
      <c r="EP1126" s="1062">
        <v>20</v>
      </c>
      <c r="EQ1126" s="1082">
        <v>1</v>
      </c>
      <c r="ER1126" s="1082" t="s">
        <v>323</v>
      </c>
      <c r="EU1126" s="1062">
        <v>0</v>
      </c>
      <c r="EV1126" s="1062">
        <v>3</v>
      </c>
      <c r="EW1126" s="1062">
        <v>9</v>
      </c>
      <c r="EX1126" s="1062">
        <v>12</v>
      </c>
      <c r="EY1126" s="1081">
        <v>1</v>
      </c>
      <c r="FB1126" s="1062">
        <v>0</v>
      </c>
      <c r="FC1126" s="1062">
        <v>4</v>
      </c>
      <c r="FD1126" s="1062">
        <v>12</v>
      </c>
      <c r="FE1126" s="1062">
        <v>16</v>
      </c>
      <c r="FF1126" s="1082">
        <v>1</v>
      </c>
      <c r="FJ1126" s="1062">
        <v>7</v>
      </c>
      <c r="FK1126" s="1062">
        <v>4</v>
      </c>
      <c r="FL1126" s="1062">
        <v>4</v>
      </c>
      <c r="FM1126" s="1062">
        <v>15</v>
      </c>
      <c r="FN1126" s="1124">
        <v>1</v>
      </c>
      <c r="FQ1126" s="1062">
        <v>7</v>
      </c>
      <c r="FR1126" s="1062">
        <v>4</v>
      </c>
      <c r="FS1126" s="1062">
        <v>5</v>
      </c>
      <c r="FT1126" s="1062">
        <v>16</v>
      </c>
      <c r="FU1126" s="1076">
        <v>1</v>
      </c>
      <c r="FY1126" s="1062">
        <v>0</v>
      </c>
      <c r="FZ1126" s="1062">
        <v>0</v>
      </c>
      <c r="GA1126" s="1062">
        <v>0</v>
      </c>
      <c r="GB1126" s="590">
        <v>0</v>
      </c>
      <c r="GC1126" s="1139">
        <v>1</v>
      </c>
      <c r="GE1126" s="589">
        <v>13</v>
      </c>
      <c r="GF1126" s="589">
        <v>23</v>
      </c>
      <c r="GG1126" s="589">
        <v>37</v>
      </c>
      <c r="GH1126" s="586">
        <v>0</v>
      </c>
      <c r="GI1126" s="586">
        <v>0</v>
      </c>
      <c r="GJ1126" s="586">
        <v>0</v>
      </c>
      <c r="GK1126" s="586">
        <v>0</v>
      </c>
    </row>
    <row r="1127" spans="1:193" hidden="1" x14ac:dyDescent="0.35">
      <c r="A1127" s="1225">
        <v>44299</v>
      </c>
      <c r="Q1127" s="1062">
        <v>2</v>
      </c>
      <c r="R1127" s="1062">
        <v>2</v>
      </c>
      <c r="S1127" s="1062">
        <v>13</v>
      </c>
      <c r="T1127" s="1062">
        <v>17</v>
      </c>
      <c r="U1127" s="1076">
        <v>1</v>
      </c>
      <c r="W1127" s="1062">
        <v>2</v>
      </c>
      <c r="X1127" s="1062">
        <v>3</v>
      </c>
      <c r="Y1127" s="1062">
        <v>16</v>
      </c>
      <c r="Z1127" s="1062">
        <v>21</v>
      </c>
      <c r="AA1127" s="1076">
        <v>1</v>
      </c>
      <c r="AC1127" s="1062">
        <v>5</v>
      </c>
      <c r="AD1127" s="1062">
        <v>1</v>
      </c>
      <c r="AE1127" s="1062">
        <v>4</v>
      </c>
      <c r="AF1127" s="1062">
        <v>10</v>
      </c>
      <c r="AG1127" s="1076">
        <v>1</v>
      </c>
      <c r="AJ1127" s="1062">
        <v>5</v>
      </c>
      <c r="AK1127" s="1062">
        <v>3</v>
      </c>
      <c r="AL1127" s="1062">
        <v>6</v>
      </c>
      <c r="AM1127" s="1062">
        <v>14</v>
      </c>
      <c r="AN1127" s="1076">
        <v>1</v>
      </c>
      <c r="AQ1127" s="1062">
        <v>0</v>
      </c>
      <c r="AR1127" s="1062">
        <v>10</v>
      </c>
      <c r="AS1127" s="1062">
        <v>8</v>
      </c>
      <c r="AT1127" s="1062">
        <v>18</v>
      </c>
      <c r="AU1127" s="1082">
        <v>1</v>
      </c>
      <c r="AX1127" s="1062">
        <v>0</v>
      </c>
      <c r="AY1127" s="1062">
        <v>12</v>
      </c>
      <c r="AZ1127" s="1062">
        <v>12</v>
      </c>
      <c r="BA1127" s="1062">
        <v>24</v>
      </c>
      <c r="BB1127" s="1082">
        <v>1</v>
      </c>
      <c r="BC1127" s="1082" t="s">
        <v>323</v>
      </c>
      <c r="BP1127" s="1062">
        <v>0</v>
      </c>
      <c r="BQ1127" s="1128">
        <v>1</v>
      </c>
      <c r="BR1127" s="1081">
        <v>0</v>
      </c>
      <c r="BV1127" s="1062">
        <v>0</v>
      </c>
      <c r="BW1127" s="1076">
        <v>1</v>
      </c>
      <c r="CA1127" s="1062">
        <v>0</v>
      </c>
      <c r="CB1127" s="1062">
        <v>2</v>
      </c>
      <c r="CC1127" s="1062">
        <v>4</v>
      </c>
      <c r="CD1127" s="1062">
        <v>6</v>
      </c>
      <c r="CE1127" s="1082">
        <v>1</v>
      </c>
      <c r="CF1127" s="1082" t="s">
        <v>323</v>
      </c>
      <c r="CH1127" s="1062">
        <v>0</v>
      </c>
      <c r="CI1127" s="1062">
        <v>4</v>
      </c>
      <c r="CJ1127" s="1062">
        <v>9</v>
      </c>
      <c r="CK1127" s="1062">
        <v>13</v>
      </c>
      <c r="CL1127" s="1082">
        <v>1</v>
      </c>
      <c r="CP1127" s="1062">
        <v>0</v>
      </c>
      <c r="CQ1127" s="1062">
        <v>0</v>
      </c>
      <c r="CR1127" s="1062">
        <v>0</v>
      </c>
      <c r="CS1127" s="1062">
        <v>0</v>
      </c>
      <c r="CT1127" s="1082">
        <v>1</v>
      </c>
      <c r="CU1127" s="1082" t="s">
        <v>323</v>
      </c>
      <c r="CW1127" s="1062">
        <v>0</v>
      </c>
      <c r="CX1127" s="1062">
        <v>0</v>
      </c>
      <c r="CY1127" s="1062">
        <v>0</v>
      </c>
      <c r="CZ1127" s="1062">
        <v>0</v>
      </c>
      <c r="DA1127" s="1082">
        <v>1</v>
      </c>
      <c r="DB1127" s="1082"/>
      <c r="DC1127" s="1082"/>
      <c r="DD1127" s="1082"/>
      <c r="DE1127" s="1082"/>
      <c r="DF1127" s="1082"/>
      <c r="DG1127" s="1082"/>
      <c r="DH1127" s="1082"/>
      <c r="DI1127" s="1082"/>
      <c r="DJ1127" s="1082"/>
      <c r="DK1127" s="1082"/>
      <c r="DL1127" s="1082"/>
      <c r="EF1127" s="1062">
        <v>1</v>
      </c>
      <c r="EG1127" s="1062">
        <v>2</v>
      </c>
      <c r="EH1127" s="1062">
        <v>4</v>
      </c>
      <c r="EI1127" s="1062">
        <v>7</v>
      </c>
      <c r="EJ1127" s="1082">
        <v>1</v>
      </c>
      <c r="EM1127" s="1062">
        <v>2</v>
      </c>
      <c r="EN1127" s="1062">
        <v>8</v>
      </c>
      <c r="EO1127" s="1062">
        <v>9</v>
      </c>
      <c r="EP1127" s="1062">
        <v>19</v>
      </c>
      <c r="EQ1127" s="1082">
        <v>1</v>
      </c>
      <c r="ER1127" s="1082" t="s">
        <v>323</v>
      </c>
      <c r="EU1127" s="1062">
        <v>0</v>
      </c>
      <c r="EV1127" s="1062">
        <v>2</v>
      </c>
      <c r="EW1127" s="1062">
        <v>3</v>
      </c>
      <c r="EX1127" s="1062">
        <v>5</v>
      </c>
      <c r="EY1127" s="1081">
        <v>1</v>
      </c>
      <c r="FB1127" s="1062">
        <v>0</v>
      </c>
      <c r="FC1127" s="1062">
        <v>4</v>
      </c>
      <c r="FD1127" s="1062">
        <v>9</v>
      </c>
      <c r="FE1127" s="1062">
        <v>13</v>
      </c>
      <c r="FF1127" s="1082">
        <v>1</v>
      </c>
      <c r="FJ1127" s="1062">
        <v>5</v>
      </c>
      <c r="FK1127" s="1062">
        <v>4</v>
      </c>
      <c r="FL1127" s="1062">
        <v>4</v>
      </c>
      <c r="FM1127" s="1062">
        <v>13</v>
      </c>
      <c r="FN1127" s="1124">
        <v>1</v>
      </c>
      <c r="FQ1127" s="1062">
        <v>8</v>
      </c>
      <c r="FR1127" s="1062">
        <v>5</v>
      </c>
      <c r="FS1127" s="1062">
        <v>9</v>
      </c>
      <c r="FT1127" s="1062">
        <v>22</v>
      </c>
      <c r="FU1127" s="1076">
        <v>1</v>
      </c>
      <c r="FY1127" s="1062">
        <v>0</v>
      </c>
      <c r="FZ1127" s="1062">
        <v>1</v>
      </c>
      <c r="GA1127" s="1062">
        <v>0</v>
      </c>
      <c r="GB1127" s="590">
        <v>1</v>
      </c>
      <c r="GC1127" s="1139">
        <v>1</v>
      </c>
      <c r="GE1127" s="589">
        <v>11</v>
      </c>
      <c r="GF1127" s="589">
        <v>22</v>
      </c>
      <c r="GG1127" s="589">
        <v>27</v>
      </c>
      <c r="GH1127" s="586">
        <v>0</v>
      </c>
      <c r="GI1127" s="586">
        <v>0</v>
      </c>
      <c r="GJ1127" s="586">
        <v>1</v>
      </c>
      <c r="GK1127" s="586">
        <v>0</v>
      </c>
    </row>
    <row r="1128" spans="1:193" hidden="1" x14ac:dyDescent="0.35">
      <c r="A1128" s="1225">
        <v>44300</v>
      </c>
      <c r="Q1128" s="1062">
        <v>1</v>
      </c>
      <c r="R1128" s="1062">
        <v>3</v>
      </c>
      <c r="S1128" s="1062">
        <v>13</v>
      </c>
      <c r="T1128" s="1062">
        <v>17</v>
      </c>
      <c r="U1128" s="1076">
        <v>1</v>
      </c>
      <c r="W1128" s="1062">
        <v>3</v>
      </c>
      <c r="X1128" s="1062">
        <v>3</v>
      </c>
      <c r="Y1128" s="1062">
        <v>14</v>
      </c>
      <c r="Z1128" s="1062">
        <v>20</v>
      </c>
      <c r="AA1128" s="1076">
        <v>1</v>
      </c>
      <c r="AC1128" s="1062">
        <v>6</v>
      </c>
      <c r="AD1128" s="1062">
        <v>1</v>
      </c>
      <c r="AE1128" s="1062">
        <v>4</v>
      </c>
      <c r="AF1128" s="1062">
        <v>11</v>
      </c>
      <c r="AG1128" s="1076">
        <v>1</v>
      </c>
      <c r="AJ1128" s="1062">
        <v>6</v>
      </c>
      <c r="AK1128" s="1062">
        <v>1</v>
      </c>
      <c r="AL1128" s="1062">
        <v>6</v>
      </c>
      <c r="AM1128" s="1062">
        <v>13</v>
      </c>
      <c r="AN1128" s="1076">
        <v>1</v>
      </c>
      <c r="AQ1128" s="1062">
        <v>4</v>
      </c>
      <c r="AR1128" s="1062">
        <v>3</v>
      </c>
      <c r="AS1128" s="1062">
        <v>10</v>
      </c>
      <c r="AT1128" s="1062">
        <v>17</v>
      </c>
      <c r="AU1128" s="1082">
        <v>1</v>
      </c>
      <c r="AX1128" s="1062">
        <v>4</v>
      </c>
      <c r="AY1128" s="1062">
        <v>5</v>
      </c>
      <c r="AZ1128" s="1062">
        <v>12</v>
      </c>
      <c r="BA1128" s="1062">
        <v>21</v>
      </c>
      <c r="BB1128" s="1082">
        <v>1</v>
      </c>
      <c r="BC1128" s="1082" t="s">
        <v>323</v>
      </c>
      <c r="BP1128" s="1062">
        <v>0</v>
      </c>
      <c r="BQ1128" s="1128">
        <v>1</v>
      </c>
      <c r="BR1128" s="1081">
        <v>0</v>
      </c>
      <c r="BV1128" s="1062">
        <v>0</v>
      </c>
      <c r="BW1128" s="1076">
        <v>1</v>
      </c>
      <c r="CA1128" s="1062">
        <v>0</v>
      </c>
      <c r="CB1128" s="1062">
        <v>0</v>
      </c>
      <c r="CC1128" s="1062">
        <v>4</v>
      </c>
      <c r="CD1128" s="1062">
        <v>4</v>
      </c>
      <c r="CE1128" s="1082">
        <v>1</v>
      </c>
      <c r="CF1128" s="1082" t="s">
        <v>323</v>
      </c>
      <c r="CH1128" s="1062">
        <v>0</v>
      </c>
      <c r="CI1128" s="1062">
        <v>2</v>
      </c>
      <c r="CJ1128" s="1062">
        <v>9</v>
      </c>
      <c r="CK1128" s="1062">
        <v>11</v>
      </c>
      <c r="CL1128" s="1082">
        <v>1</v>
      </c>
      <c r="CP1128" s="1062">
        <v>0</v>
      </c>
      <c r="CQ1128" s="1062">
        <v>0</v>
      </c>
      <c r="CR1128" s="1062">
        <v>0</v>
      </c>
      <c r="CS1128" s="1062">
        <v>0</v>
      </c>
      <c r="CT1128" s="1082">
        <v>1</v>
      </c>
      <c r="CU1128" s="1082" t="s">
        <v>323</v>
      </c>
      <c r="CW1128" s="1062">
        <v>0</v>
      </c>
      <c r="CX1128" s="1062">
        <v>0</v>
      </c>
      <c r="CY1128" s="1062">
        <v>0</v>
      </c>
      <c r="CZ1128" s="1062">
        <v>0</v>
      </c>
      <c r="DA1128" s="1082">
        <v>1</v>
      </c>
      <c r="DB1128" s="1082"/>
      <c r="DC1128" s="1082"/>
      <c r="DD1128" s="1082"/>
      <c r="DE1128" s="1082"/>
      <c r="DF1128" s="1082"/>
      <c r="DG1128" s="1082"/>
      <c r="DH1128" s="1082"/>
      <c r="DI1128" s="1082"/>
      <c r="DJ1128" s="1082"/>
      <c r="DK1128" s="1082"/>
      <c r="DL1128" s="1082"/>
      <c r="EF1128" s="1062">
        <v>0</v>
      </c>
      <c r="EG1128" s="1062">
        <v>5</v>
      </c>
      <c r="EH1128" s="1062">
        <v>3</v>
      </c>
      <c r="EI1128" s="1062">
        <v>8</v>
      </c>
      <c r="EJ1128" s="1082">
        <v>1</v>
      </c>
      <c r="EM1128" s="1062">
        <v>1</v>
      </c>
      <c r="EN1128" s="1062">
        <v>8</v>
      </c>
      <c r="EO1128" s="1062">
        <v>7</v>
      </c>
      <c r="EP1128" s="1062">
        <v>16</v>
      </c>
      <c r="EQ1128" s="1082">
        <v>1</v>
      </c>
      <c r="ER1128" s="1082" t="s">
        <v>323</v>
      </c>
      <c r="EU1128" s="1062">
        <v>0</v>
      </c>
      <c r="EV1128" s="1062">
        <v>1</v>
      </c>
      <c r="EW1128" s="1062">
        <v>7</v>
      </c>
      <c r="EX1128" s="1062">
        <v>8</v>
      </c>
      <c r="EY1128" s="1081">
        <v>1</v>
      </c>
      <c r="FB1128" s="1062">
        <v>0</v>
      </c>
      <c r="FC1128" s="1062">
        <v>5</v>
      </c>
      <c r="FD1128" s="1062">
        <v>10</v>
      </c>
      <c r="FE1128" s="1062">
        <v>15</v>
      </c>
      <c r="FF1128" s="1082">
        <v>1</v>
      </c>
      <c r="FJ1128" s="1062">
        <v>8</v>
      </c>
      <c r="FK1128" s="1062">
        <v>3</v>
      </c>
      <c r="FL1128" s="1062">
        <v>3</v>
      </c>
      <c r="FM1128" s="1062">
        <v>14</v>
      </c>
      <c r="FN1128" s="1124">
        <v>1</v>
      </c>
      <c r="FQ1128" s="1062">
        <v>9</v>
      </c>
      <c r="FR1128" s="1062">
        <v>5</v>
      </c>
      <c r="FS1128" s="1062">
        <v>9</v>
      </c>
      <c r="FT1128" s="1062">
        <v>23</v>
      </c>
      <c r="FU1128" s="1076">
        <v>1</v>
      </c>
      <c r="FY1128" s="1062">
        <v>0</v>
      </c>
      <c r="FZ1128" s="1062">
        <v>0</v>
      </c>
      <c r="GA1128" s="1062">
        <v>0</v>
      </c>
      <c r="GB1128" s="590">
        <v>0</v>
      </c>
      <c r="GC1128" s="1139">
        <v>1</v>
      </c>
      <c r="GE1128" s="589">
        <v>18</v>
      </c>
      <c r="GF1128" s="589">
        <v>13</v>
      </c>
      <c r="GG1128" s="589">
        <v>31</v>
      </c>
      <c r="GH1128" s="586">
        <v>0</v>
      </c>
      <c r="GI1128" s="586">
        <v>2</v>
      </c>
      <c r="GJ1128" s="586">
        <v>0</v>
      </c>
      <c r="GK1128" s="586">
        <v>1</v>
      </c>
    </row>
    <row r="1129" spans="1:193" hidden="1" x14ac:dyDescent="0.35">
      <c r="A1129" s="1225">
        <v>44301</v>
      </c>
      <c r="Q1129" s="1062">
        <v>0</v>
      </c>
      <c r="R1129" s="1062">
        <v>4</v>
      </c>
      <c r="S1129" s="1062">
        <v>10</v>
      </c>
      <c r="T1129" s="1062">
        <v>14</v>
      </c>
      <c r="U1129" s="1076">
        <v>1</v>
      </c>
      <c r="W1129" s="1062">
        <v>0</v>
      </c>
      <c r="X1129" s="1062">
        <v>4</v>
      </c>
      <c r="Y1129" s="1062">
        <v>10</v>
      </c>
      <c r="Z1129" s="1062">
        <v>14</v>
      </c>
      <c r="AA1129" s="1076">
        <v>1</v>
      </c>
      <c r="AC1129" s="1062">
        <v>1</v>
      </c>
      <c r="AD1129" s="1062">
        <v>4</v>
      </c>
      <c r="AE1129" s="1062">
        <v>5</v>
      </c>
      <c r="AF1129" s="1062">
        <v>10</v>
      </c>
      <c r="AG1129" s="1076">
        <v>1</v>
      </c>
      <c r="AJ1129" s="1062">
        <v>2</v>
      </c>
      <c r="AK1129" s="1062">
        <v>7</v>
      </c>
      <c r="AL1129" s="1062">
        <v>6</v>
      </c>
      <c r="AM1129" s="1062">
        <v>15</v>
      </c>
      <c r="AN1129" s="1076">
        <v>1</v>
      </c>
      <c r="AQ1129" s="1062">
        <v>1</v>
      </c>
      <c r="AR1129" s="1062">
        <v>8</v>
      </c>
      <c r="AS1129" s="1062">
        <v>7</v>
      </c>
      <c r="AT1129" s="1062">
        <v>16</v>
      </c>
      <c r="AU1129" s="1082">
        <v>1</v>
      </c>
      <c r="AX1129" s="1062">
        <v>1</v>
      </c>
      <c r="AY1129" s="1062">
        <v>9</v>
      </c>
      <c r="AZ1129" s="1062">
        <v>11</v>
      </c>
      <c r="BA1129" s="1062">
        <v>21</v>
      </c>
      <c r="BB1129" s="1082">
        <v>1</v>
      </c>
      <c r="BC1129" s="1082" t="s">
        <v>323</v>
      </c>
      <c r="BP1129" s="1062">
        <v>0</v>
      </c>
      <c r="BQ1129" s="1128">
        <v>1</v>
      </c>
      <c r="BR1129" s="1081">
        <v>0</v>
      </c>
      <c r="BV1129" s="1062">
        <v>0</v>
      </c>
      <c r="BW1129" s="1076">
        <v>1</v>
      </c>
      <c r="CA1129" s="1062">
        <v>0</v>
      </c>
      <c r="CB1129" s="1062">
        <v>2</v>
      </c>
      <c r="CC1129" s="1062">
        <v>8</v>
      </c>
      <c r="CD1129" s="1062">
        <v>10</v>
      </c>
      <c r="CE1129" s="1082">
        <v>1</v>
      </c>
      <c r="CF1129" s="1082" t="s">
        <v>323</v>
      </c>
      <c r="CH1129" s="1062">
        <v>0</v>
      </c>
      <c r="CI1129" s="1062">
        <v>2</v>
      </c>
      <c r="CJ1129" s="1062">
        <v>11</v>
      </c>
      <c r="CK1129" s="1062">
        <v>13</v>
      </c>
      <c r="CL1129" s="1082">
        <v>1</v>
      </c>
      <c r="CP1129" s="1062">
        <v>0</v>
      </c>
      <c r="CQ1129" s="1062">
        <v>0</v>
      </c>
      <c r="CR1129" s="1062">
        <v>0</v>
      </c>
      <c r="CS1129" s="1062">
        <v>0</v>
      </c>
      <c r="CT1129" s="1082">
        <v>1</v>
      </c>
      <c r="CU1129" s="1082" t="s">
        <v>323</v>
      </c>
      <c r="CW1129" s="1062">
        <v>0</v>
      </c>
      <c r="CX1129" s="1062">
        <v>0</v>
      </c>
      <c r="CY1129" s="1062">
        <v>0</v>
      </c>
      <c r="CZ1129" s="1062">
        <v>0</v>
      </c>
      <c r="DA1129" s="1082">
        <v>1</v>
      </c>
      <c r="DB1129" s="1082"/>
      <c r="DC1129" s="1082"/>
      <c r="DD1129" s="1082"/>
      <c r="DE1129" s="1082"/>
      <c r="DF1129" s="1082"/>
      <c r="DG1129" s="1082"/>
      <c r="DH1129" s="1082"/>
      <c r="DI1129" s="1082"/>
      <c r="DJ1129" s="1082"/>
      <c r="DK1129" s="1082"/>
      <c r="DL1129" s="1082"/>
      <c r="EF1129" s="1062">
        <v>0</v>
      </c>
      <c r="EG1129" s="1062">
        <v>3</v>
      </c>
      <c r="EH1129" s="1062">
        <v>4</v>
      </c>
      <c r="EI1129" s="1062">
        <v>7</v>
      </c>
      <c r="EJ1129" s="1082">
        <v>1</v>
      </c>
      <c r="EM1129" s="1062">
        <v>0</v>
      </c>
      <c r="EN1129" s="1062">
        <v>6</v>
      </c>
      <c r="EO1129" s="1062">
        <v>9</v>
      </c>
      <c r="EP1129" s="1062">
        <v>15</v>
      </c>
      <c r="EQ1129" s="1082">
        <v>1</v>
      </c>
      <c r="ER1129" s="1082" t="s">
        <v>323</v>
      </c>
      <c r="EU1129" s="1062">
        <v>0</v>
      </c>
      <c r="EV1129" s="1062">
        <v>2</v>
      </c>
      <c r="EW1129" s="1062">
        <v>8</v>
      </c>
      <c r="EX1129" s="1062">
        <v>10</v>
      </c>
      <c r="EY1129" s="1081">
        <v>1</v>
      </c>
      <c r="FB1129" s="1062">
        <v>0</v>
      </c>
      <c r="FC1129" s="1062">
        <v>3</v>
      </c>
      <c r="FD1129" s="1062">
        <v>13</v>
      </c>
      <c r="FE1129" s="1062">
        <v>16</v>
      </c>
      <c r="FF1129" s="1082">
        <v>1</v>
      </c>
      <c r="FJ1129" s="1062">
        <v>4</v>
      </c>
      <c r="FK1129" s="1062">
        <v>3</v>
      </c>
      <c r="FL1129" s="1062">
        <v>5</v>
      </c>
      <c r="FM1129" s="1062">
        <v>12</v>
      </c>
      <c r="FN1129" s="1124">
        <v>1</v>
      </c>
      <c r="FQ1129" s="1062">
        <v>5</v>
      </c>
      <c r="FR1129" s="1062">
        <v>5</v>
      </c>
      <c r="FS1129" s="1062">
        <v>12</v>
      </c>
      <c r="FT1129" s="1062">
        <v>22</v>
      </c>
      <c r="FU1129" s="1076">
        <v>1</v>
      </c>
      <c r="FY1129" s="1062">
        <v>0</v>
      </c>
      <c r="FZ1129" s="1062">
        <v>1</v>
      </c>
      <c r="GA1129" s="1062">
        <v>1</v>
      </c>
      <c r="GB1129" s="590">
        <v>2</v>
      </c>
      <c r="GC1129" s="1139">
        <v>1</v>
      </c>
      <c r="GE1129" s="589">
        <v>6</v>
      </c>
      <c r="GF1129" s="589">
        <v>23</v>
      </c>
      <c r="GG1129" s="589">
        <v>38</v>
      </c>
      <c r="GH1129" s="586">
        <v>0</v>
      </c>
      <c r="GI1129" s="586">
        <v>2</v>
      </c>
      <c r="GJ1129" s="586">
        <v>0</v>
      </c>
      <c r="GK1129" s="586">
        <v>1</v>
      </c>
    </row>
    <row r="1130" spans="1:193" hidden="1" x14ac:dyDescent="0.35">
      <c r="A1130" s="1227">
        <v>44302</v>
      </c>
      <c r="Q1130" s="1062">
        <v>1</v>
      </c>
      <c r="R1130" s="1062">
        <v>1</v>
      </c>
      <c r="S1130" s="1062">
        <v>9</v>
      </c>
      <c r="T1130" s="1062">
        <v>11</v>
      </c>
      <c r="U1130" s="1076">
        <v>1</v>
      </c>
      <c r="W1130" s="1062">
        <v>1</v>
      </c>
      <c r="X1130" s="1062">
        <v>2</v>
      </c>
      <c r="Y1130" s="1062">
        <v>12</v>
      </c>
      <c r="Z1130" s="1062">
        <v>15</v>
      </c>
      <c r="AA1130" s="1076">
        <v>1</v>
      </c>
      <c r="AC1130" s="1062">
        <v>5</v>
      </c>
      <c r="AD1130" s="1062">
        <v>1</v>
      </c>
      <c r="AE1130" s="1062">
        <v>3</v>
      </c>
      <c r="AF1130" s="1062">
        <v>9</v>
      </c>
      <c r="AG1130" s="1076">
        <v>1</v>
      </c>
      <c r="AJ1130" s="1062">
        <v>5</v>
      </c>
      <c r="AK1130" s="1062">
        <v>5</v>
      </c>
      <c r="AL1130" s="1062">
        <v>3</v>
      </c>
      <c r="AM1130" s="1062">
        <v>13</v>
      </c>
      <c r="AN1130" s="1076">
        <v>1</v>
      </c>
      <c r="AQ1130" s="1062">
        <v>3</v>
      </c>
      <c r="AR1130" s="1062">
        <v>3</v>
      </c>
      <c r="AS1130" s="1062">
        <v>10</v>
      </c>
      <c r="AT1130" s="1062">
        <v>16</v>
      </c>
      <c r="AU1130" s="1082">
        <v>1</v>
      </c>
      <c r="AX1130" s="1062">
        <v>3</v>
      </c>
      <c r="AY1130" s="1062">
        <v>7</v>
      </c>
      <c r="AZ1130" s="1062">
        <v>14</v>
      </c>
      <c r="BA1130" s="1062">
        <v>24</v>
      </c>
      <c r="BB1130" s="1082">
        <v>1</v>
      </c>
      <c r="BC1130" s="1082" t="s">
        <v>323</v>
      </c>
      <c r="BP1130" s="1062">
        <v>0</v>
      </c>
      <c r="BQ1130" s="1128">
        <v>1</v>
      </c>
      <c r="BR1130" s="1081">
        <v>0</v>
      </c>
      <c r="BV1130" s="1062">
        <v>0</v>
      </c>
      <c r="BW1130" s="1076">
        <v>1</v>
      </c>
      <c r="CA1130" s="1062">
        <v>0</v>
      </c>
      <c r="CB1130" s="1062">
        <v>2</v>
      </c>
      <c r="CC1130" s="1062">
        <v>5</v>
      </c>
      <c r="CD1130" s="1062">
        <v>7</v>
      </c>
      <c r="CE1130" s="1082">
        <v>1</v>
      </c>
      <c r="CF1130" s="1082" t="s">
        <v>323</v>
      </c>
      <c r="CH1130" s="1062">
        <v>0</v>
      </c>
      <c r="CI1130" s="1062">
        <v>3</v>
      </c>
      <c r="CJ1130" s="1062">
        <v>8</v>
      </c>
      <c r="CK1130" s="1062">
        <v>11</v>
      </c>
      <c r="CL1130" s="1082">
        <v>1</v>
      </c>
      <c r="CP1130" s="1062">
        <v>0</v>
      </c>
      <c r="CQ1130" s="1062">
        <v>0</v>
      </c>
      <c r="CR1130" s="1062">
        <v>0</v>
      </c>
      <c r="CS1130" s="1062">
        <v>0</v>
      </c>
      <c r="CT1130" s="1082">
        <v>1</v>
      </c>
      <c r="CU1130" s="1082" t="s">
        <v>323</v>
      </c>
      <c r="CW1130" s="1062">
        <v>0</v>
      </c>
      <c r="CX1130" s="1062">
        <v>0</v>
      </c>
      <c r="CY1130" s="1062">
        <v>0</v>
      </c>
      <c r="CZ1130" s="1062">
        <v>0</v>
      </c>
      <c r="DA1130" s="1082">
        <v>1</v>
      </c>
      <c r="DB1130" s="1082"/>
      <c r="DC1130" s="1082"/>
      <c r="DD1130" s="1082"/>
      <c r="DE1130" s="1082"/>
      <c r="DF1130" s="1082"/>
      <c r="DG1130" s="1082"/>
      <c r="DH1130" s="1082"/>
      <c r="DI1130" s="1082"/>
      <c r="DJ1130" s="1082"/>
      <c r="DK1130" s="1082"/>
      <c r="DL1130" s="1082"/>
      <c r="EF1130" s="1062">
        <v>1</v>
      </c>
      <c r="EG1130" s="1062">
        <v>4</v>
      </c>
      <c r="EH1130" s="1062">
        <v>3</v>
      </c>
      <c r="EI1130" s="1062">
        <v>8</v>
      </c>
      <c r="EJ1130" s="1082">
        <v>1</v>
      </c>
      <c r="EM1130" s="1062">
        <v>9</v>
      </c>
      <c r="EN1130" s="1062">
        <v>2</v>
      </c>
      <c r="EO1130" s="1062">
        <v>7</v>
      </c>
      <c r="EP1130" s="1062">
        <v>18</v>
      </c>
      <c r="EQ1130" s="1082">
        <v>1</v>
      </c>
      <c r="ER1130" s="1082" t="s">
        <v>323</v>
      </c>
      <c r="EU1130" s="1062">
        <v>0</v>
      </c>
      <c r="EV1130" s="1062">
        <v>1</v>
      </c>
      <c r="EW1130" s="1062">
        <v>2</v>
      </c>
      <c r="EX1130" s="1062">
        <v>3</v>
      </c>
      <c r="EY1130" s="1081">
        <v>1</v>
      </c>
      <c r="FB1130" s="1062">
        <v>0</v>
      </c>
      <c r="FC1130" s="1062">
        <v>4</v>
      </c>
      <c r="FD1130" s="1062">
        <v>10</v>
      </c>
      <c r="FE1130" s="1062">
        <v>14</v>
      </c>
      <c r="FF1130" s="1082">
        <v>1</v>
      </c>
      <c r="FJ1130" s="1062">
        <v>6</v>
      </c>
      <c r="FK1130" s="1062">
        <v>1</v>
      </c>
      <c r="FL1130" s="1062">
        <v>4</v>
      </c>
      <c r="FM1130" s="1062">
        <v>11</v>
      </c>
      <c r="FN1130" s="1124">
        <v>1</v>
      </c>
      <c r="FQ1130" s="1062">
        <v>8</v>
      </c>
      <c r="FR1130" s="1062">
        <v>2</v>
      </c>
      <c r="FS1130" s="1062">
        <v>12</v>
      </c>
      <c r="FT1130" s="1062">
        <v>22</v>
      </c>
      <c r="FU1130" s="1076">
        <v>1</v>
      </c>
      <c r="FY1130" s="1062">
        <v>3</v>
      </c>
      <c r="FZ1130" s="1062">
        <v>0</v>
      </c>
      <c r="GA1130" s="1062">
        <v>0</v>
      </c>
      <c r="GB1130" s="590">
        <v>3</v>
      </c>
      <c r="GC1130" s="1139">
        <v>1</v>
      </c>
      <c r="GE1130" s="589">
        <v>18</v>
      </c>
      <c r="GF1130" s="589">
        <v>12</v>
      </c>
      <c r="GG1130" s="589">
        <v>27</v>
      </c>
      <c r="GH1130" s="586">
        <v>0</v>
      </c>
      <c r="GI1130" s="586">
        <v>2</v>
      </c>
      <c r="GJ1130" s="586">
        <v>0</v>
      </c>
      <c r="GK1130" s="586">
        <v>0</v>
      </c>
    </row>
    <row r="1131" spans="1:193" hidden="1" x14ac:dyDescent="0.35">
      <c r="A1131" s="1225">
        <v>44305</v>
      </c>
      <c r="Q1131" s="1062">
        <v>0</v>
      </c>
      <c r="R1131" s="1062">
        <v>4</v>
      </c>
      <c r="S1131" s="1062">
        <v>10</v>
      </c>
      <c r="T1131" s="1062">
        <v>14</v>
      </c>
      <c r="U1131" s="1076">
        <v>1</v>
      </c>
      <c r="W1131" s="1062">
        <v>0</v>
      </c>
      <c r="X1131" s="1062">
        <v>4</v>
      </c>
      <c r="Y1131" s="1062">
        <v>15</v>
      </c>
      <c r="Z1131" s="1062">
        <v>19</v>
      </c>
      <c r="AA1131" s="1076">
        <v>1</v>
      </c>
      <c r="AC1131" s="1062">
        <v>0</v>
      </c>
      <c r="AD1131" s="1062">
        <v>5</v>
      </c>
      <c r="AE1131" s="1062">
        <v>10</v>
      </c>
      <c r="AF1131" s="1062">
        <v>15</v>
      </c>
      <c r="AG1131" s="1076">
        <v>1</v>
      </c>
      <c r="AJ1131" s="1062">
        <v>0</v>
      </c>
      <c r="AK1131" s="1062">
        <v>8</v>
      </c>
      <c r="AL1131" s="1062">
        <v>12</v>
      </c>
      <c r="AM1131" s="1062">
        <v>20</v>
      </c>
      <c r="AN1131" s="1076">
        <v>1</v>
      </c>
      <c r="AQ1131" s="1062">
        <v>3</v>
      </c>
      <c r="AR1131" s="1062">
        <v>2</v>
      </c>
      <c r="AS1131" s="1062">
        <v>11</v>
      </c>
      <c r="AT1131" s="1062">
        <v>16</v>
      </c>
      <c r="AU1131" s="1082">
        <v>1</v>
      </c>
      <c r="AX1131" s="1062">
        <v>3</v>
      </c>
      <c r="AY1131" s="1062">
        <v>5</v>
      </c>
      <c r="AZ1131" s="1062">
        <v>15</v>
      </c>
      <c r="BA1131" s="1062">
        <v>23</v>
      </c>
      <c r="BB1131" s="1082">
        <v>1</v>
      </c>
      <c r="BC1131" s="1082" t="s">
        <v>323</v>
      </c>
      <c r="BP1131" s="1062">
        <v>0</v>
      </c>
      <c r="BQ1131" s="1128">
        <v>1</v>
      </c>
      <c r="BR1131" s="1081">
        <v>0</v>
      </c>
      <c r="BV1131" s="1062">
        <v>0</v>
      </c>
      <c r="BW1131" s="1076">
        <v>1</v>
      </c>
      <c r="CA1131" s="1062">
        <v>4</v>
      </c>
      <c r="CB1131" s="1062">
        <v>2</v>
      </c>
      <c r="CC1131" s="1062">
        <v>1</v>
      </c>
      <c r="CD1131" s="1062">
        <v>7</v>
      </c>
      <c r="CE1131" s="1082">
        <v>1</v>
      </c>
      <c r="CF1131" s="1082" t="s">
        <v>323</v>
      </c>
      <c r="CH1131" s="1062">
        <v>5</v>
      </c>
      <c r="CI1131" s="1062">
        <v>2</v>
      </c>
      <c r="CJ1131" s="1062">
        <v>2</v>
      </c>
      <c r="CK1131" s="1062">
        <v>9</v>
      </c>
      <c r="CL1131" s="1082">
        <v>1</v>
      </c>
      <c r="CP1131" s="1062">
        <v>0</v>
      </c>
      <c r="CQ1131" s="1062">
        <v>0</v>
      </c>
      <c r="CR1131" s="1062">
        <v>0</v>
      </c>
      <c r="CS1131" s="1062">
        <v>0</v>
      </c>
      <c r="CT1131" s="1082">
        <v>1</v>
      </c>
      <c r="CU1131" s="1082" t="s">
        <v>323</v>
      </c>
      <c r="CW1131" s="1062">
        <v>0</v>
      </c>
      <c r="CX1131" s="1062">
        <v>0</v>
      </c>
      <c r="CY1131" s="1062">
        <v>0</v>
      </c>
      <c r="CZ1131" s="1062">
        <v>0</v>
      </c>
      <c r="DA1131" s="1082">
        <v>1</v>
      </c>
      <c r="DB1131" s="1082"/>
      <c r="DC1131" s="1082"/>
      <c r="DD1131" s="1082"/>
      <c r="DE1131" s="1082"/>
      <c r="DF1131" s="1082"/>
      <c r="DG1131" s="1082"/>
      <c r="DH1131" s="1082"/>
      <c r="DI1131" s="1082"/>
      <c r="DJ1131" s="1082"/>
      <c r="DK1131" s="1082"/>
      <c r="DL1131" s="1082"/>
      <c r="EF1131" s="1062">
        <v>0</v>
      </c>
      <c r="EG1131" s="1062">
        <v>2</v>
      </c>
      <c r="EH1131" s="1062">
        <v>3</v>
      </c>
      <c r="EI1131" s="1062">
        <v>5</v>
      </c>
      <c r="EJ1131" s="1082">
        <v>1</v>
      </c>
      <c r="EM1131" s="1062">
        <v>0</v>
      </c>
      <c r="EN1131" s="1062">
        <v>4</v>
      </c>
      <c r="EO1131" s="1062">
        <v>7</v>
      </c>
      <c r="EP1131" s="1062">
        <v>11</v>
      </c>
      <c r="EQ1131" s="1082">
        <v>1</v>
      </c>
      <c r="ER1131" s="1082" t="s">
        <v>323</v>
      </c>
      <c r="EU1131" s="1062">
        <v>0</v>
      </c>
      <c r="EV1131" s="1062">
        <v>2</v>
      </c>
      <c r="EW1131" s="1062">
        <v>3</v>
      </c>
      <c r="EX1131" s="1062">
        <v>5</v>
      </c>
      <c r="EY1131" s="1081">
        <v>1</v>
      </c>
      <c r="FB1131" s="1062">
        <v>0</v>
      </c>
      <c r="FC1131" s="1062">
        <v>3</v>
      </c>
      <c r="FD1131" s="1062">
        <v>11</v>
      </c>
      <c r="FE1131" s="1062">
        <v>14</v>
      </c>
      <c r="FF1131" s="1082">
        <v>1</v>
      </c>
      <c r="FJ1131" s="1062">
        <v>1</v>
      </c>
      <c r="FK1131" s="1062">
        <v>1</v>
      </c>
      <c r="FL1131" s="1062">
        <v>5</v>
      </c>
      <c r="FM1131" s="1062">
        <v>7</v>
      </c>
      <c r="FN1131" s="1124">
        <v>1</v>
      </c>
      <c r="FQ1131" s="1062">
        <v>3</v>
      </c>
      <c r="FR1131" s="1062">
        <v>4</v>
      </c>
      <c r="FS1131" s="1062">
        <v>11</v>
      </c>
      <c r="FT1131" s="1062">
        <v>18</v>
      </c>
      <c r="FU1131" s="1076">
        <v>1</v>
      </c>
      <c r="FY1131" s="1062">
        <v>0</v>
      </c>
      <c r="FZ1131" s="1062">
        <v>0</v>
      </c>
      <c r="GA1131" s="1062">
        <v>0</v>
      </c>
      <c r="GB1131" s="590">
        <v>0</v>
      </c>
      <c r="GC1131" s="1139">
        <v>1</v>
      </c>
      <c r="GE1131" s="589">
        <v>8</v>
      </c>
      <c r="GF1131" s="589">
        <v>14</v>
      </c>
      <c r="GG1131" s="589">
        <v>33</v>
      </c>
      <c r="GH1131" s="586">
        <v>1</v>
      </c>
      <c r="GI1131" s="586">
        <v>0</v>
      </c>
      <c r="GJ1131" s="586">
        <v>0</v>
      </c>
      <c r="GK1131" s="586">
        <v>1</v>
      </c>
    </row>
    <row r="1132" spans="1:193" hidden="1" x14ac:dyDescent="0.35">
      <c r="A1132" s="1225">
        <v>44306</v>
      </c>
      <c r="Q1132" s="1062">
        <v>0</v>
      </c>
      <c r="R1132" s="1062">
        <v>2</v>
      </c>
      <c r="S1132" s="1062">
        <v>7</v>
      </c>
      <c r="T1132" s="1062">
        <v>9</v>
      </c>
      <c r="U1132" s="1076">
        <v>1</v>
      </c>
      <c r="W1132" s="1062">
        <v>0</v>
      </c>
      <c r="X1132" s="1062">
        <v>3</v>
      </c>
      <c r="Y1132" s="1062">
        <v>13</v>
      </c>
      <c r="Z1132" s="1062">
        <v>16</v>
      </c>
      <c r="AA1132" s="1076">
        <v>1</v>
      </c>
      <c r="AC1132" s="1062">
        <v>0</v>
      </c>
      <c r="AD1132" s="1062">
        <v>5</v>
      </c>
      <c r="AE1132" s="1062">
        <v>14</v>
      </c>
      <c r="AF1132" s="1062">
        <v>19</v>
      </c>
      <c r="AG1132" s="1076">
        <v>1</v>
      </c>
      <c r="AJ1132" s="1062">
        <v>1</v>
      </c>
      <c r="AK1132" s="1062">
        <v>6</v>
      </c>
      <c r="AL1132" s="1062">
        <v>19</v>
      </c>
      <c r="AM1132" s="1062">
        <v>26</v>
      </c>
      <c r="AN1132" s="1076">
        <v>1</v>
      </c>
      <c r="AQ1132" s="1062">
        <v>2</v>
      </c>
      <c r="AR1132" s="1062">
        <v>0</v>
      </c>
      <c r="AS1132" s="1062">
        <v>7</v>
      </c>
      <c r="AT1132" s="1062">
        <v>9</v>
      </c>
      <c r="AU1132" s="1082">
        <v>1</v>
      </c>
      <c r="AX1132" s="1062">
        <v>2</v>
      </c>
      <c r="AY1132" s="1062">
        <v>5</v>
      </c>
      <c r="AZ1132" s="1062">
        <v>8</v>
      </c>
      <c r="BA1132" s="1062">
        <v>15</v>
      </c>
      <c r="BB1132" s="1082">
        <v>1</v>
      </c>
      <c r="BC1132" s="1082" t="s">
        <v>323</v>
      </c>
      <c r="BP1132" s="1062">
        <v>0</v>
      </c>
      <c r="BQ1132" s="1128">
        <v>1</v>
      </c>
      <c r="BR1132" s="1081">
        <v>0</v>
      </c>
      <c r="BV1132" s="1062">
        <v>0</v>
      </c>
      <c r="BW1132" s="1076">
        <v>1</v>
      </c>
      <c r="CA1132" s="1062">
        <v>2</v>
      </c>
      <c r="CB1132" s="1062">
        <v>1</v>
      </c>
      <c r="CC1132" s="1062">
        <v>8</v>
      </c>
      <c r="CD1132" s="1062">
        <v>11</v>
      </c>
      <c r="CE1132" s="1082">
        <v>1</v>
      </c>
      <c r="CF1132" s="1082" t="s">
        <v>323</v>
      </c>
      <c r="CH1132" s="1062">
        <v>3</v>
      </c>
      <c r="CI1132" s="1062">
        <v>2</v>
      </c>
      <c r="CJ1132" s="1062">
        <v>11</v>
      </c>
      <c r="CK1132" s="1062">
        <v>16</v>
      </c>
      <c r="CL1132" s="1082">
        <v>1</v>
      </c>
      <c r="CP1132" s="1062">
        <v>0</v>
      </c>
      <c r="CQ1132" s="1062">
        <v>0</v>
      </c>
      <c r="CR1132" s="1062">
        <v>0</v>
      </c>
      <c r="CS1132" s="1062">
        <v>0</v>
      </c>
      <c r="CT1132" s="1082">
        <v>1</v>
      </c>
      <c r="CU1132" s="1082" t="s">
        <v>323</v>
      </c>
      <c r="CW1132" s="1062">
        <v>0</v>
      </c>
      <c r="CX1132" s="1062">
        <v>0</v>
      </c>
      <c r="CY1132" s="1062">
        <v>0</v>
      </c>
      <c r="CZ1132" s="1062">
        <v>0</v>
      </c>
      <c r="DA1132" s="1082">
        <v>1</v>
      </c>
      <c r="DB1132" s="1082"/>
      <c r="DC1132" s="1082"/>
      <c r="DD1132" s="1082"/>
      <c r="DE1132" s="1082"/>
      <c r="DF1132" s="1082"/>
      <c r="DG1132" s="1082"/>
      <c r="DH1132" s="1082"/>
      <c r="DI1132" s="1082"/>
      <c r="DJ1132" s="1082"/>
      <c r="DK1132" s="1082"/>
      <c r="DL1132" s="1082"/>
      <c r="EF1132" s="1062">
        <v>2</v>
      </c>
      <c r="EG1132" s="1062">
        <v>3</v>
      </c>
      <c r="EH1132" s="1062">
        <v>7</v>
      </c>
      <c r="EI1132" s="1062">
        <v>12</v>
      </c>
      <c r="EJ1132" s="1082">
        <v>1</v>
      </c>
      <c r="EM1132" s="1062">
        <v>2</v>
      </c>
      <c r="EN1132" s="1062">
        <v>4</v>
      </c>
      <c r="EO1132" s="1062">
        <v>11</v>
      </c>
      <c r="EP1132" s="1062">
        <v>17</v>
      </c>
      <c r="EQ1132" s="1082">
        <v>1</v>
      </c>
      <c r="ER1132" s="1082" t="s">
        <v>323</v>
      </c>
      <c r="EU1132" s="1062">
        <v>1</v>
      </c>
      <c r="EV1132" s="1062">
        <v>2</v>
      </c>
      <c r="EW1132" s="1062">
        <v>9</v>
      </c>
      <c r="EX1132" s="1062">
        <v>12</v>
      </c>
      <c r="EY1132" s="1081">
        <v>1</v>
      </c>
      <c r="FB1132" s="1062">
        <v>1</v>
      </c>
      <c r="FC1132" s="1062">
        <v>2</v>
      </c>
      <c r="FD1132" s="1062">
        <v>17</v>
      </c>
      <c r="FE1132" s="1062">
        <v>20</v>
      </c>
      <c r="FF1132" s="1082">
        <v>1</v>
      </c>
      <c r="FJ1132" s="1062">
        <v>1</v>
      </c>
      <c r="FK1132" s="1062">
        <v>7</v>
      </c>
      <c r="FL1132" s="1062">
        <v>7</v>
      </c>
      <c r="FM1132" s="1062">
        <v>15</v>
      </c>
      <c r="FN1132" s="1124">
        <v>1</v>
      </c>
      <c r="FQ1132" s="1062">
        <v>1</v>
      </c>
      <c r="FR1132" s="1062">
        <v>8</v>
      </c>
      <c r="FS1132" s="1062">
        <v>10</v>
      </c>
      <c r="FT1132" s="1062">
        <v>19</v>
      </c>
      <c r="FU1132" s="1076">
        <v>1</v>
      </c>
      <c r="FY1132" s="1062">
        <v>1</v>
      </c>
      <c r="FZ1132" s="1062">
        <v>0</v>
      </c>
      <c r="GA1132" s="1062">
        <v>0</v>
      </c>
      <c r="GB1132" s="590">
        <v>1</v>
      </c>
      <c r="GC1132" s="1139">
        <v>1</v>
      </c>
      <c r="GE1132" s="589">
        <v>9</v>
      </c>
      <c r="GF1132" s="589">
        <v>18</v>
      </c>
      <c r="GG1132" s="589">
        <v>52</v>
      </c>
      <c r="GH1132" s="586">
        <v>0</v>
      </c>
      <c r="GI1132" s="586">
        <v>1</v>
      </c>
      <c r="GJ1132" s="586">
        <v>0</v>
      </c>
      <c r="GK1132" s="586">
        <v>0</v>
      </c>
    </row>
    <row r="1133" spans="1:193" hidden="1" x14ac:dyDescent="0.35">
      <c r="A1133" s="1225">
        <v>44307</v>
      </c>
      <c r="Q1133" s="1062">
        <v>0</v>
      </c>
      <c r="R1133" s="1062">
        <v>0</v>
      </c>
      <c r="S1133" s="1062">
        <v>0</v>
      </c>
      <c r="T1133" s="1062">
        <v>0</v>
      </c>
      <c r="U1133" s="1076">
        <v>1</v>
      </c>
      <c r="W1133" s="1062">
        <v>0</v>
      </c>
      <c r="X1133" s="1062">
        <v>0</v>
      </c>
      <c r="Y1133" s="1062">
        <v>0</v>
      </c>
      <c r="Z1133" s="1062">
        <v>0</v>
      </c>
      <c r="AA1133" s="1076">
        <v>1</v>
      </c>
      <c r="AC1133" s="1062">
        <v>1</v>
      </c>
      <c r="AD1133" s="1062">
        <v>1</v>
      </c>
      <c r="AE1133" s="1062">
        <v>13</v>
      </c>
      <c r="AF1133" s="1062">
        <v>15</v>
      </c>
      <c r="AG1133" s="1076">
        <v>1</v>
      </c>
      <c r="AJ1133" s="1062">
        <v>1</v>
      </c>
      <c r="AK1133" s="1062">
        <v>1</v>
      </c>
      <c r="AL1133" s="1062">
        <v>16</v>
      </c>
      <c r="AM1133" s="1062">
        <v>18</v>
      </c>
      <c r="AN1133" s="1076">
        <v>1</v>
      </c>
      <c r="AQ1133" s="1062">
        <v>0</v>
      </c>
      <c r="AR1133" s="1062">
        <v>4</v>
      </c>
      <c r="AS1133" s="1062">
        <v>13</v>
      </c>
      <c r="AT1133" s="1062">
        <v>17</v>
      </c>
      <c r="AU1133" s="1082">
        <v>1</v>
      </c>
      <c r="AX1133" s="1062">
        <v>0</v>
      </c>
      <c r="AY1133" s="1062">
        <v>5</v>
      </c>
      <c r="AZ1133" s="1062">
        <v>13</v>
      </c>
      <c r="BA1133" s="1062">
        <v>18</v>
      </c>
      <c r="BB1133" s="1082">
        <v>1</v>
      </c>
      <c r="BC1133" s="1082" t="s">
        <v>323</v>
      </c>
      <c r="BP1133" s="1062">
        <v>0</v>
      </c>
      <c r="BQ1133" s="1128">
        <v>1</v>
      </c>
      <c r="BR1133" s="1081">
        <v>0</v>
      </c>
      <c r="BV1133" s="1062">
        <v>0</v>
      </c>
      <c r="BW1133" s="1076">
        <v>1</v>
      </c>
      <c r="CA1133" s="1062">
        <v>3</v>
      </c>
      <c r="CB1133" s="1062">
        <v>1</v>
      </c>
      <c r="CC1133" s="1062">
        <v>3</v>
      </c>
      <c r="CD1133" s="1062">
        <v>7</v>
      </c>
      <c r="CE1133" s="1082">
        <v>1</v>
      </c>
      <c r="CF1133" s="1082" t="s">
        <v>323</v>
      </c>
      <c r="CH1133" s="1062">
        <v>5</v>
      </c>
      <c r="CI1133" s="1062">
        <v>1</v>
      </c>
      <c r="CJ1133" s="1062">
        <v>6</v>
      </c>
      <c r="CK1133" s="1062">
        <v>12</v>
      </c>
      <c r="CL1133" s="1082">
        <v>1</v>
      </c>
      <c r="CP1133" s="1062">
        <v>0</v>
      </c>
      <c r="CQ1133" s="1062">
        <v>0</v>
      </c>
      <c r="CR1133" s="1062">
        <v>0</v>
      </c>
      <c r="CS1133" s="1062">
        <v>0</v>
      </c>
      <c r="CT1133" s="1082">
        <v>1</v>
      </c>
      <c r="CU1133" s="1082" t="s">
        <v>323</v>
      </c>
      <c r="CW1133" s="1062">
        <v>0</v>
      </c>
      <c r="CX1133" s="1062">
        <v>0</v>
      </c>
      <c r="CY1133" s="1062">
        <v>0</v>
      </c>
      <c r="CZ1133" s="1062">
        <v>0</v>
      </c>
      <c r="DA1133" s="1082">
        <v>1</v>
      </c>
      <c r="DB1133" s="1082"/>
      <c r="DC1133" s="1082"/>
      <c r="DD1133" s="1082"/>
      <c r="DE1133" s="1082"/>
      <c r="DF1133" s="1082"/>
      <c r="DG1133" s="1082"/>
      <c r="DH1133" s="1082"/>
      <c r="DI1133" s="1082"/>
      <c r="DJ1133" s="1082"/>
      <c r="DK1133" s="1082"/>
      <c r="DL1133" s="1082"/>
      <c r="EF1133" s="1062">
        <v>1</v>
      </c>
      <c r="EG1133" s="1062">
        <v>2</v>
      </c>
      <c r="EH1133" s="1062">
        <v>6</v>
      </c>
      <c r="EI1133" s="1062">
        <v>9</v>
      </c>
      <c r="EJ1133" s="1082">
        <v>1</v>
      </c>
      <c r="EM1133" s="1062">
        <v>2</v>
      </c>
      <c r="EN1133" s="1062">
        <v>4</v>
      </c>
      <c r="EO1133" s="1062">
        <v>9</v>
      </c>
      <c r="EP1133" s="1062">
        <v>15</v>
      </c>
      <c r="EQ1133" s="1082">
        <v>1</v>
      </c>
      <c r="ER1133" s="1082" t="s">
        <v>323</v>
      </c>
      <c r="EU1133" s="1062">
        <v>0</v>
      </c>
      <c r="EV1133" s="1062">
        <v>4</v>
      </c>
      <c r="EW1133" s="1062">
        <v>7</v>
      </c>
      <c r="EX1133" s="1062">
        <v>11</v>
      </c>
      <c r="EY1133" s="1081">
        <v>1</v>
      </c>
      <c r="FB1133" s="1062">
        <v>0</v>
      </c>
      <c r="FC1133" s="1062">
        <v>4</v>
      </c>
      <c r="FD1133" s="1062">
        <v>15</v>
      </c>
      <c r="FE1133" s="1062">
        <v>19</v>
      </c>
      <c r="FF1133" s="1082">
        <v>1</v>
      </c>
      <c r="FJ1133" s="1062">
        <v>0</v>
      </c>
      <c r="FK1133" s="1062">
        <v>4</v>
      </c>
      <c r="FL1133" s="1062">
        <v>8</v>
      </c>
      <c r="FM1133" s="1062">
        <v>12</v>
      </c>
      <c r="FN1133" s="1124">
        <v>1</v>
      </c>
      <c r="FQ1133" s="1062">
        <v>1</v>
      </c>
      <c r="FR1133" s="1062">
        <v>4</v>
      </c>
      <c r="FS1133" s="1062">
        <v>11</v>
      </c>
      <c r="FT1133" s="1062">
        <v>16</v>
      </c>
      <c r="FU1133" s="1076">
        <v>1</v>
      </c>
      <c r="FY1133" s="1062">
        <v>0</v>
      </c>
      <c r="FZ1133" s="1062">
        <v>0</v>
      </c>
      <c r="GA1133" s="1062">
        <v>1</v>
      </c>
      <c r="GB1133" s="590">
        <v>1</v>
      </c>
      <c r="GC1133" s="1139">
        <v>1</v>
      </c>
      <c r="GE1133" s="589">
        <v>5</v>
      </c>
      <c r="GF1133" s="589">
        <v>16</v>
      </c>
      <c r="GG1133" s="589">
        <v>51</v>
      </c>
      <c r="GH1133" s="586">
        <v>0</v>
      </c>
      <c r="GI1133" s="586">
        <v>1</v>
      </c>
      <c r="GJ1133" s="586">
        <v>0</v>
      </c>
      <c r="GK1133" s="586">
        <v>0</v>
      </c>
    </row>
    <row r="1134" spans="1:193" hidden="1" x14ac:dyDescent="0.35">
      <c r="A1134" s="1225">
        <v>44308</v>
      </c>
      <c r="Q1134" s="1062">
        <v>0</v>
      </c>
      <c r="R1134" s="1062">
        <v>1</v>
      </c>
      <c r="S1134" s="1062">
        <v>9</v>
      </c>
      <c r="T1134" s="1062">
        <v>10</v>
      </c>
      <c r="U1134" s="1076">
        <v>1</v>
      </c>
      <c r="W1134" s="1062">
        <v>0</v>
      </c>
      <c r="X1134" s="1062">
        <v>1</v>
      </c>
      <c r="Y1134" s="1062">
        <v>12</v>
      </c>
      <c r="Z1134" s="1062">
        <v>13</v>
      </c>
      <c r="AA1134" s="1076">
        <v>1</v>
      </c>
      <c r="AC1134" s="1062">
        <v>2</v>
      </c>
      <c r="AD1134" s="1062">
        <v>1</v>
      </c>
      <c r="AE1134" s="1062">
        <v>11</v>
      </c>
      <c r="AF1134" s="1062">
        <v>14</v>
      </c>
      <c r="AG1134" s="1076">
        <v>1</v>
      </c>
      <c r="AJ1134" s="1062">
        <v>2</v>
      </c>
      <c r="AK1134" s="1062">
        <v>3</v>
      </c>
      <c r="AL1134" s="1062">
        <v>14</v>
      </c>
      <c r="AM1134" s="1062">
        <v>19</v>
      </c>
      <c r="AN1134" s="1076">
        <v>1</v>
      </c>
      <c r="AQ1134" s="1062">
        <v>2</v>
      </c>
      <c r="AR1134" s="1062">
        <v>4</v>
      </c>
      <c r="AS1134" s="1062">
        <v>5</v>
      </c>
      <c r="AT1134" s="1062">
        <v>11</v>
      </c>
      <c r="AU1134" s="1082">
        <v>1</v>
      </c>
      <c r="AX1134" s="1062">
        <v>2</v>
      </c>
      <c r="AY1134" s="1062">
        <v>6</v>
      </c>
      <c r="AZ1134" s="1062">
        <v>7</v>
      </c>
      <c r="BA1134" s="1062">
        <v>15</v>
      </c>
      <c r="BB1134" s="1082">
        <v>1</v>
      </c>
      <c r="BC1134" s="1082" t="s">
        <v>323</v>
      </c>
      <c r="BP1134" s="1062">
        <v>0</v>
      </c>
      <c r="BQ1134" s="1128">
        <v>1</v>
      </c>
      <c r="BR1134" s="1081">
        <v>0</v>
      </c>
      <c r="BV1134" s="1062">
        <v>0</v>
      </c>
      <c r="BW1134" s="1076">
        <v>1</v>
      </c>
      <c r="CA1134" s="1062">
        <v>4</v>
      </c>
      <c r="CB1134" s="1062">
        <v>3</v>
      </c>
      <c r="CC1134" s="1062">
        <v>5</v>
      </c>
      <c r="CD1134" s="1062">
        <v>12</v>
      </c>
      <c r="CE1134" s="1082">
        <v>1</v>
      </c>
      <c r="CF1134" s="1082" t="s">
        <v>323</v>
      </c>
      <c r="CH1134" s="1062">
        <v>5</v>
      </c>
      <c r="CI1134" s="1062">
        <v>3</v>
      </c>
      <c r="CJ1134" s="1062">
        <v>5</v>
      </c>
      <c r="CK1134" s="1062">
        <v>13</v>
      </c>
      <c r="CL1134" s="1082">
        <v>1</v>
      </c>
      <c r="CP1134" s="1062">
        <v>0</v>
      </c>
      <c r="CQ1134" s="1062">
        <v>0</v>
      </c>
      <c r="CR1134" s="1062">
        <v>0</v>
      </c>
      <c r="CS1134" s="1062">
        <v>0</v>
      </c>
      <c r="CT1134" s="1082">
        <v>1</v>
      </c>
      <c r="CU1134" s="1082" t="s">
        <v>323</v>
      </c>
      <c r="CW1134" s="1062">
        <v>0</v>
      </c>
      <c r="CX1134" s="1062">
        <v>0</v>
      </c>
      <c r="CY1134" s="1062">
        <v>0</v>
      </c>
      <c r="CZ1134" s="1062">
        <v>0</v>
      </c>
      <c r="DA1134" s="1082">
        <v>1</v>
      </c>
      <c r="DB1134" s="1082"/>
      <c r="DC1134" s="1082"/>
      <c r="DD1134" s="1082"/>
      <c r="DE1134" s="1082"/>
      <c r="DF1134" s="1082"/>
      <c r="DG1134" s="1082"/>
      <c r="DH1134" s="1082"/>
      <c r="DI1134" s="1082"/>
      <c r="DJ1134" s="1082"/>
      <c r="DK1134" s="1082"/>
      <c r="DL1134" s="1082"/>
      <c r="EF1134" s="1062">
        <v>1</v>
      </c>
      <c r="EG1134" s="1062">
        <v>2</v>
      </c>
      <c r="EH1134" s="1062">
        <v>4</v>
      </c>
      <c r="EI1134" s="1062">
        <v>7</v>
      </c>
      <c r="EJ1134" s="1082">
        <v>1</v>
      </c>
      <c r="EM1134" s="1062">
        <v>1</v>
      </c>
      <c r="EN1134" s="1062">
        <v>4</v>
      </c>
      <c r="EO1134" s="1062">
        <v>9</v>
      </c>
      <c r="EP1134" s="1062">
        <v>14</v>
      </c>
      <c r="EQ1134" s="1082">
        <v>1</v>
      </c>
      <c r="ER1134" s="1082" t="s">
        <v>323</v>
      </c>
      <c r="EU1134" s="1062">
        <v>1</v>
      </c>
      <c r="EV1134" s="1062">
        <v>2</v>
      </c>
      <c r="EW1134" s="1062">
        <v>5</v>
      </c>
      <c r="EX1134" s="1062">
        <v>8</v>
      </c>
      <c r="EY1134" s="1081">
        <v>1</v>
      </c>
      <c r="FB1134" s="1062">
        <v>1</v>
      </c>
      <c r="FC1134" s="1062">
        <v>2</v>
      </c>
      <c r="FD1134" s="1062">
        <v>10</v>
      </c>
      <c r="FE1134" s="1062">
        <v>13</v>
      </c>
      <c r="FF1134" s="1082">
        <v>1</v>
      </c>
      <c r="FJ1134" s="1062">
        <v>2</v>
      </c>
      <c r="FK1134" s="1062">
        <v>2</v>
      </c>
      <c r="FL1134" s="1062">
        <v>10</v>
      </c>
      <c r="FM1134" s="1062">
        <v>14</v>
      </c>
      <c r="FN1134" s="1124">
        <v>1</v>
      </c>
      <c r="FQ1134" s="1062">
        <v>2</v>
      </c>
      <c r="FR1134" s="1062">
        <v>3</v>
      </c>
      <c r="FS1134" s="1062">
        <v>15</v>
      </c>
      <c r="FT1134" s="1062">
        <v>20</v>
      </c>
      <c r="FU1134" s="1076">
        <v>1</v>
      </c>
      <c r="FY1134" s="1062">
        <v>0</v>
      </c>
      <c r="FZ1134" s="1062">
        <v>1</v>
      </c>
      <c r="GA1134" s="1062">
        <v>0</v>
      </c>
      <c r="GB1134" s="590">
        <v>1</v>
      </c>
      <c r="GC1134" s="1139">
        <v>1</v>
      </c>
      <c r="GE1134" s="589">
        <v>12</v>
      </c>
      <c r="GF1134" s="589">
        <v>15</v>
      </c>
      <c r="GG1134" s="589">
        <v>40</v>
      </c>
      <c r="GH1134" s="586">
        <v>0</v>
      </c>
      <c r="GI1134" s="586">
        <v>0</v>
      </c>
      <c r="GJ1134" s="586">
        <v>0</v>
      </c>
      <c r="GK1134" s="586">
        <v>1</v>
      </c>
    </row>
    <row r="1135" spans="1:193" hidden="1" x14ac:dyDescent="0.35">
      <c r="A1135" s="1227">
        <v>44309</v>
      </c>
      <c r="Q1135" s="1062">
        <v>1</v>
      </c>
      <c r="R1135" s="1062">
        <v>2</v>
      </c>
      <c r="S1135" s="1062">
        <v>4</v>
      </c>
      <c r="T1135" s="1062">
        <v>7</v>
      </c>
      <c r="U1135" s="1076">
        <v>1</v>
      </c>
      <c r="W1135" s="1062">
        <v>1</v>
      </c>
      <c r="X1135" s="1062">
        <v>2</v>
      </c>
      <c r="Y1135" s="1062">
        <v>8</v>
      </c>
      <c r="Z1135" s="1062">
        <v>11</v>
      </c>
      <c r="AA1135" s="1076">
        <v>1</v>
      </c>
      <c r="AC1135" s="1062">
        <v>0</v>
      </c>
      <c r="AD1135" s="1062">
        <v>6</v>
      </c>
      <c r="AE1135" s="1062">
        <v>11</v>
      </c>
      <c r="AF1135" s="1062">
        <v>17</v>
      </c>
      <c r="AG1135" s="1076">
        <v>1</v>
      </c>
      <c r="AJ1135" s="1062">
        <v>0</v>
      </c>
      <c r="AK1135" s="1062">
        <v>8</v>
      </c>
      <c r="AL1135" s="1062">
        <v>12</v>
      </c>
      <c r="AM1135" s="1062">
        <v>20</v>
      </c>
      <c r="AN1135" s="1076">
        <v>1</v>
      </c>
      <c r="AQ1135" s="1062">
        <v>3</v>
      </c>
      <c r="AR1135" s="1062">
        <v>2</v>
      </c>
      <c r="AS1135" s="1062">
        <v>6</v>
      </c>
      <c r="AT1135" s="1062">
        <v>11</v>
      </c>
      <c r="AU1135" s="1082">
        <v>1</v>
      </c>
      <c r="AX1135" s="1062">
        <v>3</v>
      </c>
      <c r="AY1135" s="1062">
        <v>5</v>
      </c>
      <c r="AZ1135" s="1062">
        <v>9</v>
      </c>
      <c r="BA1135" s="1062">
        <v>17</v>
      </c>
      <c r="BB1135" s="1082">
        <v>1</v>
      </c>
      <c r="BC1135" s="1082" t="s">
        <v>323</v>
      </c>
      <c r="BP1135" s="1062">
        <v>0</v>
      </c>
      <c r="BQ1135" s="1128">
        <v>1</v>
      </c>
      <c r="BR1135" s="1081">
        <v>0</v>
      </c>
      <c r="BV1135" s="1062">
        <v>0</v>
      </c>
      <c r="BW1135" s="1076">
        <v>1</v>
      </c>
      <c r="CA1135" s="1062">
        <v>5</v>
      </c>
      <c r="CB1135" s="1062">
        <v>0</v>
      </c>
      <c r="CC1135" s="1062">
        <v>3</v>
      </c>
      <c r="CD1135" s="1062">
        <v>8</v>
      </c>
      <c r="CE1135" s="1082">
        <v>1</v>
      </c>
      <c r="CF1135" s="1082" t="s">
        <v>323</v>
      </c>
      <c r="CH1135" s="1062">
        <v>6</v>
      </c>
      <c r="CI1135" s="1062">
        <v>0</v>
      </c>
      <c r="CJ1135" s="1062">
        <v>4</v>
      </c>
      <c r="CK1135" s="1062">
        <v>10</v>
      </c>
      <c r="CL1135" s="1082">
        <v>1</v>
      </c>
      <c r="CP1135" s="1062">
        <v>0</v>
      </c>
      <c r="CQ1135" s="1062">
        <v>0</v>
      </c>
      <c r="CR1135" s="1062">
        <v>0</v>
      </c>
      <c r="CS1135" s="1062">
        <v>0</v>
      </c>
      <c r="CT1135" s="1082">
        <v>1</v>
      </c>
      <c r="CU1135" s="1082" t="s">
        <v>323</v>
      </c>
      <c r="CW1135" s="1062">
        <v>0</v>
      </c>
      <c r="CX1135" s="1062">
        <v>0</v>
      </c>
      <c r="CY1135" s="1062">
        <v>0</v>
      </c>
      <c r="CZ1135" s="1062">
        <v>0</v>
      </c>
      <c r="DA1135" s="1082">
        <v>1</v>
      </c>
      <c r="DB1135" s="1082"/>
      <c r="DC1135" s="1082"/>
      <c r="DD1135" s="1082"/>
      <c r="DE1135" s="1082"/>
      <c r="DF1135" s="1082"/>
      <c r="DG1135" s="1082"/>
      <c r="DH1135" s="1082"/>
      <c r="DI1135" s="1082"/>
      <c r="DJ1135" s="1082"/>
      <c r="DK1135" s="1082"/>
      <c r="DL1135" s="1082"/>
      <c r="EF1135" s="1062">
        <v>0</v>
      </c>
      <c r="EG1135" s="1062">
        <v>4</v>
      </c>
      <c r="EH1135" s="1062">
        <v>7</v>
      </c>
      <c r="EI1135" s="1062">
        <v>11</v>
      </c>
      <c r="EJ1135" s="1082">
        <v>1</v>
      </c>
      <c r="EM1135" s="1062">
        <v>0</v>
      </c>
      <c r="EN1135" s="1062">
        <v>9</v>
      </c>
      <c r="EO1135" s="1062">
        <v>10</v>
      </c>
      <c r="EP1135" s="1062">
        <v>19</v>
      </c>
      <c r="EQ1135" s="1082">
        <v>1</v>
      </c>
      <c r="ER1135" s="1082" t="s">
        <v>323</v>
      </c>
      <c r="EU1135" s="1062">
        <v>0</v>
      </c>
      <c r="EV1135" s="1062">
        <v>4</v>
      </c>
      <c r="EW1135" s="1062">
        <v>6</v>
      </c>
      <c r="EX1135" s="1062">
        <v>10</v>
      </c>
      <c r="EY1135" s="1081">
        <v>1</v>
      </c>
      <c r="FB1135" s="1062">
        <v>0</v>
      </c>
      <c r="FC1135" s="1062">
        <v>6</v>
      </c>
      <c r="FD1135" s="1062">
        <v>8</v>
      </c>
      <c r="FE1135" s="1062">
        <v>14</v>
      </c>
      <c r="FF1135" s="1082">
        <v>1</v>
      </c>
      <c r="FJ1135" s="1062">
        <v>0</v>
      </c>
      <c r="FK1135" s="1062">
        <v>0</v>
      </c>
      <c r="FL1135" s="1062">
        <v>0</v>
      </c>
      <c r="FM1135" s="1062">
        <v>0</v>
      </c>
      <c r="FN1135" s="1124">
        <v>0</v>
      </c>
      <c r="FQ1135" s="1062">
        <v>0</v>
      </c>
      <c r="FR1135" s="1062">
        <v>0</v>
      </c>
      <c r="FS1135" s="1062">
        <v>0</v>
      </c>
      <c r="FT1135" s="1062">
        <v>0</v>
      </c>
      <c r="FU1135" s="1076">
        <v>0</v>
      </c>
      <c r="FY1135" s="1062">
        <v>0</v>
      </c>
      <c r="FZ1135" s="1062">
        <v>1</v>
      </c>
      <c r="GA1135" s="1062">
        <v>0</v>
      </c>
      <c r="GB1135" s="590">
        <v>1</v>
      </c>
      <c r="GC1135" s="1139">
        <v>1</v>
      </c>
      <c r="GE1135" s="589">
        <v>8</v>
      </c>
      <c r="GF1135" s="589">
        <v>17</v>
      </c>
      <c r="GG1135" s="589">
        <v>33</v>
      </c>
      <c r="GH1135" s="586">
        <v>0</v>
      </c>
      <c r="GI1135" s="586">
        <v>1</v>
      </c>
      <c r="GJ1135" s="586">
        <v>0</v>
      </c>
      <c r="GK1135" s="586">
        <v>0</v>
      </c>
    </row>
    <row r="1136" spans="1:193" hidden="1" x14ac:dyDescent="0.35">
      <c r="A1136" s="1225">
        <v>44312</v>
      </c>
      <c r="Q1136" s="1062">
        <v>1</v>
      </c>
      <c r="R1136" s="1062">
        <v>1</v>
      </c>
      <c r="S1136" s="1062">
        <v>10</v>
      </c>
      <c r="T1136" s="1062">
        <v>12</v>
      </c>
      <c r="U1136" s="1076">
        <v>1</v>
      </c>
      <c r="W1136" s="1062">
        <v>1</v>
      </c>
      <c r="X1136" s="1062">
        <v>1</v>
      </c>
      <c r="Y1136" s="1062">
        <v>10</v>
      </c>
      <c r="Z1136" s="1062">
        <v>12</v>
      </c>
      <c r="AA1136" s="1076">
        <v>1</v>
      </c>
      <c r="AC1136" s="1062">
        <v>4</v>
      </c>
      <c r="AD1136" s="1062">
        <v>1</v>
      </c>
      <c r="AE1136" s="1062">
        <v>3</v>
      </c>
      <c r="AF1136" s="1062">
        <v>8</v>
      </c>
      <c r="AG1136" s="1076">
        <v>1</v>
      </c>
      <c r="AJ1136" s="1062">
        <v>5</v>
      </c>
      <c r="AK1136" s="1062">
        <v>3</v>
      </c>
      <c r="AL1136" s="1062">
        <v>4</v>
      </c>
      <c r="AM1136" s="1062">
        <v>12</v>
      </c>
      <c r="AN1136" s="1076">
        <v>1</v>
      </c>
      <c r="AQ1136" s="1062">
        <v>1</v>
      </c>
      <c r="AR1136" s="1062">
        <v>2</v>
      </c>
      <c r="AS1136" s="1062">
        <v>9</v>
      </c>
      <c r="AT1136" s="1062">
        <v>12</v>
      </c>
      <c r="AU1136" s="1082">
        <v>1</v>
      </c>
      <c r="AX1136" s="1062">
        <v>1</v>
      </c>
      <c r="AY1136" s="1062">
        <v>3</v>
      </c>
      <c r="AZ1136" s="1062">
        <v>12</v>
      </c>
      <c r="BA1136" s="1062">
        <v>16</v>
      </c>
      <c r="BB1136" s="1082">
        <v>1</v>
      </c>
      <c r="BC1136" s="1082" t="s">
        <v>323</v>
      </c>
      <c r="BP1136" s="1062">
        <v>0</v>
      </c>
      <c r="BQ1136" s="1128">
        <v>1</v>
      </c>
      <c r="BR1136" s="1081">
        <v>0</v>
      </c>
      <c r="BV1136" s="1062">
        <v>0</v>
      </c>
      <c r="BW1136" s="1076">
        <v>1</v>
      </c>
      <c r="CA1136" s="1062">
        <v>1</v>
      </c>
      <c r="CB1136" s="1062">
        <v>3</v>
      </c>
      <c r="CC1136" s="1062">
        <v>10</v>
      </c>
      <c r="CD1136" s="1062">
        <v>14</v>
      </c>
      <c r="CE1136" s="1082">
        <v>1</v>
      </c>
      <c r="CF1136" s="1082" t="s">
        <v>323</v>
      </c>
      <c r="CH1136" s="1062">
        <v>3</v>
      </c>
      <c r="CI1136" s="1062">
        <v>4</v>
      </c>
      <c r="CJ1136" s="1062">
        <v>13</v>
      </c>
      <c r="CK1136" s="1062">
        <v>20</v>
      </c>
      <c r="CL1136" s="1082">
        <v>1</v>
      </c>
      <c r="CP1136" s="1062">
        <v>0</v>
      </c>
      <c r="CQ1136" s="1062">
        <v>0</v>
      </c>
      <c r="CR1136" s="1062">
        <v>0</v>
      </c>
      <c r="CS1136" s="1062">
        <v>0</v>
      </c>
      <c r="CT1136" s="1082">
        <v>1</v>
      </c>
      <c r="CU1136" s="1082" t="s">
        <v>323</v>
      </c>
      <c r="CW1136" s="1062">
        <v>0</v>
      </c>
      <c r="CX1136" s="1062">
        <v>0</v>
      </c>
      <c r="CY1136" s="1062">
        <v>0</v>
      </c>
      <c r="CZ1136" s="1062">
        <v>0</v>
      </c>
      <c r="DA1136" s="1082">
        <v>1</v>
      </c>
      <c r="DB1136" s="1082"/>
      <c r="DC1136" s="1082"/>
      <c r="DD1136" s="1082"/>
      <c r="DE1136" s="1082"/>
      <c r="DF1136" s="1082"/>
      <c r="DG1136" s="1082"/>
      <c r="DH1136" s="1082"/>
      <c r="DI1136" s="1082"/>
      <c r="DJ1136" s="1082"/>
      <c r="DK1136" s="1082"/>
      <c r="DL1136" s="1082"/>
      <c r="EF1136" s="1062">
        <v>2</v>
      </c>
      <c r="EG1136" s="1062">
        <v>5</v>
      </c>
      <c r="EH1136" s="1062">
        <v>7</v>
      </c>
      <c r="EI1136" s="1062">
        <v>14</v>
      </c>
      <c r="EJ1136" s="1082">
        <v>1</v>
      </c>
      <c r="EM1136" s="1062">
        <v>3</v>
      </c>
      <c r="EN1136" s="1062">
        <v>7</v>
      </c>
      <c r="EO1136" s="1062">
        <v>12</v>
      </c>
      <c r="EP1136" s="1062">
        <v>22</v>
      </c>
      <c r="EQ1136" s="1082">
        <v>1</v>
      </c>
      <c r="ER1136" s="1082" t="s">
        <v>323</v>
      </c>
      <c r="EU1136" s="1062">
        <v>6</v>
      </c>
      <c r="EV1136" s="1062">
        <v>4</v>
      </c>
      <c r="EW1136" s="1062">
        <v>6</v>
      </c>
      <c r="EX1136" s="1062">
        <v>16</v>
      </c>
      <c r="EY1136" s="1081">
        <v>1</v>
      </c>
      <c r="FB1136" s="1062">
        <v>6</v>
      </c>
      <c r="FC1136" s="1062">
        <v>4</v>
      </c>
      <c r="FD1136" s="1062">
        <v>13</v>
      </c>
      <c r="FE1136" s="1062">
        <v>23</v>
      </c>
      <c r="FF1136" s="1082">
        <v>1</v>
      </c>
      <c r="FJ1136" s="1062">
        <v>0</v>
      </c>
      <c r="FK1136" s="1062">
        <v>0</v>
      </c>
      <c r="FL1136" s="1062">
        <v>0</v>
      </c>
      <c r="FM1136" s="1062">
        <v>0</v>
      </c>
      <c r="FN1136" s="1124">
        <v>0</v>
      </c>
      <c r="FQ1136" s="1062">
        <v>0</v>
      </c>
      <c r="FR1136" s="1062">
        <v>0</v>
      </c>
      <c r="FS1136" s="1062">
        <v>0</v>
      </c>
      <c r="FT1136" s="1062">
        <v>0</v>
      </c>
      <c r="FU1136" s="1076">
        <v>0</v>
      </c>
      <c r="FY1136" s="1062">
        <v>0</v>
      </c>
      <c r="FZ1136" s="1062">
        <v>0</v>
      </c>
      <c r="GA1136" s="1062">
        <v>1</v>
      </c>
      <c r="GB1136" s="590">
        <v>1</v>
      </c>
      <c r="GC1136" s="1139">
        <v>1</v>
      </c>
      <c r="GE1136" s="589">
        <v>14</v>
      </c>
      <c r="GF1136" s="589">
        <v>15</v>
      </c>
      <c r="GG1136" s="589">
        <v>36</v>
      </c>
      <c r="GH1136" s="586">
        <v>0</v>
      </c>
      <c r="GI1136" s="586">
        <v>0</v>
      </c>
      <c r="GJ1136" s="586">
        <v>0</v>
      </c>
      <c r="GK1136" s="586">
        <v>0</v>
      </c>
    </row>
    <row r="1137" spans="1:195" hidden="1" x14ac:dyDescent="0.35">
      <c r="A1137" s="1225">
        <v>44313</v>
      </c>
      <c r="Q1137" s="1062">
        <v>0</v>
      </c>
      <c r="R1137" s="1062">
        <v>2</v>
      </c>
      <c r="S1137" s="1062">
        <v>6</v>
      </c>
      <c r="T1137" s="1062">
        <v>8</v>
      </c>
      <c r="U1137" s="1076">
        <v>1</v>
      </c>
      <c r="W1137" s="1062">
        <v>0</v>
      </c>
      <c r="X1137" s="1062">
        <v>2</v>
      </c>
      <c r="Y1137" s="1062">
        <v>8</v>
      </c>
      <c r="Z1137" s="1062">
        <v>10</v>
      </c>
      <c r="AA1137" s="1076">
        <v>1</v>
      </c>
      <c r="AC1137" s="1062">
        <v>7</v>
      </c>
      <c r="AD1137" s="1062">
        <v>0</v>
      </c>
      <c r="AE1137" s="1062">
        <v>7</v>
      </c>
      <c r="AF1137" s="1062">
        <v>14</v>
      </c>
      <c r="AG1137" s="1076">
        <v>1</v>
      </c>
      <c r="AJ1137" s="1062">
        <v>8</v>
      </c>
      <c r="AK1137" s="1062">
        <v>0</v>
      </c>
      <c r="AL1137" s="1062">
        <v>7</v>
      </c>
      <c r="AM1137" s="1062">
        <v>15</v>
      </c>
      <c r="AN1137" s="1076">
        <v>1</v>
      </c>
      <c r="AQ1137" s="1062">
        <v>0</v>
      </c>
      <c r="AR1137" s="1062">
        <v>3</v>
      </c>
      <c r="AS1137" s="1062">
        <v>15</v>
      </c>
      <c r="AT1137" s="1062">
        <v>18</v>
      </c>
      <c r="AU1137" s="1082">
        <v>1</v>
      </c>
      <c r="AX1137" s="1062">
        <v>0</v>
      </c>
      <c r="AY1137" s="1062">
        <v>4</v>
      </c>
      <c r="AZ1137" s="1062">
        <v>19</v>
      </c>
      <c r="BA1137" s="1062">
        <v>23</v>
      </c>
      <c r="BB1137" s="1082">
        <v>1</v>
      </c>
      <c r="BC1137" s="1082" t="s">
        <v>323</v>
      </c>
      <c r="BP1137" s="1062">
        <v>0</v>
      </c>
      <c r="BQ1137" s="1128">
        <v>1</v>
      </c>
      <c r="BR1137" s="1081">
        <v>0</v>
      </c>
      <c r="BV1137" s="1062">
        <v>0</v>
      </c>
      <c r="BW1137" s="1076">
        <v>1</v>
      </c>
      <c r="CA1137" s="1062">
        <v>0</v>
      </c>
      <c r="CB1137" s="1062">
        <v>1</v>
      </c>
      <c r="CC1137" s="1062">
        <v>7</v>
      </c>
      <c r="CD1137" s="1062">
        <v>8</v>
      </c>
      <c r="CE1137" s="1082">
        <v>1</v>
      </c>
      <c r="CF1137" s="1082" t="s">
        <v>323</v>
      </c>
      <c r="CH1137" s="1062">
        <v>0</v>
      </c>
      <c r="CI1137" s="1062">
        <v>2</v>
      </c>
      <c r="CJ1137" s="1062">
        <v>12</v>
      </c>
      <c r="CK1137" s="1062">
        <v>14</v>
      </c>
      <c r="CL1137" s="1082">
        <v>1</v>
      </c>
      <c r="CP1137" s="1062">
        <v>0</v>
      </c>
      <c r="CQ1137" s="1062">
        <v>0</v>
      </c>
      <c r="CR1137" s="1062">
        <v>0</v>
      </c>
      <c r="CS1137" s="1062">
        <v>0</v>
      </c>
      <c r="CT1137" s="1082">
        <v>1</v>
      </c>
      <c r="CU1137" s="1082" t="s">
        <v>323</v>
      </c>
      <c r="CW1137" s="1062">
        <v>0</v>
      </c>
      <c r="CX1137" s="1062">
        <v>0</v>
      </c>
      <c r="CY1137" s="1062">
        <v>0</v>
      </c>
      <c r="CZ1137" s="1062">
        <v>0</v>
      </c>
      <c r="DA1137" s="1082">
        <v>1</v>
      </c>
      <c r="DB1137" s="1082"/>
      <c r="DC1137" s="1082"/>
      <c r="DD1137" s="1082"/>
      <c r="DE1137" s="1082"/>
      <c r="DF1137" s="1082"/>
      <c r="DG1137" s="1082"/>
      <c r="DH1137" s="1082"/>
      <c r="DI1137" s="1082"/>
      <c r="DJ1137" s="1082"/>
      <c r="DK1137" s="1082"/>
      <c r="DL1137" s="1082"/>
      <c r="EF1137" s="1062">
        <v>0</v>
      </c>
      <c r="EG1137" s="1062">
        <v>2</v>
      </c>
      <c r="EH1137" s="1062">
        <v>6</v>
      </c>
      <c r="EI1137" s="1062">
        <v>8</v>
      </c>
      <c r="EJ1137" s="1082">
        <v>1</v>
      </c>
      <c r="EM1137" s="1062">
        <v>0</v>
      </c>
      <c r="EN1137" s="1062">
        <v>4</v>
      </c>
      <c r="EO1137" s="1062">
        <v>13</v>
      </c>
      <c r="EP1137" s="1062">
        <v>17</v>
      </c>
      <c r="EQ1137" s="1082">
        <v>1</v>
      </c>
      <c r="ER1137" s="1082" t="s">
        <v>323</v>
      </c>
      <c r="EU1137" s="1062">
        <v>2</v>
      </c>
      <c r="EV1137" s="1062">
        <v>4</v>
      </c>
      <c r="EW1137" s="1062">
        <v>7</v>
      </c>
      <c r="EX1137" s="1062">
        <v>13</v>
      </c>
      <c r="EY1137" s="1081">
        <v>1</v>
      </c>
      <c r="FB1137" s="1062">
        <v>2</v>
      </c>
      <c r="FC1137" s="1062">
        <v>4</v>
      </c>
      <c r="FD1137" s="1062">
        <v>12</v>
      </c>
      <c r="FE1137" s="1062">
        <v>18</v>
      </c>
      <c r="FF1137" s="1082">
        <v>1</v>
      </c>
      <c r="FJ1137" s="1062">
        <v>0</v>
      </c>
      <c r="FK1137" s="1062">
        <v>0</v>
      </c>
      <c r="FL1137" s="1062">
        <v>0</v>
      </c>
      <c r="FM1137" s="1062">
        <v>0</v>
      </c>
      <c r="FN1137" s="1124">
        <v>0</v>
      </c>
      <c r="FQ1137" s="1062">
        <v>0</v>
      </c>
      <c r="FR1137" s="1062">
        <v>0</v>
      </c>
      <c r="FS1137" s="1062">
        <v>0</v>
      </c>
      <c r="FT1137" s="1062">
        <v>0</v>
      </c>
      <c r="FU1137" s="1076">
        <v>0</v>
      </c>
      <c r="FY1137" s="1062">
        <v>0</v>
      </c>
      <c r="FZ1137" s="1062">
        <v>0</v>
      </c>
      <c r="GA1137" s="1062">
        <v>0</v>
      </c>
      <c r="GB1137" s="590">
        <v>0</v>
      </c>
      <c r="GC1137" s="1139">
        <v>1</v>
      </c>
      <c r="GE1137" s="589">
        <v>9</v>
      </c>
      <c r="GF1137" s="589">
        <v>10</v>
      </c>
      <c r="GG1137" s="589">
        <v>42</v>
      </c>
      <c r="GH1137" s="586">
        <v>0</v>
      </c>
      <c r="GI1137" s="586">
        <v>1</v>
      </c>
      <c r="GJ1137" s="586">
        <v>0</v>
      </c>
      <c r="GK1137" s="586">
        <v>0</v>
      </c>
    </row>
    <row r="1138" spans="1:195" hidden="1" x14ac:dyDescent="0.35">
      <c r="A1138" s="1225">
        <v>44314</v>
      </c>
      <c r="Q1138" s="1062">
        <v>4</v>
      </c>
      <c r="R1138" s="1062">
        <v>3</v>
      </c>
      <c r="S1138" s="1062">
        <v>3</v>
      </c>
      <c r="T1138" s="1062">
        <v>10</v>
      </c>
      <c r="U1138" s="1076">
        <v>1</v>
      </c>
      <c r="W1138" s="1062">
        <v>4</v>
      </c>
      <c r="X1138" s="1062">
        <v>4</v>
      </c>
      <c r="Y1138" s="1062">
        <v>6</v>
      </c>
      <c r="Z1138" s="1062">
        <v>14</v>
      </c>
      <c r="AA1138" s="1076">
        <v>1</v>
      </c>
      <c r="AC1138" s="1062">
        <v>0</v>
      </c>
      <c r="AD1138" s="1062">
        <v>2</v>
      </c>
      <c r="AE1138" s="1062">
        <v>8</v>
      </c>
      <c r="AF1138" s="1062">
        <v>10</v>
      </c>
      <c r="AG1138" s="1076">
        <v>1</v>
      </c>
      <c r="AJ1138" s="1062">
        <v>1</v>
      </c>
      <c r="AK1138" s="1062">
        <v>3</v>
      </c>
      <c r="AL1138" s="1062">
        <v>9</v>
      </c>
      <c r="AM1138" s="1062">
        <v>13</v>
      </c>
      <c r="AN1138" s="1076">
        <v>1</v>
      </c>
      <c r="AQ1138" s="1062">
        <v>1</v>
      </c>
      <c r="AR1138" s="1062">
        <v>1</v>
      </c>
      <c r="AS1138" s="1062">
        <v>10</v>
      </c>
      <c r="AT1138" s="1062">
        <v>12</v>
      </c>
      <c r="AU1138" s="1082">
        <v>1</v>
      </c>
      <c r="AX1138" s="1062">
        <v>1</v>
      </c>
      <c r="AY1138" s="1062">
        <v>2</v>
      </c>
      <c r="AZ1138" s="1062">
        <v>14</v>
      </c>
      <c r="BA1138" s="1062">
        <v>17</v>
      </c>
      <c r="BB1138" s="1082">
        <v>1</v>
      </c>
      <c r="BC1138" s="1082" t="s">
        <v>323</v>
      </c>
      <c r="BP1138" s="1062">
        <v>0</v>
      </c>
      <c r="BQ1138" s="1128">
        <v>1</v>
      </c>
      <c r="BR1138" s="1081">
        <v>0</v>
      </c>
      <c r="BV1138" s="1062">
        <v>0</v>
      </c>
      <c r="BW1138" s="1076">
        <v>1</v>
      </c>
      <c r="CA1138" s="1062">
        <v>1</v>
      </c>
      <c r="CB1138" s="1062">
        <v>1</v>
      </c>
      <c r="CC1138" s="1062">
        <v>11</v>
      </c>
      <c r="CD1138" s="1062">
        <v>13</v>
      </c>
      <c r="CE1138" s="1082">
        <v>1</v>
      </c>
      <c r="CF1138" s="1082" t="s">
        <v>323</v>
      </c>
      <c r="CH1138" s="1062">
        <v>1</v>
      </c>
      <c r="CI1138" s="1062">
        <v>1</v>
      </c>
      <c r="CJ1138" s="1062">
        <v>16</v>
      </c>
      <c r="CK1138" s="1062">
        <v>18</v>
      </c>
      <c r="CL1138" s="1082">
        <v>1</v>
      </c>
      <c r="CP1138" s="1062">
        <v>0</v>
      </c>
      <c r="CQ1138" s="1062">
        <v>0</v>
      </c>
      <c r="CR1138" s="1062">
        <v>0</v>
      </c>
      <c r="CS1138" s="1062">
        <v>0</v>
      </c>
      <c r="CT1138" s="1082">
        <v>1</v>
      </c>
      <c r="CU1138" s="1082" t="s">
        <v>323</v>
      </c>
      <c r="CW1138" s="1062">
        <v>0</v>
      </c>
      <c r="CX1138" s="1062">
        <v>0</v>
      </c>
      <c r="CY1138" s="1062">
        <v>0</v>
      </c>
      <c r="CZ1138" s="1062">
        <v>0</v>
      </c>
      <c r="DA1138" s="1082">
        <v>1</v>
      </c>
      <c r="DB1138" s="1082"/>
      <c r="DC1138" s="1082"/>
      <c r="DD1138" s="1082"/>
      <c r="DE1138" s="1082"/>
      <c r="DF1138" s="1082"/>
      <c r="DG1138" s="1082"/>
      <c r="DH1138" s="1082"/>
      <c r="DI1138" s="1082"/>
      <c r="DJ1138" s="1082"/>
      <c r="DK1138" s="1082"/>
      <c r="DL1138" s="1082"/>
      <c r="EF1138" s="1062">
        <v>1</v>
      </c>
      <c r="EG1138" s="1062">
        <v>3</v>
      </c>
      <c r="EH1138" s="1062">
        <v>4</v>
      </c>
      <c r="EI1138" s="1062">
        <v>8</v>
      </c>
      <c r="EJ1138" s="1082">
        <v>1</v>
      </c>
      <c r="EM1138" s="1062">
        <v>1</v>
      </c>
      <c r="EN1138" s="1062">
        <v>4</v>
      </c>
      <c r="EO1138" s="1062">
        <v>14</v>
      </c>
      <c r="EP1138" s="1062">
        <v>19</v>
      </c>
      <c r="EQ1138" s="1082">
        <v>1</v>
      </c>
      <c r="ER1138" s="1082" t="s">
        <v>323</v>
      </c>
      <c r="EU1138" s="1062">
        <v>5</v>
      </c>
      <c r="EV1138" s="1062">
        <v>1</v>
      </c>
      <c r="EW1138" s="1062">
        <v>5</v>
      </c>
      <c r="EX1138" s="1062">
        <v>11</v>
      </c>
      <c r="EY1138" s="1081">
        <v>1</v>
      </c>
      <c r="FB1138" s="1062">
        <v>6</v>
      </c>
      <c r="FC1138" s="1062">
        <v>3</v>
      </c>
      <c r="FD1138" s="1062">
        <v>9</v>
      </c>
      <c r="FE1138" s="1062">
        <v>18</v>
      </c>
      <c r="FF1138" s="1082">
        <v>1</v>
      </c>
      <c r="FJ1138" s="1062">
        <v>0</v>
      </c>
      <c r="FK1138" s="1062">
        <v>0</v>
      </c>
      <c r="FL1138" s="1062">
        <v>0</v>
      </c>
      <c r="FM1138" s="1062">
        <v>0</v>
      </c>
      <c r="FN1138" s="1124">
        <v>0</v>
      </c>
      <c r="FQ1138" s="1062">
        <v>0</v>
      </c>
      <c r="FR1138" s="1062">
        <v>0</v>
      </c>
      <c r="FS1138" s="1062">
        <v>0</v>
      </c>
      <c r="FT1138" s="1062">
        <v>0</v>
      </c>
      <c r="FU1138" s="1076">
        <v>0</v>
      </c>
      <c r="FY1138" s="1062">
        <v>0</v>
      </c>
      <c r="FZ1138" s="1062">
        <v>0</v>
      </c>
      <c r="GA1138" s="1062">
        <v>0</v>
      </c>
      <c r="GB1138" s="590">
        <v>0</v>
      </c>
      <c r="GC1138" s="1139">
        <v>1</v>
      </c>
      <c r="GE1138" s="589">
        <v>8</v>
      </c>
      <c r="GF1138" s="589">
        <v>8</v>
      </c>
      <c r="GG1138" s="589">
        <v>38</v>
      </c>
      <c r="GH1138" s="586">
        <v>1</v>
      </c>
      <c r="GI1138" s="586">
        <v>2</v>
      </c>
      <c r="GJ1138" s="586">
        <v>0</v>
      </c>
      <c r="GK1138" s="586">
        <v>0</v>
      </c>
    </row>
    <row r="1139" spans="1:195" hidden="1" x14ac:dyDescent="0.35">
      <c r="A1139" s="1225">
        <v>44315</v>
      </c>
      <c r="Q1139" s="1062">
        <v>6</v>
      </c>
      <c r="R1139" s="1062">
        <v>1</v>
      </c>
      <c r="S1139" s="1062">
        <v>5</v>
      </c>
      <c r="T1139" s="1062">
        <v>12</v>
      </c>
      <c r="U1139" s="1076">
        <v>1</v>
      </c>
      <c r="W1139" s="1062">
        <v>6</v>
      </c>
      <c r="X1139" s="1062">
        <v>2</v>
      </c>
      <c r="Y1139" s="1062">
        <v>5</v>
      </c>
      <c r="Z1139" s="1062">
        <v>13</v>
      </c>
      <c r="AA1139" s="1076">
        <v>1</v>
      </c>
      <c r="AC1139" s="1062">
        <v>0</v>
      </c>
      <c r="AD1139" s="1062">
        <v>0</v>
      </c>
      <c r="AE1139" s="1062">
        <v>11</v>
      </c>
      <c r="AF1139" s="1062">
        <v>11</v>
      </c>
      <c r="AG1139" s="1076">
        <v>1</v>
      </c>
      <c r="AJ1139" s="1062">
        <v>1</v>
      </c>
      <c r="AK1139" s="1062">
        <v>1</v>
      </c>
      <c r="AL1139" s="1062">
        <v>11</v>
      </c>
      <c r="AM1139" s="1062">
        <v>13</v>
      </c>
      <c r="AN1139" s="1076">
        <v>1</v>
      </c>
      <c r="AQ1139" s="1062">
        <v>2</v>
      </c>
      <c r="AR1139" s="1062">
        <v>4</v>
      </c>
      <c r="AS1139" s="1062">
        <v>5</v>
      </c>
      <c r="AT1139" s="1062">
        <v>11</v>
      </c>
      <c r="AU1139" s="1082">
        <v>1</v>
      </c>
      <c r="AX1139" s="1062">
        <v>2</v>
      </c>
      <c r="AY1139" s="1062">
        <v>4</v>
      </c>
      <c r="AZ1139" s="1062">
        <v>6</v>
      </c>
      <c r="BA1139" s="1062">
        <v>12</v>
      </c>
      <c r="BB1139" s="1082">
        <v>1</v>
      </c>
      <c r="BC1139" s="1082" t="s">
        <v>323</v>
      </c>
      <c r="BP1139" s="1062">
        <v>0</v>
      </c>
      <c r="BQ1139" s="1128">
        <v>1</v>
      </c>
      <c r="BR1139" s="1081">
        <v>0</v>
      </c>
      <c r="BV1139" s="1062">
        <v>0</v>
      </c>
      <c r="BW1139" s="1076">
        <v>1</v>
      </c>
      <c r="CA1139" s="1062">
        <v>0</v>
      </c>
      <c r="CB1139" s="1062">
        <v>0</v>
      </c>
      <c r="CC1139" s="1062">
        <v>0</v>
      </c>
      <c r="CD1139" s="1062">
        <v>0</v>
      </c>
      <c r="CE1139" s="1082">
        <v>0</v>
      </c>
      <c r="CF1139" s="1082" t="s">
        <v>323</v>
      </c>
      <c r="CH1139" s="1062">
        <v>0</v>
      </c>
      <c r="CI1139" s="1062">
        <v>0</v>
      </c>
      <c r="CJ1139" s="1062">
        <v>0</v>
      </c>
      <c r="CK1139" s="1062">
        <v>0</v>
      </c>
      <c r="CL1139" s="1082">
        <v>0</v>
      </c>
      <c r="CP1139" s="1062">
        <v>0</v>
      </c>
      <c r="CQ1139" s="1062">
        <v>0</v>
      </c>
      <c r="CR1139" s="1062">
        <v>0</v>
      </c>
      <c r="CS1139" s="1062">
        <v>0</v>
      </c>
      <c r="CT1139" s="1082">
        <v>1</v>
      </c>
      <c r="CU1139" s="1082" t="s">
        <v>323</v>
      </c>
      <c r="CW1139" s="1062">
        <v>0</v>
      </c>
      <c r="CX1139" s="1062">
        <v>0</v>
      </c>
      <c r="CY1139" s="1062">
        <v>0</v>
      </c>
      <c r="CZ1139" s="1062">
        <v>0</v>
      </c>
      <c r="DA1139" s="1082">
        <v>1</v>
      </c>
      <c r="DB1139" s="1082"/>
      <c r="DC1139" s="1082"/>
      <c r="DD1139" s="1082"/>
      <c r="DE1139" s="1082"/>
      <c r="DF1139" s="1082"/>
      <c r="DG1139" s="1082"/>
      <c r="DH1139" s="1082"/>
      <c r="DI1139" s="1082"/>
      <c r="DJ1139" s="1082"/>
      <c r="DK1139" s="1082"/>
      <c r="DL1139" s="1082"/>
      <c r="EF1139" s="1062">
        <v>0</v>
      </c>
      <c r="EG1139" s="1062">
        <v>8</v>
      </c>
      <c r="EH1139" s="1062">
        <v>8</v>
      </c>
      <c r="EI1139" s="1062">
        <v>16</v>
      </c>
      <c r="EJ1139" s="1082">
        <v>1</v>
      </c>
      <c r="EM1139" s="1062">
        <v>1</v>
      </c>
      <c r="EN1139" s="1062">
        <v>9</v>
      </c>
      <c r="EO1139" s="1062">
        <v>13</v>
      </c>
      <c r="EP1139" s="1062">
        <v>23</v>
      </c>
      <c r="EQ1139" s="1082">
        <v>1</v>
      </c>
      <c r="ER1139" s="1082" t="s">
        <v>323</v>
      </c>
      <c r="EU1139" s="1062">
        <v>3</v>
      </c>
      <c r="EV1139" s="1062">
        <v>5</v>
      </c>
      <c r="EW1139" s="1062">
        <v>13</v>
      </c>
      <c r="EX1139" s="1062">
        <v>21</v>
      </c>
      <c r="EY1139" s="1081">
        <v>1</v>
      </c>
      <c r="FB1139" s="1062">
        <v>3</v>
      </c>
      <c r="FC1139" s="1062">
        <v>6</v>
      </c>
      <c r="FD1139" s="1062">
        <v>19</v>
      </c>
      <c r="FE1139" s="1062">
        <v>28</v>
      </c>
      <c r="FF1139" s="1082">
        <v>1</v>
      </c>
      <c r="FJ1139" s="1062">
        <v>0</v>
      </c>
      <c r="FK1139" s="1062">
        <v>0</v>
      </c>
      <c r="FL1139" s="1062">
        <v>0</v>
      </c>
      <c r="FM1139" s="1062">
        <v>0</v>
      </c>
      <c r="FN1139" s="1124">
        <v>0</v>
      </c>
      <c r="FQ1139" s="1062">
        <v>0</v>
      </c>
      <c r="FR1139" s="1062">
        <v>0</v>
      </c>
      <c r="FS1139" s="1062">
        <v>0</v>
      </c>
      <c r="FT1139" s="1062">
        <v>0</v>
      </c>
      <c r="FU1139" s="1076">
        <v>0</v>
      </c>
      <c r="FY1139" s="1062">
        <v>5</v>
      </c>
      <c r="FZ1139" s="1062">
        <v>0</v>
      </c>
      <c r="GA1139" s="1062">
        <v>1</v>
      </c>
      <c r="GB1139" s="590">
        <v>6</v>
      </c>
      <c r="GC1139" s="1139">
        <v>1</v>
      </c>
      <c r="GE1139" s="589">
        <v>10</v>
      </c>
      <c r="GF1139" s="589">
        <v>17</v>
      </c>
      <c r="GG1139" s="589">
        <v>38</v>
      </c>
      <c r="GH1139" s="586">
        <v>0</v>
      </c>
      <c r="GI1139" s="586">
        <v>0</v>
      </c>
      <c r="GJ1139" s="586">
        <v>0</v>
      </c>
      <c r="GK1139" s="586">
        <v>0</v>
      </c>
    </row>
    <row r="1140" spans="1:195" hidden="1" x14ac:dyDescent="0.35">
      <c r="A1140" s="1227">
        <v>44316</v>
      </c>
      <c r="Q1140" s="1062">
        <v>4</v>
      </c>
      <c r="R1140" s="1062">
        <v>1</v>
      </c>
      <c r="S1140" s="1062">
        <v>4</v>
      </c>
      <c r="T1140" s="1062">
        <v>9</v>
      </c>
      <c r="U1140" s="1076">
        <v>1</v>
      </c>
      <c r="W1140" s="1062">
        <v>5</v>
      </c>
      <c r="X1140" s="1062">
        <v>3</v>
      </c>
      <c r="Y1140" s="1062">
        <v>4</v>
      </c>
      <c r="Z1140" s="1062">
        <v>12</v>
      </c>
      <c r="AA1140" s="1076">
        <v>1</v>
      </c>
      <c r="AC1140" s="1062">
        <v>1</v>
      </c>
      <c r="AD1140" s="1062">
        <v>1</v>
      </c>
      <c r="AE1140" s="1062">
        <v>5</v>
      </c>
      <c r="AF1140" s="1062">
        <v>7</v>
      </c>
      <c r="AG1140" s="1076">
        <v>1</v>
      </c>
      <c r="AJ1140" s="1062">
        <v>4</v>
      </c>
      <c r="AK1140" s="1062">
        <v>3</v>
      </c>
      <c r="AL1140" s="1062">
        <v>6</v>
      </c>
      <c r="AM1140" s="1062">
        <v>13</v>
      </c>
      <c r="AN1140" s="1076">
        <v>1</v>
      </c>
      <c r="AQ1140" s="1062">
        <v>1</v>
      </c>
      <c r="AR1140" s="1062">
        <v>0</v>
      </c>
      <c r="AS1140" s="1062">
        <v>7</v>
      </c>
      <c r="AT1140" s="1062">
        <v>8</v>
      </c>
      <c r="AU1140" s="1082">
        <v>1</v>
      </c>
      <c r="AX1140" s="1062">
        <v>1</v>
      </c>
      <c r="AY1140" s="1062">
        <v>1</v>
      </c>
      <c r="AZ1140" s="1062">
        <v>8</v>
      </c>
      <c r="BA1140" s="1062">
        <v>10</v>
      </c>
      <c r="BB1140" s="1082">
        <v>1</v>
      </c>
      <c r="BC1140" s="1082" t="s">
        <v>323</v>
      </c>
      <c r="BP1140" s="1062">
        <v>0</v>
      </c>
      <c r="BQ1140" s="1128">
        <v>1</v>
      </c>
      <c r="BR1140" s="1081">
        <v>0</v>
      </c>
      <c r="BV1140" s="1062">
        <v>0</v>
      </c>
      <c r="BW1140" s="1076">
        <v>1</v>
      </c>
      <c r="CA1140" s="1062">
        <v>1</v>
      </c>
      <c r="CB1140" s="1062">
        <v>4</v>
      </c>
      <c r="CC1140" s="1062">
        <v>6</v>
      </c>
      <c r="CD1140" s="1062">
        <v>11</v>
      </c>
      <c r="CE1140" s="1082">
        <v>1</v>
      </c>
      <c r="CF1140" s="1082" t="s">
        <v>323</v>
      </c>
      <c r="CH1140" s="1062">
        <v>1</v>
      </c>
      <c r="CI1140" s="1062">
        <v>4</v>
      </c>
      <c r="CJ1140" s="1062">
        <v>9</v>
      </c>
      <c r="CK1140" s="1062">
        <v>14</v>
      </c>
      <c r="CL1140" s="1082">
        <v>1</v>
      </c>
      <c r="CP1140" s="1062">
        <v>0</v>
      </c>
      <c r="CQ1140" s="1062">
        <v>0</v>
      </c>
      <c r="CR1140" s="1062">
        <v>0</v>
      </c>
      <c r="CS1140" s="1062">
        <v>0</v>
      </c>
      <c r="CT1140" s="1082">
        <v>1</v>
      </c>
      <c r="CU1140" s="1082" t="s">
        <v>323</v>
      </c>
      <c r="CW1140" s="1062">
        <v>0</v>
      </c>
      <c r="CX1140" s="1062">
        <v>0</v>
      </c>
      <c r="CY1140" s="1062">
        <v>0</v>
      </c>
      <c r="CZ1140" s="1062">
        <v>0</v>
      </c>
      <c r="DA1140" s="1082">
        <v>1</v>
      </c>
      <c r="DB1140" s="1082"/>
      <c r="DC1140" s="1082"/>
      <c r="DD1140" s="1082"/>
      <c r="DE1140" s="1082"/>
      <c r="DF1140" s="1082"/>
      <c r="DG1140" s="1082"/>
      <c r="DH1140" s="1082"/>
      <c r="DI1140" s="1082"/>
      <c r="DJ1140" s="1082"/>
      <c r="DK1140" s="1082"/>
      <c r="DL1140" s="1082"/>
      <c r="EF1140" s="1062">
        <v>0</v>
      </c>
      <c r="EG1140" s="1062">
        <v>3</v>
      </c>
      <c r="EH1140" s="1062">
        <v>4</v>
      </c>
      <c r="EI1140" s="1062">
        <v>7</v>
      </c>
      <c r="EJ1140" s="1082">
        <v>1</v>
      </c>
      <c r="EM1140" s="1062">
        <v>1</v>
      </c>
      <c r="EN1140" s="1062">
        <v>4</v>
      </c>
      <c r="EO1140" s="1062">
        <v>12</v>
      </c>
      <c r="EP1140" s="1062">
        <v>17</v>
      </c>
      <c r="EQ1140" s="1082">
        <v>1</v>
      </c>
      <c r="ER1140" s="1082" t="s">
        <v>323</v>
      </c>
      <c r="EU1140" s="1062">
        <v>3</v>
      </c>
      <c r="EV1140" s="1062">
        <v>3</v>
      </c>
      <c r="EW1140" s="1062">
        <v>3</v>
      </c>
      <c r="EX1140" s="1062">
        <v>9</v>
      </c>
      <c r="EY1140" s="1081">
        <v>1</v>
      </c>
      <c r="FB1140" s="1062">
        <v>3</v>
      </c>
      <c r="FC1140" s="1062">
        <v>3</v>
      </c>
      <c r="FD1140" s="1062">
        <v>6</v>
      </c>
      <c r="FE1140" s="1062">
        <v>12</v>
      </c>
      <c r="FF1140" s="1082">
        <v>1</v>
      </c>
      <c r="FJ1140" s="1062">
        <v>0</v>
      </c>
      <c r="FK1140" s="1062">
        <v>0</v>
      </c>
      <c r="FL1140" s="1062">
        <v>0</v>
      </c>
      <c r="FM1140" s="1062">
        <v>0</v>
      </c>
      <c r="FN1140" s="1124">
        <v>0</v>
      </c>
      <c r="FQ1140" s="1062">
        <v>0</v>
      </c>
      <c r="FR1140" s="1062">
        <v>0</v>
      </c>
      <c r="FS1140" s="1062">
        <v>0</v>
      </c>
      <c r="FT1140" s="1062">
        <v>0</v>
      </c>
      <c r="FU1140" s="1076">
        <v>0</v>
      </c>
      <c r="FY1140" s="1062">
        <v>0</v>
      </c>
      <c r="FZ1140" s="1062">
        <v>1</v>
      </c>
      <c r="GA1140" s="1062">
        <v>0</v>
      </c>
      <c r="GB1140" s="590">
        <v>1</v>
      </c>
      <c r="GC1140" s="1139">
        <v>1</v>
      </c>
      <c r="GE1140" s="589">
        <v>6</v>
      </c>
      <c r="GF1140" s="589">
        <v>12</v>
      </c>
      <c r="GG1140" s="589">
        <v>25</v>
      </c>
      <c r="GH1140" s="586">
        <v>1</v>
      </c>
      <c r="GI1140" s="586">
        <v>1</v>
      </c>
      <c r="GJ1140" s="586">
        <v>0</v>
      </c>
      <c r="GK1140" s="586">
        <v>0</v>
      </c>
      <c r="GL1140" s="586" t="s">
        <v>0</v>
      </c>
      <c r="GM1140" s="586" t="s">
        <v>11</v>
      </c>
    </row>
    <row r="1141" spans="1:195" hidden="1" x14ac:dyDescent="0.35">
      <c r="A1141" s="1225">
        <v>44319</v>
      </c>
      <c r="Q1141" s="1062">
        <v>1</v>
      </c>
      <c r="R1141" s="1062">
        <v>8</v>
      </c>
      <c r="S1141" s="1062">
        <v>8</v>
      </c>
      <c r="T1141" s="1062">
        <v>17</v>
      </c>
      <c r="U1141" s="1076">
        <v>1</v>
      </c>
      <c r="W1141" s="1062">
        <v>1</v>
      </c>
      <c r="X1141" s="1062">
        <v>9</v>
      </c>
      <c r="Y1141" s="1062">
        <v>8</v>
      </c>
      <c r="Z1141" s="1062">
        <v>18</v>
      </c>
      <c r="AA1141" s="1076">
        <v>1</v>
      </c>
      <c r="AC1141" s="1062">
        <v>7</v>
      </c>
      <c r="AD1141" s="1062">
        <v>2</v>
      </c>
      <c r="AE1141" s="1062">
        <v>11</v>
      </c>
      <c r="AF1141" s="1062">
        <v>20</v>
      </c>
      <c r="AG1141" s="1076">
        <v>1</v>
      </c>
      <c r="AJ1141" s="1062">
        <v>8</v>
      </c>
      <c r="AK1141" s="1062">
        <v>3</v>
      </c>
      <c r="AL1141" s="1062">
        <v>11</v>
      </c>
      <c r="AM1141" s="1062">
        <v>22</v>
      </c>
      <c r="AN1141" s="1076">
        <v>1</v>
      </c>
      <c r="AQ1141" s="1062">
        <v>0</v>
      </c>
      <c r="AR1141" s="1062">
        <v>5</v>
      </c>
      <c r="AS1141" s="1062">
        <v>15</v>
      </c>
      <c r="AT1141" s="1062">
        <v>20</v>
      </c>
      <c r="AU1141" s="1082">
        <v>1</v>
      </c>
      <c r="AX1141" s="1062">
        <v>0</v>
      </c>
      <c r="AY1141" s="1062">
        <v>5</v>
      </c>
      <c r="AZ1141" s="1062">
        <v>16</v>
      </c>
      <c r="BA1141" s="1062">
        <v>21</v>
      </c>
      <c r="BB1141" s="1082">
        <v>1</v>
      </c>
      <c r="BC1141" s="1082" t="s">
        <v>323</v>
      </c>
      <c r="BP1141" s="1062">
        <v>0</v>
      </c>
      <c r="BQ1141" s="1128">
        <v>1</v>
      </c>
      <c r="BR1141" s="1081">
        <v>0</v>
      </c>
      <c r="BV1141" s="1062">
        <v>0</v>
      </c>
      <c r="BW1141" s="1076">
        <v>1</v>
      </c>
      <c r="CA1141" s="1062">
        <v>0</v>
      </c>
      <c r="CB1141" s="1062">
        <v>1</v>
      </c>
      <c r="CC1141" s="1062">
        <v>5</v>
      </c>
      <c r="CD1141" s="1062">
        <v>6</v>
      </c>
      <c r="CE1141" s="1082">
        <v>1</v>
      </c>
      <c r="CF1141" s="1082" t="s">
        <v>323</v>
      </c>
      <c r="CH1141" s="1062">
        <v>0</v>
      </c>
      <c r="CI1141" s="1062">
        <v>2</v>
      </c>
      <c r="CJ1141" s="1062">
        <v>9</v>
      </c>
      <c r="CK1141" s="1062">
        <v>11</v>
      </c>
      <c r="CL1141" s="1082">
        <v>1</v>
      </c>
      <c r="CP1141" s="1062">
        <v>0</v>
      </c>
      <c r="CQ1141" s="1062">
        <v>0</v>
      </c>
      <c r="CR1141" s="1062">
        <v>0</v>
      </c>
      <c r="CS1141" s="1062">
        <v>0</v>
      </c>
      <c r="CT1141" s="1082">
        <v>1</v>
      </c>
      <c r="CU1141" s="1082" t="s">
        <v>323</v>
      </c>
      <c r="CW1141" s="1062">
        <v>0</v>
      </c>
      <c r="CX1141" s="1062">
        <v>0</v>
      </c>
      <c r="CY1141" s="1062">
        <v>0</v>
      </c>
      <c r="CZ1141" s="1062">
        <v>0</v>
      </c>
      <c r="DA1141" s="1082">
        <v>1</v>
      </c>
      <c r="DB1141" s="1082"/>
      <c r="DC1141" s="1082"/>
      <c r="DD1141" s="1082"/>
      <c r="DE1141" s="1082"/>
      <c r="DF1141" s="1082"/>
      <c r="DG1141" s="1082"/>
      <c r="DH1141" s="1082"/>
      <c r="DI1141" s="1082"/>
      <c r="DJ1141" s="1082"/>
      <c r="DK1141" s="1082"/>
      <c r="DL1141" s="1082"/>
      <c r="EF1141" s="1062">
        <v>1</v>
      </c>
      <c r="EG1141" s="1062">
        <v>3</v>
      </c>
      <c r="EH1141" s="1062">
        <v>4</v>
      </c>
      <c r="EI1141" s="1062">
        <v>8</v>
      </c>
      <c r="EJ1141" s="1082">
        <v>1</v>
      </c>
      <c r="EM1141" s="1062">
        <v>1</v>
      </c>
      <c r="EN1141" s="1062">
        <v>4</v>
      </c>
      <c r="EO1141" s="1062">
        <v>9</v>
      </c>
      <c r="EP1141" s="1062">
        <v>14</v>
      </c>
      <c r="EQ1141" s="1082">
        <v>1</v>
      </c>
      <c r="ER1141" s="1082" t="s">
        <v>323</v>
      </c>
      <c r="EU1141" s="1062">
        <v>2</v>
      </c>
      <c r="EV1141" s="1062">
        <v>4</v>
      </c>
      <c r="EW1141" s="1062">
        <v>4</v>
      </c>
      <c r="EX1141" s="1062">
        <v>10</v>
      </c>
      <c r="EY1141" s="1081">
        <v>1</v>
      </c>
      <c r="FB1141" s="1062">
        <v>3</v>
      </c>
      <c r="FC1141" s="1062">
        <v>8</v>
      </c>
      <c r="FD1141" s="1062">
        <v>9</v>
      </c>
      <c r="FE1141" s="1062">
        <v>20</v>
      </c>
      <c r="FF1141" s="1082">
        <v>1</v>
      </c>
      <c r="FJ1141" s="1062">
        <v>7</v>
      </c>
      <c r="FK1141" s="1062">
        <v>1</v>
      </c>
      <c r="FL1141" s="1062">
        <v>5</v>
      </c>
      <c r="FM1141" s="1062">
        <v>13</v>
      </c>
      <c r="FN1141" s="1124">
        <v>1</v>
      </c>
      <c r="FQ1141" s="1062">
        <v>7</v>
      </c>
      <c r="FR1141" s="1062">
        <v>1</v>
      </c>
      <c r="FS1141" s="1062">
        <v>7</v>
      </c>
      <c r="FT1141" s="1062">
        <v>15</v>
      </c>
      <c r="FU1141" s="1076">
        <v>1</v>
      </c>
      <c r="FY1141" s="1062">
        <v>2</v>
      </c>
      <c r="FZ1141" s="1062">
        <v>1</v>
      </c>
      <c r="GA1141" s="1062">
        <v>7</v>
      </c>
      <c r="GB1141" s="590">
        <v>10</v>
      </c>
      <c r="GC1141" s="1139">
        <v>1</v>
      </c>
      <c r="GE1141" s="589">
        <v>19</v>
      </c>
      <c r="GF1141" s="589">
        <v>17</v>
      </c>
      <c r="GG1141" s="589">
        <v>51</v>
      </c>
      <c r="GH1141" s="586">
        <v>0</v>
      </c>
      <c r="GI1141" s="586">
        <v>0</v>
      </c>
      <c r="GJ1141" s="586">
        <v>0</v>
      </c>
      <c r="GK1141" s="586">
        <v>0</v>
      </c>
      <c r="GL1141" s="586">
        <f>SUM(GH1126:GI1140)</f>
        <v>16</v>
      </c>
      <c r="GM1141" s="586">
        <f>SUM(GJ1126:GK1140)</f>
        <v>5</v>
      </c>
    </row>
    <row r="1142" spans="1:195" hidden="1" x14ac:dyDescent="0.35">
      <c r="A1142" s="1225">
        <v>44320</v>
      </c>
      <c r="Q1142" s="1062">
        <v>0</v>
      </c>
      <c r="R1142" s="1062">
        <v>2</v>
      </c>
      <c r="S1142" s="1062">
        <v>5</v>
      </c>
      <c r="T1142" s="1062">
        <v>7</v>
      </c>
      <c r="U1142" s="1076">
        <v>1</v>
      </c>
      <c r="W1142" s="1062">
        <v>0</v>
      </c>
      <c r="X1142" s="1062">
        <v>2</v>
      </c>
      <c r="Y1142" s="1062">
        <v>8</v>
      </c>
      <c r="Z1142" s="1062">
        <v>10</v>
      </c>
      <c r="AA1142" s="1076">
        <v>1</v>
      </c>
      <c r="AC1142" s="1062">
        <v>2</v>
      </c>
      <c r="AD1142" s="1062">
        <v>1</v>
      </c>
      <c r="AE1142" s="1062">
        <v>2</v>
      </c>
      <c r="AF1142" s="1062">
        <v>5</v>
      </c>
      <c r="AG1142" s="1076">
        <v>1</v>
      </c>
      <c r="AJ1142" s="1062">
        <v>3</v>
      </c>
      <c r="AK1142" s="1062">
        <v>4</v>
      </c>
      <c r="AL1142" s="1062">
        <v>3</v>
      </c>
      <c r="AM1142" s="1062">
        <v>10</v>
      </c>
      <c r="AN1142" s="1076">
        <v>1</v>
      </c>
      <c r="AQ1142" s="1062">
        <v>1</v>
      </c>
      <c r="AR1142" s="1062">
        <v>3</v>
      </c>
      <c r="AS1142" s="1062">
        <v>5</v>
      </c>
      <c r="AT1142" s="1062">
        <v>9</v>
      </c>
      <c r="AU1142" s="1082">
        <v>1</v>
      </c>
      <c r="AX1142" s="1062">
        <v>1</v>
      </c>
      <c r="AY1142" s="1062">
        <v>4</v>
      </c>
      <c r="AZ1142" s="1062">
        <v>6</v>
      </c>
      <c r="BA1142" s="1062">
        <v>11</v>
      </c>
      <c r="BB1142" s="1082">
        <v>1</v>
      </c>
      <c r="BC1142" s="1082" t="s">
        <v>323</v>
      </c>
      <c r="BP1142" s="1062">
        <v>0</v>
      </c>
      <c r="BQ1142" s="1128">
        <v>1</v>
      </c>
      <c r="BR1142" s="1081">
        <v>0</v>
      </c>
      <c r="BV1142" s="1062">
        <v>0</v>
      </c>
      <c r="BW1142" s="1076">
        <v>1</v>
      </c>
      <c r="CA1142" s="1062">
        <v>2</v>
      </c>
      <c r="CB1142" s="1062">
        <v>3</v>
      </c>
      <c r="CC1142" s="1062">
        <v>5</v>
      </c>
      <c r="CD1142" s="1062">
        <v>10</v>
      </c>
      <c r="CE1142" s="1082">
        <v>1</v>
      </c>
      <c r="CF1142" s="1082" t="s">
        <v>323</v>
      </c>
      <c r="CH1142" s="1062">
        <v>2</v>
      </c>
      <c r="CI1142" s="1062">
        <v>3</v>
      </c>
      <c r="CJ1142" s="1062">
        <v>10</v>
      </c>
      <c r="CK1142" s="1062">
        <v>15</v>
      </c>
      <c r="CL1142" s="1082">
        <v>1</v>
      </c>
      <c r="CP1142" s="1062">
        <v>0</v>
      </c>
      <c r="CQ1142" s="1062">
        <v>0</v>
      </c>
      <c r="CR1142" s="1062">
        <v>0</v>
      </c>
      <c r="CS1142" s="1062">
        <v>0</v>
      </c>
      <c r="CT1142" s="1082">
        <v>1</v>
      </c>
      <c r="CU1142" s="1082" t="s">
        <v>323</v>
      </c>
      <c r="CW1142" s="1062">
        <v>0</v>
      </c>
      <c r="CX1142" s="1062">
        <v>0</v>
      </c>
      <c r="CY1142" s="1062">
        <v>0</v>
      </c>
      <c r="CZ1142" s="1062">
        <v>0</v>
      </c>
      <c r="DA1142" s="1082">
        <v>1</v>
      </c>
      <c r="DB1142" s="1082"/>
      <c r="DC1142" s="1082"/>
      <c r="DD1142" s="1082"/>
      <c r="DE1142" s="1082"/>
      <c r="DF1142" s="1082"/>
      <c r="DG1142" s="1082"/>
      <c r="DH1142" s="1082"/>
      <c r="DI1142" s="1082"/>
      <c r="DJ1142" s="1082"/>
      <c r="DK1142" s="1082"/>
      <c r="DL1142" s="1082"/>
      <c r="EF1142" s="1062">
        <v>0</v>
      </c>
      <c r="EG1142" s="1062">
        <v>3</v>
      </c>
      <c r="EH1142" s="1062">
        <v>8</v>
      </c>
      <c r="EI1142" s="1062">
        <v>11</v>
      </c>
      <c r="EJ1142" s="1082">
        <v>1</v>
      </c>
      <c r="EM1142" s="1062">
        <v>0</v>
      </c>
      <c r="EN1142" s="1062">
        <v>3</v>
      </c>
      <c r="EO1142" s="1062">
        <v>12</v>
      </c>
      <c r="EP1142" s="1062">
        <v>15</v>
      </c>
      <c r="EQ1142" s="1082">
        <v>1</v>
      </c>
      <c r="ER1142" s="1082" t="s">
        <v>323</v>
      </c>
      <c r="EU1142" s="1062">
        <v>2</v>
      </c>
      <c r="EV1142" s="1062">
        <v>6</v>
      </c>
      <c r="EW1142" s="1062">
        <v>3</v>
      </c>
      <c r="EX1142" s="1062">
        <v>11</v>
      </c>
      <c r="EY1142" s="1081">
        <v>1</v>
      </c>
      <c r="FB1142" s="1062">
        <v>2</v>
      </c>
      <c r="FC1142" s="1062">
        <v>7</v>
      </c>
      <c r="FD1142" s="1062">
        <v>8</v>
      </c>
      <c r="FE1142" s="1062">
        <v>17</v>
      </c>
      <c r="FF1142" s="1082">
        <v>1</v>
      </c>
      <c r="FJ1142" s="1062">
        <v>3</v>
      </c>
      <c r="FK1142" s="1062">
        <v>1</v>
      </c>
      <c r="FL1142" s="1062">
        <v>10</v>
      </c>
      <c r="FM1142" s="1062">
        <v>14</v>
      </c>
      <c r="FN1142" s="1124">
        <v>1</v>
      </c>
      <c r="FQ1142" s="1062">
        <v>3</v>
      </c>
      <c r="FR1142" s="1062">
        <v>2</v>
      </c>
      <c r="FS1142" s="1062">
        <v>12</v>
      </c>
      <c r="FT1142" s="1062">
        <v>17</v>
      </c>
      <c r="FU1142" s="1076">
        <v>1</v>
      </c>
      <c r="FY1142" s="1062">
        <v>0</v>
      </c>
      <c r="FZ1142" s="1062">
        <v>0</v>
      </c>
      <c r="GA1142" s="1062">
        <v>0</v>
      </c>
      <c r="GB1142" s="590">
        <v>0</v>
      </c>
      <c r="GC1142" s="1139">
        <v>1</v>
      </c>
      <c r="GE1142" s="589">
        <v>10</v>
      </c>
      <c r="GF1142" s="589">
        <v>17</v>
      </c>
      <c r="GG1142" s="589">
        <v>33</v>
      </c>
      <c r="GH1142" s="586">
        <v>0</v>
      </c>
      <c r="GI1142" s="586">
        <v>0</v>
      </c>
      <c r="GJ1142" s="586">
        <v>0</v>
      </c>
      <c r="GK1142" s="586">
        <v>0</v>
      </c>
    </row>
    <row r="1143" spans="1:195" hidden="1" x14ac:dyDescent="0.35">
      <c r="A1143" s="1225">
        <v>44321</v>
      </c>
      <c r="Q1143" s="1062">
        <v>1</v>
      </c>
      <c r="R1143" s="1062">
        <v>1</v>
      </c>
      <c r="S1143" s="1062">
        <v>9</v>
      </c>
      <c r="T1143" s="1062">
        <v>11</v>
      </c>
      <c r="U1143" s="1076">
        <v>1</v>
      </c>
      <c r="W1143" s="1062">
        <v>1</v>
      </c>
      <c r="X1143" s="1062">
        <v>1</v>
      </c>
      <c r="Y1143" s="1062">
        <v>13</v>
      </c>
      <c r="Z1143" s="1062">
        <v>15</v>
      </c>
      <c r="AA1143" s="1076">
        <v>1</v>
      </c>
      <c r="AC1143" s="1062">
        <v>4</v>
      </c>
      <c r="AD1143" s="1062">
        <v>0</v>
      </c>
      <c r="AE1143" s="1062">
        <v>4</v>
      </c>
      <c r="AF1143" s="1062">
        <v>8</v>
      </c>
      <c r="AG1143" s="1076">
        <v>1</v>
      </c>
      <c r="AJ1143" s="1062">
        <v>4</v>
      </c>
      <c r="AK1143" s="1062">
        <v>0</v>
      </c>
      <c r="AL1143" s="1062">
        <v>4</v>
      </c>
      <c r="AM1143" s="1062">
        <v>8</v>
      </c>
      <c r="AN1143" s="1076">
        <v>1</v>
      </c>
      <c r="AQ1143" s="1062">
        <v>0</v>
      </c>
      <c r="AR1143" s="1062">
        <v>8</v>
      </c>
      <c r="AS1143" s="1062">
        <v>7</v>
      </c>
      <c r="AT1143" s="1062">
        <v>15</v>
      </c>
      <c r="AU1143" s="1082">
        <v>1</v>
      </c>
      <c r="AX1143" s="1062">
        <v>1</v>
      </c>
      <c r="AY1143" s="1062">
        <v>10</v>
      </c>
      <c r="AZ1143" s="1062">
        <v>9</v>
      </c>
      <c r="BA1143" s="1062">
        <v>20</v>
      </c>
      <c r="BB1143" s="1082">
        <v>1</v>
      </c>
      <c r="BC1143" s="1082" t="s">
        <v>323</v>
      </c>
      <c r="BP1143" s="1062">
        <v>0</v>
      </c>
      <c r="BQ1143" s="1128">
        <v>1</v>
      </c>
      <c r="BR1143" s="1081">
        <v>0</v>
      </c>
      <c r="BV1143" s="1062">
        <v>0</v>
      </c>
      <c r="BW1143" s="1076">
        <v>1</v>
      </c>
      <c r="CA1143" s="1062">
        <v>1</v>
      </c>
      <c r="CB1143" s="1062">
        <v>0</v>
      </c>
      <c r="CC1143" s="1062">
        <v>5</v>
      </c>
      <c r="CD1143" s="1062">
        <v>6</v>
      </c>
      <c r="CE1143" s="1082">
        <v>1</v>
      </c>
      <c r="CF1143" s="1082" t="s">
        <v>323</v>
      </c>
      <c r="CH1143" s="1062">
        <v>2</v>
      </c>
      <c r="CI1143" s="1062">
        <v>3</v>
      </c>
      <c r="CJ1143" s="1062">
        <v>6</v>
      </c>
      <c r="CK1143" s="1062">
        <v>11</v>
      </c>
      <c r="CL1143" s="1082">
        <v>1</v>
      </c>
      <c r="CP1143" s="1062">
        <v>0</v>
      </c>
      <c r="CQ1143" s="1062">
        <v>0</v>
      </c>
      <c r="CR1143" s="1062">
        <v>0</v>
      </c>
      <c r="CS1143" s="1062">
        <v>0</v>
      </c>
      <c r="CT1143" s="1082">
        <v>1</v>
      </c>
      <c r="CU1143" s="1082" t="s">
        <v>323</v>
      </c>
      <c r="CW1143" s="1062">
        <v>0</v>
      </c>
      <c r="CX1143" s="1062">
        <v>0</v>
      </c>
      <c r="CY1143" s="1062">
        <v>0</v>
      </c>
      <c r="CZ1143" s="1062">
        <v>0</v>
      </c>
      <c r="DA1143" s="1082">
        <v>1</v>
      </c>
      <c r="DB1143" s="1082"/>
      <c r="DC1143" s="1082"/>
      <c r="DD1143" s="1082"/>
      <c r="DE1143" s="1082"/>
      <c r="DF1143" s="1082"/>
      <c r="DG1143" s="1082"/>
      <c r="DH1143" s="1082"/>
      <c r="DI1143" s="1082"/>
      <c r="DJ1143" s="1082"/>
      <c r="DK1143" s="1082"/>
      <c r="DL1143" s="1082"/>
      <c r="EF1143" s="1062">
        <v>0</v>
      </c>
      <c r="EG1143" s="1062">
        <v>0</v>
      </c>
      <c r="EH1143" s="1062">
        <v>3</v>
      </c>
      <c r="EI1143" s="1062">
        <v>3</v>
      </c>
      <c r="EJ1143" s="1082">
        <v>1</v>
      </c>
      <c r="EM1143" s="1062">
        <v>0</v>
      </c>
      <c r="EN1143" s="1062">
        <v>2</v>
      </c>
      <c r="EO1143" s="1062">
        <v>10</v>
      </c>
      <c r="EP1143" s="1062">
        <v>12</v>
      </c>
      <c r="EQ1143" s="1082">
        <v>1</v>
      </c>
      <c r="ER1143" s="1082" t="s">
        <v>323</v>
      </c>
      <c r="EU1143" s="1062">
        <v>0</v>
      </c>
      <c r="EV1143" s="1062">
        <v>1</v>
      </c>
      <c r="EW1143" s="1062">
        <v>7</v>
      </c>
      <c r="EX1143" s="1062">
        <v>8</v>
      </c>
      <c r="EY1143" s="1081">
        <v>1</v>
      </c>
      <c r="FB1143" s="1062">
        <v>0</v>
      </c>
      <c r="FC1143" s="1062">
        <v>2</v>
      </c>
      <c r="FD1143" s="1062">
        <v>10</v>
      </c>
      <c r="FE1143" s="1062">
        <v>12</v>
      </c>
      <c r="FF1143" s="1082">
        <v>1</v>
      </c>
      <c r="FJ1143" s="1062">
        <v>5</v>
      </c>
      <c r="FK1143" s="1062">
        <v>3</v>
      </c>
      <c r="FL1143" s="1062">
        <v>6</v>
      </c>
      <c r="FM1143" s="1062">
        <v>14</v>
      </c>
      <c r="FN1143" s="1124">
        <v>1</v>
      </c>
      <c r="FQ1143" s="1062">
        <v>7</v>
      </c>
      <c r="FR1143" s="1062">
        <v>2</v>
      </c>
      <c r="FS1143" s="1062">
        <v>8</v>
      </c>
      <c r="FT1143" s="1062">
        <v>17</v>
      </c>
      <c r="FU1143" s="1076">
        <v>1</v>
      </c>
      <c r="FY1143" s="1062">
        <v>0</v>
      </c>
      <c r="FZ1143" s="1062">
        <v>1</v>
      </c>
      <c r="GA1143" s="1062">
        <v>1</v>
      </c>
      <c r="GB1143" s="590">
        <v>2</v>
      </c>
      <c r="GC1143" s="1139">
        <v>1</v>
      </c>
      <c r="GE1143" s="589">
        <v>10</v>
      </c>
      <c r="GF1143" s="589">
        <v>13</v>
      </c>
      <c r="GG1143" s="589">
        <v>33</v>
      </c>
      <c r="GH1143" s="586">
        <v>0</v>
      </c>
      <c r="GI1143" s="586">
        <v>0</v>
      </c>
      <c r="GJ1143" s="586">
        <v>0</v>
      </c>
      <c r="GK1143" s="586">
        <v>0</v>
      </c>
    </row>
    <row r="1144" spans="1:195" hidden="1" x14ac:dyDescent="0.35">
      <c r="A1144" s="1225">
        <v>44322</v>
      </c>
      <c r="Q1144" s="1062">
        <v>0</v>
      </c>
      <c r="R1144" s="1062">
        <v>5</v>
      </c>
      <c r="S1144" s="1062">
        <v>7</v>
      </c>
      <c r="T1144" s="1062">
        <v>12</v>
      </c>
      <c r="U1144" s="1076">
        <v>1</v>
      </c>
      <c r="W1144" s="1062">
        <v>0</v>
      </c>
      <c r="X1144" s="1062">
        <v>5</v>
      </c>
      <c r="Y1144" s="1062">
        <v>10</v>
      </c>
      <c r="Z1144" s="1062">
        <v>15</v>
      </c>
      <c r="AA1144" s="1076">
        <v>1</v>
      </c>
      <c r="AC1144" s="1062">
        <v>4</v>
      </c>
      <c r="AD1144" s="1062">
        <v>4</v>
      </c>
      <c r="AE1144" s="1062">
        <v>4</v>
      </c>
      <c r="AF1144" s="1062">
        <v>12</v>
      </c>
      <c r="AG1144" s="1076">
        <v>1</v>
      </c>
      <c r="AJ1144" s="1062">
        <v>4</v>
      </c>
      <c r="AK1144" s="1062">
        <v>4</v>
      </c>
      <c r="AL1144" s="1062">
        <v>4</v>
      </c>
      <c r="AM1144" s="1062">
        <v>12</v>
      </c>
      <c r="AN1144" s="1076">
        <v>1</v>
      </c>
      <c r="AQ1144" s="1062">
        <v>1</v>
      </c>
      <c r="AR1144" s="1062">
        <v>10</v>
      </c>
      <c r="AS1144" s="1062">
        <v>9</v>
      </c>
      <c r="AT1144" s="1062">
        <v>20</v>
      </c>
      <c r="AU1144" s="1082">
        <v>1</v>
      </c>
      <c r="AX1144" s="1062">
        <v>1</v>
      </c>
      <c r="AY1144" s="1062">
        <v>13</v>
      </c>
      <c r="AZ1144" s="1062">
        <v>10</v>
      </c>
      <c r="BA1144" s="1062">
        <v>24</v>
      </c>
      <c r="BB1144" s="1082">
        <v>1</v>
      </c>
      <c r="BC1144" s="1082" t="s">
        <v>323</v>
      </c>
      <c r="BP1144" s="1062">
        <v>0</v>
      </c>
      <c r="BQ1144" s="1128">
        <v>1</v>
      </c>
      <c r="BR1144" s="1081">
        <v>0</v>
      </c>
      <c r="BV1144" s="1062">
        <v>0</v>
      </c>
      <c r="BW1144" s="1076">
        <v>1</v>
      </c>
      <c r="CA1144" s="1062">
        <v>1</v>
      </c>
      <c r="CB1144" s="1062">
        <v>0</v>
      </c>
      <c r="CC1144" s="1062">
        <v>3</v>
      </c>
      <c r="CD1144" s="1062">
        <v>4</v>
      </c>
      <c r="CE1144" s="1082">
        <v>1</v>
      </c>
      <c r="CF1144" s="1082" t="s">
        <v>323</v>
      </c>
      <c r="CH1144" s="1062">
        <v>3</v>
      </c>
      <c r="CI1144" s="1062">
        <v>4</v>
      </c>
      <c r="CJ1144" s="1062">
        <v>12</v>
      </c>
      <c r="CK1144" s="1062">
        <v>19</v>
      </c>
      <c r="CL1144" s="1082">
        <v>1</v>
      </c>
      <c r="CP1144" s="1062">
        <v>0</v>
      </c>
      <c r="CQ1144" s="1062">
        <v>0</v>
      </c>
      <c r="CR1144" s="1062">
        <v>0</v>
      </c>
      <c r="CS1144" s="1062">
        <v>0</v>
      </c>
      <c r="CT1144" s="1082">
        <v>1</v>
      </c>
      <c r="CU1144" s="1082" t="s">
        <v>323</v>
      </c>
      <c r="CW1144" s="1062">
        <v>0</v>
      </c>
      <c r="CX1144" s="1062">
        <v>0</v>
      </c>
      <c r="CY1144" s="1062">
        <v>0</v>
      </c>
      <c r="CZ1144" s="1062">
        <v>0</v>
      </c>
      <c r="DA1144" s="1082">
        <v>1</v>
      </c>
      <c r="DB1144" s="1082"/>
      <c r="DC1144" s="1082"/>
      <c r="DD1144" s="1082"/>
      <c r="DE1144" s="1082"/>
      <c r="DF1144" s="1082"/>
      <c r="DG1144" s="1082"/>
      <c r="DH1144" s="1082"/>
      <c r="DI1144" s="1082"/>
      <c r="DJ1144" s="1082"/>
      <c r="DK1144" s="1082"/>
      <c r="DL1144" s="1082"/>
      <c r="EF1144" s="1062">
        <v>0</v>
      </c>
      <c r="EG1144" s="1062">
        <v>0</v>
      </c>
      <c r="EH1144" s="1062">
        <v>2</v>
      </c>
      <c r="EI1144" s="1062">
        <v>2</v>
      </c>
      <c r="EJ1144" s="1082">
        <v>1</v>
      </c>
      <c r="EM1144" s="1062">
        <v>1</v>
      </c>
      <c r="EN1144" s="1062">
        <v>2</v>
      </c>
      <c r="EO1144" s="1062">
        <v>7</v>
      </c>
      <c r="EP1144" s="1062">
        <v>10</v>
      </c>
      <c r="EQ1144" s="1082">
        <v>1</v>
      </c>
      <c r="ER1144" s="1082" t="s">
        <v>323</v>
      </c>
      <c r="EU1144" s="1062">
        <v>1</v>
      </c>
      <c r="EV1144" s="1062">
        <v>0</v>
      </c>
      <c r="EW1144" s="1062">
        <v>6</v>
      </c>
      <c r="EX1144" s="1062">
        <v>7</v>
      </c>
      <c r="EY1144" s="1081">
        <v>1</v>
      </c>
      <c r="FB1144" s="1062">
        <v>1</v>
      </c>
      <c r="FC1144" s="1062">
        <v>2</v>
      </c>
      <c r="FD1144" s="1062">
        <v>15</v>
      </c>
      <c r="FE1144" s="1062">
        <v>18</v>
      </c>
      <c r="FF1144" s="1082">
        <v>1</v>
      </c>
      <c r="FJ1144" s="1062">
        <v>4</v>
      </c>
      <c r="FK1144" s="1062">
        <v>3</v>
      </c>
      <c r="FL1144" s="1062">
        <v>3</v>
      </c>
      <c r="FM1144" s="1062">
        <v>10</v>
      </c>
      <c r="FN1144" s="1124">
        <v>1</v>
      </c>
      <c r="FQ1144" s="1062">
        <v>6</v>
      </c>
      <c r="FR1144" s="1062">
        <v>3</v>
      </c>
      <c r="FS1144" s="1062">
        <v>12</v>
      </c>
      <c r="FT1144" s="1062">
        <v>21</v>
      </c>
      <c r="FU1144" s="1076">
        <v>1</v>
      </c>
      <c r="FY1144" s="1062">
        <v>1</v>
      </c>
      <c r="FZ1144" s="1062">
        <v>0</v>
      </c>
      <c r="GA1144" s="1062">
        <v>3</v>
      </c>
      <c r="GB1144" s="590">
        <v>4</v>
      </c>
      <c r="GC1144" s="1139">
        <v>1</v>
      </c>
      <c r="GE1144" s="589">
        <v>12</v>
      </c>
      <c r="GF1144" s="589">
        <v>17</v>
      </c>
      <c r="GG1144" s="589">
        <v>30</v>
      </c>
      <c r="GH1144" s="586">
        <v>0</v>
      </c>
      <c r="GI1144" s="586">
        <v>0</v>
      </c>
      <c r="GJ1144" s="586">
        <v>0</v>
      </c>
      <c r="GK1144" s="586">
        <v>0</v>
      </c>
    </row>
    <row r="1145" spans="1:195" hidden="1" x14ac:dyDescent="0.35">
      <c r="A1145" s="1227">
        <v>44323</v>
      </c>
      <c r="Q1145" s="1062">
        <v>2</v>
      </c>
      <c r="R1145" s="1062">
        <v>8</v>
      </c>
      <c r="S1145" s="1062">
        <v>8</v>
      </c>
      <c r="T1145" s="1062">
        <v>18</v>
      </c>
      <c r="U1145" s="1076">
        <v>1</v>
      </c>
      <c r="W1145" s="1062">
        <v>2</v>
      </c>
      <c r="X1145" s="1062">
        <v>8</v>
      </c>
      <c r="Y1145" s="1062">
        <v>9</v>
      </c>
      <c r="Z1145" s="1062">
        <v>19</v>
      </c>
      <c r="AA1145" s="1076">
        <v>1</v>
      </c>
      <c r="AC1145" s="1062">
        <v>6</v>
      </c>
      <c r="AD1145" s="1062">
        <v>3</v>
      </c>
      <c r="AE1145" s="1062">
        <v>10</v>
      </c>
      <c r="AF1145" s="1062">
        <v>19</v>
      </c>
      <c r="AG1145" s="1076">
        <v>1</v>
      </c>
      <c r="AJ1145" s="1062">
        <v>6</v>
      </c>
      <c r="AK1145" s="1062">
        <v>5</v>
      </c>
      <c r="AL1145" s="1062">
        <v>11</v>
      </c>
      <c r="AM1145" s="1062">
        <v>22</v>
      </c>
      <c r="AN1145" s="1076">
        <v>1</v>
      </c>
      <c r="AQ1145" s="1062">
        <v>0</v>
      </c>
      <c r="AR1145" s="1062">
        <v>0</v>
      </c>
      <c r="AS1145" s="1062">
        <v>0</v>
      </c>
      <c r="AT1145" s="1062">
        <v>0</v>
      </c>
      <c r="AU1145" s="1082">
        <v>0</v>
      </c>
      <c r="AX1145" s="1062">
        <v>0</v>
      </c>
      <c r="AY1145" s="1062">
        <v>0</v>
      </c>
      <c r="AZ1145" s="1062">
        <v>0</v>
      </c>
      <c r="BA1145" s="1062">
        <v>0</v>
      </c>
      <c r="BB1145" s="1082">
        <v>0</v>
      </c>
      <c r="BC1145" s="1082" t="s">
        <v>323</v>
      </c>
      <c r="BP1145" s="1062">
        <v>0</v>
      </c>
      <c r="BQ1145" s="1128">
        <v>1</v>
      </c>
      <c r="BR1145" s="1081">
        <v>0</v>
      </c>
      <c r="BV1145" s="1062">
        <v>0</v>
      </c>
      <c r="BW1145" s="1076">
        <v>1</v>
      </c>
      <c r="CA1145" s="1062">
        <v>1</v>
      </c>
      <c r="CB1145" s="1062">
        <v>1</v>
      </c>
      <c r="CC1145" s="1062">
        <v>4</v>
      </c>
      <c r="CD1145" s="1062">
        <v>6</v>
      </c>
      <c r="CE1145" s="1082">
        <v>1</v>
      </c>
      <c r="CF1145" s="1082" t="s">
        <v>323</v>
      </c>
      <c r="CH1145" s="1062">
        <v>2</v>
      </c>
      <c r="CI1145" s="1062">
        <v>1</v>
      </c>
      <c r="CJ1145" s="1062">
        <v>7</v>
      </c>
      <c r="CK1145" s="1062">
        <v>10</v>
      </c>
      <c r="CL1145" s="1082">
        <v>1</v>
      </c>
      <c r="CP1145" s="1062">
        <v>0</v>
      </c>
      <c r="CQ1145" s="1062">
        <v>0</v>
      </c>
      <c r="CR1145" s="1062">
        <v>0</v>
      </c>
      <c r="CS1145" s="1062">
        <v>0</v>
      </c>
      <c r="CT1145" s="1082">
        <v>1</v>
      </c>
      <c r="CU1145" s="1082" t="s">
        <v>323</v>
      </c>
      <c r="CW1145" s="1062">
        <v>0</v>
      </c>
      <c r="CX1145" s="1062">
        <v>0</v>
      </c>
      <c r="CY1145" s="1062">
        <v>0</v>
      </c>
      <c r="CZ1145" s="1062">
        <v>0</v>
      </c>
      <c r="DA1145" s="1082">
        <v>1</v>
      </c>
      <c r="DB1145" s="1082"/>
      <c r="DC1145" s="1082"/>
      <c r="DD1145" s="1082"/>
      <c r="DE1145" s="1082"/>
      <c r="DF1145" s="1082"/>
      <c r="DG1145" s="1082"/>
      <c r="DH1145" s="1082"/>
      <c r="DI1145" s="1082"/>
      <c r="DJ1145" s="1082"/>
      <c r="DK1145" s="1082"/>
      <c r="DL1145" s="1082"/>
      <c r="EF1145" s="1062">
        <v>0</v>
      </c>
      <c r="EG1145" s="1062">
        <v>1</v>
      </c>
      <c r="EH1145" s="1062">
        <v>3</v>
      </c>
      <c r="EI1145" s="1062">
        <v>4</v>
      </c>
      <c r="EJ1145" s="1082">
        <v>1</v>
      </c>
      <c r="EM1145" s="1062">
        <v>1</v>
      </c>
      <c r="EN1145" s="1062">
        <v>2</v>
      </c>
      <c r="EO1145" s="1062">
        <v>7</v>
      </c>
      <c r="EP1145" s="1062">
        <v>10</v>
      </c>
      <c r="EQ1145" s="1082">
        <v>1</v>
      </c>
      <c r="ER1145" s="1082" t="s">
        <v>323</v>
      </c>
      <c r="EU1145" s="1062">
        <v>1</v>
      </c>
      <c r="EV1145" s="1062">
        <v>1</v>
      </c>
      <c r="EW1145" s="1062">
        <v>7</v>
      </c>
      <c r="EX1145" s="1062">
        <v>9</v>
      </c>
      <c r="EY1145" s="1081">
        <v>1</v>
      </c>
      <c r="FB1145" s="1062">
        <v>1</v>
      </c>
      <c r="FC1145" s="1062">
        <v>3</v>
      </c>
      <c r="FD1145" s="1062">
        <v>9</v>
      </c>
      <c r="FE1145" s="1062">
        <v>13</v>
      </c>
      <c r="FF1145" s="1082">
        <v>1</v>
      </c>
      <c r="FJ1145" s="1062">
        <v>1</v>
      </c>
      <c r="FK1145" s="1062">
        <v>2</v>
      </c>
      <c r="FL1145" s="1062">
        <v>4</v>
      </c>
      <c r="FM1145" s="1062">
        <v>7</v>
      </c>
      <c r="FN1145" s="1124">
        <v>1</v>
      </c>
      <c r="FQ1145" s="1062">
        <v>1</v>
      </c>
      <c r="FR1145" s="1062">
        <v>2</v>
      </c>
      <c r="FS1145" s="1062">
        <v>8</v>
      </c>
      <c r="FT1145" s="1062">
        <v>11</v>
      </c>
      <c r="FU1145" s="1076">
        <v>1</v>
      </c>
      <c r="FY1145" s="1062">
        <v>0</v>
      </c>
      <c r="FZ1145" s="1062">
        <v>0</v>
      </c>
      <c r="GA1145" s="1062">
        <v>0</v>
      </c>
      <c r="GB1145" s="590">
        <v>0</v>
      </c>
      <c r="GC1145" s="1139">
        <v>1</v>
      </c>
      <c r="GE1145" s="589">
        <v>9</v>
      </c>
      <c r="GF1145" s="589">
        <v>8</v>
      </c>
      <c r="GG1145" s="589">
        <v>28</v>
      </c>
      <c r="GH1145" s="586">
        <v>0</v>
      </c>
      <c r="GI1145" s="586">
        <v>0</v>
      </c>
      <c r="GJ1145" s="586">
        <v>0</v>
      </c>
      <c r="GK1145" s="586">
        <v>0</v>
      </c>
    </row>
    <row r="1146" spans="1:195" hidden="1" x14ac:dyDescent="0.35">
      <c r="A1146" s="1225">
        <v>44326</v>
      </c>
      <c r="Q1146" s="1062">
        <v>0</v>
      </c>
      <c r="R1146" s="1062">
        <v>2</v>
      </c>
      <c r="S1146" s="1062">
        <v>8</v>
      </c>
      <c r="T1146" s="1062">
        <v>10</v>
      </c>
      <c r="U1146" s="1076">
        <v>1</v>
      </c>
      <c r="W1146" s="1062">
        <v>1</v>
      </c>
      <c r="X1146" s="1062">
        <v>2</v>
      </c>
      <c r="Y1146" s="1062">
        <v>11</v>
      </c>
      <c r="Z1146" s="1062">
        <v>14</v>
      </c>
      <c r="AA1146" s="1076">
        <v>1</v>
      </c>
      <c r="AC1146" s="1062">
        <v>0</v>
      </c>
      <c r="AD1146" s="1062">
        <v>5</v>
      </c>
      <c r="AE1146" s="1062">
        <v>5</v>
      </c>
      <c r="AF1146" s="1062">
        <v>10</v>
      </c>
      <c r="AG1146" s="1076">
        <v>1</v>
      </c>
      <c r="AJ1146" s="1062">
        <v>1</v>
      </c>
      <c r="AK1146" s="1062">
        <v>5</v>
      </c>
      <c r="AL1146" s="1062">
        <v>7</v>
      </c>
      <c r="AM1146" s="1062">
        <v>13</v>
      </c>
      <c r="AN1146" s="1076">
        <v>1</v>
      </c>
      <c r="AQ1146" s="1062">
        <v>2</v>
      </c>
      <c r="AR1146" s="1062">
        <v>4</v>
      </c>
      <c r="AS1146" s="1062">
        <v>5</v>
      </c>
      <c r="AT1146" s="1062">
        <v>11</v>
      </c>
      <c r="AU1146" s="1082">
        <v>0</v>
      </c>
      <c r="AX1146" s="1062">
        <v>2</v>
      </c>
      <c r="AY1146" s="1062">
        <v>7</v>
      </c>
      <c r="AZ1146" s="1062">
        <v>6</v>
      </c>
      <c r="BA1146" s="1062">
        <v>15</v>
      </c>
      <c r="BB1146" s="1082">
        <v>0</v>
      </c>
      <c r="BC1146" s="1082" t="s">
        <v>323</v>
      </c>
      <c r="BP1146" s="1062">
        <v>0</v>
      </c>
      <c r="BQ1146" s="1128">
        <v>1</v>
      </c>
      <c r="BR1146" s="1081">
        <v>0</v>
      </c>
      <c r="BV1146" s="1062">
        <v>0</v>
      </c>
      <c r="BW1146" s="1076">
        <v>1</v>
      </c>
      <c r="CA1146" s="1062">
        <v>1</v>
      </c>
      <c r="CB1146" s="1062">
        <v>1</v>
      </c>
      <c r="CC1146" s="1062">
        <v>4</v>
      </c>
      <c r="CD1146" s="1062">
        <v>6</v>
      </c>
      <c r="CE1146" s="1082">
        <v>1</v>
      </c>
      <c r="CF1146" s="1082" t="s">
        <v>323</v>
      </c>
      <c r="CH1146" s="1062">
        <v>2</v>
      </c>
      <c r="CI1146" s="1062">
        <v>4</v>
      </c>
      <c r="CJ1146" s="1062">
        <v>10</v>
      </c>
      <c r="CK1146" s="1062">
        <v>16</v>
      </c>
      <c r="CL1146" s="1082">
        <v>1</v>
      </c>
      <c r="CP1146" s="1062">
        <v>0</v>
      </c>
      <c r="CQ1146" s="1062">
        <v>0</v>
      </c>
      <c r="CR1146" s="1062">
        <v>0</v>
      </c>
      <c r="CS1146" s="1062">
        <v>0</v>
      </c>
      <c r="CT1146" s="1082">
        <v>1</v>
      </c>
      <c r="CU1146" s="1082" t="s">
        <v>323</v>
      </c>
      <c r="CW1146" s="1062">
        <v>0</v>
      </c>
      <c r="CX1146" s="1062">
        <v>0</v>
      </c>
      <c r="CY1146" s="1062">
        <v>0</v>
      </c>
      <c r="CZ1146" s="1062">
        <v>0</v>
      </c>
      <c r="DA1146" s="1082">
        <v>1</v>
      </c>
      <c r="DB1146" s="1082"/>
      <c r="DC1146" s="1082"/>
      <c r="DD1146" s="1082"/>
      <c r="DE1146" s="1082"/>
      <c r="DF1146" s="1082"/>
      <c r="DG1146" s="1082"/>
      <c r="DH1146" s="1082"/>
      <c r="DI1146" s="1082"/>
      <c r="DJ1146" s="1082"/>
      <c r="DK1146" s="1082"/>
      <c r="DL1146" s="1082"/>
      <c r="EF1146" s="1062">
        <v>3</v>
      </c>
      <c r="EG1146" s="1062">
        <v>2</v>
      </c>
      <c r="EH1146" s="1062">
        <v>4</v>
      </c>
      <c r="EI1146" s="1062">
        <v>9</v>
      </c>
      <c r="EJ1146" s="1082">
        <v>1</v>
      </c>
      <c r="EM1146" s="1062">
        <v>3</v>
      </c>
      <c r="EN1146" s="1062">
        <v>3</v>
      </c>
      <c r="EO1146" s="1062">
        <v>9</v>
      </c>
      <c r="EP1146" s="1062">
        <v>15</v>
      </c>
      <c r="EQ1146" s="1082">
        <v>1</v>
      </c>
      <c r="ER1146" s="1082" t="s">
        <v>323</v>
      </c>
      <c r="EU1146" s="1062">
        <v>0</v>
      </c>
      <c r="EV1146" s="1062">
        <v>1</v>
      </c>
      <c r="EW1146" s="1062">
        <v>2</v>
      </c>
      <c r="EX1146" s="1062">
        <v>3</v>
      </c>
      <c r="EY1146" s="1081">
        <v>1</v>
      </c>
      <c r="FB1146" s="1062">
        <v>0</v>
      </c>
      <c r="FC1146" s="1062">
        <v>2</v>
      </c>
      <c r="FD1146" s="1062">
        <v>4</v>
      </c>
      <c r="FE1146" s="1062">
        <v>6</v>
      </c>
      <c r="FF1146" s="1082">
        <v>1</v>
      </c>
      <c r="FJ1146" s="1062">
        <v>0</v>
      </c>
      <c r="FK1146" s="1062">
        <v>2</v>
      </c>
      <c r="FL1146" s="1062">
        <v>7</v>
      </c>
      <c r="FM1146" s="1062">
        <v>9</v>
      </c>
      <c r="FN1146" s="1124">
        <v>1</v>
      </c>
      <c r="FQ1146" s="1062">
        <v>0</v>
      </c>
      <c r="FR1146" s="1062">
        <v>2</v>
      </c>
      <c r="FS1146" s="1062">
        <v>16</v>
      </c>
      <c r="FT1146" s="1062">
        <v>18</v>
      </c>
      <c r="FU1146" s="1076">
        <v>1</v>
      </c>
      <c r="FY1146" s="1062">
        <v>0</v>
      </c>
      <c r="FZ1146" s="1062">
        <v>0</v>
      </c>
      <c r="GA1146" s="1062">
        <v>1</v>
      </c>
      <c r="GB1146" s="590">
        <v>1</v>
      </c>
      <c r="GC1146" s="1139">
        <v>1</v>
      </c>
      <c r="GE1146" s="589">
        <v>6</v>
      </c>
      <c r="GF1146" s="589">
        <v>15</v>
      </c>
      <c r="GG1146" s="589">
        <v>28</v>
      </c>
      <c r="GH1146" s="586">
        <v>0</v>
      </c>
      <c r="GI1146" s="586">
        <v>0</v>
      </c>
      <c r="GJ1146" s="586">
        <v>0</v>
      </c>
      <c r="GK1146" s="586">
        <v>0</v>
      </c>
    </row>
    <row r="1147" spans="1:195" hidden="1" x14ac:dyDescent="0.35">
      <c r="A1147" s="1225">
        <v>44327</v>
      </c>
      <c r="Q1147" s="1062">
        <v>0</v>
      </c>
      <c r="R1147" s="1062">
        <v>5</v>
      </c>
      <c r="S1147" s="1062">
        <v>6</v>
      </c>
      <c r="T1147" s="1062">
        <v>11</v>
      </c>
      <c r="U1147" s="1076">
        <v>1</v>
      </c>
      <c r="W1147" s="1062">
        <v>0</v>
      </c>
      <c r="X1147" s="1062">
        <v>5</v>
      </c>
      <c r="Y1147" s="1062">
        <v>9</v>
      </c>
      <c r="Z1147" s="1062">
        <v>14</v>
      </c>
      <c r="AA1147" s="1076">
        <v>1</v>
      </c>
      <c r="AC1147" s="1062">
        <v>0</v>
      </c>
      <c r="AD1147" s="1062">
        <v>6</v>
      </c>
      <c r="AE1147" s="1062">
        <v>4</v>
      </c>
      <c r="AF1147" s="1062">
        <v>10</v>
      </c>
      <c r="AG1147" s="1076">
        <v>1</v>
      </c>
      <c r="AJ1147" s="1062">
        <v>0</v>
      </c>
      <c r="AK1147" s="1062">
        <v>6</v>
      </c>
      <c r="AL1147" s="1062">
        <v>7</v>
      </c>
      <c r="AM1147" s="1062">
        <v>13</v>
      </c>
      <c r="AN1147" s="1076">
        <v>1</v>
      </c>
      <c r="AQ1147" s="1062">
        <v>1</v>
      </c>
      <c r="AR1147" s="1062">
        <v>3</v>
      </c>
      <c r="AS1147" s="1062">
        <v>4</v>
      </c>
      <c r="AT1147" s="1062">
        <v>8</v>
      </c>
      <c r="AU1147" s="1082">
        <v>0</v>
      </c>
      <c r="AX1147" s="1062">
        <v>1</v>
      </c>
      <c r="AY1147" s="1062">
        <v>4</v>
      </c>
      <c r="AZ1147" s="1062">
        <v>6</v>
      </c>
      <c r="BA1147" s="1062">
        <v>11</v>
      </c>
      <c r="BB1147" s="1082">
        <v>0</v>
      </c>
      <c r="BC1147" s="1082" t="s">
        <v>323</v>
      </c>
      <c r="BP1147" s="1062">
        <v>0</v>
      </c>
      <c r="BQ1147" s="1128">
        <v>1</v>
      </c>
      <c r="BR1147" s="1081">
        <v>0</v>
      </c>
      <c r="BV1147" s="1062">
        <v>0</v>
      </c>
      <c r="BW1147" s="1076">
        <v>1</v>
      </c>
      <c r="CA1147" s="1062">
        <v>3</v>
      </c>
      <c r="CB1147" s="1062">
        <v>2</v>
      </c>
      <c r="CC1147" s="1062">
        <v>6</v>
      </c>
      <c r="CD1147" s="1062">
        <v>11</v>
      </c>
      <c r="CE1147" s="1082">
        <v>1</v>
      </c>
      <c r="CF1147" s="1082" t="s">
        <v>323</v>
      </c>
      <c r="CH1147" s="1062">
        <v>3</v>
      </c>
      <c r="CI1147" s="1062">
        <v>2</v>
      </c>
      <c r="CJ1147" s="1062">
        <v>9</v>
      </c>
      <c r="CK1147" s="1062">
        <v>14</v>
      </c>
      <c r="CL1147" s="1082">
        <v>1</v>
      </c>
      <c r="CP1147" s="1062">
        <v>0</v>
      </c>
      <c r="CQ1147" s="1062">
        <v>0</v>
      </c>
      <c r="CR1147" s="1062">
        <v>0</v>
      </c>
      <c r="CS1147" s="1062">
        <v>0</v>
      </c>
      <c r="CT1147" s="1082">
        <v>1</v>
      </c>
      <c r="CU1147" s="1082" t="s">
        <v>323</v>
      </c>
      <c r="CW1147" s="1062">
        <v>0</v>
      </c>
      <c r="CX1147" s="1062">
        <v>0</v>
      </c>
      <c r="CY1147" s="1062">
        <v>0</v>
      </c>
      <c r="CZ1147" s="1062">
        <v>0</v>
      </c>
      <c r="DA1147" s="1082">
        <v>1</v>
      </c>
      <c r="DB1147" s="1082"/>
      <c r="DC1147" s="1082"/>
      <c r="DD1147" s="1082"/>
      <c r="DE1147" s="1082"/>
      <c r="DF1147" s="1082"/>
      <c r="DG1147" s="1082"/>
      <c r="DH1147" s="1082"/>
      <c r="DI1147" s="1082"/>
      <c r="DJ1147" s="1082"/>
      <c r="DK1147" s="1082"/>
      <c r="DL1147" s="1082"/>
      <c r="EF1147" s="1062">
        <v>0</v>
      </c>
      <c r="EG1147" s="1062">
        <v>0</v>
      </c>
      <c r="EH1147" s="1062">
        <v>0</v>
      </c>
      <c r="EI1147" s="1062">
        <v>0</v>
      </c>
      <c r="EJ1147" s="1082">
        <v>1</v>
      </c>
      <c r="EM1147" s="1062">
        <v>0</v>
      </c>
      <c r="EN1147" s="1062">
        <v>0</v>
      </c>
      <c r="EO1147" s="1062">
        <v>0</v>
      </c>
      <c r="EP1147" s="1062">
        <v>0</v>
      </c>
      <c r="EQ1147" s="1082">
        <v>1</v>
      </c>
      <c r="ER1147" s="1082" t="s">
        <v>323</v>
      </c>
      <c r="EU1147" s="1062">
        <v>0</v>
      </c>
      <c r="EV1147" s="1062">
        <v>2</v>
      </c>
      <c r="EW1147" s="1062">
        <v>7</v>
      </c>
      <c r="EX1147" s="1062">
        <v>9</v>
      </c>
      <c r="EY1147" s="1081">
        <v>1</v>
      </c>
      <c r="FB1147" s="1062">
        <v>0</v>
      </c>
      <c r="FC1147" s="1062">
        <v>3</v>
      </c>
      <c r="FD1147" s="1062">
        <v>8</v>
      </c>
      <c r="FE1147" s="1062">
        <v>11</v>
      </c>
      <c r="FF1147" s="1082">
        <v>1</v>
      </c>
      <c r="FJ1147" s="1062">
        <v>3</v>
      </c>
      <c r="FK1147" s="1062">
        <v>3</v>
      </c>
      <c r="FL1147" s="1062">
        <v>9</v>
      </c>
      <c r="FM1147" s="1062">
        <v>15</v>
      </c>
      <c r="FN1147" s="1124">
        <v>1</v>
      </c>
      <c r="FQ1147" s="1062">
        <v>3</v>
      </c>
      <c r="FR1147" s="1062">
        <v>3</v>
      </c>
      <c r="FS1147" s="1062">
        <v>11</v>
      </c>
      <c r="FT1147" s="1062">
        <v>17</v>
      </c>
      <c r="FU1147" s="1076">
        <v>1</v>
      </c>
      <c r="FY1147" s="1062">
        <v>0</v>
      </c>
      <c r="FZ1147" s="1062">
        <v>0</v>
      </c>
      <c r="GA1147" s="1062">
        <v>1</v>
      </c>
      <c r="GB1147" s="590">
        <v>1</v>
      </c>
      <c r="GC1147" s="1139">
        <v>1</v>
      </c>
      <c r="GE1147" s="589">
        <v>7</v>
      </c>
      <c r="GF1147" s="589">
        <v>16</v>
      </c>
      <c r="GG1147" s="589">
        <v>31</v>
      </c>
      <c r="GH1147" s="586">
        <v>0</v>
      </c>
      <c r="GI1147" s="586">
        <v>1</v>
      </c>
      <c r="GJ1147" s="586">
        <v>0</v>
      </c>
      <c r="GK1147" s="586">
        <v>0</v>
      </c>
    </row>
    <row r="1148" spans="1:195" hidden="1" x14ac:dyDescent="0.35">
      <c r="A1148" s="1225">
        <v>44328</v>
      </c>
      <c r="Q1148" s="1062">
        <v>0</v>
      </c>
      <c r="R1148" s="1062">
        <v>4</v>
      </c>
      <c r="S1148" s="1062">
        <v>2</v>
      </c>
      <c r="T1148" s="1062">
        <v>6</v>
      </c>
      <c r="U1148" s="1076">
        <v>1</v>
      </c>
      <c r="W1148" s="1062">
        <v>1</v>
      </c>
      <c r="X1148" s="1062">
        <v>4</v>
      </c>
      <c r="Y1148" s="1062">
        <v>5</v>
      </c>
      <c r="Z1148" s="1062">
        <v>10</v>
      </c>
      <c r="AA1148" s="1076">
        <v>1</v>
      </c>
      <c r="AC1148" s="1062">
        <v>0</v>
      </c>
      <c r="AD1148" s="1062">
        <v>2</v>
      </c>
      <c r="AE1148" s="1062">
        <v>3</v>
      </c>
      <c r="AF1148" s="1062">
        <v>5</v>
      </c>
      <c r="AG1148" s="1076">
        <v>1</v>
      </c>
      <c r="AJ1148" s="1062">
        <v>0</v>
      </c>
      <c r="AK1148" s="1062">
        <v>2</v>
      </c>
      <c r="AL1148" s="1062">
        <v>3</v>
      </c>
      <c r="AM1148" s="1062">
        <v>5</v>
      </c>
      <c r="AN1148" s="1076">
        <v>1</v>
      </c>
      <c r="AQ1148" s="1062">
        <v>1</v>
      </c>
      <c r="AR1148" s="1062">
        <v>4</v>
      </c>
      <c r="AS1148" s="1062">
        <v>3</v>
      </c>
      <c r="AT1148" s="1062">
        <v>8</v>
      </c>
      <c r="AU1148" s="1082">
        <v>0</v>
      </c>
      <c r="AX1148" s="1062">
        <v>1</v>
      </c>
      <c r="AY1148" s="1062">
        <v>5</v>
      </c>
      <c r="AZ1148" s="1062">
        <v>4</v>
      </c>
      <c r="BA1148" s="1062">
        <v>10</v>
      </c>
      <c r="BB1148" s="1082">
        <v>0</v>
      </c>
      <c r="BC1148" s="1082" t="s">
        <v>323</v>
      </c>
      <c r="BP1148" s="1062">
        <v>0</v>
      </c>
      <c r="BQ1148" s="1128">
        <v>1</v>
      </c>
      <c r="BR1148" s="1081">
        <v>0</v>
      </c>
      <c r="BV1148" s="1062">
        <v>0</v>
      </c>
      <c r="BW1148" s="1076">
        <v>1</v>
      </c>
      <c r="CA1148" s="1062">
        <v>4</v>
      </c>
      <c r="CB1148" s="1062">
        <v>0</v>
      </c>
      <c r="CC1148" s="1062">
        <v>3</v>
      </c>
      <c r="CD1148" s="1062">
        <v>7</v>
      </c>
      <c r="CE1148" s="1082">
        <v>1</v>
      </c>
      <c r="CF1148" s="1082" t="s">
        <v>323</v>
      </c>
      <c r="CH1148" s="1062">
        <v>6</v>
      </c>
      <c r="CI1148" s="1062">
        <v>1</v>
      </c>
      <c r="CJ1148" s="1062">
        <v>8</v>
      </c>
      <c r="CK1148" s="1062">
        <v>15</v>
      </c>
      <c r="CL1148" s="1082">
        <v>1</v>
      </c>
      <c r="CP1148" s="1062">
        <v>0</v>
      </c>
      <c r="CQ1148" s="1062">
        <v>0</v>
      </c>
      <c r="CR1148" s="1062">
        <v>0</v>
      </c>
      <c r="CS1148" s="1062">
        <v>0</v>
      </c>
      <c r="CT1148" s="1082">
        <v>1</v>
      </c>
      <c r="CU1148" s="1082" t="s">
        <v>323</v>
      </c>
      <c r="CW1148" s="1062">
        <v>0</v>
      </c>
      <c r="CX1148" s="1062">
        <v>0</v>
      </c>
      <c r="CY1148" s="1062">
        <v>0</v>
      </c>
      <c r="CZ1148" s="1062">
        <v>0</v>
      </c>
      <c r="DA1148" s="1082">
        <v>1</v>
      </c>
      <c r="DB1148" s="1082"/>
      <c r="DC1148" s="1082"/>
      <c r="DD1148" s="1082"/>
      <c r="DE1148" s="1082"/>
      <c r="DF1148" s="1082"/>
      <c r="DG1148" s="1082"/>
      <c r="DH1148" s="1082"/>
      <c r="DI1148" s="1082"/>
      <c r="DJ1148" s="1082"/>
      <c r="DK1148" s="1082"/>
      <c r="DL1148" s="1082"/>
      <c r="EF1148" s="1062">
        <v>3</v>
      </c>
      <c r="EG1148" s="1062">
        <v>1</v>
      </c>
      <c r="EH1148" s="1062">
        <v>7</v>
      </c>
      <c r="EI1148" s="1062">
        <v>11</v>
      </c>
      <c r="EJ1148" s="1082">
        <v>1</v>
      </c>
      <c r="EM1148" s="1062">
        <v>3</v>
      </c>
      <c r="EN1148" s="1062">
        <v>2</v>
      </c>
      <c r="EO1148" s="1062">
        <v>9</v>
      </c>
      <c r="EP1148" s="1062">
        <v>14</v>
      </c>
      <c r="EQ1148" s="1082">
        <v>1</v>
      </c>
      <c r="ER1148" s="1082" t="s">
        <v>323</v>
      </c>
      <c r="EU1148" s="1062">
        <v>2</v>
      </c>
      <c r="EV1148" s="1062">
        <v>5</v>
      </c>
      <c r="EW1148" s="1062">
        <v>3</v>
      </c>
      <c r="EX1148" s="1062">
        <v>10</v>
      </c>
      <c r="EY1148" s="1081">
        <v>1</v>
      </c>
      <c r="FB1148" s="1062">
        <v>2</v>
      </c>
      <c r="FC1148" s="1062">
        <v>7</v>
      </c>
      <c r="FD1148" s="1062">
        <v>3</v>
      </c>
      <c r="FE1148" s="1062">
        <v>12</v>
      </c>
      <c r="FF1148" s="1082">
        <v>1</v>
      </c>
      <c r="FJ1148" s="1062">
        <v>7</v>
      </c>
      <c r="FK1148" s="1062">
        <v>1</v>
      </c>
      <c r="FL1148" s="1062">
        <v>5</v>
      </c>
      <c r="FM1148" s="1062">
        <v>13</v>
      </c>
      <c r="FN1148" s="1124">
        <v>1</v>
      </c>
      <c r="FQ1148" s="1062">
        <v>7</v>
      </c>
      <c r="FR1148" s="1062">
        <v>1</v>
      </c>
      <c r="FS1148" s="1062">
        <v>10</v>
      </c>
      <c r="FT1148" s="1062">
        <v>18</v>
      </c>
      <c r="FU1148" s="1076">
        <v>1</v>
      </c>
      <c r="FY1148" s="1062">
        <v>0</v>
      </c>
      <c r="FZ1148" s="1062">
        <v>0</v>
      </c>
      <c r="GA1148" s="1062">
        <v>0</v>
      </c>
      <c r="GB1148" s="590">
        <v>0</v>
      </c>
      <c r="GC1148" s="1139">
        <v>1</v>
      </c>
      <c r="GE1148" s="589">
        <v>17</v>
      </c>
      <c r="GF1148" s="589">
        <v>13</v>
      </c>
      <c r="GG1148" s="589">
        <v>24</v>
      </c>
      <c r="GH1148" s="586">
        <v>1</v>
      </c>
      <c r="GI1148" s="586">
        <v>1</v>
      </c>
      <c r="GJ1148" s="586">
        <v>0</v>
      </c>
      <c r="GK1148" s="586">
        <v>1</v>
      </c>
    </row>
    <row r="1149" spans="1:195" hidden="1" x14ac:dyDescent="0.35">
      <c r="A1149" s="1225">
        <v>44329</v>
      </c>
      <c r="Q1149" s="1062">
        <v>0</v>
      </c>
      <c r="R1149" s="1062">
        <v>3</v>
      </c>
      <c r="S1149" s="1062">
        <v>7</v>
      </c>
      <c r="T1149" s="1062">
        <v>10</v>
      </c>
      <c r="U1149" s="1076">
        <v>1</v>
      </c>
      <c r="W1149" s="1062">
        <v>0</v>
      </c>
      <c r="X1149" s="1062">
        <v>4</v>
      </c>
      <c r="Y1149" s="1062">
        <v>9</v>
      </c>
      <c r="Z1149" s="1062">
        <v>13</v>
      </c>
      <c r="AA1149" s="1076">
        <v>1</v>
      </c>
      <c r="AC1149" s="1062">
        <v>0</v>
      </c>
      <c r="AD1149" s="1062">
        <v>6</v>
      </c>
      <c r="AE1149" s="1062">
        <v>14</v>
      </c>
      <c r="AF1149" s="1062">
        <v>20</v>
      </c>
      <c r="AG1149" s="1076">
        <v>1</v>
      </c>
      <c r="AJ1149" s="1062">
        <v>0</v>
      </c>
      <c r="AK1149" s="1062">
        <v>6</v>
      </c>
      <c r="AL1149" s="1062">
        <v>15</v>
      </c>
      <c r="AM1149" s="1062">
        <v>21</v>
      </c>
      <c r="AN1149" s="1076">
        <v>1</v>
      </c>
      <c r="AQ1149" s="1062">
        <v>3</v>
      </c>
      <c r="AR1149" s="1062">
        <v>6</v>
      </c>
      <c r="AS1149" s="1062">
        <v>5</v>
      </c>
      <c r="AT1149" s="1062">
        <v>14</v>
      </c>
      <c r="AU1149" s="1082">
        <v>0</v>
      </c>
      <c r="AX1149" s="1062">
        <v>3</v>
      </c>
      <c r="AY1149" s="1062">
        <v>6</v>
      </c>
      <c r="AZ1149" s="1062">
        <v>6</v>
      </c>
      <c r="BA1149" s="1062">
        <v>15</v>
      </c>
      <c r="BB1149" s="1082">
        <v>0</v>
      </c>
      <c r="BC1149" s="1082" t="s">
        <v>323</v>
      </c>
      <c r="BP1149" s="1062">
        <v>0</v>
      </c>
      <c r="BQ1149" s="1128">
        <v>1</v>
      </c>
      <c r="BR1149" s="1081">
        <v>0</v>
      </c>
      <c r="BV1149" s="1062">
        <v>0</v>
      </c>
      <c r="BW1149" s="1076">
        <v>1</v>
      </c>
      <c r="CA1149" s="1062">
        <v>0</v>
      </c>
      <c r="CB1149" s="1062">
        <v>0</v>
      </c>
      <c r="CC1149" s="1062">
        <v>0</v>
      </c>
      <c r="CD1149" s="1062">
        <v>0</v>
      </c>
      <c r="CE1149" s="1082">
        <v>0</v>
      </c>
      <c r="CF1149" s="1082" t="s">
        <v>323</v>
      </c>
      <c r="CH1149" s="1062">
        <v>0</v>
      </c>
      <c r="CI1149" s="1062">
        <v>0</v>
      </c>
      <c r="CJ1149" s="1062">
        <v>0</v>
      </c>
      <c r="CK1149" s="1062">
        <v>0</v>
      </c>
      <c r="CL1149" s="1082">
        <v>0</v>
      </c>
      <c r="CP1149" s="1062">
        <v>0</v>
      </c>
      <c r="CQ1149" s="1062">
        <v>0</v>
      </c>
      <c r="CR1149" s="1062">
        <v>0</v>
      </c>
      <c r="CS1149" s="1062">
        <v>0</v>
      </c>
      <c r="CT1149" s="1082">
        <v>1</v>
      </c>
      <c r="CU1149" s="1082" t="s">
        <v>323</v>
      </c>
      <c r="CW1149" s="1062">
        <v>0</v>
      </c>
      <c r="CX1149" s="1062">
        <v>0</v>
      </c>
      <c r="CY1149" s="1062">
        <v>0</v>
      </c>
      <c r="CZ1149" s="1062">
        <v>0</v>
      </c>
      <c r="DA1149" s="1082">
        <v>1</v>
      </c>
      <c r="DB1149" s="1082"/>
      <c r="DC1149" s="1082"/>
      <c r="DD1149" s="1082"/>
      <c r="DE1149" s="1082"/>
      <c r="DF1149" s="1082"/>
      <c r="DG1149" s="1082"/>
      <c r="DH1149" s="1082"/>
      <c r="DI1149" s="1082"/>
      <c r="DJ1149" s="1082"/>
      <c r="DK1149" s="1082"/>
      <c r="DL1149" s="1082"/>
      <c r="EF1149" s="1062">
        <v>3</v>
      </c>
      <c r="EG1149" s="1062">
        <v>2</v>
      </c>
      <c r="EH1149" s="1062">
        <v>6</v>
      </c>
      <c r="EI1149" s="1062">
        <v>11</v>
      </c>
      <c r="EJ1149" s="1082">
        <v>1</v>
      </c>
      <c r="EM1149" s="1062">
        <v>5</v>
      </c>
      <c r="EN1149" s="1062">
        <v>3</v>
      </c>
      <c r="EO1149" s="1062">
        <v>18</v>
      </c>
      <c r="EP1149" s="1062">
        <v>26</v>
      </c>
      <c r="EQ1149" s="1082">
        <v>1</v>
      </c>
      <c r="ER1149" s="1082" t="s">
        <v>323</v>
      </c>
      <c r="EU1149" s="1062">
        <v>1</v>
      </c>
      <c r="EV1149" s="1062">
        <v>3</v>
      </c>
      <c r="EW1149" s="1062">
        <v>2</v>
      </c>
      <c r="EX1149" s="1062">
        <v>6</v>
      </c>
      <c r="EY1149" s="1081">
        <v>1</v>
      </c>
      <c r="FB1149" s="1062">
        <v>1</v>
      </c>
      <c r="FC1149" s="1062">
        <v>4</v>
      </c>
      <c r="FD1149" s="1062">
        <v>4</v>
      </c>
      <c r="FE1149" s="1062">
        <v>9</v>
      </c>
      <c r="FF1149" s="1082">
        <v>1</v>
      </c>
      <c r="FJ1149" s="1062">
        <v>3</v>
      </c>
      <c r="FK1149" s="1062">
        <v>3</v>
      </c>
      <c r="FL1149" s="1062">
        <v>2</v>
      </c>
      <c r="FM1149" s="1062">
        <v>8</v>
      </c>
      <c r="FN1149" s="1124">
        <v>1</v>
      </c>
      <c r="FQ1149" s="1062">
        <v>3</v>
      </c>
      <c r="FR1149" s="1062">
        <v>4</v>
      </c>
      <c r="FS1149" s="1062">
        <v>6</v>
      </c>
      <c r="FT1149" s="1062">
        <v>13</v>
      </c>
      <c r="FU1149" s="1076">
        <v>1</v>
      </c>
      <c r="FY1149" s="1062">
        <v>0</v>
      </c>
      <c r="FZ1149" s="1062">
        <v>0</v>
      </c>
      <c r="GA1149" s="1062">
        <v>0</v>
      </c>
      <c r="GB1149" s="590">
        <v>0</v>
      </c>
      <c r="GC1149" s="1139">
        <v>1</v>
      </c>
      <c r="GE1149" s="589">
        <v>10</v>
      </c>
      <c r="GF1149" s="589">
        <v>20</v>
      </c>
      <c r="GG1149" s="589">
        <v>29</v>
      </c>
      <c r="GH1149" s="586">
        <v>0</v>
      </c>
      <c r="GI1149" s="586">
        <v>0</v>
      </c>
      <c r="GJ1149" s="586">
        <v>0</v>
      </c>
      <c r="GK1149" s="586">
        <v>0</v>
      </c>
    </row>
    <row r="1150" spans="1:195" hidden="1" x14ac:dyDescent="0.35">
      <c r="A1150" s="1227">
        <v>44330</v>
      </c>
      <c r="Q1150" s="1062">
        <v>0</v>
      </c>
      <c r="R1150" s="1062">
        <v>2</v>
      </c>
      <c r="S1150" s="1062">
        <v>10</v>
      </c>
      <c r="T1150" s="1062">
        <v>12</v>
      </c>
      <c r="U1150" s="1076">
        <v>1</v>
      </c>
      <c r="W1150" s="1062">
        <v>0</v>
      </c>
      <c r="X1150" s="1062">
        <v>2</v>
      </c>
      <c r="Y1150" s="1062">
        <v>15</v>
      </c>
      <c r="Z1150" s="1062">
        <v>17</v>
      </c>
      <c r="AA1150" s="1076">
        <v>1</v>
      </c>
      <c r="AC1150" s="1062">
        <v>0</v>
      </c>
      <c r="AD1150" s="1062">
        <v>7</v>
      </c>
      <c r="AE1150" s="1062">
        <v>8</v>
      </c>
      <c r="AF1150" s="1062">
        <v>15</v>
      </c>
      <c r="AG1150" s="1076">
        <v>1</v>
      </c>
      <c r="AJ1150" s="1062">
        <v>0</v>
      </c>
      <c r="AK1150" s="1062">
        <v>8</v>
      </c>
      <c r="AL1150" s="1062">
        <v>8</v>
      </c>
      <c r="AM1150" s="1062">
        <v>16</v>
      </c>
      <c r="AN1150" s="1076">
        <v>1</v>
      </c>
      <c r="AQ1150" s="1062">
        <v>2</v>
      </c>
      <c r="AR1150" s="1062">
        <v>0</v>
      </c>
      <c r="AS1150" s="1062">
        <v>3</v>
      </c>
      <c r="AT1150" s="1062">
        <v>5</v>
      </c>
      <c r="AU1150" s="1082">
        <v>0</v>
      </c>
      <c r="AX1150" s="1062">
        <v>2</v>
      </c>
      <c r="AY1150" s="1062">
        <v>2</v>
      </c>
      <c r="AZ1150" s="1062">
        <v>4</v>
      </c>
      <c r="BA1150" s="1062">
        <v>8</v>
      </c>
      <c r="BB1150" s="1082">
        <v>0</v>
      </c>
      <c r="BC1150" s="1082" t="s">
        <v>323</v>
      </c>
      <c r="BM1150" s="1062">
        <v>0</v>
      </c>
      <c r="BN1150" s="1062">
        <v>0</v>
      </c>
      <c r="BO1150" s="1062">
        <v>0</v>
      </c>
      <c r="BP1150" s="1062">
        <v>0</v>
      </c>
      <c r="BQ1150" s="1128">
        <v>1</v>
      </c>
      <c r="BR1150" s="1081">
        <v>0</v>
      </c>
      <c r="BS1150" s="1062">
        <v>0</v>
      </c>
      <c r="BT1150" s="1062">
        <v>0</v>
      </c>
      <c r="BU1150" s="1062">
        <v>0</v>
      </c>
      <c r="BV1150" s="1062">
        <v>0</v>
      </c>
      <c r="BW1150" s="1076">
        <v>1</v>
      </c>
      <c r="CA1150" s="1062">
        <v>0</v>
      </c>
      <c r="CB1150" s="1062">
        <v>0</v>
      </c>
      <c r="CC1150" s="1062">
        <v>0</v>
      </c>
      <c r="CD1150" s="1062">
        <v>0</v>
      </c>
      <c r="CE1150" s="1082">
        <v>0</v>
      </c>
      <c r="CF1150" s="1082" t="s">
        <v>323</v>
      </c>
      <c r="CH1150" s="1062">
        <v>0</v>
      </c>
      <c r="CI1150" s="1062">
        <v>0</v>
      </c>
      <c r="CJ1150" s="1062">
        <v>0</v>
      </c>
      <c r="CK1150" s="1062">
        <v>0</v>
      </c>
      <c r="CL1150" s="1082">
        <v>0</v>
      </c>
      <c r="CP1150" s="1062">
        <v>0</v>
      </c>
      <c r="CQ1150" s="1062">
        <v>0</v>
      </c>
      <c r="CR1150" s="1062">
        <v>0</v>
      </c>
      <c r="CS1150" s="1062">
        <v>0</v>
      </c>
      <c r="CT1150" s="1082">
        <v>1</v>
      </c>
      <c r="CU1150" s="1082" t="s">
        <v>323</v>
      </c>
      <c r="CW1150" s="1062">
        <v>0</v>
      </c>
      <c r="CX1150" s="1062">
        <v>0</v>
      </c>
      <c r="CY1150" s="1062">
        <v>0</v>
      </c>
      <c r="CZ1150" s="1062">
        <v>0</v>
      </c>
      <c r="DA1150" s="1082">
        <v>1</v>
      </c>
      <c r="DB1150" s="1082"/>
      <c r="DC1150" s="1082"/>
      <c r="DD1150" s="1082"/>
      <c r="DE1150" s="1082"/>
      <c r="DF1150" s="1082"/>
      <c r="DG1150" s="1082"/>
      <c r="DH1150" s="1082"/>
      <c r="DI1150" s="1082"/>
      <c r="DJ1150" s="1082"/>
      <c r="DK1150" s="1082"/>
      <c r="DL1150" s="1082"/>
      <c r="EF1150" s="1062">
        <v>5</v>
      </c>
      <c r="EG1150" s="1062">
        <v>1</v>
      </c>
      <c r="EH1150" s="1062">
        <v>3</v>
      </c>
      <c r="EI1150" s="1062">
        <v>9</v>
      </c>
      <c r="EJ1150" s="1082">
        <v>1</v>
      </c>
      <c r="EM1150" s="1062">
        <v>5</v>
      </c>
      <c r="EN1150" s="1062">
        <v>4</v>
      </c>
      <c r="EO1150" s="1062">
        <v>9</v>
      </c>
      <c r="EP1150" s="1062">
        <v>18</v>
      </c>
      <c r="EQ1150" s="1082">
        <v>1</v>
      </c>
      <c r="ER1150" s="1082" t="s">
        <v>323</v>
      </c>
      <c r="EU1150" s="1062">
        <v>3</v>
      </c>
      <c r="EV1150" s="1062">
        <v>3</v>
      </c>
      <c r="EW1150" s="1062">
        <v>4</v>
      </c>
      <c r="EX1150" s="1062">
        <v>10</v>
      </c>
      <c r="EY1150" s="1081">
        <v>1</v>
      </c>
      <c r="FB1150" s="1062">
        <v>3</v>
      </c>
      <c r="FC1150" s="1062">
        <v>3</v>
      </c>
      <c r="FD1150" s="1062">
        <v>10</v>
      </c>
      <c r="FE1150" s="1062">
        <v>16</v>
      </c>
      <c r="FF1150" s="1082">
        <v>1</v>
      </c>
      <c r="FJ1150" s="1062">
        <v>3</v>
      </c>
      <c r="FK1150" s="1062">
        <v>1</v>
      </c>
      <c r="FL1150" s="1062">
        <v>6</v>
      </c>
      <c r="FM1150" s="1062">
        <v>10</v>
      </c>
      <c r="FN1150" s="1124">
        <v>1</v>
      </c>
      <c r="FQ1150" s="1062">
        <v>5</v>
      </c>
      <c r="FR1150" s="1062">
        <v>2</v>
      </c>
      <c r="FS1150" s="1062">
        <v>14</v>
      </c>
      <c r="FT1150" s="1062">
        <v>21</v>
      </c>
      <c r="FU1150" s="1076">
        <v>1</v>
      </c>
      <c r="FY1150" s="1062">
        <v>0</v>
      </c>
      <c r="FZ1150" s="1062">
        <v>1</v>
      </c>
      <c r="GA1150" s="1062">
        <v>2</v>
      </c>
      <c r="GB1150" s="590">
        <v>3</v>
      </c>
      <c r="GC1150" s="1139">
        <v>1</v>
      </c>
      <c r="GE1150" s="589">
        <v>13</v>
      </c>
      <c r="GF1150" s="589">
        <v>13</v>
      </c>
      <c r="GG1150" s="589">
        <v>26</v>
      </c>
      <c r="GH1150" s="586">
        <v>0</v>
      </c>
      <c r="GI1150" s="586">
        <v>0</v>
      </c>
      <c r="GJ1150" s="586">
        <v>0</v>
      </c>
      <c r="GK1150" s="586">
        <v>0</v>
      </c>
    </row>
    <row r="1151" spans="1:195" hidden="1" x14ac:dyDescent="0.35">
      <c r="A1151" s="1225">
        <v>44333</v>
      </c>
      <c r="Q1151" s="1062">
        <v>5</v>
      </c>
      <c r="R1151" s="1062">
        <v>6</v>
      </c>
      <c r="S1151" s="1062">
        <v>7</v>
      </c>
      <c r="T1151" s="1062">
        <v>18</v>
      </c>
      <c r="U1151" s="1076">
        <v>1</v>
      </c>
      <c r="W1151" s="1062">
        <v>5</v>
      </c>
      <c r="X1151" s="1062">
        <v>6</v>
      </c>
      <c r="Y1151" s="1062">
        <v>11</v>
      </c>
      <c r="Z1151" s="1062">
        <v>22</v>
      </c>
      <c r="AA1151" s="1076">
        <v>1</v>
      </c>
      <c r="AC1151" s="1062">
        <v>0</v>
      </c>
      <c r="AD1151" s="1062">
        <v>7</v>
      </c>
      <c r="AE1151" s="1062">
        <v>11</v>
      </c>
      <c r="AF1151" s="1062">
        <v>18</v>
      </c>
      <c r="AG1151" s="1076">
        <v>1</v>
      </c>
      <c r="AJ1151" s="1062">
        <v>0</v>
      </c>
      <c r="AK1151" s="1062">
        <v>7</v>
      </c>
      <c r="AL1151" s="1062">
        <v>13</v>
      </c>
      <c r="AM1151" s="1062">
        <v>20</v>
      </c>
      <c r="AN1151" s="1076">
        <v>1</v>
      </c>
      <c r="AQ1151" s="1062">
        <v>0</v>
      </c>
      <c r="AR1151" s="1062">
        <v>7</v>
      </c>
      <c r="AS1151" s="1062">
        <v>6</v>
      </c>
      <c r="AT1151" s="1062">
        <v>13</v>
      </c>
      <c r="AU1151" s="1082">
        <v>0</v>
      </c>
      <c r="AX1151" s="1062">
        <v>4</v>
      </c>
      <c r="AY1151" s="1062">
        <v>4</v>
      </c>
      <c r="AZ1151" s="1062">
        <v>8</v>
      </c>
      <c r="BA1151" s="1062">
        <v>16</v>
      </c>
      <c r="BB1151" s="1082">
        <v>0</v>
      </c>
      <c r="BC1151" s="1082" t="s">
        <v>323</v>
      </c>
      <c r="BM1151" s="1062">
        <v>0</v>
      </c>
      <c r="BN1151" s="1062">
        <v>0</v>
      </c>
      <c r="BO1151" s="1062">
        <v>0</v>
      </c>
      <c r="BP1151" s="1062">
        <v>0</v>
      </c>
      <c r="BQ1151" s="1128">
        <v>1</v>
      </c>
      <c r="BR1151" s="1081">
        <v>0</v>
      </c>
      <c r="BS1151" s="1062">
        <v>0</v>
      </c>
      <c r="BT1151" s="1062">
        <v>0</v>
      </c>
      <c r="BU1151" s="1062">
        <v>0</v>
      </c>
      <c r="BV1151" s="1062">
        <v>0</v>
      </c>
      <c r="BW1151" s="1076">
        <v>1</v>
      </c>
      <c r="CA1151" s="1062">
        <v>1</v>
      </c>
      <c r="CB1151" s="1062">
        <v>2</v>
      </c>
      <c r="CC1151" s="1062">
        <v>3</v>
      </c>
      <c r="CD1151" s="1062">
        <v>6</v>
      </c>
      <c r="CE1151" s="1082">
        <v>0</v>
      </c>
      <c r="CF1151" s="1082" t="s">
        <v>323</v>
      </c>
      <c r="CH1151" s="1062">
        <v>2</v>
      </c>
      <c r="CI1151" s="1062">
        <v>6</v>
      </c>
      <c r="CJ1151" s="1062">
        <v>9</v>
      </c>
      <c r="CK1151" s="1062">
        <v>17</v>
      </c>
      <c r="CL1151" s="1082">
        <v>0</v>
      </c>
      <c r="CP1151" s="1062">
        <v>1</v>
      </c>
      <c r="CQ1151" s="1062">
        <v>0</v>
      </c>
      <c r="CR1151" s="1062">
        <v>0</v>
      </c>
      <c r="CS1151" s="1062">
        <v>1</v>
      </c>
      <c r="CT1151" s="1082">
        <v>1</v>
      </c>
      <c r="CU1151" s="1082" t="s">
        <v>323</v>
      </c>
      <c r="CW1151" s="1062">
        <v>1</v>
      </c>
      <c r="CX1151" s="1062">
        <v>0</v>
      </c>
      <c r="CY1151" s="1062">
        <v>0</v>
      </c>
      <c r="CZ1151" s="1062">
        <v>1</v>
      </c>
      <c r="DA1151" s="1082">
        <v>1</v>
      </c>
      <c r="DB1151" s="1082"/>
      <c r="DC1151" s="1082"/>
      <c r="DD1151" s="1082"/>
      <c r="DE1151" s="1082"/>
      <c r="DF1151" s="1082"/>
      <c r="DG1151" s="1082"/>
      <c r="DH1151" s="1082"/>
      <c r="DI1151" s="1082"/>
      <c r="DJ1151" s="1082"/>
      <c r="DK1151" s="1082"/>
      <c r="DL1151" s="1082"/>
      <c r="EF1151" s="1062">
        <v>2</v>
      </c>
      <c r="EG1151" s="1062">
        <v>4</v>
      </c>
      <c r="EH1151" s="1062">
        <v>3</v>
      </c>
      <c r="EI1151" s="1062">
        <v>9</v>
      </c>
      <c r="EJ1151" s="1082">
        <v>1</v>
      </c>
      <c r="EM1151" s="1062">
        <v>2</v>
      </c>
      <c r="EN1151" s="1062">
        <v>5</v>
      </c>
      <c r="EO1151" s="1062">
        <v>4</v>
      </c>
      <c r="EP1151" s="1062">
        <v>11</v>
      </c>
      <c r="EQ1151" s="1082">
        <v>1</v>
      </c>
      <c r="ER1151" s="1082" t="s">
        <v>323</v>
      </c>
      <c r="EU1151" s="1062">
        <v>5</v>
      </c>
      <c r="EV1151" s="1062">
        <v>0</v>
      </c>
      <c r="EW1151" s="1062">
        <v>2</v>
      </c>
      <c r="EX1151" s="1062">
        <v>7</v>
      </c>
      <c r="EY1151" s="1081">
        <v>1</v>
      </c>
      <c r="FB1151" s="1062">
        <v>5</v>
      </c>
      <c r="FC1151" s="1062">
        <v>1</v>
      </c>
      <c r="FD1151" s="1062">
        <v>6</v>
      </c>
      <c r="FE1151" s="1062">
        <v>12</v>
      </c>
      <c r="FF1151" s="1082">
        <v>1</v>
      </c>
      <c r="FJ1151" s="1062">
        <v>0</v>
      </c>
      <c r="FK1151" s="1062">
        <v>6</v>
      </c>
      <c r="FL1151" s="1062">
        <v>3</v>
      </c>
      <c r="FM1151" s="1062">
        <v>9</v>
      </c>
      <c r="FN1151" s="1124">
        <v>1</v>
      </c>
      <c r="FQ1151" s="1062">
        <v>0</v>
      </c>
      <c r="FR1151" s="1062">
        <v>6</v>
      </c>
      <c r="FS1151" s="1062">
        <v>5</v>
      </c>
      <c r="FT1151" s="1062">
        <v>11</v>
      </c>
      <c r="FU1151" s="1076">
        <v>1</v>
      </c>
      <c r="FY1151" s="1062">
        <v>0</v>
      </c>
      <c r="FZ1151" s="1062">
        <v>0</v>
      </c>
      <c r="GA1151" s="1062">
        <v>0</v>
      </c>
      <c r="GB1151" s="590">
        <v>0</v>
      </c>
      <c r="GC1151" s="1139">
        <v>1</v>
      </c>
      <c r="GE1151" s="589">
        <v>9</v>
      </c>
      <c r="GF1151" s="589">
        <v>26</v>
      </c>
      <c r="GG1151" s="589">
        <v>28</v>
      </c>
      <c r="GH1151" s="586">
        <v>0</v>
      </c>
      <c r="GI1151" s="586">
        <v>0</v>
      </c>
      <c r="GJ1151" s="586">
        <v>1</v>
      </c>
      <c r="GK1151" s="586">
        <v>1</v>
      </c>
    </row>
    <row r="1152" spans="1:195" hidden="1" x14ac:dyDescent="0.35">
      <c r="A1152" s="1225">
        <v>44334</v>
      </c>
      <c r="Q1152" s="1062">
        <v>3</v>
      </c>
      <c r="R1152" s="1062">
        <v>1</v>
      </c>
      <c r="S1152" s="1062">
        <v>8</v>
      </c>
      <c r="T1152" s="1062">
        <v>12</v>
      </c>
      <c r="U1152" s="1076">
        <v>1</v>
      </c>
      <c r="W1152" s="1062">
        <v>3</v>
      </c>
      <c r="X1152" s="1062">
        <v>2</v>
      </c>
      <c r="Y1152" s="1062">
        <v>13</v>
      </c>
      <c r="Z1152" s="1062">
        <v>18</v>
      </c>
      <c r="AA1152" s="1076">
        <v>1</v>
      </c>
      <c r="AC1152" s="1062">
        <v>0</v>
      </c>
      <c r="AD1152" s="1062">
        <v>3</v>
      </c>
      <c r="AE1152" s="1062">
        <v>11</v>
      </c>
      <c r="AF1152" s="1062">
        <v>14</v>
      </c>
      <c r="AG1152" s="1076">
        <v>1</v>
      </c>
      <c r="AJ1152" s="1062">
        <v>0</v>
      </c>
      <c r="AK1152" s="1062">
        <v>5</v>
      </c>
      <c r="AL1152" s="1062">
        <v>14</v>
      </c>
      <c r="AM1152" s="1062">
        <v>19</v>
      </c>
      <c r="AN1152" s="1076">
        <v>1</v>
      </c>
      <c r="AQ1152" s="1062">
        <v>1</v>
      </c>
      <c r="AR1152" s="1062">
        <v>7</v>
      </c>
      <c r="AS1152" s="1062">
        <v>2</v>
      </c>
      <c r="AT1152" s="1062">
        <v>10</v>
      </c>
      <c r="AU1152" s="1082">
        <v>0</v>
      </c>
      <c r="AX1152" s="1062">
        <v>1</v>
      </c>
      <c r="AY1152" s="1062">
        <v>8</v>
      </c>
      <c r="AZ1152" s="1062">
        <v>4</v>
      </c>
      <c r="BA1152" s="1062">
        <v>13</v>
      </c>
      <c r="BB1152" s="1082">
        <v>0</v>
      </c>
      <c r="BC1152" s="1082" t="s">
        <v>323</v>
      </c>
      <c r="BM1152" s="1062">
        <v>0</v>
      </c>
      <c r="BN1152" s="1062">
        <v>0</v>
      </c>
      <c r="BO1152" s="1062">
        <v>0</v>
      </c>
      <c r="BP1152" s="1062">
        <v>0</v>
      </c>
      <c r="BQ1152" s="1128">
        <v>1</v>
      </c>
      <c r="BR1152" s="1081">
        <v>0</v>
      </c>
      <c r="BS1152" s="1062">
        <v>0</v>
      </c>
      <c r="BT1152" s="1062">
        <v>0</v>
      </c>
      <c r="BU1152" s="1062">
        <v>0</v>
      </c>
      <c r="BV1152" s="1062">
        <v>0</v>
      </c>
      <c r="BW1152" s="1076">
        <v>1</v>
      </c>
      <c r="CA1152" s="1062">
        <v>0</v>
      </c>
      <c r="CB1152" s="1062">
        <v>1</v>
      </c>
      <c r="CC1152" s="1062">
        <v>4</v>
      </c>
      <c r="CD1152" s="1062">
        <v>5</v>
      </c>
      <c r="CE1152" s="1082">
        <v>0</v>
      </c>
      <c r="CF1152" s="1082" t="s">
        <v>323</v>
      </c>
      <c r="CH1152" s="1062">
        <v>0</v>
      </c>
      <c r="CI1152" s="1062">
        <v>4</v>
      </c>
      <c r="CJ1152" s="1062">
        <v>12</v>
      </c>
      <c r="CK1152" s="1062">
        <v>16</v>
      </c>
      <c r="CL1152" s="1082">
        <v>0</v>
      </c>
      <c r="CP1152" s="1062">
        <v>0</v>
      </c>
      <c r="CQ1152" s="1062">
        <v>0</v>
      </c>
      <c r="CR1152" s="1062">
        <v>0</v>
      </c>
      <c r="CS1152" s="1062">
        <v>0</v>
      </c>
      <c r="CT1152" s="1082">
        <v>1</v>
      </c>
      <c r="CU1152" s="1082" t="s">
        <v>323</v>
      </c>
      <c r="CW1152" s="1062">
        <v>0</v>
      </c>
      <c r="CX1152" s="1062">
        <v>0</v>
      </c>
      <c r="CY1152" s="1062">
        <v>0</v>
      </c>
      <c r="CZ1152" s="1062">
        <v>0</v>
      </c>
      <c r="DA1152" s="1082">
        <v>1</v>
      </c>
      <c r="DB1152" s="1082"/>
      <c r="DC1152" s="1082"/>
      <c r="DD1152" s="1082"/>
      <c r="DE1152" s="1082"/>
      <c r="DF1152" s="1082"/>
      <c r="DG1152" s="1082"/>
      <c r="DH1152" s="1082"/>
      <c r="DI1152" s="1082"/>
      <c r="DJ1152" s="1082"/>
      <c r="DK1152" s="1082"/>
      <c r="DL1152" s="1082"/>
      <c r="EF1152" s="1062">
        <v>1</v>
      </c>
      <c r="EG1152" s="1062">
        <v>1</v>
      </c>
      <c r="EH1152" s="1062">
        <v>6</v>
      </c>
      <c r="EI1152" s="1062">
        <v>8</v>
      </c>
      <c r="EJ1152" s="1082">
        <v>1</v>
      </c>
      <c r="EM1152" s="1062">
        <v>1</v>
      </c>
      <c r="EN1152" s="1062">
        <v>6</v>
      </c>
      <c r="EO1152" s="1062">
        <v>9</v>
      </c>
      <c r="EP1152" s="1062">
        <v>16</v>
      </c>
      <c r="EQ1152" s="1082">
        <v>1</v>
      </c>
      <c r="ER1152" s="1082" t="s">
        <v>323</v>
      </c>
      <c r="EU1152" s="1062">
        <v>4</v>
      </c>
      <c r="EV1152" s="1062">
        <v>0</v>
      </c>
      <c r="EW1152" s="1062">
        <v>7</v>
      </c>
      <c r="EX1152" s="1062">
        <v>11</v>
      </c>
      <c r="EY1152" s="1081">
        <v>1</v>
      </c>
      <c r="FB1152" s="1062">
        <v>4</v>
      </c>
      <c r="FC1152" s="1062">
        <v>0</v>
      </c>
      <c r="FD1152" s="1062">
        <v>12</v>
      </c>
      <c r="FE1152" s="1062">
        <v>16</v>
      </c>
      <c r="FF1152" s="1082">
        <v>1</v>
      </c>
      <c r="FJ1152" s="1062">
        <v>1</v>
      </c>
      <c r="FK1152" s="1062">
        <v>5</v>
      </c>
      <c r="FL1152" s="1062">
        <v>4</v>
      </c>
      <c r="FM1152" s="1062">
        <v>10</v>
      </c>
      <c r="FN1152" s="1124">
        <v>1</v>
      </c>
      <c r="FQ1152" s="1062">
        <v>1</v>
      </c>
      <c r="FR1152" s="1062">
        <v>5</v>
      </c>
      <c r="FS1152" s="1062">
        <v>10</v>
      </c>
      <c r="FT1152" s="1062">
        <v>16</v>
      </c>
      <c r="FU1152" s="1076">
        <v>1</v>
      </c>
      <c r="FY1152" s="1062">
        <v>0</v>
      </c>
      <c r="FZ1152" s="1062">
        <v>0</v>
      </c>
      <c r="GA1152" s="1062">
        <v>0</v>
      </c>
      <c r="GB1152" s="590">
        <v>0</v>
      </c>
      <c r="GC1152" s="1139">
        <v>1</v>
      </c>
      <c r="GE1152" s="589">
        <v>7</v>
      </c>
      <c r="GF1152" s="589">
        <v>17</v>
      </c>
      <c r="GG1152" s="589">
        <v>34</v>
      </c>
      <c r="GH1152" s="586">
        <v>1</v>
      </c>
      <c r="GI1152" s="586">
        <v>1</v>
      </c>
      <c r="GJ1152" s="586">
        <v>0</v>
      </c>
      <c r="GK1152" s="586">
        <v>0</v>
      </c>
    </row>
    <row r="1153" spans="1:195" hidden="1" x14ac:dyDescent="0.35">
      <c r="A1153" s="1225">
        <v>44335</v>
      </c>
      <c r="Q1153" s="1062">
        <v>0</v>
      </c>
      <c r="R1153" s="1062">
        <v>0</v>
      </c>
      <c r="S1153" s="1062">
        <v>0</v>
      </c>
      <c r="T1153" s="1062">
        <v>0</v>
      </c>
      <c r="U1153" s="1076">
        <v>1</v>
      </c>
      <c r="W1153" s="1062">
        <v>0</v>
      </c>
      <c r="X1153" s="1062">
        <v>0</v>
      </c>
      <c r="Y1153" s="1062">
        <v>0</v>
      </c>
      <c r="Z1153" s="1062">
        <v>0</v>
      </c>
      <c r="AA1153" s="1076">
        <v>1</v>
      </c>
      <c r="AC1153" s="1062">
        <v>0</v>
      </c>
      <c r="AD1153" s="1062">
        <v>4</v>
      </c>
      <c r="AE1153" s="1062">
        <v>13</v>
      </c>
      <c r="AF1153" s="1062">
        <v>17</v>
      </c>
      <c r="AG1153" s="1076">
        <v>1</v>
      </c>
      <c r="AJ1153" s="1062">
        <v>0</v>
      </c>
      <c r="AK1153" s="1062">
        <v>4</v>
      </c>
      <c r="AL1153" s="1062">
        <v>16</v>
      </c>
      <c r="AM1153" s="1062">
        <v>20</v>
      </c>
      <c r="AN1153" s="1076">
        <v>1</v>
      </c>
      <c r="AQ1153" s="1062">
        <v>2</v>
      </c>
      <c r="AR1153" s="1062">
        <v>3</v>
      </c>
      <c r="AS1153" s="1062">
        <v>10</v>
      </c>
      <c r="AT1153" s="1062">
        <v>15</v>
      </c>
      <c r="AU1153" s="1082">
        <v>0</v>
      </c>
      <c r="AX1153" s="1062">
        <v>2</v>
      </c>
      <c r="AY1153" s="1062">
        <v>4</v>
      </c>
      <c r="AZ1153" s="1062">
        <v>11</v>
      </c>
      <c r="BA1153" s="1062">
        <v>17</v>
      </c>
      <c r="BB1153" s="1082">
        <v>0</v>
      </c>
      <c r="BC1153" s="1082" t="s">
        <v>323</v>
      </c>
      <c r="BM1153" s="1062">
        <v>0</v>
      </c>
      <c r="BN1153" s="1062">
        <v>0</v>
      </c>
      <c r="BO1153" s="1062">
        <v>0</v>
      </c>
      <c r="BP1153" s="1062">
        <v>0</v>
      </c>
      <c r="BQ1153" s="1128">
        <v>1</v>
      </c>
      <c r="BR1153" s="1081">
        <v>0</v>
      </c>
      <c r="BS1153" s="1062">
        <v>0</v>
      </c>
      <c r="BT1153" s="1062">
        <v>0</v>
      </c>
      <c r="BU1153" s="1062">
        <v>0</v>
      </c>
      <c r="BV1153" s="1062">
        <v>0</v>
      </c>
      <c r="BW1153" s="1076">
        <v>1</v>
      </c>
      <c r="CA1153" s="1062">
        <v>0</v>
      </c>
      <c r="CB1153" s="1062">
        <v>3</v>
      </c>
      <c r="CC1153" s="1062">
        <v>3</v>
      </c>
      <c r="CD1153" s="1062">
        <v>6</v>
      </c>
      <c r="CE1153" s="1082">
        <v>0</v>
      </c>
      <c r="CF1153" s="1082" t="s">
        <v>323</v>
      </c>
      <c r="CH1153" s="1062">
        <v>0</v>
      </c>
      <c r="CI1153" s="1062">
        <v>6</v>
      </c>
      <c r="CJ1153" s="1062">
        <v>10</v>
      </c>
      <c r="CK1153" s="1062">
        <v>16</v>
      </c>
      <c r="CL1153" s="1082">
        <v>0</v>
      </c>
      <c r="CP1153" s="1062">
        <v>0</v>
      </c>
      <c r="CQ1153" s="1062">
        <v>0</v>
      </c>
      <c r="CR1153" s="1062">
        <v>0</v>
      </c>
      <c r="CS1153" s="1062">
        <v>0</v>
      </c>
      <c r="CT1153" s="1082">
        <v>1</v>
      </c>
      <c r="CU1153" s="1082" t="s">
        <v>323</v>
      </c>
      <c r="CW1153" s="1062">
        <v>0</v>
      </c>
      <c r="CX1153" s="1062">
        <v>0</v>
      </c>
      <c r="CY1153" s="1062">
        <v>0</v>
      </c>
      <c r="CZ1153" s="1062">
        <v>0</v>
      </c>
      <c r="DA1153" s="1082">
        <v>1</v>
      </c>
      <c r="DB1153" s="1082"/>
      <c r="DC1153" s="1082"/>
      <c r="DD1153" s="1082"/>
      <c r="DE1153" s="1082"/>
      <c r="DF1153" s="1082"/>
      <c r="DG1153" s="1082"/>
      <c r="DH1153" s="1082"/>
      <c r="DI1153" s="1082"/>
      <c r="DJ1153" s="1082"/>
      <c r="DK1153" s="1082"/>
      <c r="DL1153" s="1082"/>
      <c r="EF1153" s="1062">
        <v>0</v>
      </c>
      <c r="EG1153" s="1062">
        <v>4</v>
      </c>
      <c r="EH1153" s="1062">
        <v>3</v>
      </c>
      <c r="EI1153" s="1062">
        <v>7</v>
      </c>
      <c r="EJ1153" s="1082">
        <v>1</v>
      </c>
      <c r="EM1153" s="1062">
        <v>0</v>
      </c>
      <c r="EN1153" s="1062">
        <v>7</v>
      </c>
      <c r="EO1153" s="1062">
        <v>9</v>
      </c>
      <c r="EP1153" s="1062">
        <v>16</v>
      </c>
      <c r="EQ1153" s="1082">
        <v>1</v>
      </c>
      <c r="ER1153" s="1082" t="s">
        <v>323</v>
      </c>
      <c r="EU1153" s="1062">
        <v>0</v>
      </c>
      <c r="EV1153" s="1062">
        <v>0</v>
      </c>
      <c r="EW1153" s="1062">
        <v>2</v>
      </c>
      <c r="EX1153" s="1062">
        <v>2</v>
      </c>
      <c r="EY1153" s="1081">
        <v>1</v>
      </c>
      <c r="FB1153" s="1062">
        <v>0</v>
      </c>
      <c r="FC1153" s="1062">
        <v>0</v>
      </c>
      <c r="FD1153" s="1062">
        <v>6</v>
      </c>
      <c r="FE1153" s="1062">
        <v>6</v>
      </c>
      <c r="FF1153" s="1082">
        <v>1</v>
      </c>
      <c r="FJ1153" s="1062">
        <v>0</v>
      </c>
      <c r="FK1153" s="1062">
        <v>7</v>
      </c>
      <c r="FL1153" s="1062">
        <v>4</v>
      </c>
      <c r="FM1153" s="1062">
        <v>11</v>
      </c>
      <c r="FN1153" s="1124">
        <v>1</v>
      </c>
      <c r="FQ1153" s="1062">
        <v>1</v>
      </c>
      <c r="FR1153" s="1062">
        <v>8</v>
      </c>
      <c r="FS1153" s="1062">
        <v>6</v>
      </c>
      <c r="FT1153" s="1062">
        <v>15</v>
      </c>
      <c r="FU1153" s="1076">
        <v>1</v>
      </c>
      <c r="FY1153" s="1062">
        <v>0</v>
      </c>
      <c r="FZ1153" s="1062">
        <v>1</v>
      </c>
      <c r="GA1153" s="1062">
        <v>0</v>
      </c>
      <c r="GB1153" s="590">
        <v>1</v>
      </c>
      <c r="GC1153" s="1139">
        <v>1</v>
      </c>
      <c r="GE1153" s="589">
        <v>2</v>
      </c>
      <c r="GF1153" s="589">
        <v>22</v>
      </c>
      <c r="GG1153" s="589">
        <v>35</v>
      </c>
      <c r="GH1153" s="586">
        <v>0</v>
      </c>
      <c r="GI1153" s="586">
        <v>1</v>
      </c>
      <c r="GJ1153" s="586">
        <v>0</v>
      </c>
      <c r="GK1153" s="586">
        <v>0</v>
      </c>
    </row>
    <row r="1154" spans="1:195" hidden="1" x14ac:dyDescent="0.35">
      <c r="A1154" s="1225">
        <v>44336</v>
      </c>
      <c r="Q1154" s="1062">
        <v>1</v>
      </c>
      <c r="R1154" s="1062">
        <v>6</v>
      </c>
      <c r="S1154" s="1062">
        <v>4</v>
      </c>
      <c r="T1154" s="1062">
        <v>11</v>
      </c>
      <c r="U1154" s="1076">
        <v>1</v>
      </c>
      <c r="W1154" s="1062">
        <v>1</v>
      </c>
      <c r="X1154" s="1062">
        <v>6</v>
      </c>
      <c r="Y1154" s="1062">
        <v>6</v>
      </c>
      <c r="Z1154" s="1062">
        <v>13</v>
      </c>
      <c r="AA1154" s="1076">
        <v>1</v>
      </c>
      <c r="AC1154" s="1062">
        <v>1</v>
      </c>
      <c r="AD1154" s="1062">
        <v>4</v>
      </c>
      <c r="AE1154" s="1062">
        <v>8</v>
      </c>
      <c r="AF1154" s="1062">
        <v>13</v>
      </c>
      <c r="AG1154" s="1076">
        <v>1</v>
      </c>
      <c r="AJ1154" s="1062">
        <v>1</v>
      </c>
      <c r="AK1154" s="1062">
        <v>4</v>
      </c>
      <c r="AL1154" s="1062">
        <v>10</v>
      </c>
      <c r="AM1154" s="1062">
        <v>15</v>
      </c>
      <c r="AN1154" s="1076">
        <v>1</v>
      </c>
      <c r="AQ1154" s="1062">
        <v>3</v>
      </c>
      <c r="AR1154" s="1062">
        <v>2</v>
      </c>
      <c r="AS1154" s="1062">
        <v>2</v>
      </c>
      <c r="AT1154" s="1062">
        <v>7</v>
      </c>
      <c r="AU1154" s="1082">
        <v>0</v>
      </c>
      <c r="AX1154" s="1062">
        <v>3</v>
      </c>
      <c r="AY1154" s="1062">
        <v>2</v>
      </c>
      <c r="AZ1154" s="1062">
        <v>4</v>
      </c>
      <c r="BA1154" s="1062">
        <v>9</v>
      </c>
      <c r="BB1154" s="1082">
        <v>0</v>
      </c>
      <c r="BC1154" s="1082" t="s">
        <v>323</v>
      </c>
      <c r="BM1154" s="1062">
        <v>0</v>
      </c>
      <c r="BN1154" s="1062">
        <v>0</v>
      </c>
      <c r="BO1154" s="1062">
        <v>0</v>
      </c>
      <c r="BP1154" s="1062">
        <v>0</v>
      </c>
      <c r="BQ1154" s="1128">
        <v>1</v>
      </c>
      <c r="BR1154" s="1081">
        <v>0</v>
      </c>
      <c r="BS1154" s="1062">
        <v>0</v>
      </c>
      <c r="BT1154" s="1062">
        <v>0</v>
      </c>
      <c r="BU1154" s="1062">
        <v>0</v>
      </c>
      <c r="BV1154" s="1062">
        <v>0</v>
      </c>
      <c r="BW1154" s="1076">
        <v>1</v>
      </c>
      <c r="CA1154" s="1062">
        <v>0</v>
      </c>
      <c r="CB1154" s="1062">
        <v>0</v>
      </c>
      <c r="CC1154" s="1062">
        <v>0</v>
      </c>
      <c r="CD1154" s="1062">
        <v>0</v>
      </c>
      <c r="CE1154" s="1082">
        <v>0</v>
      </c>
      <c r="CF1154" s="1082" t="s">
        <v>323</v>
      </c>
      <c r="CH1154" s="1062">
        <v>0</v>
      </c>
      <c r="CI1154" s="1062">
        <v>0</v>
      </c>
      <c r="CJ1154" s="1062">
        <v>0</v>
      </c>
      <c r="CK1154" s="1062">
        <v>0</v>
      </c>
      <c r="CL1154" s="1082">
        <v>0</v>
      </c>
      <c r="CP1154" s="1062">
        <v>2</v>
      </c>
      <c r="CQ1154" s="1062">
        <v>0</v>
      </c>
      <c r="CR1154" s="1062">
        <v>0</v>
      </c>
      <c r="CS1154" s="1062">
        <v>2</v>
      </c>
      <c r="CT1154" s="1082">
        <v>1</v>
      </c>
      <c r="CU1154" s="1082" t="s">
        <v>323</v>
      </c>
      <c r="CW1154" s="1062">
        <v>2</v>
      </c>
      <c r="CX1154" s="1062">
        <v>0</v>
      </c>
      <c r="CY1154" s="1062">
        <v>0</v>
      </c>
      <c r="CZ1154" s="1062">
        <v>2</v>
      </c>
      <c r="DA1154" s="1082">
        <v>1</v>
      </c>
      <c r="DB1154" s="1082"/>
      <c r="DC1154" s="1082"/>
      <c r="DD1154" s="1082"/>
      <c r="DE1154" s="1082"/>
      <c r="DF1154" s="1082"/>
      <c r="DG1154" s="1082"/>
      <c r="DH1154" s="1082"/>
      <c r="DI1154" s="1082"/>
      <c r="DJ1154" s="1082"/>
      <c r="DK1154" s="1082"/>
      <c r="DL1154" s="1082"/>
      <c r="EF1154" s="1062">
        <v>3</v>
      </c>
      <c r="EG1154" s="1062">
        <v>3</v>
      </c>
      <c r="EH1154" s="1062">
        <v>2</v>
      </c>
      <c r="EI1154" s="1062">
        <v>8</v>
      </c>
      <c r="EJ1154" s="1082">
        <v>1</v>
      </c>
      <c r="EM1154" s="1062">
        <v>3</v>
      </c>
      <c r="EN1154" s="1062">
        <v>7</v>
      </c>
      <c r="EO1154" s="1062">
        <v>9</v>
      </c>
      <c r="EP1154" s="1062">
        <v>19</v>
      </c>
      <c r="EQ1154" s="1082">
        <v>1</v>
      </c>
      <c r="ER1154" s="1082" t="s">
        <v>323</v>
      </c>
      <c r="EU1154" s="1062">
        <v>4</v>
      </c>
      <c r="EV1154" s="1062">
        <v>3</v>
      </c>
      <c r="EW1154" s="1062">
        <v>4</v>
      </c>
      <c r="EX1154" s="1062">
        <v>11</v>
      </c>
      <c r="EY1154" s="1081">
        <v>1</v>
      </c>
      <c r="FB1154" s="1062">
        <v>4</v>
      </c>
      <c r="FC1154" s="1062">
        <v>3</v>
      </c>
      <c r="FD1154" s="1062">
        <v>9</v>
      </c>
      <c r="FE1154" s="1062">
        <v>16</v>
      </c>
      <c r="FF1154" s="1082">
        <v>1</v>
      </c>
      <c r="FJ1154" s="1062">
        <v>0</v>
      </c>
      <c r="FK1154" s="1062">
        <v>8</v>
      </c>
      <c r="FL1154" s="1062">
        <v>3</v>
      </c>
      <c r="FM1154" s="1062">
        <v>11</v>
      </c>
      <c r="FN1154" s="1124">
        <v>1</v>
      </c>
      <c r="FQ1154" s="1062">
        <v>0</v>
      </c>
      <c r="FR1154" s="1062">
        <v>9</v>
      </c>
      <c r="FS1154" s="1062">
        <v>7</v>
      </c>
      <c r="FT1154" s="1062">
        <v>16</v>
      </c>
      <c r="FU1154" s="1076">
        <v>1</v>
      </c>
      <c r="FY1154" s="1062">
        <v>0</v>
      </c>
      <c r="FZ1154" s="1062">
        <v>0</v>
      </c>
      <c r="GA1154" s="1062">
        <v>0</v>
      </c>
      <c r="GB1154" s="590">
        <v>0</v>
      </c>
      <c r="GC1154" s="1139">
        <v>1</v>
      </c>
      <c r="GE1154" s="589">
        <v>13</v>
      </c>
      <c r="GF1154" s="589">
        <v>20</v>
      </c>
      <c r="GG1154" s="589">
        <v>19</v>
      </c>
      <c r="GH1154" s="586">
        <v>0</v>
      </c>
      <c r="GI1154" s="586">
        <v>2</v>
      </c>
      <c r="GJ1154" s="586">
        <v>0</v>
      </c>
      <c r="GK1154" s="586">
        <v>0</v>
      </c>
    </row>
    <row r="1155" spans="1:195" hidden="1" x14ac:dyDescent="0.35">
      <c r="A1155" s="1227">
        <v>44337</v>
      </c>
      <c r="Q1155" s="1062">
        <v>5</v>
      </c>
      <c r="R1155" s="1062">
        <v>1</v>
      </c>
      <c r="S1155" s="1062">
        <v>7</v>
      </c>
      <c r="T1155" s="1062">
        <v>13</v>
      </c>
      <c r="U1155" s="1076">
        <v>1</v>
      </c>
      <c r="W1155" s="1062">
        <v>5</v>
      </c>
      <c r="X1155" s="1062">
        <v>3</v>
      </c>
      <c r="Y1155" s="1062">
        <v>9</v>
      </c>
      <c r="Z1155" s="1062">
        <v>17</v>
      </c>
      <c r="AA1155" s="1076">
        <v>1</v>
      </c>
      <c r="AC1155" s="1062">
        <v>2</v>
      </c>
      <c r="AD1155" s="1062">
        <v>1</v>
      </c>
      <c r="AE1155" s="1062">
        <v>13</v>
      </c>
      <c r="AF1155" s="1062">
        <v>16</v>
      </c>
      <c r="AG1155" s="1076">
        <v>1</v>
      </c>
      <c r="AJ1155" s="1062">
        <v>2</v>
      </c>
      <c r="AK1155" s="1062">
        <v>3</v>
      </c>
      <c r="AL1155" s="1062">
        <v>17</v>
      </c>
      <c r="AM1155" s="1062">
        <v>22</v>
      </c>
      <c r="AN1155" s="1076">
        <v>1</v>
      </c>
      <c r="AQ1155" s="1062">
        <v>1</v>
      </c>
      <c r="AR1155" s="1062">
        <v>0</v>
      </c>
      <c r="AS1155" s="1062">
        <v>4</v>
      </c>
      <c r="AT1155" s="1062">
        <v>5</v>
      </c>
      <c r="AU1155" s="1082">
        <v>0</v>
      </c>
      <c r="AX1155" s="1062">
        <v>1</v>
      </c>
      <c r="AY1155" s="1062">
        <v>2</v>
      </c>
      <c r="AZ1155" s="1062">
        <v>7</v>
      </c>
      <c r="BA1155" s="1062">
        <v>10</v>
      </c>
      <c r="BB1155" s="1082">
        <v>0</v>
      </c>
      <c r="BC1155" s="1082" t="s">
        <v>323</v>
      </c>
      <c r="BM1155" s="1062">
        <v>0</v>
      </c>
      <c r="BN1155" s="1062">
        <v>0</v>
      </c>
      <c r="BO1155" s="1062">
        <v>0</v>
      </c>
      <c r="BP1155" s="1062">
        <v>0</v>
      </c>
      <c r="BQ1155" s="1128">
        <v>1</v>
      </c>
      <c r="BR1155" s="1081">
        <v>0</v>
      </c>
      <c r="BS1155" s="1062">
        <v>0</v>
      </c>
      <c r="BT1155" s="1062">
        <v>0</v>
      </c>
      <c r="BU1155" s="1062">
        <v>0</v>
      </c>
      <c r="BV1155" s="1062">
        <v>0</v>
      </c>
      <c r="BW1155" s="1076">
        <v>1</v>
      </c>
      <c r="CA1155" s="1062">
        <v>1</v>
      </c>
      <c r="CB1155" s="1062">
        <v>1</v>
      </c>
      <c r="CC1155" s="1062">
        <v>3</v>
      </c>
      <c r="CD1155" s="1062">
        <v>5</v>
      </c>
      <c r="CE1155" s="1082">
        <v>0</v>
      </c>
      <c r="CF1155" s="1082" t="s">
        <v>323</v>
      </c>
      <c r="CH1155" s="1062">
        <v>1</v>
      </c>
      <c r="CI1155" s="1062">
        <v>3</v>
      </c>
      <c r="CJ1155" s="1062">
        <v>8</v>
      </c>
      <c r="CK1155" s="1062">
        <v>12</v>
      </c>
      <c r="CL1155" s="1082">
        <v>0</v>
      </c>
      <c r="CP1155" s="1062">
        <v>2</v>
      </c>
      <c r="CQ1155" s="1062">
        <v>0</v>
      </c>
      <c r="CR1155" s="1062">
        <v>0</v>
      </c>
      <c r="CS1155" s="1062">
        <v>2</v>
      </c>
      <c r="CT1155" s="1082">
        <v>1</v>
      </c>
      <c r="CU1155" s="1082" t="s">
        <v>323</v>
      </c>
      <c r="CW1155" s="1062">
        <v>2</v>
      </c>
      <c r="CX1155" s="1062">
        <v>0</v>
      </c>
      <c r="CY1155" s="1062">
        <v>0</v>
      </c>
      <c r="CZ1155" s="1062">
        <v>2</v>
      </c>
      <c r="DA1155" s="1082">
        <v>1</v>
      </c>
      <c r="DB1155" s="1082"/>
      <c r="DC1155" s="1082"/>
      <c r="DD1155" s="1082"/>
      <c r="DE1155" s="1082"/>
      <c r="DF1155" s="1082"/>
      <c r="DG1155" s="1082"/>
      <c r="DH1155" s="1082"/>
      <c r="DI1155" s="1082"/>
      <c r="DJ1155" s="1082"/>
      <c r="DK1155" s="1082"/>
      <c r="DL1155" s="1082"/>
      <c r="EF1155" s="1062">
        <v>2</v>
      </c>
      <c r="EG1155" s="1062">
        <v>0</v>
      </c>
      <c r="EH1155" s="1062">
        <v>1</v>
      </c>
      <c r="EI1155" s="1062">
        <v>3</v>
      </c>
      <c r="EJ1155" s="1082">
        <v>1</v>
      </c>
      <c r="EM1155" s="1062">
        <v>2</v>
      </c>
      <c r="EN1155" s="1062">
        <v>7</v>
      </c>
      <c r="EO1155" s="1062">
        <v>8</v>
      </c>
      <c r="EP1155" s="1062">
        <v>17</v>
      </c>
      <c r="EQ1155" s="1082">
        <v>1</v>
      </c>
      <c r="ER1155" s="1082" t="s">
        <v>323</v>
      </c>
      <c r="EU1155" s="1062">
        <v>6</v>
      </c>
      <c r="EV1155" s="1062">
        <v>2</v>
      </c>
      <c r="EW1155" s="1062">
        <v>4</v>
      </c>
      <c r="EX1155" s="1062">
        <v>12</v>
      </c>
      <c r="EY1155" s="1081">
        <v>1</v>
      </c>
      <c r="FB1155" s="1062">
        <v>8</v>
      </c>
      <c r="FC1155" s="1062">
        <v>2</v>
      </c>
      <c r="FD1155" s="1062">
        <v>7</v>
      </c>
      <c r="FE1155" s="1062">
        <v>17</v>
      </c>
      <c r="FF1155" s="1082">
        <v>1</v>
      </c>
      <c r="FJ1155" s="1062">
        <v>1</v>
      </c>
      <c r="FK1155" s="1062">
        <v>1</v>
      </c>
      <c r="FL1155" s="1062">
        <v>3</v>
      </c>
      <c r="FM1155" s="1062">
        <v>5</v>
      </c>
      <c r="FN1155" s="1124">
        <v>1</v>
      </c>
      <c r="FQ1155" s="1062">
        <v>1</v>
      </c>
      <c r="FR1155" s="1062">
        <v>2</v>
      </c>
      <c r="FS1155" s="1062">
        <v>6</v>
      </c>
      <c r="FT1155" s="1062">
        <v>9</v>
      </c>
      <c r="FU1155" s="1076">
        <v>1</v>
      </c>
      <c r="FY1155" s="1062">
        <v>1</v>
      </c>
      <c r="FZ1155" s="1062">
        <v>2</v>
      </c>
      <c r="GA1155" s="1062">
        <v>0</v>
      </c>
      <c r="GB1155" s="590">
        <v>3</v>
      </c>
      <c r="GC1155" s="1139">
        <v>1</v>
      </c>
      <c r="GE1155" s="589">
        <v>16</v>
      </c>
      <c r="GF1155" s="589">
        <v>7</v>
      </c>
      <c r="GG1155" s="589">
        <v>28</v>
      </c>
      <c r="GH1155" s="586">
        <v>1</v>
      </c>
      <c r="GI1155" s="586">
        <v>0</v>
      </c>
      <c r="GJ1155" s="586">
        <v>0</v>
      </c>
      <c r="GK1155" s="586">
        <v>0</v>
      </c>
    </row>
    <row r="1156" spans="1:195" hidden="1" x14ac:dyDescent="0.35">
      <c r="A1156" s="1225">
        <v>44340</v>
      </c>
      <c r="Q1156" s="1062">
        <v>1</v>
      </c>
      <c r="R1156" s="1062">
        <v>0</v>
      </c>
      <c r="S1156" s="1062">
        <v>6</v>
      </c>
      <c r="T1156" s="1062">
        <v>7</v>
      </c>
      <c r="U1156" s="1076">
        <v>1</v>
      </c>
      <c r="W1156" s="1062">
        <v>2</v>
      </c>
      <c r="X1156" s="1062">
        <v>0</v>
      </c>
      <c r="Y1156" s="1062">
        <v>7</v>
      </c>
      <c r="Z1156" s="1062">
        <v>9</v>
      </c>
      <c r="AA1156" s="1076">
        <v>1</v>
      </c>
      <c r="AC1156" s="1062">
        <v>4</v>
      </c>
      <c r="AD1156" s="1062">
        <v>0</v>
      </c>
      <c r="AE1156" s="1062">
        <v>4</v>
      </c>
      <c r="AF1156" s="1062">
        <v>8</v>
      </c>
      <c r="AG1156" s="1076">
        <v>1</v>
      </c>
      <c r="AJ1156" s="1062">
        <v>4</v>
      </c>
      <c r="AK1156" s="1062">
        <v>1</v>
      </c>
      <c r="AL1156" s="1062">
        <v>6</v>
      </c>
      <c r="AM1156" s="1062">
        <v>11</v>
      </c>
      <c r="AN1156" s="1076">
        <v>1</v>
      </c>
      <c r="AQ1156" s="1062">
        <v>2</v>
      </c>
      <c r="AR1156" s="1062">
        <v>3</v>
      </c>
      <c r="AS1156" s="1062">
        <v>5</v>
      </c>
      <c r="AT1156" s="1062">
        <v>10</v>
      </c>
      <c r="AU1156" s="1082">
        <v>0</v>
      </c>
      <c r="AX1156" s="1062">
        <v>2</v>
      </c>
      <c r="AY1156" s="1062">
        <v>3</v>
      </c>
      <c r="AZ1156" s="1062">
        <v>7</v>
      </c>
      <c r="BA1156" s="1062">
        <v>12</v>
      </c>
      <c r="BB1156" s="1082">
        <v>0</v>
      </c>
      <c r="BC1156" s="1082" t="s">
        <v>323</v>
      </c>
      <c r="BM1156" s="1062">
        <v>0</v>
      </c>
      <c r="BN1156" s="1062">
        <v>0</v>
      </c>
      <c r="BO1156" s="1062">
        <v>0</v>
      </c>
      <c r="BP1156" s="1062">
        <v>0</v>
      </c>
      <c r="BQ1156" s="1128">
        <v>1</v>
      </c>
      <c r="BR1156" s="1081">
        <v>0</v>
      </c>
      <c r="BS1156" s="1062">
        <v>0</v>
      </c>
      <c r="BT1156" s="1062">
        <v>0</v>
      </c>
      <c r="BU1156" s="1062">
        <v>0</v>
      </c>
      <c r="BV1156" s="1062">
        <v>0</v>
      </c>
      <c r="BW1156" s="1076">
        <v>1</v>
      </c>
      <c r="CA1156" s="1062">
        <v>4</v>
      </c>
      <c r="CB1156" s="1062">
        <v>2</v>
      </c>
      <c r="CC1156" s="1062">
        <v>3</v>
      </c>
      <c r="CD1156" s="1062">
        <v>9</v>
      </c>
      <c r="CE1156" s="1082">
        <v>0</v>
      </c>
      <c r="CF1156" s="1082" t="s">
        <v>323</v>
      </c>
      <c r="CH1156" s="1062">
        <v>6</v>
      </c>
      <c r="CI1156" s="1062">
        <v>7</v>
      </c>
      <c r="CJ1156" s="1062">
        <v>19</v>
      </c>
      <c r="CK1156" s="1062">
        <v>32</v>
      </c>
      <c r="CL1156" s="1082">
        <v>0</v>
      </c>
      <c r="CP1156" s="1062">
        <v>0</v>
      </c>
      <c r="CQ1156" s="1062">
        <v>0</v>
      </c>
      <c r="CR1156" s="1062">
        <v>0</v>
      </c>
      <c r="CS1156" s="1062">
        <v>0</v>
      </c>
      <c r="CT1156" s="1082">
        <v>1</v>
      </c>
      <c r="CU1156" s="1082" t="s">
        <v>323</v>
      </c>
      <c r="CW1156" s="1062">
        <v>0</v>
      </c>
      <c r="CX1156" s="1062">
        <v>0</v>
      </c>
      <c r="CY1156" s="1062">
        <v>0</v>
      </c>
      <c r="CZ1156" s="1062">
        <v>0</v>
      </c>
      <c r="DA1156" s="1082">
        <v>1</v>
      </c>
      <c r="DB1156" s="1082"/>
      <c r="DC1156" s="1082"/>
      <c r="DD1156" s="1082"/>
      <c r="DE1156" s="1082"/>
      <c r="DF1156" s="1082"/>
      <c r="DG1156" s="1082"/>
      <c r="DH1156" s="1082"/>
      <c r="DI1156" s="1082"/>
      <c r="DJ1156" s="1082"/>
      <c r="DK1156" s="1082"/>
      <c r="DL1156" s="1082"/>
      <c r="EF1156" s="1062">
        <v>4</v>
      </c>
      <c r="EG1156" s="1062">
        <v>1</v>
      </c>
      <c r="EH1156" s="1062">
        <v>2</v>
      </c>
      <c r="EI1156" s="1062">
        <v>7</v>
      </c>
      <c r="EJ1156" s="1082">
        <v>1</v>
      </c>
      <c r="EM1156" s="1062">
        <v>4</v>
      </c>
      <c r="EN1156" s="1062">
        <v>6</v>
      </c>
      <c r="EO1156" s="1062">
        <v>14</v>
      </c>
      <c r="EP1156" s="1062">
        <v>24</v>
      </c>
      <c r="EQ1156" s="1082">
        <v>1</v>
      </c>
      <c r="ER1156" s="1082" t="s">
        <v>323</v>
      </c>
      <c r="EU1156" s="1062">
        <v>0</v>
      </c>
      <c r="EV1156" s="1062">
        <v>4</v>
      </c>
      <c r="EW1156" s="1062">
        <v>3</v>
      </c>
      <c r="EX1156" s="1062">
        <v>7</v>
      </c>
      <c r="EY1156" s="1081">
        <v>1</v>
      </c>
      <c r="FB1156" s="1062">
        <v>1</v>
      </c>
      <c r="FC1156" s="1062">
        <v>5</v>
      </c>
      <c r="FD1156" s="1062">
        <v>9</v>
      </c>
      <c r="FE1156" s="1062">
        <v>15</v>
      </c>
      <c r="FF1156" s="1082">
        <v>1</v>
      </c>
      <c r="FJ1156" s="1062">
        <v>9</v>
      </c>
      <c r="FK1156" s="1062">
        <v>0</v>
      </c>
      <c r="FL1156" s="1062">
        <v>3</v>
      </c>
      <c r="FM1156" s="1062">
        <v>12</v>
      </c>
      <c r="FN1156" s="1124">
        <v>1</v>
      </c>
      <c r="FQ1156" s="1062">
        <v>11</v>
      </c>
      <c r="FR1156" s="1062">
        <v>6</v>
      </c>
      <c r="FS1156" s="1062">
        <v>14</v>
      </c>
      <c r="FT1156" s="1062">
        <v>31</v>
      </c>
      <c r="FU1156" s="1076">
        <v>1</v>
      </c>
      <c r="FY1156" s="1062">
        <v>1</v>
      </c>
      <c r="FZ1156" s="1062">
        <v>0</v>
      </c>
      <c r="GA1156" s="1062">
        <v>1</v>
      </c>
      <c r="GB1156" s="590">
        <v>2</v>
      </c>
      <c r="GC1156" s="1139">
        <v>1</v>
      </c>
      <c r="GE1156" s="589">
        <v>25</v>
      </c>
      <c r="GF1156" s="589">
        <v>10</v>
      </c>
      <c r="GG1156" s="589">
        <v>27</v>
      </c>
      <c r="GH1156" s="586">
        <v>0</v>
      </c>
      <c r="GI1156" s="586">
        <v>0</v>
      </c>
      <c r="GJ1156" s="586">
        <v>0</v>
      </c>
      <c r="GK1156" s="586">
        <v>0</v>
      </c>
    </row>
    <row r="1157" spans="1:195" hidden="1" x14ac:dyDescent="0.35">
      <c r="A1157" s="1225">
        <v>44341</v>
      </c>
      <c r="Q1157" s="1062">
        <v>1</v>
      </c>
      <c r="R1157" s="1062">
        <v>5</v>
      </c>
      <c r="S1157" s="1062">
        <v>8</v>
      </c>
      <c r="T1157" s="1062">
        <v>14</v>
      </c>
      <c r="U1157" s="1076">
        <v>1</v>
      </c>
      <c r="W1157" s="1062">
        <v>1</v>
      </c>
      <c r="X1157" s="1062">
        <v>7</v>
      </c>
      <c r="Y1157" s="1062">
        <v>11</v>
      </c>
      <c r="Z1157" s="1062">
        <v>19</v>
      </c>
      <c r="AA1157" s="1076">
        <v>1</v>
      </c>
      <c r="AC1157" s="1062">
        <v>7</v>
      </c>
      <c r="AD1157" s="1062">
        <v>3</v>
      </c>
      <c r="AE1157" s="1062">
        <v>7</v>
      </c>
      <c r="AF1157" s="1062">
        <v>17</v>
      </c>
      <c r="AG1157" s="1076">
        <v>1</v>
      </c>
      <c r="AJ1157" s="1062">
        <v>7</v>
      </c>
      <c r="AK1157" s="1062">
        <v>4</v>
      </c>
      <c r="AL1157" s="1062">
        <v>7</v>
      </c>
      <c r="AM1157" s="1062">
        <v>18</v>
      </c>
      <c r="AN1157" s="1076">
        <v>1</v>
      </c>
      <c r="AQ1157" s="1062">
        <v>0</v>
      </c>
      <c r="AR1157" s="1062">
        <v>5</v>
      </c>
      <c r="AS1157" s="1062">
        <v>3</v>
      </c>
      <c r="AT1157" s="1062">
        <v>8</v>
      </c>
      <c r="AU1157" s="1082">
        <v>0</v>
      </c>
      <c r="AX1157" s="1062">
        <v>0</v>
      </c>
      <c r="AY1157" s="1062">
        <v>6</v>
      </c>
      <c r="AZ1157" s="1062">
        <v>5</v>
      </c>
      <c r="BA1157" s="1062">
        <v>11</v>
      </c>
      <c r="BB1157" s="1082">
        <v>0</v>
      </c>
      <c r="BC1157" s="1082" t="s">
        <v>323</v>
      </c>
      <c r="BM1157" s="1062">
        <v>0</v>
      </c>
      <c r="BN1157" s="1062">
        <v>0</v>
      </c>
      <c r="BO1157" s="1062">
        <v>0</v>
      </c>
      <c r="BP1157" s="1062">
        <v>0</v>
      </c>
      <c r="BQ1157" s="1128">
        <v>1</v>
      </c>
      <c r="BR1157" s="1081">
        <v>0</v>
      </c>
      <c r="BS1157" s="1062">
        <v>0</v>
      </c>
      <c r="BT1157" s="1062">
        <v>0</v>
      </c>
      <c r="BU1157" s="1062">
        <v>0</v>
      </c>
      <c r="BV1157" s="1062">
        <v>0</v>
      </c>
      <c r="BW1157" s="1076">
        <v>1</v>
      </c>
      <c r="CA1157" s="1062">
        <v>7</v>
      </c>
      <c r="CB1157" s="1062">
        <v>4</v>
      </c>
      <c r="CC1157" s="1062">
        <v>2</v>
      </c>
      <c r="CD1157" s="1062">
        <v>13</v>
      </c>
      <c r="CE1157" s="1082">
        <v>0</v>
      </c>
      <c r="CF1157" s="1082" t="s">
        <v>323</v>
      </c>
      <c r="CH1157" s="1062">
        <v>7</v>
      </c>
      <c r="CI1157" s="1062">
        <v>7</v>
      </c>
      <c r="CJ1157" s="1062">
        <v>6</v>
      </c>
      <c r="CK1157" s="1062">
        <v>20</v>
      </c>
      <c r="CL1157" s="1082">
        <v>0</v>
      </c>
      <c r="CP1157" s="1062">
        <v>0</v>
      </c>
      <c r="CQ1157" s="1062">
        <v>0</v>
      </c>
      <c r="CR1157" s="1062">
        <v>0</v>
      </c>
      <c r="CS1157" s="1062">
        <v>0</v>
      </c>
      <c r="CT1157" s="1082">
        <v>1</v>
      </c>
      <c r="CU1157" s="1082" t="s">
        <v>323</v>
      </c>
      <c r="CW1157" s="1062">
        <v>0</v>
      </c>
      <c r="CX1157" s="1062">
        <v>0</v>
      </c>
      <c r="CY1157" s="1062">
        <v>0</v>
      </c>
      <c r="CZ1157" s="1062">
        <v>0</v>
      </c>
      <c r="DA1157" s="1082">
        <v>1</v>
      </c>
      <c r="DB1157" s="1082"/>
      <c r="DC1157" s="1082"/>
      <c r="DD1157" s="1082"/>
      <c r="DE1157" s="1082"/>
      <c r="DF1157" s="1082"/>
      <c r="DG1157" s="1082"/>
      <c r="DH1157" s="1082"/>
      <c r="DI1157" s="1082"/>
      <c r="DJ1157" s="1082"/>
      <c r="DK1157" s="1082"/>
      <c r="DL1157" s="1082"/>
      <c r="EF1157" s="1062">
        <v>4</v>
      </c>
      <c r="EG1157" s="1062">
        <v>2</v>
      </c>
      <c r="EH1157" s="1062">
        <v>2</v>
      </c>
      <c r="EI1157" s="1062">
        <v>8</v>
      </c>
      <c r="EJ1157" s="1082">
        <v>1</v>
      </c>
      <c r="EM1157" s="1062">
        <v>5</v>
      </c>
      <c r="EN1157" s="1062">
        <v>4</v>
      </c>
      <c r="EO1157" s="1062">
        <v>12</v>
      </c>
      <c r="EP1157" s="1062">
        <v>21</v>
      </c>
      <c r="EQ1157" s="1082">
        <v>1</v>
      </c>
      <c r="ER1157" s="1082" t="s">
        <v>323</v>
      </c>
      <c r="EU1157" s="1062">
        <v>2</v>
      </c>
      <c r="EV1157" s="1062">
        <v>2</v>
      </c>
      <c r="EW1157" s="1062">
        <v>7</v>
      </c>
      <c r="EX1157" s="1062">
        <v>11</v>
      </c>
      <c r="EY1157" s="1081">
        <v>1</v>
      </c>
      <c r="FB1157" s="1062">
        <v>4</v>
      </c>
      <c r="FC1157" s="1062">
        <v>3</v>
      </c>
      <c r="FD1157" s="1062">
        <v>9</v>
      </c>
      <c r="FE1157" s="1062">
        <v>16</v>
      </c>
      <c r="FF1157" s="1082">
        <v>1</v>
      </c>
      <c r="FJ1157" s="1062">
        <v>0</v>
      </c>
      <c r="FK1157" s="1062">
        <v>0</v>
      </c>
      <c r="FL1157" s="1062">
        <v>0</v>
      </c>
      <c r="FM1157" s="1062">
        <v>0</v>
      </c>
      <c r="FN1157" s="1124">
        <v>1</v>
      </c>
      <c r="FQ1157" s="1062">
        <v>0</v>
      </c>
      <c r="FR1157" s="1062">
        <v>0</v>
      </c>
      <c r="FS1157" s="1062">
        <v>0</v>
      </c>
      <c r="FT1157" s="1062">
        <v>0</v>
      </c>
      <c r="FU1157" s="1076">
        <v>1</v>
      </c>
      <c r="FY1157" s="1062">
        <v>1</v>
      </c>
      <c r="FZ1157" s="1062">
        <v>1</v>
      </c>
      <c r="GA1157" s="1062">
        <v>0</v>
      </c>
      <c r="GB1157" s="590">
        <v>2</v>
      </c>
      <c r="GC1157" s="1139">
        <v>1</v>
      </c>
      <c r="GE1157" s="589">
        <v>22</v>
      </c>
      <c r="GF1157" s="589">
        <v>22</v>
      </c>
      <c r="GG1157" s="589">
        <v>29</v>
      </c>
      <c r="GH1157" s="586">
        <v>2</v>
      </c>
      <c r="GI1157" s="586">
        <v>4</v>
      </c>
      <c r="GJ1157" s="586">
        <v>0</v>
      </c>
      <c r="GK1157" s="586">
        <v>0</v>
      </c>
    </row>
    <row r="1158" spans="1:195" hidden="1" x14ac:dyDescent="0.35">
      <c r="A1158" s="1225">
        <v>44342</v>
      </c>
      <c r="Q1158" s="1062">
        <v>1</v>
      </c>
      <c r="R1158" s="1062">
        <v>7</v>
      </c>
      <c r="S1158" s="1062">
        <v>11</v>
      </c>
      <c r="T1158" s="1062">
        <v>19</v>
      </c>
      <c r="U1158" s="1076">
        <v>1</v>
      </c>
      <c r="W1158" s="1062">
        <v>1</v>
      </c>
      <c r="X1158" s="1062">
        <v>8</v>
      </c>
      <c r="Y1158" s="1062">
        <v>13</v>
      </c>
      <c r="Z1158" s="1062">
        <v>22</v>
      </c>
      <c r="AA1158" s="1076">
        <v>1</v>
      </c>
      <c r="AC1158" s="1062">
        <v>4</v>
      </c>
      <c r="AD1158" s="1062">
        <v>9</v>
      </c>
      <c r="AE1158" s="1062">
        <v>9</v>
      </c>
      <c r="AF1158" s="1062">
        <v>22</v>
      </c>
      <c r="AG1158" s="1076">
        <v>1</v>
      </c>
      <c r="AJ1158" s="1062">
        <v>4</v>
      </c>
      <c r="AK1158" s="1062">
        <v>9</v>
      </c>
      <c r="AL1158" s="1062">
        <v>11</v>
      </c>
      <c r="AM1158" s="1062">
        <v>24</v>
      </c>
      <c r="AN1158" s="1076">
        <v>1</v>
      </c>
      <c r="AQ1158" s="1062">
        <v>1</v>
      </c>
      <c r="AR1158" s="1062">
        <v>0</v>
      </c>
      <c r="AS1158" s="1062">
        <v>4</v>
      </c>
      <c r="AT1158" s="1062">
        <v>5</v>
      </c>
      <c r="AU1158" s="1082">
        <v>0</v>
      </c>
      <c r="AX1158" s="1062">
        <v>1</v>
      </c>
      <c r="AY1158" s="1062">
        <v>0</v>
      </c>
      <c r="AZ1158" s="1062">
        <v>8</v>
      </c>
      <c r="BA1158" s="1062">
        <v>9</v>
      </c>
      <c r="BB1158" s="1082">
        <v>0</v>
      </c>
      <c r="BC1158" s="1082" t="s">
        <v>323</v>
      </c>
      <c r="BM1158" s="1062">
        <v>0</v>
      </c>
      <c r="BN1158" s="1062">
        <v>0</v>
      </c>
      <c r="BO1158" s="1062">
        <v>0</v>
      </c>
      <c r="BP1158" s="1062">
        <v>0</v>
      </c>
      <c r="BQ1158" s="1128">
        <v>1</v>
      </c>
      <c r="BR1158" s="1081">
        <v>0</v>
      </c>
      <c r="BS1158" s="1062">
        <v>0</v>
      </c>
      <c r="BT1158" s="1062">
        <v>0</v>
      </c>
      <c r="BU1158" s="1062">
        <v>0</v>
      </c>
      <c r="BV1158" s="1062">
        <v>0</v>
      </c>
      <c r="BW1158" s="1076">
        <v>1</v>
      </c>
      <c r="CA1158" s="1062">
        <v>9</v>
      </c>
      <c r="CB1158" s="1062">
        <v>1</v>
      </c>
      <c r="CC1158" s="1062">
        <v>1</v>
      </c>
      <c r="CD1158" s="1062">
        <v>11</v>
      </c>
      <c r="CE1158" s="1082">
        <v>0</v>
      </c>
      <c r="CF1158" s="1082" t="s">
        <v>323</v>
      </c>
      <c r="CH1158" s="1062">
        <v>9</v>
      </c>
      <c r="CI1158" s="1062">
        <v>3</v>
      </c>
      <c r="CJ1158" s="1062">
        <v>4</v>
      </c>
      <c r="CK1158" s="1062">
        <v>16</v>
      </c>
      <c r="CL1158" s="1082">
        <v>0</v>
      </c>
      <c r="CP1158" s="1062">
        <v>0</v>
      </c>
      <c r="CQ1158" s="1062">
        <v>0</v>
      </c>
      <c r="CR1158" s="1062">
        <v>0</v>
      </c>
      <c r="CS1158" s="1062">
        <v>0</v>
      </c>
      <c r="CT1158" s="1082">
        <v>1</v>
      </c>
      <c r="CU1158" s="1082" t="s">
        <v>323</v>
      </c>
      <c r="CW1158" s="1062">
        <v>0</v>
      </c>
      <c r="CX1158" s="1062">
        <v>0</v>
      </c>
      <c r="CY1158" s="1062">
        <v>0</v>
      </c>
      <c r="CZ1158" s="1062">
        <v>0</v>
      </c>
      <c r="DA1158" s="1082">
        <v>1</v>
      </c>
      <c r="DB1158" s="1082"/>
      <c r="DC1158" s="1082"/>
      <c r="DD1158" s="1082"/>
      <c r="DE1158" s="1082"/>
      <c r="DF1158" s="1082"/>
      <c r="DG1158" s="1082"/>
      <c r="DH1158" s="1082"/>
      <c r="DI1158" s="1082"/>
      <c r="DJ1158" s="1082"/>
      <c r="DK1158" s="1082"/>
      <c r="DL1158" s="1082"/>
      <c r="EF1158" s="1062">
        <v>6</v>
      </c>
      <c r="EG1158" s="1062">
        <v>8</v>
      </c>
      <c r="EH1158" s="1062">
        <v>1</v>
      </c>
      <c r="EI1158" s="1062">
        <v>15</v>
      </c>
      <c r="EJ1158" s="1082">
        <v>1</v>
      </c>
      <c r="EM1158" s="1062">
        <v>6</v>
      </c>
      <c r="EN1158" s="1062">
        <v>8</v>
      </c>
      <c r="EO1158" s="1062">
        <v>5</v>
      </c>
      <c r="EP1158" s="1062">
        <v>19</v>
      </c>
      <c r="EQ1158" s="1082">
        <v>1</v>
      </c>
      <c r="ER1158" s="1082" t="s">
        <v>323</v>
      </c>
      <c r="EU1158" s="1062">
        <v>1</v>
      </c>
      <c r="EV1158" s="1062">
        <v>4</v>
      </c>
      <c r="EW1158" s="1062">
        <v>3</v>
      </c>
      <c r="EX1158" s="1062">
        <v>8</v>
      </c>
      <c r="EY1158" s="1081">
        <v>1</v>
      </c>
      <c r="FB1158" s="1062">
        <v>1</v>
      </c>
      <c r="FC1158" s="1062">
        <v>5</v>
      </c>
      <c r="FD1158" s="1062">
        <v>7</v>
      </c>
      <c r="FE1158" s="1062">
        <v>13</v>
      </c>
      <c r="FF1158" s="1082">
        <v>1</v>
      </c>
      <c r="FJ1158" s="1062">
        <v>0</v>
      </c>
      <c r="FK1158" s="1062">
        <v>0</v>
      </c>
      <c r="FL1158" s="1062">
        <v>0</v>
      </c>
      <c r="FM1158" s="1062">
        <v>0</v>
      </c>
      <c r="FN1158" s="1124">
        <v>1</v>
      </c>
      <c r="FQ1158" s="1062">
        <v>0</v>
      </c>
      <c r="FR1158" s="1062">
        <v>0</v>
      </c>
      <c r="FS1158" s="1062">
        <v>0</v>
      </c>
      <c r="FT1158" s="1062">
        <v>0</v>
      </c>
      <c r="FU1158" s="1076">
        <v>1</v>
      </c>
      <c r="FY1158" s="1062">
        <v>1</v>
      </c>
      <c r="FZ1158" s="1062">
        <v>3</v>
      </c>
      <c r="GA1158" s="1062">
        <v>6</v>
      </c>
      <c r="GB1158" s="590">
        <v>10</v>
      </c>
      <c r="GC1158" s="1139">
        <v>1</v>
      </c>
      <c r="GE1158" s="589">
        <v>23</v>
      </c>
      <c r="GF1158" s="589">
        <v>32</v>
      </c>
      <c r="GG1158" s="589">
        <v>35</v>
      </c>
      <c r="GH1158" s="586">
        <v>3</v>
      </c>
      <c r="GI1158" s="586">
        <v>5</v>
      </c>
      <c r="GJ1158" s="586">
        <v>0</v>
      </c>
      <c r="GK1158" s="586">
        <v>0</v>
      </c>
    </row>
    <row r="1159" spans="1:195" hidden="1" x14ac:dyDescent="0.35">
      <c r="A1159" s="1225">
        <v>44343</v>
      </c>
      <c r="Q1159" s="1062">
        <v>0</v>
      </c>
      <c r="R1159" s="1062">
        <v>3</v>
      </c>
      <c r="S1159" s="1062">
        <v>4</v>
      </c>
      <c r="T1159" s="1062">
        <v>7</v>
      </c>
      <c r="U1159" s="1076">
        <v>1</v>
      </c>
      <c r="W1159" s="1062">
        <v>0</v>
      </c>
      <c r="X1159" s="1062">
        <v>4</v>
      </c>
      <c r="Y1159" s="1062">
        <v>6</v>
      </c>
      <c r="Z1159" s="1062">
        <v>10</v>
      </c>
      <c r="AA1159" s="1076">
        <v>1</v>
      </c>
      <c r="AC1159" s="1062">
        <v>7</v>
      </c>
      <c r="AD1159" s="1062">
        <v>3</v>
      </c>
      <c r="AE1159" s="1062">
        <v>9</v>
      </c>
      <c r="AF1159" s="1062">
        <v>19</v>
      </c>
      <c r="AG1159" s="1076">
        <v>1</v>
      </c>
      <c r="AJ1159" s="1062">
        <v>7</v>
      </c>
      <c r="AK1159" s="1062">
        <v>6</v>
      </c>
      <c r="AL1159" s="1062">
        <v>10</v>
      </c>
      <c r="AM1159" s="1062">
        <v>23</v>
      </c>
      <c r="AN1159" s="1076">
        <v>1</v>
      </c>
      <c r="AQ1159" s="1062">
        <v>4</v>
      </c>
      <c r="AR1159" s="1062">
        <v>1</v>
      </c>
      <c r="AS1159" s="1062">
        <v>4</v>
      </c>
      <c r="AT1159" s="1062">
        <v>9</v>
      </c>
      <c r="AU1159" s="1082">
        <v>0</v>
      </c>
      <c r="AX1159" s="1062">
        <v>4</v>
      </c>
      <c r="AY1159" s="1062">
        <v>2</v>
      </c>
      <c r="AZ1159" s="1062">
        <v>5</v>
      </c>
      <c r="BA1159" s="1062">
        <v>11</v>
      </c>
      <c r="BB1159" s="1082">
        <v>0</v>
      </c>
      <c r="BC1159" s="1082" t="s">
        <v>323</v>
      </c>
      <c r="BM1159" s="1062">
        <v>0</v>
      </c>
      <c r="BN1159" s="1062">
        <v>0</v>
      </c>
      <c r="BO1159" s="1062">
        <v>0</v>
      </c>
      <c r="BP1159" s="1062">
        <v>0</v>
      </c>
      <c r="BQ1159" s="1128">
        <v>1</v>
      </c>
      <c r="BR1159" s="1081">
        <v>0</v>
      </c>
      <c r="BS1159" s="1062">
        <v>0</v>
      </c>
      <c r="BT1159" s="1062">
        <v>0</v>
      </c>
      <c r="BU1159" s="1062">
        <v>0</v>
      </c>
      <c r="BV1159" s="1062">
        <v>0</v>
      </c>
      <c r="BW1159" s="1076">
        <v>1</v>
      </c>
      <c r="CA1159" s="1062">
        <v>0</v>
      </c>
      <c r="CB1159" s="1062">
        <v>0</v>
      </c>
      <c r="CC1159" s="1062">
        <v>0</v>
      </c>
      <c r="CD1159" s="1062">
        <v>0</v>
      </c>
      <c r="CE1159" s="1082">
        <v>0</v>
      </c>
      <c r="CF1159" s="1082" t="s">
        <v>323</v>
      </c>
      <c r="CH1159" s="1062">
        <v>0</v>
      </c>
      <c r="CI1159" s="1062">
        <v>0</v>
      </c>
      <c r="CJ1159" s="1062">
        <v>0</v>
      </c>
      <c r="CK1159" s="1062">
        <v>0</v>
      </c>
      <c r="CL1159" s="1082">
        <v>0</v>
      </c>
      <c r="CP1159" s="1062">
        <v>0</v>
      </c>
      <c r="CQ1159" s="1062">
        <v>2</v>
      </c>
      <c r="CR1159" s="1062">
        <v>1</v>
      </c>
      <c r="CS1159" s="1062">
        <v>3</v>
      </c>
      <c r="CT1159" s="1082">
        <v>1</v>
      </c>
      <c r="CU1159" s="1082" t="s">
        <v>323</v>
      </c>
      <c r="CW1159" s="1062">
        <v>0</v>
      </c>
      <c r="CX1159" s="1062">
        <v>4</v>
      </c>
      <c r="CY1159" s="1062">
        <v>1</v>
      </c>
      <c r="CZ1159" s="1062">
        <v>5</v>
      </c>
      <c r="DA1159" s="1082">
        <v>1</v>
      </c>
      <c r="DB1159" s="1082"/>
      <c r="DC1159" s="1082"/>
      <c r="DD1159" s="1082"/>
      <c r="DE1159" s="1082"/>
      <c r="DF1159" s="1082"/>
      <c r="DG1159" s="1082"/>
      <c r="DH1159" s="1082"/>
      <c r="DI1159" s="1082"/>
      <c r="DJ1159" s="1082"/>
      <c r="DK1159" s="1082"/>
      <c r="DL1159" s="1082"/>
      <c r="EF1159" s="1062">
        <v>2</v>
      </c>
      <c r="EG1159" s="1062">
        <v>1</v>
      </c>
      <c r="EH1159" s="1062">
        <v>2</v>
      </c>
      <c r="EI1159" s="1062">
        <v>5</v>
      </c>
      <c r="EJ1159" s="1082">
        <v>1</v>
      </c>
      <c r="EM1159" s="1062">
        <v>1</v>
      </c>
      <c r="EN1159" s="1062">
        <v>8</v>
      </c>
      <c r="EO1159" s="1062">
        <v>7</v>
      </c>
      <c r="EP1159" s="1062">
        <v>16</v>
      </c>
      <c r="EQ1159" s="1082">
        <v>1</v>
      </c>
      <c r="ER1159" s="1082" t="s">
        <v>323</v>
      </c>
      <c r="EU1159" s="1062">
        <v>0</v>
      </c>
      <c r="EV1159" s="1062">
        <v>0</v>
      </c>
      <c r="EW1159" s="1062">
        <v>0</v>
      </c>
      <c r="EX1159" s="1062">
        <v>0</v>
      </c>
      <c r="EY1159" s="1081">
        <v>1</v>
      </c>
      <c r="FB1159" s="1062">
        <v>0</v>
      </c>
      <c r="FC1159" s="1062">
        <v>0</v>
      </c>
      <c r="FD1159" s="1062">
        <v>0</v>
      </c>
      <c r="FE1159" s="1062">
        <v>0</v>
      </c>
      <c r="FF1159" s="1082">
        <v>1</v>
      </c>
      <c r="FJ1159" s="1062">
        <v>7</v>
      </c>
      <c r="FK1159" s="1062">
        <v>6</v>
      </c>
      <c r="FL1159" s="1062">
        <v>6</v>
      </c>
      <c r="FM1159" s="1062">
        <v>19</v>
      </c>
      <c r="FN1159" s="1124">
        <v>1</v>
      </c>
      <c r="FQ1159" s="1062">
        <v>8</v>
      </c>
      <c r="FR1159" s="1062">
        <v>10</v>
      </c>
      <c r="FS1159" s="1062">
        <v>13</v>
      </c>
      <c r="FT1159" s="1062">
        <v>31</v>
      </c>
      <c r="FU1159" s="1076">
        <v>1</v>
      </c>
      <c r="FY1159" s="1062">
        <v>0</v>
      </c>
      <c r="FZ1159" s="1062">
        <v>0</v>
      </c>
      <c r="GA1159" s="1062">
        <v>1</v>
      </c>
      <c r="GB1159" s="590">
        <v>1</v>
      </c>
      <c r="GC1159" s="1139">
        <v>1</v>
      </c>
      <c r="GE1159" s="589">
        <v>20</v>
      </c>
      <c r="GF1159" s="589">
        <v>16</v>
      </c>
      <c r="GG1159" s="589">
        <v>27</v>
      </c>
      <c r="GH1159" s="586">
        <v>0</v>
      </c>
      <c r="GI1159" s="586">
        <v>2</v>
      </c>
      <c r="GJ1159" s="586">
        <v>0</v>
      </c>
      <c r="GK1159" s="586">
        <v>0</v>
      </c>
    </row>
    <row r="1160" spans="1:195" hidden="1" x14ac:dyDescent="0.35">
      <c r="A1160" s="1227">
        <v>44344</v>
      </c>
      <c r="Q1160" s="1062">
        <v>1</v>
      </c>
      <c r="R1160" s="1062">
        <v>4</v>
      </c>
      <c r="S1160" s="1062">
        <v>9</v>
      </c>
      <c r="T1160" s="1062">
        <v>14</v>
      </c>
      <c r="U1160" s="1076">
        <v>1</v>
      </c>
      <c r="W1160" s="1062">
        <v>1</v>
      </c>
      <c r="X1160" s="1062">
        <v>5</v>
      </c>
      <c r="Y1160" s="1062">
        <v>10</v>
      </c>
      <c r="Z1160" s="1062">
        <v>16</v>
      </c>
      <c r="AA1160" s="1076">
        <v>1</v>
      </c>
      <c r="AC1160" s="1062">
        <v>0</v>
      </c>
      <c r="AD1160" s="1062">
        <v>0</v>
      </c>
      <c r="AE1160" s="1062">
        <v>0</v>
      </c>
      <c r="AF1160" s="1062">
        <v>0</v>
      </c>
      <c r="AG1160" s="1076">
        <v>1</v>
      </c>
      <c r="AJ1160" s="1062">
        <v>0</v>
      </c>
      <c r="AK1160" s="1062">
        <v>0</v>
      </c>
      <c r="AL1160" s="1062">
        <v>0</v>
      </c>
      <c r="AM1160" s="1062">
        <v>0</v>
      </c>
      <c r="AN1160" s="1076">
        <v>1</v>
      </c>
      <c r="AQ1160" s="1062">
        <v>4</v>
      </c>
      <c r="AR1160" s="1062">
        <v>2</v>
      </c>
      <c r="AS1160" s="1062">
        <v>3</v>
      </c>
      <c r="AT1160" s="1062">
        <v>9</v>
      </c>
      <c r="AU1160" s="1082">
        <v>0</v>
      </c>
      <c r="AX1160" s="1062">
        <v>4</v>
      </c>
      <c r="AY1160" s="1062">
        <v>6</v>
      </c>
      <c r="AZ1160" s="1062">
        <v>6</v>
      </c>
      <c r="BA1160" s="1062">
        <v>16</v>
      </c>
      <c r="BB1160" s="1082">
        <v>0</v>
      </c>
      <c r="BC1160" s="1082" t="s">
        <v>323</v>
      </c>
      <c r="BM1160" s="1062">
        <v>0</v>
      </c>
      <c r="BN1160" s="1062">
        <v>0</v>
      </c>
      <c r="BO1160" s="1062">
        <v>0</v>
      </c>
      <c r="BP1160" s="1062">
        <v>0</v>
      </c>
      <c r="BQ1160" s="1128">
        <v>1</v>
      </c>
      <c r="BR1160" s="1081">
        <v>0</v>
      </c>
      <c r="BS1160" s="1062">
        <v>0</v>
      </c>
      <c r="BT1160" s="1062">
        <v>0</v>
      </c>
      <c r="BU1160" s="1062">
        <v>0</v>
      </c>
      <c r="BV1160" s="1062">
        <v>0</v>
      </c>
      <c r="BW1160" s="1076">
        <v>1</v>
      </c>
      <c r="CA1160" s="1062">
        <v>4</v>
      </c>
      <c r="CB1160" s="1062">
        <v>0</v>
      </c>
      <c r="CC1160" s="1062">
        <v>0</v>
      </c>
      <c r="CD1160" s="1062">
        <v>4</v>
      </c>
      <c r="CE1160" s="1082">
        <v>0</v>
      </c>
      <c r="CF1160" s="1082" t="s">
        <v>323</v>
      </c>
      <c r="CH1160" s="1062">
        <v>8</v>
      </c>
      <c r="CI1160" s="1062">
        <v>1</v>
      </c>
      <c r="CJ1160" s="1062">
        <v>7</v>
      </c>
      <c r="CK1160" s="1062">
        <v>16</v>
      </c>
      <c r="CL1160" s="1082">
        <v>0</v>
      </c>
      <c r="CP1160" s="1062">
        <v>0</v>
      </c>
      <c r="CQ1160" s="1062">
        <v>1</v>
      </c>
      <c r="CR1160" s="1062">
        <v>0</v>
      </c>
      <c r="CS1160" s="1062">
        <v>1</v>
      </c>
      <c r="CT1160" s="1082">
        <v>1</v>
      </c>
      <c r="CU1160" s="1082" t="s">
        <v>323</v>
      </c>
      <c r="CW1160" s="1062">
        <v>0</v>
      </c>
      <c r="CX1160" s="1062">
        <v>1</v>
      </c>
      <c r="CY1160" s="1062">
        <v>0</v>
      </c>
      <c r="CZ1160" s="1062">
        <v>1</v>
      </c>
      <c r="DA1160" s="1082">
        <v>1</v>
      </c>
      <c r="DB1160" s="1082"/>
      <c r="DC1160" s="1082"/>
      <c r="DD1160" s="1082"/>
      <c r="DE1160" s="1082"/>
      <c r="DF1160" s="1082"/>
      <c r="DG1160" s="1082"/>
      <c r="DH1160" s="1082"/>
      <c r="DI1160" s="1082"/>
      <c r="DJ1160" s="1082"/>
      <c r="DK1160" s="1082"/>
      <c r="DL1160" s="1082"/>
      <c r="EF1160" s="1062">
        <v>3</v>
      </c>
      <c r="EG1160" s="1062">
        <v>1</v>
      </c>
      <c r="EH1160" s="1062">
        <v>4</v>
      </c>
      <c r="EI1160" s="1062">
        <v>8</v>
      </c>
      <c r="EJ1160" s="1082">
        <v>1</v>
      </c>
      <c r="EM1160" s="1062">
        <v>3</v>
      </c>
      <c r="EN1160" s="1062">
        <v>1</v>
      </c>
      <c r="EO1160" s="1062">
        <v>16</v>
      </c>
      <c r="EP1160" s="1062">
        <v>20</v>
      </c>
      <c r="EQ1160" s="1082">
        <v>1</v>
      </c>
      <c r="ER1160" s="1082" t="s">
        <v>323</v>
      </c>
      <c r="EU1160" s="1062">
        <v>1</v>
      </c>
      <c r="EV1160" s="1062">
        <v>1</v>
      </c>
      <c r="EW1160" s="1062">
        <v>3</v>
      </c>
      <c r="EX1160" s="1062">
        <v>5</v>
      </c>
      <c r="EY1160" s="1081">
        <v>1</v>
      </c>
      <c r="FB1160" s="1062">
        <v>4</v>
      </c>
      <c r="FC1160" s="1062">
        <v>1</v>
      </c>
      <c r="FD1160" s="1062">
        <v>6</v>
      </c>
      <c r="FE1160" s="1062">
        <v>11</v>
      </c>
      <c r="FF1160" s="1082">
        <v>1</v>
      </c>
      <c r="FJ1160" s="1062">
        <v>7</v>
      </c>
      <c r="FK1160" s="1062">
        <v>6</v>
      </c>
      <c r="FL1160" s="1062">
        <v>7</v>
      </c>
      <c r="FM1160" s="1062">
        <v>20</v>
      </c>
      <c r="FN1160" s="1124">
        <v>1</v>
      </c>
      <c r="FQ1160" s="1062">
        <v>8</v>
      </c>
      <c r="FR1160" s="1062">
        <v>6</v>
      </c>
      <c r="FS1160" s="1062">
        <v>11</v>
      </c>
      <c r="FT1160" s="1062">
        <v>25</v>
      </c>
      <c r="FU1160" s="1076">
        <v>1</v>
      </c>
      <c r="FY1160" s="1062">
        <v>0</v>
      </c>
      <c r="FZ1160" s="1062">
        <v>0</v>
      </c>
      <c r="GA1160" s="1062">
        <v>0</v>
      </c>
      <c r="GB1160" s="590">
        <v>0</v>
      </c>
      <c r="GC1160" s="1139">
        <v>1</v>
      </c>
      <c r="GE1160" s="589">
        <v>20</v>
      </c>
      <c r="GF1160" s="589">
        <v>15</v>
      </c>
      <c r="GG1160" s="589">
        <v>26</v>
      </c>
      <c r="GH1160" s="586">
        <v>0</v>
      </c>
      <c r="GI1160" s="586">
        <v>0</v>
      </c>
      <c r="GJ1160" s="586">
        <v>0</v>
      </c>
      <c r="GK1160" s="586">
        <v>0</v>
      </c>
    </row>
    <row r="1161" spans="1:195" s="1651" customFormat="1" hidden="1" x14ac:dyDescent="0.35">
      <c r="A1161" s="1637" t="s">
        <v>239</v>
      </c>
      <c r="B1161" s="1638"/>
      <c r="C1161" s="1638"/>
      <c r="D1161" s="1638"/>
      <c r="E1161" s="1638"/>
      <c r="F1161" s="1639"/>
      <c r="G1161" s="1640"/>
      <c r="H1161" s="1641"/>
      <c r="I1161" s="1638"/>
      <c r="J1161" s="1638"/>
      <c r="K1161" s="1638"/>
      <c r="L1161" s="1638"/>
      <c r="M1161" s="1639"/>
      <c r="N1161" s="1639"/>
      <c r="O1161" s="1641"/>
      <c r="P1161" s="1641"/>
      <c r="Q1161" s="1638"/>
      <c r="R1161" s="1638"/>
      <c r="S1161" s="1638"/>
      <c r="T1161" s="1638"/>
      <c r="U1161" s="1639"/>
      <c r="V1161" s="1640"/>
      <c r="W1161" s="1638"/>
      <c r="X1161" s="1638"/>
      <c r="Y1161" s="1638"/>
      <c r="Z1161" s="1638"/>
      <c r="AA1161" s="1639"/>
      <c r="AB1161" s="1639"/>
      <c r="AC1161" s="1638"/>
      <c r="AD1161" s="1638"/>
      <c r="AE1161" s="1638"/>
      <c r="AF1161" s="1638"/>
      <c r="AG1161" s="1639"/>
      <c r="AH1161" s="1642"/>
      <c r="AI1161" s="1641"/>
      <c r="AJ1161" s="1638"/>
      <c r="AK1161" s="1638"/>
      <c r="AL1161" s="1638"/>
      <c r="AM1161" s="1638"/>
      <c r="AN1161" s="1639"/>
      <c r="AO1161" s="1643"/>
      <c r="AP1161" s="1638"/>
      <c r="AQ1161" s="1638"/>
      <c r="AR1161" s="1638"/>
      <c r="AS1161" s="1638"/>
      <c r="AT1161" s="1638"/>
      <c r="AU1161" s="1643"/>
      <c r="AV1161" s="1640"/>
      <c r="AW1161" s="1641"/>
      <c r="AX1161" s="1638"/>
      <c r="AY1161" s="1638"/>
      <c r="AZ1161" s="1638"/>
      <c r="BA1161" s="1638"/>
      <c r="BB1161" s="1643"/>
      <c r="BC1161" s="1643"/>
      <c r="BD1161" s="1641"/>
      <c r="BE1161" s="1641"/>
      <c r="BF1161" s="1638"/>
      <c r="BG1161" s="1638"/>
      <c r="BH1161" s="1638"/>
      <c r="BI1161" s="1638"/>
      <c r="BJ1161" s="1639"/>
      <c r="BK1161" s="1643"/>
      <c r="BL1161" s="1641"/>
      <c r="BM1161" s="1638"/>
      <c r="BN1161" s="1638"/>
      <c r="BO1161" s="1638"/>
      <c r="BP1161" s="1638"/>
      <c r="BQ1161" s="1644"/>
      <c r="BR1161" s="1642"/>
      <c r="BS1161" s="1638"/>
      <c r="BT1161" s="1638"/>
      <c r="BU1161" s="1638"/>
      <c r="BV1161" s="1638"/>
      <c r="BW1161" s="1639"/>
      <c r="BX1161" s="1643"/>
      <c r="BY1161" s="1641"/>
      <c r="BZ1161" s="1641"/>
      <c r="CA1161" s="1638"/>
      <c r="CB1161" s="1638"/>
      <c r="CC1161" s="1638"/>
      <c r="CD1161" s="1638"/>
      <c r="CE1161" s="1643"/>
      <c r="CF1161" s="1643"/>
      <c r="CG1161" s="1641"/>
      <c r="CH1161" s="1638"/>
      <c r="CI1161" s="1638"/>
      <c r="CJ1161" s="1638"/>
      <c r="CK1161" s="1638"/>
      <c r="CL1161" s="1643"/>
      <c r="CM1161" s="1643"/>
      <c r="CN1161" s="1641"/>
      <c r="CO1161" s="1641"/>
      <c r="CP1161" s="1638"/>
      <c r="CQ1161" s="1638"/>
      <c r="CR1161" s="1638"/>
      <c r="CS1161" s="1638"/>
      <c r="CT1161" s="1643"/>
      <c r="CU1161" s="1643"/>
      <c r="CV1161" s="1641"/>
      <c r="CW1161" s="1638"/>
      <c r="CX1161" s="1638"/>
      <c r="CY1161" s="1638"/>
      <c r="CZ1161" s="1638"/>
      <c r="DA1161" s="1643"/>
      <c r="DB1161" s="1643"/>
      <c r="DC1161" s="1643"/>
      <c r="DD1161" s="1643"/>
      <c r="DE1161" s="1643"/>
      <c r="DF1161" s="1643"/>
      <c r="DG1161" s="1643"/>
      <c r="DH1161" s="1643"/>
      <c r="DI1161" s="1643"/>
      <c r="DJ1161" s="1643"/>
      <c r="DK1161" s="1643"/>
      <c r="DL1161" s="1643"/>
      <c r="DM1161" s="1643"/>
      <c r="DN1161" s="1643"/>
      <c r="DO1161" s="1641"/>
      <c r="DP1161" s="1641"/>
      <c r="DQ1161" s="1638"/>
      <c r="DR1161" s="1638"/>
      <c r="DS1161" s="1638"/>
      <c r="DT1161" s="1638"/>
      <c r="DU1161" s="1643"/>
      <c r="DV1161" s="1643"/>
      <c r="DW1161" s="1641"/>
      <c r="DX1161" s="1638"/>
      <c r="DY1161" s="1638"/>
      <c r="DZ1161" s="1638"/>
      <c r="EA1161" s="1638"/>
      <c r="EB1161" s="1643"/>
      <c r="EC1161" s="1643"/>
      <c r="ED1161" s="1641"/>
      <c r="EE1161" s="1641"/>
      <c r="EF1161" s="1638"/>
      <c r="EG1161" s="1638"/>
      <c r="EH1161" s="1638"/>
      <c r="EI1161" s="1638"/>
      <c r="EJ1161" s="1643"/>
      <c r="EK1161" s="1643"/>
      <c r="EL1161" s="1641"/>
      <c r="EM1161" s="1638"/>
      <c r="EN1161" s="1638"/>
      <c r="EO1161" s="1638"/>
      <c r="EP1161" s="1638"/>
      <c r="EQ1161" s="1643"/>
      <c r="ER1161" s="1643"/>
      <c r="ES1161" s="1641"/>
      <c r="ET1161" s="1638"/>
      <c r="EU1161" s="1638"/>
      <c r="EV1161" s="1638"/>
      <c r="EW1161" s="1638"/>
      <c r="EX1161" s="1638"/>
      <c r="EY1161" s="1642"/>
      <c r="EZ1161" s="1645"/>
      <c r="FA1161" s="1641"/>
      <c r="FB1161" s="1638"/>
      <c r="FC1161" s="1638"/>
      <c r="FD1161" s="1638"/>
      <c r="FE1161" s="1638"/>
      <c r="FF1161" s="1643"/>
      <c r="FG1161" s="1643"/>
      <c r="FH1161" s="1646"/>
      <c r="FI1161" s="1647"/>
      <c r="FJ1161" s="1638"/>
      <c r="FK1161" s="1638"/>
      <c r="FL1161" s="1638"/>
      <c r="FM1161" s="1638"/>
      <c r="FN1161" s="1640"/>
      <c r="FO1161" s="1643"/>
      <c r="FP1161" s="1641"/>
      <c r="FQ1161" s="1638"/>
      <c r="FR1161" s="1638"/>
      <c r="FS1161" s="1638"/>
      <c r="FT1161" s="1638"/>
      <c r="FU1161" s="1639"/>
      <c r="FV1161" s="1643"/>
      <c r="FW1161" s="1648"/>
      <c r="FX1161" s="1647"/>
      <c r="FY1161" s="1638"/>
      <c r="FZ1161" s="1638"/>
      <c r="GA1161" s="1638"/>
      <c r="GB1161" s="1641"/>
      <c r="GC1161" s="1649"/>
      <c r="GD1161" s="1642"/>
      <c r="GE1161" s="1650"/>
      <c r="GF1161" s="1650"/>
      <c r="GG1161" s="1650"/>
    </row>
    <row r="1162" spans="1:195" hidden="1" x14ac:dyDescent="0.35">
      <c r="A1162" s="1225">
        <v>44348</v>
      </c>
      <c r="Q1162" s="1062">
        <v>8</v>
      </c>
      <c r="R1162" s="1062">
        <v>5</v>
      </c>
      <c r="S1162" s="1062">
        <v>9</v>
      </c>
      <c r="T1162" s="1062">
        <v>22</v>
      </c>
      <c r="U1162" s="1076">
        <v>1</v>
      </c>
      <c r="W1162" s="1062">
        <v>9</v>
      </c>
      <c r="X1162" s="1062">
        <v>8</v>
      </c>
      <c r="Y1162" s="1062">
        <v>10</v>
      </c>
      <c r="Z1162" s="1062">
        <v>27</v>
      </c>
      <c r="AA1162" s="1076">
        <v>1</v>
      </c>
      <c r="AC1162" s="1062">
        <v>4</v>
      </c>
      <c r="AD1162" s="1062">
        <v>1</v>
      </c>
      <c r="AE1162" s="1062">
        <v>13</v>
      </c>
      <c r="AF1162" s="1062">
        <v>18</v>
      </c>
      <c r="AG1162" s="1076">
        <v>1</v>
      </c>
      <c r="AJ1162" s="1062">
        <v>4</v>
      </c>
      <c r="AK1162" s="1062">
        <v>4</v>
      </c>
      <c r="AL1162" s="1062">
        <v>16</v>
      </c>
      <c r="AM1162" s="1062">
        <v>24</v>
      </c>
      <c r="AN1162" s="1076">
        <v>1</v>
      </c>
      <c r="AQ1162" s="1062">
        <v>0</v>
      </c>
      <c r="AR1162" s="1062">
        <v>0</v>
      </c>
      <c r="AS1162" s="1062">
        <v>0</v>
      </c>
      <c r="AT1162" s="1062">
        <v>0</v>
      </c>
      <c r="AU1162" s="1082">
        <v>0</v>
      </c>
      <c r="AX1162" s="1062">
        <v>0</v>
      </c>
      <c r="AY1162" s="1062">
        <v>0</v>
      </c>
      <c r="AZ1162" s="1062">
        <v>0</v>
      </c>
      <c r="BA1162" s="1062">
        <v>0</v>
      </c>
      <c r="BB1162" s="1082">
        <v>0</v>
      </c>
      <c r="BC1162" s="1082" t="s">
        <v>323</v>
      </c>
      <c r="BM1162" s="1062">
        <v>0</v>
      </c>
      <c r="BN1162" s="1062">
        <v>0</v>
      </c>
      <c r="BO1162" s="1062">
        <v>0</v>
      </c>
      <c r="BP1162" s="1062">
        <v>0</v>
      </c>
      <c r="BQ1162" s="1128">
        <v>1</v>
      </c>
      <c r="BR1162" s="1081">
        <v>0</v>
      </c>
      <c r="BS1162" s="1062">
        <v>0</v>
      </c>
      <c r="BT1162" s="1062">
        <v>0</v>
      </c>
      <c r="BU1162" s="1062">
        <v>0</v>
      </c>
      <c r="BV1162" s="1062">
        <v>0</v>
      </c>
      <c r="BW1162" s="1076">
        <v>1</v>
      </c>
      <c r="CA1162" s="1062">
        <v>0</v>
      </c>
      <c r="CB1162" s="1062">
        <v>0</v>
      </c>
      <c r="CC1162" s="1062">
        <v>0</v>
      </c>
      <c r="CD1162" s="1062">
        <v>0</v>
      </c>
      <c r="CE1162" s="1082">
        <v>0</v>
      </c>
      <c r="CF1162" s="1082" t="s">
        <v>323</v>
      </c>
      <c r="CH1162" s="1062">
        <v>0</v>
      </c>
      <c r="CI1162" s="1062">
        <v>0</v>
      </c>
      <c r="CJ1162" s="1062">
        <v>0</v>
      </c>
      <c r="CK1162" s="1062">
        <v>0</v>
      </c>
      <c r="CL1162" s="1082">
        <v>0</v>
      </c>
      <c r="CP1162" s="1062">
        <v>2</v>
      </c>
      <c r="CQ1162" s="1062">
        <v>3</v>
      </c>
      <c r="CR1162" s="1062">
        <v>2</v>
      </c>
      <c r="CS1162" s="1062">
        <v>7</v>
      </c>
      <c r="CT1162" s="1082">
        <v>1</v>
      </c>
      <c r="CU1162" s="1082" t="s">
        <v>323</v>
      </c>
      <c r="CW1162" s="1062">
        <v>2</v>
      </c>
      <c r="CX1162" s="1062">
        <v>4</v>
      </c>
      <c r="CY1162" s="1062">
        <v>2</v>
      </c>
      <c r="CZ1162" s="1062">
        <v>8</v>
      </c>
      <c r="DA1162" s="1082">
        <v>1</v>
      </c>
      <c r="DB1162" s="1082"/>
      <c r="DC1162" s="1082"/>
      <c r="DD1162" s="1082"/>
      <c r="DE1162" s="1082"/>
      <c r="DF1162" s="1082"/>
      <c r="DG1162" s="1082"/>
      <c r="DH1162" s="1082"/>
      <c r="DI1162" s="1082"/>
      <c r="DJ1162" s="1082"/>
      <c r="DK1162" s="1082"/>
      <c r="DL1162" s="1082"/>
      <c r="EF1162" s="1062">
        <v>7</v>
      </c>
      <c r="EG1162" s="1062">
        <v>0</v>
      </c>
      <c r="EH1162" s="1062">
        <v>1</v>
      </c>
      <c r="EI1162" s="1062">
        <v>8</v>
      </c>
      <c r="EJ1162" s="1082">
        <v>1</v>
      </c>
      <c r="EM1162" s="1062">
        <v>7</v>
      </c>
      <c r="EN1162" s="1062">
        <v>2</v>
      </c>
      <c r="EO1162" s="1062">
        <v>8</v>
      </c>
      <c r="EP1162" s="1062">
        <v>17</v>
      </c>
      <c r="EQ1162" s="1082">
        <v>1</v>
      </c>
      <c r="ER1162" s="1082" t="s">
        <v>323</v>
      </c>
      <c r="EU1162" s="1062">
        <v>6</v>
      </c>
      <c r="EV1162" s="1062">
        <v>4</v>
      </c>
      <c r="EW1162" s="1062">
        <v>3</v>
      </c>
      <c r="EX1162" s="1062">
        <v>13</v>
      </c>
      <c r="EY1162" s="1081">
        <v>1</v>
      </c>
      <c r="FB1162" s="1062">
        <v>8</v>
      </c>
      <c r="FC1162" s="1062">
        <v>5</v>
      </c>
      <c r="FD1162" s="1062">
        <v>7</v>
      </c>
      <c r="FE1162" s="1062">
        <v>20</v>
      </c>
      <c r="FF1162" s="1082">
        <v>1</v>
      </c>
      <c r="FJ1162" s="1062">
        <v>7</v>
      </c>
      <c r="FK1162" s="1062">
        <v>3</v>
      </c>
      <c r="FL1162" s="1062">
        <v>6</v>
      </c>
      <c r="FM1162" s="1062">
        <v>16</v>
      </c>
      <c r="FN1162" s="1124">
        <v>1</v>
      </c>
      <c r="FQ1162" s="1062">
        <v>7</v>
      </c>
      <c r="FR1162" s="1062">
        <v>5</v>
      </c>
      <c r="FS1162" s="1062">
        <v>11</v>
      </c>
      <c r="FT1162" s="1062">
        <v>23</v>
      </c>
      <c r="FU1162" s="1076">
        <v>1</v>
      </c>
      <c r="FY1162" s="1062">
        <v>0</v>
      </c>
      <c r="FZ1162" s="1062">
        <v>0</v>
      </c>
      <c r="GA1162" s="1062">
        <v>0</v>
      </c>
      <c r="GB1162" s="590">
        <v>0</v>
      </c>
      <c r="GC1162" s="1139">
        <v>1</v>
      </c>
      <c r="GE1162" s="589">
        <v>34</v>
      </c>
      <c r="GF1162" s="589">
        <v>16</v>
      </c>
      <c r="GG1162" s="589">
        <v>34</v>
      </c>
      <c r="GH1162" s="586">
        <v>0</v>
      </c>
      <c r="GI1162" s="586">
        <v>4</v>
      </c>
      <c r="GJ1162" s="586">
        <v>0</v>
      </c>
      <c r="GK1162" s="586">
        <v>0</v>
      </c>
      <c r="GL1162" s="586" t="s">
        <v>0</v>
      </c>
      <c r="GM1162" s="586" t="s">
        <v>11</v>
      </c>
    </row>
    <row r="1163" spans="1:195" hidden="1" x14ac:dyDescent="0.35">
      <c r="A1163" s="1225">
        <v>44349</v>
      </c>
      <c r="Q1163" s="1062">
        <v>7</v>
      </c>
      <c r="R1163" s="1062">
        <v>0</v>
      </c>
      <c r="S1163" s="1062">
        <v>6</v>
      </c>
      <c r="T1163" s="1062">
        <v>13</v>
      </c>
      <c r="U1163" s="1076">
        <v>1</v>
      </c>
      <c r="W1163" s="1062">
        <v>8</v>
      </c>
      <c r="X1163" s="1062">
        <v>1</v>
      </c>
      <c r="Y1163" s="1062">
        <v>8</v>
      </c>
      <c r="Z1163" s="1062">
        <v>17</v>
      </c>
      <c r="AA1163" s="1076">
        <v>1</v>
      </c>
      <c r="AC1163" s="1062">
        <v>1</v>
      </c>
      <c r="AD1163" s="1062">
        <v>2</v>
      </c>
      <c r="AE1163" s="1062">
        <v>5</v>
      </c>
      <c r="AF1163" s="1062">
        <v>8</v>
      </c>
      <c r="AG1163" s="1076">
        <v>1</v>
      </c>
      <c r="AJ1163" s="1062">
        <v>2</v>
      </c>
      <c r="AK1163" s="1062">
        <v>4</v>
      </c>
      <c r="AL1163" s="1062">
        <v>5</v>
      </c>
      <c r="AM1163" s="1062">
        <v>11</v>
      </c>
      <c r="AN1163" s="1076">
        <v>1</v>
      </c>
      <c r="AQ1163" s="1062">
        <v>0</v>
      </c>
      <c r="AR1163" s="1062">
        <v>1</v>
      </c>
      <c r="AS1163" s="1062">
        <v>7</v>
      </c>
      <c r="AT1163" s="1062">
        <v>8</v>
      </c>
      <c r="AU1163" s="1082">
        <v>0</v>
      </c>
      <c r="AX1163" s="1062">
        <v>0</v>
      </c>
      <c r="AY1163" s="1062">
        <v>2</v>
      </c>
      <c r="AZ1163" s="1062">
        <v>8</v>
      </c>
      <c r="BA1163" s="1062">
        <v>10</v>
      </c>
      <c r="BB1163" s="1082">
        <v>0</v>
      </c>
      <c r="BC1163" s="1082" t="s">
        <v>323</v>
      </c>
      <c r="BM1163" s="1062">
        <v>0</v>
      </c>
      <c r="BN1163" s="1062">
        <v>0</v>
      </c>
      <c r="BO1163" s="1062">
        <v>0</v>
      </c>
      <c r="BP1163" s="1062">
        <v>0</v>
      </c>
      <c r="BQ1163" s="1128">
        <v>1</v>
      </c>
      <c r="BR1163" s="1081">
        <v>0</v>
      </c>
      <c r="BS1163" s="1062">
        <v>0</v>
      </c>
      <c r="BT1163" s="1062">
        <v>0</v>
      </c>
      <c r="BU1163" s="1062">
        <v>0</v>
      </c>
      <c r="BV1163" s="1062">
        <v>0</v>
      </c>
      <c r="BW1163" s="1076">
        <v>1</v>
      </c>
      <c r="CD1163" s="1062">
        <v>0</v>
      </c>
      <c r="CE1163" s="1082">
        <v>0</v>
      </c>
      <c r="CF1163" s="1082" t="s">
        <v>323</v>
      </c>
      <c r="CK1163" s="1062">
        <v>0</v>
      </c>
      <c r="CL1163" s="1082">
        <v>0</v>
      </c>
      <c r="CP1163" s="1062">
        <v>0</v>
      </c>
      <c r="CQ1163" s="1062">
        <v>0</v>
      </c>
      <c r="CR1163" s="1062">
        <v>2</v>
      </c>
      <c r="CS1163" s="1062">
        <v>2</v>
      </c>
      <c r="CT1163" s="1082">
        <v>1</v>
      </c>
      <c r="CU1163" s="1082" t="s">
        <v>323</v>
      </c>
      <c r="CW1163" s="1062">
        <v>0</v>
      </c>
      <c r="CX1163" s="1062">
        <v>0</v>
      </c>
      <c r="CY1163" s="1062">
        <v>2</v>
      </c>
      <c r="CZ1163" s="1062">
        <v>2</v>
      </c>
      <c r="DA1163" s="1082">
        <v>1</v>
      </c>
      <c r="DB1163" s="1082"/>
      <c r="DC1163" s="1082"/>
      <c r="DD1163" s="1082"/>
      <c r="DE1163" s="1082"/>
      <c r="DF1163" s="1082"/>
      <c r="DG1163" s="1082"/>
      <c r="DH1163" s="1082"/>
      <c r="DI1163" s="1082"/>
      <c r="DJ1163" s="1082"/>
      <c r="DK1163" s="1082"/>
      <c r="DL1163" s="1082"/>
      <c r="EF1163" s="1062">
        <v>6</v>
      </c>
      <c r="EG1163" s="1062">
        <v>0</v>
      </c>
      <c r="EH1163" s="1062">
        <v>2</v>
      </c>
      <c r="EI1163" s="1062">
        <v>8</v>
      </c>
      <c r="EJ1163" s="1082">
        <v>1</v>
      </c>
      <c r="EM1163" s="1062">
        <v>7</v>
      </c>
      <c r="EN1163" s="1062">
        <v>3</v>
      </c>
      <c r="EO1163" s="1062">
        <v>11</v>
      </c>
      <c r="EP1163" s="1062">
        <v>21</v>
      </c>
      <c r="EQ1163" s="1082">
        <v>1</v>
      </c>
      <c r="ER1163" s="1082" t="s">
        <v>323</v>
      </c>
      <c r="EU1163" s="1062">
        <v>3</v>
      </c>
      <c r="EV1163" s="1062">
        <v>0</v>
      </c>
      <c r="EW1163" s="1062">
        <v>4</v>
      </c>
      <c r="EX1163" s="1062">
        <v>7</v>
      </c>
      <c r="EY1163" s="1081">
        <v>1</v>
      </c>
      <c r="FB1163" s="1062">
        <v>3</v>
      </c>
      <c r="FC1163" s="1062">
        <v>2</v>
      </c>
      <c r="FD1163" s="1062">
        <v>8</v>
      </c>
      <c r="FE1163" s="1062">
        <v>13</v>
      </c>
      <c r="FF1163" s="1082">
        <v>1</v>
      </c>
      <c r="FJ1163" s="1062">
        <v>4</v>
      </c>
      <c r="FK1163" s="1062">
        <v>1</v>
      </c>
      <c r="FL1163" s="1062">
        <v>6</v>
      </c>
      <c r="FM1163" s="1062">
        <v>11</v>
      </c>
      <c r="FN1163" s="1124">
        <v>1</v>
      </c>
      <c r="FQ1163" s="1062">
        <v>6</v>
      </c>
      <c r="FR1163" s="1062">
        <v>2</v>
      </c>
      <c r="FS1163" s="1062">
        <v>8</v>
      </c>
      <c r="FT1163" s="1062">
        <v>16</v>
      </c>
      <c r="FU1163" s="1076">
        <v>1</v>
      </c>
      <c r="FY1163" s="1062">
        <v>0</v>
      </c>
      <c r="FZ1163" s="1062">
        <v>0</v>
      </c>
      <c r="GA1163" s="1062">
        <v>0</v>
      </c>
      <c r="GB1163" s="590">
        <v>0</v>
      </c>
      <c r="GC1163" s="1139">
        <v>1</v>
      </c>
      <c r="GE1163" s="589">
        <v>21</v>
      </c>
      <c r="GF1163" s="589">
        <v>4</v>
      </c>
      <c r="GG1163" s="589">
        <v>32</v>
      </c>
      <c r="GH1163" s="586">
        <v>1</v>
      </c>
      <c r="GI1163" s="586">
        <v>2</v>
      </c>
      <c r="GJ1163" s="586">
        <v>0</v>
      </c>
      <c r="GK1163" s="586">
        <v>0</v>
      </c>
      <c r="GL1163" s="586">
        <f>SUM(GH1142:GI1161)</f>
        <v>25</v>
      </c>
      <c r="GM1163" s="586">
        <f>SUM(GJ1142:GK1161)</f>
        <v>3</v>
      </c>
    </row>
    <row r="1164" spans="1:195" hidden="1" x14ac:dyDescent="0.35">
      <c r="A1164" s="1225">
        <v>44350</v>
      </c>
      <c r="Q1164" s="1062">
        <v>6</v>
      </c>
      <c r="R1164" s="1062">
        <v>1</v>
      </c>
      <c r="S1164" s="1062">
        <v>6</v>
      </c>
      <c r="T1164" s="1062">
        <v>13</v>
      </c>
      <c r="U1164" s="1076">
        <v>1</v>
      </c>
      <c r="W1164" s="1062">
        <v>8</v>
      </c>
      <c r="X1164" s="1062">
        <v>1</v>
      </c>
      <c r="Y1164" s="1062">
        <v>6</v>
      </c>
      <c r="Z1164" s="1062">
        <v>15</v>
      </c>
      <c r="AA1164" s="1076">
        <v>1</v>
      </c>
      <c r="AC1164" s="1062">
        <v>1</v>
      </c>
      <c r="AD1164" s="1062">
        <v>1</v>
      </c>
      <c r="AE1164" s="1062">
        <v>5</v>
      </c>
      <c r="AF1164" s="1062">
        <v>7</v>
      </c>
      <c r="AG1164" s="1076">
        <v>1</v>
      </c>
      <c r="AJ1164" s="1062">
        <v>1</v>
      </c>
      <c r="AK1164" s="1062">
        <v>2</v>
      </c>
      <c r="AL1164" s="1062">
        <v>7</v>
      </c>
      <c r="AM1164" s="1062">
        <v>10</v>
      </c>
      <c r="AN1164" s="1076">
        <v>1</v>
      </c>
      <c r="AQ1164" s="1062">
        <v>4</v>
      </c>
      <c r="AR1164" s="1062">
        <v>0</v>
      </c>
      <c r="AS1164" s="1062">
        <v>3</v>
      </c>
      <c r="AT1164" s="1062">
        <v>7</v>
      </c>
      <c r="AU1164" s="1082">
        <v>0</v>
      </c>
      <c r="AX1164" s="1062">
        <v>5</v>
      </c>
      <c r="AY1164" s="1062">
        <v>2</v>
      </c>
      <c r="AZ1164" s="1062">
        <v>3</v>
      </c>
      <c r="BA1164" s="1062">
        <v>10</v>
      </c>
      <c r="BB1164" s="1082">
        <v>0</v>
      </c>
      <c r="BC1164" s="1082" t="s">
        <v>323</v>
      </c>
      <c r="BM1164" s="1062">
        <v>0</v>
      </c>
      <c r="BN1164" s="1062">
        <v>0</v>
      </c>
      <c r="BO1164" s="1062">
        <v>0</v>
      </c>
      <c r="BP1164" s="1062">
        <v>0</v>
      </c>
      <c r="BQ1164" s="1128">
        <v>1</v>
      </c>
      <c r="BR1164" s="1081">
        <v>0</v>
      </c>
      <c r="BS1164" s="1062">
        <v>0</v>
      </c>
      <c r="BT1164" s="1062">
        <v>0</v>
      </c>
      <c r="BU1164" s="1062">
        <v>0</v>
      </c>
      <c r="BV1164" s="1062">
        <v>0</v>
      </c>
      <c r="BW1164" s="1076">
        <v>1</v>
      </c>
      <c r="CD1164" s="1062">
        <v>0</v>
      </c>
      <c r="CE1164" s="1082">
        <v>0</v>
      </c>
      <c r="CF1164" s="1082" t="s">
        <v>323</v>
      </c>
      <c r="CK1164" s="1062">
        <v>0</v>
      </c>
      <c r="CL1164" s="1082">
        <v>0</v>
      </c>
      <c r="CP1164" s="1062">
        <v>1</v>
      </c>
      <c r="CQ1164" s="1062">
        <v>0</v>
      </c>
      <c r="CR1164" s="1062">
        <v>3</v>
      </c>
      <c r="CS1164" s="1062">
        <v>4</v>
      </c>
      <c r="CT1164" s="1082">
        <v>1</v>
      </c>
      <c r="CU1164" s="1082" t="s">
        <v>323</v>
      </c>
      <c r="CW1164" s="1062">
        <v>1</v>
      </c>
      <c r="CX1164" s="1062">
        <v>0</v>
      </c>
      <c r="CY1164" s="1062">
        <v>3</v>
      </c>
      <c r="CZ1164" s="1062">
        <v>4</v>
      </c>
      <c r="DA1164" s="1082">
        <v>1</v>
      </c>
      <c r="DB1164" s="1082"/>
      <c r="DC1164" s="1082"/>
      <c r="DD1164" s="1082"/>
      <c r="DE1164" s="1082"/>
      <c r="DF1164" s="1082"/>
      <c r="DG1164" s="1082"/>
      <c r="DH1164" s="1082"/>
      <c r="DI1164" s="1082"/>
      <c r="DJ1164" s="1082"/>
      <c r="DK1164" s="1082"/>
      <c r="DL1164" s="1082"/>
      <c r="EF1164" s="1062">
        <v>4</v>
      </c>
      <c r="EG1164" s="1062">
        <v>2</v>
      </c>
      <c r="EH1164" s="1062">
        <v>4</v>
      </c>
      <c r="EI1164" s="1062">
        <v>10</v>
      </c>
      <c r="EJ1164" s="1082">
        <v>1</v>
      </c>
      <c r="EM1164" s="1062">
        <v>5</v>
      </c>
      <c r="EN1164" s="1062">
        <v>2</v>
      </c>
      <c r="EO1164" s="1062">
        <v>10</v>
      </c>
      <c r="EP1164" s="1062">
        <v>17</v>
      </c>
      <c r="EQ1164" s="1082">
        <v>1</v>
      </c>
      <c r="ER1164" s="1082" t="s">
        <v>323</v>
      </c>
      <c r="EU1164" s="1062">
        <v>3</v>
      </c>
      <c r="EV1164" s="1062">
        <v>0</v>
      </c>
      <c r="EW1164" s="1062">
        <v>10</v>
      </c>
      <c r="EX1164" s="1062">
        <v>13</v>
      </c>
      <c r="EY1164" s="1081">
        <v>1</v>
      </c>
      <c r="FB1164" s="1062">
        <v>3</v>
      </c>
      <c r="FC1164" s="1062">
        <v>1</v>
      </c>
      <c r="FD1164" s="1062">
        <v>12</v>
      </c>
      <c r="FE1164" s="1062">
        <v>16</v>
      </c>
      <c r="FF1164" s="1082">
        <v>1</v>
      </c>
      <c r="FJ1164" s="1062">
        <v>4</v>
      </c>
      <c r="FK1164" s="1062">
        <v>1</v>
      </c>
      <c r="FL1164" s="1062">
        <v>5</v>
      </c>
      <c r="FM1164" s="1062">
        <v>10</v>
      </c>
      <c r="FN1164" s="1124">
        <v>1</v>
      </c>
      <c r="FQ1164" s="1062">
        <v>4</v>
      </c>
      <c r="FR1164" s="1062">
        <v>2</v>
      </c>
      <c r="FS1164" s="1062">
        <v>9</v>
      </c>
      <c r="FT1164" s="1062">
        <v>15</v>
      </c>
      <c r="FU1164" s="1076">
        <v>1</v>
      </c>
      <c r="FY1164" s="1062">
        <v>0</v>
      </c>
      <c r="FZ1164" s="1062">
        <v>0</v>
      </c>
      <c r="GA1164" s="1062">
        <v>0</v>
      </c>
      <c r="GB1164" s="590">
        <v>0</v>
      </c>
      <c r="GC1164" s="1139">
        <v>1</v>
      </c>
      <c r="GE1164" s="589">
        <v>23</v>
      </c>
      <c r="GF1164" s="589">
        <v>5</v>
      </c>
      <c r="GG1164" s="589">
        <v>36</v>
      </c>
      <c r="GH1164" s="586">
        <v>1</v>
      </c>
      <c r="GI1164" s="586">
        <v>1</v>
      </c>
      <c r="GJ1164" s="586">
        <v>0</v>
      </c>
      <c r="GK1164" s="586">
        <v>0</v>
      </c>
    </row>
    <row r="1165" spans="1:195" hidden="1" x14ac:dyDescent="0.35">
      <c r="A1165" s="1227">
        <v>44351</v>
      </c>
      <c r="Q1165" s="1062">
        <v>6</v>
      </c>
      <c r="R1165" s="1062">
        <v>0</v>
      </c>
      <c r="S1165" s="1062">
        <v>7</v>
      </c>
      <c r="T1165" s="1062">
        <v>13</v>
      </c>
      <c r="U1165" s="1076">
        <v>1</v>
      </c>
      <c r="W1165" s="1062">
        <v>7</v>
      </c>
      <c r="X1165" s="1062">
        <v>1</v>
      </c>
      <c r="Y1165" s="1062">
        <v>8</v>
      </c>
      <c r="Z1165" s="1062">
        <v>16</v>
      </c>
      <c r="AA1165" s="1076">
        <v>1</v>
      </c>
      <c r="AC1165" s="1062">
        <v>5</v>
      </c>
      <c r="AD1165" s="1062">
        <v>2</v>
      </c>
      <c r="AE1165" s="1062">
        <v>5</v>
      </c>
      <c r="AF1165" s="1062">
        <v>12</v>
      </c>
      <c r="AG1165" s="1076">
        <v>1</v>
      </c>
      <c r="AJ1165" s="1062">
        <v>5</v>
      </c>
      <c r="AK1165" s="1062">
        <v>4</v>
      </c>
      <c r="AL1165" s="1062">
        <v>6</v>
      </c>
      <c r="AM1165" s="1062">
        <v>15</v>
      </c>
      <c r="AN1165" s="1076">
        <v>1</v>
      </c>
      <c r="AQ1165" s="1062">
        <v>1</v>
      </c>
      <c r="AR1165" s="1062">
        <v>3</v>
      </c>
      <c r="AS1165" s="1062">
        <v>4</v>
      </c>
      <c r="AT1165" s="1062">
        <v>8</v>
      </c>
      <c r="AU1165" s="1082">
        <v>0</v>
      </c>
      <c r="AX1165" s="1062">
        <v>1</v>
      </c>
      <c r="AY1165" s="1062">
        <v>3</v>
      </c>
      <c r="AZ1165" s="1062">
        <v>4</v>
      </c>
      <c r="BA1165" s="1062">
        <v>8</v>
      </c>
      <c r="BB1165" s="1082">
        <v>0</v>
      </c>
      <c r="BC1165" s="1082" t="s">
        <v>323</v>
      </c>
      <c r="BM1165" s="1062">
        <v>0</v>
      </c>
      <c r="BN1165" s="1062">
        <v>0</v>
      </c>
      <c r="BO1165" s="1062">
        <v>0</v>
      </c>
      <c r="BP1165" s="1062">
        <v>0</v>
      </c>
      <c r="BQ1165" s="1128">
        <v>1</v>
      </c>
      <c r="BR1165" s="1081">
        <v>0</v>
      </c>
      <c r="BS1165" s="1062">
        <v>0</v>
      </c>
      <c r="BT1165" s="1062">
        <v>0</v>
      </c>
      <c r="BU1165" s="1062">
        <v>0</v>
      </c>
      <c r="BV1165" s="1062">
        <v>0</v>
      </c>
      <c r="BW1165" s="1076">
        <v>1</v>
      </c>
      <c r="CD1165" s="1062">
        <v>0</v>
      </c>
      <c r="CE1165" s="1082">
        <v>0</v>
      </c>
      <c r="CF1165" s="1082" t="s">
        <v>323</v>
      </c>
      <c r="CK1165" s="1062">
        <v>0</v>
      </c>
      <c r="CL1165" s="1082">
        <v>0</v>
      </c>
      <c r="CP1165" s="1062">
        <v>1</v>
      </c>
      <c r="CQ1165" s="1062">
        <v>0</v>
      </c>
      <c r="CR1165" s="1062">
        <v>1</v>
      </c>
      <c r="CS1165" s="1062">
        <v>2</v>
      </c>
      <c r="CT1165" s="1082">
        <v>1</v>
      </c>
      <c r="CU1165" s="1082" t="s">
        <v>323</v>
      </c>
      <c r="CW1165" s="1062">
        <v>1</v>
      </c>
      <c r="CX1165" s="1062">
        <v>0</v>
      </c>
      <c r="CY1165" s="1062">
        <v>2</v>
      </c>
      <c r="CZ1165" s="1062">
        <v>3</v>
      </c>
      <c r="DA1165" s="1082">
        <v>1</v>
      </c>
      <c r="DB1165" s="1082"/>
      <c r="DC1165" s="1082"/>
      <c r="DD1165" s="1082"/>
      <c r="DE1165" s="1082"/>
      <c r="DF1165" s="1082"/>
      <c r="DG1165" s="1082"/>
      <c r="DH1165" s="1082"/>
      <c r="DI1165" s="1082"/>
      <c r="DJ1165" s="1082"/>
      <c r="DK1165" s="1082"/>
      <c r="DL1165" s="1082"/>
      <c r="EF1165" s="1062">
        <v>0</v>
      </c>
      <c r="EG1165" s="1062">
        <v>0</v>
      </c>
      <c r="EH1165" s="1062">
        <v>0</v>
      </c>
      <c r="EI1165" s="1062">
        <v>0</v>
      </c>
      <c r="EJ1165" s="1082">
        <v>1</v>
      </c>
      <c r="EM1165" s="1062">
        <v>0</v>
      </c>
      <c r="EN1165" s="1062">
        <v>0</v>
      </c>
      <c r="EO1165" s="1062">
        <v>0</v>
      </c>
      <c r="EP1165" s="1062">
        <v>0</v>
      </c>
      <c r="EQ1165" s="1082">
        <v>1</v>
      </c>
      <c r="ER1165" s="1082" t="s">
        <v>323</v>
      </c>
      <c r="EU1165" s="1062">
        <v>3</v>
      </c>
      <c r="EV1165" s="1062">
        <v>0</v>
      </c>
      <c r="EW1165" s="1062">
        <v>5</v>
      </c>
      <c r="EX1165" s="1062">
        <v>8</v>
      </c>
      <c r="EY1165" s="1081">
        <v>1</v>
      </c>
      <c r="FB1165" s="1062">
        <v>4</v>
      </c>
      <c r="FC1165" s="1062">
        <v>1</v>
      </c>
      <c r="FD1165" s="1062">
        <v>8</v>
      </c>
      <c r="FE1165" s="1062">
        <v>13</v>
      </c>
      <c r="FF1165" s="1082">
        <v>1</v>
      </c>
      <c r="FJ1165" s="1062">
        <v>5</v>
      </c>
      <c r="FK1165" s="1062">
        <v>2</v>
      </c>
      <c r="FL1165" s="1062">
        <v>2</v>
      </c>
      <c r="FM1165" s="1062">
        <v>9</v>
      </c>
      <c r="FN1165" s="1124">
        <v>1</v>
      </c>
      <c r="FQ1165" s="1062">
        <v>6</v>
      </c>
      <c r="FR1165" s="1062">
        <v>4</v>
      </c>
      <c r="FS1165" s="1062">
        <v>6</v>
      </c>
      <c r="FT1165" s="1062">
        <v>16</v>
      </c>
      <c r="FU1165" s="1076">
        <v>1</v>
      </c>
      <c r="FY1165" s="1062">
        <v>1</v>
      </c>
      <c r="FZ1165" s="1062">
        <v>1</v>
      </c>
      <c r="GA1165" s="1062">
        <v>1</v>
      </c>
      <c r="GB1165" s="590">
        <v>3</v>
      </c>
      <c r="GC1165" s="1139">
        <v>1</v>
      </c>
      <c r="GE1165" s="589">
        <v>22</v>
      </c>
      <c r="GF1165" s="589">
        <v>8</v>
      </c>
      <c r="GG1165" s="589">
        <v>25</v>
      </c>
      <c r="GH1165" s="586">
        <v>0</v>
      </c>
      <c r="GI1165" s="586">
        <v>0</v>
      </c>
      <c r="GJ1165" s="586">
        <v>0</v>
      </c>
      <c r="GK1165" s="586">
        <v>0</v>
      </c>
    </row>
    <row r="1166" spans="1:195" hidden="1" x14ac:dyDescent="0.35">
      <c r="A1166" s="1225">
        <v>44354</v>
      </c>
      <c r="Q1166" s="1062">
        <v>6</v>
      </c>
      <c r="R1166" s="1062">
        <v>3</v>
      </c>
      <c r="S1166" s="1062">
        <v>7</v>
      </c>
      <c r="T1166" s="1062">
        <v>16</v>
      </c>
      <c r="U1166" s="1076">
        <v>1</v>
      </c>
      <c r="W1166" s="1062">
        <v>6</v>
      </c>
      <c r="X1166" s="1062">
        <v>4</v>
      </c>
      <c r="Y1166" s="1062">
        <v>7</v>
      </c>
      <c r="Z1166" s="1062">
        <v>17</v>
      </c>
      <c r="AA1166" s="1076">
        <v>1</v>
      </c>
      <c r="AC1166" s="1062">
        <v>9</v>
      </c>
      <c r="AD1166" s="1062">
        <v>3</v>
      </c>
      <c r="AE1166" s="1062">
        <v>11</v>
      </c>
      <c r="AF1166" s="1062">
        <v>23</v>
      </c>
      <c r="AG1166" s="1076">
        <v>1</v>
      </c>
      <c r="AJ1166" s="1062">
        <v>10</v>
      </c>
      <c r="AK1166" s="1062">
        <v>4</v>
      </c>
      <c r="AL1166" s="1062">
        <v>11</v>
      </c>
      <c r="AM1166" s="1062">
        <v>25</v>
      </c>
      <c r="AN1166" s="1076">
        <v>1</v>
      </c>
      <c r="AQ1166" s="1062">
        <v>2</v>
      </c>
      <c r="AR1166" s="1062">
        <v>1</v>
      </c>
      <c r="AS1166" s="1062">
        <v>4</v>
      </c>
      <c r="AT1166" s="1062">
        <v>7</v>
      </c>
      <c r="AU1166" s="1082">
        <v>0</v>
      </c>
      <c r="AX1166" s="1062">
        <v>3</v>
      </c>
      <c r="AY1166" s="1062">
        <v>2</v>
      </c>
      <c r="AZ1166" s="1062">
        <v>4</v>
      </c>
      <c r="BA1166" s="1062">
        <v>9</v>
      </c>
      <c r="BB1166" s="1082">
        <v>0</v>
      </c>
      <c r="BC1166" s="1082" t="s">
        <v>323</v>
      </c>
      <c r="BM1166" s="1062">
        <v>0</v>
      </c>
      <c r="BN1166" s="1062">
        <v>0</v>
      </c>
      <c r="BO1166" s="1062">
        <v>0</v>
      </c>
      <c r="BP1166" s="1062">
        <v>0</v>
      </c>
      <c r="BQ1166" s="1128">
        <v>1</v>
      </c>
      <c r="BR1166" s="1081">
        <v>0</v>
      </c>
      <c r="BS1166" s="1062">
        <v>0</v>
      </c>
      <c r="BT1166" s="1062">
        <v>0</v>
      </c>
      <c r="BU1166" s="1062">
        <v>0</v>
      </c>
      <c r="BV1166" s="1062">
        <v>0</v>
      </c>
      <c r="BW1166" s="1076">
        <v>1</v>
      </c>
      <c r="CD1166" s="1062">
        <v>0</v>
      </c>
      <c r="CE1166" s="1082">
        <v>0</v>
      </c>
      <c r="CF1166" s="1082" t="s">
        <v>323</v>
      </c>
      <c r="CK1166" s="1062">
        <v>0</v>
      </c>
      <c r="CL1166" s="1082">
        <v>0</v>
      </c>
      <c r="CP1166" s="1062">
        <v>0</v>
      </c>
      <c r="CQ1166" s="1062">
        <v>0</v>
      </c>
      <c r="CR1166" s="1062">
        <v>0</v>
      </c>
      <c r="CS1166" s="1062">
        <v>0</v>
      </c>
      <c r="CT1166" s="1082">
        <v>1</v>
      </c>
      <c r="CU1166" s="1082" t="s">
        <v>323</v>
      </c>
      <c r="CW1166" s="1062">
        <v>0</v>
      </c>
      <c r="CX1166" s="1062">
        <v>0</v>
      </c>
      <c r="CY1166" s="1062">
        <v>0</v>
      </c>
      <c r="CZ1166" s="1062">
        <v>0</v>
      </c>
      <c r="DA1166" s="1082">
        <v>1</v>
      </c>
      <c r="DB1166" s="1082"/>
      <c r="DC1166" s="1082"/>
      <c r="DD1166" s="1082"/>
      <c r="DE1166" s="1082"/>
      <c r="DF1166" s="1082"/>
      <c r="DG1166" s="1082"/>
      <c r="DH1166" s="1082"/>
      <c r="DI1166" s="1082"/>
      <c r="DJ1166" s="1082"/>
      <c r="DK1166" s="1082"/>
      <c r="DL1166" s="1082"/>
      <c r="EF1166" s="1062">
        <v>5</v>
      </c>
      <c r="EG1166" s="1062">
        <v>0</v>
      </c>
      <c r="EH1166" s="1062">
        <v>5</v>
      </c>
      <c r="EI1166" s="1062">
        <v>10</v>
      </c>
      <c r="EJ1166" s="1082">
        <v>1</v>
      </c>
      <c r="EM1166" s="1062">
        <v>5</v>
      </c>
      <c r="EN1166" s="1062">
        <v>0</v>
      </c>
      <c r="EO1166" s="1062">
        <v>9</v>
      </c>
      <c r="EP1166" s="1062">
        <v>14</v>
      </c>
      <c r="EQ1166" s="1082">
        <v>1</v>
      </c>
      <c r="ER1166" s="1082" t="s">
        <v>323</v>
      </c>
      <c r="EU1166" s="1062">
        <v>0</v>
      </c>
      <c r="EV1166" s="1062">
        <v>0</v>
      </c>
      <c r="EW1166" s="1062">
        <v>3</v>
      </c>
      <c r="EX1166" s="1062">
        <v>3</v>
      </c>
      <c r="EY1166" s="1081">
        <v>1</v>
      </c>
      <c r="FB1166" s="1062">
        <v>1</v>
      </c>
      <c r="FC1166" s="1062">
        <v>1</v>
      </c>
      <c r="FD1166" s="1062">
        <v>8</v>
      </c>
      <c r="FE1166" s="1062">
        <v>10</v>
      </c>
      <c r="FF1166" s="1082">
        <v>1</v>
      </c>
      <c r="FJ1166" s="1062">
        <v>5</v>
      </c>
      <c r="FK1166" s="1062">
        <v>0</v>
      </c>
      <c r="FL1166" s="1062">
        <v>6</v>
      </c>
      <c r="FM1166" s="1062">
        <v>11</v>
      </c>
      <c r="FN1166" s="1124">
        <v>1</v>
      </c>
      <c r="FQ1166" s="1062">
        <v>7</v>
      </c>
      <c r="FR1166" s="1062">
        <v>1</v>
      </c>
      <c r="FS1166" s="1062">
        <v>12</v>
      </c>
      <c r="FT1166" s="1062">
        <v>20</v>
      </c>
      <c r="FU1166" s="1076">
        <v>1</v>
      </c>
      <c r="FY1166" s="1062">
        <v>0</v>
      </c>
      <c r="FZ1166" s="1062">
        <v>0</v>
      </c>
      <c r="GA1166" s="1062">
        <v>0</v>
      </c>
      <c r="GB1166" s="590">
        <v>0</v>
      </c>
      <c r="GC1166" s="1139">
        <v>1</v>
      </c>
      <c r="GE1166" s="589">
        <v>27</v>
      </c>
      <c r="GF1166" s="589">
        <v>7</v>
      </c>
      <c r="GG1166" s="589">
        <v>36</v>
      </c>
      <c r="GH1166" s="586">
        <v>0</v>
      </c>
      <c r="GI1166" s="586">
        <v>0</v>
      </c>
      <c r="GJ1166" s="586">
        <v>0</v>
      </c>
      <c r="GK1166" s="586">
        <v>0</v>
      </c>
    </row>
    <row r="1167" spans="1:195" hidden="1" x14ac:dyDescent="0.35">
      <c r="A1167" s="1225">
        <v>44355</v>
      </c>
      <c r="Q1167" s="1062">
        <v>4</v>
      </c>
      <c r="R1167" s="1062">
        <v>2</v>
      </c>
      <c r="S1167" s="1062">
        <v>6</v>
      </c>
      <c r="T1167" s="1062">
        <v>12</v>
      </c>
      <c r="U1167" s="1076">
        <v>1</v>
      </c>
      <c r="W1167" s="1062">
        <v>5</v>
      </c>
      <c r="X1167" s="1062">
        <v>3</v>
      </c>
      <c r="Y1167" s="1062">
        <v>6</v>
      </c>
      <c r="Z1167" s="1062">
        <v>14</v>
      </c>
      <c r="AA1167" s="1076">
        <v>1</v>
      </c>
      <c r="AC1167" s="1062">
        <v>6</v>
      </c>
      <c r="AD1167" s="1062">
        <v>0</v>
      </c>
      <c r="AE1167" s="1062">
        <v>8</v>
      </c>
      <c r="AF1167" s="1062">
        <v>14</v>
      </c>
      <c r="AG1167" s="1076">
        <v>1</v>
      </c>
      <c r="AJ1167" s="1062">
        <v>8</v>
      </c>
      <c r="AK1167" s="1062">
        <v>1</v>
      </c>
      <c r="AL1167" s="1062">
        <v>9</v>
      </c>
      <c r="AM1167" s="1062">
        <v>18</v>
      </c>
      <c r="AN1167" s="1076">
        <v>1</v>
      </c>
      <c r="AQ1167" s="1062">
        <v>1</v>
      </c>
      <c r="AR1167" s="1062">
        <v>3</v>
      </c>
      <c r="AS1167" s="1062">
        <v>8</v>
      </c>
      <c r="AT1167" s="1062">
        <v>12</v>
      </c>
      <c r="AU1167" s="1082">
        <v>0</v>
      </c>
      <c r="AX1167" s="1062">
        <v>1</v>
      </c>
      <c r="AY1167" s="1062">
        <v>4</v>
      </c>
      <c r="AZ1167" s="1062">
        <v>9</v>
      </c>
      <c r="BA1167" s="1062">
        <v>14</v>
      </c>
      <c r="BB1167" s="1082">
        <v>0</v>
      </c>
      <c r="BC1167" s="1082" t="s">
        <v>323</v>
      </c>
      <c r="BM1167" s="1062">
        <v>0</v>
      </c>
      <c r="BN1167" s="1062">
        <v>0</v>
      </c>
      <c r="BO1167" s="1062">
        <v>0</v>
      </c>
      <c r="BP1167" s="1062">
        <v>0</v>
      </c>
      <c r="BQ1167" s="1128">
        <v>1</v>
      </c>
      <c r="BR1167" s="1081">
        <v>0</v>
      </c>
      <c r="BS1167" s="1062">
        <v>0</v>
      </c>
      <c r="BT1167" s="1062">
        <v>0</v>
      </c>
      <c r="BU1167" s="1062">
        <v>0</v>
      </c>
      <c r="BV1167" s="1062">
        <v>0</v>
      </c>
      <c r="BW1167" s="1076">
        <v>1</v>
      </c>
      <c r="CD1167" s="1062">
        <v>0</v>
      </c>
      <c r="CE1167" s="1082">
        <v>0</v>
      </c>
      <c r="CF1167" s="1082" t="s">
        <v>323</v>
      </c>
      <c r="CK1167" s="1062">
        <v>0</v>
      </c>
      <c r="CL1167" s="1082">
        <v>0</v>
      </c>
      <c r="CP1167" s="1062">
        <v>8</v>
      </c>
      <c r="CQ1167" s="1062">
        <v>0</v>
      </c>
      <c r="CR1167" s="1062">
        <v>8</v>
      </c>
      <c r="CS1167" s="1062">
        <v>16</v>
      </c>
      <c r="CT1167" s="1082">
        <v>1</v>
      </c>
      <c r="CU1167" s="1082" t="s">
        <v>323</v>
      </c>
      <c r="CW1167" s="1062">
        <v>8</v>
      </c>
      <c r="CX1167" s="1062">
        <v>1</v>
      </c>
      <c r="CY1167" s="1062">
        <v>4</v>
      </c>
      <c r="CZ1167" s="1062">
        <v>13</v>
      </c>
      <c r="DA1167" s="1082">
        <v>1</v>
      </c>
      <c r="DB1167" s="1082"/>
      <c r="DC1167" s="1082"/>
      <c r="DD1167" s="1082"/>
      <c r="DE1167" s="1082"/>
      <c r="DF1167" s="1082"/>
      <c r="DG1167" s="1082"/>
      <c r="DH1167" s="1082"/>
      <c r="DI1167" s="1082"/>
      <c r="DJ1167" s="1082"/>
      <c r="DK1167" s="1082"/>
      <c r="DL1167" s="1082"/>
      <c r="EF1167" s="1062">
        <v>0</v>
      </c>
      <c r="EG1167" s="1062">
        <v>0</v>
      </c>
      <c r="EH1167" s="1062">
        <v>0</v>
      </c>
      <c r="EI1167" s="1062">
        <v>0</v>
      </c>
      <c r="EJ1167" s="1082">
        <v>1</v>
      </c>
      <c r="EM1167" s="1062">
        <v>0</v>
      </c>
      <c r="EN1167" s="1062">
        <v>0</v>
      </c>
      <c r="EO1167" s="1062">
        <v>0</v>
      </c>
      <c r="EP1167" s="1062">
        <v>0</v>
      </c>
      <c r="EQ1167" s="1082">
        <v>1</v>
      </c>
      <c r="ER1167" s="1082" t="s">
        <v>323</v>
      </c>
      <c r="EU1167" s="1062">
        <v>2</v>
      </c>
      <c r="EV1167" s="1062">
        <v>0</v>
      </c>
      <c r="EW1167" s="1062">
        <v>7</v>
      </c>
      <c r="EX1167" s="1062">
        <v>9</v>
      </c>
      <c r="EY1167" s="1081">
        <v>1</v>
      </c>
      <c r="FB1167" s="1062">
        <v>2</v>
      </c>
      <c r="FC1167" s="1062">
        <v>1</v>
      </c>
      <c r="FD1167" s="1062">
        <v>11</v>
      </c>
      <c r="FE1167" s="1062">
        <v>14</v>
      </c>
      <c r="FF1167" s="1082">
        <v>1</v>
      </c>
      <c r="FJ1167" s="1062">
        <v>4</v>
      </c>
      <c r="FK1167" s="1062">
        <v>3</v>
      </c>
      <c r="FL1167" s="1062">
        <v>9</v>
      </c>
      <c r="FM1167" s="1062">
        <v>16</v>
      </c>
      <c r="FN1167" s="1124">
        <v>1</v>
      </c>
      <c r="FQ1167" s="1062">
        <v>5</v>
      </c>
      <c r="FR1167" s="1062">
        <v>4</v>
      </c>
      <c r="FS1167" s="1062">
        <v>12</v>
      </c>
      <c r="FT1167" s="1062">
        <v>21</v>
      </c>
      <c r="FU1167" s="1076">
        <v>1</v>
      </c>
      <c r="FY1167" s="1062">
        <v>0</v>
      </c>
      <c r="FZ1167" s="1062">
        <v>0</v>
      </c>
      <c r="GA1167" s="1062">
        <v>0</v>
      </c>
      <c r="GB1167" s="590">
        <v>0</v>
      </c>
      <c r="GC1167" s="1139">
        <v>1</v>
      </c>
      <c r="GE1167" s="589">
        <v>25</v>
      </c>
      <c r="GF1167" s="589">
        <v>8</v>
      </c>
      <c r="GG1167" s="589">
        <v>46</v>
      </c>
      <c r="GH1167" s="586">
        <v>1</v>
      </c>
      <c r="GI1167" s="586">
        <v>1</v>
      </c>
      <c r="GJ1167" s="586">
        <v>0</v>
      </c>
      <c r="GK1167" s="586">
        <v>0</v>
      </c>
    </row>
    <row r="1168" spans="1:195" hidden="1" x14ac:dyDescent="0.35">
      <c r="A1168" s="1225">
        <v>44356</v>
      </c>
      <c r="Q1168" s="1062">
        <v>5</v>
      </c>
      <c r="R1168" s="1062">
        <v>2</v>
      </c>
      <c r="S1168" s="1062">
        <v>8</v>
      </c>
      <c r="T1168" s="1062">
        <v>15</v>
      </c>
      <c r="U1168" s="1076">
        <v>1</v>
      </c>
      <c r="W1168" s="1062">
        <v>5</v>
      </c>
      <c r="X1168" s="1062">
        <v>4</v>
      </c>
      <c r="Y1168" s="1062">
        <v>11</v>
      </c>
      <c r="Z1168" s="1062">
        <v>20</v>
      </c>
      <c r="AA1168" s="1076">
        <v>1</v>
      </c>
      <c r="AC1168" s="1062">
        <v>1</v>
      </c>
      <c r="AD1168" s="1062">
        <v>0</v>
      </c>
      <c r="AE1168" s="1062">
        <v>9</v>
      </c>
      <c r="AF1168" s="1062">
        <v>10</v>
      </c>
      <c r="AG1168" s="1076">
        <v>1</v>
      </c>
      <c r="AJ1168" s="1062">
        <v>2</v>
      </c>
      <c r="AK1168" s="1062">
        <v>0</v>
      </c>
      <c r="AL1168" s="1062">
        <v>12</v>
      </c>
      <c r="AM1168" s="1062">
        <v>14</v>
      </c>
      <c r="AN1168" s="1076">
        <v>1</v>
      </c>
      <c r="AQ1168" s="1062">
        <v>3</v>
      </c>
      <c r="AR1168" s="1062">
        <v>1</v>
      </c>
      <c r="AS1168" s="1062">
        <v>6</v>
      </c>
      <c r="AT1168" s="1062">
        <v>10</v>
      </c>
      <c r="AU1168" s="1082">
        <v>0</v>
      </c>
      <c r="AX1168" s="1062">
        <v>4</v>
      </c>
      <c r="AY1168" s="1062">
        <v>2</v>
      </c>
      <c r="AZ1168" s="1062">
        <v>7</v>
      </c>
      <c r="BA1168" s="1062">
        <v>13</v>
      </c>
      <c r="BB1168" s="1082">
        <v>0</v>
      </c>
      <c r="BC1168" s="1082" t="s">
        <v>323</v>
      </c>
      <c r="BM1168" s="1062">
        <v>0</v>
      </c>
      <c r="BN1168" s="1062">
        <v>0</v>
      </c>
      <c r="BO1168" s="1062">
        <v>0</v>
      </c>
      <c r="BP1168" s="1062">
        <v>0</v>
      </c>
      <c r="BQ1168" s="1128">
        <v>1</v>
      </c>
      <c r="BR1168" s="1081">
        <v>0</v>
      </c>
      <c r="BS1168" s="1062">
        <v>0</v>
      </c>
      <c r="BT1168" s="1062">
        <v>0</v>
      </c>
      <c r="BU1168" s="1062">
        <v>0</v>
      </c>
      <c r="BV1168" s="1062">
        <v>0</v>
      </c>
      <c r="BW1168" s="1076">
        <v>1</v>
      </c>
      <c r="CD1168" s="1062">
        <v>0</v>
      </c>
      <c r="CE1168" s="1082">
        <v>0</v>
      </c>
      <c r="CF1168" s="1082" t="s">
        <v>323</v>
      </c>
      <c r="CK1168" s="1062">
        <v>0</v>
      </c>
      <c r="CL1168" s="1082">
        <v>0</v>
      </c>
      <c r="CP1168" s="1062">
        <v>1</v>
      </c>
      <c r="CQ1168" s="1062">
        <v>0</v>
      </c>
      <c r="CR1168" s="1062">
        <v>4</v>
      </c>
      <c r="CS1168" s="1062">
        <v>5</v>
      </c>
      <c r="CT1168" s="1082">
        <v>1</v>
      </c>
      <c r="CU1168" s="1082" t="s">
        <v>323</v>
      </c>
      <c r="CW1168" s="1062">
        <v>1</v>
      </c>
      <c r="CX1168" s="1062">
        <v>1</v>
      </c>
      <c r="CY1168" s="1062">
        <v>6</v>
      </c>
      <c r="CZ1168" s="1062">
        <v>8</v>
      </c>
      <c r="DA1168" s="1082">
        <v>1</v>
      </c>
      <c r="DB1168" s="1082"/>
      <c r="DC1168" s="1082"/>
      <c r="DD1168" s="1082"/>
      <c r="DE1168" s="1082"/>
      <c r="DF1168" s="1082"/>
      <c r="DG1168" s="1082"/>
      <c r="DH1168" s="1082"/>
      <c r="DI1168" s="1082"/>
      <c r="DJ1168" s="1082"/>
      <c r="DK1168" s="1082"/>
      <c r="DL1168" s="1082"/>
      <c r="EF1168" s="1062">
        <v>2</v>
      </c>
      <c r="EG1168" s="1062">
        <v>1</v>
      </c>
      <c r="EH1168" s="1062">
        <v>7</v>
      </c>
      <c r="EI1168" s="1062">
        <v>10</v>
      </c>
      <c r="EJ1168" s="1082">
        <v>1</v>
      </c>
      <c r="EM1168" s="1062">
        <v>3</v>
      </c>
      <c r="EN1168" s="1062">
        <v>1</v>
      </c>
      <c r="EO1168" s="1062">
        <v>9</v>
      </c>
      <c r="EP1168" s="1062">
        <v>13</v>
      </c>
      <c r="EQ1168" s="1082">
        <v>1</v>
      </c>
      <c r="ER1168" s="1082" t="s">
        <v>323</v>
      </c>
      <c r="EU1168" s="1062">
        <v>5</v>
      </c>
      <c r="EV1168" s="1062">
        <v>0</v>
      </c>
      <c r="EW1168" s="1062">
        <v>7</v>
      </c>
      <c r="EX1168" s="1062">
        <v>12</v>
      </c>
      <c r="EY1168" s="1081">
        <v>1</v>
      </c>
      <c r="FB1168" s="1062">
        <v>5</v>
      </c>
      <c r="FC1168" s="1062">
        <v>2</v>
      </c>
      <c r="FD1168" s="1062">
        <v>8</v>
      </c>
      <c r="FE1168" s="1062">
        <v>15</v>
      </c>
      <c r="FF1168" s="1082">
        <v>1</v>
      </c>
      <c r="FJ1168" s="1062">
        <v>5</v>
      </c>
      <c r="FK1168" s="1062">
        <v>0</v>
      </c>
      <c r="FL1168" s="1062">
        <v>5</v>
      </c>
      <c r="FM1168" s="1062">
        <v>10</v>
      </c>
      <c r="FN1168" s="1124">
        <v>1</v>
      </c>
      <c r="FQ1168" s="1062">
        <v>6</v>
      </c>
      <c r="FR1168" s="1062">
        <v>3</v>
      </c>
      <c r="FS1168" s="1062">
        <v>13</v>
      </c>
      <c r="FT1168" s="1062">
        <v>22</v>
      </c>
      <c r="FU1168" s="1076">
        <v>1</v>
      </c>
      <c r="FY1168" s="1062">
        <v>0</v>
      </c>
      <c r="FZ1168" s="1062">
        <v>0</v>
      </c>
      <c r="GA1168" s="1062">
        <v>0</v>
      </c>
      <c r="GB1168" s="590">
        <v>0</v>
      </c>
      <c r="GC1168" s="1139">
        <v>1</v>
      </c>
      <c r="GE1168" s="589">
        <v>22</v>
      </c>
      <c r="GF1168" s="589">
        <v>4</v>
      </c>
      <c r="GG1168" s="589">
        <v>46</v>
      </c>
      <c r="GH1168" s="586">
        <v>0</v>
      </c>
      <c r="GI1168" s="586">
        <v>2</v>
      </c>
      <c r="GJ1168" s="586">
        <v>0</v>
      </c>
      <c r="GK1168" s="586">
        <v>0</v>
      </c>
    </row>
    <row r="1169" spans="1:193" hidden="1" x14ac:dyDescent="0.35">
      <c r="A1169" s="1225">
        <v>44357</v>
      </c>
      <c r="Q1169" s="1062">
        <v>6</v>
      </c>
      <c r="R1169" s="1062">
        <v>0</v>
      </c>
      <c r="S1169" s="1062">
        <v>5</v>
      </c>
      <c r="T1169" s="1062">
        <v>11</v>
      </c>
      <c r="U1169" s="1076">
        <v>1</v>
      </c>
      <c r="W1169" s="1062">
        <v>7</v>
      </c>
      <c r="X1169" s="1062">
        <v>0</v>
      </c>
      <c r="Y1169" s="1062">
        <v>6</v>
      </c>
      <c r="Z1169" s="1062">
        <v>13</v>
      </c>
      <c r="AA1169" s="1076">
        <v>1</v>
      </c>
      <c r="AC1169" s="1062">
        <v>3</v>
      </c>
      <c r="AD1169" s="1062">
        <v>0</v>
      </c>
      <c r="AE1169" s="1062">
        <v>9</v>
      </c>
      <c r="AF1169" s="1062">
        <v>12</v>
      </c>
      <c r="AG1169" s="1076">
        <v>1</v>
      </c>
      <c r="AJ1169" s="1062">
        <v>3</v>
      </c>
      <c r="AK1169" s="1062">
        <v>2</v>
      </c>
      <c r="AL1169" s="1062">
        <v>10</v>
      </c>
      <c r="AM1169" s="1062">
        <v>15</v>
      </c>
      <c r="AN1169" s="1076">
        <v>1</v>
      </c>
      <c r="AQ1169" s="1062">
        <v>0</v>
      </c>
      <c r="AR1169" s="1062">
        <v>1</v>
      </c>
      <c r="AS1169" s="1062">
        <v>3</v>
      </c>
      <c r="AT1169" s="1062">
        <v>4</v>
      </c>
      <c r="AU1169" s="1082">
        <v>0</v>
      </c>
      <c r="AX1169" s="1062">
        <v>2</v>
      </c>
      <c r="AY1169" s="1062">
        <v>1</v>
      </c>
      <c r="AZ1169" s="1062">
        <v>6</v>
      </c>
      <c r="BA1169" s="1062">
        <v>9</v>
      </c>
      <c r="BB1169" s="1082">
        <v>0</v>
      </c>
      <c r="BC1169" s="1082" t="s">
        <v>323</v>
      </c>
      <c r="BM1169" s="1062">
        <v>0</v>
      </c>
      <c r="BN1169" s="1062">
        <v>0</v>
      </c>
      <c r="BO1169" s="1062">
        <v>0</v>
      </c>
      <c r="BP1169" s="1062">
        <v>0</v>
      </c>
      <c r="BQ1169" s="1128">
        <v>1</v>
      </c>
      <c r="BR1169" s="1081">
        <v>0</v>
      </c>
      <c r="BS1169" s="1062">
        <v>0</v>
      </c>
      <c r="BT1169" s="1062">
        <v>0</v>
      </c>
      <c r="BU1169" s="1062">
        <v>0</v>
      </c>
      <c r="BV1169" s="1062">
        <v>0</v>
      </c>
      <c r="BW1169" s="1076">
        <v>1</v>
      </c>
      <c r="CD1169" s="1062">
        <v>0</v>
      </c>
      <c r="CE1169" s="1082">
        <v>0</v>
      </c>
      <c r="CF1169" s="1082" t="s">
        <v>323</v>
      </c>
      <c r="CK1169" s="1062">
        <v>0</v>
      </c>
      <c r="CL1169" s="1082">
        <v>0</v>
      </c>
      <c r="CP1169" s="1062">
        <v>2</v>
      </c>
      <c r="CQ1169" s="1062">
        <v>1</v>
      </c>
      <c r="CR1169" s="1062">
        <v>2</v>
      </c>
      <c r="CS1169" s="1062">
        <v>5</v>
      </c>
      <c r="CT1169" s="1082">
        <v>1</v>
      </c>
      <c r="CU1169" s="1082" t="s">
        <v>323</v>
      </c>
      <c r="CW1169" s="1062">
        <v>2</v>
      </c>
      <c r="CX1169" s="1062">
        <v>1</v>
      </c>
      <c r="CY1169" s="1062">
        <v>4</v>
      </c>
      <c r="CZ1169" s="1062">
        <v>7</v>
      </c>
      <c r="DA1169" s="1082">
        <v>1</v>
      </c>
      <c r="DB1169" s="1082"/>
      <c r="DC1169" s="1082"/>
      <c r="DD1169" s="1082"/>
      <c r="DE1169" s="1082"/>
      <c r="DF1169" s="1082"/>
      <c r="DG1169" s="1082"/>
      <c r="DH1169" s="1082"/>
      <c r="DI1169" s="1082"/>
      <c r="DJ1169" s="1082"/>
      <c r="DK1169" s="1082"/>
      <c r="DL1169" s="1082"/>
      <c r="EF1169" s="1062">
        <v>5</v>
      </c>
      <c r="EG1169" s="1062">
        <v>2</v>
      </c>
      <c r="EH1169" s="1062">
        <v>9</v>
      </c>
      <c r="EI1169" s="1062">
        <v>16</v>
      </c>
      <c r="EJ1169" s="1082">
        <v>1</v>
      </c>
      <c r="EM1169" s="1062">
        <v>5</v>
      </c>
      <c r="EN1169" s="1062">
        <v>5</v>
      </c>
      <c r="EO1169" s="1062">
        <v>11</v>
      </c>
      <c r="EP1169" s="1062">
        <v>21</v>
      </c>
      <c r="EQ1169" s="1082">
        <v>1</v>
      </c>
      <c r="ER1169" s="1082" t="s">
        <v>323</v>
      </c>
      <c r="EU1169" s="1062">
        <v>2</v>
      </c>
      <c r="EV1169" s="1062">
        <v>4</v>
      </c>
      <c r="EW1169" s="1062">
        <v>5</v>
      </c>
      <c r="EX1169" s="1062">
        <v>11</v>
      </c>
      <c r="EY1169" s="1081">
        <v>1</v>
      </c>
      <c r="FB1169" s="1062">
        <v>2</v>
      </c>
      <c r="FC1169" s="1062">
        <v>5</v>
      </c>
      <c r="FD1169" s="1062">
        <v>9</v>
      </c>
      <c r="FE1169" s="1062">
        <v>16</v>
      </c>
      <c r="FF1169" s="1082">
        <v>1</v>
      </c>
      <c r="FJ1169" s="1062">
        <v>2</v>
      </c>
      <c r="FK1169" s="1062">
        <v>3</v>
      </c>
      <c r="FL1169" s="1062">
        <v>7</v>
      </c>
      <c r="FM1169" s="1062">
        <v>12</v>
      </c>
      <c r="FN1169" s="1124">
        <v>1</v>
      </c>
      <c r="FQ1169" s="1062">
        <v>3</v>
      </c>
      <c r="FR1169" s="1062">
        <v>3</v>
      </c>
      <c r="FS1169" s="1062">
        <v>12</v>
      </c>
      <c r="FT1169" s="1062">
        <v>18</v>
      </c>
      <c r="FU1169" s="1076">
        <v>1</v>
      </c>
      <c r="FY1169" s="1062">
        <v>0</v>
      </c>
      <c r="FZ1169" s="1062">
        <v>1</v>
      </c>
      <c r="GA1169" s="1062">
        <v>0</v>
      </c>
      <c r="GB1169" s="590">
        <v>1</v>
      </c>
      <c r="GC1169" s="1139">
        <v>1</v>
      </c>
      <c r="GE1169" s="589">
        <v>20</v>
      </c>
      <c r="GF1169" s="589">
        <v>12</v>
      </c>
      <c r="GG1169" s="589">
        <v>40</v>
      </c>
      <c r="GH1169" s="586">
        <v>0</v>
      </c>
      <c r="GI1169" s="586">
        <v>4</v>
      </c>
      <c r="GJ1169" s="586">
        <v>0</v>
      </c>
      <c r="GK1169" s="586">
        <v>0</v>
      </c>
    </row>
    <row r="1170" spans="1:193" hidden="1" x14ac:dyDescent="0.35">
      <c r="A1170" s="1227">
        <v>44358</v>
      </c>
      <c r="Q1170" s="1062">
        <v>4</v>
      </c>
      <c r="R1170" s="1062">
        <v>0</v>
      </c>
      <c r="S1170" s="1062">
        <v>4</v>
      </c>
      <c r="T1170" s="1062">
        <v>8</v>
      </c>
      <c r="U1170" s="1076">
        <v>1</v>
      </c>
      <c r="W1170" s="1062">
        <v>4</v>
      </c>
      <c r="X1170" s="1062">
        <v>1</v>
      </c>
      <c r="Y1170" s="1062">
        <v>5</v>
      </c>
      <c r="Z1170" s="1062">
        <v>10</v>
      </c>
      <c r="AA1170" s="1076">
        <v>1</v>
      </c>
      <c r="AC1170" s="1062">
        <v>4</v>
      </c>
      <c r="AD1170" s="1062">
        <v>1</v>
      </c>
      <c r="AE1170" s="1062">
        <v>7</v>
      </c>
      <c r="AF1170" s="1062">
        <v>12</v>
      </c>
      <c r="AG1170" s="1076">
        <v>1</v>
      </c>
      <c r="AJ1170" s="1062">
        <v>5</v>
      </c>
      <c r="AK1170" s="1062">
        <v>3</v>
      </c>
      <c r="AL1170" s="1062">
        <v>9</v>
      </c>
      <c r="AM1170" s="1062">
        <v>17</v>
      </c>
      <c r="AN1170" s="1076">
        <v>1</v>
      </c>
      <c r="AQ1170" s="1062">
        <v>1</v>
      </c>
      <c r="AR1170" s="1062">
        <v>1</v>
      </c>
      <c r="AS1170" s="1062">
        <v>4</v>
      </c>
      <c r="AT1170" s="1062">
        <v>6</v>
      </c>
      <c r="AU1170" s="1082">
        <v>0</v>
      </c>
      <c r="AX1170" s="1062">
        <v>1</v>
      </c>
      <c r="AY1170" s="1062">
        <v>3</v>
      </c>
      <c r="AZ1170" s="1062">
        <v>7</v>
      </c>
      <c r="BA1170" s="1062">
        <v>11</v>
      </c>
      <c r="BB1170" s="1082">
        <v>0</v>
      </c>
      <c r="BC1170" s="1082" t="s">
        <v>323</v>
      </c>
      <c r="BM1170" s="1062">
        <v>0</v>
      </c>
      <c r="BN1170" s="1062">
        <v>0</v>
      </c>
      <c r="BO1170" s="1062">
        <v>0</v>
      </c>
      <c r="BP1170" s="1062">
        <v>0</v>
      </c>
      <c r="BQ1170" s="1128">
        <v>1</v>
      </c>
      <c r="BR1170" s="1081">
        <v>0</v>
      </c>
      <c r="BS1170" s="1062">
        <v>0</v>
      </c>
      <c r="BT1170" s="1062">
        <v>0</v>
      </c>
      <c r="BU1170" s="1062">
        <v>0</v>
      </c>
      <c r="BV1170" s="1062">
        <v>0</v>
      </c>
      <c r="BW1170" s="1076">
        <v>1</v>
      </c>
      <c r="CD1170" s="1062">
        <v>0</v>
      </c>
      <c r="CE1170" s="1082">
        <v>0</v>
      </c>
      <c r="CF1170" s="1082" t="s">
        <v>323</v>
      </c>
      <c r="CK1170" s="1062">
        <v>0</v>
      </c>
      <c r="CL1170" s="1082">
        <v>0</v>
      </c>
      <c r="CP1170" s="1062">
        <v>1</v>
      </c>
      <c r="CQ1170" s="1062">
        <v>0</v>
      </c>
      <c r="CR1170" s="1062">
        <v>3</v>
      </c>
      <c r="CS1170" s="1062">
        <v>4</v>
      </c>
      <c r="CT1170" s="1082">
        <v>1</v>
      </c>
      <c r="CU1170" s="1082" t="s">
        <v>323</v>
      </c>
      <c r="CW1170" s="1062">
        <v>2</v>
      </c>
      <c r="CX1170" s="1062">
        <v>0</v>
      </c>
      <c r="CY1170" s="1062">
        <v>4</v>
      </c>
      <c r="CZ1170" s="1062">
        <v>6</v>
      </c>
      <c r="DA1170" s="1082">
        <v>1</v>
      </c>
      <c r="DB1170" s="1082"/>
      <c r="DC1170" s="1082"/>
      <c r="DD1170" s="1082"/>
      <c r="DE1170" s="1082"/>
      <c r="DF1170" s="1082"/>
      <c r="DG1170" s="1082"/>
      <c r="DH1170" s="1082"/>
      <c r="DI1170" s="1082"/>
      <c r="DJ1170" s="1082"/>
      <c r="DK1170" s="1082"/>
      <c r="DL1170" s="1082"/>
      <c r="EF1170" s="1062">
        <v>6</v>
      </c>
      <c r="EG1170" s="1062">
        <v>0</v>
      </c>
      <c r="EH1170" s="1062">
        <v>7</v>
      </c>
      <c r="EI1170" s="1062">
        <v>13</v>
      </c>
      <c r="EJ1170" s="1082">
        <v>1</v>
      </c>
      <c r="EM1170" s="1062">
        <v>6</v>
      </c>
      <c r="EN1170" s="1062">
        <v>1</v>
      </c>
      <c r="EO1170" s="1062">
        <v>12</v>
      </c>
      <c r="EP1170" s="1062">
        <v>19</v>
      </c>
      <c r="EQ1170" s="1082">
        <v>1</v>
      </c>
      <c r="ER1170" s="1082" t="s">
        <v>323</v>
      </c>
      <c r="EU1170" s="1062">
        <v>3</v>
      </c>
      <c r="EV1170" s="1062">
        <v>0</v>
      </c>
      <c r="EW1170" s="1062">
        <v>6</v>
      </c>
      <c r="EX1170" s="1062">
        <v>9</v>
      </c>
      <c r="EY1170" s="1081">
        <v>1</v>
      </c>
      <c r="FB1170" s="1062">
        <v>4</v>
      </c>
      <c r="FC1170" s="1062">
        <v>0</v>
      </c>
      <c r="FD1170" s="1062">
        <v>8</v>
      </c>
      <c r="FE1170" s="1062">
        <v>12</v>
      </c>
      <c r="FF1170" s="1082">
        <v>1</v>
      </c>
      <c r="FJ1170" s="1062">
        <v>4</v>
      </c>
      <c r="FK1170" s="1062">
        <v>4</v>
      </c>
      <c r="FL1170" s="1062">
        <v>2</v>
      </c>
      <c r="FM1170" s="1062">
        <v>10</v>
      </c>
      <c r="FN1170" s="1124">
        <v>1</v>
      </c>
      <c r="FQ1170" s="1062">
        <v>4</v>
      </c>
      <c r="FR1170" s="1062">
        <v>4</v>
      </c>
      <c r="FS1170" s="1062">
        <v>6</v>
      </c>
      <c r="FT1170" s="1062">
        <v>14</v>
      </c>
      <c r="FU1170" s="1076">
        <v>1</v>
      </c>
      <c r="FY1170" s="1062">
        <v>0</v>
      </c>
      <c r="FZ1170" s="1062">
        <v>0</v>
      </c>
      <c r="GA1170" s="1062">
        <v>0</v>
      </c>
      <c r="GB1170" s="590">
        <v>0</v>
      </c>
      <c r="GC1170" s="1139">
        <v>1</v>
      </c>
      <c r="GE1170" s="589">
        <v>23</v>
      </c>
      <c r="GF1170" s="589">
        <v>6</v>
      </c>
      <c r="GG1170" s="589">
        <v>33</v>
      </c>
      <c r="GH1170" s="586">
        <v>1</v>
      </c>
      <c r="GI1170" s="586">
        <v>0</v>
      </c>
      <c r="GJ1170" s="586">
        <v>0</v>
      </c>
      <c r="GK1170" s="586">
        <v>1</v>
      </c>
    </row>
    <row r="1171" spans="1:193" hidden="1" x14ac:dyDescent="0.35">
      <c r="A1171" s="1225">
        <v>44361</v>
      </c>
      <c r="Q1171" s="1062">
        <v>7</v>
      </c>
      <c r="R1171" s="1062">
        <v>2</v>
      </c>
      <c r="S1171" s="1062">
        <v>6</v>
      </c>
      <c r="T1171" s="1062">
        <v>15</v>
      </c>
      <c r="U1171" s="1076">
        <v>1</v>
      </c>
      <c r="W1171" s="1062">
        <v>7</v>
      </c>
      <c r="X1171" s="1062">
        <v>2</v>
      </c>
      <c r="Y1171" s="1062">
        <v>8</v>
      </c>
      <c r="Z1171" s="1062">
        <v>17</v>
      </c>
      <c r="AA1171" s="1076">
        <v>1</v>
      </c>
      <c r="AC1171" s="1062">
        <v>4</v>
      </c>
      <c r="AD1171" s="1062">
        <v>1</v>
      </c>
      <c r="AE1171" s="1062">
        <v>6</v>
      </c>
      <c r="AF1171" s="1062">
        <v>11</v>
      </c>
      <c r="AG1171" s="1076">
        <v>1</v>
      </c>
      <c r="AJ1171" s="1062">
        <v>4</v>
      </c>
      <c r="AK1171" s="1062">
        <v>1</v>
      </c>
      <c r="AL1171" s="1062">
        <v>7</v>
      </c>
      <c r="AM1171" s="1062">
        <v>12</v>
      </c>
      <c r="AN1171" s="1076">
        <v>1</v>
      </c>
      <c r="AQ1171" s="1062">
        <v>2</v>
      </c>
      <c r="AR1171" s="1062">
        <v>0</v>
      </c>
      <c r="AS1171" s="1062">
        <v>9</v>
      </c>
      <c r="AT1171" s="1062">
        <v>11</v>
      </c>
      <c r="AU1171" s="1082">
        <v>0</v>
      </c>
      <c r="AX1171" s="1062">
        <v>2</v>
      </c>
      <c r="AY1171" s="1062">
        <v>0</v>
      </c>
      <c r="AZ1171" s="1062">
        <v>9</v>
      </c>
      <c r="BA1171" s="1062">
        <v>11</v>
      </c>
      <c r="BB1171" s="1082">
        <v>0</v>
      </c>
      <c r="BC1171" s="1082" t="s">
        <v>323</v>
      </c>
      <c r="BM1171" s="1062">
        <v>0</v>
      </c>
      <c r="BN1171" s="1062">
        <v>0</v>
      </c>
      <c r="BO1171" s="1062">
        <v>0</v>
      </c>
      <c r="BP1171" s="1062">
        <v>0</v>
      </c>
      <c r="BQ1171" s="1128">
        <v>1</v>
      </c>
      <c r="BR1171" s="1081">
        <v>0</v>
      </c>
      <c r="BS1171" s="1062">
        <v>0</v>
      </c>
      <c r="BT1171" s="1062">
        <v>0</v>
      </c>
      <c r="BU1171" s="1062">
        <v>0</v>
      </c>
      <c r="BV1171" s="1062">
        <v>0</v>
      </c>
      <c r="BW1171" s="1076">
        <v>1</v>
      </c>
      <c r="CD1171" s="1062">
        <v>0</v>
      </c>
      <c r="CE1171" s="1082">
        <v>0</v>
      </c>
      <c r="CF1171" s="1082" t="s">
        <v>323</v>
      </c>
      <c r="CK1171" s="1062">
        <v>0</v>
      </c>
      <c r="CL1171" s="1082">
        <v>0</v>
      </c>
      <c r="CP1171" s="1062">
        <v>2</v>
      </c>
      <c r="CQ1171" s="1062">
        <v>0</v>
      </c>
      <c r="CR1171" s="1062">
        <v>6</v>
      </c>
      <c r="CS1171" s="1062">
        <v>8</v>
      </c>
      <c r="CT1171" s="1082">
        <v>1</v>
      </c>
      <c r="CU1171" s="1082" t="s">
        <v>323</v>
      </c>
      <c r="CW1171" s="1062">
        <v>2</v>
      </c>
      <c r="CX1171" s="1062">
        <v>0</v>
      </c>
      <c r="CY1171" s="1062">
        <v>6</v>
      </c>
      <c r="CZ1171" s="1062">
        <v>8</v>
      </c>
      <c r="DA1171" s="1082">
        <v>1</v>
      </c>
      <c r="DB1171" s="1082"/>
      <c r="DC1171" s="1082"/>
      <c r="DD1171" s="1082"/>
      <c r="DE1171" s="1082"/>
      <c r="DF1171" s="1082"/>
      <c r="DG1171" s="1082"/>
      <c r="DH1171" s="1082"/>
      <c r="DI1171" s="1082"/>
      <c r="DJ1171" s="1082"/>
      <c r="DK1171" s="1082"/>
      <c r="DL1171" s="1082"/>
      <c r="EF1171" s="1062">
        <v>6</v>
      </c>
      <c r="EG1171" s="1062">
        <v>2</v>
      </c>
      <c r="EH1171" s="1062">
        <v>3</v>
      </c>
      <c r="EI1171" s="1062">
        <v>11</v>
      </c>
      <c r="EJ1171" s="1082">
        <v>1</v>
      </c>
      <c r="EM1171" s="1062">
        <v>6</v>
      </c>
      <c r="EN1171" s="1062">
        <v>3</v>
      </c>
      <c r="EO1171" s="1062">
        <v>13</v>
      </c>
      <c r="EP1171" s="1062">
        <v>22</v>
      </c>
      <c r="EQ1171" s="1082">
        <v>1</v>
      </c>
      <c r="ER1171" s="1082" t="s">
        <v>323</v>
      </c>
      <c r="EU1171" s="1062">
        <v>6</v>
      </c>
      <c r="EV1171" s="1062">
        <v>2</v>
      </c>
      <c r="EW1171" s="1062">
        <v>4</v>
      </c>
      <c r="EX1171" s="1062">
        <v>12</v>
      </c>
      <c r="EY1171" s="1081">
        <v>1</v>
      </c>
      <c r="FB1171" s="1062">
        <v>7</v>
      </c>
      <c r="FC1171" s="1062">
        <v>3</v>
      </c>
      <c r="FD1171" s="1062">
        <v>9</v>
      </c>
      <c r="FE1171" s="1062">
        <v>19</v>
      </c>
      <c r="FF1171" s="1082">
        <v>1</v>
      </c>
      <c r="FJ1171" s="1062">
        <v>4</v>
      </c>
      <c r="FK1171" s="1062">
        <v>1</v>
      </c>
      <c r="FL1171" s="1062">
        <v>9</v>
      </c>
      <c r="FM1171" s="1062">
        <v>14</v>
      </c>
      <c r="FN1171" s="1124">
        <v>1</v>
      </c>
      <c r="FQ1171" s="1062">
        <v>4</v>
      </c>
      <c r="FR1171" s="1062">
        <v>2</v>
      </c>
      <c r="FS1171" s="1062">
        <v>14</v>
      </c>
      <c r="FT1171" s="1062">
        <v>20</v>
      </c>
      <c r="FU1171" s="1076">
        <v>1</v>
      </c>
      <c r="FY1171" s="1062">
        <v>1</v>
      </c>
      <c r="FZ1171" s="1062">
        <v>1</v>
      </c>
      <c r="GA1171" s="1062">
        <v>0</v>
      </c>
      <c r="GB1171" s="590">
        <v>2</v>
      </c>
      <c r="GC1171" s="1139">
        <v>1</v>
      </c>
      <c r="GE1171" s="589">
        <v>32</v>
      </c>
      <c r="GF1171" s="589">
        <v>9</v>
      </c>
      <c r="GG1171" s="589">
        <v>43</v>
      </c>
      <c r="GH1171" s="586">
        <v>0</v>
      </c>
      <c r="GI1171" s="586">
        <v>0</v>
      </c>
      <c r="GJ1171" s="586">
        <v>0</v>
      </c>
      <c r="GK1171" s="586">
        <v>0</v>
      </c>
    </row>
    <row r="1172" spans="1:193" hidden="1" x14ac:dyDescent="0.35">
      <c r="A1172" s="1225">
        <v>44362</v>
      </c>
      <c r="Q1172" s="1062">
        <v>3</v>
      </c>
      <c r="R1172" s="1062">
        <v>0</v>
      </c>
      <c r="S1172" s="1062">
        <v>5</v>
      </c>
      <c r="T1172" s="1062">
        <v>8</v>
      </c>
      <c r="U1172" s="1076">
        <v>1</v>
      </c>
      <c r="W1172" s="1062">
        <v>3</v>
      </c>
      <c r="X1172" s="1062">
        <v>0</v>
      </c>
      <c r="Y1172" s="1062">
        <v>6</v>
      </c>
      <c r="Z1172" s="1062">
        <v>9</v>
      </c>
      <c r="AA1172" s="1076">
        <v>1</v>
      </c>
      <c r="AC1172" s="1062">
        <v>4</v>
      </c>
      <c r="AD1172" s="1062">
        <v>1</v>
      </c>
      <c r="AE1172" s="1062">
        <v>10</v>
      </c>
      <c r="AF1172" s="1062">
        <v>15</v>
      </c>
      <c r="AG1172" s="1076">
        <v>1</v>
      </c>
      <c r="AJ1172" s="1062">
        <v>5</v>
      </c>
      <c r="AK1172" s="1062">
        <v>2</v>
      </c>
      <c r="AL1172" s="1062">
        <v>10</v>
      </c>
      <c r="AM1172" s="1062">
        <v>17</v>
      </c>
      <c r="AN1172" s="1076">
        <v>1</v>
      </c>
      <c r="AQ1172" s="1062">
        <v>0</v>
      </c>
      <c r="AR1172" s="1062">
        <v>2</v>
      </c>
      <c r="AS1172" s="1062">
        <v>4</v>
      </c>
      <c r="AT1172" s="1062">
        <v>6</v>
      </c>
      <c r="AU1172" s="1082">
        <v>0</v>
      </c>
      <c r="AX1172" s="1062">
        <v>0</v>
      </c>
      <c r="AY1172" s="1062">
        <v>2</v>
      </c>
      <c r="AZ1172" s="1062">
        <v>7</v>
      </c>
      <c r="BA1172" s="1062">
        <v>9</v>
      </c>
      <c r="BB1172" s="1082">
        <v>0</v>
      </c>
      <c r="BC1172" s="1082" t="s">
        <v>323</v>
      </c>
      <c r="BM1172" s="1062">
        <v>0</v>
      </c>
      <c r="BN1172" s="1062">
        <v>0</v>
      </c>
      <c r="BO1172" s="1062">
        <v>0</v>
      </c>
      <c r="BP1172" s="1062">
        <v>0</v>
      </c>
      <c r="BQ1172" s="1128">
        <v>1</v>
      </c>
      <c r="BR1172" s="1081">
        <v>0</v>
      </c>
      <c r="BS1172" s="1062">
        <v>0</v>
      </c>
      <c r="BT1172" s="1062">
        <v>0</v>
      </c>
      <c r="BU1172" s="1062">
        <v>0</v>
      </c>
      <c r="BV1172" s="1062">
        <v>0</v>
      </c>
      <c r="BW1172" s="1076">
        <v>1</v>
      </c>
      <c r="CD1172" s="1062">
        <v>0</v>
      </c>
      <c r="CE1172" s="1082">
        <v>0</v>
      </c>
      <c r="CF1172" s="1082" t="s">
        <v>323</v>
      </c>
      <c r="CK1172" s="1062">
        <v>0</v>
      </c>
      <c r="CL1172" s="1082">
        <v>0</v>
      </c>
      <c r="CP1172" s="1062">
        <v>3</v>
      </c>
      <c r="CQ1172" s="1062">
        <v>2</v>
      </c>
      <c r="CR1172" s="1062">
        <v>3</v>
      </c>
      <c r="CS1172" s="1062">
        <v>8</v>
      </c>
      <c r="CT1172" s="1082">
        <v>1</v>
      </c>
      <c r="CU1172" s="1082" t="s">
        <v>323</v>
      </c>
      <c r="CW1172" s="1062">
        <v>3</v>
      </c>
      <c r="CX1172" s="1062">
        <v>2</v>
      </c>
      <c r="CY1172" s="1062">
        <v>3</v>
      </c>
      <c r="CZ1172" s="1062">
        <v>8</v>
      </c>
      <c r="DA1172" s="1082">
        <v>1</v>
      </c>
      <c r="DB1172" s="1082"/>
      <c r="DC1172" s="1082"/>
      <c r="DD1172" s="1082"/>
      <c r="DE1172" s="1082"/>
      <c r="DF1172" s="1082"/>
      <c r="DG1172" s="1082"/>
      <c r="DH1172" s="1082"/>
      <c r="DI1172" s="1082"/>
      <c r="DJ1172" s="1082"/>
      <c r="DK1172" s="1082"/>
      <c r="DL1172" s="1082"/>
      <c r="EF1172" s="1062">
        <v>3</v>
      </c>
      <c r="EG1172" s="1062">
        <v>0</v>
      </c>
      <c r="EH1172" s="1062">
        <v>2</v>
      </c>
      <c r="EI1172" s="1062">
        <v>5</v>
      </c>
      <c r="EJ1172" s="1082">
        <v>1</v>
      </c>
      <c r="EM1172" s="1062">
        <v>4</v>
      </c>
      <c r="EN1172" s="1062">
        <v>0</v>
      </c>
      <c r="EO1172" s="1062">
        <v>7</v>
      </c>
      <c r="EP1172" s="1062">
        <v>11</v>
      </c>
      <c r="EQ1172" s="1082">
        <v>1</v>
      </c>
      <c r="ER1172" s="1082" t="s">
        <v>323</v>
      </c>
      <c r="EU1172" s="1062">
        <v>3</v>
      </c>
      <c r="EV1172" s="1062">
        <v>2</v>
      </c>
      <c r="EW1172" s="1062">
        <v>6</v>
      </c>
      <c r="EX1172" s="1062">
        <v>11</v>
      </c>
      <c r="EY1172" s="1081">
        <v>1</v>
      </c>
      <c r="FB1172" s="1062">
        <v>3</v>
      </c>
      <c r="FC1172" s="1062">
        <v>2</v>
      </c>
      <c r="FD1172" s="1062">
        <v>13</v>
      </c>
      <c r="FE1172" s="1062">
        <v>18</v>
      </c>
      <c r="FF1172" s="1082">
        <v>1</v>
      </c>
      <c r="FJ1172" s="1062">
        <v>3</v>
      </c>
      <c r="FK1172" s="1062">
        <v>3</v>
      </c>
      <c r="FL1172" s="1062">
        <v>11</v>
      </c>
      <c r="FM1172" s="1062">
        <v>17</v>
      </c>
      <c r="FN1172" s="1124">
        <v>1</v>
      </c>
      <c r="FQ1172" s="1062">
        <v>3</v>
      </c>
      <c r="FR1172" s="1062">
        <v>3</v>
      </c>
      <c r="FS1172" s="1062">
        <v>13</v>
      </c>
      <c r="FT1172" s="1062">
        <v>19</v>
      </c>
      <c r="FU1172" s="1076">
        <v>1</v>
      </c>
      <c r="FY1172" s="1062">
        <v>0</v>
      </c>
      <c r="FZ1172" s="1062">
        <v>0</v>
      </c>
      <c r="GA1172" s="1062">
        <v>0</v>
      </c>
      <c r="GB1172" s="590">
        <v>0</v>
      </c>
      <c r="GC1172" s="1139">
        <v>1</v>
      </c>
      <c r="GE1172" s="589">
        <v>19</v>
      </c>
      <c r="GF1172" s="589">
        <v>10</v>
      </c>
      <c r="GG1172" s="589">
        <v>41</v>
      </c>
      <c r="GH1172" s="586">
        <v>0</v>
      </c>
      <c r="GI1172" s="586">
        <v>0</v>
      </c>
      <c r="GJ1172" s="586">
        <v>0</v>
      </c>
      <c r="GK1172" s="586">
        <v>0</v>
      </c>
    </row>
    <row r="1173" spans="1:193" hidden="1" x14ac:dyDescent="0.35">
      <c r="A1173" s="1225">
        <v>44363</v>
      </c>
      <c r="Q1173" s="1062">
        <v>4</v>
      </c>
      <c r="R1173" s="1062">
        <v>1</v>
      </c>
      <c r="S1173" s="1062">
        <v>7</v>
      </c>
      <c r="T1173" s="1062">
        <v>12</v>
      </c>
      <c r="U1173" s="1076">
        <v>1</v>
      </c>
      <c r="W1173" s="1062">
        <v>4</v>
      </c>
      <c r="X1173" s="1062">
        <v>1</v>
      </c>
      <c r="Y1173" s="1062">
        <v>10</v>
      </c>
      <c r="Z1173" s="1062">
        <v>15</v>
      </c>
      <c r="AA1173" s="1076">
        <v>1</v>
      </c>
      <c r="AC1173" s="1062">
        <v>5</v>
      </c>
      <c r="AD1173" s="1062">
        <v>2</v>
      </c>
      <c r="AE1173" s="1062">
        <v>5</v>
      </c>
      <c r="AF1173" s="1062">
        <v>12</v>
      </c>
      <c r="AG1173" s="1076">
        <v>1</v>
      </c>
      <c r="AJ1173" s="1062">
        <v>5</v>
      </c>
      <c r="AK1173" s="1062">
        <v>3</v>
      </c>
      <c r="AL1173" s="1062">
        <v>9</v>
      </c>
      <c r="AM1173" s="1062">
        <v>17</v>
      </c>
      <c r="AN1173" s="1076">
        <v>1</v>
      </c>
      <c r="AQ1173" s="1062">
        <v>1</v>
      </c>
      <c r="AR1173" s="1062">
        <v>3</v>
      </c>
      <c r="AS1173" s="1062">
        <v>9</v>
      </c>
      <c r="AT1173" s="1062">
        <v>13</v>
      </c>
      <c r="AU1173" s="1082">
        <v>0</v>
      </c>
      <c r="AX1173" s="1062">
        <v>2</v>
      </c>
      <c r="AY1173" s="1062">
        <v>2</v>
      </c>
      <c r="AZ1173" s="1062">
        <v>10</v>
      </c>
      <c r="BA1173" s="1062">
        <v>14</v>
      </c>
      <c r="BB1173" s="1082">
        <v>0</v>
      </c>
      <c r="BC1173" s="1082" t="s">
        <v>323</v>
      </c>
      <c r="BM1173" s="1062">
        <v>0</v>
      </c>
      <c r="BN1173" s="1062">
        <v>0</v>
      </c>
      <c r="BO1173" s="1062">
        <v>0</v>
      </c>
      <c r="BP1173" s="1062">
        <v>0</v>
      </c>
      <c r="BQ1173" s="1128">
        <v>1</v>
      </c>
      <c r="BR1173" s="1081">
        <v>0</v>
      </c>
      <c r="BS1173" s="1062">
        <v>0</v>
      </c>
      <c r="BT1173" s="1062">
        <v>0</v>
      </c>
      <c r="BU1173" s="1062">
        <v>0</v>
      </c>
      <c r="BV1173" s="1062">
        <v>0</v>
      </c>
      <c r="BW1173" s="1076">
        <v>1</v>
      </c>
      <c r="CD1173" s="1062">
        <v>0</v>
      </c>
      <c r="CE1173" s="1082">
        <v>0</v>
      </c>
      <c r="CF1173" s="1082" t="s">
        <v>323</v>
      </c>
      <c r="CK1173" s="1062">
        <v>0</v>
      </c>
      <c r="CL1173" s="1082">
        <v>0</v>
      </c>
      <c r="CP1173" s="1062">
        <v>6</v>
      </c>
      <c r="CQ1173" s="1062">
        <v>1</v>
      </c>
      <c r="CR1173" s="1062">
        <v>6</v>
      </c>
      <c r="CS1173" s="1062">
        <v>13</v>
      </c>
      <c r="CT1173" s="1082">
        <v>1</v>
      </c>
      <c r="CU1173" s="1082" t="s">
        <v>323</v>
      </c>
      <c r="CW1173" s="1062">
        <v>7</v>
      </c>
      <c r="CX1173" s="1062">
        <v>1</v>
      </c>
      <c r="CY1173" s="1062">
        <v>8</v>
      </c>
      <c r="CZ1173" s="1062">
        <v>16</v>
      </c>
      <c r="DA1173" s="1082">
        <v>1</v>
      </c>
      <c r="DB1173" s="1082"/>
      <c r="DC1173" s="1082"/>
      <c r="DD1173" s="1082"/>
      <c r="DE1173" s="1082"/>
      <c r="DF1173" s="1082"/>
      <c r="DG1173" s="1082"/>
      <c r="DH1173" s="1082"/>
      <c r="DI1173" s="1082"/>
      <c r="DJ1173" s="1082"/>
      <c r="DK1173" s="1082"/>
      <c r="DL1173" s="1082"/>
      <c r="EF1173" s="1062">
        <v>0</v>
      </c>
      <c r="EG1173" s="1062">
        <v>0</v>
      </c>
      <c r="EH1173" s="1062">
        <v>0</v>
      </c>
      <c r="EI1173" s="1062">
        <v>0</v>
      </c>
      <c r="EJ1173" s="1082">
        <v>1</v>
      </c>
      <c r="EM1173" s="1062">
        <v>0</v>
      </c>
      <c r="EN1173" s="1062">
        <v>0</v>
      </c>
      <c r="EO1173" s="1062">
        <v>0</v>
      </c>
      <c r="EP1173" s="1062">
        <v>0</v>
      </c>
      <c r="EQ1173" s="1082">
        <v>1</v>
      </c>
      <c r="ER1173" s="1082" t="s">
        <v>323</v>
      </c>
      <c r="EU1173" s="1062">
        <v>3</v>
      </c>
      <c r="EV1173" s="1062">
        <v>3</v>
      </c>
      <c r="EW1173" s="1062">
        <v>5</v>
      </c>
      <c r="EX1173" s="1062">
        <v>11</v>
      </c>
      <c r="EY1173" s="1081">
        <v>1</v>
      </c>
      <c r="FB1173" s="1062">
        <v>4</v>
      </c>
      <c r="FC1173" s="1062">
        <v>3</v>
      </c>
      <c r="FD1173" s="1062">
        <v>8</v>
      </c>
      <c r="FE1173" s="1062">
        <v>15</v>
      </c>
      <c r="FF1173" s="1082">
        <v>1</v>
      </c>
      <c r="FJ1173" s="1062">
        <v>9</v>
      </c>
      <c r="FK1173" s="1062">
        <v>3</v>
      </c>
      <c r="FL1173" s="1062">
        <v>5</v>
      </c>
      <c r="FM1173" s="1062">
        <v>17</v>
      </c>
      <c r="FN1173" s="1124">
        <v>1</v>
      </c>
      <c r="FQ1173" s="1062">
        <v>10</v>
      </c>
      <c r="FR1173" s="1062">
        <v>5</v>
      </c>
      <c r="FS1173" s="1062">
        <v>7</v>
      </c>
      <c r="FT1173" s="1062">
        <v>22</v>
      </c>
      <c r="FU1173" s="1076">
        <v>1</v>
      </c>
      <c r="FY1173" s="1062">
        <v>0</v>
      </c>
      <c r="FZ1173" s="1062">
        <v>1</v>
      </c>
      <c r="GA1173" s="1062">
        <v>0</v>
      </c>
      <c r="GB1173" s="590">
        <v>1</v>
      </c>
      <c r="GC1173" s="1139">
        <v>1</v>
      </c>
      <c r="GE1173" s="589">
        <v>28</v>
      </c>
      <c r="GF1173" s="589">
        <v>14</v>
      </c>
      <c r="GG1173" s="589">
        <v>37</v>
      </c>
      <c r="GH1173" s="586">
        <v>1</v>
      </c>
      <c r="GI1173" s="586">
        <v>0</v>
      </c>
      <c r="GJ1173" s="586">
        <v>0</v>
      </c>
      <c r="GK1173" s="586">
        <v>0</v>
      </c>
    </row>
    <row r="1174" spans="1:193" hidden="1" x14ac:dyDescent="0.35">
      <c r="A1174" s="1225">
        <v>44364</v>
      </c>
      <c r="Q1174" s="1062">
        <v>4</v>
      </c>
      <c r="R1174" s="1062">
        <v>0</v>
      </c>
      <c r="S1174" s="1062">
        <v>7</v>
      </c>
      <c r="T1174" s="1062">
        <v>11</v>
      </c>
      <c r="U1174" s="1076">
        <v>1</v>
      </c>
      <c r="W1174" s="1062">
        <v>4</v>
      </c>
      <c r="X1174" s="1062">
        <v>2</v>
      </c>
      <c r="Y1174" s="1062">
        <v>10</v>
      </c>
      <c r="Z1174" s="1062">
        <v>16</v>
      </c>
      <c r="AA1174" s="1076">
        <v>1</v>
      </c>
      <c r="AC1174" s="1062">
        <v>7</v>
      </c>
      <c r="AD1174" s="1062">
        <v>1</v>
      </c>
      <c r="AE1174" s="1062">
        <v>9</v>
      </c>
      <c r="AF1174" s="1062">
        <v>17</v>
      </c>
      <c r="AG1174" s="1076">
        <v>1</v>
      </c>
      <c r="AJ1174" s="1062">
        <v>8</v>
      </c>
      <c r="AK1174" s="1062">
        <v>3</v>
      </c>
      <c r="AL1174" s="1062">
        <v>9</v>
      </c>
      <c r="AM1174" s="1062">
        <v>20</v>
      </c>
      <c r="AN1174" s="1076">
        <v>1</v>
      </c>
      <c r="AQ1174" s="1062">
        <v>4</v>
      </c>
      <c r="AR1174" s="1062">
        <v>0</v>
      </c>
      <c r="AS1174" s="1062">
        <v>4</v>
      </c>
      <c r="AT1174" s="1062">
        <v>8</v>
      </c>
      <c r="AU1174" s="1082">
        <v>0</v>
      </c>
      <c r="AX1174" s="1062">
        <v>4</v>
      </c>
      <c r="AY1174" s="1062">
        <v>4</v>
      </c>
      <c r="AZ1174" s="1062">
        <v>5</v>
      </c>
      <c r="BA1174" s="1062">
        <v>13</v>
      </c>
      <c r="BB1174" s="1082">
        <v>0</v>
      </c>
      <c r="BC1174" s="1082" t="s">
        <v>323</v>
      </c>
      <c r="BM1174" s="1062">
        <v>0</v>
      </c>
      <c r="BN1174" s="1062">
        <v>0</v>
      </c>
      <c r="BO1174" s="1062">
        <v>0</v>
      </c>
      <c r="BP1174" s="1062">
        <v>0</v>
      </c>
      <c r="BQ1174" s="1128">
        <v>1</v>
      </c>
      <c r="BR1174" s="1081">
        <v>0</v>
      </c>
      <c r="BS1174" s="1062">
        <v>0</v>
      </c>
      <c r="BT1174" s="1062">
        <v>0</v>
      </c>
      <c r="BU1174" s="1062">
        <v>0</v>
      </c>
      <c r="BV1174" s="1062">
        <v>0</v>
      </c>
      <c r="BW1174" s="1076">
        <v>1</v>
      </c>
      <c r="CD1174" s="1062">
        <v>0</v>
      </c>
      <c r="CE1174" s="1082">
        <v>0</v>
      </c>
      <c r="CF1174" s="1082" t="s">
        <v>323</v>
      </c>
      <c r="CK1174" s="1062">
        <v>0</v>
      </c>
      <c r="CL1174" s="1082">
        <v>0</v>
      </c>
      <c r="CP1174" s="1062">
        <v>5</v>
      </c>
      <c r="CQ1174" s="1062">
        <v>1</v>
      </c>
      <c r="CR1174" s="1062">
        <v>3</v>
      </c>
      <c r="CS1174" s="1062">
        <v>9</v>
      </c>
      <c r="CT1174" s="1082">
        <v>1</v>
      </c>
      <c r="CU1174" s="1082" t="s">
        <v>323</v>
      </c>
      <c r="CW1174" s="1062">
        <v>6</v>
      </c>
      <c r="CX1174" s="1062">
        <v>1</v>
      </c>
      <c r="CY1174" s="1062">
        <v>6</v>
      </c>
      <c r="CZ1174" s="1062">
        <v>13</v>
      </c>
      <c r="DA1174" s="1082">
        <v>1</v>
      </c>
      <c r="DB1174" s="1082"/>
      <c r="DC1174" s="1082"/>
      <c r="DD1174" s="1082"/>
      <c r="DE1174" s="1082"/>
      <c r="DF1174" s="1082"/>
      <c r="DG1174" s="1082"/>
      <c r="DH1174" s="1082"/>
      <c r="DI1174" s="1082"/>
      <c r="DJ1174" s="1082"/>
      <c r="DK1174" s="1082"/>
      <c r="DL1174" s="1082"/>
      <c r="EF1174" s="1062">
        <v>0</v>
      </c>
      <c r="EG1174" s="1062">
        <v>0</v>
      </c>
      <c r="EH1174" s="1062">
        <v>0</v>
      </c>
      <c r="EI1174" s="1062">
        <v>0</v>
      </c>
      <c r="EJ1174" s="1082">
        <v>1</v>
      </c>
      <c r="EM1174" s="1062">
        <v>0</v>
      </c>
      <c r="EN1174" s="1062">
        <v>0</v>
      </c>
      <c r="EO1174" s="1062">
        <v>0</v>
      </c>
      <c r="EP1174" s="1062">
        <v>0</v>
      </c>
      <c r="EQ1174" s="1082">
        <v>1</v>
      </c>
      <c r="ER1174" s="1082" t="s">
        <v>323</v>
      </c>
      <c r="EU1174" s="1062">
        <v>2</v>
      </c>
      <c r="EV1174" s="1062">
        <v>2</v>
      </c>
      <c r="EW1174" s="1062">
        <v>4</v>
      </c>
      <c r="EX1174" s="1062">
        <v>8</v>
      </c>
      <c r="EY1174" s="1081">
        <v>1</v>
      </c>
      <c r="FB1174" s="1062">
        <v>2</v>
      </c>
      <c r="FC1174" s="1062">
        <v>4</v>
      </c>
      <c r="FD1174" s="1062">
        <v>7</v>
      </c>
      <c r="FE1174" s="1062">
        <v>13</v>
      </c>
      <c r="FF1174" s="1082">
        <v>1</v>
      </c>
      <c r="FJ1174" s="1062">
        <v>3</v>
      </c>
      <c r="FK1174" s="1062">
        <v>2</v>
      </c>
      <c r="FL1174" s="1062">
        <v>2</v>
      </c>
      <c r="FM1174" s="1062">
        <v>7</v>
      </c>
      <c r="FN1174" s="1124">
        <v>1</v>
      </c>
      <c r="FQ1174" s="1062">
        <v>4</v>
      </c>
      <c r="FR1174" s="1062">
        <v>4</v>
      </c>
      <c r="FS1174" s="1062">
        <v>7</v>
      </c>
      <c r="FT1174" s="1062">
        <v>15</v>
      </c>
      <c r="FU1174" s="1076">
        <v>1</v>
      </c>
      <c r="FY1174" s="1062">
        <v>0</v>
      </c>
      <c r="FZ1174" s="1062">
        <v>2</v>
      </c>
      <c r="GA1174" s="1062">
        <v>1</v>
      </c>
      <c r="GB1174" s="590">
        <v>3</v>
      </c>
      <c r="GC1174" s="1139">
        <v>1</v>
      </c>
      <c r="GE1174" s="589">
        <v>25</v>
      </c>
      <c r="GF1174" s="589">
        <v>8</v>
      </c>
      <c r="GG1174" s="589">
        <v>30</v>
      </c>
      <c r="GH1174" s="586">
        <v>0</v>
      </c>
      <c r="GI1174" s="586">
        <v>0</v>
      </c>
      <c r="GJ1174" s="586">
        <v>0</v>
      </c>
      <c r="GK1174" s="586">
        <v>0</v>
      </c>
    </row>
    <row r="1175" spans="1:193" hidden="1" x14ac:dyDescent="0.35">
      <c r="A1175" s="1227">
        <v>44365</v>
      </c>
      <c r="Q1175" s="1062">
        <v>6</v>
      </c>
      <c r="R1175" s="1062">
        <v>2</v>
      </c>
      <c r="S1175" s="1062">
        <v>6</v>
      </c>
      <c r="T1175" s="1062">
        <v>14</v>
      </c>
      <c r="U1175" s="1076">
        <v>1</v>
      </c>
      <c r="W1175" s="1062">
        <v>6</v>
      </c>
      <c r="X1175" s="1062">
        <v>3</v>
      </c>
      <c r="Y1175" s="1062">
        <v>7</v>
      </c>
      <c r="Z1175" s="1062">
        <v>16</v>
      </c>
      <c r="AA1175" s="1076">
        <v>1</v>
      </c>
      <c r="AC1175" s="1062">
        <v>7</v>
      </c>
      <c r="AD1175" s="1062">
        <v>3</v>
      </c>
      <c r="AE1175" s="1062">
        <v>5</v>
      </c>
      <c r="AF1175" s="1062">
        <v>15</v>
      </c>
      <c r="AG1175" s="1076">
        <v>1</v>
      </c>
      <c r="AJ1175" s="1062">
        <v>7</v>
      </c>
      <c r="AK1175" s="1062">
        <v>3</v>
      </c>
      <c r="AL1175" s="1062">
        <v>8</v>
      </c>
      <c r="AM1175" s="1062">
        <v>18</v>
      </c>
      <c r="AN1175" s="1076">
        <v>1</v>
      </c>
      <c r="AQ1175" s="1062">
        <v>0</v>
      </c>
      <c r="AR1175" s="1062">
        <v>0</v>
      </c>
      <c r="AS1175" s="1062">
        <v>0</v>
      </c>
      <c r="AT1175" s="1062">
        <v>0</v>
      </c>
      <c r="AU1175" s="1082">
        <v>0</v>
      </c>
      <c r="AX1175" s="1062">
        <v>0</v>
      </c>
      <c r="AY1175" s="1062">
        <v>0</v>
      </c>
      <c r="AZ1175" s="1062">
        <v>0</v>
      </c>
      <c r="BA1175" s="1062">
        <v>0</v>
      </c>
      <c r="BB1175" s="1082">
        <v>0</v>
      </c>
      <c r="BC1175" s="1082" t="s">
        <v>323</v>
      </c>
      <c r="BM1175" s="1062">
        <v>0</v>
      </c>
      <c r="BN1175" s="1062">
        <v>0</v>
      </c>
      <c r="BO1175" s="1062">
        <v>0</v>
      </c>
      <c r="BP1175" s="1062">
        <v>0</v>
      </c>
      <c r="BQ1175" s="1128">
        <v>1</v>
      </c>
      <c r="BR1175" s="1081">
        <v>0</v>
      </c>
      <c r="BS1175" s="1062">
        <v>0</v>
      </c>
      <c r="BT1175" s="1062">
        <v>0</v>
      </c>
      <c r="BU1175" s="1062">
        <v>0</v>
      </c>
      <c r="BV1175" s="1062">
        <v>0</v>
      </c>
      <c r="BW1175" s="1076">
        <v>1</v>
      </c>
      <c r="CD1175" s="1062">
        <v>0</v>
      </c>
      <c r="CE1175" s="1082">
        <v>0</v>
      </c>
      <c r="CF1175" s="1082" t="s">
        <v>323</v>
      </c>
      <c r="CK1175" s="1062">
        <v>0</v>
      </c>
      <c r="CL1175" s="1082">
        <v>0</v>
      </c>
      <c r="CP1175" s="1062">
        <v>3</v>
      </c>
      <c r="CQ1175" s="1062">
        <v>3</v>
      </c>
      <c r="CR1175" s="1062">
        <v>2</v>
      </c>
      <c r="CS1175" s="1062">
        <v>8</v>
      </c>
      <c r="CT1175" s="1082">
        <v>1</v>
      </c>
      <c r="CU1175" s="1082" t="s">
        <v>323</v>
      </c>
      <c r="CW1175" s="1062">
        <v>4</v>
      </c>
      <c r="CX1175" s="1062">
        <v>4</v>
      </c>
      <c r="CY1175" s="1062">
        <v>5</v>
      </c>
      <c r="CZ1175" s="1062">
        <v>13</v>
      </c>
      <c r="DA1175" s="1082">
        <v>1</v>
      </c>
      <c r="DB1175" s="1082"/>
      <c r="DC1175" s="1082"/>
      <c r="DD1175" s="1082"/>
      <c r="DE1175" s="1082"/>
      <c r="DF1175" s="1082"/>
      <c r="DG1175" s="1082"/>
      <c r="DH1175" s="1082"/>
      <c r="DI1175" s="1082"/>
      <c r="DJ1175" s="1082"/>
      <c r="DK1175" s="1082"/>
      <c r="DL1175" s="1082"/>
      <c r="EF1175" s="1062">
        <v>0</v>
      </c>
      <c r="EG1175" s="1062">
        <v>0</v>
      </c>
      <c r="EH1175" s="1062">
        <v>0</v>
      </c>
      <c r="EI1175" s="1062">
        <v>0</v>
      </c>
      <c r="EJ1175" s="1082">
        <v>1</v>
      </c>
      <c r="EM1175" s="1062">
        <v>0</v>
      </c>
      <c r="EN1175" s="1062">
        <v>0</v>
      </c>
      <c r="EO1175" s="1062">
        <v>0</v>
      </c>
      <c r="EP1175" s="1062">
        <v>0</v>
      </c>
      <c r="EQ1175" s="1082">
        <v>1</v>
      </c>
      <c r="ER1175" s="1082" t="s">
        <v>323</v>
      </c>
      <c r="EU1175" s="1062">
        <v>3</v>
      </c>
      <c r="EV1175" s="1062">
        <v>0</v>
      </c>
      <c r="EW1175" s="1062">
        <v>5</v>
      </c>
      <c r="EX1175" s="1062">
        <v>8</v>
      </c>
      <c r="EY1175" s="1081">
        <v>1</v>
      </c>
      <c r="FB1175" s="1062">
        <v>4</v>
      </c>
      <c r="FC1175" s="1062">
        <v>1</v>
      </c>
      <c r="FD1175" s="1062">
        <v>9</v>
      </c>
      <c r="FE1175" s="1062">
        <v>14</v>
      </c>
      <c r="FF1175" s="1082">
        <v>1</v>
      </c>
      <c r="FJ1175" s="1062">
        <v>5</v>
      </c>
      <c r="FK1175" s="1062">
        <v>0</v>
      </c>
      <c r="FL1175" s="1062">
        <v>6</v>
      </c>
      <c r="FM1175" s="1062">
        <v>11</v>
      </c>
      <c r="FN1175" s="1124">
        <v>1</v>
      </c>
      <c r="FQ1175" s="1062">
        <v>5</v>
      </c>
      <c r="FR1175" s="1062">
        <v>0</v>
      </c>
      <c r="FS1175" s="1062">
        <v>8</v>
      </c>
      <c r="FT1175" s="1062">
        <v>13</v>
      </c>
      <c r="FU1175" s="1076">
        <v>1</v>
      </c>
      <c r="FY1175" s="1062">
        <v>0</v>
      </c>
      <c r="FZ1175" s="1062">
        <v>0</v>
      </c>
      <c r="GA1175" s="1062">
        <v>0</v>
      </c>
      <c r="GB1175" s="590">
        <v>0</v>
      </c>
      <c r="GC1175" s="1139">
        <v>1</v>
      </c>
      <c r="GE1175" s="589">
        <v>24</v>
      </c>
      <c r="GF1175" s="589">
        <v>8</v>
      </c>
      <c r="GG1175" s="589">
        <v>24</v>
      </c>
      <c r="GH1175" s="586">
        <v>0</v>
      </c>
      <c r="GI1175" s="586">
        <v>0</v>
      </c>
      <c r="GJ1175" s="586">
        <v>0</v>
      </c>
      <c r="GK1175" s="586">
        <v>0</v>
      </c>
    </row>
    <row r="1176" spans="1:193" hidden="1" x14ac:dyDescent="0.35">
      <c r="A1176" s="1225">
        <v>44368</v>
      </c>
      <c r="Q1176" s="1062">
        <v>2</v>
      </c>
      <c r="R1176" s="1062">
        <v>3</v>
      </c>
      <c r="S1176" s="1062">
        <v>8</v>
      </c>
      <c r="T1176" s="1062">
        <v>13</v>
      </c>
      <c r="U1176" s="1076">
        <v>1</v>
      </c>
      <c r="W1176" s="1062">
        <v>3</v>
      </c>
      <c r="X1176" s="1062">
        <v>3</v>
      </c>
      <c r="Y1176" s="1062">
        <v>11</v>
      </c>
      <c r="Z1176" s="1062">
        <v>17</v>
      </c>
      <c r="AA1176" s="1076">
        <v>1</v>
      </c>
      <c r="AC1176" s="1062">
        <v>6</v>
      </c>
      <c r="AD1176" s="1062">
        <v>3</v>
      </c>
      <c r="AE1176" s="1062">
        <v>8</v>
      </c>
      <c r="AF1176" s="1062">
        <v>17</v>
      </c>
      <c r="AG1176" s="1076">
        <v>1</v>
      </c>
      <c r="AJ1176" s="1062">
        <v>7</v>
      </c>
      <c r="AK1176" s="1062">
        <v>3</v>
      </c>
      <c r="AL1176" s="1062">
        <v>12</v>
      </c>
      <c r="AM1176" s="1062">
        <v>22</v>
      </c>
      <c r="AN1176" s="1076">
        <v>1</v>
      </c>
      <c r="AQ1176" s="1062">
        <v>3</v>
      </c>
      <c r="AR1176" s="1062">
        <v>4</v>
      </c>
      <c r="AS1176" s="1062">
        <v>6</v>
      </c>
      <c r="AT1176" s="1062">
        <v>13</v>
      </c>
      <c r="AU1176" s="1082">
        <v>0</v>
      </c>
      <c r="AX1176" s="1062">
        <v>3</v>
      </c>
      <c r="AY1176" s="1062">
        <v>5</v>
      </c>
      <c r="AZ1176" s="1062">
        <v>6</v>
      </c>
      <c r="BA1176" s="1062">
        <v>14</v>
      </c>
      <c r="BB1176" s="1082">
        <v>0</v>
      </c>
      <c r="BC1176" s="1082" t="s">
        <v>323</v>
      </c>
      <c r="BM1176" s="1062">
        <v>0</v>
      </c>
      <c r="BN1176" s="1062">
        <v>0</v>
      </c>
      <c r="BO1176" s="1062">
        <v>0</v>
      </c>
      <c r="BP1176" s="1062">
        <v>0</v>
      </c>
      <c r="BQ1176" s="1128">
        <v>1</v>
      </c>
      <c r="BR1176" s="1081">
        <v>0</v>
      </c>
      <c r="BS1176" s="1062">
        <v>0</v>
      </c>
      <c r="BT1176" s="1062">
        <v>0</v>
      </c>
      <c r="BU1176" s="1062">
        <v>0</v>
      </c>
      <c r="BV1176" s="1062">
        <v>0</v>
      </c>
      <c r="BW1176" s="1076">
        <v>1</v>
      </c>
      <c r="CD1176" s="1062">
        <v>0</v>
      </c>
      <c r="CE1176" s="1082">
        <v>0</v>
      </c>
      <c r="CF1176" s="1082" t="s">
        <v>323</v>
      </c>
      <c r="CK1176" s="1062">
        <v>0</v>
      </c>
      <c r="CL1176" s="1082">
        <v>0</v>
      </c>
      <c r="CP1176" s="1062">
        <v>2</v>
      </c>
      <c r="CQ1176" s="1062">
        <v>0</v>
      </c>
      <c r="CR1176" s="1062">
        <v>1</v>
      </c>
      <c r="CS1176" s="1062">
        <v>3</v>
      </c>
      <c r="CT1176" s="1082">
        <v>1</v>
      </c>
      <c r="CU1176" s="1082" t="s">
        <v>323</v>
      </c>
      <c r="CW1176" s="1062">
        <v>4</v>
      </c>
      <c r="CX1176" s="1062">
        <v>0</v>
      </c>
      <c r="CY1176" s="1062">
        <v>1</v>
      </c>
      <c r="CZ1176" s="1062">
        <v>5</v>
      </c>
      <c r="DA1176" s="1082">
        <v>1</v>
      </c>
      <c r="DB1176" s="1082"/>
      <c r="DC1176" s="1082"/>
      <c r="DD1176" s="1082"/>
      <c r="DE1176" s="1082"/>
      <c r="DF1176" s="1082"/>
      <c r="DG1176" s="1082"/>
      <c r="DH1176" s="1082"/>
      <c r="DI1176" s="1082"/>
      <c r="DJ1176" s="1082"/>
      <c r="DK1176" s="1082"/>
      <c r="DL1176" s="1082"/>
      <c r="EF1176" s="1062">
        <v>3</v>
      </c>
      <c r="EG1176" s="1062">
        <v>0</v>
      </c>
      <c r="EH1176" s="1062">
        <v>5</v>
      </c>
      <c r="EI1176" s="1062">
        <v>8</v>
      </c>
      <c r="EJ1176" s="1082">
        <v>1</v>
      </c>
      <c r="EM1176" s="1062">
        <v>3</v>
      </c>
      <c r="EN1176" s="1062">
        <v>0</v>
      </c>
      <c r="EO1176" s="1062">
        <v>6</v>
      </c>
      <c r="EP1176" s="1062">
        <v>9</v>
      </c>
      <c r="EQ1176" s="1082">
        <v>1</v>
      </c>
      <c r="ER1176" s="1082" t="s">
        <v>323</v>
      </c>
      <c r="EU1176" s="1062">
        <v>2</v>
      </c>
      <c r="EV1176" s="1062">
        <v>2</v>
      </c>
      <c r="EW1176" s="1062">
        <v>4</v>
      </c>
      <c r="EX1176" s="1062">
        <v>8</v>
      </c>
      <c r="EY1176" s="1081">
        <v>1</v>
      </c>
      <c r="FB1176" s="1062">
        <v>2</v>
      </c>
      <c r="FC1176" s="1062">
        <v>3</v>
      </c>
      <c r="FD1176" s="1062">
        <v>5</v>
      </c>
      <c r="FE1176" s="1062">
        <v>10</v>
      </c>
      <c r="FF1176" s="1082">
        <v>1</v>
      </c>
      <c r="FJ1176" s="1062">
        <v>6</v>
      </c>
      <c r="FK1176" s="1062">
        <v>1</v>
      </c>
      <c r="FL1176" s="1062">
        <v>4</v>
      </c>
      <c r="FM1176" s="1062">
        <v>11</v>
      </c>
      <c r="FN1176" s="1124">
        <v>1</v>
      </c>
      <c r="FQ1176" s="1062">
        <v>6</v>
      </c>
      <c r="FR1176" s="1062">
        <v>1</v>
      </c>
      <c r="FS1176" s="1062">
        <v>8</v>
      </c>
      <c r="FT1176" s="1062">
        <v>15</v>
      </c>
      <c r="FU1176" s="1076">
        <v>1</v>
      </c>
      <c r="FY1176" s="1062">
        <v>1</v>
      </c>
      <c r="FZ1176" s="1062">
        <v>0</v>
      </c>
      <c r="GA1176" s="1062">
        <v>0</v>
      </c>
      <c r="GB1176" s="590">
        <v>1</v>
      </c>
      <c r="GC1176" s="1139">
        <v>1</v>
      </c>
      <c r="GE1176" s="589">
        <v>25</v>
      </c>
      <c r="GF1176" s="589">
        <v>13</v>
      </c>
      <c r="GG1176" s="589">
        <v>36</v>
      </c>
      <c r="GH1176" s="586">
        <v>2</v>
      </c>
      <c r="GI1176" s="586">
        <v>1</v>
      </c>
      <c r="GJ1176" s="586">
        <v>0</v>
      </c>
      <c r="GK1176" s="586">
        <v>1</v>
      </c>
    </row>
    <row r="1177" spans="1:193" hidden="1" x14ac:dyDescent="0.35">
      <c r="A1177" s="1225">
        <v>44369</v>
      </c>
      <c r="Q1177" s="1062">
        <v>4</v>
      </c>
      <c r="R1177" s="1062">
        <v>0</v>
      </c>
      <c r="S1177" s="1062">
        <v>2</v>
      </c>
      <c r="T1177" s="1062">
        <v>6</v>
      </c>
      <c r="U1177" s="1076">
        <v>1</v>
      </c>
      <c r="W1177" s="1062">
        <v>4</v>
      </c>
      <c r="X1177" s="1062">
        <v>2</v>
      </c>
      <c r="Y1177" s="1062">
        <v>6</v>
      </c>
      <c r="Z1177" s="1062">
        <v>12</v>
      </c>
      <c r="AA1177" s="1076">
        <v>1</v>
      </c>
      <c r="AC1177" s="1062">
        <v>2</v>
      </c>
      <c r="AD1177" s="1062">
        <v>1</v>
      </c>
      <c r="AE1177" s="1062">
        <v>3</v>
      </c>
      <c r="AF1177" s="1062">
        <v>6</v>
      </c>
      <c r="AG1177" s="1076">
        <v>1</v>
      </c>
      <c r="AJ1177" s="1062">
        <v>2</v>
      </c>
      <c r="AK1177" s="1062">
        <v>4</v>
      </c>
      <c r="AL1177" s="1062">
        <v>7</v>
      </c>
      <c r="AM1177" s="1062">
        <v>13</v>
      </c>
      <c r="AN1177" s="1076">
        <v>1</v>
      </c>
      <c r="AQ1177" s="1062">
        <v>0</v>
      </c>
      <c r="AR1177" s="1062">
        <v>0</v>
      </c>
      <c r="AS1177" s="1062">
        <v>5</v>
      </c>
      <c r="AT1177" s="1062">
        <v>5</v>
      </c>
      <c r="AU1177" s="1082">
        <v>0</v>
      </c>
      <c r="AX1177" s="1062">
        <v>0</v>
      </c>
      <c r="AY1177" s="1062">
        <v>1</v>
      </c>
      <c r="AZ1177" s="1062">
        <v>5</v>
      </c>
      <c r="BA1177" s="1062">
        <v>6</v>
      </c>
      <c r="BB1177" s="1082">
        <v>0</v>
      </c>
      <c r="BC1177" s="1082" t="s">
        <v>323</v>
      </c>
      <c r="BM1177" s="1062">
        <v>2</v>
      </c>
      <c r="BN1177" s="1062">
        <v>2</v>
      </c>
      <c r="BO1177" s="1062">
        <v>4</v>
      </c>
      <c r="BP1177" s="1062">
        <v>8</v>
      </c>
      <c r="BQ1177" s="1128">
        <v>1</v>
      </c>
      <c r="BR1177" s="1081">
        <v>0</v>
      </c>
      <c r="BS1177" s="1062">
        <v>0</v>
      </c>
      <c r="BT1177" s="1062">
        <v>0</v>
      </c>
      <c r="BU1177" s="1062">
        <v>0</v>
      </c>
      <c r="BV1177" s="1062">
        <v>0</v>
      </c>
      <c r="BW1177" s="1076">
        <v>1</v>
      </c>
      <c r="CD1177" s="1062">
        <v>0</v>
      </c>
      <c r="CE1177" s="1082">
        <v>0</v>
      </c>
      <c r="CF1177" s="1082" t="s">
        <v>323</v>
      </c>
      <c r="CK1177" s="1062">
        <v>0</v>
      </c>
      <c r="CL1177" s="1082">
        <v>0</v>
      </c>
      <c r="CP1177" s="1062">
        <v>2</v>
      </c>
      <c r="CQ1177" s="1062">
        <v>0</v>
      </c>
      <c r="CR1177" s="1062">
        <v>0</v>
      </c>
      <c r="CS1177" s="1062">
        <v>2</v>
      </c>
      <c r="CT1177" s="1082">
        <v>1</v>
      </c>
      <c r="CU1177" s="1082" t="s">
        <v>323</v>
      </c>
      <c r="CW1177" s="1062">
        <v>3</v>
      </c>
      <c r="CX1177" s="1062">
        <v>0</v>
      </c>
      <c r="CY1177" s="1062">
        <v>1</v>
      </c>
      <c r="CZ1177" s="1062">
        <v>4</v>
      </c>
      <c r="DA1177" s="1082">
        <v>1</v>
      </c>
      <c r="DB1177" s="1082"/>
      <c r="DC1177" s="1082"/>
      <c r="DD1177" s="1082"/>
      <c r="DE1177" s="1082"/>
      <c r="DF1177" s="1082"/>
      <c r="DG1177" s="1082"/>
      <c r="DH1177" s="1082"/>
      <c r="DI1177" s="1082"/>
      <c r="DJ1177" s="1082"/>
      <c r="DK1177" s="1082"/>
      <c r="DL1177" s="1082"/>
      <c r="EF1177" s="1062">
        <v>8</v>
      </c>
      <c r="EG1177" s="1062">
        <v>2</v>
      </c>
      <c r="EH1177" s="1062">
        <v>3</v>
      </c>
      <c r="EI1177" s="1062">
        <v>13</v>
      </c>
      <c r="EJ1177" s="1082">
        <v>1</v>
      </c>
      <c r="EM1177" s="1062">
        <v>9</v>
      </c>
      <c r="EN1177" s="1062">
        <v>2</v>
      </c>
      <c r="EO1177" s="1062">
        <v>11</v>
      </c>
      <c r="EP1177" s="1062">
        <v>22</v>
      </c>
      <c r="EQ1177" s="1082">
        <v>1</v>
      </c>
      <c r="ER1177" s="1082" t="s">
        <v>323</v>
      </c>
      <c r="EU1177" s="1062">
        <v>2</v>
      </c>
      <c r="EV1177" s="1062">
        <v>0</v>
      </c>
      <c r="EW1177" s="1062">
        <v>0</v>
      </c>
      <c r="EX1177" s="1062">
        <v>2</v>
      </c>
      <c r="EY1177" s="1081">
        <v>1</v>
      </c>
      <c r="FB1177" s="1062">
        <v>3</v>
      </c>
      <c r="FC1177" s="1062">
        <v>4</v>
      </c>
      <c r="FD1177" s="1062">
        <v>5</v>
      </c>
      <c r="FE1177" s="1062">
        <v>12</v>
      </c>
      <c r="FF1177" s="1082">
        <v>1</v>
      </c>
      <c r="FJ1177" s="1062">
        <v>3</v>
      </c>
      <c r="FK1177" s="1062">
        <v>2</v>
      </c>
      <c r="FL1177" s="1062">
        <v>3</v>
      </c>
      <c r="FM1177" s="1062">
        <v>8</v>
      </c>
      <c r="FN1177" s="1124">
        <v>1</v>
      </c>
      <c r="FQ1177" s="1062">
        <v>6</v>
      </c>
      <c r="FR1177" s="1062">
        <v>2</v>
      </c>
      <c r="FS1177" s="1062">
        <v>7</v>
      </c>
      <c r="FT1177" s="1062">
        <v>15</v>
      </c>
      <c r="FU1177" s="1076">
        <v>1</v>
      </c>
      <c r="FY1177" s="1062">
        <v>0</v>
      </c>
      <c r="FZ1177" s="1062">
        <v>0</v>
      </c>
      <c r="GA1177" s="1062">
        <v>4</v>
      </c>
      <c r="GB1177" s="590">
        <v>4</v>
      </c>
      <c r="GC1177" s="1139">
        <v>1</v>
      </c>
      <c r="GE1177" s="589">
        <v>23</v>
      </c>
      <c r="GF1177" s="589">
        <v>7</v>
      </c>
      <c r="GG1177" s="589">
        <v>24</v>
      </c>
      <c r="GH1177" s="586">
        <v>0</v>
      </c>
      <c r="GI1177" s="586">
        <v>1</v>
      </c>
      <c r="GJ1177" s="586">
        <v>0</v>
      </c>
      <c r="GK1177" s="586">
        <v>0</v>
      </c>
    </row>
    <row r="1178" spans="1:193" hidden="1" x14ac:dyDescent="0.35">
      <c r="A1178" s="1225">
        <v>44370</v>
      </c>
      <c r="Q1178" s="1062">
        <v>7</v>
      </c>
      <c r="R1178" s="1062">
        <v>2</v>
      </c>
      <c r="S1178" s="1062">
        <v>6</v>
      </c>
      <c r="T1178" s="1062">
        <v>15</v>
      </c>
      <c r="U1178" s="1076">
        <v>1</v>
      </c>
      <c r="W1178" s="1062">
        <v>7</v>
      </c>
      <c r="X1178" s="1062">
        <v>2</v>
      </c>
      <c r="Y1178" s="1062">
        <v>8</v>
      </c>
      <c r="Z1178" s="1062">
        <v>17</v>
      </c>
      <c r="AA1178" s="1076">
        <v>1</v>
      </c>
      <c r="AC1178" s="1062">
        <v>0</v>
      </c>
      <c r="AD1178" s="1062">
        <v>0</v>
      </c>
      <c r="AE1178" s="1062">
        <v>0</v>
      </c>
      <c r="AF1178" s="1062">
        <v>0</v>
      </c>
      <c r="AG1178" s="1076">
        <v>1</v>
      </c>
      <c r="AJ1178" s="1062">
        <v>0</v>
      </c>
      <c r="AK1178" s="1062">
        <v>0</v>
      </c>
      <c r="AL1178" s="1062">
        <v>0</v>
      </c>
      <c r="AM1178" s="1062">
        <v>0</v>
      </c>
      <c r="AN1178" s="1076">
        <v>1</v>
      </c>
      <c r="AQ1178" s="1062">
        <v>2</v>
      </c>
      <c r="AR1178" s="1062">
        <v>2</v>
      </c>
      <c r="AS1178" s="1062">
        <v>9</v>
      </c>
      <c r="AT1178" s="1062">
        <v>13</v>
      </c>
      <c r="AU1178" s="1082">
        <v>0</v>
      </c>
      <c r="AX1178" s="1062">
        <v>3</v>
      </c>
      <c r="AY1178" s="1062">
        <v>3</v>
      </c>
      <c r="AZ1178" s="1062">
        <v>9</v>
      </c>
      <c r="BA1178" s="1062">
        <v>15</v>
      </c>
      <c r="BB1178" s="1082">
        <v>0</v>
      </c>
      <c r="BC1178" s="1082" t="s">
        <v>323</v>
      </c>
      <c r="BM1178" s="1062">
        <v>0</v>
      </c>
      <c r="BN1178" s="1062">
        <v>0</v>
      </c>
      <c r="BO1178" s="1062">
        <v>3</v>
      </c>
      <c r="BP1178" s="1062">
        <v>3</v>
      </c>
      <c r="BQ1178" s="1128">
        <v>1</v>
      </c>
      <c r="BR1178" s="1081">
        <v>0</v>
      </c>
      <c r="BS1178" s="1062">
        <v>0</v>
      </c>
      <c r="BT1178" s="1062">
        <v>2</v>
      </c>
      <c r="BU1178" s="1062">
        <v>6</v>
      </c>
      <c r="BV1178" s="1062">
        <v>8</v>
      </c>
      <c r="BW1178" s="1076">
        <v>1</v>
      </c>
      <c r="CD1178" s="1062">
        <v>0</v>
      </c>
      <c r="CE1178" s="1082">
        <v>0</v>
      </c>
      <c r="CF1178" s="1082" t="s">
        <v>323</v>
      </c>
      <c r="CK1178" s="1062">
        <v>0</v>
      </c>
      <c r="CL1178" s="1082">
        <v>0</v>
      </c>
      <c r="CP1178" s="1062">
        <v>2</v>
      </c>
      <c r="CQ1178" s="1062">
        <v>0</v>
      </c>
      <c r="CR1178" s="1062">
        <v>0</v>
      </c>
      <c r="CS1178" s="1062">
        <v>2</v>
      </c>
      <c r="CT1178" s="1082">
        <v>1</v>
      </c>
      <c r="CU1178" s="1082" t="s">
        <v>323</v>
      </c>
      <c r="CW1178" s="1062">
        <v>5</v>
      </c>
      <c r="CX1178" s="1062">
        <v>0</v>
      </c>
      <c r="CY1178" s="1062">
        <v>1</v>
      </c>
      <c r="CZ1178" s="1062">
        <v>6</v>
      </c>
      <c r="DA1178" s="1082">
        <v>1</v>
      </c>
      <c r="DB1178" s="1082"/>
      <c r="DC1178" s="1082"/>
      <c r="DD1178" s="1082"/>
      <c r="DE1178" s="1082"/>
      <c r="DF1178" s="1082"/>
      <c r="DG1178" s="1082"/>
      <c r="DH1178" s="1082"/>
      <c r="DI1178" s="1082"/>
      <c r="DJ1178" s="1082"/>
      <c r="DK1178" s="1082"/>
      <c r="DL1178" s="1082"/>
      <c r="EF1178" s="1062">
        <v>2</v>
      </c>
      <c r="EG1178" s="1062">
        <v>4</v>
      </c>
      <c r="EH1178" s="1062">
        <v>5</v>
      </c>
      <c r="EI1178" s="1062">
        <v>11</v>
      </c>
      <c r="EJ1178" s="1082">
        <v>1</v>
      </c>
      <c r="EM1178" s="1062">
        <v>4</v>
      </c>
      <c r="EN1178" s="1062">
        <v>3</v>
      </c>
      <c r="EO1178" s="1062">
        <v>8</v>
      </c>
      <c r="EP1178" s="1062">
        <v>15</v>
      </c>
      <c r="EQ1178" s="1082">
        <v>1</v>
      </c>
      <c r="ER1178" s="1082" t="s">
        <v>323</v>
      </c>
      <c r="EU1178" s="1062">
        <v>1</v>
      </c>
      <c r="EV1178" s="1062">
        <v>6</v>
      </c>
      <c r="EW1178" s="1062">
        <v>2</v>
      </c>
      <c r="EX1178" s="1062">
        <v>9</v>
      </c>
      <c r="EY1178" s="1081">
        <v>1</v>
      </c>
      <c r="FB1178" s="1062">
        <v>2</v>
      </c>
      <c r="FC1178" s="1062">
        <v>6</v>
      </c>
      <c r="FD1178" s="1062">
        <v>6</v>
      </c>
      <c r="FE1178" s="1062">
        <v>14</v>
      </c>
      <c r="FF1178" s="1082">
        <v>1</v>
      </c>
      <c r="FJ1178" s="1062">
        <v>3</v>
      </c>
      <c r="FK1178" s="1062">
        <v>3</v>
      </c>
      <c r="FL1178" s="1062">
        <v>4</v>
      </c>
      <c r="FM1178" s="1062">
        <v>10</v>
      </c>
      <c r="FN1178" s="1124">
        <v>1</v>
      </c>
      <c r="FQ1178" s="1062">
        <v>5</v>
      </c>
      <c r="FR1178" s="1062">
        <v>4</v>
      </c>
      <c r="FS1178" s="1062">
        <v>6</v>
      </c>
      <c r="FT1178" s="1062">
        <v>15</v>
      </c>
      <c r="FU1178" s="1076">
        <v>1</v>
      </c>
      <c r="FY1178" s="1062">
        <v>0</v>
      </c>
      <c r="FZ1178" s="1062">
        <v>0</v>
      </c>
      <c r="GA1178" s="1062">
        <v>2</v>
      </c>
      <c r="GB1178" s="590">
        <v>2</v>
      </c>
      <c r="GC1178" s="1139">
        <v>1</v>
      </c>
      <c r="GE1178" s="589">
        <v>17</v>
      </c>
      <c r="GF1178" s="589">
        <v>17</v>
      </c>
      <c r="GG1178" s="589">
        <v>31</v>
      </c>
      <c r="GH1178" s="586">
        <v>0</v>
      </c>
      <c r="GI1178" s="586">
        <v>2</v>
      </c>
      <c r="GJ1178" s="586">
        <v>0</v>
      </c>
      <c r="GK1178" s="586">
        <v>0</v>
      </c>
    </row>
    <row r="1179" spans="1:193" hidden="1" x14ac:dyDescent="0.35">
      <c r="A1179" s="1225">
        <v>44371</v>
      </c>
      <c r="Q1179" s="1062">
        <v>7</v>
      </c>
      <c r="R1179" s="1062">
        <v>2</v>
      </c>
      <c r="S1179" s="1062">
        <v>9</v>
      </c>
      <c r="T1179" s="1062">
        <v>18</v>
      </c>
      <c r="U1179" s="1076">
        <v>1</v>
      </c>
      <c r="W1179" s="1062">
        <v>7</v>
      </c>
      <c r="X1179" s="1062">
        <v>3</v>
      </c>
      <c r="Y1179" s="1062">
        <v>9</v>
      </c>
      <c r="Z1179" s="1062">
        <v>19</v>
      </c>
      <c r="AA1179" s="1076">
        <v>1</v>
      </c>
      <c r="AC1179" s="1062">
        <v>0</v>
      </c>
      <c r="AD1179" s="1062">
        <v>0</v>
      </c>
      <c r="AE1179" s="1062">
        <v>0</v>
      </c>
      <c r="AF1179" s="1062">
        <v>0</v>
      </c>
      <c r="AG1179" s="1076">
        <v>1</v>
      </c>
      <c r="AJ1179" s="1062">
        <v>0</v>
      </c>
      <c r="AK1179" s="1062">
        <v>0</v>
      </c>
      <c r="AL1179" s="1062">
        <v>0</v>
      </c>
      <c r="AM1179" s="1062">
        <v>0</v>
      </c>
      <c r="AN1179" s="1076">
        <v>1</v>
      </c>
      <c r="AQ1179" s="1062">
        <v>0</v>
      </c>
      <c r="AR1179" s="1062">
        <v>4</v>
      </c>
      <c r="AS1179" s="1062">
        <v>10</v>
      </c>
      <c r="AT1179" s="1062">
        <v>14</v>
      </c>
      <c r="AU1179" s="1082">
        <v>0</v>
      </c>
      <c r="AX1179" s="1062">
        <v>0</v>
      </c>
      <c r="AY1179" s="1062">
        <v>4</v>
      </c>
      <c r="AZ1179" s="1062">
        <v>11</v>
      </c>
      <c r="BA1179" s="1062">
        <v>15</v>
      </c>
      <c r="BB1179" s="1082">
        <v>0</v>
      </c>
      <c r="BC1179" s="1082" t="s">
        <v>323</v>
      </c>
      <c r="BM1179" s="1062">
        <v>1</v>
      </c>
      <c r="BN1179" s="1062">
        <v>1</v>
      </c>
      <c r="BO1179" s="1062">
        <v>3</v>
      </c>
      <c r="BP1179" s="1062">
        <v>5</v>
      </c>
      <c r="BQ1179" s="1128">
        <v>1</v>
      </c>
      <c r="BR1179" s="1081">
        <v>0</v>
      </c>
      <c r="BS1179" s="1062">
        <v>1</v>
      </c>
      <c r="BT1179" s="1062">
        <v>1</v>
      </c>
      <c r="BU1179" s="1062">
        <v>6</v>
      </c>
      <c r="BV1179" s="1062">
        <v>8</v>
      </c>
      <c r="BW1179" s="1076">
        <v>1</v>
      </c>
      <c r="CD1179" s="1062">
        <v>0</v>
      </c>
      <c r="CE1179" s="1082">
        <v>0</v>
      </c>
      <c r="CF1179" s="1082" t="s">
        <v>323</v>
      </c>
      <c r="CK1179" s="1062">
        <v>0</v>
      </c>
      <c r="CL1179" s="1082">
        <v>0</v>
      </c>
      <c r="CP1179" s="1062">
        <v>2</v>
      </c>
      <c r="CQ1179" s="1062">
        <v>0</v>
      </c>
      <c r="CR1179" s="1062">
        <v>0</v>
      </c>
      <c r="CS1179" s="1062">
        <v>2</v>
      </c>
      <c r="CT1179" s="1082">
        <v>1</v>
      </c>
      <c r="CU1179" s="1082" t="s">
        <v>323</v>
      </c>
      <c r="CW1179" s="1062">
        <v>2</v>
      </c>
      <c r="CX1179" s="1062">
        <v>0</v>
      </c>
      <c r="CY1179" s="1062">
        <v>0</v>
      </c>
      <c r="CZ1179" s="1062">
        <v>2</v>
      </c>
      <c r="DA1179" s="1082">
        <v>1</v>
      </c>
      <c r="DB1179" s="1082"/>
      <c r="DC1179" s="1082"/>
      <c r="DD1179" s="1082"/>
      <c r="DE1179" s="1082"/>
      <c r="DF1179" s="1082"/>
      <c r="DG1179" s="1082"/>
      <c r="DH1179" s="1082"/>
      <c r="DI1179" s="1082"/>
      <c r="DJ1179" s="1082"/>
      <c r="DK1179" s="1082"/>
      <c r="DL1179" s="1082"/>
      <c r="EF1179" s="1062">
        <v>18</v>
      </c>
      <c r="EG1179" s="1062">
        <v>16</v>
      </c>
      <c r="EH1179" s="1062">
        <v>7</v>
      </c>
      <c r="EI1179" s="1062">
        <v>41</v>
      </c>
      <c r="EJ1179" s="1082">
        <v>1</v>
      </c>
      <c r="EM1179" s="1062">
        <v>21</v>
      </c>
      <c r="EN1179" s="1062">
        <v>17</v>
      </c>
      <c r="EO1179" s="1062">
        <v>9</v>
      </c>
      <c r="EP1179" s="1062">
        <v>47</v>
      </c>
      <c r="EQ1179" s="1082">
        <v>1</v>
      </c>
      <c r="ER1179" s="1082" t="s">
        <v>323</v>
      </c>
      <c r="EU1179" s="1062">
        <v>1</v>
      </c>
      <c r="EV1179" s="1062">
        <v>4</v>
      </c>
      <c r="EW1179" s="1062">
        <v>4</v>
      </c>
      <c r="EX1179" s="1062">
        <v>9</v>
      </c>
      <c r="EY1179" s="1081">
        <v>1</v>
      </c>
      <c r="FB1179" s="1062">
        <v>1</v>
      </c>
      <c r="FC1179" s="1062">
        <v>4</v>
      </c>
      <c r="FD1179" s="1062">
        <v>8</v>
      </c>
      <c r="FE1179" s="1062">
        <v>13</v>
      </c>
      <c r="FF1179" s="1082">
        <v>1</v>
      </c>
      <c r="FJ1179" s="1062">
        <v>0</v>
      </c>
      <c r="FK1179" s="1062">
        <v>0</v>
      </c>
      <c r="FL1179" s="1062">
        <v>0</v>
      </c>
      <c r="FM1179" s="1062">
        <v>0</v>
      </c>
      <c r="FN1179" s="1124">
        <v>1</v>
      </c>
      <c r="FQ1179" s="1062">
        <v>0</v>
      </c>
      <c r="FR1179" s="1062">
        <v>0</v>
      </c>
      <c r="FS1179" s="1062">
        <v>0</v>
      </c>
      <c r="FT1179" s="1062">
        <v>0</v>
      </c>
      <c r="FU1179" s="1076">
        <v>1</v>
      </c>
      <c r="FY1179" s="1062">
        <v>0</v>
      </c>
      <c r="FZ1179" s="1062">
        <v>18</v>
      </c>
      <c r="GA1179" s="1062">
        <v>1</v>
      </c>
      <c r="GB1179" s="590">
        <v>19</v>
      </c>
      <c r="GC1179" s="1139">
        <v>1</v>
      </c>
      <c r="GE1179" s="589">
        <v>29</v>
      </c>
      <c r="GF1179" s="589">
        <v>45</v>
      </c>
      <c r="GG1179" s="589">
        <v>34</v>
      </c>
      <c r="GH1179" s="586">
        <v>1</v>
      </c>
      <c r="GI1179" s="586">
        <v>2</v>
      </c>
      <c r="GJ1179" s="586">
        <v>0</v>
      </c>
      <c r="GK1179" s="586">
        <v>0</v>
      </c>
    </row>
    <row r="1180" spans="1:193" hidden="1" x14ac:dyDescent="0.35">
      <c r="A1180" s="1227">
        <v>44372</v>
      </c>
      <c r="Q1180" s="1062">
        <v>6</v>
      </c>
      <c r="R1180" s="1062">
        <v>0</v>
      </c>
      <c r="S1180" s="1062">
        <v>7</v>
      </c>
      <c r="T1180" s="1062">
        <v>13</v>
      </c>
      <c r="U1180" s="1076">
        <v>1</v>
      </c>
      <c r="W1180" s="1062">
        <v>7</v>
      </c>
      <c r="X1180" s="1062">
        <v>1</v>
      </c>
      <c r="Y1180" s="1062">
        <v>8</v>
      </c>
      <c r="Z1180" s="1062">
        <v>16</v>
      </c>
      <c r="AA1180" s="1076">
        <v>1</v>
      </c>
      <c r="AC1180" s="1062">
        <v>0</v>
      </c>
      <c r="AD1180" s="1062">
        <v>0</v>
      </c>
      <c r="AE1180" s="1062">
        <v>0</v>
      </c>
      <c r="AF1180" s="1062">
        <v>0</v>
      </c>
      <c r="AG1180" s="1076">
        <v>1</v>
      </c>
      <c r="AJ1180" s="1062">
        <v>0</v>
      </c>
      <c r="AK1180" s="1062">
        <v>0</v>
      </c>
      <c r="AL1180" s="1062">
        <v>0</v>
      </c>
      <c r="AM1180" s="1062">
        <v>0</v>
      </c>
      <c r="AN1180" s="1076">
        <v>1</v>
      </c>
      <c r="AQ1180" s="1062">
        <v>3</v>
      </c>
      <c r="AR1180" s="1062">
        <v>7</v>
      </c>
      <c r="AS1180" s="1062">
        <v>8</v>
      </c>
      <c r="AT1180" s="1062">
        <v>18</v>
      </c>
      <c r="AU1180" s="1082">
        <v>0</v>
      </c>
      <c r="AX1180" s="1062">
        <v>4</v>
      </c>
      <c r="AY1180" s="1062">
        <v>7</v>
      </c>
      <c r="AZ1180" s="1062">
        <v>10</v>
      </c>
      <c r="BA1180" s="1062">
        <v>21</v>
      </c>
      <c r="BB1180" s="1082">
        <v>0</v>
      </c>
      <c r="BC1180" s="1082" t="s">
        <v>323</v>
      </c>
      <c r="BM1180" s="1062">
        <v>0</v>
      </c>
      <c r="BN1180" s="1062">
        <v>1</v>
      </c>
      <c r="BO1180" s="1062">
        <v>4</v>
      </c>
      <c r="BP1180" s="1062">
        <v>5</v>
      </c>
      <c r="BQ1180" s="1128">
        <v>1</v>
      </c>
      <c r="BR1180" s="1081">
        <v>0</v>
      </c>
      <c r="BS1180" s="1062">
        <v>0</v>
      </c>
      <c r="BT1180" s="1062">
        <v>2</v>
      </c>
      <c r="BU1180" s="1062">
        <v>4</v>
      </c>
      <c r="BV1180" s="1062">
        <v>6</v>
      </c>
      <c r="BW1180" s="1076">
        <v>1</v>
      </c>
      <c r="CD1180" s="1062">
        <v>0</v>
      </c>
      <c r="CE1180" s="1082">
        <v>0</v>
      </c>
      <c r="CF1180" s="1082" t="s">
        <v>323</v>
      </c>
      <c r="CK1180" s="1062">
        <v>0</v>
      </c>
      <c r="CL1180" s="1082">
        <v>0</v>
      </c>
      <c r="CP1180" s="1062">
        <v>4</v>
      </c>
      <c r="CQ1180" s="1062">
        <v>0</v>
      </c>
      <c r="CR1180" s="1062">
        <v>0</v>
      </c>
      <c r="CS1180" s="1062">
        <v>4</v>
      </c>
      <c r="CT1180" s="1082">
        <v>1</v>
      </c>
      <c r="CU1180" s="1082" t="s">
        <v>323</v>
      </c>
      <c r="CW1180" s="1062">
        <v>5</v>
      </c>
      <c r="CX1180" s="1062">
        <v>0</v>
      </c>
      <c r="CY1180" s="1062">
        <v>0</v>
      </c>
      <c r="CZ1180" s="1062">
        <v>5</v>
      </c>
      <c r="DA1180" s="1082">
        <v>1</v>
      </c>
      <c r="DB1180" s="1082"/>
      <c r="DC1180" s="1082"/>
      <c r="DD1180" s="1082"/>
      <c r="DE1180" s="1082"/>
      <c r="DF1180" s="1082"/>
      <c r="DG1180" s="1082"/>
      <c r="DH1180" s="1082"/>
      <c r="DI1180" s="1082"/>
      <c r="DJ1180" s="1082"/>
      <c r="DK1180" s="1082"/>
      <c r="DL1180" s="1082"/>
      <c r="EF1180" s="1062">
        <v>6</v>
      </c>
      <c r="EG1180" s="1062">
        <v>1</v>
      </c>
      <c r="EH1180" s="1062">
        <v>2</v>
      </c>
      <c r="EI1180" s="1062">
        <v>9</v>
      </c>
      <c r="EJ1180" s="1082">
        <v>1</v>
      </c>
      <c r="EM1180" s="1062">
        <v>9</v>
      </c>
      <c r="EN1180" s="1062">
        <v>2</v>
      </c>
      <c r="EO1180" s="1062">
        <v>6</v>
      </c>
      <c r="EP1180" s="1062">
        <v>17</v>
      </c>
      <c r="EQ1180" s="1082">
        <v>1</v>
      </c>
      <c r="ER1180" s="1082" t="s">
        <v>323</v>
      </c>
      <c r="EU1180" s="1062">
        <v>1</v>
      </c>
      <c r="EV1180" s="1062">
        <v>3</v>
      </c>
      <c r="EW1180" s="1062">
        <v>5</v>
      </c>
      <c r="EX1180" s="1062">
        <v>9</v>
      </c>
      <c r="EY1180" s="1081">
        <v>1</v>
      </c>
      <c r="FB1180" s="1062">
        <v>1</v>
      </c>
      <c r="FC1180" s="1062">
        <v>5</v>
      </c>
      <c r="FD1180" s="1062">
        <v>11</v>
      </c>
      <c r="FE1180" s="1062">
        <v>17</v>
      </c>
      <c r="FF1180" s="1082">
        <v>1</v>
      </c>
      <c r="FJ1180" s="1062">
        <v>0</v>
      </c>
      <c r="FK1180" s="1062">
        <v>0</v>
      </c>
      <c r="FL1180" s="1062">
        <v>8</v>
      </c>
      <c r="FM1180" s="1062">
        <v>8</v>
      </c>
      <c r="FN1180" s="1124">
        <v>1</v>
      </c>
      <c r="FQ1180" s="1062">
        <v>0</v>
      </c>
      <c r="FR1180" s="1062">
        <v>2</v>
      </c>
      <c r="FS1180" s="1062">
        <v>10</v>
      </c>
      <c r="FT1180" s="1062">
        <v>12</v>
      </c>
      <c r="FU1180" s="1076">
        <v>1</v>
      </c>
      <c r="FY1180" s="1062">
        <v>0</v>
      </c>
      <c r="FZ1180" s="1062">
        <v>0</v>
      </c>
      <c r="GA1180" s="1062">
        <v>0</v>
      </c>
      <c r="GB1180" s="590">
        <v>0</v>
      </c>
      <c r="GC1180" s="1139">
        <v>1</v>
      </c>
      <c r="GE1180" s="589">
        <v>20</v>
      </c>
      <c r="GF1180" s="589">
        <v>12</v>
      </c>
      <c r="GG1180" s="589">
        <v>34</v>
      </c>
      <c r="GH1180" s="586">
        <v>0</v>
      </c>
      <c r="GI1180" s="586">
        <v>0</v>
      </c>
      <c r="GJ1180" s="586">
        <v>0</v>
      </c>
      <c r="GK1180" s="586">
        <v>0</v>
      </c>
    </row>
    <row r="1181" spans="1:193" hidden="1" x14ac:dyDescent="0.35">
      <c r="A1181" s="1225">
        <v>44375</v>
      </c>
      <c r="Q1181" s="1062">
        <v>3</v>
      </c>
      <c r="R1181" s="1062">
        <v>3</v>
      </c>
      <c r="S1181" s="1062">
        <v>8</v>
      </c>
      <c r="T1181" s="1062">
        <v>14</v>
      </c>
      <c r="U1181" s="1076">
        <v>1</v>
      </c>
      <c r="W1181" s="1062">
        <v>3</v>
      </c>
      <c r="X1181" s="1062">
        <v>4</v>
      </c>
      <c r="Y1181" s="1062">
        <v>11</v>
      </c>
      <c r="Z1181" s="1062">
        <v>18</v>
      </c>
      <c r="AA1181" s="1076">
        <v>1</v>
      </c>
      <c r="AC1181" s="1062">
        <v>0</v>
      </c>
      <c r="AD1181" s="1062">
        <v>0</v>
      </c>
      <c r="AE1181" s="1062">
        <v>0</v>
      </c>
      <c r="AF1181" s="1062">
        <v>0</v>
      </c>
      <c r="AG1181" s="1076">
        <v>1</v>
      </c>
      <c r="AJ1181" s="1062">
        <v>0</v>
      </c>
      <c r="AK1181" s="1062">
        <v>0</v>
      </c>
      <c r="AL1181" s="1062">
        <v>0</v>
      </c>
      <c r="AM1181" s="1062">
        <v>0</v>
      </c>
      <c r="AN1181" s="1076">
        <v>1</v>
      </c>
      <c r="AQ1181" s="1062">
        <v>2</v>
      </c>
      <c r="AR1181" s="1062">
        <v>5</v>
      </c>
      <c r="AS1181" s="1062">
        <v>4</v>
      </c>
      <c r="AT1181" s="1062">
        <v>11</v>
      </c>
      <c r="AU1181" s="1082">
        <v>0</v>
      </c>
      <c r="AX1181" s="1062">
        <v>2</v>
      </c>
      <c r="AY1181" s="1062">
        <v>6</v>
      </c>
      <c r="AZ1181" s="1062">
        <v>4</v>
      </c>
      <c r="BA1181" s="1062">
        <v>12</v>
      </c>
      <c r="BB1181" s="1082">
        <v>0</v>
      </c>
      <c r="BC1181" s="1082" t="s">
        <v>323</v>
      </c>
      <c r="BM1181" s="1062">
        <v>0</v>
      </c>
      <c r="BN1181" s="1062">
        <v>1</v>
      </c>
      <c r="BO1181" s="1062">
        <v>4</v>
      </c>
      <c r="BP1181" s="1062">
        <v>5</v>
      </c>
      <c r="BQ1181" s="1128">
        <v>1</v>
      </c>
      <c r="BR1181" s="1081">
        <v>0</v>
      </c>
      <c r="BS1181" s="1062">
        <v>1</v>
      </c>
      <c r="BT1181" s="1062">
        <v>1</v>
      </c>
      <c r="BU1181" s="1062">
        <v>4</v>
      </c>
      <c r="BV1181" s="1062">
        <v>6</v>
      </c>
      <c r="BW1181" s="1076">
        <v>1</v>
      </c>
      <c r="CD1181" s="1062">
        <v>0</v>
      </c>
      <c r="CE1181" s="1082">
        <v>0</v>
      </c>
      <c r="CF1181" s="1082" t="s">
        <v>323</v>
      </c>
      <c r="CK1181" s="1062">
        <v>0</v>
      </c>
      <c r="CL1181" s="1082">
        <v>0</v>
      </c>
      <c r="CP1181" s="1062">
        <v>1</v>
      </c>
      <c r="CQ1181" s="1062">
        <v>3</v>
      </c>
      <c r="CR1181" s="1062">
        <v>1</v>
      </c>
      <c r="CS1181" s="1062">
        <v>5</v>
      </c>
      <c r="CT1181" s="1082">
        <v>1</v>
      </c>
      <c r="CU1181" s="1082" t="s">
        <v>323</v>
      </c>
      <c r="CW1181" s="1062">
        <v>4</v>
      </c>
      <c r="CX1181" s="1062">
        <v>3</v>
      </c>
      <c r="CY1181" s="1062">
        <v>1</v>
      </c>
      <c r="CZ1181" s="1062">
        <v>8</v>
      </c>
      <c r="DA1181" s="1082">
        <v>1</v>
      </c>
      <c r="DB1181" s="1082"/>
      <c r="DC1181" s="1082"/>
      <c r="DD1181" s="1082"/>
      <c r="DE1181" s="1082"/>
      <c r="DF1181" s="1082"/>
      <c r="DG1181" s="1082"/>
      <c r="DH1181" s="1082"/>
      <c r="DI1181" s="1082"/>
      <c r="DJ1181" s="1082"/>
      <c r="DK1181" s="1082"/>
      <c r="DL1181" s="1082"/>
      <c r="EF1181" s="1062">
        <v>7</v>
      </c>
      <c r="EG1181" s="1062">
        <v>2</v>
      </c>
      <c r="EH1181" s="1062">
        <v>9</v>
      </c>
      <c r="EI1181" s="1062">
        <v>18</v>
      </c>
      <c r="EJ1181" s="1082">
        <v>1</v>
      </c>
      <c r="EM1181" s="1062">
        <v>7</v>
      </c>
      <c r="EN1181" s="1062">
        <v>5</v>
      </c>
      <c r="EO1181" s="1062">
        <v>10</v>
      </c>
      <c r="EP1181" s="1062">
        <v>22</v>
      </c>
      <c r="EQ1181" s="1082">
        <v>1</v>
      </c>
      <c r="ER1181" s="1082" t="s">
        <v>323</v>
      </c>
      <c r="EU1181" s="1062">
        <v>3</v>
      </c>
      <c r="EV1181" s="1062">
        <v>1</v>
      </c>
      <c r="EW1181" s="1062">
        <v>2</v>
      </c>
      <c r="EX1181" s="1062">
        <v>6</v>
      </c>
      <c r="EY1181" s="1081">
        <v>1</v>
      </c>
      <c r="FB1181" s="1062">
        <v>5</v>
      </c>
      <c r="FC1181" s="1062">
        <v>2</v>
      </c>
      <c r="FD1181" s="1062">
        <v>6</v>
      </c>
      <c r="FE1181" s="1062">
        <v>13</v>
      </c>
      <c r="FF1181" s="1082">
        <v>1</v>
      </c>
      <c r="FJ1181" s="1062">
        <v>0</v>
      </c>
      <c r="FK1181" s="1062">
        <v>0</v>
      </c>
      <c r="FL1181" s="1062">
        <v>0</v>
      </c>
      <c r="FM1181" s="1062">
        <v>0</v>
      </c>
      <c r="FN1181" s="1124">
        <v>1</v>
      </c>
      <c r="FQ1181" s="1062">
        <v>0</v>
      </c>
      <c r="FR1181" s="1062">
        <v>0</v>
      </c>
      <c r="FS1181" s="1062">
        <v>0</v>
      </c>
      <c r="FT1181" s="1062">
        <v>0</v>
      </c>
      <c r="FU1181" s="1076">
        <v>1</v>
      </c>
      <c r="FY1181" s="1062">
        <v>0</v>
      </c>
      <c r="FZ1181" s="1062">
        <v>1</v>
      </c>
      <c r="GA1181" s="1062">
        <v>2</v>
      </c>
      <c r="GB1181" s="590">
        <v>3</v>
      </c>
      <c r="GC1181" s="1139">
        <v>1</v>
      </c>
      <c r="GE1181" s="589">
        <v>16</v>
      </c>
      <c r="GF1181" s="589">
        <v>16</v>
      </c>
      <c r="GG1181" s="589">
        <v>30</v>
      </c>
      <c r="GH1181" s="586">
        <v>1</v>
      </c>
      <c r="GI1181" s="586">
        <v>1</v>
      </c>
      <c r="GJ1181" s="586">
        <v>0</v>
      </c>
      <c r="GK1181" s="586">
        <v>0</v>
      </c>
    </row>
    <row r="1182" spans="1:193" hidden="1" x14ac:dyDescent="0.35">
      <c r="A1182" s="1225">
        <v>44376</v>
      </c>
      <c r="Q1182" s="1062">
        <v>9</v>
      </c>
      <c r="R1182" s="1062">
        <v>1</v>
      </c>
      <c r="S1182" s="1062">
        <v>7</v>
      </c>
      <c r="T1182" s="1062">
        <v>17</v>
      </c>
      <c r="U1182" s="1076">
        <v>1</v>
      </c>
      <c r="W1182" s="1062">
        <v>10</v>
      </c>
      <c r="X1182" s="1062">
        <v>2</v>
      </c>
      <c r="Y1182" s="1062">
        <v>9</v>
      </c>
      <c r="Z1182" s="1062">
        <v>21</v>
      </c>
      <c r="AA1182" s="1076">
        <v>1</v>
      </c>
      <c r="AC1182" s="1062">
        <v>11</v>
      </c>
      <c r="AD1182" s="1062">
        <v>3</v>
      </c>
      <c r="AE1182" s="1062">
        <v>3</v>
      </c>
      <c r="AF1182" s="1062">
        <v>17</v>
      </c>
      <c r="AG1182" s="1076">
        <v>1</v>
      </c>
      <c r="AJ1182" s="1062">
        <v>11</v>
      </c>
      <c r="AK1182" s="1062">
        <v>5</v>
      </c>
      <c r="AL1182" s="1062">
        <v>3</v>
      </c>
      <c r="AM1182" s="1062">
        <v>19</v>
      </c>
      <c r="AN1182" s="1076">
        <v>1</v>
      </c>
      <c r="AQ1182" s="1062">
        <v>0</v>
      </c>
      <c r="AR1182" s="1062">
        <v>0</v>
      </c>
      <c r="AS1182" s="1062">
        <v>0</v>
      </c>
      <c r="AT1182" s="1062">
        <v>0</v>
      </c>
      <c r="AU1182" s="1082">
        <v>0</v>
      </c>
      <c r="AX1182" s="1062">
        <v>0</v>
      </c>
      <c r="AY1182" s="1062">
        <v>0</v>
      </c>
      <c r="AZ1182" s="1062">
        <v>0</v>
      </c>
      <c r="BA1182" s="1062">
        <v>0</v>
      </c>
      <c r="BB1182" s="1082">
        <v>0</v>
      </c>
      <c r="BC1182" s="1082" t="s">
        <v>323</v>
      </c>
      <c r="BM1182" s="1062">
        <v>0</v>
      </c>
      <c r="BN1182" s="1062">
        <v>0</v>
      </c>
      <c r="BO1182" s="1062">
        <v>0</v>
      </c>
      <c r="BP1182" s="1062">
        <v>0</v>
      </c>
      <c r="BQ1182" s="1128">
        <v>1</v>
      </c>
      <c r="BR1182" s="1081">
        <v>0</v>
      </c>
      <c r="BS1182" s="1062">
        <v>0</v>
      </c>
      <c r="BT1182" s="1062">
        <v>0</v>
      </c>
      <c r="BU1182" s="1062">
        <v>0</v>
      </c>
      <c r="BV1182" s="1062">
        <v>0</v>
      </c>
      <c r="BW1182" s="1076">
        <v>1</v>
      </c>
      <c r="CD1182" s="1062">
        <v>0</v>
      </c>
      <c r="CE1182" s="1082">
        <v>0</v>
      </c>
      <c r="CF1182" s="1082" t="s">
        <v>323</v>
      </c>
      <c r="CK1182" s="1062">
        <v>0</v>
      </c>
      <c r="CL1182" s="1082">
        <v>0</v>
      </c>
      <c r="CP1182" s="1062">
        <v>4</v>
      </c>
      <c r="CQ1182" s="1062">
        <v>1</v>
      </c>
      <c r="CR1182" s="1062">
        <v>7</v>
      </c>
      <c r="CS1182" s="1062">
        <v>12</v>
      </c>
      <c r="CT1182" s="1082">
        <v>1</v>
      </c>
      <c r="CU1182" s="1082" t="s">
        <v>323</v>
      </c>
      <c r="CW1182" s="1062">
        <v>4</v>
      </c>
      <c r="CX1182" s="1062">
        <v>1</v>
      </c>
      <c r="CY1182" s="1062">
        <v>7</v>
      </c>
      <c r="CZ1182" s="1062">
        <v>12</v>
      </c>
      <c r="DA1182" s="1082">
        <v>1</v>
      </c>
      <c r="DB1182" s="1082"/>
      <c r="DC1182" s="1082"/>
      <c r="DD1182" s="1082"/>
      <c r="DE1182" s="1082"/>
      <c r="DF1182" s="1082"/>
      <c r="DG1182" s="1082"/>
      <c r="DH1182" s="1082"/>
      <c r="DI1182" s="1082"/>
      <c r="DJ1182" s="1082"/>
      <c r="DK1182" s="1082"/>
      <c r="DL1182" s="1082"/>
      <c r="EF1182" s="1062">
        <v>4</v>
      </c>
      <c r="EG1182" s="1062">
        <v>7</v>
      </c>
      <c r="EH1182" s="1062">
        <v>2</v>
      </c>
      <c r="EI1182" s="1062">
        <v>13</v>
      </c>
      <c r="EJ1182" s="1082">
        <v>1</v>
      </c>
      <c r="EM1182" s="1062">
        <v>4</v>
      </c>
      <c r="EN1182" s="1062">
        <v>7</v>
      </c>
      <c r="EO1182" s="1062">
        <v>9</v>
      </c>
      <c r="EP1182" s="1062">
        <v>20</v>
      </c>
      <c r="EQ1182" s="1082">
        <v>1</v>
      </c>
      <c r="ER1182" s="1082" t="s">
        <v>323</v>
      </c>
      <c r="EU1182" s="1062">
        <v>3</v>
      </c>
      <c r="EV1182" s="1062">
        <v>3</v>
      </c>
      <c r="EW1182" s="1062">
        <v>4</v>
      </c>
      <c r="EX1182" s="1062">
        <v>10</v>
      </c>
      <c r="EY1182" s="1081">
        <v>1</v>
      </c>
      <c r="FB1182" s="1062">
        <v>5</v>
      </c>
      <c r="FC1182" s="1062">
        <v>4</v>
      </c>
      <c r="FD1182" s="1062">
        <v>10</v>
      </c>
      <c r="FE1182" s="1062">
        <v>19</v>
      </c>
      <c r="FF1182" s="1082">
        <v>1</v>
      </c>
      <c r="FJ1182" s="1062">
        <v>0</v>
      </c>
      <c r="FK1182" s="1062">
        <v>0</v>
      </c>
      <c r="FL1182" s="1062">
        <v>0</v>
      </c>
      <c r="FM1182" s="1062">
        <v>0</v>
      </c>
      <c r="FN1182" s="1124">
        <v>1</v>
      </c>
      <c r="FQ1182" s="1062">
        <v>0</v>
      </c>
      <c r="FR1182" s="1062">
        <v>0</v>
      </c>
      <c r="FS1182" s="1062">
        <v>0</v>
      </c>
      <c r="FT1182" s="1062">
        <v>0</v>
      </c>
      <c r="FU1182" s="1076">
        <v>1</v>
      </c>
      <c r="FY1182" s="1062">
        <v>1</v>
      </c>
      <c r="FZ1182" s="1062">
        <v>1</v>
      </c>
      <c r="GA1182" s="1062">
        <v>0</v>
      </c>
      <c r="GB1182" s="590">
        <v>2</v>
      </c>
      <c r="GC1182" s="1139">
        <v>1</v>
      </c>
      <c r="GE1182" s="589">
        <v>32</v>
      </c>
      <c r="GF1182" s="589">
        <v>16</v>
      </c>
      <c r="GG1182" s="589">
        <v>23</v>
      </c>
      <c r="GH1182" s="586">
        <v>2</v>
      </c>
      <c r="GI1182" s="586">
        <v>1</v>
      </c>
      <c r="GJ1182" s="586">
        <v>0</v>
      </c>
      <c r="GK1182" s="586">
        <v>0</v>
      </c>
    </row>
    <row r="1183" spans="1:193" hidden="1" x14ac:dyDescent="0.35">
      <c r="A1183" s="1225">
        <v>44377</v>
      </c>
      <c r="Q1183" s="1062">
        <v>5</v>
      </c>
      <c r="R1183" s="1062">
        <v>2</v>
      </c>
      <c r="S1183" s="1062">
        <v>5</v>
      </c>
      <c r="T1183" s="1062">
        <v>12</v>
      </c>
      <c r="U1183" s="1076">
        <v>1</v>
      </c>
      <c r="W1183" s="1062">
        <v>5</v>
      </c>
      <c r="X1183" s="1062">
        <v>5</v>
      </c>
      <c r="Y1183" s="1062">
        <v>7</v>
      </c>
      <c r="Z1183" s="1062">
        <v>17</v>
      </c>
      <c r="AA1183" s="1076">
        <v>1</v>
      </c>
      <c r="AC1183" s="1062">
        <v>6</v>
      </c>
      <c r="AD1183" s="1062">
        <v>0</v>
      </c>
      <c r="AE1183" s="1062">
        <v>11</v>
      </c>
      <c r="AF1183" s="1062">
        <v>17</v>
      </c>
      <c r="AG1183" s="1076">
        <v>1</v>
      </c>
      <c r="AJ1183" s="1062">
        <v>7</v>
      </c>
      <c r="AK1183" s="1062">
        <v>2</v>
      </c>
      <c r="AL1183" s="1062">
        <v>12</v>
      </c>
      <c r="AM1183" s="1062">
        <v>21</v>
      </c>
      <c r="AN1183" s="1076">
        <v>1</v>
      </c>
      <c r="AQ1183" s="1062">
        <v>0</v>
      </c>
      <c r="AR1183" s="1062">
        <v>0</v>
      </c>
      <c r="AS1183" s="1062">
        <v>0</v>
      </c>
      <c r="AT1183" s="1062">
        <v>0</v>
      </c>
      <c r="AU1183" s="1082">
        <v>0</v>
      </c>
      <c r="AX1183" s="1062">
        <v>0</v>
      </c>
      <c r="AY1183" s="1062">
        <v>0</v>
      </c>
      <c r="AZ1183" s="1062">
        <v>0</v>
      </c>
      <c r="BA1183" s="1062">
        <v>0</v>
      </c>
      <c r="BB1183" s="1082">
        <v>0</v>
      </c>
      <c r="BC1183" s="1082" t="s">
        <v>323</v>
      </c>
      <c r="BM1183" s="1062">
        <v>0</v>
      </c>
      <c r="BN1183" s="1062">
        <v>1</v>
      </c>
      <c r="BO1183" s="1062">
        <v>0</v>
      </c>
      <c r="BP1183" s="1062">
        <v>1</v>
      </c>
      <c r="BQ1183" s="1128">
        <v>1</v>
      </c>
      <c r="BR1183" s="1081">
        <v>0</v>
      </c>
      <c r="BS1183" s="1062">
        <v>0</v>
      </c>
      <c r="BT1183" s="1062">
        <v>2</v>
      </c>
      <c r="BU1183" s="1062">
        <v>2</v>
      </c>
      <c r="BV1183" s="1062">
        <v>4</v>
      </c>
      <c r="BW1183" s="1076">
        <v>1</v>
      </c>
      <c r="CD1183" s="1062">
        <v>0</v>
      </c>
      <c r="CE1183" s="1082">
        <v>0</v>
      </c>
      <c r="CF1183" s="1082" t="s">
        <v>323</v>
      </c>
      <c r="CK1183" s="1062">
        <v>0</v>
      </c>
      <c r="CL1183" s="1082">
        <v>0</v>
      </c>
      <c r="CP1183" s="1062">
        <v>1</v>
      </c>
      <c r="CQ1183" s="1062">
        <v>5</v>
      </c>
      <c r="CR1183" s="1062">
        <v>11</v>
      </c>
      <c r="CS1183" s="1062">
        <v>17</v>
      </c>
      <c r="CT1183" s="1082">
        <v>1</v>
      </c>
      <c r="CU1183" s="1082" t="s">
        <v>323</v>
      </c>
      <c r="CW1183" s="1062">
        <v>2</v>
      </c>
      <c r="CX1183" s="1062">
        <v>7</v>
      </c>
      <c r="CY1183" s="1062">
        <v>13</v>
      </c>
      <c r="CZ1183" s="1062">
        <v>22</v>
      </c>
      <c r="DA1183" s="1082">
        <v>1</v>
      </c>
      <c r="DB1183" s="1082"/>
      <c r="DC1183" s="1082"/>
      <c r="DD1183" s="1082"/>
      <c r="DE1183" s="1082"/>
      <c r="DF1183" s="1082"/>
      <c r="DG1183" s="1082"/>
      <c r="DH1183" s="1082"/>
      <c r="DI1183" s="1082"/>
      <c r="DJ1183" s="1082"/>
      <c r="DK1183" s="1082"/>
      <c r="DL1183" s="1082"/>
      <c r="EF1183" s="1062">
        <v>6</v>
      </c>
      <c r="EG1183" s="1062">
        <v>4</v>
      </c>
      <c r="EH1183" s="1062">
        <v>5</v>
      </c>
      <c r="EI1183" s="1062">
        <v>15</v>
      </c>
      <c r="EJ1183" s="1082">
        <v>1</v>
      </c>
      <c r="EM1183" s="1062">
        <v>6</v>
      </c>
      <c r="EN1183" s="1062">
        <v>6</v>
      </c>
      <c r="EO1183" s="1062">
        <v>12</v>
      </c>
      <c r="EP1183" s="1062">
        <v>24</v>
      </c>
      <c r="EQ1183" s="1082">
        <v>1</v>
      </c>
      <c r="ER1183" s="1082" t="s">
        <v>323</v>
      </c>
      <c r="EU1183" s="1062">
        <v>2</v>
      </c>
      <c r="EV1183" s="1062">
        <v>3</v>
      </c>
      <c r="EW1183" s="1062">
        <v>6</v>
      </c>
      <c r="EX1183" s="1062">
        <v>11</v>
      </c>
      <c r="EY1183" s="1081">
        <v>1</v>
      </c>
      <c r="FB1183" s="1062">
        <v>3</v>
      </c>
      <c r="FC1183" s="1062">
        <v>6</v>
      </c>
      <c r="FD1183" s="1062">
        <v>12</v>
      </c>
      <c r="FE1183" s="1062">
        <v>21</v>
      </c>
      <c r="FF1183" s="1082">
        <v>1</v>
      </c>
      <c r="FJ1183" s="1062">
        <v>0</v>
      </c>
      <c r="FK1183" s="1062">
        <v>0</v>
      </c>
      <c r="FL1183" s="1062">
        <v>0</v>
      </c>
      <c r="FM1183" s="1062">
        <v>0</v>
      </c>
      <c r="FN1183" s="1124">
        <v>1</v>
      </c>
      <c r="FQ1183" s="1062">
        <v>0</v>
      </c>
      <c r="FR1183" s="1062">
        <v>0</v>
      </c>
      <c r="FS1183" s="1062">
        <v>0</v>
      </c>
      <c r="FT1183" s="1062">
        <v>0</v>
      </c>
      <c r="FU1183" s="1076">
        <v>1</v>
      </c>
      <c r="FY1183" s="1062">
        <v>0</v>
      </c>
      <c r="FZ1183" s="1062">
        <v>1</v>
      </c>
      <c r="GA1183" s="1062">
        <v>1</v>
      </c>
      <c r="GB1183" s="590">
        <v>2</v>
      </c>
      <c r="GC1183" s="1139">
        <v>1</v>
      </c>
      <c r="GE1183" s="589">
        <v>20</v>
      </c>
      <c r="GF1183" s="589">
        <v>16</v>
      </c>
      <c r="GG1183" s="589">
        <v>39</v>
      </c>
      <c r="GH1183" s="586">
        <v>0</v>
      </c>
      <c r="GI1183" s="586">
        <v>0</v>
      </c>
      <c r="GJ1183" s="586">
        <v>0</v>
      </c>
      <c r="GK1183" s="586">
        <v>0</v>
      </c>
    </row>
    <row r="1184" spans="1:193" hidden="1" x14ac:dyDescent="0.35">
      <c r="A1184" s="1225">
        <v>44378</v>
      </c>
      <c r="Q1184" s="1062">
        <v>3</v>
      </c>
      <c r="R1184" s="1062">
        <v>0</v>
      </c>
      <c r="S1184" s="1062">
        <v>5</v>
      </c>
      <c r="T1184" s="1062">
        <v>8</v>
      </c>
      <c r="U1184" s="1076">
        <v>1</v>
      </c>
      <c r="W1184" s="1062">
        <v>3</v>
      </c>
      <c r="X1184" s="1062">
        <v>1</v>
      </c>
      <c r="Y1184" s="1062">
        <v>6</v>
      </c>
      <c r="Z1184" s="1062">
        <v>10</v>
      </c>
      <c r="AA1184" s="1076">
        <v>1</v>
      </c>
      <c r="AC1184" s="1062">
        <v>4</v>
      </c>
      <c r="AD1184" s="1062">
        <v>3</v>
      </c>
      <c r="AE1184" s="1062">
        <v>5</v>
      </c>
      <c r="AF1184" s="1062">
        <v>12</v>
      </c>
      <c r="AG1184" s="1076">
        <v>1</v>
      </c>
      <c r="AJ1184" s="1062">
        <v>5</v>
      </c>
      <c r="AK1184" s="1062">
        <v>5</v>
      </c>
      <c r="AL1184" s="1062">
        <v>5</v>
      </c>
      <c r="AM1184" s="1062">
        <v>15</v>
      </c>
      <c r="AN1184" s="1076">
        <v>1</v>
      </c>
      <c r="AQ1184" s="1062">
        <v>4</v>
      </c>
      <c r="AR1184" s="1062">
        <v>3</v>
      </c>
      <c r="AS1184" s="1062">
        <v>6</v>
      </c>
      <c r="AT1184" s="1062">
        <v>13</v>
      </c>
      <c r="AU1184" s="1082">
        <v>0</v>
      </c>
      <c r="AX1184" s="1062">
        <v>4</v>
      </c>
      <c r="AY1184" s="1062">
        <v>5</v>
      </c>
      <c r="AZ1184" s="1062">
        <v>6</v>
      </c>
      <c r="BA1184" s="1062">
        <v>15</v>
      </c>
      <c r="BB1184" s="1082">
        <v>0</v>
      </c>
      <c r="BC1184" s="1082" t="s">
        <v>323</v>
      </c>
      <c r="BM1184" s="1062">
        <v>0</v>
      </c>
      <c r="BN1184" s="1062">
        <v>0</v>
      </c>
      <c r="BO1184" s="1062">
        <v>2</v>
      </c>
      <c r="BP1184" s="1062">
        <v>2</v>
      </c>
      <c r="BQ1184" s="1128">
        <v>1</v>
      </c>
      <c r="BR1184" s="1081">
        <v>0</v>
      </c>
      <c r="BS1184" s="1062">
        <v>0</v>
      </c>
      <c r="BT1184" s="1062">
        <v>0</v>
      </c>
      <c r="BU1184" s="1062">
        <v>3</v>
      </c>
      <c r="BV1184" s="1062">
        <v>3</v>
      </c>
      <c r="BW1184" s="1076">
        <v>1</v>
      </c>
      <c r="CD1184" s="1062">
        <v>0</v>
      </c>
      <c r="CE1184" s="1082">
        <v>0</v>
      </c>
      <c r="CF1184" s="1082" t="s">
        <v>323</v>
      </c>
      <c r="CK1184" s="1062">
        <v>0</v>
      </c>
      <c r="CL1184" s="1082">
        <v>0</v>
      </c>
      <c r="CP1184" s="1062">
        <v>0</v>
      </c>
      <c r="CQ1184" s="1062">
        <v>0</v>
      </c>
      <c r="CR1184" s="1062">
        <v>0</v>
      </c>
      <c r="CS1184" s="1062">
        <v>0</v>
      </c>
      <c r="CT1184" s="1082">
        <v>1</v>
      </c>
      <c r="CU1184" s="1082" t="s">
        <v>323</v>
      </c>
      <c r="CW1184" s="1062">
        <v>0</v>
      </c>
      <c r="CX1184" s="1062">
        <v>0</v>
      </c>
      <c r="CY1184" s="1062">
        <v>1</v>
      </c>
      <c r="CZ1184" s="1062">
        <v>1</v>
      </c>
      <c r="DA1184" s="1082">
        <v>1</v>
      </c>
      <c r="DB1184" s="1082"/>
      <c r="DC1184" s="1082"/>
      <c r="DD1184" s="1082"/>
      <c r="DE1184" s="1082"/>
      <c r="DF1184" s="1082"/>
      <c r="DG1184" s="1082"/>
      <c r="DH1184" s="1082"/>
      <c r="DI1184" s="1082"/>
      <c r="DJ1184" s="1082"/>
      <c r="DK1184" s="1082"/>
      <c r="DL1184" s="1082"/>
      <c r="EF1184" s="1062">
        <v>6</v>
      </c>
      <c r="EG1184" s="1062">
        <v>4</v>
      </c>
      <c r="EH1184" s="1062">
        <v>4</v>
      </c>
      <c r="EI1184" s="1062">
        <v>14</v>
      </c>
      <c r="EJ1184" s="1082">
        <v>1</v>
      </c>
      <c r="EM1184" s="1062">
        <v>7</v>
      </c>
      <c r="EN1184" s="1062">
        <v>8</v>
      </c>
      <c r="EO1184" s="1062">
        <v>6</v>
      </c>
      <c r="EP1184" s="1062">
        <v>21</v>
      </c>
      <c r="EQ1184" s="1082">
        <v>1</v>
      </c>
      <c r="ER1184" s="1082" t="s">
        <v>323</v>
      </c>
      <c r="EU1184" s="1062">
        <v>4</v>
      </c>
      <c r="EV1184" s="1062">
        <v>3</v>
      </c>
      <c r="EW1184" s="1062">
        <v>5</v>
      </c>
      <c r="EX1184" s="1062">
        <v>12</v>
      </c>
      <c r="EY1184" s="1081">
        <v>1</v>
      </c>
      <c r="FB1184" s="1062">
        <v>4</v>
      </c>
      <c r="FC1184" s="1062">
        <v>3</v>
      </c>
      <c r="FD1184" s="1062">
        <v>10</v>
      </c>
      <c r="FE1184" s="1062">
        <v>17</v>
      </c>
      <c r="FF1184" s="1082">
        <v>1</v>
      </c>
      <c r="FJ1184" s="1062">
        <v>5</v>
      </c>
      <c r="FK1184" s="1062">
        <v>0</v>
      </c>
      <c r="FL1184" s="1062">
        <v>10</v>
      </c>
      <c r="FM1184" s="1062">
        <v>15</v>
      </c>
      <c r="FN1184" s="1124">
        <v>1</v>
      </c>
      <c r="FQ1184" s="1062">
        <v>7</v>
      </c>
      <c r="FR1184" s="1062">
        <v>1</v>
      </c>
      <c r="FS1184" s="1062">
        <v>15</v>
      </c>
      <c r="FT1184" s="1062">
        <v>23</v>
      </c>
      <c r="FU1184" s="1076">
        <v>1</v>
      </c>
      <c r="FY1184" s="1062">
        <v>0</v>
      </c>
      <c r="FZ1184" s="1062">
        <v>3</v>
      </c>
      <c r="GA1184" s="1062">
        <v>2</v>
      </c>
      <c r="GB1184" s="590">
        <v>5</v>
      </c>
      <c r="GC1184" s="1139">
        <v>1</v>
      </c>
      <c r="GE1184" s="589">
        <v>26</v>
      </c>
      <c r="GF1184" s="589">
        <v>16</v>
      </c>
      <c r="GG1184" s="589">
        <v>39</v>
      </c>
      <c r="GH1184" s="586">
        <v>0</v>
      </c>
      <c r="GI1184" s="586">
        <v>0</v>
      </c>
      <c r="GJ1184" s="586">
        <v>0</v>
      </c>
      <c r="GK1184" s="586">
        <v>0</v>
      </c>
    </row>
    <row r="1185" spans="1:193" hidden="1" x14ac:dyDescent="0.35">
      <c r="A1185" s="1227">
        <v>44379</v>
      </c>
      <c r="Q1185" s="1062">
        <v>5</v>
      </c>
      <c r="R1185" s="1062">
        <v>0</v>
      </c>
      <c r="S1185" s="1062">
        <v>5</v>
      </c>
      <c r="T1185" s="1062">
        <v>10</v>
      </c>
      <c r="U1185" s="1076">
        <v>1</v>
      </c>
      <c r="W1185" s="1062">
        <v>6</v>
      </c>
      <c r="X1185" s="1062">
        <v>0</v>
      </c>
      <c r="Y1185" s="1062">
        <v>5</v>
      </c>
      <c r="Z1185" s="1062">
        <v>11</v>
      </c>
      <c r="AA1185" s="1076">
        <v>1</v>
      </c>
      <c r="AC1185" s="1062">
        <v>0</v>
      </c>
      <c r="AD1185" s="1062">
        <v>0</v>
      </c>
      <c r="AE1185" s="1062">
        <v>0</v>
      </c>
      <c r="AF1185" s="1062">
        <v>0</v>
      </c>
      <c r="AG1185" s="1076">
        <v>1</v>
      </c>
      <c r="AJ1185" s="1062">
        <v>0</v>
      </c>
      <c r="AK1185" s="1062">
        <v>0</v>
      </c>
      <c r="AL1185" s="1062">
        <v>0</v>
      </c>
      <c r="AM1185" s="1062">
        <v>0</v>
      </c>
      <c r="AN1185" s="1076">
        <v>1</v>
      </c>
      <c r="AQ1185" s="1062">
        <v>0</v>
      </c>
      <c r="AR1185" s="1062">
        <v>0</v>
      </c>
      <c r="AS1185" s="1062">
        <v>7</v>
      </c>
      <c r="AT1185" s="1062">
        <v>7</v>
      </c>
      <c r="AU1185" s="1082">
        <v>0</v>
      </c>
      <c r="AX1185" s="1062">
        <v>0</v>
      </c>
      <c r="AY1185" s="1062">
        <v>2</v>
      </c>
      <c r="AZ1185" s="1062">
        <v>8</v>
      </c>
      <c r="BA1185" s="1062">
        <v>10</v>
      </c>
      <c r="BB1185" s="1082">
        <v>0</v>
      </c>
      <c r="BC1185" s="1082" t="s">
        <v>323</v>
      </c>
      <c r="BM1185" s="1062">
        <v>3</v>
      </c>
      <c r="BN1185" s="1062">
        <v>1</v>
      </c>
      <c r="BO1185" s="1062">
        <v>3</v>
      </c>
      <c r="BP1185" s="1062">
        <v>7</v>
      </c>
      <c r="BQ1185" s="1128">
        <v>1</v>
      </c>
      <c r="BR1185" s="1081">
        <v>0</v>
      </c>
      <c r="BS1185" s="1062">
        <v>3</v>
      </c>
      <c r="BT1185" s="1062">
        <v>1</v>
      </c>
      <c r="BU1185" s="1062">
        <v>5</v>
      </c>
      <c r="BV1185" s="1062">
        <v>9</v>
      </c>
      <c r="BW1185" s="1076">
        <v>1</v>
      </c>
      <c r="CD1185" s="1062">
        <v>0</v>
      </c>
      <c r="CE1185" s="1082">
        <v>0</v>
      </c>
      <c r="CF1185" s="1082" t="s">
        <v>323</v>
      </c>
      <c r="CK1185" s="1062">
        <v>0</v>
      </c>
      <c r="CL1185" s="1082">
        <v>0</v>
      </c>
      <c r="CP1185" s="1062">
        <v>0</v>
      </c>
      <c r="CQ1185" s="1062">
        <v>0</v>
      </c>
      <c r="CR1185" s="1062">
        <v>0</v>
      </c>
      <c r="CS1185" s="1062">
        <v>0</v>
      </c>
      <c r="CT1185" s="1082">
        <v>1</v>
      </c>
      <c r="CU1185" s="1082" t="s">
        <v>323</v>
      </c>
      <c r="CW1185" s="1062">
        <v>0</v>
      </c>
      <c r="CX1185" s="1062">
        <v>0</v>
      </c>
      <c r="CY1185" s="1062">
        <v>0</v>
      </c>
      <c r="CZ1185" s="1062">
        <v>0</v>
      </c>
      <c r="DA1185" s="1082">
        <v>1</v>
      </c>
      <c r="DB1185" s="1082"/>
      <c r="DC1185" s="1082"/>
      <c r="DD1185" s="1082"/>
      <c r="DE1185" s="1082"/>
      <c r="DF1185" s="1082"/>
      <c r="DG1185" s="1082"/>
      <c r="DH1185" s="1082"/>
      <c r="DI1185" s="1082"/>
      <c r="DJ1185" s="1082"/>
      <c r="DK1185" s="1082"/>
      <c r="DL1185" s="1082"/>
      <c r="EF1185" s="1062">
        <v>6</v>
      </c>
      <c r="EG1185" s="1062">
        <v>1</v>
      </c>
      <c r="EH1185" s="1062">
        <v>3</v>
      </c>
      <c r="EI1185" s="1062">
        <v>10</v>
      </c>
      <c r="EJ1185" s="1082">
        <v>1</v>
      </c>
      <c r="EM1185" s="1062">
        <v>7</v>
      </c>
      <c r="EN1185" s="1062">
        <v>3</v>
      </c>
      <c r="EO1185" s="1062">
        <v>5</v>
      </c>
      <c r="EP1185" s="1062">
        <v>15</v>
      </c>
      <c r="EQ1185" s="1082">
        <v>1</v>
      </c>
      <c r="ER1185" s="1082" t="s">
        <v>323</v>
      </c>
      <c r="EU1185" s="1062">
        <v>5</v>
      </c>
      <c r="EV1185" s="1062">
        <v>1</v>
      </c>
      <c r="EW1185" s="1062">
        <v>6</v>
      </c>
      <c r="EX1185" s="1062">
        <v>12</v>
      </c>
      <c r="EY1185" s="1081">
        <v>1</v>
      </c>
      <c r="FB1185" s="1062">
        <v>7</v>
      </c>
      <c r="FC1185" s="1062">
        <v>3</v>
      </c>
      <c r="FD1185" s="1062">
        <v>12</v>
      </c>
      <c r="FE1185" s="1062">
        <v>22</v>
      </c>
      <c r="FF1185" s="1082">
        <v>1</v>
      </c>
      <c r="FJ1185" s="1062">
        <v>1</v>
      </c>
      <c r="FK1185" s="1062">
        <v>1</v>
      </c>
      <c r="FL1185" s="1062">
        <v>0</v>
      </c>
      <c r="FM1185" s="1062">
        <v>2</v>
      </c>
      <c r="FN1185" s="1124">
        <v>1</v>
      </c>
      <c r="FQ1185" s="1062">
        <v>0</v>
      </c>
      <c r="FR1185" s="1062">
        <v>0</v>
      </c>
      <c r="FS1185" s="1062">
        <v>0</v>
      </c>
      <c r="FT1185" s="1062">
        <v>0</v>
      </c>
      <c r="FU1185" s="1076">
        <v>1</v>
      </c>
      <c r="FY1185" s="1062">
        <v>0</v>
      </c>
      <c r="FZ1185" s="1062">
        <v>3</v>
      </c>
      <c r="GA1185" s="1062">
        <v>5</v>
      </c>
      <c r="GB1185" s="590">
        <v>8</v>
      </c>
      <c r="GC1185" s="1139">
        <v>1</v>
      </c>
      <c r="GE1185" s="589">
        <v>20</v>
      </c>
      <c r="GF1185" s="589">
        <v>7</v>
      </c>
      <c r="GG1185" s="589">
        <v>29</v>
      </c>
      <c r="GH1185" s="586">
        <v>0</v>
      </c>
      <c r="GI1185" s="586">
        <v>0</v>
      </c>
      <c r="GJ1185" s="586">
        <v>0</v>
      </c>
      <c r="GK1185" s="586">
        <v>0</v>
      </c>
    </row>
    <row r="1186" spans="1:193" hidden="1" x14ac:dyDescent="0.35">
      <c r="A1186" s="1225">
        <v>44382</v>
      </c>
      <c r="Q1186" s="1062">
        <v>0</v>
      </c>
      <c r="R1186" s="1062">
        <v>0</v>
      </c>
      <c r="S1186" s="1062">
        <v>0</v>
      </c>
      <c r="T1186" s="1062">
        <v>0</v>
      </c>
      <c r="U1186" s="1076">
        <v>1</v>
      </c>
      <c r="W1186" s="1062">
        <v>0</v>
      </c>
      <c r="X1186" s="1062">
        <v>0</v>
      </c>
      <c r="Y1186" s="1062">
        <v>0</v>
      </c>
      <c r="Z1186" s="1062">
        <v>0</v>
      </c>
      <c r="AA1186" s="1076">
        <v>1</v>
      </c>
      <c r="AC1186" s="1062">
        <v>1</v>
      </c>
      <c r="AD1186" s="1062">
        <v>0</v>
      </c>
      <c r="AE1186" s="1062">
        <v>4</v>
      </c>
      <c r="AF1186" s="1062">
        <v>5</v>
      </c>
      <c r="AG1186" s="1076">
        <v>1</v>
      </c>
      <c r="AJ1186" s="1062">
        <v>1</v>
      </c>
      <c r="AK1186" s="1062">
        <v>0</v>
      </c>
      <c r="AL1186" s="1062">
        <v>5</v>
      </c>
      <c r="AM1186" s="1062">
        <v>6</v>
      </c>
      <c r="AN1186" s="1076">
        <v>1</v>
      </c>
      <c r="AQ1186" s="1062">
        <v>0</v>
      </c>
      <c r="AR1186" s="1062">
        <v>0</v>
      </c>
      <c r="AS1186" s="1062">
        <v>0</v>
      </c>
      <c r="AT1186" s="1062">
        <v>0</v>
      </c>
      <c r="AU1186" s="1082">
        <v>0</v>
      </c>
      <c r="AX1186" s="1062">
        <v>0</v>
      </c>
      <c r="AY1186" s="1062">
        <v>0</v>
      </c>
      <c r="AZ1186" s="1062">
        <v>0</v>
      </c>
      <c r="BA1186" s="1062">
        <v>0</v>
      </c>
      <c r="BB1186" s="1082">
        <v>0</v>
      </c>
      <c r="BC1186" s="1082" t="s">
        <v>323</v>
      </c>
      <c r="BM1186" s="1062">
        <v>0</v>
      </c>
      <c r="BN1186" s="1062">
        <v>0</v>
      </c>
      <c r="BO1186" s="1062">
        <v>0</v>
      </c>
      <c r="BP1186" s="1062">
        <v>0</v>
      </c>
      <c r="BQ1186" s="1128">
        <v>1</v>
      </c>
      <c r="BR1186" s="1081">
        <v>0</v>
      </c>
      <c r="BS1186" s="1062">
        <v>0</v>
      </c>
      <c r="BT1186" s="1062">
        <v>0</v>
      </c>
      <c r="BU1186" s="1062">
        <v>0</v>
      </c>
      <c r="BV1186" s="1062">
        <v>0</v>
      </c>
      <c r="BW1186" s="1076">
        <v>1</v>
      </c>
      <c r="CD1186" s="1062">
        <v>0</v>
      </c>
      <c r="CE1186" s="1082">
        <v>0</v>
      </c>
      <c r="CF1186" s="1082" t="s">
        <v>323</v>
      </c>
      <c r="CK1186" s="1062">
        <v>0</v>
      </c>
      <c r="CL1186" s="1082">
        <v>0</v>
      </c>
      <c r="CP1186" s="1062">
        <v>1</v>
      </c>
      <c r="CQ1186" s="1062">
        <v>0</v>
      </c>
      <c r="CR1186" s="1062">
        <v>1</v>
      </c>
      <c r="CS1186" s="1062">
        <v>2</v>
      </c>
      <c r="CT1186" s="1082">
        <v>1</v>
      </c>
      <c r="CU1186" s="1082" t="s">
        <v>323</v>
      </c>
      <c r="CW1186" s="1062">
        <v>1</v>
      </c>
      <c r="CX1186" s="1062">
        <v>0</v>
      </c>
      <c r="CY1186" s="1062">
        <v>1</v>
      </c>
      <c r="CZ1186" s="1062">
        <v>2</v>
      </c>
      <c r="DA1186" s="1082">
        <v>1</v>
      </c>
      <c r="DB1186" s="1082"/>
      <c r="DC1186" s="1082"/>
      <c r="DD1186" s="1082"/>
      <c r="DE1186" s="1082"/>
      <c r="DF1186" s="1082"/>
      <c r="DG1186" s="1082"/>
      <c r="DH1186" s="1082"/>
      <c r="DI1186" s="1082"/>
      <c r="DJ1186" s="1082"/>
      <c r="DK1186" s="1082"/>
      <c r="DL1186" s="1082"/>
      <c r="EF1186" s="1062">
        <v>0</v>
      </c>
      <c r="EG1186" s="1062">
        <v>0</v>
      </c>
      <c r="EH1186" s="1062">
        <v>0</v>
      </c>
      <c r="EI1186" s="1062">
        <v>0</v>
      </c>
      <c r="EJ1186" s="1082">
        <v>1</v>
      </c>
      <c r="EM1186" s="1062">
        <v>0</v>
      </c>
      <c r="EN1186" s="1062">
        <v>0</v>
      </c>
      <c r="EO1186" s="1062">
        <v>0</v>
      </c>
      <c r="EP1186" s="1062">
        <v>0</v>
      </c>
      <c r="EQ1186" s="1082">
        <v>1</v>
      </c>
      <c r="ER1186" s="1082" t="s">
        <v>323</v>
      </c>
      <c r="EU1186" s="1062">
        <v>0</v>
      </c>
      <c r="EV1186" s="1062">
        <v>0</v>
      </c>
      <c r="EW1186" s="1062">
        <v>0</v>
      </c>
      <c r="EX1186" s="1062">
        <v>0</v>
      </c>
      <c r="EY1186" s="1081">
        <v>1</v>
      </c>
      <c r="FB1186" s="1062">
        <v>0</v>
      </c>
      <c r="FC1186" s="1062">
        <v>0</v>
      </c>
      <c r="FD1186" s="1062">
        <v>0</v>
      </c>
      <c r="FE1186" s="1062">
        <v>0</v>
      </c>
      <c r="FF1186" s="1082">
        <v>1</v>
      </c>
      <c r="FJ1186" s="1062">
        <v>0</v>
      </c>
      <c r="FK1186" s="1062">
        <v>0</v>
      </c>
      <c r="FL1186" s="1062">
        <v>0</v>
      </c>
      <c r="FM1186" s="1062">
        <v>0</v>
      </c>
      <c r="FN1186" s="1124">
        <v>1</v>
      </c>
      <c r="FQ1186" s="1062">
        <v>0</v>
      </c>
      <c r="FR1186" s="1062">
        <v>0</v>
      </c>
      <c r="FS1186" s="1062">
        <v>0</v>
      </c>
      <c r="FT1186" s="1062">
        <v>0</v>
      </c>
      <c r="FU1186" s="1076">
        <v>1</v>
      </c>
      <c r="FY1186" s="1062">
        <v>0</v>
      </c>
      <c r="FZ1186" s="1062">
        <v>0</v>
      </c>
      <c r="GA1186" s="1062">
        <v>1</v>
      </c>
      <c r="GB1186" s="590">
        <v>1</v>
      </c>
      <c r="GC1186" s="1139">
        <v>1</v>
      </c>
      <c r="GE1186" s="589">
        <v>2</v>
      </c>
      <c r="GF1186" s="589">
        <v>0</v>
      </c>
      <c r="GG1186" s="589">
        <v>6</v>
      </c>
      <c r="GH1186" s="586">
        <v>0</v>
      </c>
      <c r="GI1186" s="586">
        <v>0</v>
      </c>
      <c r="GJ1186" s="586">
        <v>0</v>
      </c>
      <c r="GK1186" s="586">
        <v>0</v>
      </c>
    </row>
    <row r="1187" spans="1:193" hidden="1" x14ac:dyDescent="0.35">
      <c r="A1187" s="1225">
        <v>44383</v>
      </c>
      <c r="Q1187" s="1062">
        <v>0</v>
      </c>
      <c r="R1187" s="1062">
        <v>0</v>
      </c>
      <c r="S1187" s="1062">
        <v>0</v>
      </c>
      <c r="T1187" s="1062">
        <v>0</v>
      </c>
      <c r="U1187" s="1076">
        <v>1</v>
      </c>
      <c r="W1187" s="1062">
        <v>0</v>
      </c>
      <c r="X1187" s="1062">
        <v>0</v>
      </c>
      <c r="Y1187" s="1062">
        <v>0</v>
      </c>
      <c r="Z1187" s="1062">
        <v>0</v>
      </c>
      <c r="AA1187" s="1076">
        <v>1</v>
      </c>
      <c r="AC1187" s="1062">
        <v>5</v>
      </c>
      <c r="AD1187" s="1062">
        <v>1</v>
      </c>
      <c r="AE1187" s="1062">
        <v>14</v>
      </c>
      <c r="AF1187" s="1062">
        <v>20</v>
      </c>
      <c r="AG1187" s="1076">
        <v>1</v>
      </c>
      <c r="AJ1187" s="1062">
        <v>5</v>
      </c>
      <c r="AK1187" s="1062">
        <v>1</v>
      </c>
      <c r="AL1187" s="1062">
        <v>17</v>
      </c>
      <c r="AM1187" s="1062">
        <v>23</v>
      </c>
      <c r="AN1187" s="1076">
        <v>1</v>
      </c>
      <c r="AQ1187" s="1062">
        <v>1</v>
      </c>
      <c r="AR1187" s="1062">
        <v>1</v>
      </c>
      <c r="AS1187" s="1062">
        <v>11</v>
      </c>
      <c r="AT1187" s="1062">
        <v>13</v>
      </c>
      <c r="AU1187" s="1082">
        <v>0</v>
      </c>
      <c r="AX1187" s="1062">
        <v>1</v>
      </c>
      <c r="AY1187" s="1062">
        <v>3</v>
      </c>
      <c r="AZ1187" s="1062">
        <v>13</v>
      </c>
      <c r="BA1187" s="1062">
        <v>17</v>
      </c>
      <c r="BB1187" s="1082">
        <v>0</v>
      </c>
      <c r="BC1187" s="1082" t="s">
        <v>323</v>
      </c>
      <c r="BM1187" s="1062">
        <v>1</v>
      </c>
      <c r="BN1187" s="1062">
        <v>0</v>
      </c>
      <c r="BO1187" s="1062">
        <v>5</v>
      </c>
      <c r="BP1187" s="1062">
        <v>6</v>
      </c>
      <c r="BQ1187" s="1128">
        <v>1</v>
      </c>
      <c r="BR1187" s="1081">
        <v>0</v>
      </c>
      <c r="BS1187" s="1062">
        <v>1</v>
      </c>
      <c r="BT1187" s="1062">
        <v>0</v>
      </c>
      <c r="BU1187" s="1062">
        <v>6</v>
      </c>
      <c r="BV1187" s="1062">
        <v>7</v>
      </c>
      <c r="BW1187" s="1076">
        <v>1</v>
      </c>
      <c r="CD1187" s="1062">
        <v>0</v>
      </c>
      <c r="CE1187" s="1082">
        <v>0</v>
      </c>
      <c r="CF1187" s="1082" t="s">
        <v>323</v>
      </c>
      <c r="CK1187" s="1062">
        <v>0</v>
      </c>
      <c r="CL1187" s="1082">
        <v>0</v>
      </c>
      <c r="CP1187" s="1062">
        <v>0</v>
      </c>
      <c r="CQ1187" s="1062">
        <v>0</v>
      </c>
      <c r="CR1187" s="1062">
        <v>0</v>
      </c>
      <c r="CS1187" s="1062">
        <v>0</v>
      </c>
      <c r="CT1187" s="1082">
        <v>1</v>
      </c>
      <c r="CU1187" s="1082" t="s">
        <v>323</v>
      </c>
      <c r="CW1187" s="1062">
        <v>2</v>
      </c>
      <c r="CX1187" s="1062">
        <v>1</v>
      </c>
      <c r="CY1187" s="1062">
        <v>2</v>
      </c>
      <c r="CZ1187" s="1062">
        <v>5</v>
      </c>
      <c r="DA1187" s="1082">
        <v>1</v>
      </c>
      <c r="DB1187" s="1082"/>
      <c r="DC1187" s="1082"/>
      <c r="DD1187" s="1082"/>
      <c r="DE1187" s="1082"/>
      <c r="DF1187" s="1082"/>
      <c r="DG1187" s="1082"/>
      <c r="DH1187" s="1082"/>
      <c r="DI1187" s="1082"/>
      <c r="DJ1187" s="1082"/>
      <c r="DK1187" s="1082"/>
      <c r="DL1187" s="1082"/>
      <c r="EF1187" s="1062">
        <v>6</v>
      </c>
      <c r="EG1187" s="1062">
        <v>0</v>
      </c>
      <c r="EH1187" s="1062">
        <v>4</v>
      </c>
      <c r="EI1187" s="1062">
        <v>10</v>
      </c>
      <c r="EJ1187" s="1082">
        <v>1</v>
      </c>
      <c r="EM1187" s="1062">
        <v>7</v>
      </c>
      <c r="EN1187" s="1062">
        <v>0</v>
      </c>
      <c r="EO1187" s="1062">
        <v>8</v>
      </c>
      <c r="EP1187" s="1062">
        <v>15</v>
      </c>
      <c r="EQ1187" s="1082">
        <v>1</v>
      </c>
      <c r="ER1187" s="1082" t="s">
        <v>323</v>
      </c>
      <c r="EU1187" s="1062">
        <v>4</v>
      </c>
      <c r="EV1187" s="1062">
        <v>0</v>
      </c>
      <c r="EW1187" s="1062">
        <v>6</v>
      </c>
      <c r="EX1187" s="1062">
        <v>10</v>
      </c>
      <c r="EY1187" s="1081">
        <v>1</v>
      </c>
      <c r="FB1187" s="1062">
        <v>4</v>
      </c>
      <c r="FC1187" s="1062">
        <v>0</v>
      </c>
      <c r="FD1187" s="1062">
        <v>6</v>
      </c>
      <c r="FE1187" s="1062">
        <v>10</v>
      </c>
      <c r="FF1187" s="1082">
        <v>1</v>
      </c>
      <c r="FM1187" s="1062">
        <v>0</v>
      </c>
      <c r="FN1187" s="1124">
        <v>1</v>
      </c>
      <c r="FT1187" s="1062">
        <v>0</v>
      </c>
      <c r="FU1187" s="1076">
        <v>1</v>
      </c>
      <c r="FY1187" s="1062">
        <v>1</v>
      </c>
      <c r="FZ1187" s="1062">
        <v>2</v>
      </c>
      <c r="GA1187" s="1062">
        <v>1</v>
      </c>
      <c r="GB1187" s="590">
        <v>4</v>
      </c>
      <c r="GC1187" s="1139">
        <v>1</v>
      </c>
      <c r="GE1187" s="589">
        <v>18</v>
      </c>
      <c r="GF1187" s="589">
        <v>4</v>
      </c>
      <c r="GG1187" s="589">
        <v>41</v>
      </c>
      <c r="GH1187" s="586">
        <v>0</v>
      </c>
      <c r="GI1187" s="586">
        <v>0</v>
      </c>
      <c r="GJ1187" s="586">
        <v>0</v>
      </c>
      <c r="GK1187" s="586">
        <v>0</v>
      </c>
    </row>
    <row r="1188" spans="1:193" hidden="1" x14ac:dyDescent="0.35">
      <c r="A1188" s="1225">
        <v>44384</v>
      </c>
      <c r="Q1188" s="1062">
        <v>0</v>
      </c>
      <c r="R1188" s="1062">
        <v>0</v>
      </c>
      <c r="S1188" s="1062">
        <v>0</v>
      </c>
      <c r="T1188" s="1062">
        <v>0</v>
      </c>
      <c r="U1188" s="1076">
        <v>1</v>
      </c>
      <c r="W1188" s="1062">
        <v>0</v>
      </c>
      <c r="X1188" s="1062">
        <v>0</v>
      </c>
      <c r="Y1188" s="1062">
        <v>0</v>
      </c>
      <c r="Z1188" s="1062">
        <v>0</v>
      </c>
      <c r="AA1188" s="1076">
        <v>1</v>
      </c>
      <c r="AC1188" s="1062">
        <v>6</v>
      </c>
      <c r="AD1188" s="1062">
        <v>0</v>
      </c>
      <c r="AE1188" s="1062">
        <v>12</v>
      </c>
      <c r="AF1188" s="1062">
        <v>18</v>
      </c>
      <c r="AG1188" s="1076">
        <v>1</v>
      </c>
      <c r="AJ1188" s="1062">
        <v>6</v>
      </c>
      <c r="AK1188" s="1062">
        <v>2</v>
      </c>
      <c r="AL1188" s="1062">
        <v>12</v>
      </c>
      <c r="AM1188" s="1062">
        <v>20</v>
      </c>
      <c r="AN1188" s="1076">
        <v>1</v>
      </c>
      <c r="AQ1188" s="1062">
        <v>2</v>
      </c>
      <c r="AR1188" s="1062">
        <v>7</v>
      </c>
      <c r="AS1188" s="1062">
        <v>5</v>
      </c>
      <c r="AT1188" s="1062">
        <v>14</v>
      </c>
      <c r="AU1188" s="1082">
        <v>0</v>
      </c>
      <c r="AX1188" s="1062">
        <v>2</v>
      </c>
      <c r="AY1188" s="1062">
        <v>7</v>
      </c>
      <c r="AZ1188" s="1062">
        <v>10</v>
      </c>
      <c r="BA1188" s="1062">
        <v>19</v>
      </c>
      <c r="BB1188" s="1082">
        <v>0</v>
      </c>
      <c r="BC1188" s="1082" t="s">
        <v>323</v>
      </c>
      <c r="BM1188" s="1062">
        <v>4</v>
      </c>
      <c r="BN1188" s="1062">
        <v>0</v>
      </c>
      <c r="BO1188" s="1062">
        <v>7</v>
      </c>
      <c r="BP1188" s="1062">
        <v>11</v>
      </c>
      <c r="BQ1188" s="1128">
        <v>1</v>
      </c>
      <c r="BR1188" s="1081">
        <v>0</v>
      </c>
      <c r="BS1188" s="1062">
        <v>5</v>
      </c>
      <c r="BT1188" s="1062">
        <v>0</v>
      </c>
      <c r="BU1188" s="1062">
        <v>7</v>
      </c>
      <c r="BV1188" s="1062">
        <v>12</v>
      </c>
      <c r="BW1188" s="1076">
        <v>1</v>
      </c>
      <c r="CD1188" s="1062">
        <v>0</v>
      </c>
      <c r="CE1188" s="1082">
        <v>0</v>
      </c>
      <c r="CF1188" s="1082" t="s">
        <v>323</v>
      </c>
      <c r="CK1188" s="1062">
        <v>0</v>
      </c>
      <c r="CL1188" s="1082">
        <v>0</v>
      </c>
      <c r="CP1188" s="1062">
        <v>0</v>
      </c>
      <c r="CQ1188" s="1062">
        <v>0</v>
      </c>
      <c r="CR1188" s="1062">
        <v>0</v>
      </c>
      <c r="CS1188" s="1062">
        <v>0</v>
      </c>
      <c r="CT1188" s="1082">
        <v>1</v>
      </c>
      <c r="CU1188" s="1082" t="s">
        <v>323</v>
      </c>
      <c r="CW1188" s="1062">
        <v>1</v>
      </c>
      <c r="CX1188" s="1062">
        <v>0</v>
      </c>
      <c r="CY1188" s="1062">
        <v>0</v>
      </c>
      <c r="CZ1188" s="1062">
        <v>1</v>
      </c>
      <c r="DA1188" s="1082">
        <v>1</v>
      </c>
      <c r="DB1188" s="1082"/>
      <c r="DC1188" s="1082"/>
      <c r="DD1188" s="1082"/>
      <c r="DE1188" s="1082"/>
      <c r="DF1188" s="1082"/>
      <c r="DG1188" s="1082"/>
      <c r="DH1188" s="1082"/>
      <c r="DI1188" s="1082"/>
      <c r="DJ1188" s="1082"/>
      <c r="DK1188" s="1082"/>
      <c r="DL1188" s="1082"/>
      <c r="EF1188" s="1062">
        <v>5</v>
      </c>
      <c r="EG1188" s="1062">
        <v>1</v>
      </c>
      <c r="EH1188" s="1062">
        <v>2</v>
      </c>
      <c r="EI1188" s="1062">
        <v>8</v>
      </c>
      <c r="EJ1188" s="1082">
        <v>1</v>
      </c>
      <c r="EM1188" s="1062">
        <v>6</v>
      </c>
      <c r="EN1188" s="1062">
        <v>1</v>
      </c>
      <c r="EO1188" s="1062">
        <v>5</v>
      </c>
      <c r="EP1188" s="1062">
        <v>12</v>
      </c>
      <c r="EQ1188" s="1082">
        <v>1</v>
      </c>
      <c r="ER1188" s="1082" t="s">
        <v>323</v>
      </c>
      <c r="EU1188" s="1062">
        <v>5</v>
      </c>
      <c r="EV1188" s="1062">
        <v>1</v>
      </c>
      <c r="EW1188" s="1062">
        <v>2</v>
      </c>
      <c r="EX1188" s="1062">
        <v>8</v>
      </c>
      <c r="EY1188" s="1081">
        <v>1</v>
      </c>
      <c r="FB1188" s="1062">
        <v>6</v>
      </c>
      <c r="FC1188" s="1062">
        <v>1</v>
      </c>
      <c r="FD1188" s="1062">
        <v>5</v>
      </c>
      <c r="FE1188" s="1062">
        <v>12</v>
      </c>
      <c r="FF1188" s="1082">
        <v>1</v>
      </c>
      <c r="FM1188" s="1062">
        <v>0</v>
      </c>
      <c r="FN1188" s="1124">
        <v>1</v>
      </c>
      <c r="FT1188" s="1062">
        <v>0</v>
      </c>
      <c r="FU1188" s="1076">
        <v>1</v>
      </c>
      <c r="FY1188" s="1062">
        <v>1</v>
      </c>
      <c r="FZ1188" s="1062">
        <v>1</v>
      </c>
      <c r="GA1188" s="1062">
        <v>2</v>
      </c>
      <c r="GB1188" s="590">
        <v>4</v>
      </c>
      <c r="GC1188" s="1139">
        <v>1</v>
      </c>
      <c r="GE1188" s="589">
        <v>23</v>
      </c>
      <c r="GF1188" s="589">
        <v>10</v>
      </c>
      <c r="GG1188" s="589">
        <v>30</v>
      </c>
      <c r="GH1188" s="586">
        <v>0</v>
      </c>
      <c r="GI1188" s="586">
        <v>1</v>
      </c>
      <c r="GJ1188" s="586">
        <v>0</v>
      </c>
      <c r="GK1188" s="586">
        <v>0</v>
      </c>
    </row>
    <row r="1189" spans="1:193" hidden="1" x14ac:dyDescent="0.35">
      <c r="A1189" s="1225">
        <v>44385</v>
      </c>
      <c r="Q1189" s="1062">
        <v>3</v>
      </c>
      <c r="R1189" s="1062">
        <v>1</v>
      </c>
      <c r="S1189" s="1062">
        <v>7</v>
      </c>
      <c r="T1189" s="1062">
        <v>11</v>
      </c>
      <c r="U1189" s="1076">
        <v>1</v>
      </c>
      <c r="W1189" s="1062">
        <v>3</v>
      </c>
      <c r="X1189" s="1062">
        <v>3</v>
      </c>
      <c r="Y1189" s="1062">
        <v>8</v>
      </c>
      <c r="Z1189" s="1062">
        <v>14</v>
      </c>
      <c r="AA1189" s="1076">
        <v>1</v>
      </c>
      <c r="AC1189" s="1062">
        <v>3</v>
      </c>
      <c r="AD1189" s="1062">
        <v>0</v>
      </c>
      <c r="AE1189" s="1062">
        <v>8</v>
      </c>
      <c r="AF1189" s="1062">
        <v>11</v>
      </c>
      <c r="AG1189" s="1076">
        <v>1</v>
      </c>
      <c r="AJ1189" s="1062">
        <v>3</v>
      </c>
      <c r="AK1189" s="1062">
        <v>1</v>
      </c>
      <c r="AL1189" s="1062">
        <v>11</v>
      </c>
      <c r="AM1189" s="1062">
        <v>15</v>
      </c>
      <c r="AN1189" s="1076">
        <v>1</v>
      </c>
      <c r="AQ1189" s="1062">
        <v>0</v>
      </c>
      <c r="AR1189" s="1062">
        <v>1</v>
      </c>
      <c r="AS1189" s="1062">
        <v>7</v>
      </c>
      <c r="AT1189" s="1062">
        <v>8</v>
      </c>
      <c r="AU1189" s="1082">
        <v>0</v>
      </c>
      <c r="AX1189" s="1062">
        <v>0</v>
      </c>
      <c r="AY1189" s="1062">
        <v>3</v>
      </c>
      <c r="AZ1189" s="1062">
        <v>9</v>
      </c>
      <c r="BA1189" s="1062">
        <v>12</v>
      </c>
      <c r="BB1189" s="1082">
        <v>0</v>
      </c>
      <c r="BC1189" s="1082" t="s">
        <v>323</v>
      </c>
      <c r="BM1189" s="1062">
        <v>2</v>
      </c>
      <c r="BN1189" s="1062">
        <v>2</v>
      </c>
      <c r="BO1189" s="1062">
        <v>4</v>
      </c>
      <c r="BP1189" s="1062">
        <v>8</v>
      </c>
      <c r="BQ1189" s="1128">
        <v>1</v>
      </c>
      <c r="BR1189" s="1081">
        <v>0</v>
      </c>
      <c r="BS1189" s="1062">
        <v>3</v>
      </c>
      <c r="BT1189" s="1062">
        <v>2</v>
      </c>
      <c r="BU1189" s="1062">
        <v>5</v>
      </c>
      <c r="BV1189" s="1062">
        <v>10</v>
      </c>
      <c r="BW1189" s="1076">
        <v>1</v>
      </c>
      <c r="CD1189" s="1062">
        <v>0</v>
      </c>
      <c r="CE1189" s="1082">
        <v>0</v>
      </c>
      <c r="CF1189" s="1082" t="s">
        <v>323</v>
      </c>
      <c r="CK1189" s="1062">
        <v>0</v>
      </c>
      <c r="CL1189" s="1082">
        <v>0</v>
      </c>
      <c r="CP1189" s="1062">
        <v>0</v>
      </c>
      <c r="CQ1189" s="1062">
        <v>0</v>
      </c>
      <c r="CR1189" s="1062">
        <v>0</v>
      </c>
      <c r="CS1189" s="1062">
        <v>0</v>
      </c>
      <c r="CT1189" s="1082">
        <v>1</v>
      </c>
      <c r="CU1189" s="1082" t="s">
        <v>323</v>
      </c>
      <c r="CW1189" s="1062">
        <v>1</v>
      </c>
      <c r="CX1189" s="1062">
        <v>0</v>
      </c>
      <c r="CY1189" s="1062">
        <v>0</v>
      </c>
      <c r="CZ1189" s="1062">
        <v>1</v>
      </c>
      <c r="DA1189" s="1082">
        <v>1</v>
      </c>
      <c r="DB1189" s="1082"/>
      <c r="DC1189" s="1082"/>
      <c r="DD1189" s="1082"/>
      <c r="DE1189" s="1082"/>
      <c r="DF1189" s="1082"/>
      <c r="DG1189" s="1082"/>
      <c r="DH1189" s="1082"/>
      <c r="DI1189" s="1082"/>
      <c r="DJ1189" s="1082"/>
      <c r="DK1189" s="1082"/>
      <c r="DL1189" s="1082"/>
      <c r="EF1189" s="1062">
        <v>8</v>
      </c>
      <c r="EG1189" s="1062">
        <v>4</v>
      </c>
      <c r="EH1189" s="1062">
        <v>3</v>
      </c>
      <c r="EI1189" s="1062">
        <v>15</v>
      </c>
      <c r="EJ1189" s="1082">
        <v>1</v>
      </c>
      <c r="EM1189" s="1062">
        <v>8</v>
      </c>
      <c r="EN1189" s="1062">
        <v>6</v>
      </c>
      <c r="EO1189" s="1062">
        <v>4</v>
      </c>
      <c r="EP1189" s="1062">
        <v>18</v>
      </c>
      <c r="EQ1189" s="1082">
        <v>1</v>
      </c>
      <c r="ER1189" s="1082" t="s">
        <v>323</v>
      </c>
      <c r="EU1189" s="1062">
        <v>7</v>
      </c>
      <c r="EV1189" s="1062">
        <v>2</v>
      </c>
      <c r="EW1189" s="1062">
        <v>3</v>
      </c>
      <c r="EX1189" s="1062">
        <v>12</v>
      </c>
      <c r="EY1189" s="1081">
        <v>1</v>
      </c>
      <c r="FB1189" s="1062">
        <v>8</v>
      </c>
      <c r="FC1189" s="1062">
        <v>2</v>
      </c>
      <c r="FD1189" s="1062">
        <v>8</v>
      </c>
      <c r="FE1189" s="1062">
        <v>18</v>
      </c>
      <c r="FF1189" s="1082">
        <v>1</v>
      </c>
      <c r="FM1189" s="1062">
        <v>0</v>
      </c>
      <c r="FN1189" s="1124">
        <v>1</v>
      </c>
      <c r="FT1189" s="1062">
        <v>0</v>
      </c>
      <c r="FU1189" s="1076">
        <v>1</v>
      </c>
      <c r="FY1189" s="1062">
        <v>1</v>
      </c>
      <c r="FZ1189" s="1062">
        <v>2</v>
      </c>
      <c r="GA1189" s="1062">
        <v>4</v>
      </c>
      <c r="GB1189" s="590">
        <v>7</v>
      </c>
      <c r="GC1189" s="1139">
        <v>1</v>
      </c>
      <c r="GE1189" s="589">
        <v>24</v>
      </c>
      <c r="GF1189" s="589">
        <v>12</v>
      </c>
      <c r="GG1189" s="589">
        <v>36</v>
      </c>
      <c r="GH1189" s="586">
        <v>0</v>
      </c>
      <c r="GI1189" s="586">
        <v>0</v>
      </c>
      <c r="GJ1189" s="586">
        <v>0</v>
      </c>
      <c r="GK1189" s="586">
        <v>0</v>
      </c>
    </row>
    <row r="1190" spans="1:193" hidden="1" x14ac:dyDescent="0.35">
      <c r="A1190" s="1227">
        <v>44386</v>
      </c>
      <c r="Q1190" s="1062">
        <v>9</v>
      </c>
      <c r="R1190" s="1062">
        <v>2</v>
      </c>
      <c r="S1190" s="1062">
        <v>3</v>
      </c>
      <c r="T1190" s="1062">
        <v>14</v>
      </c>
      <c r="U1190" s="1076">
        <v>1</v>
      </c>
      <c r="W1190" s="1062">
        <v>9</v>
      </c>
      <c r="X1190" s="1062">
        <v>3</v>
      </c>
      <c r="Y1190" s="1062">
        <v>5</v>
      </c>
      <c r="Z1190" s="1062">
        <v>17</v>
      </c>
      <c r="AA1190" s="1076">
        <v>1</v>
      </c>
      <c r="AC1190" s="1062">
        <v>3</v>
      </c>
      <c r="AD1190" s="1062">
        <v>0</v>
      </c>
      <c r="AE1190" s="1062">
        <v>8</v>
      </c>
      <c r="AF1190" s="1062">
        <v>11</v>
      </c>
      <c r="AG1190" s="1076">
        <v>1</v>
      </c>
      <c r="AJ1190" s="1062">
        <v>3</v>
      </c>
      <c r="AK1190" s="1062">
        <v>2</v>
      </c>
      <c r="AL1190" s="1062">
        <v>9</v>
      </c>
      <c r="AM1190" s="1062">
        <v>14</v>
      </c>
      <c r="AN1190" s="1076">
        <v>1</v>
      </c>
      <c r="AQ1190" s="1062">
        <v>1</v>
      </c>
      <c r="AR1190" s="1062">
        <v>0</v>
      </c>
      <c r="AS1190" s="1062">
        <v>6</v>
      </c>
      <c r="AT1190" s="1062">
        <v>7</v>
      </c>
      <c r="AU1190" s="1082">
        <v>0</v>
      </c>
      <c r="AX1190" s="1062">
        <v>2</v>
      </c>
      <c r="AY1190" s="1062">
        <v>1</v>
      </c>
      <c r="AZ1190" s="1062">
        <v>7</v>
      </c>
      <c r="BA1190" s="1062">
        <v>10</v>
      </c>
      <c r="BB1190" s="1082">
        <v>0</v>
      </c>
      <c r="BC1190" s="1082" t="s">
        <v>323</v>
      </c>
      <c r="BM1190" s="1062">
        <v>0</v>
      </c>
      <c r="BN1190" s="1062">
        <v>6</v>
      </c>
      <c r="BO1190" s="1062">
        <v>4</v>
      </c>
      <c r="BP1190" s="1062">
        <v>10</v>
      </c>
      <c r="BQ1190" s="1128">
        <v>1</v>
      </c>
      <c r="BR1190" s="1081">
        <v>0</v>
      </c>
      <c r="BS1190" s="1062">
        <v>0</v>
      </c>
      <c r="BT1190" s="1062">
        <v>7</v>
      </c>
      <c r="BU1190" s="1062">
        <v>8</v>
      </c>
      <c r="BV1190" s="1062">
        <v>15</v>
      </c>
      <c r="BW1190" s="1076">
        <v>1</v>
      </c>
      <c r="CD1190" s="1062">
        <v>0</v>
      </c>
      <c r="CE1190" s="1082">
        <v>0</v>
      </c>
      <c r="CF1190" s="1082" t="s">
        <v>323</v>
      </c>
      <c r="CK1190" s="1062">
        <v>0</v>
      </c>
      <c r="CL1190" s="1082">
        <v>0</v>
      </c>
      <c r="CP1190" s="1062">
        <v>0</v>
      </c>
      <c r="CQ1190" s="1062">
        <v>0</v>
      </c>
      <c r="CR1190" s="1062">
        <v>0</v>
      </c>
      <c r="CS1190" s="1062">
        <v>0</v>
      </c>
      <c r="CT1190" s="1082">
        <v>1</v>
      </c>
      <c r="CU1190" s="1082" t="s">
        <v>323</v>
      </c>
      <c r="CW1190" s="1062">
        <v>0</v>
      </c>
      <c r="CX1190" s="1062">
        <v>0</v>
      </c>
      <c r="CY1190" s="1062">
        <v>0</v>
      </c>
      <c r="CZ1190" s="1062">
        <v>0</v>
      </c>
      <c r="DA1190" s="1082">
        <v>1</v>
      </c>
      <c r="DB1190" s="1082"/>
      <c r="DC1190" s="1082"/>
      <c r="DD1190" s="1082"/>
      <c r="DE1190" s="1082"/>
      <c r="DF1190" s="1082"/>
      <c r="DG1190" s="1082"/>
      <c r="DH1190" s="1082"/>
      <c r="DI1190" s="1082"/>
      <c r="DJ1190" s="1082"/>
      <c r="DK1190" s="1082"/>
      <c r="DL1190" s="1082"/>
      <c r="EF1190" s="1062">
        <v>2</v>
      </c>
      <c r="EG1190" s="1062">
        <v>2</v>
      </c>
      <c r="EH1190" s="1062">
        <v>3</v>
      </c>
      <c r="EI1190" s="1062">
        <v>7</v>
      </c>
      <c r="EJ1190" s="1082">
        <v>1</v>
      </c>
      <c r="EM1190" s="1062">
        <v>5</v>
      </c>
      <c r="EN1190" s="1062">
        <v>3</v>
      </c>
      <c r="EO1190" s="1062">
        <v>4</v>
      </c>
      <c r="EP1190" s="1062">
        <v>12</v>
      </c>
      <c r="EQ1190" s="1082">
        <v>1</v>
      </c>
      <c r="ER1190" s="1082" t="s">
        <v>323</v>
      </c>
      <c r="EU1190" s="1062">
        <v>3</v>
      </c>
      <c r="EV1190" s="1062">
        <v>3</v>
      </c>
      <c r="EW1190" s="1062">
        <v>3</v>
      </c>
      <c r="EX1190" s="1062">
        <v>9</v>
      </c>
      <c r="EY1190" s="1081">
        <v>1</v>
      </c>
      <c r="FB1190" s="1062">
        <v>3</v>
      </c>
      <c r="FC1190" s="1062">
        <v>5</v>
      </c>
      <c r="FD1190" s="1062">
        <v>6</v>
      </c>
      <c r="FE1190" s="1062">
        <v>14</v>
      </c>
      <c r="FF1190" s="1082">
        <v>1</v>
      </c>
      <c r="FM1190" s="1062">
        <v>0</v>
      </c>
      <c r="FN1190" s="1124">
        <v>1</v>
      </c>
      <c r="FT1190" s="1062">
        <v>0</v>
      </c>
      <c r="FU1190" s="1076">
        <v>1</v>
      </c>
      <c r="FY1190" s="1062">
        <v>3</v>
      </c>
      <c r="FZ1190" s="1062">
        <v>0</v>
      </c>
      <c r="GA1190" s="1062">
        <v>5</v>
      </c>
      <c r="GB1190" s="590">
        <v>8</v>
      </c>
      <c r="GC1190" s="1139">
        <v>1</v>
      </c>
      <c r="GE1190" s="589">
        <v>21</v>
      </c>
      <c r="GF1190" s="589">
        <v>13</v>
      </c>
      <c r="GG1190" s="589">
        <v>32</v>
      </c>
      <c r="GH1190" s="586">
        <v>0</v>
      </c>
      <c r="GI1190" s="586">
        <v>3</v>
      </c>
      <c r="GJ1190" s="586">
        <v>0</v>
      </c>
      <c r="GK1190" s="586">
        <v>0</v>
      </c>
    </row>
    <row r="1191" spans="1:193" hidden="1" x14ac:dyDescent="0.35">
      <c r="A1191" s="1225">
        <v>44389</v>
      </c>
      <c r="Q1191" s="1062">
        <v>7</v>
      </c>
      <c r="R1191" s="1062">
        <v>1</v>
      </c>
      <c r="S1191" s="1062">
        <v>6</v>
      </c>
      <c r="T1191" s="1062">
        <v>14</v>
      </c>
      <c r="U1191" s="1076">
        <v>1</v>
      </c>
      <c r="W1191" s="1062">
        <v>8</v>
      </c>
      <c r="X1191" s="1062">
        <v>1</v>
      </c>
      <c r="Y1191" s="1062">
        <v>6</v>
      </c>
      <c r="Z1191" s="1062">
        <v>15</v>
      </c>
      <c r="AA1191" s="1076">
        <v>1</v>
      </c>
      <c r="AC1191" s="1062">
        <v>5</v>
      </c>
      <c r="AD1191" s="1062">
        <v>2</v>
      </c>
      <c r="AE1191" s="1062">
        <v>4</v>
      </c>
      <c r="AF1191" s="1062">
        <v>11</v>
      </c>
      <c r="AG1191" s="1076">
        <v>1</v>
      </c>
      <c r="AJ1191" s="1062">
        <v>5</v>
      </c>
      <c r="AK1191" s="1062">
        <v>3</v>
      </c>
      <c r="AL1191" s="1062">
        <v>4</v>
      </c>
      <c r="AM1191" s="1062">
        <v>12</v>
      </c>
      <c r="AN1191" s="1076">
        <v>1</v>
      </c>
      <c r="AQ1191" s="1062">
        <v>3</v>
      </c>
      <c r="AR1191" s="1062">
        <v>2</v>
      </c>
      <c r="AS1191" s="1062">
        <v>7</v>
      </c>
      <c r="AT1191" s="1062">
        <v>12</v>
      </c>
      <c r="AU1191" s="1082">
        <v>0</v>
      </c>
      <c r="AX1191" s="1062">
        <v>3</v>
      </c>
      <c r="AY1191" s="1062">
        <v>2</v>
      </c>
      <c r="AZ1191" s="1062">
        <v>7</v>
      </c>
      <c r="BA1191" s="1062">
        <v>12</v>
      </c>
      <c r="BB1191" s="1082">
        <v>0</v>
      </c>
      <c r="BC1191" s="1082" t="s">
        <v>323</v>
      </c>
      <c r="BM1191" s="1062">
        <v>0</v>
      </c>
      <c r="BN1191" s="1062">
        <v>2</v>
      </c>
      <c r="BO1191" s="1062">
        <v>8</v>
      </c>
      <c r="BP1191" s="1062">
        <v>10</v>
      </c>
      <c r="BQ1191" s="1128">
        <v>1</v>
      </c>
      <c r="BR1191" s="1081">
        <v>0</v>
      </c>
      <c r="BS1191" s="1062">
        <v>0</v>
      </c>
      <c r="BT1191" s="1062">
        <v>2</v>
      </c>
      <c r="BU1191" s="1062">
        <v>9</v>
      </c>
      <c r="BV1191" s="1062">
        <v>11</v>
      </c>
      <c r="BW1191" s="1076">
        <v>1</v>
      </c>
      <c r="CD1191" s="1062">
        <v>0</v>
      </c>
      <c r="CE1191" s="1082">
        <v>0</v>
      </c>
      <c r="CF1191" s="1082" t="s">
        <v>323</v>
      </c>
      <c r="CK1191" s="1062">
        <v>0</v>
      </c>
      <c r="CL1191" s="1082">
        <v>0</v>
      </c>
      <c r="CP1191" s="1062">
        <v>0</v>
      </c>
      <c r="CQ1191" s="1062">
        <v>0</v>
      </c>
      <c r="CR1191" s="1062">
        <v>0</v>
      </c>
      <c r="CS1191" s="1062">
        <v>0</v>
      </c>
      <c r="CT1191" s="1082">
        <v>1</v>
      </c>
      <c r="CU1191" s="1082" t="s">
        <v>323</v>
      </c>
      <c r="CW1191" s="1062">
        <v>0</v>
      </c>
      <c r="CX1191" s="1062">
        <v>0</v>
      </c>
      <c r="CY1191" s="1062">
        <v>0</v>
      </c>
      <c r="CZ1191" s="1062">
        <v>0</v>
      </c>
      <c r="DA1191" s="1082">
        <v>1</v>
      </c>
      <c r="DB1191" s="1082"/>
      <c r="DC1191" s="1082"/>
      <c r="DD1191" s="1082"/>
      <c r="DE1191" s="1082"/>
      <c r="DF1191" s="1082"/>
      <c r="DG1191" s="1082"/>
      <c r="DH1191" s="1082"/>
      <c r="DI1191" s="1082"/>
      <c r="DJ1191" s="1082"/>
      <c r="DK1191" s="1082"/>
      <c r="DL1191" s="1082"/>
      <c r="EF1191" s="1062">
        <v>6</v>
      </c>
      <c r="EG1191" s="1062">
        <v>3</v>
      </c>
      <c r="EH1191" s="1062">
        <v>7</v>
      </c>
      <c r="EI1191" s="1062">
        <v>16</v>
      </c>
      <c r="EJ1191" s="1082">
        <v>1</v>
      </c>
      <c r="EM1191" s="1062">
        <v>7</v>
      </c>
      <c r="EN1191" s="1062">
        <v>3</v>
      </c>
      <c r="EO1191" s="1062">
        <v>9</v>
      </c>
      <c r="EP1191" s="1062">
        <v>19</v>
      </c>
      <c r="EQ1191" s="1082">
        <v>1</v>
      </c>
      <c r="ER1191" s="1082" t="s">
        <v>323</v>
      </c>
      <c r="EU1191" s="1062">
        <v>4</v>
      </c>
      <c r="EV1191" s="1062">
        <v>1</v>
      </c>
      <c r="EW1191" s="1062">
        <v>5</v>
      </c>
      <c r="EX1191" s="1062">
        <v>10</v>
      </c>
      <c r="EY1191" s="1081">
        <v>1</v>
      </c>
      <c r="FB1191" s="1062">
        <v>4</v>
      </c>
      <c r="FC1191" s="1062">
        <v>1</v>
      </c>
      <c r="FD1191" s="1062">
        <v>8</v>
      </c>
      <c r="FE1191" s="1062">
        <v>13</v>
      </c>
      <c r="FF1191" s="1082">
        <v>1</v>
      </c>
      <c r="FM1191" s="1062">
        <v>0</v>
      </c>
      <c r="FN1191" s="1124">
        <v>1</v>
      </c>
      <c r="FT1191" s="1062">
        <v>0</v>
      </c>
      <c r="FU1191" s="1076">
        <v>1</v>
      </c>
      <c r="FY1191" s="1062">
        <v>1</v>
      </c>
      <c r="FZ1191" s="1062">
        <v>2</v>
      </c>
      <c r="GA1191" s="1062">
        <v>1</v>
      </c>
      <c r="GB1191" s="590">
        <v>4</v>
      </c>
      <c r="GC1191" s="1139">
        <v>1</v>
      </c>
      <c r="GE1191" s="589">
        <v>26</v>
      </c>
      <c r="GF1191" s="589">
        <v>13</v>
      </c>
      <c r="GG1191" s="589">
        <v>38</v>
      </c>
      <c r="GH1191" s="586">
        <v>0</v>
      </c>
      <c r="GI1191" s="586">
        <v>1</v>
      </c>
      <c r="GJ1191" s="586">
        <v>0</v>
      </c>
      <c r="GK1191" s="586">
        <v>0</v>
      </c>
    </row>
    <row r="1192" spans="1:193" hidden="1" x14ac:dyDescent="0.35">
      <c r="A1192" s="1225">
        <v>44390</v>
      </c>
      <c r="Q1192" s="1062">
        <v>10</v>
      </c>
      <c r="R1192" s="1062">
        <v>1</v>
      </c>
      <c r="S1192" s="1062">
        <v>6</v>
      </c>
      <c r="T1192" s="1062">
        <v>17</v>
      </c>
      <c r="U1192" s="1076">
        <v>1</v>
      </c>
      <c r="W1192" s="1062">
        <v>12</v>
      </c>
      <c r="X1192" s="1062">
        <v>1</v>
      </c>
      <c r="Y1192" s="1062">
        <v>8</v>
      </c>
      <c r="Z1192" s="1062">
        <v>21</v>
      </c>
      <c r="AA1192" s="1076">
        <v>1</v>
      </c>
      <c r="AC1192" s="1062">
        <v>5</v>
      </c>
      <c r="AD1192" s="1062">
        <v>2</v>
      </c>
      <c r="AE1192" s="1062">
        <v>8</v>
      </c>
      <c r="AF1192" s="1062">
        <v>15</v>
      </c>
      <c r="AG1192" s="1076">
        <v>1</v>
      </c>
      <c r="AJ1192" s="1062">
        <v>7</v>
      </c>
      <c r="AK1192" s="1062">
        <v>2</v>
      </c>
      <c r="AL1192" s="1062">
        <v>11</v>
      </c>
      <c r="AM1192" s="1062">
        <v>20</v>
      </c>
      <c r="AN1192" s="1076">
        <v>1</v>
      </c>
      <c r="AQ1192" s="1062">
        <v>0</v>
      </c>
      <c r="AR1192" s="1062">
        <v>0</v>
      </c>
      <c r="AS1192" s="1062">
        <v>0</v>
      </c>
      <c r="AT1192" s="1062">
        <v>0</v>
      </c>
      <c r="AU1192" s="1082">
        <v>0</v>
      </c>
      <c r="AX1192" s="1062">
        <v>1</v>
      </c>
      <c r="AY1192" s="1062">
        <v>2</v>
      </c>
      <c r="AZ1192" s="1062">
        <v>0</v>
      </c>
      <c r="BA1192" s="1062">
        <v>3</v>
      </c>
      <c r="BB1192" s="1082">
        <v>0</v>
      </c>
      <c r="BC1192" s="1082" t="s">
        <v>323</v>
      </c>
      <c r="BM1192" s="1062">
        <v>3</v>
      </c>
      <c r="BN1192" s="1062">
        <v>2</v>
      </c>
      <c r="BO1192" s="1062">
        <v>5</v>
      </c>
      <c r="BP1192" s="1062">
        <v>10</v>
      </c>
      <c r="BQ1192" s="1128">
        <v>1</v>
      </c>
      <c r="BR1192" s="1081">
        <v>0</v>
      </c>
      <c r="BS1192" s="1062">
        <v>3</v>
      </c>
      <c r="BT1192" s="1062">
        <v>4</v>
      </c>
      <c r="BU1192" s="1062">
        <v>7</v>
      </c>
      <c r="BV1192" s="1062">
        <v>14</v>
      </c>
      <c r="BW1192" s="1076">
        <v>1</v>
      </c>
      <c r="CD1192" s="1062">
        <v>0</v>
      </c>
      <c r="CE1192" s="1082">
        <v>0</v>
      </c>
      <c r="CF1192" s="1082" t="s">
        <v>323</v>
      </c>
      <c r="CK1192" s="1062">
        <v>0</v>
      </c>
      <c r="CL1192" s="1082">
        <v>0</v>
      </c>
      <c r="CP1192" s="1062">
        <v>0</v>
      </c>
      <c r="CQ1192" s="1062">
        <v>0</v>
      </c>
      <c r="CR1192" s="1062">
        <v>0</v>
      </c>
      <c r="CS1192" s="1062">
        <v>0</v>
      </c>
      <c r="CT1192" s="1082">
        <v>1</v>
      </c>
      <c r="CU1192" s="1082" t="s">
        <v>323</v>
      </c>
      <c r="CW1192" s="1062">
        <v>0</v>
      </c>
      <c r="CX1192" s="1062">
        <v>0</v>
      </c>
      <c r="CY1192" s="1062">
        <v>2</v>
      </c>
      <c r="CZ1192" s="1062">
        <v>2</v>
      </c>
      <c r="DA1192" s="1082">
        <v>1</v>
      </c>
      <c r="DB1192" s="1082"/>
      <c r="DC1192" s="1082"/>
      <c r="DD1192" s="1082"/>
      <c r="DE1192" s="1082"/>
      <c r="DF1192" s="1082"/>
      <c r="DG1192" s="1082"/>
      <c r="DH1192" s="1082"/>
      <c r="DI1192" s="1082"/>
      <c r="DJ1192" s="1082"/>
      <c r="DK1192" s="1082"/>
      <c r="DL1192" s="1082"/>
      <c r="EF1192" s="1062">
        <v>2</v>
      </c>
      <c r="EG1192" s="1062">
        <v>1</v>
      </c>
      <c r="EH1192" s="1062">
        <v>7</v>
      </c>
      <c r="EI1192" s="1062">
        <v>10</v>
      </c>
      <c r="EJ1192" s="1082">
        <v>1</v>
      </c>
      <c r="EM1192" s="1062">
        <v>3</v>
      </c>
      <c r="EN1192" s="1062">
        <v>3</v>
      </c>
      <c r="EO1192" s="1062">
        <v>11</v>
      </c>
      <c r="EP1192" s="1062">
        <v>17</v>
      </c>
      <c r="EQ1192" s="1082">
        <v>1</v>
      </c>
      <c r="ER1192" s="1082" t="s">
        <v>323</v>
      </c>
      <c r="EU1192" s="1062">
        <v>1</v>
      </c>
      <c r="EV1192" s="1062">
        <v>0</v>
      </c>
      <c r="EW1192" s="1062">
        <v>6</v>
      </c>
      <c r="EX1192" s="1062">
        <v>7</v>
      </c>
      <c r="EY1192" s="1081">
        <v>1</v>
      </c>
      <c r="FB1192" s="1062">
        <v>2</v>
      </c>
      <c r="FC1192" s="1062">
        <v>2</v>
      </c>
      <c r="FD1192" s="1062">
        <v>12</v>
      </c>
      <c r="FE1192" s="1062">
        <v>16</v>
      </c>
      <c r="FF1192" s="1082">
        <v>1</v>
      </c>
      <c r="FM1192" s="1062">
        <v>0</v>
      </c>
      <c r="FN1192" s="1124">
        <v>1</v>
      </c>
      <c r="FT1192" s="1062">
        <v>0</v>
      </c>
      <c r="FU1192" s="1076">
        <v>1</v>
      </c>
      <c r="FY1192" s="1062">
        <v>1</v>
      </c>
      <c r="FZ1192" s="1062">
        <v>2</v>
      </c>
      <c r="GA1192" s="1062">
        <v>3</v>
      </c>
      <c r="GB1192" s="590">
        <v>6</v>
      </c>
      <c r="GC1192" s="1139">
        <v>1</v>
      </c>
      <c r="GE1192" s="589">
        <v>22</v>
      </c>
      <c r="GF1192" s="589">
        <v>8</v>
      </c>
      <c r="GG1192" s="589">
        <v>35</v>
      </c>
      <c r="GH1192" s="586">
        <v>0</v>
      </c>
      <c r="GI1192" s="586">
        <v>1</v>
      </c>
      <c r="GJ1192" s="586">
        <v>0</v>
      </c>
      <c r="GK1192" s="586">
        <v>0</v>
      </c>
    </row>
    <row r="1193" spans="1:193" hidden="1" x14ac:dyDescent="0.35">
      <c r="A1193" s="1225">
        <v>44391</v>
      </c>
      <c r="Q1193" s="1062">
        <v>5</v>
      </c>
      <c r="R1193" s="1062">
        <v>1</v>
      </c>
      <c r="S1193" s="1062">
        <v>8</v>
      </c>
      <c r="T1193" s="1062">
        <v>14</v>
      </c>
      <c r="U1193" s="1076">
        <v>1</v>
      </c>
      <c r="W1193" s="1062">
        <v>5</v>
      </c>
      <c r="X1193" s="1062">
        <v>1</v>
      </c>
      <c r="Y1193" s="1062">
        <v>9</v>
      </c>
      <c r="Z1193" s="1062">
        <v>15</v>
      </c>
      <c r="AA1193" s="1076">
        <v>1</v>
      </c>
      <c r="AC1193" s="1062">
        <v>5</v>
      </c>
      <c r="AD1193" s="1062">
        <v>2</v>
      </c>
      <c r="AE1193" s="1062">
        <v>8</v>
      </c>
      <c r="AF1193" s="1062">
        <v>15</v>
      </c>
      <c r="AG1193" s="1076">
        <v>1</v>
      </c>
      <c r="AJ1193" s="1062">
        <v>7</v>
      </c>
      <c r="AK1193" s="1062">
        <v>3</v>
      </c>
      <c r="AL1193" s="1062">
        <v>10</v>
      </c>
      <c r="AM1193" s="1062">
        <v>20</v>
      </c>
      <c r="AN1193" s="1076">
        <v>1</v>
      </c>
      <c r="AQ1193" s="1062">
        <v>2</v>
      </c>
      <c r="AR1193" s="1062">
        <v>0</v>
      </c>
      <c r="AS1193" s="1062">
        <v>6</v>
      </c>
      <c r="AT1193" s="1062">
        <v>8</v>
      </c>
      <c r="AU1193" s="1082">
        <v>0</v>
      </c>
      <c r="AX1193" s="1062">
        <v>2</v>
      </c>
      <c r="AY1193" s="1062">
        <v>1</v>
      </c>
      <c r="AZ1193" s="1062">
        <v>7</v>
      </c>
      <c r="BA1193" s="1062">
        <v>10</v>
      </c>
      <c r="BB1193" s="1082">
        <v>0</v>
      </c>
      <c r="BC1193" s="1082" t="s">
        <v>323</v>
      </c>
      <c r="BM1193" s="1062">
        <v>0</v>
      </c>
      <c r="BN1193" s="1062">
        <v>0</v>
      </c>
      <c r="BO1193" s="1062">
        <v>3</v>
      </c>
      <c r="BP1193" s="1062">
        <v>3</v>
      </c>
      <c r="BQ1193" s="1128">
        <v>1</v>
      </c>
      <c r="BR1193" s="1081">
        <v>0</v>
      </c>
      <c r="BS1193" s="1062">
        <v>0</v>
      </c>
      <c r="BT1193" s="1062">
        <v>5</v>
      </c>
      <c r="BU1193" s="1062">
        <v>5</v>
      </c>
      <c r="BV1193" s="1062">
        <v>10</v>
      </c>
      <c r="BW1193" s="1076">
        <v>1</v>
      </c>
      <c r="CD1193" s="1062">
        <v>0</v>
      </c>
      <c r="CE1193" s="1082">
        <v>0</v>
      </c>
      <c r="CF1193" s="1082" t="s">
        <v>323</v>
      </c>
      <c r="CK1193" s="1062">
        <v>0</v>
      </c>
      <c r="CL1193" s="1082">
        <v>0</v>
      </c>
      <c r="CP1193" s="1062">
        <v>1</v>
      </c>
      <c r="CQ1193" s="1062">
        <v>0</v>
      </c>
      <c r="CR1193" s="1062">
        <v>0</v>
      </c>
      <c r="CS1193" s="1062">
        <v>1</v>
      </c>
      <c r="CT1193" s="1082">
        <v>1</v>
      </c>
      <c r="CU1193" s="1082" t="s">
        <v>323</v>
      </c>
      <c r="CW1193" s="1062">
        <v>0</v>
      </c>
      <c r="CX1193" s="1062">
        <v>0</v>
      </c>
      <c r="CY1193" s="1062">
        <v>1</v>
      </c>
      <c r="CZ1193" s="1062">
        <v>1</v>
      </c>
      <c r="DA1193" s="1082">
        <v>1</v>
      </c>
      <c r="DB1193" s="1082"/>
      <c r="DC1193" s="1082"/>
      <c r="DD1193" s="1082"/>
      <c r="DE1193" s="1082"/>
      <c r="DF1193" s="1082"/>
      <c r="DG1193" s="1082"/>
      <c r="DH1193" s="1082"/>
      <c r="DI1193" s="1082"/>
      <c r="DJ1193" s="1082"/>
      <c r="DK1193" s="1082"/>
      <c r="DL1193" s="1082"/>
      <c r="EF1193" s="1062">
        <v>3</v>
      </c>
      <c r="EG1193" s="1062">
        <v>2</v>
      </c>
      <c r="EH1193" s="1062">
        <v>1</v>
      </c>
      <c r="EI1193" s="1062">
        <v>6</v>
      </c>
      <c r="EJ1193" s="1082">
        <v>1</v>
      </c>
      <c r="EM1193" s="1062">
        <v>4</v>
      </c>
      <c r="EN1193" s="1062">
        <v>4</v>
      </c>
      <c r="EO1193" s="1062">
        <v>9</v>
      </c>
      <c r="EP1193" s="1062">
        <v>17</v>
      </c>
      <c r="EQ1193" s="1082">
        <v>1</v>
      </c>
      <c r="ER1193" s="1082" t="s">
        <v>323</v>
      </c>
      <c r="EU1193" s="1062">
        <v>4</v>
      </c>
      <c r="EV1193" s="1062">
        <v>1</v>
      </c>
      <c r="EW1193" s="1062">
        <v>4</v>
      </c>
      <c r="EX1193" s="1062">
        <v>9</v>
      </c>
      <c r="EY1193" s="1081">
        <v>1</v>
      </c>
      <c r="FB1193" s="1062">
        <v>4</v>
      </c>
      <c r="FC1193" s="1062">
        <v>2</v>
      </c>
      <c r="FD1193" s="1062">
        <v>10</v>
      </c>
      <c r="FE1193" s="1062">
        <v>16</v>
      </c>
      <c r="FF1193" s="1082">
        <v>1</v>
      </c>
      <c r="FM1193" s="1062">
        <v>0</v>
      </c>
      <c r="FN1193" s="1124">
        <v>1</v>
      </c>
      <c r="FT1193" s="1062">
        <v>0</v>
      </c>
      <c r="FU1193" s="1076">
        <v>1</v>
      </c>
      <c r="FY1193" s="1062">
        <v>0</v>
      </c>
      <c r="FZ1193" s="1062">
        <v>1</v>
      </c>
      <c r="GA1193" s="1062">
        <v>4</v>
      </c>
      <c r="GB1193" s="590">
        <v>5</v>
      </c>
      <c r="GC1193" s="1139">
        <v>1</v>
      </c>
      <c r="GE1193" s="589">
        <v>20</v>
      </c>
      <c r="GF1193" s="589">
        <v>7</v>
      </c>
      <c r="GG1193" s="589">
        <v>34</v>
      </c>
      <c r="GH1193" s="586">
        <v>1</v>
      </c>
      <c r="GI1193" s="586">
        <v>1</v>
      </c>
      <c r="GJ1193" s="586">
        <v>0</v>
      </c>
      <c r="GK1193" s="586">
        <v>0</v>
      </c>
    </row>
    <row r="1194" spans="1:193" hidden="1" x14ac:dyDescent="0.35">
      <c r="A1194" s="1225">
        <v>44392</v>
      </c>
      <c r="Q1194" s="1062">
        <v>5</v>
      </c>
      <c r="R1194" s="1062">
        <v>1</v>
      </c>
      <c r="S1194" s="1062">
        <v>8</v>
      </c>
      <c r="T1194" s="1062">
        <v>14</v>
      </c>
      <c r="U1194" s="1076">
        <v>1</v>
      </c>
      <c r="W1194" s="1062">
        <v>5</v>
      </c>
      <c r="X1194" s="1062">
        <v>1</v>
      </c>
      <c r="Y1194" s="1062">
        <v>9</v>
      </c>
      <c r="Z1194" s="1062">
        <v>15</v>
      </c>
      <c r="AA1194" s="1076">
        <v>1</v>
      </c>
      <c r="AC1194" s="1062">
        <v>5</v>
      </c>
      <c r="AD1194" s="1062">
        <v>2</v>
      </c>
      <c r="AE1194" s="1062">
        <v>8</v>
      </c>
      <c r="AF1194" s="1062">
        <v>15</v>
      </c>
      <c r="AG1194" s="1076">
        <v>1</v>
      </c>
      <c r="AJ1194" s="1062">
        <v>7</v>
      </c>
      <c r="AK1194" s="1062">
        <v>3</v>
      </c>
      <c r="AL1194" s="1062">
        <v>10</v>
      </c>
      <c r="AM1194" s="1062">
        <v>20</v>
      </c>
      <c r="AN1194" s="1076">
        <v>1</v>
      </c>
      <c r="AQ1194" s="1062">
        <v>2</v>
      </c>
      <c r="AR1194" s="1062">
        <v>0</v>
      </c>
      <c r="AS1194" s="1062">
        <v>6</v>
      </c>
      <c r="AT1194" s="1062">
        <v>8</v>
      </c>
      <c r="AU1194" s="1082">
        <v>0</v>
      </c>
      <c r="AX1194" s="1062">
        <v>2</v>
      </c>
      <c r="AY1194" s="1062">
        <v>1</v>
      </c>
      <c r="AZ1194" s="1062">
        <v>7</v>
      </c>
      <c r="BA1194" s="1062">
        <v>10</v>
      </c>
      <c r="BB1194" s="1082">
        <v>0</v>
      </c>
      <c r="BC1194" s="1082" t="s">
        <v>323</v>
      </c>
      <c r="BM1194" s="1062">
        <v>0</v>
      </c>
      <c r="BN1194" s="1062">
        <v>0</v>
      </c>
      <c r="BO1194" s="1062">
        <v>3</v>
      </c>
      <c r="BP1194" s="1062">
        <v>3</v>
      </c>
      <c r="BQ1194" s="1128">
        <v>1</v>
      </c>
      <c r="BR1194" s="1081">
        <v>0</v>
      </c>
      <c r="BS1194" s="1062">
        <v>0</v>
      </c>
      <c r="BT1194" s="1062">
        <v>5</v>
      </c>
      <c r="BU1194" s="1062">
        <v>5</v>
      </c>
      <c r="BV1194" s="1062">
        <v>10</v>
      </c>
      <c r="BW1194" s="1076">
        <v>1</v>
      </c>
      <c r="CD1194" s="1062">
        <v>0</v>
      </c>
      <c r="CE1194" s="1082">
        <v>0</v>
      </c>
      <c r="CF1194" s="1082" t="s">
        <v>323</v>
      </c>
      <c r="CK1194" s="1062">
        <v>0</v>
      </c>
      <c r="CL1194" s="1082">
        <v>0</v>
      </c>
      <c r="CP1194" s="1062">
        <v>1</v>
      </c>
      <c r="CQ1194" s="1062">
        <v>0</v>
      </c>
      <c r="CR1194" s="1062">
        <v>0</v>
      </c>
      <c r="CS1194" s="1062">
        <v>1</v>
      </c>
      <c r="CT1194" s="1082">
        <v>1</v>
      </c>
      <c r="CU1194" s="1082" t="s">
        <v>323</v>
      </c>
      <c r="CW1194" s="1062">
        <v>0</v>
      </c>
      <c r="CX1194" s="1062">
        <v>0</v>
      </c>
      <c r="CY1194" s="1062">
        <v>1</v>
      </c>
      <c r="CZ1194" s="1062">
        <v>1</v>
      </c>
      <c r="DA1194" s="1082">
        <v>1</v>
      </c>
      <c r="DB1194" s="1082"/>
      <c r="DC1194" s="1082"/>
      <c r="DD1194" s="1082"/>
      <c r="DE1194" s="1082"/>
      <c r="DF1194" s="1082"/>
      <c r="DG1194" s="1082"/>
      <c r="DH1194" s="1082"/>
      <c r="DI1194" s="1082"/>
      <c r="DJ1194" s="1082"/>
      <c r="DK1194" s="1082"/>
      <c r="DL1194" s="1082"/>
      <c r="EF1194" s="1062">
        <v>3</v>
      </c>
      <c r="EG1194" s="1062">
        <v>2</v>
      </c>
      <c r="EH1194" s="1062">
        <v>1</v>
      </c>
      <c r="EI1194" s="1062">
        <v>6</v>
      </c>
      <c r="EJ1194" s="1082">
        <v>1</v>
      </c>
      <c r="EM1194" s="1062">
        <v>4</v>
      </c>
      <c r="EN1194" s="1062">
        <v>4</v>
      </c>
      <c r="EO1194" s="1062">
        <v>9</v>
      </c>
      <c r="EP1194" s="1062">
        <v>17</v>
      </c>
      <c r="EQ1194" s="1082">
        <v>1</v>
      </c>
      <c r="ER1194" s="1082" t="s">
        <v>323</v>
      </c>
      <c r="EU1194" s="1062">
        <v>4</v>
      </c>
      <c r="EV1194" s="1062">
        <v>1</v>
      </c>
      <c r="EW1194" s="1062">
        <v>4</v>
      </c>
      <c r="EX1194" s="1062">
        <v>9</v>
      </c>
      <c r="EY1194" s="1081">
        <v>1</v>
      </c>
      <c r="FB1194" s="1062">
        <v>4</v>
      </c>
      <c r="FC1194" s="1062">
        <v>2</v>
      </c>
      <c r="FD1194" s="1062">
        <v>10</v>
      </c>
      <c r="FE1194" s="1062">
        <v>16</v>
      </c>
      <c r="FF1194" s="1082">
        <v>1</v>
      </c>
      <c r="FM1194" s="1062">
        <v>0</v>
      </c>
      <c r="FN1194" s="1124">
        <v>1</v>
      </c>
      <c r="FT1194" s="1062">
        <v>0</v>
      </c>
      <c r="FU1194" s="1076">
        <v>1</v>
      </c>
      <c r="FY1194" s="1062">
        <v>0</v>
      </c>
      <c r="FZ1194" s="1062">
        <v>1</v>
      </c>
      <c r="GA1194" s="1062">
        <v>4</v>
      </c>
      <c r="GB1194" s="590">
        <v>5</v>
      </c>
      <c r="GC1194" s="1139">
        <v>1</v>
      </c>
      <c r="GE1194" s="589">
        <v>20</v>
      </c>
      <c r="GF1194" s="589">
        <v>7</v>
      </c>
      <c r="GG1194" s="589">
        <v>34</v>
      </c>
      <c r="GH1194" s="586">
        <v>1</v>
      </c>
      <c r="GI1194" s="586">
        <v>1</v>
      </c>
      <c r="GJ1194" s="586">
        <v>0</v>
      </c>
      <c r="GK1194" s="586">
        <v>0</v>
      </c>
    </row>
    <row r="1195" spans="1:193" hidden="1" x14ac:dyDescent="0.35">
      <c r="A1195" s="1227">
        <v>44393</v>
      </c>
      <c r="Q1195" s="1062">
        <v>0</v>
      </c>
      <c r="R1195" s="1062">
        <v>0</v>
      </c>
      <c r="S1195" s="1062">
        <v>6</v>
      </c>
      <c r="T1195" s="1062">
        <v>6</v>
      </c>
      <c r="U1195" s="1076">
        <v>1</v>
      </c>
      <c r="W1195" s="1062">
        <v>1</v>
      </c>
      <c r="X1195" s="1062">
        <v>1</v>
      </c>
      <c r="Y1195" s="1062">
        <v>8</v>
      </c>
      <c r="Z1195" s="1062">
        <v>10</v>
      </c>
      <c r="AA1195" s="1076">
        <v>1</v>
      </c>
      <c r="AC1195" s="1062">
        <v>2</v>
      </c>
      <c r="AD1195" s="1062">
        <v>3</v>
      </c>
      <c r="AE1195" s="1062">
        <v>7</v>
      </c>
      <c r="AF1195" s="1062">
        <v>12</v>
      </c>
      <c r="AG1195" s="1076">
        <v>1</v>
      </c>
      <c r="AJ1195" s="1062">
        <v>4</v>
      </c>
      <c r="AK1195" s="1062">
        <v>5</v>
      </c>
      <c r="AL1195" s="1062">
        <v>10</v>
      </c>
      <c r="AM1195" s="1062">
        <v>19</v>
      </c>
      <c r="AN1195" s="1076">
        <v>1</v>
      </c>
      <c r="AQ1195" s="1062">
        <v>1</v>
      </c>
      <c r="AR1195" s="1062">
        <v>1</v>
      </c>
      <c r="AS1195" s="1062">
        <v>5</v>
      </c>
      <c r="AT1195" s="1062">
        <v>7</v>
      </c>
      <c r="AU1195" s="1082">
        <v>0</v>
      </c>
      <c r="AX1195" s="1062">
        <v>1</v>
      </c>
      <c r="AY1195" s="1062">
        <v>1</v>
      </c>
      <c r="AZ1195" s="1062">
        <v>5</v>
      </c>
      <c r="BA1195" s="1062">
        <v>7</v>
      </c>
      <c r="BB1195" s="1082">
        <v>0</v>
      </c>
      <c r="BC1195" s="1082" t="s">
        <v>323</v>
      </c>
      <c r="BM1195" s="1062">
        <v>1</v>
      </c>
      <c r="BN1195" s="1062">
        <v>2</v>
      </c>
      <c r="BO1195" s="1062">
        <v>5</v>
      </c>
      <c r="BP1195" s="1062">
        <v>8</v>
      </c>
      <c r="BQ1195" s="1128">
        <v>1</v>
      </c>
      <c r="BR1195" s="1081">
        <v>0</v>
      </c>
      <c r="BS1195" s="1062">
        <v>1</v>
      </c>
      <c r="BT1195" s="1062">
        <v>4</v>
      </c>
      <c r="BU1195" s="1062">
        <v>7</v>
      </c>
      <c r="BV1195" s="1062">
        <v>12</v>
      </c>
      <c r="BW1195" s="1076">
        <v>1</v>
      </c>
      <c r="CD1195" s="1062">
        <v>0</v>
      </c>
      <c r="CE1195" s="1082">
        <v>0</v>
      </c>
      <c r="CF1195" s="1082" t="s">
        <v>323</v>
      </c>
      <c r="CK1195" s="1062">
        <v>0</v>
      </c>
      <c r="CL1195" s="1082">
        <v>0</v>
      </c>
      <c r="CP1195" s="1062">
        <v>3</v>
      </c>
      <c r="CQ1195" s="1062">
        <v>1</v>
      </c>
      <c r="CR1195" s="1062">
        <v>5</v>
      </c>
      <c r="CS1195" s="1062">
        <v>9</v>
      </c>
      <c r="CT1195" s="1082">
        <v>1</v>
      </c>
      <c r="CU1195" s="1082" t="s">
        <v>323</v>
      </c>
      <c r="CW1195" s="1062">
        <v>3</v>
      </c>
      <c r="CX1195" s="1062">
        <v>2</v>
      </c>
      <c r="CY1195" s="1062">
        <v>5</v>
      </c>
      <c r="CZ1195" s="1062">
        <v>10</v>
      </c>
      <c r="DA1195" s="1082">
        <v>1</v>
      </c>
      <c r="DB1195" s="1082"/>
      <c r="DC1195" s="1082"/>
      <c r="DD1195" s="1082"/>
      <c r="DE1195" s="1082"/>
      <c r="DF1195" s="1082"/>
      <c r="DG1195" s="1082"/>
      <c r="DH1195" s="1082"/>
      <c r="DI1195" s="1082"/>
      <c r="DJ1195" s="1082"/>
      <c r="DK1195" s="1082"/>
      <c r="DL1195" s="1082"/>
      <c r="EF1195" s="1062">
        <v>0</v>
      </c>
      <c r="EG1195" s="1062">
        <v>0</v>
      </c>
      <c r="EH1195" s="1062">
        <v>0</v>
      </c>
      <c r="EI1195" s="1062">
        <v>0</v>
      </c>
      <c r="EJ1195" s="1082">
        <v>1</v>
      </c>
      <c r="EM1195" s="1062">
        <v>0</v>
      </c>
      <c r="EN1195" s="1062">
        <v>0</v>
      </c>
      <c r="EO1195" s="1062">
        <v>0</v>
      </c>
      <c r="EP1195" s="1062">
        <v>0</v>
      </c>
      <c r="EQ1195" s="1082">
        <v>1</v>
      </c>
      <c r="ER1195" s="1082" t="s">
        <v>323</v>
      </c>
      <c r="EU1195" s="1062">
        <v>3</v>
      </c>
      <c r="EV1195" s="1062">
        <v>3</v>
      </c>
      <c r="EW1195" s="1062">
        <v>2</v>
      </c>
      <c r="EX1195" s="1062">
        <v>8</v>
      </c>
      <c r="EY1195" s="1081">
        <v>1</v>
      </c>
      <c r="FB1195" s="1062">
        <v>4</v>
      </c>
      <c r="FC1195" s="1062">
        <v>4</v>
      </c>
      <c r="FD1195" s="1062">
        <v>3</v>
      </c>
      <c r="FE1195" s="1062">
        <v>11</v>
      </c>
      <c r="FF1195" s="1082">
        <v>1</v>
      </c>
      <c r="FM1195" s="1062">
        <v>0</v>
      </c>
      <c r="FN1195" s="1124">
        <v>1</v>
      </c>
      <c r="FT1195" s="1062">
        <v>0</v>
      </c>
      <c r="FU1195" s="1076">
        <v>1</v>
      </c>
      <c r="FY1195" s="1062">
        <v>3</v>
      </c>
      <c r="FZ1195" s="1062">
        <v>2</v>
      </c>
      <c r="GA1195" s="1062">
        <v>5</v>
      </c>
      <c r="GB1195" s="590">
        <v>10</v>
      </c>
      <c r="GC1195" s="1139">
        <v>1</v>
      </c>
      <c r="GE1195" s="589">
        <v>13</v>
      </c>
      <c r="GF1195" s="589">
        <v>12</v>
      </c>
      <c r="GG1195" s="589">
        <v>35</v>
      </c>
      <c r="GH1195" s="586">
        <v>0</v>
      </c>
      <c r="GI1195" s="586">
        <v>0</v>
      </c>
      <c r="GJ1195" s="586">
        <v>0</v>
      </c>
      <c r="GK1195" s="586">
        <v>0</v>
      </c>
    </row>
    <row r="1196" spans="1:193" hidden="1" x14ac:dyDescent="0.35">
      <c r="A1196" s="1225">
        <v>44396</v>
      </c>
      <c r="Q1196" s="1062">
        <v>9</v>
      </c>
      <c r="R1196" s="1062">
        <v>0</v>
      </c>
      <c r="S1196" s="1062">
        <v>9</v>
      </c>
      <c r="T1196" s="1062">
        <v>18</v>
      </c>
      <c r="U1196" s="1076">
        <v>1</v>
      </c>
      <c r="W1196" s="1062">
        <v>9</v>
      </c>
      <c r="X1196" s="1062">
        <v>0</v>
      </c>
      <c r="Y1196" s="1062">
        <v>9</v>
      </c>
      <c r="Z1196" s="1062">
        <v>18</v>
      </c>
      <c r="AA1196" s="1076">
        <v>1</v>
      </c>
      <c r="AC1196" s="1062">
        <v>5</v>
      </c>
      <c r="AD1196" s="1062">
        <v>1</v>
      </c>
      <c r="AE1196" s="1062">
        <v>9</v>
      </c>
      <c r="AF1196" s="1062">
        <v>15</v>
      </c>
      <c r="AG1196" s="1076">
        <v>1</v>
      </c>
      <c r="AJ1196" s="1062">
        <v>5</v>
      </c>
      <c r="AK1196" s="1062">
        <v>2</v>
      </c>
      <c r="AL1196" s="1062">
        <v>9</v>
      </c>
      <c r="AM1196" s="1062">
        <v>16</v>
      </c>
      <c r="AN1196" s="1076">
        <v>1</v>
      </c>
      <c r="AQ1196" s="1062">
        <v>4</v>
      </c>
      <c r="AR1196" s="1062">
        <v>1</v>
      </c>
      <c r="AS1196" s="1062">
        <v>4</v>
      </c>
      <c r="AT1196" s="1062">
        <v>9</v>
      </c>
      <c r="AU1196" s="1082">
        <v>0</v>
      </c>
      <c r="AX1196" s="1062">
        <v>4</v>
      </c>
      <c r="AY1196" s="1062">
        <v>1</v>
      </c>
      <c r="AZ1196" s="1062">
        <v>5</v>
      </c>
      <c r="BA1196" s="1062">
        <v>10</v>
      </c>
      <c r="BB1196" s="1082">
        <v>0</v>
      </c>
      <c r="BC1196" s="1082" t="s">
        <v>323</v>
      </c>
      <c r="BM1196" s="1062">
        <v>1</v>
      </c>
      <c r="BN1196" s="1062">
        <v>0</v>
      </c>
      <c r="BO1196" s="1062">
        <v>7</v>
      </c>
      <c r="BP1196" s="1062">
        <v>8</v>
      </c>
      <c r="BQ1196" s="1128">
        <v>1</v>
      </c>
      <c r="BR1196" s="1081">
        <v>0</v>
      </c>
      <c r="BS1196" s="1062">
        <v>1</v>
      </c>
      <c r="BT1196" s="1062">
        <v>0</v>
      </c>
      <c r="BU1196" s="1062">
        <v>10</v>
      </c>
      <c r="BV1196" s="1062">
        <v>11</v>
      </c>
      <c r="BW1196" s="1076">
        <v>1</v>
      </c>
      <c r="CD1196" s="1062">
        <v>0</v>
      </c>
      <c r="CE1196" s="1082">
        <v>0</v>
      </c>
      <c r="CF1196" s="1082" t="s">
        <v>323</v>
      </c>
      <c r="CK1196" s="1062">
        <v>0</v>
      </c>
      <c r="CL1196" s="1082">
        <v>0</v>
      </c>
      <c r="CP1196" s="1062">
        <v>0</v>
      </c>
      <c r="CQ1196" s="1062">
        <v>0</v>
      </c>
      <c r="CR1196" s="1062">
        <v>0</v>
      </c>
      <c r="CS1196" s="1062">
        <v>0</v>
      </c>
      <c r="CT1196" s="1082">
        <v>1</v>
      </c>
      <c r="CU1196" s="1082" t="s">
        <v>323</v>
      </c>
      <c r="CW1196" s="1062">
        <v>0</v>
      </c>
      <c r="CX1196" s="1062">
        <v>0</v>
      </c>
      <c r="CY1196" s="1062">
        <v>3</v>
      </c>
      <c r="CZ1196" s="1062">
        <v>3</v>
      </c>
      <c r="DA1196" s="1082">
        <v>1</v>
      </c>
      <c r="DB1196" s="1082"/>
      <c r="DC1196" s="1082"/>
      <c r="DD1196" s="1082"/>
      <c r="DE1196" s="1082"/>
      <c r="DF1196" s="1082"/>
      <c r="DG1196" s="1082"/>
      <c r="DH1196" s="1082"/>
      <c r="DI1196" s="1082"/>
      <c r="DJ1196" s="1082"/>
      <c r="DK1196" s="1082"/>
      <c r="DL1196" s="1082"/>
      <c r="EF1196" s="1062">
        <v>9</v>
      </c>
      <c r="EG1196" s="1062">
        <v>3</v>
      </c>
      <c r="EH1196" s="1062">
        <v>6</v>
      </c>
      <c r="EI1196" s="1062">
        <v>18</v>
      </c>
      <c r="EJ1196" s="1082">
        <v>1</v>
      </c>
      <c r="EM1196" s="1062">
        <v>9</v>
      </c>
      <c r="EN1196" s="1062">
        <v>3</v>
      </c>
      <c r="EO1196" s="1062">
        <v>17</v>
      </c>
      <c r="EP1196" s="1062">
        <v>29</v>
      </c>
      <c r="EQ1196" s="1082">
        <v>1</v>
      </c>
      <c r="ER1196" s="1082" t="s">
        <v>323</v>
      </c>
      <c r="EU1196" s="1062">
        <v>3</v>
      </c>
      <c r="EV1196" s="1062">
        <v>1</v>
      </c>
      <c r="EW1196" s="1062">
        <v>7</v>
      </c>
      <c r="EX1196" s="1062">
        <v>11</v>
      </c>
      <c r="EY1196" s="1081">
        <v>1</v>
      </c>
      <c r="FB1196" s="1062">
        <v>4</v>
      </c>
      <c r="FC1196" s="1062">
        <v>1</v>
      </c>
      <c r="FD1196" s="1062">
        <v>11</v>
      </c>
      <c r="FE1196" s="1062">
        <v>16</v>
      </c>
      <c r="FF1196" s="1082">
        <v>1</v>
      </c>
      <c r="FM1196" s="1062">
        <v>0</v>
      </c>
      <c r="FN1196" s="1124">
        <v>1</v>
      </c>
      <c r="FT1196" s="1062">
        <v>0</v>
      </c>
      <c r="FU1196" s="1076">
        <v>1</v>
      </c>
      <c r="FY1196" s="1062">
        <v>1</v>
      </c>
      <c r="FZ1196" s="1062">
        <v>0</v>
      </c>
      <c r="GA1196" s="1062">
        <v>2</v>
      </c>
      <c r="GB1196" s="590">
        <v>3</v>
      </c>
      <c r="GC1196" s="1139">
        <v>1</v>
      </c>
      <c r="GE1196" s="589">
        <v>32</v>
      </c>
      <c r="GF1196" s="589">
        <v>6</v>
      </c>
      <c r="GG1196" s="589">
        <v>44</v>
      </c>
      <c r="GH1196" s="586">
        <v>0</v>
      </c>
      <c r="GI1196" s="586">
        <v>0</v>
      </c>
      <c r="GJ1196" s="586">
        <v>0</v>
      </c>
      <c r="GK1196" s="586">
        <v>0</v>
      </c>
    </row>
    <row r="1197" spans="1:193" hidden="1" x14ac:dyDescent="0.35">
      <c r="A1197" s="1225">
        <v>44397</v>
      </c>
      <c r="Q1197" s="1062">
        <v>5</v>
      </c>
      <c r="R1197" s="1062">
        <v>2</v>
      </c>
      <c r="S1197" s="1062">
        <v>7</v>
      </c>
      <c r="T1197" s="1062">
        <v>14</v>
      </c>
      <c r="U1197" s="1076">
        <v>1</v>
      </c>
      <c r="W1197" s="1062">
        <v>5</v>
      </c>
      <c r="X1197" s="1062">
        <v>3</v>
      </c>
      <c r="Y1197" s="1062">
        <v>8</v>
      </c>
      <c r="Z1197" s="1062">
        <v>16</v>
      </c>
      <c r="AA1197" s="1076">
        <v>1</v>
      </c>
      <c r="AC1197" s="1062">
        <v>6</v>
      </c>
      <c r="AD1197" s="1062">
        <v>1</v>
      </c>
      <c r="AE1197" s="1062">
        <v>7</v>
      </c>
      <c r="AF1197" s="1062">
        <v>14</v>
      </c>
      <c r="AG1197" s="1076">
        <v>1</v>
      </c>
      <c r="AJ1197" s="1062">
        <v>6</v>
      </c>
      <c r="AK1197" s="1062">
        <v>2</v>
      </c>
      <c r="AL1197" s="1062">
        <v>8</v>
      </c>
      <c r="AM1197" s="1062">
        <v>16</v>
      </c>
      <c r="AN1197" s="1076">
        <v>1</v>
      </c>
      <c r="AQ1197" s="1062">
        <v>0</v>
      </c>
      <c r="AR1197" s="1062">
        <v>0</v>
      </c>
      <c r="AS1197" s="1062">
        <v>5</v>
      </c>
      <c r="AT1197" s="1062">
        <v>5</v>
      </c>
      <c r="AU1197" s="1082">
        <v>0</v>
      </c>
      <c r="AX1197" s="1062">
        <v>0</v>
      </c>
      <c r="AY1197" s="1062">
        <v>0</v>
      </c>
      <c r="AZ1197" s="1062">
        <v>5</v>
      </c>
      <c r="BA1197" s="1062">
        <v>5</v>
      </c>
      <c r="BB1197" s="1082">
        <v>0</v>
      </c>
      <c r="BC1197" s="1082" t="s">
        <v>323</v>
      </c>
      <c r="BM1197" s="1062">
        <v>0</v>
      </c>
      <c r="BN1197" s="1062">
        <v>1</v>
      </c>
      <c r="BO1197" s="1062">
        <v>4</v>
      </c>
      <c r="BP1197" s="1062">
        <v>5</v>
      </c>
      <c r="BQ1197" s="1128">
        <v>1</v>
      </c>
      <c r="BR1197" s="1081">
        <v>0</v>
      </c>
      <c r="BS1197" s="1062">
        <v>0</v>
      </c>
      <c r="BT1197" s="1062">
        <v>2</v>
      </c>
      <c r="BU1197" s="1062">
        <v>10</v>
      </c>
      <c r="BV1197" s="1062">
        <v>12</v>
      </c>
      <c r="BW1197" s="1076">
        <v>1</v>
      </c>
      <c r="CD1197" s="1062">
        <v>0</v>
      </c>
      <c r="CE1197" s="1082">
        <v>0</v>
      </c>
      <c r="CF1197" s="1082" t="s">
        <v>323</v>
      </c>
      <c r="CK1197" s="1062">
        <v>0</v>
      </c>
      <c r="CL1197" s="1082">
        <v>0</v>
      </c>
      <c r="CP1197" s="1062">
        <v>2</v>
      </c>
      <c r="CQ1197" s="1062">
        <v>0</v>
      </c>
      <c r="CR1197" s="1062">
        <v>0</v>
      </c>
      <c r="CS1197" s="1062">
        <v>2</v>
      </c>
      <c r="CT1197" s="1082">
        <v>1</v>
      </c>
      <c r="CU1197" s="1082" t="s">
        <v>323</v>
      </c>
      <c r="CW1197" s="1062">
        <v>2</v>
      </c>
      <c r="CX1197" s="1062">
        <v>0</v>
      </c>
      <c r="CY1197" s="1062">
        <v>1</v>
      </c>
      <c r="CZ1197" s="1062">
        <v>3</v>
      </c>
      <c r="DA1197" s="1082">
        <v>1</v>
      </c>
      <c r="DB1197" s="1082"/>
      <c r="DC1197" s="1082"/>
      <c r="DD1197" s="1082"/>
      <c r="DE1197" s="1082"/>
      <c r="DF1197" s="1082"/>
      <c r="DG1197" s="1082"/>
      <c r="DH1197" s="1082"/>
      <c r="DI1197" s="1082"/>
      <c r="DJ1197" s="1082"/>
      <c r="DK1197" s="1082"/>
      <c r="DL1197" s="1082"/>
      <c r="EF1197" s="1062">
        <v>6</v>
      </c>
      <c r="EG1197" s="1062">
        <v>2</v>
      </c>
      <c r="EH1197" s="1062">
        <v>6</v>
      </c>
      <c r="EI1197" s="1062">
        <v>14</v>
      </c>
      <c r="EJ1197" s="1082">
        <v>1</v>
      </c>
      <c r="EM1197" s="1062">
        <v>7</v>
      </c>
      <c r="EN1197" s="1062">
        <v>3</v>
      </c>
      <c r="EO1197" s="1062">
        <v>10</v>
      </c>
      <c r="EP1197" s="1062">
        <v>20</v>
      </c>
      <c r="EQ1197" s="1082">
        <v>1</v>
      </c>
      <c r="ER1197" s="1082" t="s">
        <v>323</v>
      </c>
      <c r="EU1197" s="1062">
        <v>3</v>
      </c>
      <c r="EV1197" s="1062">
        <v>2</v>
      </c>
      <c r="EW1197" s="1062">
        <v>5</v>
      </c>
      <c r="EX1197" s="1062">
        <v>10</v>
      </c>
      <c r="EY1197" s="1081">
        <v>1</v>
      </c>
      <c r="FB1197" s="1062">
        <v>3</v>
      </c>
      <c r="FC1197" s="1062">
        <v>3</v>
      </c>
      <c r="FD1197" s="1062">
        <v>7</v>
      </c>
      <c r="FE1197" s="1062">
        <v>13</v>
      </c>
      <c r="FF1197" s="1082">
        <v>1</v>
      </c>
      <c r="FM1197" s="1062">
        <v>0</v>
      </c>
      <c r="FN1197" s="1124">
        <v>1</v>
      </c>
      <c r="FT1197" s="1062">
        <v>0</v>
      </c>
      <c r="FU1197" s="1076">
        <v>1</v>
      </c>
      <c r="FY1197" s="1062">
        <v>2</v>
      </c>
      <c r="FZ1197" s="1062">
        <v>2</v>
      </c>
      <c r="GA1197" s="1062">
        <v>4</v>
      </c>
      <c r="GB1197" s="590">
        <v>8</v>
      </c>
      <c r="GC1197" s="1139">
        <v>1</v>
      </c>
      <c r="GE1197" s="589">
        <v>24</v>
      </c>
      <c r="GF1197" s="589">
        <v>10</v>
      </c>
      <c r="GG1197" s="589">
        <v>38</v>
      </c>
      <c r="GH1197" s="586">
        <v>0</v>
      </c>
      <c r="GI1197" s="586">
        <v>1</v>
      </c>
      <c r="GJ1197" s="586">
        <v>0</v>
      </c>
      <c r="GK1197" s="586">
        <v>0</v>
      </c>
    </row>
    <row r="1198" spans="1:193" hidden="1" x14ac:dyDescent="0.35">
      <c r="A1198" s="1225">
        <v>44398</v>
      </c>
      <c r="Q1198" s="1062">
        <v>7</v>
      </c>
      <c r="R1198" s="1062">
        <v>1</v>
      </c>
      <c r="S1198" s="1062">
        <v>10</v>
      </c>
      <c r="T1198" s="1062">
        <v>18</v>
      </c>
      <c r="U1198" s="1076">
        <v>1</v>
      </c>
      <c r="W1198" s="1062">
        <v>7</v>
      </c>
      <c r="X1198" s="1062">
        <v>1</v>
      </c>
      <c r="Y1198" s="1062">
        <v>11</v>
      </c>
      <c r="Z1198" s="1062">
        <v>19</v>
      </c>
      <c r="AA1198" s="1076">
        <v>1</v>
      </c>
      <c r="AC1198" s="1062">
        <v>5</v>
      </c>
      <c r="AD1198" s="1062">
        <v>2</v>
      </c>
      <c r="AE1198" s="1062">
        <v>4</v>
      </c>
      <c r="AF1198" s="1062">
        <v>11</v>
      </c>
      <c r="AG1198" s="1076">
        <v>1</v>
      </c>
      <c r="AJ1198" s="1062">
        <v>5</v>
      </c>
      <c r="AK1198" s="1062">
        <v>5</v>
      </c>
      <c r="AL1198" s="1062">
        <v>4</v>
      </c>
      <c r="AM1198" s="1062">
        <v>14</v>
      </c>
      <c r="AN1198" s="1076">
        <v>1</v>
      </c>
      <c r="AQ1198" s="1062">
        <v>1</v>
      </c>
      <c r="AR1198" s="1062">
        <v>0</v>
      </c>
      <c r="AS1198" s="1062">
        <v>3</v>
      </c>
      <c r="AT1198" s="1062">
        <v>4</v>
      </c>
      <c r="AU1198" s="1082">
        <v>0</v>
      </c>
      <c r="AX1198" s="1062">
        <v>1</v>
      </c>
      <c r="AY1198" s="1062">
        <v>0</v>
      </c>
      <c r="AZ1198" s="1062">
        <v>5</v>
      </c>
      <c r="BA1198" s="1062">
        <v>6</v>
      </c>
      <c r="BB1198" s="1082">
        <v>0</v>
      </c>
      <c r="BC1198" s="1082" t="s">
        <v>323</v>
      </c>
      <c r="BM1198" s="1062">
        <v>0</v>
      </c>
      <c r="BN1198" s="1062">
        <v>1</v>
      </c>
      <c r="BO1198" s="1062">
        <v>3</v>
      </c>
      <c r="BP1198" s="1062">
        <v>4</v>
      </c>
      <c r="BQ1198" s="1128">
        <v>1</v>
      </c>
      <c r="BR1198" s="1081">
        <v>0</v>
      </c>
      <c r="BS1198" s="1062">
        <v>0</v>
      </c>
      <c r="BT1198" s="1062">
        <v>2</v>
      </c>
      <c r="BU1198" s="1062">
        <v>9</v>
      </c>
      <c r="BV1198" s="1062">
        <v>11</v>
      </c>
      <c r="BW1198" s="1076">
        <v>1</v>
      </c>
      <c r="CD1198" s="1062">
        <v>0</v>
      </c>
      <c r="CE1198" s="1082">
        <v>0</v>
      </c>
      <c r="CF1198" s="1082" t="s">
        <v>323</v>
      </c>
      <c r="CK1198" s="1062">
        <v>0</v>
      </c>
      <c r="CL1198" s="1082">
        <v>0</v>
      </c>
      <c r="CP1198" s="1062">
        <v>2</v>
      </c>
      <c r="CQ1198" s="1062">
        <v>0</v>
      </c>
      <c r="CR1198" s="1062">
        <v>0</v>
      </c>
      <c r="CS1198" s="1062">
        <v>2</v>
      </c>
      <c r="CT1198" s="1082">
        <v>1</v>
      </c>
      <c r="CU1198" s="1082" t="s">
        <v>323</v>
      </c>
      <c r="CW1198" s="1062">
        <v>2</v>
      </c>
      <c r="CX1198" s="1062">
        <v>0</v>
      </c>
      <c r="CY1198" s="1062">
        <v>0</v>
      </c>
      <c r="CZ1198" s="1062">
        <v>2</v>
      </c>
      <c r="DA1198" s="1082">
        <v>1</v>
      </c>
      <c r="DB1198" s="1082"/>
      <c r="DC1198" s="1082"/>
      <c r="DD1198" s="1082"/>
      <c r="DE1198" s="1082"/>
      <c r="DF1198" s="1082"/>
      <c r="DG1198" s="1082"/>
      <c r="DH1198" s="1082"/>
      <c r="DI1198" s="1082"/>
      <c r="DJ1198" s="1082"/>
      <c r="DK1198" s="1082"/>
      <c r="DL1198" s="1082"/>
      <c r="EF1198" s="1062">
        <v>6</v>
      </c>
      <c r="EG1198" s="1062">
        <v>1</v>
      </c>
      <c r="EH1198" s="1062">
        <v>8</v>
      </c>
      <c r="EI1198" s="1062">
        <v>15</v>
      </c>
      <c r="EJ1198" s="1082">
        <v>1</v>
      </c>
      <c r="EM1198" s="1062">
        <v>10</v>
      </c>
      <c r="EN1198" s="1062">
        <v>2</v>
      </c>
      <c r="EO1198" s="1062">
        <v>9</v>
      </c>
      <c r="EP1198" s="1062">
        <v>21</v>
      </c>
      <c r="EQ1198" s="1082">
        <v>1</v>
      </c>
      <c r="ER1198" s="1082" t="s">
        <v>323</v>
      </c>
      <c r="EU1198" s="1062">
        <v>8</v>
      </c>
      <c r="EV1198" s="1062">
        <v>1</v>
      </c>
      <c r="EW1198" s="1062">
        <v>5</v>
      </c>
      <c r="EX1198" s="1062">
        <v>14</v>
      </c>
      <c r="EY1198" s="1081">
        <v>1</v>
      </c>
      <c r="FB1198" s="1062">
        <v>6</v>
      </c>
      <c r="FC1198" s="1062">
        <v>4</v>
      </c>
      <c r="FD1198" s="1062">
        <v>12</v>
      </c>
      <c r="FE1198" s="1062">
        <v>22</v>
      </c>
      <c r="FF1198" s="1082">
        <v>1</v>
      </c>
      <c r="FM1198" s="1062">
        <v>0</v>
      </c>
      <c r="FN1198" s="1124">
        <v>1</v>
      </c>
      <c r="FT1198" s="1062">
        <v>0</v>
      </c>
      <c r="FU1198" s="1076">
        <v>1</v>
      </c>
      <c r="FY1198" s="1062">
        <v>0</v>
      </c>
      <c r="FZ1198" s="1062">
        <v>0</v>
      </c>
      <c r="GA1198" s="1062">
        <v>4</v>
      </c>
      <c r="GB1198" s="590">
        <v>4</v>
      </c>
      <c r="GC1198" s="1139">
        <v>1</v>
      </c>
      <c r="GE1198" s="589">
        <v>29</v>
      </c>
      <c r="GF1198" s="589">
        <v>6</v>
      </c>
      <c r="GG1198" s="589">
        <v>37</v>
      </c>
      <c r="GH1198" s="586">
        <v>0</v>
      </c>
      <c r="GI1198" s="586">
        <v>0</v>
      </c>
      <c r="GJ1198" s="586">
        <v>0</v>
      </c>
      <c r="GK1198" s="586">
        <v>0</v>
      </c>
    </row>
    <row r="1199" spans="1:193" hidden="1" x14ac:dyDescent="0.35">
      <c r="A1199" s="1225">
        <v>44399</v>
      </c>
      <c r="Q1199" s="1062">
        <v>9</v>
      </c>
      <c r="R1199" s="1062">
        <v>0</v>
      </c>
      <c r="S1199" s="1062">
        <v>7</v>
      </c>
      <c r="T1199" s="1062">
        <v>16</v>
      </c>
      <c r="U1199" s="1076">
        <v>1</v>
      </c>
      <c r="W1199" s="1062">
        <v>9</v>
      </c>
      <c r="X1199" s="1062">
        <v>0</v>
      </c>
      <c r="Y1199" s="1062">
        <v>10</v>
      </c>
      <c r="Z1199" s="1062">
        <v>19</v>
      </c>
      <c r="AA1199" s="1076">
        <v>1</v>
      </c>
      <c r="AC1199" s="1062">
        <v>5</v>
      </c>
      <c r="AD1199" s="1062">
        <v>3</v>
      </c>
      <c r="AE1199" s="1062">
        <v>6</v>
      </c>
      <c r="AF1199" s="1062">
        <v>14</v>
      </c>
      <c r="AG1199" s="1076">
        <v>1</v>
      </c>
      <c r="AJ1199" s="1062">
        <v>6</v>
      </c>
      <c r="AK1199" s="1062">
        <v>6</v>
      </c>
      <c r="AL1199" s="1062">
        <v>7</v>
      </c>
      <c r="AM1199" s="1062">
        <v>19</v>
      </c>
      <c r="AN1199" s="1076">
        <v>1</v>
      </c>
      <c r="AQ1199" s="1062">
        <v>1</v>
      </c>
      <c r="AR1199" s="1062">
        <v>1</v>
      </c>
      <c r="AS1199" s="1062">
        <v>11</v>
      </c>
      <c r="AT1199" s="1062">
        <v>13</v>
      </c>
      <c r="AU1199" s="1082">
        <v>0</v>
      </c>
      <c r="AX1199" s="1062">
        <v>1</v>
      </c>
      <c r="AY1199" s="1062">
        <v>1</v>
      </c>
      <c r="AZ1199" s="1062">
        <v>12</v>
      </c>
      <c r="BA1199" s="1062">
        <v>14</v>
      </c>
      <c r="BB1199" s="1082">
        <v>0</v>
      </c>
      <c r="BC1199" s="1082" t="s">
        <v>323</v>
      </c>
      <c r="BM1199" s="1062">
        <v>0</v>
      </c>
      <c r="BN1199" s="1062">
        <v>3</v>
      </c>
      <c r="BO1199" s="1062">
        <v>10</v>
      </c>
      <c r="BP1199" s="1062">
        <v>13</v>
      </c>
      <c r="BQ1199" s="1128">
        <v>1</v>
      </c>
      <c r="BR1199" s="1081">
        <v>0</v>
      </c>
      <c r="BS1199" s="1062">
        <v>0</v>
      </c>
      <c r="BT1199" s="1062">
        <v>4</v>
      </c>
      <c r="BU1199" s="1062">
        <v>11</v>
      </c>
      <c r="BV1199" s="1062">
        <v>15</v>
      </c>
      <c r="BW1199" s="1076">
        <v>1</v>
      </c>
      <c r="CD1199" s="1062">
        <v>0</v>
      </c>
      <c r="CE1199" s="1082">
        <v>0</v>
      </c>
      <c r="CF1199" s="1082" t="s">
        <v>323</v>
      </c>
      <c r="CK1199" s="1062">
        <v>0</v>
      </c>
      <c r="CL1199" s="1082">
        <v>0</v>
      </c>
      <c r="CP1199" s="1062">
        <v>3</v>
      </c>
      <c r="CQ1199" s="1062">
        <v>1</v>
      </c>
      <c r="CR1199" s="1062">
        <v>0</v>
      </c>
      <c r="CS1199" s="1062">
        <v>4</v>
      </c>
      <c r="CT1199" s="1082">
        <v>1</v>
      </c>
      <c r="CU1199" s="1082" t="s">
        <v>323</v>
      </c>
      <c r="CW1199" s="1062">
        <v>3</v>
      </c>
      <c r="CX1199" s="1062">
        <v>1</v>
      </c>
      <c r="CY1199" s="1062">
        <v>0</v>
      </c>
      <c r="CZ1199" s="1062">
        <v>4</v>
      </c>
      <c r="DA1199" s="1082">
        <v>1</v>
      </c>
      <c r="DB1199" s="1082"/>
      <c r="DC1199" s="1082"/>
      <c r="DD1199" s="1082"/>
      <c r="DE1199" s="1082"/>
      <c r="DF1199" s="1082"/>
      <c r="DG1199" s="1082"/>
      <c r="DH1199" s="1082"/>
      <c r="DI1199" s="1082"/>
      <c r="DJ1199" s="1082"/>
      <c r="DK1199" s="1082"/>
      <c r="DL1199" s="1082"/>
      <c r="EF1199" s="1062">
        <v>7</v>
      </c>
      <c r="EG1199" s="1062">
        <v>4</v>
      </c>
      <c r="EH1199" s="1062">
        <v>5</v>
      </c>
      <c r="EI1199" s="1062">
        <v>16</v>
      </c>
      <c r="EJ1199" s="1082">
        <v>1</v>
      </c>
      <c r="EM1199" s="1062">
        <v>8</v>
      </c>
      <c r="EN1199" s="1062">
        <v>4</v>
      </c>
      <c r="EO1199" s="1062">
        <v>8</v>
      </c>
      <c r="EP1199" s="1062">
        <v>20</v>
      </c>
      <c r="EQ1199" s="1082">
        <v>1</v>
      </c>
      <c r="ER1199" s="1082" t="s">
        <v>323</v>
      </c>
      <c r="EU1199" s="1062">
        <v>3</v>
      </c>
      <c r="EV1199" s="1062">
        <v>4</v>
      </c>
      <c r="EW1199" s="1062">
        <v>5</v>
      </c>
      <c r="EX1199" s="1062">
        <v>12</v>
      </c>
      <c r="EY1199" s="1081">
        <v>1</v>
      </c>
      <c r="FB1199" s="1062">
        <v>4</v>
      </c>
      <c r="FC1199" s="1062">
        <v>5</v>
      </c>
      <c r="FD1199" s="1062">
        <v>7</v>
      </c>
      <c r="FE1199" s="1062">
        <v>16</v>
      </c>
      <c r="FF1199" s="1082">
        <v>1</v>
      </c>
      <c r="FM1199" s="1062">
        <v>0</v>
      </c>
      <c r="FN1199" s="1124">
        <v>1</v>
      </c>
      <c r="FT1199" s="1062">
        <v>0</v>
      </c>
      <c r="FU1199" s="1076">
        <v>1</v>
      </c>
      <c r="FY1199" s="1062">
        <v>1</v>
      </c>
      <c r="FZ1199" s="1062">
        <v>1</v>
      </c>
      <c r="GA1199" s="1062">
        <v>3</v>
      </c>
      <c r="GB1199" s="590">
        <v>5</v>
      </c>
      <c r="GC1199" s="1139">
        <v>1</v>
      </c>
      <c r="GE1199" s="589">
        <v>29</v>
      </c>
      <c r="GF1199" s="589">
        <v>17</v>
      </c>
      <c r="GG1199" s="589">
        <v>47</v>
      </c>
      <c r="GH1199" s="586">
        <v>0</v>
      </c>
      <c r="GI1199" s="586">
        <v>0</v>
      </c>
      <c r="GJ1199" s="586">
        <v>0</v>
      </c>
      <c r="GK1199" s="586">
        <v>0</v>
      </c>
    </row>
    <row r="1200" spans="1:193" hidden="1" x14ac:dyDescent="0.35">
      <c r="A1200" s="1227">
        <v>44400</v>
      </c>
      <c r="Q1200" s="1062">
        <v>0</v>
      </c>
      <c r="R1200" s="1062">
        <v>0</v>
      </c>
      <c r="S1200" s="1062">
        <v>0</v>
      </c>
      <c r="T1200" s="1062">
        <v>0</v>
      </c>
      <c r="U1200" s="1076">
        <v>1</v>
      </c>
      <c r="W1200" s="1062">
        <v>0</v>
      </c>
      <c r="X1200" s="1062">
        <v>0</v>
      </c>
      <c r="Y1200" s="1062">
        <v>0</v>
      </c>
      <c r="Z1200" s="1062">
        <v>0</v>
      </c>
      <c r="AA1200" s="1076">
        <v>1</v>
      </c>
      <c r="AC1200" s="1062">
        <v>2</v>
      </c>
      <c r="AD1200" s="1062">
        <v>1</v>
      </c>
      <c r="AE1200" s="1062">
        <v>6</v>
      </c>
      <c r="AF1200" s="1062">
        <v>9</v>
      </c>
      <c r="AG1200" s="1076">
        <v>1</v>
      </c>
      <c r="AJ1200" s="1062">
        <v>2</v>
      </c>
      <c r="AK1200" s="1062">
        <v>2</v>
      </c>
      <c r="AL1200" s="1062">
        <v>9</v>
      </c>
      <c r="AM1200" s="1062">
        <v>13</v>
      </c>
      <c r="AN1200" s="1076">
        <v>1</v>
      </c>
      <c r="AQ1200" s="1062">
        <v>2</v>
      </c>
      <c r="AR1200" s="1062">
        <v>2</v>
      </c>
      <c r="AS1200" s="1062">
        <v>9</v>
      </c>
      <c r="AT1200" s="1062">
        <v>13</v>
      </c>
      <c r="AU1200" s="1082">
        <v>0</v>
      </c>
      <c r="AX1200" s="1062">
        <v>3</v>
      </c>
      <c r="AY1200" s="1062">
        <v>4</v>
      </c>
      <c r="AZ1200" s="1062">
        <v>12</v>
      </c>
      <c r="BA1200" s="1062">
        <v>19</v>
      </c>
      <c r="BB1200" s="1082">
        <v>0</v>
      </c>
      <c r="BC1200" s="1082" t="s">
        <v>323</v>
      </c>
      <c r="BM1200" s="1062">
        <v>0</v>
      </c>
      <c r="BN1200" s="1062">
        <v>1</v>
      </c>
      <c r="BO1200" s="1062">
        <v>5</v>
      </c>
      <c r="BP1200" s="1062">
        <v>6</v>
      </c>
      <c r="BQ1200" s="1128">
        <v>1</v>
      </c>
      <c r="BR1200" s="1081">
        <v>0</v>
      </c>
      <c r="BS1200" s="1062">
        <v>0</v>
      </c>
      <c r="BT1200" s="1062">
        <v>2</v>
      </c>
      <c r="BU1200" s="1062">
        <v>7</v>
      </c>
      <c r="BV1200" s="1062">
        <v>9</v>
      </c>
      <c r="BW1200" s="1076">
        <v>1</v>
      </c>
      <c r="CD1200" s="1062">
        <v>0</v>
      </c>
      <c r="CE1200" s="1082">
        <v>0</v>
      </c>
      <c r="CF1200" s="1082" t="s">
        <v>323</v>
      </c>
      <c r="CK1200" s="1062">
        <v>0</v>
      </c>
      <c r="CL1200" s="1082">
        <v>0</v>
      </c>
      <c r="CP1200" s="1062">
        <v>3</v>
      </c>
      <c r="CQ1200" s="1062">
        <v>0</v>
      </c>
      <c r="CR1200" s="1062">
        <v>2</v>
      </c>
      <c r="CS1200" s="1062">
        <v>5</v>
      </c>
      <c r="CT1200" s="1082">
        <v>1</v>
      </c>
      <c r="CU1200" s="1082" t="s">
        <v>323</v>
      </c>
      <c r="CW1200" s="1062">
        <v>4</v>
      </c>
      <c r="CX1200" s="1062">
        <v>1</v>
      </c>
      <c r="CY1200" s="1062">
        <v>2</v>
      </c>
      <c r="CZ1200" s="1062">
        <v>7</v>
      </c>
      <c r="DA1200" s="1082">
        <v>1</v>
      </c>
      <c r="DB1200" s="1082"/>
      <c r="DC1200" s="1082"/>
      <c r="DD1200" s="1082"/>
      <c r="DE1200" s="1082"/>
      <c r="DF1200" s="1082"/>
      <c r="DG1200" s="1082"/>
      <c r="DH1200" s="1082"/>
      <c r="DI1200" s="1082"/>
      <c r="DJ1200" s="1082"/>
      <c r="DK1200" s="1082"/>
      <c r="DL1200" s="1082"/>
      <c r="EF1200" s="1062">
        <v>3</v>
      </c>
      <c r="EG1200" s="1062">
        <v>2</v>
      </c>
      <c r="EH1200" s="1062">
        <v>2</v>
      </c>
      <c r="EI1200" s="1062">
        <v>7</v>
      </c>
      <c r="EJ1200" s="1082">
        <v>1</v>
      </c>
      <c r="EM1200" s="1062">
        <v>6</v>
      </c>
      <c r="EN1200" s="1062">
        <v>4</v>
      </c>
      <c r="EO1200" s="1062">
        <v>9</v>
      </c>
      <c r="EP1200" s="1062">
        <v>19</v>
      </c>
      <c r="EQ1200" s="1082">
        <v>1</v>
      </c>
      <c r="ER1200" s="1082" t="s">
        <v>323</v>
      </c>
      <c r="EU1200" s="1062">
        <v>3</v>
      </c>
      <c r="EV1200" s="1062">
        <v>5</v>
      </c>
      <c r="EW1200" s="1062">
        <v>3</v>
      </c>
      <c r="EX1200" s="1062">
        <v>11</v>
      </c>
      <c r="EY1200" s="1081">
        <v>1</v>
      </c>
      <c r="FB1200" s="1062">
        <v>4</v>
      </c>
      <c r="FC1200" s="1062">
        <v>6</v>
      </c>
      <c r="FD1200" s="1062">
        <v>7</v>
      </c>
      <c r="FE1200" s="1062">
        <v>17</v>
      </c>
      <c r="FF1200" s="1082">
        <v>1</v>
      </c>
      <c r="FM1200" s="1062">
        <v>0</v>
      </c>
      <c r="FN1200" s="1124">
        <v>1</v>
      </c>
      <c r="FT1200" s="1062">
        <v>0</v>
      </c>
      <c r="FU1200" s="1076">
        <v>1</v>
      </c>
      <c r="FY1200" s="1062">
        <v>1</v>
      </c>
      <c r="FZ1200" s="1062">
        <v>1</v>
      </c>
      <c r="GA1200" s="1062">
        <v>5</v>
      </c>
      <c r="GB1200" s="590">
        <v>7</v>
      </c>
      <c r="GC1200" s="1139">
        <v>1</v>
      </c>
      <c r="GE1200" s="589">
        <v>14</v>
      </c>
      <c r="GF1200" s="589">
        <v>12</v>
      </c>
      <c r="GG1200" s="589">
        <v>32</v>
      </c>
      <c r="GH1200" s="586">
        <v>0</v>
      </c>
      <c r="GI1200" s="586">
        <v>0</v>
      </c>
      <c r="GJ1200" s="586">
        <v>0</v>
      </c>
      <c r="GK1200" s="586">
        <v>0</v>
      </c>
    </row>
    <row r="1201" spans="1:193" hidden="1" x14ac:dyDescent="0.35">
      <c r="A1201" s="1225">
        <v>44403</v>
      </c>
      <c r="Q1201" s="1062">
        <v>6</v>
      </c>
      <c r="R1201" s="1062">
        <v>0</v>
      </c>
      <c r="S1201" s="1062">
        <v>6</v>
      </c>
      <c r="T1201" s="1062">
        <v>12</v>
      </c>
      <c r="U1201" s="1076">
        <v>1</v>
      </c>
      <c r="W1201" s="1062">
        <v>6</v>
      </c>
      <c r="X1201" s="1062">
        <v>3</v>
      </c>
      <c r="Y1201" s="1062">
        <v>8</v>
      </c>
      <c r="Z1201" s="1062">
        <v>17</v>
      </c>
      <c r="AA1201" s="1076">
        <v>1</v>
      </c>
      <c r="AC1201" s="1062">
        <v>7</v>
      </c>
      <c r="AD1201" s="1062">
        <v>0</v>
      </c>
      <c r="AE1201" s="1062">
        <v>4</v>
      </c>
      <c r="AF1201" s="1062">
        <v>11</v>
      </c>
      <c r="AG1201" s="1076">
        <v>1</v>
      </c>
      <c r="AJ1201" s="1062">
        <v>7</v>
      </c>
      <c r="AK1201" s="1062">
        <v>2</v>
      </c>
      <c r="AL1201" s="1062">
        <v>6</v>
      </c>
      <c r="AM1201" s="1062">
        <v>15</v>
      </c>
      <c r="AN1201" s="1076">
        <v>1</v>
      </c>
      <c r="AQ1201" s="1062">
        <v>1</v>
      </c>
      <c r="AR1201" s="1062">
        <v>2</v>
      </c>
      <c r="AS1201" s="1062">
        <v>3</v>
      </c>
      <c r="AT1201" s="1062">
        <v>6</v>
      </c>
      <c r="AU1201" s="1082">
        <v>0</v>
      </c>
      <c r="AX1201" s="1062">
        <v>1</v>
      </c>
      <c r="AY1201" s="1062">
        <v>2</v>
      </c>
      <c r="AZ1201" s="1062">
        <v>5</v>
      </c>
      <c r="BA1201" s="1062">
        <v>8</v>
      </c>
      <c r="BB1201" s="1082">
        <v>0</v>
      </c>
      <c r="BC1201" s="1082" t="s">
        <v>323</v>
      </c>
      <c r="BM1201" s="1062">
        <v>0</v>
      </c>
      <c r="BN1201" s="1062">
        <v>0</v>
      </c>
      <c r="BO1201" s="1062">
        <v>0</v>
      </c>
      <c r="BP1201" s="1062">
        <v>0</v>
      </c>
      <c r="BQ1201" s="1128">
        <v>1</v>
      </c>
      <c r="BR1201" s="1081">
        <v>0</v>
      </c>
      <c r="BS1201" s="1062">
        <v>0</v>
      </c>
      <c r="BT1201" s="1062">
        <v>0</v>
      </c>
      <c r="BU1201" s="1062">
        <v>0</v>
      </c>
      <c r="BV1201" s="1062">
        <v>0</v>
      </c>
      <c r="BW1201" s="1076">
        <v>1</v>
      </c>
      <c r="CD1201" s="1062">
        <v>0</v>
      </c>
      <c r="CE1201" s="1082">
        <v>0</v>
      </c>
      <c r="CF1201" s="1082" t="s">
        <v>323</v>
      </c>
      <c r="CK1201" s="1062">
        <v>0</v>
      </c>
      <c r="CL1201" s="1082">
        <v>0</v>
      </c>
      <c r="CP1201" s="1062">
        <v>9</v>
      </c>
      <c r="CQ1201" s="1062">
        <v>1</v>
      </c>
      <c r="CR1201" s="1062">
        <v>4</v>
      </c>
      <c r="CS1201" s="1062">
        <v>14</v>
      </c>
      <c r="CT1201" s="1082">
        <v>1</v>
      </c>
      <c r="CU1201" s="1082" t="s">
        <v>323</v>
      </c>
      <c r="CW1201" s="1062">
        <v>9</v>
      </c>
      <c r="CX1201" s="1062">
        <v>1</v>
      </c>
      <c r="CY1201" s="1062">
        <v>5</v>
      </c>
      <c r="CZ1201" s="1062">
        <v>15</v>
      </c>
      <c r="DA1201" s="1082">
        <v>1</v>
      </c>
      <c r="DB1201" s="1082"/>
      <c r="DC1201" s="1082"/>
      <c r="DD1201" s="1082"/>
      <c r="DE1201" s="1082"/>
      <c r="DF1201" s="1082"/>
      <c r="DG1201" s="1082"/>
      <c r="DH1201" s="1082"/>
      <c r="DI1201" s="1082"/>
      <c r="DJ1201" s="1082"/>
      <c r="DK1201" s="1082"/>
      <c r="DL1201" s="1082"/>
      <c r="EF1201" s="1062">
        <v>7</v>
      </c>
      <c r="EG1201" s="1062">
        <v>0</v>
      </c>
      <c r="EH1201" s="1062">
        <v>4</v>
      </c>
      <c r="EI1201" s="1062">
        <v>11</v>
      </c>
      <c r="EJ1201" s="1082">
        <v>1</v>
      </c>
      <c r="EM1201" s="1062">
        <v>9</v>
      </c>
      <c r="EN1201" s="1062">
        <v>1</v>
      </c>
      <c r="EO1201" s="1062">
        <v>8</v>
      </c>
      <c r="EP1201" s="1062">
        <v>18</v>
      </c>
      <c r="EQ1201" s="1082">
        <v>1</v>
      </c>
      <c r="ER1201" s="1082" t="s">
        <v>323</v>
      </c>
      <c r="EU1201" s="1062">
        <v>4</v>
      </c>
      <c r="EV1201" s="1062">
        <v>0</v>
      </c>
      <c r="EW1201" s="1062">
        <v>4</v>
      </c>
      <c r="EX1201" s="1062">
        <v>8</v>
      </c>
      <c r="EY1201" s="1081">
        <v>1</v>
      </c>
      <c r="FB1201" s="1062">
        <v>4</v>
      </c>
      <c r="FC1201" s="1062">
        <v>0</v>
      </c>
      <c r="FD1201" s="1062">
        <v>5</v>
      </c>
      <c r="FE1201" s="1062">
        <v>9</v>
      </c>
      <c r="FF1201" s="1082">
        <v>1</v>
      </c>
      <c r="FM1201" s="1062">
        <v>0</v>
      </c>
      <c r="FN1201" s="1124">
        <v>1</v>
      </c>
      <c r="FT1201" s="1062">
        <v>0</v>
      </c>
      <c r="FU1201" s="1076">
        <v>1</v>
      </c>
      <c r="FY1201" s="1062">
        <v>0</v>
      </c>
      <c r="FZ1201" s="1062">
        <v>0</v>
      </c>
      <c r="GA1201" s="1062">
        <v>2</v>
      </c>
      <c r="GB1201" s="590">
        <v>2</v>
      </c>
      <c r="GC1201" s="1139">
        <v>1</v>
      </c>
      <c r="GE1201" s="589">
        <v>34</v>
      </c>
      <c r="GF1201" s="589">
        <v>3</v>
      </c>
      <c r="GG1201" s="589">
        <v>27</v>
      </c>
      <c r="GH1201" s="586">
        <v>0</v>
      </c>
      <c r="GI1201" s="586">
        <v>0</v>
      </c>
      <c r="GJ1201" s="586">
        <v>0</v>
      </c>
      <c r="GK1201" s="586">
        <v>0</v>
      </c>
    </row>
    <row r="1202" spans="1:193" hidden="1" x14ac:dyDescent="0.35">
      <c r="A1202" s="1225">
        <v>44404</v>
      </c>
      <c r="Q1202" s="1062">
        <v>4</v>
      </c>
      <c r="R1202" s="1062">
        <v>3</v>
      </c>
      <c r="S1202" s="1062">
        <v>9</v>
      </c>
      <c r="T1202" s="1062">
        <v>16</v>
      </c>
      <c r="U1202" s="1076">
        <v>1</v>
      </c>
      <c r="W1202" s="1062">
        <v>5</v>
      </c>
      <c r="X1202" s="1062">
        <v>4</v>
      </c>
      <c r="Y1202" s="1062">
        <v>9</v>
      </c>
      <c r="Z1202" s="1062">
        <v>18</v>
      </c>
      <c r="AA1202" s="1076">
        <v>1</v>
      </c>
      <c r="AC1202" s="1062">
        <v>4</v>
      </c>
      <c r="AD1202" s="1062">
        <v>0</v>
      </c>
      <c r="AE1202" s="1062">
        <v>6</v>
      </c>
      <c r="AF1202" s="1062">
        <v>10</v>
      </c>
      <c r="AG1202" s="1076">
        <v>1</v>
      </c>
      <c r="AJ1202" s="1062">
        <v>4</v>
      </c>
      <c r="AK1202" s="1062">
        <v>0</v>
      </c>
      <c r="AL1202" s="1062">
        <v>6</v>
      </c>
      <c r="AM1202" s="1062">
        <v>10</v>
      </c>
      <c r="AN1202" s="1076">
        <v>1</v>
      </c>
      <c r="AQ1202" s="1062">
        <v>1</v>
      </c>
      <c r="AR1202" s="1062">
        <v>7</v>
      </c>
      <c r="AS1202" s="1062">
        <v>6</v>
      </c>
      <c r="AT1202" s="1062">
        <v>14</v>
      </c>
      <c r="AU1202" s="1082">
        <v>0</v>
      </c>
      <c r="AX1202" s="1062">
        <v>1</v>
      </c>
      <c r="AY1202" s="1062">
        <v>10</v>
      </c>
      <c r="AZ1202" s="1062">
        <v>9</v>
      </c>
      <c r="BA1202" s="1062">
        <v>20</v>
      </c>
      <c r="BB1202" s="1082">
        <v>0</v>
      </c>
      <c r="BC1202" s="1082" t="s">
        <v>323</v>
      </c>
      <c r="BM1202" s="1062">
        <v>0</v>
      </c>
      <c r="BN1202" s="1062">
        <v>0</v>
      </c>
      <c r="BO1202" s="1062">
        <v>0</v>
      </c>
      <c r="BP1202" s="1062">
        <v>0</v>
      </c>
      <c r="BQ1202" s="1128">
        <v>1</v>
      </c>
      <c r="BR1202" s="1081">
        <v>0</v>
      </c>
      <c r="BS1202" s="1062">
        <v>0</v>
      </c>
      <c r="BT1202" s="1062">
        <v>0</v>
      </c>
      <c r="BU1202" s="1062">
        <v>0</v>
      </c>
      <c r="BV1202" s="1062">
        <v>0</v>
      </c>
      <c r="BW1202" s="1076">
        <v>1</v>
      </c>
      <c r="CD1202" s="1062">
        <v>0</v>
      </c>
      <c r="CE1202" s="1082">
        <v>0</v>
      </c>
      <c r="CF1202" s="1082" t="s">
        <v>323</v>
      </c>
      <c r="CK1202" s="1062">
        <v>0</v>
      </c>
      <c r="CL1202" s="1082">
        <v>0</v>
      </c>
      <c r="CP1202" s="1062">
        <v>4</v>
      </c>
      <c r="CQ1202" s="1062">
        <v>1</v>
      </c>
      <c r="CR1202" s="1062">
        <v>7</v>
      </c>
      <c r="CS1202" s="1062">
        <v>12</v>
      </c>
      <c r="CT1202" s="1082">
        <v>1</v>
      </c>
      <c r="CU1202" s="1082" t="s">
        <v>323</v>
      </c>
      <c r="CW1202" s="1062">
        <v>4</v>
      </c>
      <c r="CX1202" s="1062">
        <v>1</v>
      </c>
      <c r="CY1202" s="1062">
        <v>10</v>
      </c>
      <c r="CZ1202" s="1062">
        <v>15</v>
      </c>
      <c r="DA1202" s="1082">
        <v>1</v>
      </c>
      <c r="DB1202" s="1082"/>
      <c r="DC1202" s="1082"/>
      <c r="DD1202" s="1082"/>
      <c r="DE1202" s="1082"/>
      <c r="DF1202" s="1082"/>
      <c r="DG1202" s="1082"/>
      <c r="DH1202" s="1082"/>
      <c r="DI1202" s="1082"/>
      <c r="DJ1202" s="1082"/>
      <c r="DK1202" s="1082"/>
      <c r="DL1202" s="1082"/>
      <c r="EF1202" s="1062">
        <v>4</v>
      </c>
      <c r="EG1202" s="1062">
        <v>1</v>
      </c>
      <c r="EH1202" s="1062">
        <v>3</v>
      </c>
      <c r="EI1202" s="1062">
        <v>8</v>
      </c>
      <c r="EJ1202" s="1082">
        <v>1</v>
      </c>
      <c r="EM1202" s="1062">
        <v>7</v>
      </c>
      <c r="EN1202" s="1062">
        <v>3</v>
      </c>
      <c r="EO1202" s="1062">
        <v>10</v>
      </c>
      <c r="EP1202" s="1062">
        <v>20</v>
      </c>
      <c r="EQ1202" s="1082">
        <v>1</v>
      </c>
      <c r="ER1202" s="1082" t="s">
        <v>323</v>
      </c>
      <c r="EU1202" s="1062">
        <v>3</v>
      </c>
      <c r="EV1202" s="1062">
        <v>3</v>
      </c>
      <c r="EW1202" s="1062">
        <v>3</v>
      </c>
      <c r="EX1202" s="1062">
        <v>9</v>
      </c>
      <c r="EY1202" s="1081">
        <v>1</v>
      </c>
      <c r="FB1202" s="1062">
        <v>5</v>
      </c>
      <c r="FC1202" s="1062">
        <v>3</v>
      </c>
      <c r="FD1202" s="1062">
        <v>4</v>
      </c>
      <c r="FE1202" s="1062">
        <v>12</v>
      </c>
      <c r="FF1202" s="1082">
        <v>1</v>
      </c>
      <c r="FM1202" s="1062">
        <v>0</v>
      </c>
      <c r="FN1202" s="1124">
        <v>1</v>
      </c>
      <c r="FT1202" s="1062">
        <v>0</v>
      </c>
      <c r="FU1202" s="1076">
        <v>1</v>
      </c>
      <c r="FY1202" s="1062">
        <v>0</v>
      </c>
      <c r="FZ1202" s="1062">
        <v>0</v>
      </c>
      <c r="GA1202" s="1062">
        <v>2</v>
      </c>
      <c r="GB1202" s="590">
        <v>2</v>
      </c>
      <c r="GC1202" s="1139">
        <v>1</v>
      </c>
      <c r="GE1202" s="589">
        <v>20</v>
      </c>
      <c r="GF1202" s="589">
        <v>15</v>
      </c>
      <c r="GG1202" s="589">
        <v>36</v>
      </c>
      <c r="GH1202" s="586">
        <v>0</v>
      </c>
      <c r="GI1202" s="586">
        <v>0</v>
      </c>
      <c r="GJ1202" s="586">
        <v>0</v>
      </c>
      <c r="GK1202" s="586">
        <v>0</v>
      </c>
    </row>
    <row r="1203" spans="1:193" hidden="1" x14ac:dyDescent="0.35">
      <c r="A1203" s="1225">
        <v>44405</v>
      </c>
      <c r="Q1203" s="1062">
        <v>3</v>
      </c>
      <c r="R1203" s="1062">
        <v>0</v>
      </c>
      <c r="S1203" s="1062">
        <v>7</v>
      </c>
      <c r="T1203" s="1062">
        <v>10</v>
      </c>
      <c r="U1203" s="1076">
        <v>1</v>
      </c>
      <c r="W1203" s="1062">
        <v>3</v>
      </c>
      <c r="X1203" s="1062">
        <v>0</v>
      </c>
      <c r="Y1203" s="1062">
        <v>8</v>
      </c>
      <c r="Z1203" s="1062">
        <v>11</v>
      </c>
      <c r="AA1203" s="1076">
        <v>1</v>
      </c>
      <c r="AC1203" s="1062">
        <v>1</v>
      </c>
      <c r="AD1203" s="1062">
        <v>1</v>
      </c>
      <c r="AE1203" s="1062">
        <v>6</v>
      </c>
      <c r="AF1203" s="1062">
        <v>8</v>
      </c>
      <c r="AG1203" s="1076">
        <v>1</v>
      </c>
      <c r="AJ1203" s="1062">
        <v>1</v>
      </c>
      <c r="AK1203" s="1062">
        <v>1</v>
      </c>
      <c r="AL1203" s="1062">
        <v>6</v>
      </c>
      <c r="AM1203" s="1062">
        <v>8</v>
      </c>
      <c r="AN1203" s="1076">
        <v>1</v>
      </c>
      <c r="AQ1203" s="1062">
        <v>1</v>
      </c>
      <c r="AR1203" s="1062">
        <v>1</v>
      </c>
      <c r="AS1203" s="1062">
        <v>6</v>
      </c>
      <c r="AT1203" s="1062">
        <v>8</v>
      </c>
      <c r="AU1203" s="1082">
        <v>0</v>
      </c>
      <c r="AX1203" s="1062">
        <v>1</v>
      </c>
      <c r="AY1203" s="1062">
        <v>4</v>
      </c>
      <c r="AZ1203" s="1062">
        <v>7</v>
      </c>
      <c r="BA1203" s="1062">
        <v>12</v>
      </c>
      <c r="BB1203" s="1082">
        <v>0</v>
      </c>
      <c r="BC1203" s="1082" t="s">
        <v>323</v>
      </c>
      <c r="BM1203" s="1062">
        <v>0</v>
      </c>
      <c r="BN1203" s="1062">
        <v>0</v>
      </c>
      <c r="BO1203" s="1062">
        <v>0</v>
      </c>
      <c r="BP1203" s="1062">
        <v>0</v>
      </c>
      <c r="BQ1203" s="1128">
        <v>1</v>
      </c>
      <c r="BR1203" s="1081">
        <v>0</v>
      </c>
      <c r="BS1203" s="1062">
        <v>0</v>
      </c>
      <c r="BT1203" s="1062">
        <v>0</v>
      </c>
      <c r="BU1203" s="1062">
        <v>0</v>
      </c>
      <c r="BV1203" s="1062">
        <v>0</v>
      </c>
      <c r="BW1203" s="1076">
        <v>1</v>
      </c>
      <c r="CD1203" s="1062">
        <v>0</v>
      </c>
      <c r="CE1203" s="1082">
        <v>0</v>
      </c>
      <c r="CF1203" s="1082" t="s">
        <v>323</v>
      </c>
      <c r="CK1203" s="1062">
        <v>0</v>
      </c>
      <c r="CL1203" s="1082">
        <v>0</v>
      </c>
      <c r="CP1203" s="1062">
        <v>5</v>
      </c>
      <c r="CQ1203" s="1062">
        <v>3</v>
      </c>
      <c r="CR1203" s="1062">
        <v>9</v>
      </c>
      <c r="CS1203" s="1062">
        <v>17</v>
      </c>
      <c r="CT1203" s="1082">
        <v>1</v>
      </c>
      <c r="CU1203" s="1082" t="s">
        <v>323</v>
      </c>
      <c r="CW1203" s="1062">
        <v>5</v>
      </c>
      <c r="CX1203" s="1062">
        <v>3</v>
      </c>
      <c r="CY1203" s="1062">
        <v>9</v>
      </c>
      <c r="CZ1203" s="1062">
        <v>17</v>
      </c>
      <c r="DA1203" s="1082">
        <v>1</v>
      </c>
      <c r="DB1203" s="1082"/>
      <c r="DC1203" s="1082"/>
      <c r="DD1203" s="1082"/>
      <c r="DE1203" s="1082"/>
      <c r="DF1203" s="1082"/>
      <c r="DG1203" s="1082"/>
      <c r="DH1203" s="1082"/>
      <c r="DI1203" s="1082"/>
      <c r="DJ1203" s="1082"/>
      <c r="DK1203" s="1082"/>
      <c r="DL1203" s="1082"/>
      <c r="EF1203" s="1062">
        <v>0</v>
      </c>
      <c r="EG1203" s="1062">
        <v>0</v>
      </c>
      <c r="EH1203" s="1062">
        <v>0</v>
      </c>
      <c r="EI1203" s="1062">
        <v>0</v>
      </c>
      <c r="EJ1203" s="1082">
        <v>1</v>
      </c>
      <c r="EM1203" s="1062">
        <v>0</v>
      </c>
      <c r="EN1203" s="1062">
        <v>0</v>
      </c>
      <c r="EO1203" s="1062">
        <v>0</v>
      </c>
      <c r="EP1203" s="1062">
        <v>0</v>
      </c>
      <c r="EQ1203" s="1082">
        <v>1</v>
      </c>
      <c r="ER1203" s="1082" t="s">
        <v>323</v>
      </c>
      <c r="EU1203" s="1062">
        <v>4</v>
      </c>
      <c r="EV1203" s="1062">
        <v>3</v>
      </c>
      <c r="EW1203" s="1062">
        <v>10</v>
      </c>
      <c r="EX1203" s="1062">
        <v>17</v>
      </c>
      <c r="EY1203" s="1081">
        <v>1</v>
      </c>
      <c r="FB1203" s="1062">
        <v>4</v>
      </c>
      <c r="FC1203" s="1062">
        <v>4</v>
      </c>
      <c r="FD1203" s="1062">
        <v>14</v>
      </c>
      <c r="FE1203" s="1062">
        <v>22</v>
      </c>
      <c r="FF1203" s="1082">
        <v>1</v>
      </c>
      <c r="FM1203" s="1062">
        <v>0</v>
      </c>
      <c r="FN1203" s="1124">
        <v>1</v>
      </c>
      <c r="FT1203" s="1062">
        <v>0</v>
      </c>
      <c r="FU1203" s="1076">
        <v>1</v>
      </c>
      <c r="FY1203" s="1062">
        <v>0</v>
      </c>
      <c r="FZ1203" s="1062">
        <v>3</v>
      </c>
      <c r="GA1203" s="1062">
        <v>1</v>
      </c>
      <c r="GB1203" s="590">
        <v>4</v>
      </c>
      <c r="GC1203" s="1139">
        <v>1</v>
      </c>
      <c r="GE1203" s="589">
        <v>14</v>
      </c>
      <c r="GF1203" s="589">
        <v>11</v>
      </c>
      <c r="GG1203" s="589">
        <v>39</v>
      </c>
      <c r="GH1203" s="586">
        <v>0</v>
      </c>
      <c r="GI1203" s="586">
        <v>0</v>
      </c>
      <c r="GJ1203" s="586">
        <v>0</v>
      </c>
      <c r="GK1203" s="586">
        <v>0</v>
      </c>
    </row>
    <row r="1204" spans="1:193" hidden="1" x14ac:dyDescent="0.35">
      <c r="A1204" s="1225">
        <v>44406</v>
      </c>
      <c r="Q1204" s="1062">
        <v>6</v>
      </c>
      <c r="R1204" s="1062">
        <v>0</v>
      </c>
      <c r="S1204" s="1062">
        <v>5</v>
      </c>
      <c r="T1204" s="1062">
        <v>11</v>
      </c>
      <c r="U1204" s="1076">
        <v>1</v>
      </c>
      <c r="W1204" s="1062">
        <v>6</v>
      </c>
      <c r="X1204" s="1062">
        <v>0</v>
      </c>
      <c r="Y1204" s="1062">
        <v>7</v>
      </c>
      <c r="Z1204" s="1062">
        <v>13</v>
      </c>
      <c r="AA1204" s="1076">
        <v>1</v>
      </c>
      <c r="AC1204" s="1062">
        <v>4</v>
      </c>
      <c r="AD1204" s="1062">
        <v>0</v>
      </c>
      <c r="AE1204" s="1062">
        <v>5</v>
      </c>
      <c r="AF1204" s="1062">
        <v>9</v>
      </c>
      <c r="AG1204" s="1076">
        <v>1</v>
      </c>
      <c r="AJ1204" s="1062">
        <v>4</v>
      </c>
      <c r="AK1204" s="1062">
        <v>1</v>
      </c>
      <c r="AL1204" s="1062">
        <v>9</v>
      </c>
      <c r="AM1204" s="1062">
        <v>14</v>
      </c>
      <c r="AN1204" s="1076">
        <v>1</v>
      </c>
      <c r="AQ1204" s="1062">
        <v>1</v>
      </c>
      <c r="AR1204" s="1062">
        <v>1</v>
      </c>
      <c r="AS1204" s="1062">
        <v>3</v>
      </c>
      <c r="AT1204" s="1062">
        <v>5</v>
      </c>
      <c r="AU1204" s="1082">
        <v>0</v>
      </c>
      <c r="AX1204" s="1062">
        <v>1</v>
      </c>
      <c r="AY1204" s="1062">
        <v>5</v>
      </c>
      <c r="AZ1204" s="1062">
        <v>4</v>
      </c>
      <c r="BA1204" s="1062">
        <v>10</v>
      </c>
      <c r="BB1204" s="1082">
        <v>0</v>
      </c>
      <c r="BC1204" s="1082" t="s">
        <v>323</v>
      </c>
      <c r="BM1204" s="1062">
        <v>0</v>
      </c>
      <c r="BN1204" s="1062">
        <v>4</v>
      </c>
      <c r="BO1204" s="1062">
        <v>7</v>
      </c>
      <c r="BP1204" s="1062">
        <v>11</v>
      </c>
      <c r="BQ1204" s="1128">
        <v>1</v>
      </c>
      <c r="BR1204" s="1081">
        <v>0</v>
      </c>
      <c r="BS1204" s="1062">
        <v>0</v>
      </c>
      <c r="BT1204" s="1062">
        <v>4</v>
      </c>
      <c r="BU1204" s="1062">
        <v>9</v>
      </c>
      <c r="BV1204" s="1062">
        <v>13</v>
      </c>
      <c r="BW1204" s="1076">
        <v>1</v>
      </c>
      <c r="CD1204" s="1062">
        <v>0</v>
      </c>
      <c r="CE1204" s="1082">
        <v>0</v>
      </c>
      <c r="CF1204" s="1082" t="s">
        <v>323</v>
      </c>
      <c r="CK1204" s="1062">
        <v>0</v>
      </c>
      <c r="CL1204" s="1082">
        <v>0</v>
      </c>
      <c r="CP1204" s="1062">
        <v>7</v>
      </c>
      <c r="CQ1204" s="1062">
        <v>3</v>
      </c>
      <c r="CR1204" s="1062">
        <v>11</v>
      </c>
      <c r="CS1204" s="1062">
        <v>21</v>
      </c>
      <c r="CT1204" s="1082">
        <v>1</v>
      </c>
      <c r="CU1204" s="1082" t="s">
        <v>323</v>
      </c>
      <c r="CW1204" s="1062">
        <v>7</v>
      </c>
      <c r="CX1204" s="1062">
        <v>3</v>
      </c>
      <c r="CY1204" s="1062">
        <v>12</v>
      </c>
      <c r="CZ1204" s="1062">
        <v>22</v>
      </c>
      <c r="DA1204" s="1082">
        <v>1</v>
      </c>
      <c r="DB1204" s="1082"/>
      <c r="DC1204" s="1082"/>
      <c r="DD1204" s="1082"/>
      <c r="DE1204" s="1082"/>
      <c r="DF1204" s="1082"/>
      <c r="DG1204" s="1082"/>
      <c r="DH1204" s="1082"/>
      <c r="DI1204" s="1082"/>
      <c r="DJ1204" s="1082"/>
      <c r="DK1204" s="1082"/>
      <c r="DL1204" s="1082"/>
      <c r="EI1204" s="1062">
        <v>0</v>
      </c>
      <c r="EJ1204" s="1082">
        <v>1</v>
      </c>
      <c r="EP1204" s="1062">
        <v>0</v>
      </c>
      <c r="EQ1204" s="1082">
        <v>1</v>
      </c>
      <c r="ER1204" s="1082" t="s">
        <v>323</v>
      </c>
      <c r="EU1204" s="1062">
        <v>2</v>
      </c>
      <c r="EV1204" s="1062">
        <v>2</v>
      </c>
      <c r="EW1204" s="1062">
        <v>5</v>
      </c>
      <c r="EX1204" s="1062">
        <v>9</v>
      </c>
      <c r="EY1204" s="1081">
        <v>1</v>
      </c>
      <c r="FB1204" s="1062">
        <v>2</v>
      </c>
      <c r="FC1204" s="1062">
        <v>4</v>
      </c>
      <c r="FD1204" s="1062">
        <v>8</v>
      </c>
      <c r="FE1204" s="1062">
        <v>14</v>
      </c>
      <c r="FF1204" s="1082">
        <v>1</v>
      </c>
      <c r="FM1204" s="1062">
        <v>0</v>
      </c>
      <c r="FN1204" s="1124">
        <v>1</v>
      </c>
      <c r="FT1204" s="1062">
        <v>0</v>
      </c>
      <c r="FU1204" s="1076">
        <v>1</v>
      </c>
      <c r="FY1204" s="1062">
        <v>1</v>
      </c>
      <c r="FZ1204" s="1062">
        <v>2</v>
      </c>
      <c r="GA1204" s="1062">
        <v>5</v>
      </c>
      <c r="GB1204" s="590">
        <v>8</v>
      </c>
      <c r="GC1204" s="1139">
        <v>1</v>
      </c>
      <c r="GE1204" s="589">
        <v>21</v>
      </c>
      <c r="GF1204" s="589">
        <v>12</v>
      </c>
      <c r="GG1204" s="589">
        <v>41</v>
      </c>
      <c r="GH1204" s="586">
        <v>0</v>
      </c>
      <c r="GI1204" s="586">
        <v>2</v>
      </c>
      <c r="GJ1204" s="586">
        <v>0</v>
      </c>
      <c r="GK1204" s="586">
        <v>0</v>
      </c>
    </row>
    <row r="1205" spans="1:193" hidden="1" x14ac:dyDescent="0.35">
      <c r="A1205" s="1227">
        <v>44407</v>
      </c>
      <c r="Q1205" s="1062">
        <v>0</v>
      </c>
      <c r="R1205" s="1062">
        <v>0</v>
      </c>
      <c r="S1205" s="1062">
        <v>0</v>
      </c>
      <c r="T1205" s="1062">
        <v>0</v>
      </c>
      <c r="U1205" s="1076">
        <v>1</v>
      </c>
      <c r="W1205" s="1062">
        <v>6</v>
      </c>
      <c r="X1205" s="1062">
        <v>1</v>
      </c>
      <c r="Y1205" s="1062">
        <v>6</v>
      </c>
      <c r="Z1205" s="1062">
        <v>13</v>
      </c>
      <c r="AA1205" s="1076">
        <v>1</v>
      </c>
      <c r="AC1205" s="1062">
        <v>5</v>
      </c>
      <c r="AD1205" s="1062">
        <v>7</v>
      </c>
      <c r="AE1205" s="1062">
        <v>9</v>
      </c>
      <c r="AF1205" s="1062">
        <v>21</v>
      </c>
      <c r="AG1205" s="1076">
        <v>1</v>
      </c>
      <c r="AJ1205" s="1062">
        <v>6</v>
      </c>
      <c r="AK1205" s="1062">
        <v>8</v>
      </c>
      <c r="AL1205" s="1062">
        <v>11</v>
      </c>
      <c r="AM1205" s="1062">
        <v>25</v>
      </c>
      <c r="AN1205" s="1076">
        <v>1</v>
      </c>
      <c r="AQ1205" s="1062">
        <v>2</v>
      </c>
      <c r="AR1205" s="1062">
        <v>6</v>
      </c>
      <c r="AS1205" s="1062">
        <v>7</v>
      </c>
      <c r="AT1205" s="1062">
        <v>15</v>
      </c>
      <c r="AU1205" s="1082">
        <v>0</v>
      </c>
      <c r="AX1205" s="1062">
        <v>2</v>
      </c>
      <c r="AY1205" s="1062">
        <v>6</v>
      </c>
      <c r="AZ1205" s="1062">
        <v>12</v>
      </c>
      <c r="BA1205" s="1062">
        <v>20</v>
      </c>
      <c r="BB1205" s="1082">
        <v>0</v>
      </c>
      <c r="BC1205" s="1082" t="s">
        <v>323</v>
      </c>
      <c r="BM1205" s="1062">
        <v>2</v>
      </c>
      <c r="BN1205" s="1062">
        <v>1</v>
      </c>
      <c r="BO1205" s="1062">
        <v>1</v>
      </c>
      <c r="BP1205" s="1062">
        <v>4</v>
      </c>
      <c r="BQ1205" s="1128">
        <v>1</v>
      </c>
      <c r="BR1205" s="1081">
        <v>0</v>
      </c>
      <c r="BS1205" s="1062">
        <v>2</v>
      </c>
      <c r="BT1205" s="1062">
        <v>1</v>
      </c>
      <c r="BU1205" s="1062">
        <v>3</v>
      </c>
      <c r="BV1205" s="1062">
        <v>6</v>
      </c>
      <c r="BW1205" s="1076">
        <v>1</v>
      </c>
      <c r="CD1205" s="1062">
        <v>0</v>
      </c>
      <c r="CE1205" s="1082">
        <v>0</v>
      </c>
      <c r="CF1205" s="1082" t="s">
        <v>323</v>
      </c>
      <c r="CK1205" s="1062">
        <v>0</v>
      </c>
      <c r="CL1205" s="1082">
        <v>0</v>
      </c>
      <c r="CP1205" s="1062">
        <v>9</v>
      </c>
      <c r="CQ1205" s="1062">
        <v>2</v>
      </c>
      <c r="CR1205" s="1062">
        <v>3</v>
      </c>
      <c r="CS1205" s="1062">
        <v>14</v>
      </c>
      <c r="CT1205" s="1082">
        <v>1</v>
      </c>
      <c r="CU1205" s="1082" t="s">
        <v>323</v>
      </c>
      <c r="CW1205" s="1062">
        <v>11</v>
      </c>
      <c r="CX1205" s="1062">
        <v>2</v>
      </c>
      <c r="CY1205" s="1062">
        <v>3</v>
      </c>
      <c r="CZ1205" s="1062">
        <v>16</v>
      </c>
      <c r="DA1205" s="1082">
        <v>1</v>
      </c>
      <c r="DB1205" s="1082"/>
      <c r="DC1205" s="1082"/>
      <c r="DD1205" s="1082"/>
      <c r="DE1205" s="1082"/>
      <c r="DF1205" s="1082"/>
      <c r="DG1205" s="1082"/>
      <c r="DH1205" s="1082"/>
      <c r="DI1205" s="1082"/>
      <c r="DJ1205" s="1082"/>
      <c r="DK1205" s="1082"/>
      <c r="DL1205" s="1082"/>
      <c r="EI1205" s="1062">
        <v>0</v>
      </c>
      <c r="EJ1205" s="1082">
        <v>1</v>
      </c>
      <c r="EP1205" s="1062">
        <v>0</v>
      </c>
      <c r="EQ1205" s="1082">
        <v>1</v>
      </c>
      <c r="ER1205" s="1082" t="s">
        <v>323</v>
      </c>
      <c r="EU1205" s="1062">
        <v>5</v>
      </c>
      <c r="EV1205" s="1062">
        <v>0</v>
      </c>
      <c r="EW1205" s="1062">
        <v>1</v>
      </c>
      <c r="EX1205" s="1062">
        <v>6</v>
      </c>
      <c r="EY1205" s="1081">
        <v>1</v>
      </c>
      <c r="FB1205" s="1062">
        <v>6</v>
      </c>
      <c r="FC1205" s="1062">
        <v>1</v>
      </c>
      <c r="FD1205" s="1062">
        <v>6</v>
      </c>
      <c r="FE1205" s="1062">
        <v>13</v>
      </c>
      <c r="FF1205" s="1082">
        <v>1</v>
      </c>
      <c r="FM1205" s="1062">
        <v>0</v>
      </c>
      <c r="FN1205" s="1124">
        <v>1</v>
      </c>
      <c r="FT1205" s="1062">
        <v>0</v>
      </c>
      <c r="FU1205" s="1076">
        <v>1</v>
      </c>
      <c r="FY1205" s="1062">
        <v>0</v>
      </c>
      <c r="FZ1205" s="1062">
        <v>0</v>
      </c>
      <c r="GA1205" s="1062">
        <v>0</v>
      </c>
      <c r="GB1205" s="590">
        <v>0</v>
      </c>
      <c r="GC1205" s="1139">
        <v>1</v>
      </c>
      <c r="GE1205" s="589">
        <v>23</v>
      </c>
      <c r="GF1205" s="589">
        <v>16</v>
      </c>
      <c r="GG1205" s="589">
        <v>21</v>
      </c>
      <c r="GH1205" s="586">
        <v>0</v>
      </c>
      <c r="GI1205" s="586">
        <v>0</v>
      </c>
      <c r="GJ1205" s="586">
        <v>0</v>
      </c>
      <c r="GK1205" s="586">
        <v>0</v>
      </c>
    </row>
    <row r="1206" spans="1:193" hidden="1" x14ac:dyDescent="0.35">
      <c r="A1206" s="1225">
        <v>44410</v>
      </c>
      <c r="Q1206" s="1062">
        <v>13</v>
      </c>
      <c r="R1206" s="1062">
        <v>0</v>
      </c>
      <c r="S1206" s="1062">
        <v>5</v>
      </c>
      <c r="T1206" s="1062">
        <v>18</v>
      </c>
      <c r="U1206" s="1076">
        <v>1</v>
      </c>
      <c r="W1206" s="1062">
        <v>13</v>
      </c>
      <c r="X1206" s="1062">
        <v>0</v>
      </c>
      <c r="Y1206" s="1062">
        <v>5</v>
      </c>
      <c r="Z1206" s="1062">
        <v>18</v>
      </c>
      <c r="AA1206" s="1076">
        <v>1</v>
      </c>
      <c r="AC1206" s="1062">
        <v>4</v>
      </c>
      <c r="AD1206" s="1062">
        <v>8</v>
      </c>
      <c r="AE1206" s="1062">
        <v>8</v>
      </c>
      <c r="AF1206" s="1062">
        <v>20</v>
      </c>
      <c r="AG1206" s="1076">
        <v>1</v>
      </c>
      <c r="AJ1206" s="1062">
        <v>4</v>
      </c>
      <c r="AK1206" s="1062">
        <v>10</v>
      </c>
      <c r="AL1206" s="1062">
        <v>8</v>
      </c>
      <c r="AM1206" s="1062">
        <v>22</v>
      </c>
      <c r="AN1206" s="1076">
        <v>1</v>
      </c>
      <c r="AQ1206" s="1062">
        <v>3</v>
      </c>
      <c r="AR1206" s="1062">
        <v>0</v>
      </c>
      <c r="AS1206" s="1062">
        <v>7</v>
      </c>
      <c r="AT1206" s="1062">
        <v>10</v>
      </c>
      <c r="AU1206" s="1082">
        <v>0</v>
      </c>
      <c r="AX1206" s="1062">
        <v>3</v>
      </c>
      <c r="AY1206" s="1062">
        <v>3</v>
      </c>
      <c r="AZ1206" s="1062">
        <v>8</v>
      </c>
      <c r="BA1206" s="1062">
        <v>14</v>
      </c>
      <c r="BB1206" s="1082">
        <v>0</v>
      </c>
      <c r="BC1206" s="1082" t="s">
        <v>323</v>
      </c>
      <c r="BM1206" s="1062">
        <v>0</v>
      </c>
      <c r="BN1206" s="1062">
        <v>5</v>
      </c>
      <c r="BO1206" s="1062">
        <v>2</v>
      </c>
      <c r="BP1206" s="1062">
        <v>7</v>
      </c>
      <c r="BQ1206" s="1128">
        <v>1</v>
      </c>
      <c r="BR1206" s="1081">
        <v>0</v>
      </c>
      <c r="BS1206" s="1062">
        <v>1</v>
      </c>
      <c r="BT1206" s="1062">
        <v>5</v>
      </c>
      <c r="BU1206" s="1062">
        <v>2</v>
      </c>
      <c r="BV1206" s="1062">
        <v>8</v>
      </c>
      <c r="BW1206" s="1076">
        <v>1</v>
      </c>
      <c r="CD1206" s="1062">
        <v>0</v>
      </c>
      <c r="CE1206" s="1082">
        <v>0</v>
      </c>
      <c r="CF1206" s="1082" t="s">
        <v>323</v>
      </c>
      <c r="CK1206" s="1062">
        <v>0</v>
      </c>
      <c r="CL1206" s="1082">
        <v>0</v>
      </c>
      <c r="CP1206" s="1062">
        <v>7</v>
      </c>
      <c r="CQ1206" s="1062">
        <v>6</v>
      </c>
      <c r="CR1206" s="1062">
        <v>5</v>
      </c>
      <c r="CS1206" s="1062">
        <v>18</v>
      </c>
      <c r="CT1206" s="1082">
        <v>1</v>
      </c>
      <c r="CU1206" s="1082" t="s">
        <v>323</v>
      </c>
      <c r="CW1206" s="1062">
        <v>7</v>
      </c>
      <c r="CX1206" s="1062">
        <v>6</v>
      </c>
      <c r="CY1206" s="1062">
        <v>8</v>
      </c>
      <c r="CZ1206" s="1062">
        <v>21</v>
      </c>
      <c r="DA1206" s="1082">
        <v>1</v>
      </c>
      <c r="DB1206" s="1082"/>
      <c r="DC1206" s="1082"/>
      <c r="DD1206" s="1082"/>
      <c r="DE1206" s="1082"/>
      <c r="DF1206" s="1082"/>
      <c r="DG1206" s="1082"/>
      <c r="DH1206" s="1082"/>
      <c r="DI1206" s="1082"/>
      <c r="DJ1206" s="1082"/>
      <c r="DK1206" s="1082"/>
      <c r="DL1206" s="1082"/>
      <c r="EI1206" s="1062">
        <v>0</v>
      </c>
      <c r="EJ1206" s="1082">
        <v>1</v>
      </c>
      <c r="EP1206" s="1062">
        <v>0</v>
      </c>
      <c r="EQ1206" s="1082">
        <v>1</v>
      </c>
      <c r="ER1206" s="1082" t="s">
        <v>323</v>
      </c>
      <c r="EU1206" s="1062">
        <v>7</v>
      </c>
      <c r="EV1206" s="1062">
        <v>2</v>
      </c>
      <c r="EW1206" s="1062">
        <v>4</v>
      </c>
      <c r="EX1206" s="1062">
        <v>13</v>
      </c>
      <c r="EY1206" s="1081">
        <v>1</v>
      </c>
      <c r="FB1206" s="1062">
        <v>7</v>
      </c>
      <c r="FC1206" s="1062">
        <v>3</v>
      </c>
      <c r="FD1206" s="1062">
        <v>6</v>
      </c>
      <c r="FE1206" s="1062">
        <v>16</v>
      </c>
      <c r="FF1206" s="1082">
        <v>1</v>
      </c>
      <c r="FM1206" s="1062">
        <v>0</v>
      </c>
      <c r="FN1206" s="1124">
        <v>1</v>
      </c>
      <c r="FT1206" s="1062">
        <v>0</v>
      </c>
      <c r="FU1206" s="1076">
        <v>1</v>
      </c>
      <c r="FY1206" s="1062">
        <v>5</v>
      </c>
      <c r="FZ1206" s="1062">
        <v>3</v>
      </c>
      <c r="GA1206" s="1062">
        <v>7</v>
      </c>
      <c r="GB1206" s="590">
        <v>15</v>
      </c>
      <c r="GC1206" s="1139">
        <v>1</v>
      </c>
      <c r="GE1206" s="589">
        <v>39</v>
      </c>
      <c r="GF1206" s="589">
        <v>24</v>
      </c>
      <c r="GG1206" s="589">
        <v>38</v>
      </c>
      <c r="GH1206" s="586">
        <v>0</v>
      </c>
      <c r="GI1206" s="586">
        <v>1</v>
      </c>
      <c r="GJ1206" s="586">
        <v>0</v>
      </c>
      <c r="GK1206" s="586">
        <v>0</v>
      </c>
    </row>
    <row r="1207" spans="1:193" hidden="1" x14ac:dyDescent="0.35">
      <c r="A1207" s="1225">
        <v>44411</v>
      </c>
      <c r="Q1207" s="1062">
        <v>3</v>
      </c>
      <c r="R1207" s="1062">
        <v>0</v>
      </c>
      <c r="S1207" s="1062">
        <v>10</v>
      </c>
      <c r="T1207" s="1062">
        <v>13</v>
      </c>
      <c r="U1207" s="1076">
        <v>1</v>
      </c>
      <c r="W1207" s="1062">
        <v>3</v>
      </c>
      <c r="X1207" s="1062">
        <v>0</v>
      </c>
      <c r="Y1207" s="1062">
        <v>11</v>
      </c>
      <c r="Z1207" s="1062">
        <v>14</v>
      </c>
      <c r="AA1207" s="1076">
        <v>1</v>
      </c>
      <c r="AC1207" s="1062">
        <v>7</v>
      </c>
      <c r="AD1207" s="1062">
        <v>1</v>
      </c>
      <c r="AE1207" s="1062">
        <v>7</v>
      </c>
      <c r="AF1207" s="1062">
        <v>15</v>
      </c>
      <c r="AG1207" s="1076">
        <v>1</v>
      </c>
      <c r="AJ1207" s="1062">
        <v>9</v>
      </c>
      <c r="AK1207" s="1062">
        <v>3</v>
      </c>
      <c r="AL1207" s="1062">
        <v>7</v>
      </c>
      <c r="AM1207" s="1062">
        <v>19</v>
      </c>
      <c r="AN1207" s="1076">
        <v>1</v>
      </c>
      <c r="AQ1207" s="1062">
        <v>2</v>
      </c>
      <c r="AR1207" s="1062">
        <v>3</v>
      </c>
      <c r="AS1207" s="1062">
        <v>11</v>
      </c>
      <c r="AT1207" s="1062">
        <v>16</v>
      </c>
      <c r="AU1207" s="1082">
        <v>0</v>
      </c>
      <c r="AX1207" s="1062">
        <v>3</v>
      </c>
      <c r="AY1207" s="1062">
        <v>3</v>
      </c>
      <c r="AZ1207" s="1062">
        <v>12</v>
      </c>
      <c r="BA1207" s="1062">
        <v>18</v>
      </c>
      <c r="BB1207" s="1082">
        <v>0</v>
      </c>
      <c r="BC1207" s="1082" t="s">
        <v>323</v>
      </c>
      <c r="BM1207" s="1062">
        <v>1</v>
      </c>
      <c r="BN1207" s="1062">
        <v>2</v>
      </c>
      <c r="BO1207" s="1062">
        <v>4</v>
      </c>
      <c r="BP1207" s="1062">
        <v>7</v>
      </c>
      <c r="BQ1207" s="1128">
        <v>1</v>
      </c>
      <c r="BR1207" s="1081">
        <v>0</v>
      </c>
      <c r="BS1207" s="1062">
        <v>1</v>
      </c>
      <c r="BT1207" s="1062">
        <v>3</v>
      </c>
      <c r="BU1207" s="1062">
        <v>6</v>
      </c>
      <c r="BV1207" s="1062">
        <v>10</v>
      </c>
      <c r="BW1207" s="1076">
        <v>1</v>
      </c>
      <c r="CD1207" s="1062">
        <v>0</v>
      </c>
      <c r="CE1207" s="1082">
        <v>0</v>
      </c>
      <c r="CF1207" s="1082" t="s">
        <v>323</v>
      </c>
      <c r="CK1207" s="1062">
        <v>0</v>
      </c>
      <c r="CL1207" s="1082">
        <v>0</v>
      </c>
      <c r="CP1207" s="1062">
        <v>7</v>
      </c>
      <c r="CQ1207" s="1062">
        <v>3</v>
      </c>
      <c r="CR1207" s="1062">
        <v>5</v>
      </c>
      <c r="CS1207" s="1062">
        <v>15</v>
      </c>
      <c r="CT1207" s="1082">
        <v>1</v>
      </c>
      <c r="CU1207" s="1082" t="s">
        <v>323</v>
      </c>
      <c r="CW1207" s="1062">
        <v>7</v>
      </c>
      <c r="CX1207" s="1062">
        <v>3</v>
      </c>
      <c r="CY1207" s="1062">
        <v>7</v>
      </c>
      <c r="CZ1207" s="1062">
        <v>17</v>
      </c>
      <c r="DA1207" s="1082">
        <v>1</v>
      </c>
      <c r="DB1207" s="1082"/>
      <c r="DC1207" s="1082"/>
      <c r="DD1207" s="1082"/>
      <c r="DE1207" s="1082"/>
      <c r="DF1207" s="1082"/>
      <c r="DG1207" s="1082"/>
      <c r="DH1207" s="1082"/>
      <c r="DI1207" s="1082"/>
      <c r="DJ1207" s="1082"/>
      <c r="DK1207" s="1082"/>
      <c r="DL1207" s="1082"/>
      <c r="EI1207" s="1062">
        <v>0</v>
      </c>
      <c r="EJ1207" s="1082">
        <v>1</v>
      </c>
      <c r="EP1207" s="1062">
        <v>0</v>
      </c>
      <c r="EQ1207" s="1082">
        <v>1</v>
      </c>
      <c r="ER1207" s="1082" t="s">
        <v>323</v>
      </c>
      <c r="EU1207" s="1062">
        <v>7</v>
      </c>
      <c r="EV1207" s="1062">
        <v>0</v>
      </c>
      <c r="EW1207" s="1062">
        <v>5</v>
      </c>
      <c r="EX1207" s="1062">
        <v>12</v>
      </c>
      <c r="EY1207" s="1081">
        <v>1</v>
      </c>
      <c r="FB1207" s="1062">
        <v>7</v>
      </c>
      <c r="FC1207" s="1062">
        <v>1</v>
      </c>
      <c r="FD1207" s="1062">
        <v>7</v>
      </c>
      <c r="FE1207" s="1062">
        <v>15</v>
      </c>
      <c r="FF1207" s="1082">
        <v>1</v>
      </c>
      <c r="FM1207" s="1062">
        <v>0</v>
      </c>
      <c r="FN1207" s="1124">
        <v>1</v>
      </c>
      <c r="FT1207" s="1062">
        <v>0</v>
      </c>
      <c r="FU1207" s="1076">
        <v>1</v>
      </c>
      <c r="FY1207" s="1062">
        <v>3</v>
      </c>
      <c r="FZ1207" s="1062">
        <v>1</v>
      </c>
      <c r="GA1207" s="1062">
        <v>3</v>
      </c>
      <c r="GB1207" s="590">
        <v>7</v>
      </c>
      <c r="GC1207" s="1139">
        <v>1</v>
      </c>
      <c r="GE1207" s="589">
        <v>30</v>
      </c>
      <c r="GF1207" s="589">
        <v>10</v>
      </c>
      <c r="GG1207" s="589">
        <v>45</v>
      </c>
      <c r="GH1207" s="586">
        <v>0</v>
      </c>
      <c r="GI1207" s="586">
        <v>0</v>
      </c>
      <c r="GJ1207" s="586">
        <v>0</v>
      </c>
      <c r="GK1207" s="586">
        <v>0</v>
      </c>
    </row>
    <row r="1208" spans="1:193" hidden="1" x14ac:dyDescent="0.35">
      <c r="A1208" s="1225">
        <v>44412</v>
      </c>
      <c r="Q1208" s="1062">
        <v>5</v>
      </c>
      <c r="R1208" s="1062">
        <v>0</v>
      </c>
      <c r="S1208" s="1062">
        <v>1</v>
      </c>
      <c r="T1208" s="1062">
        <v>6</v>
      </c>
      <c r="U1208" s="1076">
        <v>1</v>
      </c>
      <c r="W1208" s="1062">
        <v>6</v>
      </c>
      <c r="X1208" s="1062">
        <v>0</v>
      </c>
      <c r="Y1208" s="1062">
        <v>2</v>
      </c>
      <c r="Z1208" s="1062">
        <v>8</v>
      </c>
      <c r="AA1208" s="1076">
        <v>1</v>
      </c>
      <c r="AC1208" s="1062">
        <v>3</v>
      </c>
      <c r="AD1208" s="1062">
        <v>0</v>
      </c>
      <c r="AE1208" s="1062">
        <v>3</v>
      </c>
      <c r="AF1208" s="1062">
        <v>6</v>
      </c>
      <c r="AG1208" s="1076">
        <v>1</v>
      </c>
      <c r="AJ1208" s="1062">
        <v>3</v>
      </c>
      <c r="AK1208" s="1062">
        <v>3</v>
      </c>
      <c r="AL1208" s="1062">
        <v>3</v>
      </c>
      <c r="AM1208" s="1062">
        <v>9</v>
      </c>
      <c r="AN1208" s="1076">
        <v>1</v>
      </c>
      <c r="AQ1208" s="1062">
        <v>0</v>
      </c>
      <c r="AR1208" s="1062">
        <v>1</v>
      </c>
      <c r="AS1208" s="1062">
        <v>3</v>
      </c>
      <c r="AT1208" s="1062">
        <v>4</v>
      </c>
      <c r="AU1208" s="1082">
        <v>0</v>
      </c>
      <c r="AX1208" s="1062">
        <v>0</v>
      </c>
      <c r="AY1208" s="1062">
        <v>2</v>
      </c>
      <c r="AZ1208" s="1062">
        <v>4</v>
      </c>
      <c r="BA1208" s="1062">
        <v>6</v>
      </c>
      <c r="BB1208" s="1082">
        <v>0</v>
      </c>
      <c r="BC1208" s="1082" t="s">
        <v>323</v>
      </c>
      <c r="BM1208" s="1062">
        <v>1</v>
      </c>
      <c r="BN1208" s="1062">
        <v>0</v>
      </c>
      <c r="BO1208" s="1062">
        <v>7</v>
      </c>
      <c r="BP1208" s="1062">
        <v>8</v>
      </c>
      <c r="BQ1208" s="1128">
        <v>1</v>
      </c>
      <c r="BR1208" s="1081">
        <v>0</v>
      </c>
      <c r="BS1208" s="1062">
        <v>1</v>
      </c>
      <c r="BT1208" s="1062">
        <v>0</v>
      </c>
      <c r="BU1208" s="1062">
        <v>10</v>
      </c>
      <c r="BV1208" s="1062">
        <v>11</v>
      </c>
      <c r="BW1208" s="1076">
        <v>1</v>
      </c>
      <c r="CD1208" s="1062">
        <v>0</v>
      </c>
      <c r="CE1208" s="1082">
        <v>0</v>
      </c>
      <c r="CF1208" s="1082" t="s">
        <v>323</v>
      </c>
      <c r="CK1208" s="1062">
        <v>0</v>
      </c>
      <c r="CL1208" s="1082">
        <v>0</v>
      </c>
      <c r="CP1208" s="1062">
        <v>10</v>
      </c>
      <c r="CQ1208" s="1062">
        <v>1</v>
      </c>
      <c r="CR1208" s="1062">
        <v>10</v>
      </c>
      <c r="CS1208" s="1062">
        <v>21</v>
      </c>
      <c r="CT1208" s="1082">
        <v>1</v>
      </c>
      <c r="CU1208" s="1082" t="s">
        <v>323</v>
      </c>
      <c r="CW1208" s="1062">
        <v>10</v>
      </c>
      <c r="CX1208" s="1062">
        <v>2</v>
      </c>
      <c r="CY1208" s="1062">
        <v>13</v>
      </c>
      <c r="CZ1208" s="1062">
        <v>25</v>
      </c>
      <c r="DA1208" s="1082">
        <v>1</v>
      </c>
      <c r="DB1208" s="1082"/>
      <c r="DC1208" s="1082"/>
      <c r="DD1208" s="1082"/>
      <c r="DE1208" s="1082"/>
      <c r="DF1208" s="1082"/>
      <c r="DG1208" s="1082"/>
      <c r="DH1208" s="1082"/>
      <c r="DI1208" s="1082"/>
      <c r="DJ1208" s="1082"/>
      <c r="DK1208" s="1082"/>
      <c r="DL1208" s="1082"/>
      <c r="EI1208" s="1062">
        <v>0</v>
      </c>
      <c r="EJ1208" s="1082">
        <v>1</v>
      </c>
      <c r="EP1208" s="1062">
        <v>0</v>
      </c>
      <c r="EQ1208" s="1082">
        <v>1</v>
      </c>
      <c r="ER1208" s="1082" t="s">
        <v>323</v>
      </c>
      <c r="EU1208" s="1062">
        <v>5</v>
      </c>
      <c r="EV1208" s="1062">
        <v>2</v>
      </c>
      <c r="EW1208" s="1062">
        <v>4</v>
      </c>
      <c r="EX1208" s="1062">
        <v>11</v>
      </c>
      <c r="EY1208" s="1081">
        <v>1</v>
      </c>
      <c r="FB1208" s="1062">
        <v>7</v>
      </c>
      <c r="FC1208" s="1062">
        <v>2</v>
      </c>
      <c r="FD1208" s="1062">
        <v>6</v>
      </c>
      <c r="FE1208" s="1062">
        <v>15</v>
      </c>
      <c r="FF1208" s="1082">
        <v>1</v>
      </c>
      <c r="FM1208" s="1062">
        <v>0</v>
      </c>
      <c r="FN1208" s="1124">
        <v>1</v>
      </c>
      <c r="FT1208" s="1062">
        <v>0</v>
      </c>
      <c r="FU1208" s="1076">
        <v>1</v>
      </c>
      <c r="FY1208" s="1062">
        <v>0</v>
      </c>
      <c r="FZ1208" s="1062">
        <v>0</v>
      </c>
      <c r="GA1208" s="1062">
        <v>0</v>
      </c>
      <c r="GB1208" s="590">
        <v>0</v>
      </c>
      <c r="GC1208" s="1139">
        <v>1</v>
      </c>
      <c r="GE1208" s="589">
        <v>24</v>
      </c>
      <c r="GF1208" s="589">
        <v>4</v>
      </c>
      <c r="GG1208" s="589">
        <v>28</v>
      </c>
      <c r="GH1208" s="586">
        <v>1</v>
      </c>
      <c r="GI1208" s="586">
        <v>1</v>
      </c>
      <c r="GJ1208" s="586">
        <v>0</v>
      </c>
      <c r="GK1208" s="586">
        <v>0</v>
      </c>
    </row>
    <row r="1209" spans="1:193" hidden="1" x14ac:dyDescent="0.35">
      <c r="A1209" s="1225">
        <v>44413</v>
      </c>
      <c r="Q1209" s="1062">
        <v>9</v>
      </c>
      <c r="R1209" s="1062">
        <v>3</v>
      </c>
      <c r="S1209" s="1062">
        <v>5</v>
      </c>
      <c r="T1209" s="1062">
        <v>17</v>
      </c>
      <c r="U1209" s="1076">
        <v>1</v>
      </c>
      <c r="W1209" s="1062">
        <v>10</v>
      </c>
      <c r="X1209" s="1062">
        <v>3</v>
      </c>
      <c r="Y1209" s="1062">
        <v>6</v>
      </c>
      <c r="Z1209" s="1062">
        <v>19</v>
      </c>
      <c r="AA1209" s="1076">
        <v>1</v>
      </c>
      <c r="AC1209" s="1062">
        <v>6</v>
      </c>
      <c r="AD1209" s="1062">
        <v>1</v>
      </c>
      <c r="AE1209" s="1062">
        <v>4</v>
      </c>
      <c r="AF1209" s="1062">
        <v>11</v>
      </c>
      <c r="AG1209" s="1076">
        <v>1</v>
      </c>
      <c r="AJ1209" s="1062">
        <v>7</v>
      </c>
      <c r="AK1209" s="1062">
        <v>1</v>
      </c>
      <c r="AL1209" s="1062">
        <v>4</v>
      </c>
      <c r="AM1209" s="1062">
        <v>12</v>
      </c>
      <c r="AN1209" s="1076">
        <v>1</v>
      </c>
      <c r="AQ1209" s="1062">
        <v>4</v>
      </c>
      <c r="AR1209" s="1062">
        <v>1</v>
      </c>
      <c r="AS1209" s="1062">
        <v>4</v>
      </c>
      <c r="AT1209" s="1062">
        <v>9</v>
      </c>
      <c r="AU1209" s="1082">
        <v>0</v>
      </c>
      <c r="AX1209" s="1062">
        <v>4</v>
      </c>
      <c r="AY1209" s="1062">
        <v>1</v>
      </c>
      <c r="AZ1209" s="1062">
        <v>6</v>
      </c>
      <c r="BA1209" s="1062">
        <v>11</v>
      </c>
      <c r="BB1209" s="1082">
        <v>0</v>
      </c>
      <c r="BC1209" s="1082" t="s">
        <v>323</v>
      </c>
      <c r="BM1209" s="1062">
        <v>1</v>
      </c>
      <c r="BN1209" s="1062">
        <v>0</v>
      </c>
      <c r="BO1209" s="1062">
        <v>5</v>
      </c>
      <c r="BP1209" s="1062">
        <v>6</v>
      </c>
      <c r="BQ1209" s="1128">
        <v>1</v>
      </c>
      <c r="BR1209" s="1081">
        <v>0</v>
      </c>
      <c r="BS1209" s="1062">
        <v>1</v>
      </c>
      <c r="BT1209" s="1062">
        <v>0</v>
      </c>
      <c r="BU1209" s="1062">
        <v>8</v>
      </c>
      <c r="BV1209" s="1062">
        <v>9</v>
      </c>
      <c r="BW1209" s="1076">
        <v>1</v>
      </c>
      <c r="CD1209" s="1062">
        <v>0</v>
      </c>
      <c r="CE1209" s="1082">
        <v>0</v>
      </c>
      <c r="CF1209" s="1082" t="s">
        <v>323</v>
      </c>
      <c r="CK1209" s="1062">
        <v>0</v>
      </c>
      <c r="CL1209" s="1082">
        <v>0</v>
      </c>
      <c r="CP1209" s="1062">
        <v>3</v>
      </c>
      <c r="CQ1209" s="1062">
        <v>1</v>
      </c>
      <c r="CR1209" s="1062">
        <v>9</v>
      </c>
      <c r="CS1209" s="1062">
        <v>13</v>
      </c>
      <c r="CT1209" s="1082">
        <v>1</v>
      </c>
      <c r="CU1209" s="1082" t="s">
        <v>323</v>
      </c>
      <c r="CW1209" s="1062">
        <v>3</v>
      </c>
      <c r="CX1209" s="1062">
        <v>1</v>
      </c>
      <c r="CY1209" s="1062">
        <v>11</v>
      </c>
      <c r="CZ1209" s="1062">
        <v>15</v>
      </c>
      <c r="DA1209" s="1082">
        <v>1</v>
      </c>
      <c r="DB1209" s="1082"/>
      <c r="DC1209" s="1082"/>
      <c r="DD1209" s="1082"/>
      <c r="DE1209" s="1082"/>
      <c r="DF1209" s="1082"/>
      <c r="DG1209" s="1082"/>
      <c r="DH1209" s="1082"/>
      <c r="DI1209" s="1082"/>
      <c r="DJ1209" s="1082"/>
      <c r="DK1209" s="1082"/>
      <c r="DL1209" s="1082"/>
      <c r="EI1209" s="1062">
        <v>0</v>
      </c>
      <c r="EJ1209" s="1082">
        <v>1</v>
      </c>
      <c r="EP1209" s="1062">
        <v>0</v>
      </c>
      <c r="EQ1209" s="1082">
        <v>1</v>
      </c>
      <c r="ER1209" s="1082" t="s">
        <v>323</v>
      </c>
      <c r="EU1209" s="1062">
        <v>2</v>
      </c>
      <c r="EV1209" s="1062">
        <v>4</v>
      </c>
      <c r="EW1209" s="1062">
        <v>7</v>
      </c>
      <c r="EX1209" s="1062">
        <v>13</v>
      </c>
      <c r="EY1209" s="1081">
        <v>1</v>
      </c>
      <c r="FB1209" s="1062">
        <v>2</v>
      </c>
      <c r="FC1209" s="1062">
        <v>7</v>
      </c>
      <c r="FD1209" s="1062">
        <v>9</v>
      </c>
      <c r="FE1209" s="1062">
        <v>18</v>
      </c>
      <c r="FF1209" s="1082">
        <v>1</v>
      </c>
      <c r="FM1209" s="1062">
        <v>0</v>
      </c>
      <c r="FN1209" s="1124">
        <v>1</v>
      </c>
      <c r="FT1209" s="1062">
        <v>0</v>
      </c>
      <c r="FU1209" s="1076">
        <v>1</v>
      </c>
      <c r="FY1209" s="1062">
        <v>1</v>
      </c>
      <c r="FZ1209" s="1062">
        <v>0</v>
      </c>
      <c r="GA1209" s="1062">
        <v>2</v>
      </c>
      <c r="GB1209" s="590">
        <v>3</v>
      </c>
      <c r="GC1209" s="1139">
        <v>1</v>
      </c>
      <c r="GE1209" s="589">
        <v>26</v>
      </c>
      <c r="GF1209" s="589">
        <v>10</v>
      </c>
      <c r="GG1209" s="589">
        <v>36</v>
      </c>
      <c r="GH1209" s="586">
        <v>0</v>
      </c>
      <c r="GI1209" s="586">
        <v>0</v>
      </c>
      <c r="GJ1209" s="586">
        <v>0</v>
      </c>
      <c r="GK1209" s="586">
        <v>0</v>
      </c>
    </row>
    <row r="1210" spans="1:193" hidden="1" x14ac:dyDescent="0.35">
      <c r="A1210" s="1227">
        <v>44414</v>
      </c>
      <c r="Q1210" s="1062">
        <v>5</v>
      </c>
      <c r="R1210" s="1062">
        <v>0</v>
      </c>
      <c r="S1210" s="1062">
        <v>9</v>
      </c>
      <c r="T1210" s="1062">
        <v>14</v>
      </c>
      <c r="U1210" s="1076">
        <v>1</v>
      </c>
      <c r="W1210" s="1062">
        <v>6</v>
      </c>
      <c r="X1210" s="1062">
        <v>1</v>
      </c>
      <c r="Y1210" s="1062">
        <v>11</v>
      </c>
      <c r="Z1210" s="1062">
        <v>18</v>
      </c>
      <c r="AA1210" s="1076">
        <v>1</v>
      </c>
      <c r="AC1210" s="1062">
        <v>0</v>
      </c>
      <c r="AD1210" s="1062">
        <v>0</v>
      </c>
      <c r="AE1210" s="1062">
        <v>0</v>
      </c>
      <c r="AF1210" s="1062">
        <v>0</v>
      </c>
      <c r="AG1210" s="1076">
        <v>1</v>
      </c>
      <c r="AJ1210" s="1062">
        <v>0</v>
      </c>
      <c r="AK1210" s="1062">
        <v>0</v>
      </c>
      <c r="AL1210" s="1062">
        <v>0</v>
      </c>
      <c r="AM1210" s="1062">
        <v>0</v>
      </c>
      <c r="AN1210" s="1076">
        <v>1</v>
      </c>
      <c r="AQ1210" s="1062">
        <v>1</v>
      </c>
      <c r="AR1210" s="1062">
        <v>3</v>
      </c>
      <c r="AS1210" s="1062">
        <v>8</v>
      </c>
      <c r="AT1210" s="1062">
        <v>12</v>
      </c>
      <c r="AU1210" s="1082">
        <v>0</v>
      </c>
      <c r="AX1210" s="1062">
        <v>2</v>
      </c>
      <c r="AY1210" s="1062">
        <v>3</v>
      </c>
      <c r="AZ1210" s="1062">
        <v>10</v>
      </c>
      <c r="BA1210" s="1062">
        <v>15</v>
      </c>
      <c r="BB1210" s="1082">
        <v>0</v>
      </c>
      <c r="BC1210" s="1082" t="s">
        <v>323</v>
      </c>
      <c r="BM1210" s="1062">
        <v>1</v>
      </c>
      <c r="BN1210" s="1062">
        <v>0</v>
      </c>
      <c r="BO1210" s="1062">
        <v>4</v>
      </c>
      <c r="BP1210" s="1062">
        <v>5</v>
      </c>
      <c r="BQ1210" s="1128">
        <v>1</v>
      </c>
      <c r="BR1210" s="1081">
        <v>0</v>
      </c>
      <c r="BS1210" s="1062">
        <v>1</v>
      </c>
      <c r="BT1210" s="1062">
        <v>0</v>
      </c>
      <c r="BU1210" s="1062">
        <v>8</v>
      </c>
      <c r="BV1210" s="1062">
        <v>9</v>
      </c>
      <c r="BW1210" s="1076">
        <v>1</v>
      </c>
      <c r="CD1210" s="1062">
        <v>0</v>
      </c>
      <c r="CE1210" s="1082">
        <v>0</v>
      </c>
      <c r="CF1210" s="1082" t="s">
        <v>323</v>
      </c>
      <c r="CK1210" s="1062">
        <v>0</v>
      </c>
      <c r="CL1210" s="1082">
        <v>0</v>
      </c>
      <c r="CP1210" s="1062">
        <v>7</v>
      </c>
      <c r="CQ1210" s="1062">
        <v>0</v>
      </c>
      <c r="CR1210" s="1062">
        <v>8</v>
      </c>
      <c r="CS1210" s="1062">
        <v>15</v>
      </c>
      <c r="CT1210" s="1082">
        <v>1</v>
      </c>
      <c r="CU1210" s="1082" t="s">
        <v>323</v>
      </c>
      <c r="CW1210" s="1062">
        <v>8</v>
      </c>
      <c r="CX1210" s="1062">
        <v>0</v>
      </c>
      <c r="CY1210" s="1062">
        <v>8</v>
      </c>
      <c r="CZ1210" s="1062">
        <v>16</v>
      </c>
      <c r="DA1210" s="1082">
        <v>1</v>
      </c>
      <c r="DB1210" s="1082"/>
      <c r="DC1210" s="1082"/>
      <c r="DD1210" s="1082"/>
      <c r="DE1210" s="1082"/>
      <c r="DF1210" s="1082"/>
      <c r="DG1210" s="1082"/>
      <c r="DH1210" s="1082"/>
      <c r="DI1210" s="1082"/>
      <c r="DJ1210" s="1082"/>
      <c r="DK1210" s="1082"/>
      <c r="DL1210" s="1082"/>
      <c r="EI1210" s="1062">
        <v>0</v>
      </c>
      <c r="EJ1210" s="1082">
        <v>1</v>
      </c>
      <c r="EP1210" s="1062">
        <v>0</v>
      </c>
      <c r="EQ1210" s="1082">
        <v>1</v>
      </c>
      <c r="ER1210" s="1082" t="s">
        <v>323</v>
      </c>
      <c r="EU1210" s="1062">
        <v>1</v>
      </c>
      <c r="EV1210" s="1062">
        <v>2</v>
      </c>
      <c r="EW1210" s="1062">
        <v>0</v>
      </c>
      <c r="EX1210" s="1062">
        <v>3</v>
      </c>
      <c r="EY1210" s="1081">
        <v>1</v>
      </c>
      <c r="FB1210" s="1062">
        <v>1</v>
      </c>
      <c r="FC1210" s="1062">
        <v>5</v>
      </c>
      <c r="FD1210" s="1062">
        <v>4</v>
      </c>
      <c r="FE1210" s="1062">
        <v>10</v>
      </c>
      <c r="FF1210" s="1082">
        <v>1</v>
      </c>
      <c r="FM1210" s="1062">
        <v>0</v>
      </c>
      <c r="FN1210" s="1124">
        <v>1</v>
      </c>
      <c r="FT1210" s="1062">
        <v>0</v>
      </c>
      <c r="FU1210" s="1076">
        <v>1</v>
      </c>
      <c r="FY1210" s="1062">
        <v>1</v>
      </c>
      <c r="FZ1210" s="1062">
        <v>1</v>
      </c>
      <c r="GA1210" s="1062">
        <v>4</v>
      </c>
      <c r="GB1210" s="590">
        <v>6</v>
      </c>
      <c r="GC1210" s="1139">
        <v>1</v>
      </c>
      <c r="GE1210" s="589">
        <v>16</v>
      </c>
      <c r="GF1210" s="589">
        <v>6</v>
      </c>
      <c r="GG1210" s="589">
        <v>33</v>
      </c>
      <c r="GH1210" s="586">
        <v>0</v>
      </c>
      <c r="GI1210" s="586">
        <v>0</v>
      </c>
      <c r="GJ1210" s="586">
        <v>0</v>
      </c>
      <c r="GK1210" s="586">
        <v>0</v>
      </c>
    </row>
    <row r="1211" spans="1:193" hidden="1" x14ac:dyDescent="0.35">
      <c r="A1211" s="1225">
        <v>44417</v>
      </c>
      <c r="Q1211" s="1062">
        <v>4</v>
      </c>
      <c r="R1211" s="1062">
        <v>2</v>
      </c>
      <c r="S1211" s="1062">
        <v>13</v>
      </c>
      <c r="T1211" s="1062">
        <v>19</v>
      </c>
      <c r="U1211" s="1076">
        <v>1</v>
      </c>
      <c r="W1211" s="1062">
        <v>5</v>
      </c>
      <c r="X1211" s="1062">
        <v>2</v>
      </c>
      <c r="Y1211" s="1062">
        <v>14</v>
      </c>
      <c r="Z1211" s="1062">
        <v>21</v>
      </c>
      <c r="AA1211" s="1076">
        <v>1</v>
      </c>
      <c r="AC1211" s="1062">
        <v>5</v>
      </c>
      <c r="AD1211" s="1062">
        <v>1</v>
      </c>
      <c r="AE1211" s="1062">
        <v>7</v>
      </c>
      <c r="AF1211" s="1062">
        <v>13</v>
      </c>
      <c r="AG1211" s="1076">
        <v>1</v>
      </c>
      <c r="AJ1211" s="1062">
        <v>5</v>
      </c>
      <c r="AK1211" s="1062">
        <v>5</v>
      </c>
      <c r="AL1211" s="1062">
        <v>8</v>
      </c>
      <c r="AM1211" s="1062">
        <v>18</v>
      </c>
      <c r="AN1211" s="1076">
        <v>1</v>
      </c>
      <c r="AQ1211" s="1062">
        <v>1</v>
      </c>
      <c r="AR1211" s="1062">
        <v>0</v>
      </c>
      <c r="AS1211" s="1062">
        <v>8</v>
      </c>
      <c r="AT1211" s="1062">
        <v>9</v>
      </c>
      <c r="AU1211" s="1082">
        <v>0</v>
      </c>
      <c r="AX1211" s="1062">
        <v>2</v>
      </c>
      <c r="AY1211" s="1062">
        <v>0</v>
      </c>
      <c r="AZ1211" s="1062">
        <v>9</v>
      </c>
      <c r="BA1211" s="1062">
        <v>11</v>
      </c>
      <c r="BB1211" s="1082">
        <v>0</v>
      </c>
      <c r="BC1211" s="1082" t="s">
        <v>323</v>
      </c>
      <c r="BM1211" s="1062">
        <v>2</v>
      </c>
      <c r="BN1211" s="1062">
        <v>9</v>
      </c>
      <c r="BO1211" s="1062">
        <v>7</v>
      </c>
      <c r="BP1211" s="1062">
        <v>18</v>
      </c>
      <c r="BQ1211" s="1128">
        <v>1</v>
      </c>
      <c r="BR1211" s="1081">
        <v>0</v>
      </c>
      <c r="BS1211" s="1062">
        <v>3</v>
      </c>
      <c r="BT1211" s="1062">
        <v>9</v>
      </c>
      <c r="BU1211" s="1062">
        <v>9</v>
      </c>
      <c r="BV1211" s="1062">
        <v>21</v>
      </c>
      <c r="BW1211" s="1076">
        <v>1</v>
      </c>
      <c r="CD1211" s="1062">
        <v>0</v>
      </c>
      <c r="CE1211" s="1082">
        <v>0</v>
      </c>
      <c r="CF1211" s="1082" t="s">
        <v>323</v>
      </c>
      <c r="CK1211" s="1062">
        <v>0</v>
      </c>
      <c r="CL1211" s="1082">
        <v>0</v>
      </c>
      <c r="CP1211" s="1062">
        <v>0</v>
      </c>
      <c r="CQ1211" s="1062">
        <v>0</v>
      </c>
      <c r="CR1211" s="1062">
        <v>0</v>
      </c>
      <c r="CS1211" s="1062">
        <v>0</v>
      </c>
      <c r="CT1211" s="1082">
        <v>1</v>
      </c>
      <c r="CU1211" s="1082" t="s">
        <v>323</v>
      </c>
      <c r="CW1211" s="1062">
        <v>0</v>
      </c>
      <c r="CX1211" s="1062">
        <v>0</v>
      </c>
      <c r="CY1211" s="1062">
        <v>0</v>
      </c>
      <c r="CZ1211" s="1062">
        <v>0</v>
      </c>
      <c r="DA1211" s="1082">
        <v>1</v>
      </c>
      <c r="DB1211" s="1082"/>
      <c r="DC1211" s="1082"/>
      <c r="DD1211" s="1082"/>
      <c r="DE1211" s="1082"/>
      <c r="DF1211" s="1082"/>
      <c r="DG1211" s="1082"/>
      <c r="DH1211" s="1082"/>
      <c r="DI1211" s="1082"/>
      <c r="DJ1211" s="1082"/>
      <c r="DK1211" s="1082"/>
      <c r="DL1211" s="1082"/>
      <c r="EI1211" s="1062">
        <v>0</v>
      </c>
      <c r="EJ1211" s="1082">
        <v>1</v>
      </c>
      <c r="EP1211" s="1062">
        <v>0</v>
      </c>
      <c r="EQ1211" s="1082">
        <v>1</v>
      </c>
      <c r="ER1211" s="1082" t="s">
        <v>323</v>
      </c>
      <c r="EU1211" s="1062">
        <v>5</v>
      </c>
      <c r="EV1211" s="1062">
        <v>5</v>
      </c>
      <c r="EW1211" s="1062">
        <v>9</v>
      </c>
      <c r="EX1211" s="1062">
        <v>19</v>
      </c>
      <c r="EY1211" s="1081">
        <v>1</v>
      </c>
      <c r="FB1211" s="1062">
        <v>7</v>
      </c>
      <c r="FC1211" s="1062">
        <v>6</v>
      </c>
      <c r="FD1211" s="1062">
        <v>12</v>
      </c>
      <c r="FE1211" s="1062">
        <v>25</v>
      </c>
      <c r="FF1211" s="1082">
        <v>1</v>
      </c>
      <c r="FM1211" s="1062">
        <v>0</v>
      </c>
      <c r="FN1211" s="1124">
        <v>1</v>
      </c>
      <c r="FT1211" s="1062">
        <v>0</v>
      </c>
      <c r="FU1211" s="1076">
        <v>1</v>
      </c>
      <c r="FY1211" s="1062">
        <v>0</v>
      </c>
      <c r="FZ1211" s="1062">
        <v>8</v>
      </c>
      <c r="GA1211" s="1062">
        <v>9</v>
      </c>
      <c r="GB1211" s="590">
        <v>17</v>
      </c>
      <c r="GC1211" s="1139">
        <v>1</v>
      </c>
      <c r="GE1211" s="589">
        <v>17</v>
      </c>
      <c r="GF1211" s="589">
        <v>25</v>
      </c>
      <c r="GG1211" s="589">
        <v>53</v>
      </c>
      <c r="GH1211" s="586">
        <v>1</v>
      </c>
      <c r="GI1211" s="586">
        <v>1</v>
      </c>
      <c r="GJ1211" s="586">
        <v>0</v>
      </c>
      <c r="GK1211" s="586">
        <v>0</v>
      </c>
    </row>
    <row r="1212" spans="1:193" hidden="1" x14ac:dyDescent="0.35">
      <c r="A1212" s="1225">
        <v>44418</v>
      </c>
      <c r="Q1212" s="1062">
        <v>10</v>
      </c>
      <c r="R1212" s="1062">
        <v>3</v>
      </c>
      <c r="S1212" s="1062">
        <v>11</v>
      </c>
      <c r="T1212" s="1062">
        <v>24</v>
      </c>
      <c r="U1212" s="1076">
        <v>1</v>
      </c>
      <c r="W1212" s="1062">
        <v>10</v>
      </c>
      <c r="X1212" s="1062">
        <v>3</v>
      </c>
      <c r="Y1212" s="1062">
        <v>12</v>
      </c>
      <c r="Z1212" s="1062">
        <v>25</v>
      </c>
      <c r="AA1212" s="1076">
        <v>1</v>
      </c>
      <c r="AC1212" s="1062">
        <v>7</v>
      </c>
      <c r="AD1212" s="1062">
        <v>4</v>
      </c>
      <c r="AE1212" s="1062">
        <v>13</v>
      </c>
      <c r="AF1212" s="1062">
        <v>24</v>
      </c>
      <c r="AG1212" s="1076">
        <v>1</v>
      </c>
      <c r="AJ1212" s="1062">
        <v>8</v>
      </c>
      <c r="AK1212" s="1062">
        <v>4</v>
      </c>
      <c r="AL1212" s="1062">
        <v>13</v>
      </c>
      <c r="AM1212" s="1062">
        <v>25</v>
      </c>
      <c r="AN1212" s="1076">
        <v>1</v>
      </c>
      <c r="AQ1212" s="1062">
        <v>0</v>
      </c>
      <c r="AR1212" s="1062">
        <v>0</v>
      </c>
      <c r="AS1212" s="1062">
        <v>0</v>
      </c>
      <c r="AT1212" s="1062">
        <v>0</v>
      </c>
      <c r="AU1212" s="1082">
        <v>0</v>
      </c>
      <c r="AX1212" s="1062">
        <v>0</v>
      </c>
      <c r="AY1212" s="1062">
        <v>0</v>
      </c>
      <c r="AZ1212" s="1062">
        <v>0</v>
      </c>
      <c r="BA1212" s="1062">
        <v>0</v>
      </c>
      <c r="BB1212" s="1082">
        <v>0</v>
      </c>
      <c r="BC1212" s="1082" t="s">
        <v>323</v>
      </c>
      <c r="BM1212" s="1062">
        <v>1</v>
      </c>
      <c r="BN1212" s="1062">
        <v>3</v>
      </c>
      <c r="BO1212" s="1062">
        <v>7</v>
      </c>
      <c r="BP1212" s="1062">
        <v>11</v>
      </c>
      <c r="BQ1212" s="1128">
        <v>1</v>
      </c>
      <c r="BR1212" s="1081">
        <v>0</v>
      </c>
      <c r="BS1212" s="1062">
        <v>2</v>
      </c>
      <c r="BT1212" s="1062">
        <v>3</v>
      </c>
      <c r="BU1212" s="1062">
        <v>11</v>
      </c>
      <c r="BV1212" s="1062">
        <v>16</v>
      </c>
      <c r="BW1212" s="1076">
        <v>1</v>
      </c>
      <c r="CD1212" s="1062">
        <v>0</v>
      </c>
      <c r="CE1212" s="1082">
        <v>0</v>
      </c>
      <c r="CF1212" s="1082" t="s">
        <v>323</v>
      </c>
      <c r="CK1212" s="1062">
        <v>0</v>
      </c>
      <c r="CL1212" s="1082">
        <v>0</v>
      </c>
      <c r="CP1212" s="1062">
        <v>7</v>
      </c>
      <c r="CQ1212" s="1062">
        <v>5</v>
      </c>
      <c r="CR1212" s="1062">
        <v>9</v>
      </c>
      <c r="CS1212" s="1062">
        <v>21</v>
      </c>
      <c r="CT1212" s="1082">
        <v>1</v>
      </c>
      <c r="CU1212" s="1082" t="s">
        <v>323</v>
      </c>
      <c r="CW1212" s="1062">
        <v>7</v>
      </c>
      <c r="CX1212" s="1062">
        <v>5</v>
      </c>
      <c r="CY1212" s="1062">
        <v>11</v>
      </c>
      <c r="CZ1212" s="1062">
        <v>23</v>
      </c>
      <c r="DA1212" s="1082">
        <v>1</v>
      </c>
      <c r="DB1212" s="1082"/>
      <c r="DC1212" s="1082"/>
      <c r="DD1212" s="1082"/>
      <c r="DE1212" s="1082"/>
      <c r="DF1212" s="1082"/>
      <c r="DG1212" s="1082"/>
      <c r="DH1212" s="1082"/>
      <c r="DI1212" s="1082"/>
      <c r="DJ1212" s="1082"/>
      <c r="DK1212" s="1082"/>
      <c r="DL1212" s="1082"/>
      <c r="EI1212" s="1062">
        <v>0</v>
      </c>
      <c r="EJ1212" s="1082">
        <v>1</v>
      </c>
      <c r="EP1212" s="1062">
        <v>0</v>
      </c>
      <c r="EQ1212" s="1082">
        <v>1</v>
      </c>
      <c r="ER1212" s="1082" t="s">
        <v>323</v>
      </c>
      <c r="EU1212" s="1062">
        <v>7</v>
      </c>
      <c r="EV1212" s="1062">
        <v>0</v>
      </c>
      <c r="EW1212" s="1062">
        <v>9</v>
      </c>
      <c r="EX1212" s="1062">
        <v>16</v>
      </c>
      <c r="EY1212" s="1081">
        <v>1</v>
      </c>
      <c r="FB1212" s="1062">
        <v>7</v>
      </c>
      <c r="FC1212" s="1062">
        <v>1</v>
      </c>
      <c r="FD1212" s="1062">
        <v>10</v>
      </c>
      <c r="FE1212" s="1062">
        <v>18</v>
      </c>
      <c r="FF1212" s="1082">
        <v>1</v>
      </c>
      <c r="FM1212" s="1062">
        <v>0</v>
      </c>
      <c r="FN1212" s="1124">
        <v>1</v>
      </c>
      <c r="FT1212" s="1062">
        <v>0</v>
      </c>
      <c r="FU1212" s="1076">
        <v>1</v>
      </c>
      <c r="FY1212" s="1062">
        <v>2</v>
      </c>
      <c r="FZ1212" s="1062">
        <v>2</v>
      </c>
      <c r="GA1212" s="1062">
        <v>8</v>
      </c>
      <c r="GB1212" s="590">
        <v>12</v>
      </c>
      <c r="GC1212" s="1139">
        <v>1</v>
      </c>
      <c r="GE1212" s="589">
        <v>34</v>
      </c>
      <c r="GF1212" s="589">
        <v>17</v>
      </c>
      <c r="GG1212" s="589">
        <v>57</v>
      </c>
      <c r="GH1212" s="586">
        <v>0</v>
      </c>
      <c r="GI1212" s="586">
        <v>1</v>
      </c>
      <c r="GJ1212" s="586">
        <v>0</v>
      </c>
      <c r="GK1212" s="586">
        <v>0</v>
      </c>
    </row>
    <row r="1213" spans="1:193" hidden="1" x14ac:dyDescent="0.35">
      <c r="A1213" s="1225">
        <v>44419</v>
      </c>
      <c r="Q1213" s="1062">
        <v>6</v>
      </c>
      <c r="R1213" s="1062">
        <v>0</v>
      </c>
      <c r="S1213" s="1062">
        <v>9</v>
      </c>
      <c r="T1213" s="1062">
        <v>15</v>
      </c>
      <c r="U1213" s="1076">
        <v>1</v>
      </c>
      <c r="W1213" s="1062">
        <v>7</v>
      </c>
      <c r="X1213" s="1062">
        <v>0</v>
      </c>
      <c r="Y1213" s="1062">
        <v>10</v>
      </c>
      <c r="Z1213" s="1062">
        <v>17</v>
      </c>
      <c r="AA1213" s="1076">
        <v>1</v>
      </c>
      <c r="AC1213" s="1062">
        <v>2</v>
      </c>
      <c r="AD1213" s="1062">
        <v>0</v>
      </c>
      <c r="AE1213" s="1062">
        <v>9</v>
      </c>
      <c r="AF1213" s="1062">
        <v>11</v>
      </c>
      <c r="AG1213" s="1076">
        <v>1</v>
      </c>
      <c r="AJ1213" s="1062">
        <v>2</v>
      </c>
      <c r="AK1213" s="1062">
        <v>0</v>
      </c>
      <c r="AL1213" s="1062">
        <v>11</v>
      </c>
      <c r="AM1213" s="1062">
        <v>13</v>
      </c>
      <c r="AN1213" s="1076">
        <v>1</v>
      </c>
      <c r="AQ1213" s="1062">
        <v>2</v>
      </c>
      <c r="AR1213" s="1062">
        <v>2</v>
      </c>
      <c r="AS1213" s="1062">
        <v>7</v>
      </c>
      <c r="AT1213" s="1062">
        <v>11</v>
      </c>
      <c r="AU1213" s="1082">
        <v>0</v>
      </c>
      <c r="AX1213" s="1062">
        <v>2</v>
      </c>
      <c r="AY1213" s="1062">
        <v>4</v>
      </c>
      <c r="AZ1213" s="1062">
        <v>9</v>
      </c>
      <c r="BA1213" s="1062">
        <v>15</v>
      </c>
      <c r="BB1213" s="1082">
        <v>0</v>
      </c>
      <c r="BC1213" s="1082" t="s">
        <v>323</v>
      </c>
      <c r="BM1213" s="1062">
        <v>1</v>
      </c>
      <c r="BN1213" s="1062">
        <v>2</v>
      </c>
      <c r="BO1213" s="1062">
        <v>8</v>
      </c>
      <c r="BP1213" s="1062">
        <v>11</v>
      </c>
      <c r="BQ1213" s="1128">
        <v>1</v>
      </c>
      <c r="BR1213" s="1081">
        <v>0</v>
      </c>
      <c r="BS1213" s="1062">
        <v>1</v>
      </c>
      <c r="BT1213" s="1062">
        <v>2</v>
      </c>
      <c r="BU1213" s="1062">
        <v>10</v>
      </c>
      <c r="BV1213" s="1062">
        <v>13</v>
      </c>
      <c r="BW1213" s="1076">
        <v>1</v>
      </c>
      <c r="CD1213" s="1062">
        <v>0</v>
      </c>
      <c r="CE1213" s="1082">
        <v>0</v>
      </c>
      <c r="CF1213" s="1082" t="s">
        <v>323</v>
      </c>
      <c r="CK1213" s="1062">
        <v>0</v>
      </c>
      <c r="CL1213" s="1082">
        <v>0</v>
      </c>
      <c r="CP1213" s="1062">
        <v>9</v>
      </c>
      <c r="CQ1213" s="1062">
        <v>3</v>
      </c>
      <c r="CR1213" s="1062">
        <v>16</v>
      </c>
      <c r="CS1213" s="1062">
        <v>28</v>
      </c>
      <c r="CT1213" s="1082">
        <v>1</v>
      </c>
      <c r="CU1213" s="1082" t="s">
        <v>323</v>
      </c>
      <c r="CW1213" s="1062">
        <v>8</v>
      </c>
      <c r="CX1213" s="1062">
        <v>5</v>
      </c>
      <c r="CY1213" s="1062">
        <v>17</v>
      </c>
      <c r="CZ1213" s="1062">
        <v>30</v>
      </c>
      <c r="DA1213" s="1082">
        <v>1</v>
      </c>
      <c r="DB1213" s="1082"/>
      <c r="DC1213" s="1082"/>
      <c r="DD1213" s="1082"/>
      <c r="DE1213" s="1082"/>
      <c r="DF1213" s="1082"/>
      <c r="DG1213" s="1082"/>
      <c r="DH1213" s="1082"/>
      <c r="DI1213" s="1082"/>
      <c r="DJ1213" s="1082"/>
      <c r="DK1213" s="1082"/>
      <c r="DL1213" s="1082"/>
      <c r="EI1213" s="1062">
        <v>0</v>
      </c>
      <c r="EJ1213" s="1082">
        <v>1</v>
      </c>
      <c r="EP1213" s="1062">
        <v>0</v>
      </c>
      <c r="EQ1213" s="1082">
        <v>1</v>
      </c>
      <c r="ER1213" s="1082" t="s">
        <v>323</v>
      </c>
      <c r="EU1213" s="1062">
        <v>6</v>
      </c>
      <c r="EV1213" s="1062">
        <v>3</v>
      </c>
      <c r="EW1213" s="1062">
        <v>13</v>
      </c>
      <c r="EX1213" s="1062">
        <v>22</v>
      </c>
      <c r="EY1213" s="1081">
        <v>1</v>
      </c>
      <c r="FB1213" s="1062">
        <v>6</v>
      </c>
      <c r="FC1213" s="1062">
        <v>3</v>
      </c>
      <c r="FD1213" s="1062">
        <v>15</v>
      </c>
      <c r="FE1213" s="1062">
        <v>24</v>
      </c>
      <c r="FF1213" s="1082">
        <v>1</v>
      </c>
      <c r="FM1213" s="1062">
        <v>0</v>
      </c>
      <c r="FN1213" s="1124">
        <v>1</v>
      </c>
      <c r="FT1213" s="1062">
        <v>0</v>
      </c>
      <c r="FU1213" s="1076">
        <v>1</v>
      </c>
      <c r="FY1213" s="1062">
        <v>3</v>
      </c>
      <c r="FZ1213" s="1062">
        <v>0</v>
      </c>
      <c r="GA1213" s="1062">
        <v>5</v>
      </c>
      <c r="GB1213" s="590">
        <v>8</v>
      </c>
      <c r="GC1213" s="1139">
        <v>1</v>
      </c>
      <c r="GE1213" s="589">
        <v>29</v>
      </c>
      <c r="GF1213" s="589">
        <v>10</v>
      </c>
      <c r="GG1213" s="589">
        <v>67</v>
      </c>
      <c r="GH1213" s="586">
        <v>0</v>
      </c>
      <c r="GI1213" s="586">
        <v>3</v>
      </c>
      <c r="GJ1213" s="586">
        <v>0</v>
      </c>
      <c r="GK1213" s="586">
        <v>0</v>
      </c>
    </row>
    <row r="1214" spans="1:193" hidden="1" x14ac:dyDescent="0.35">
      <c r="A1214" s="1225">
        <v>44420</v>
      </c>
      <c r="Q1214" s="1062">
        <v>5</v>
      </c>
      <c r="R1214" s="1062">
        <v>0</v>
      </c>
      <c r="S1214" s="1062">
        <v>8</v>
      </c>
      <c r="T1214" s="1062">
        <v>13</v>
      </c>
      <c r="U1214" s="1076">
        <v>1</v>
      </c>
      <c r="W1214" s="1062">
        <v>5</v>
      </c>
      <c r="X1214" s="1062">
        <v>1</v>
      </c>
      <c r="Y1214" s="1062">
        <v>9</v>
      </c>
      <c r="Z1214" s="1062">
        <v>15</v>
      </c>
      <c r="AA1214" s="1076">
        <v>1</v>
      </c>
      <c r="AC1214" s="1062">
        <v>5</v>
      </c>
      <c r="AD1214" s="1062">
        <v>0</v>
      </c>
      <c r="AE1214" s="1062">
        <v>5</v>
      </c>
      <c r="AF1214" s="1062">
        <v>10</v>
      </c>
      <c r="AG1214" s="1076">
        <v>1</v>
      </c>
      <c r="AJ1214" s="1062">
        <v>6</v>
      </c>
      <c r="AK1214" s="1062">
        <v>0</v>
      </c>
      <c r="AL1214" s="1062">
        <v>7</v>
      </c>
      <c r="AM1214" s="1062">
        <v>13</v>
      </c>
      <c r="AN1214" s="1076">
        <v>1</v>
      </c>
      <c r="AQ1214" s="1062">
        <v>2</v>
      </c>
      <c r="AR1214" s="1062">
        <v>0</v>
      </c>
      <c r="AS1214" s="1062">
        <v>5</v>
      </c>
      <c r="AT1214" s="1062">
        <v>7</v>
      </c>
      <c r="AU1214" s="1082">
        <v>0</v>
      </c>
      <c r="AX1214" s="1062">
        <v>2</v>
      </c>
      <c r="AY1214" s="1062">
        <v>0</v>
      </c>
      <c r="AZ1214" s="1062">
        <v>5</v>
      </c>
      <c r="BA1214" s="1062">
        <v>7</v>
      </c>
      <c r="BB1214" s="1082">
        <v>0</v>
      </c>
      <c r="BC1214" s="1082" t="s">
        <v>323</v>
      </c>
      <c r="BM1214" s="1062">
        <v>2</v>
      </c>
      <c r="BN1214" s="1062">
        <v>0</v>
      </c>
      <c r="BO1214" s="1062">
        <v>9</v>
      </c>
      <c r="BP1214" s="1062">
        <v>11</v>
      </c>
      <c r="BQ1214" s="1128">
        <v>1</v>
      </c>
      <c r="BR1214" s="1081">
        <v>0</v>
      </c>
      <c r="BS1214" s="1062">
        <v>3</v>
      </c>
      <c r="BT1214" s="1062">
        <v>1</v>
      </c>
      <c r="BU1214" s="1062">
        <v>14</v>
      </c>
      <c r="BV1214" s="1062">
        <v>18</v>
      </c>
      <c r="BW1214" s="1076">
        <v>1</v>
      </c>
      <c r="CD1214" s="1062">
        <v>0</v>
      </c>
      <c r="CE1214" s="1082">
        <v>0</v>
      </c>
      <c r="CF1214" s="1082" t="s">
        <v>323</v>
      </c>
      <c r="CK1214" s="1062">
        <v>0</v>
      </c>
      <c r="CL1214" s="1082">
        <v>0</v>
      </c>
      <c r="CP1214" s="1062">
        <v>10</v>
      </c>
      <c r="CQ1214" s="1062">
        <v>1</v>
      </c>
      <c r="CR1214" s="1062">
        <v>9</v>
      </c>
      <c r="CS1214" s="1062">
        <v>20</v>
      </c>
      <c r="CT1214" s="1082">
        <v>1</v>
      </c>
      <c r="CU1214" s="1082" t="s">
        <v>323</v>
      </c>
      <c r="CW1214" s="1062">
        <v>10</v>
      </c>
      <c r="CX1214" s="1062">
        <v>2</v>
      </c>
      <c r="CY1214" s="1062">
        <v>11</v>
      </c>
      <c r="CZ1214" s="1062">
        <v>23</v>
      </c>
      <c r="DA1214" s="1082">
        <v>1</v>
      </c>
      <c r="DB1214" s="1082"/>
      <c r="DC1214" s="1082"/>
      <c r="DD1214" s="1082"/>
      <c r="DE1214" s="1082"/>
      <c r="DF1214" s="1082"/>
      <c r="DG1214" s="1082"/>
      <c r="DH1214" s="1082"/>
      <c r="DI1214" s="1082"/>
      <c r="DJ1214" s="1082"/>
      <c r="DK1214" s="1082"/>
      <c r="DL1214" s="1082"/>
      <c r="EI1214" s="1062">
        <v>0</v>
      </c>
      <c r="EJ1214" s="1082">
        <v>1</v>
      </c>
      <c r="EP1214" s="1062">
        <v>0</v>
      </c>
      <c r="EQ1214" s="1082">
        <v>1</v>
      </c>
      <c r="ER1214" s="1082" t="s">
        <v>323</v>
      </c>
      <c r="EU1214" s="1062">
        <v>3</v>
      </c>
      <c r="EV1214" s="1062">
        <v>4</v>
      </c>
      <c r="EW1214" s="1062">
        <v>7</v>
      </c>
      <c r="EX1214" s="1062">
        <v>14</v>
      </c>
      <c r="EY1214" s="1081">
        <v>1</v>
      </c>
      <c r="FB1214" s="1062">
        <v>5</v>
      </c>
      <c r="FC1214" s="1062">
        <v>6</v>
      </c>
      <c r="FD1214" s="1062">
        <v>11</v>
      </c>
      <c r="FE1214" s="1062">
        <v>22</v>
      </c>
      <c r="FF1214" s="1082">
        <v>1</v>
      </c>
      <c r="FM1214" s="1062">
        <v>0</v>
      </c>
      <c r="FN1214" s="1124">
        <v>1</v>
      </c>
      <c r="FT1214" s="1062">
        <v>0</v>
      </c>
      <c r="FU1214" s="1076">
        <v>1</v>
      </c>
      <c r="FY1214" s="1062">
        <v>2</v>
      </c>
      <c r="FZ1214" s="1062">
        <v>3</v>
      </c>
      <c r="GA1214" s="1062">
        <v>4</v>
      </c>
      <c r="GB1214" s="590">
        <v>9</v>
      </c>
      <c r="GC1214" s="1139">
        <v>1</v>
      </c>
      <c r="GE1214" s="589">
        <v>29</v>
      </c>
      <c r="GF1214" s="589">
        <v>8</v>
      </c>
      <c r="GG1214" s="589">
        <v>47</v>
      </c>
      <c r="GH1214" s="586">
        <v>0</v>
      </c>
      <c r="GI1214" s="586">
        <v>0</v>
      </c>
      <c r="GJ1214" s="586">
        <v>0</v>
      </c>
      <c r="GK1214" s="586">
        <v>0</v>
      </c>
    </row>
    <row r="1215" spans="1:193" hidden="1" x14ac:dyDescent="0.35">
      <c r="A1215" s="1227">
        <v>44421</v>
      </c>
      <c r="Q1215" s="1062">
        <v>3</v>
      </c>
      <c r="R1215" s="1062">
        <v>3</v>
      </c>
      <c r="S1215" s="1062">
        <v>3</v>
      </c>
      <c r="T1215" s="1062">
        <v>9</v>
      </c>
      <c r="U1215" s="1076">
        <v>1</v>
      </c>
      <c r="W1215" s="1062">
        <v>3</v>
      </c>
      <c r="X1215" s="1062">
        <v>4</v>
      </c>
      <c r="Y1215" s="1062">
        <v>3</v>
      </c>
      <c r="Z1215" s="1062">
        <v>10</v>
      </c>
      <c r="AA1215" s="1076">
        <v>1</v>
      </c>
      <c r="AC1215" s="1062">
        <v>3</v>
      </c>
      <c r="AD1215" s="1062">
        <v>5</v>
      </c>
      <c r="AE1215" s="1062">
        <v>3</v>
      </c>
      <c r="AF1215" s="1062">
        <v>11</v>
      </c>
      <c r="AG1215" s="1076">
        <v>1</v>
      </c>
      <c r="AJ1215" s="1062">
        <v>5</v>
      </c>
      <c r="AK1215" s="1062">
        <v>7</v>
      </c>
      <c r="AL1215" s="1062">
        <v>5</v>
      </c>
      <c r="AM1215" s="1062">
        <v>17</v>
      </c>
      <c r="AN1215" s="1076">
        <v>1</v>
      </c>
      <c r="AQ1215" s="1062">
        <v>1</v>
      </c>
      <c r="AR1215" s="1062">
        <v>5</v>
      </c>
      <c r="AS1215" s="1062">
        <v>4</v>
      </c>
      <c r="AT1215" s="1062">
        <v>10</v>
      </c>
      <c r="AU1215" s="1082">
        <v>0</v>
      </c>
      <c r="AX1215" s="1062">
        <v>1</v>
      </c>
      <c r="AY1215" s="1062">
        <v>5</v>
      </c>
      <c r="AZ1215" s="1062">
        <v>4</v>
      </c>
      <c r="BA1215" s="1062">
        <v>10</v>
      </c>
      <c r="BB1215" s="1082">
        <v>0</v>
      </c>
      <c r="BC1215" s="1082" t="s">
        <v>323</v>
      </c>
      <c r="BM1215" s="1062">
        <v>1</v>
      </c>
      <c r="BN1215" s="1062">
        <v>0</v>
      </c>
      <c r="BO1215" s="1062">
        <v>0</v>
      </c>
      <c r="BP1215" s="1062">
        <v>1</v>
      </c>
      <c r="BQ1215" s="1128">
        <v>1</v>
      </c>
      <c r="BR1215" s="1081">
        <v>0</v>
      </c>
      <c r="BS1215" s="1062">
        <v>1</v>
      </c>
      <c r="BT1215" s="1062">
        <v>0</v>
      </c>
      <c r="BU1215" s="1062">
        <v>13</v>
      </c>
      <c r="BV1215" s="1062">
        <v>14</v>
      </c>
      <c r="BW1215" s="1076">
        <v>1</v>
      </c>
      <c r="CD1215" s="1062">
        <v>0</v>
      </c>
      <c r="CE1215" s="1082">
        <v>0</v>
      </c>
      <c r="CF1215" s="1082" t="s">
        <v>323</v>
      </c>
      <c r="CK1215" s="1062">
        <v>0</v>
      </c>
      <c r="CL1215" s="1082">
        <v>0</v>
      </c>
      <c r="CP1215" s="1062">
        <v>5</v>
      </c>
      <c r="CQ1215" s="1062">
        <v>2</v>
      </c>
      <c r="CR1215" s="1062">
        <v>3</v>
      </c>
      <c r="CS1215" s="1062">
        <v>10</v>
      </c>
      <c r="CT1215" s="1082">
        <v>1</v>
      </c>
      <c r="CU1215" s="1082" t="s">
        <v>323</v>
      </c>
      <c r="CW1215" s="1062">
        <v>5</v>
      </c>
      <c r="CX1215" s="1062">
        <v>2</v>
      </c>
      <c r="CY1215" s="1062">
        <v>6</v>
      </c>
      <c r="CZ1215" s="1062">
        <v>13</v>
      </c>
      <c r="DA1215" s="1082">
        <v>1</v>
      </c>
      <c r="DB1215" s="1082"/>
      <c r="DC1215" s="1082"/>
      <c r="DD1215" s="1082"/>
      <c r="DE1215" s="1082"/>
      <c r="DF1215" s="1082"/>
      <c r="DG1215" s="1082"/>
      <c r="DH1215" s="1082"/>
      <c r="DI1215" s="1082"/>
      <c r="DJ1215" s="1082"/>
      <c r="DK1215" s="1082"/>
      <c r="DL1215" s="1082"/>
      <c r="EI1215" s="1062">
        <v>0</v>
      </c>
      <c r="EJ1215" s="1082">
        <v>1</v>
      </c>
      <c r="EP1215" s="1062">
        <v>0</v>
      </c>
      <c r="EQ1215" s="1082">
        <v>1</v>
      </c>
      <c r="ER1215" s="1082" t="s">
        <v>323</v>
      </c>
      <c r="EU1215" s="1062">
        <v>1</v>
      </c>
      <c r="EV1215" s="1062">
        <v>4</v>
      </c>
      <c r="EW1215" s="1062">
        <v>1</v>
      </c>
      <c r="EX1215" s="1062">
        <v>6</v>
      </c>
      <c r="EY1215" s="1081">
        <v>1</v>
      </c>
      <c r="FB1215" s="1062">
        <v>3</v>
      </c>
      <c r="FC1215" s="1062">
        <v>6</v>
      </c>
      <c r="FD1215" s="1062">
        <v>4</v>
      </c>
      <c r="FE1215" s="1062">
        <v>13</v>
      </c>
      <c r="FF1215" s="1082">
        <v>1</v>
      </c>
      <c r="FM1215" s="1062">
        <v>0</v>
      </c>
      <c r="FN1215" s="1124">
        <v>1</v>
      </c>
      <c r="FT1215" s="1062">
        <v>0</v>
      </c>
      <c r="FU1215" s="1076">
        <v>1</v>
      </c>
      <c r="FY1215" s="1062">
        <v>2</v>
      </c>
      <c r="FZ1215" s="1062">
        <v>2</v>
      </c>
      <c r="GA1215" s="1062">
        <v>5</v>
      </c>
      <c r="GB1215" s="590">
        <v>9</v>
      </c>
      <c r="GC1215" s="1139">
        <v>1</v>
      </c>
      <c r="GE1215" s="589">
        <v>16</v>
      </c>
      <c r="GF1215" s="589">
        <v>21</v>
      </c>
      <c r="GG1215" s="589">
        <v>19</v>
      </c>
      <c r="GH1215" s="586">
        <v>0</v>
      </c>
      <c r="GI1215" s="586">
        <v>0</v>
      </c>
      <c r="GJ1215" s="586">
        <v>0</v>
      </c>
      <c r="GK1215" s="586">
        <v>0</v>
      </c>
    </row>
    <row r="1216" spans="1:193" hidden="1" x14ac:dyDescent="0.35">
      <c r="A1216" s="1225">
        <v>44424</v>
      </c>
      <c r="Q1216" s="1062">
        <v>9</v>
      </c>
      <c r="R1216" s="1062">
        <v>0</v>
      </c>
      <c r="S1216" s="1062">
        <v>4</v>
      </c>
      <c r="T1216" s="1062">
        <v>13</v>
      </c>
      <c r="U1216" s="1076">
        <v>1</v>
      </c>
      <c r="W1216" s="1062">
        <v>9</v>
      </c>
      <c r="X1216" s="1062">
        <v>0</v>
      </c>
      <c r="Y1216" s="1062">
        <v>4</v>
      </c>
      <c r="Z1216" s="1062">
        <v>13</v>
      </c>
      <c r="AA1216" s="1076">
        <v>1</v>
      </c>
      <c r="AC1216" s="1062">
        <v>7</v>
      </c>
      <c r="AD1216" s="1062">
        <v>3</v>
      </c>
      <c r="AE1216" s="1062">
        <v>9</v>
      </c>
      <c r="AF1216" s="1062">
        <v>19</v>
      </c>
      <c r="AG1216" s="1076">
        <v>1</v>
      </c>
      <c r="AJ1216" s="1062">
        <v>7</v>
      </c>
      <c r="AK1216" s="1062">
        <v>6</v>
      </c>
      <c r="AL1216" s="1062">
        <v>4</v>
      </c>
      <c r="AM1216" s="1062">
        <v>17</v>
      </c>
      <c r="AN1216" s="1076">
        <v>1</v>
      </c>
      <c r="AQ1216" s="1062">
        <v>2</v>
      </c>
      <c r="AR1216" s="1062">
        <v>0</v>
      </c>
      <c r="AS1216" s="1062">
        <v>10</v>
      </c>
      <c r="AT1216" s="1062">
        <v>12</v>
      </c>
      <c r="AU1216" s="1082">
        <v>0</v>
      </c>
      <c r="AX1216" s="1062">
        <v>2</v>
      </c>
      <c r="AY1216" s="1062">
        <v>0</v>
      </c>
      <c r="AZ1216" s="1062">
        <v>11</v>
      </c>
      <c r="BA1216" s="1062">
        <v>13</v>
      </c>
      <c r="BB1216" s="1082">
        <v>0</v>
      </c>
      <c r="BC1216" s="1082" t="s">
        <v>323</v>
      </c>
      <c r="BM1216" s="1062">
        <v>1</v>
      </c>
      <c r="BN1216" s="1062">
        <v>1</v>
      </c>
      <c r="BO1216" s="1062">
        <v>8</v>
      </c>
      <c r="BP1216" s="1062">
        <v>10</v>
      </c>
      <c r="BQ1216" s="1128">
        <v>1</v>
      </c>
      <c r="BR1216" s="1081">
        <v>0</v>
      </c>
      <c r="BS1216" s="1062">
        <v>1</v>
      </c>
      <c r="BT1216" s="1062">
        <v>1</v>
      </c>
      <c r="BU1216" s="1062">
        <v>9</v>
      </c>
      <c r="BV1216" s="1062">
        <v>11</v>
      </c>
      <c r="BW1216" s="1076">
        <v>1</v>
      </c>
      <c r="CD1216" s="1062">
        <v>0</v>
      </c>
      <c r="CE1216" s="1082">
        <v>0</v>
      </c>
      <c r="CF1216" s="1082" t="s">
        <v>323</v>
      </c>
      <c r="CK1216" s="1062">
        <v>0</v>
      </c>
      <c r="CL1216" s="1082">
        <v>0</v>
      </c>
      <c r="CP1216" s="1062">
        <v>8</v>
      </c>
      <c r="CQ1216" s="1062">
        <v>3</v>
      </c>
      <c r="CR1216" s="1062">
        <v>7</v>
      </c>
      <c r="CS1216" s="1062">
        <v>18</v>
      </c>
      <c r="CT1216" s="1082">
        <v>1</v>
      </c>
      <c r="CU1216" s="1082" t="s">
        <v>323</v>
      </c>
      <c r="CW1216" s="1062">
        <v>8</v>
      </c>
      <c r="CX1216" s="1062">
        <v>3</v>
      </c>
      <c r="CY1216" s="1062">
        <v>8</v>
      </c>
      <c r="CZ1216" s="1062">
        <v>19</v>
      </c>
      <c r="DA1216" s="1082">
        <v>1</v>
      </c>
      <c r="DB1216" s="1082"/>
      <c r="DC1216" s="1082"/>
      <c r="DD1216" s="1082"/>
      <c r="DE1216" s="1082"/>
      <c r="DF1216" s="1082"/>
      <c r="DG1216" s="1082"/>
      <c r="DH1216" s="1082"/>
      <c r="DI1216" s="1082"/>
      <c r="DJ1216" s="1082"/>
      <c r="DK1216" s="1082"/>
      <c r="DL1216" s="1082"/>
      <c r="EI1216" s="1062">
        <v>0</v>
      </c>
      <c r="EJ1216" s="1082">
        <v>1</v>
      </c>
      <c r="EP1216" s="1062">
        <v>0</v>
      </c>
      <c r="EQ1216" s="1082">
        <v>1</v>
      </c>
      <c r="ER1216" s="1082" t="s">
        <v>323</v>
      </c>
      <c r="EU1216" s="1062">
        <v>5</v>
      </c>
      <c r="EV1216" s="1062">
        <v>1</v>
      </c>
      <c r="EW1216" s="1062">
        <v>10</v>
      </c>
      <c r="EX1216" s="1062">
        <v>16</v>
      </c>
      <c r="EY1216" s="1081">
        <v>1</v>
      </c>
      <c r="FB1216" s="1062">
        <v>6</v>
      </c>
      <c r="FC1216" s="1062">
        <v>1</v>
      </c>
      <c r="FD1216" s="1062">
        <v>10</v>
      </c>
      <c r="FE1216" s="1062">
        <v>17</v>
      </c>
      <c r="FF1216" s="1082">
        <v>1</v>
      </c>
      <c r="FM1216" s="1062">
        <v>0</v>
      </c>
      <c r="FN1216" s="1124">
        <v>1</v>
      </c>
      <c r="FT1216" s="1062">
        <v>0</v>
      </c>
      <c r="FU1216" s="1076">
        <v>1</v>
      </c>
      <c r="FY1216" s="1062">
        <v>3</v>
      </c>
      <c r="FZ1216" s="1062">
        <v>0</v>
      </c>
      <c r="GA1216" s="1062">
        <v>3</v>
      </c>
      <c r="GB1216" s="590">
        <v>6</v>
      </c>
      <c r="GC1216" s="1139">
        <v>1</v>
      </c>
      <c r="GE1216" s="589">
        <v>35</v>
      </c>
      <c r="GF1216" s="589">
        <v>8</v>
      </c>
      <c r="GG1216" s="589">
        <v>51</v>
      </c>
      <c r="GH1216" s="586">
        <v>0</v>
      </c>
      <c r="GI1216" s="586">
        <v>0</v>
      </c>
      <c r="GJ1216" s="586">
        <v>0</v>
      </c>
      <c r="GK1216" s="586">
        <v>0</v>
      </c>
    </row>
    <row r="1217" spans="1:193" hidden="1" x14ac:dyDescent="0.35">
      <c r="A1217" s="1225">
        <v>44425</v>
      </c>
      <c r="Q1217" s="1062">
        <v>1</v>
      </c>
      <c r="R1217" s="1062">
        <v>1</v>
      </c>
      <c r="S1217" s="1062">
        <v>3</v>
      </c>
      <c r="T1217" s="1062">
        <v>5</v>
      </c>
      <c r="U1217" s="1076">
        <v>1</v>
      </c>
      <c r="W1217" s="1062">
        <v>1</v>
      </c>
      <c r="X1217" s="1062">
        <v>1</v>
      </c>
      <c r="Y1217" s="1062">
        <v>3</v>
      </c>
      <c r="Z1217" s="1062">
        <v>5</v>
      </c>
      <c r="AA1217" s="1076">
        <v>1</v>
      </c>
      <c r="AC1217" s="1062">
        <v>6</v>
      </c>
      <c r="AD1217" s="1062">
        <v>0</v>
      </c>
      <c r="AE1217" s="1062">
        <v>9</v>
      </c>
      <c r="AF1217" s="1062">
        <v>15</v>
      </c>
      <c r="AG1217" s="1076">
        <v>1</v>
      </c>
      <c r="AJ1217" s="1062">
        <v>6</v>
      </c>
      <c r="AK1217" s="1062">
        <v>0</v>
      </c>
      <c r="AL1217" s="1062">
        <v>9</v>
      </c>
      <c r="AM1217" s="1062">
        <v>15</v>
      </c>
      <c r="AN1217" s="1076">
        <v>1</v>
      </c>
      <c r="AQ1217" s="1062">
        <v>2</v>
      </c>
      <c r="AR1217" s="1062">
        <v>0</v>
      </c>
      <c r="AS1217" s="1062">
        <v>9</v>
      </c>
      <c r="AT1217" s="1062">
        <v>11</v>
      </c>
      <c r="AU1217" s="1082">
        <v>0</v>
      </c>
      <c r="AX1217" s="1062">
        <v>2</v>
      </c>
      <c r="AY1217" s="1062">
        <v>0</v>
      </c>
      <c r="AZ1217" s="1062">
        <v>12</v>
      </c>
      <c r="BA1217" s="1062">
        <v>14</v>
      </c>
      <c r="BB1217" s="1082">
        <v>0</v>
      </c>
      <c r="BC1217" s="1082" t="s">
        <v>323</v>
      </c>
      <c r="BM1217" s="1062">
        <v>0</v>
      </c>
      <c r="BN1217" s="1062">
        <v>0</v>
      </c>
      <c r="BO1217" s="1062">
        <v>4</v>
      </c>
      <c r="BP1217" s="1062">
        <v>4</v>
      </c>
      <c r="BQ1217" s="1128">
        <v>1</v>
      </c>
      <c r="BR1217" s="1081">
        <v>0</v>
      </c>
      <c r="BS1217" s="1062">
        <v>0</v>
      </c>
      <c r="BT1217" s="1062">
        <v>7</v>
      </c>
      <c r="BU1217" s="1062">
        <v>1</v>
      </c>
      <c r="BV1217" s="1062">
        <v>8</v>
      </c>
      <c r="BW1217" s="1076">
        <v>1</v>
      </c>
      <c r="CD1217" s="1062">
        <v>0</v>
      </c>
      <c r="CE1217" s="1082">
        <v>0</v>
      </c>
      <c r="CF1217" s="1082" t="s">
        <v>323</v>
      </c>
      <c r="CK1217" s="1062">
        <v>0</v>
      </c>
      <c r="CL1217" s="1082">
        <v>0</v>
      </c>
      <c r="CP1217" s="1062">
        <v>11</v>
      </c>
      <c r="CQ1217" s="1062">
        <v>3</v>
      </c>
      <c r="CR1217" s="1062">
        <v>8</v>
      </c>
      <c r="CS1217" s="1062">
        <v>22</v>
      </c>
      <c r="CT1217" s="1082">
        <v>1</v>
      </c>
      <c r="CU1217" s="1082" t="s">
        <v>323</v>
      </c>
      <c r="CW1217" s="1062">
        <v>10</v>
      </c>
      <c r="CX1217" s="1062">
        <v>5</v>
      </c>
      <c r="CY1217" s="1062">
        <v>11</v>
      </c>
      <c r="CZ1217" s="1062">
        <v>26</v>
      </c>
      <c r="DA1217" s="1082">
        <v>1</v>
      </c>
      <c r="DB1217" s="1082"/>
      <c r="DC1217" s="1082"/>
      <c r="DD1217" s="1082"/>
      <c r="DE1217" s="1082"/>
      <c r="DF1217" s="1082"/>
      <c r="DG1217" s="1082"/>
      <c r="DH1217" s="1082"/>
      <c r="DI1217" s="1082"/>
      <c r="DJ1217" s="1082"/>
      <c r="DK1217" s="1082"/>
      <c r="DL1217" s="1082"/>
      <c r="EI1217" s="1062">
        <v>0</v>
      </c>
      <c r="EJ1217" s="1082">
        <v>1</v>
      </c>
      <c r="EP1217" s="1062">
        <v>0</v>
      </c>
      <c r="EQ1217" s="1082">
        <v>1</v>
      </c>
      <c r="ER1217" s="1082" t="s">
        <v>323</v>
      </c>
      <c r="EU1217" s="1062">
        <v>4</v>
      </c>
      <c r="EV1217" s="1062">
        <v>6</v>
      </c>
      <c r="EW1217" s="1062">
        <v>7</v>
      </c>
      <c r="EX1217" s="1062">
        <v>17</v>
      </c>
      <c r="EY1217" s="1081">
        <v>1</v>
      </c>
      <c r="FB1217" s="1062">
        <v>4</v>
      </c>
      <c r="FC1217" s="1062">
        <v>7</v>
      </c>
      <c r="FD1217" s="1062">
        <v>10</v>
      </c>
      <c r="FE1217" s="1062">
        <v>21</v>
      </c>
      <c r="FF1217" s="1082">
        <v>1</v>
      </c>
      <c r="FM1217" s="1062">
        <v>0</v>
      </c>
      <c r="FN1217" s="1124">
        <v>1</v>
      </c>
      <c r="FT1217" s="1062">
        <v>0</v>
      </c>
      <c r="FU1217" s="1076">
        <v>1</v>
      </c>
      <c r="FY1217" s="1062">
        <v>2</v>
      </c>
      <c r="FZ1217" s="1062">
        <v>2</v>
      </c>
      <c r="GA1217" s="1062">
        <v>12</v>
      </c>
      <c r="GB1217" s="590">
        <v>16</v>
      </c>
      <c r="GC1217" s="1139">
        <v>1</v>
      </c>
      <c r="GE1217" s="589">
        <v>26</v>
      </c>
      <c r="GF1217" s="589">
        <v>12</v>
      </c>
      <c r="GG1217" s="589">
        <v>52</v>
      </c>
      <c r="GH1217" s="586">
        <v>1</v>
      </c>
      <c r="GI1217" s="586">
        <v>1</v>
      </c>
      <c r="GJ1217" s="586">
        <v>0</v>
      </c>
      <c r="GK1217" s="586">
        <v>0</v>
      </c>
    </row>
    <row r="1218" spans="1:193" hidden="1" x14ac:dyDescent="0.35">
      <c r="A1218" s="1225">
        <v>44426</v>
      </c>
      <c r="Q1218" s="1062">
        <v>8</v>
      </c>
      <c r="R1218" s="1062">
        <v>1</v>
      </c>
      <c r="S1218" s="1062">
        <v>6</v>
      </c>
      <c r="T1218" s="1062">
        <v>15</v>
      </c>
      <c r="U1218" s="1076">
        <v>1</v>
      </c>
      <c r="W1218" s="1062">
        <v>8</v>
      </c>
      <c r="X1218" s="1062">
        <v>1</v>
      </c>
      <c r="Y1218" s="1062">
        <v>7</v>
      </c>
      <c r="Z1218" s="1062">
        <v>16</v>
      </c>
      <c r="AA1218" s="1076">
        <v>1</v>
      </c>
      <c r="AC1218" s="1062">
        <v>5</v>
      </c>
      <c r="AD1218" s="1062">
        <v>0</v>
      </c>
      <c r="AE1218" s="1062">
        <v>5</v>
      </c>
      <c r="AF1218" s="1062">
        <v>10</v>
      </c>
      <c r="AG1218" s="1076">
        <v>1</v>
      </c>
      <c r="AJ1218" s="1062">
        <v>6</v>
      </c>
      <c r="AK1218" s="1062">
        <v>0</v>
      </c>
      <c r="AL1218" s="1062">
        <v>5</v>
      </c>
      <c r="AM1218" s="1062">
        <v>11</v>
      </c>
      <c r="AN1218" s="1076">
        <v>1</v>
      </c>
      <c r="AQ1218" s="1062">
        <v>2</v>
      </c>
      <c r="AR1218" s="1062">
        <v>2</v>
      </c>
      <c r="AS1218" s="1062">
        <v>11</v>
      </c>
      <c r="AT1218" s="1062">
        <v>15</v>
      </c>
      <c r="AU1218" s="1082">
        <v>0</v>
      </c>
      <c r="AX1218" s="1062">
        <v>2</v>
      </c>
      <c r="AY1218" s="1062">
        <v>2</v>
      </c>
      <c r="AZ1218" s="1062">
        <v>14</v>
      </c>
      <c r="BA1218" s="1062">
        <v>18</v>
      </c>
      <c r="BB1218" s="1082">
        <v>0</v>
      </c>
      <c r="BC1218" s="1082" t="s">
        <v>323</v>
      </c>
      <c r="BM1218" s="1062">
        <v>0</v>
      </c>
      <c r="BN1218" s="1062">
        <v>0</v>
      </c>
      <c r="BO1218" s="1062">
        <v>1</v>
      </c>
      <c r="BP1218" s="1062">
        <v>1</v>
      </c>
      <c r="BQ1218" s="1128">
        <v>1</v>
      </c>
      <c r="BR1218" s="1081">
        <v>0</v>
      </c>
      <c r="BS1218" s="1062">
        <v>1</v>
      </c>
      <c r="BT1218" s="1062">
        <v>1</v>
      </c>
      <c r="BU1218" s="1062">
        <v>5</v>
      </c>
      <c r="BV1218" s="1062">
        <v>7</v>
      </c>
      <c r="BW1218" s="1076">
        <v>1</v>
      </c>
      <c r="CD1218" s="1062">
        <v>0</v>
      </c>
      <c r="CE1218" s="1082">
        <v>0</v>
      </c>
      <c r="CF1218" s="1082" t="s">
        <v>323</v>
      </c>
      <c r="CK1218" s="1062">
        <v>0</v>
      </c>
      <c r="CL1218" s="1082">
        <v>0</v>
      </c>
      <c r="CP1218" s="1062">
        <v>11</v>
      </c>
      <c r="CQ1218" s="1062">
        <v>4</v>
      </c>
      <c r="CR1218" s="1062">
        <v>11</v>
      </c>
      <c r="CS1218" s="1062">
        <v>26</v>
      </c>
      <c r="CT1218" s="1082">
        <v>1</v>
      </c>
      <c r="CU1218" s="1082" t="s">
        <v>323</v>
      </c>
      <c r="CW1218" s="1062">
        <v>14</v>
      </c>
      <c r="CX1218" s="1062">
        <v>7</v>
      </c>
      <c r="CY1218" s="1062">
        <v>12</v>
      </c>
      <c r="CZ1218" s="1062">
        <v>33</v>
      </c>
      <c r="DA1218" s="1082">
        <v>1</v>
      </c>
      <c r="DB1218" s="1082"/>
      <c r="DC1218" s="1082"/>
      <c r="DD1218" s="1082"/>
      <c r="DE1218" s="1082"/>
      <c r="DF1218" s="1082"/>
      <c r="DG1218" s="1082"/>
      <c r="DH1218" s="1082"/>
      <c r="DI1218" s="1082"/>
      <c r="DJ1218" s="1082"/>
      <c r="DK1218" s="1082"/>
      <c r="DL1218" s="1082"/>
      <c r="EI1218" s="1062">
        <v>0</v>
      </c>
      <c r="EJ1218" s="1082">
        <v>1</v>
      </c>
      <c r="EP1218" s="1062">
        <v>0</v>
      </c>
      <c r="EQ1218" s="1082">
        <v>1</v>
      </c>
      <c r="ER1218" s="1082" t="s">
        <v>323</v>
      </c>
      <c r="EU1218" s="1062">
        <v>7</v>
      </c>
      <c r="EV1218" s="1062">
        <v>5</v>
      </c>
      <c r="EW1218" s="1062">
        <v>8</v>
      </c>
      <c r="EX1218" s="1062">
        <v>20</v>
      </c>
      <c r="EY1218" s="1081">
        <v>1</v>
      </c>
      <c r="FB1218" s="1062">
        <v>7</v>
      </c>
      <c r="FC1218" s="1062">
        <v>7</v>
      </c>
      <c r="FD1218" s="1062">
        <v>9</v>
      </c>
      <c r="FE1218" s="1062">
        <v>23</v>
      </c>
      <c r="FF1218" s="1082">
        <v>1</v>
      </c>
      <c r="FM1218" s="1062">
        <v>0</v>
      </c>
      <c r="FN1218" s="1124">
        <v>1</v>
      </c>
      <c r="FT1218" s="1062">
        <v>0</v>
      </c>
      <c r="FU1218" s="1076">
        <v>1</v>
      </c>
      <c r="FY1218" s="1062">
        <v>0</v>
      </c>
      <c r="FZ1218" s="1062">
        <v>3</v>
      </c>
      <c r="GA1218" s="1062">
        <v>15</v>
      </c>
      <c r="GB1218" s="590">
        <v>18</v>
      </c>
      <c r="GC1218" s="1139">
        <v>1</v>
      </c>
      <c r="GE1218" s="589">
        <v>33</v>
      </c>
      <c r="GF1218" s="589">
        <v>15</v>
      </c>
      <c r="GG1218" s="589">
        <v>57</v>
      </c>
      <c r="GH1218" s="586">
        <v>0</v>
      </c>
      <c r="GI1218" s="586">
        <v>1</v>
      </c>
      <c r="GJ1218" s="586">
        <v>1</v>
      </c>
      <c r="GK1218" s="586">
        <v>0</v>
      </c>
    </row>
    <row r="1219" spans="1:193" hidden="1" x14ac:dyDescent="0.35">
      <c r="A1219" s="1225">
        <v>44427</v>
      </c>
      <c r="Q1219" s="1062">
        <v>6</v>
      </c>
      <c r="R1219" s="1062">
        <v>3</v>
      </c>
      <c r="S1219" s="1062">
        <v>5</v>
      </c>
      <c r="T1219" s="1062">
        <v>14</v>
      </c>
      <c r="U1219" s="1076">
        <v>1</v>
      </c>
      <c r="W1219" s="1062">
        <v>8</v>
      </c>
      <c r="X1219" s="1062">
        <v>2</v>
      </c>
      <c r="Y1219" s="1062">
        <v>5</v>
      </c>
      <c r="Z1219" s="1062">
        <v>15</v>
      </c>
      <c r="AA1219" s="1076">
        <v>1</v>
      </c>
      <c r="AC1219" s="1062">
        <v>3</v>
      </c>
      <c r="AD1219" s="1062">
        <v>4</v>
      </c>
      <c r="AE1219" s="1062">
        <v>6</v>
      </c>
      <c r="AF1219" s="1062">
        <v>13</v>
      </c>
      <c r="AG1219" s="1076">
        <v>1</v>
      </c>
      <c r="AJ1219" s="1062">
        <v>3</v>
      </c>
      <c r="AK1219" s="1062">
        <v>9</v>
      </c>
      <c r="AL1219" s="1062">
        <v>7</v>
      </c>
      <c r="AM1219" s="1062">
        <v>19</v>
      </c>
      <c r="AN1219" s="1076">
        <v>1</v>
      </c>
      <c r="AQ1219" s="1062">
        <v>1</v>
      </c>
      <c r="AR1219" s="1062">
        <v>3</v>
      </c>
      <c r="AS1219" s="1062">
        <v>8</v>
      </c>
      <c r="AT1219" s="1062">
        <v>12</v>
      </c>
      <c r="AU1219" s="1082">
        <v>0</v>
      </c>
      <c r="AX1219" s="1062">
        <v>2</v>
      </c>
      <c r="AY1219" s="1062">
        <v>4</v>
      </c>
      <c r="AZ1219" s="1062">
        <v>8</v>
      </c>
      <c r="BA1219" s="1062">
        <v>14</v>
      </c>
      <c r="BB1219" s="1082">
        <v>0</v>
      </c>
      <c r="BC1219" s="1082" t="s">
        <v>323</v>
      </c>
      <c r="BM1219" s="1062">
        <v>0</v>
      </c>
      <c r="BN1219" s="1062">
        <v>1</v>
      </c>
      <c r="BO1219" s="1062">
        <v>4</v>
      </c>
      <c r="BP1219" s="1062">
        <v>5</v>
      </c>
      <c r="BQ1219" s="1128">
        <v>1</v>
      </c>
      <c r="BR1219" s="1081">
        <v>0</v>
      </c>
      <c r="BS1219" s="1062">
        <v>0</v>
      </c>
      <c r="BT1219" s="1062">
        <v>3</v>
      </c>
      <c r="BU1219" s="1062">
        <v>7</v>
      </c>
      <c r="BV1219" s="1062">
        <v>10</v>
      </c>
      <c r="BW1219" s="1076">
        <v>1</v>
      </c>
      <c r="CD1219" s="1062">
        <v>0</v>
      </c>
      <c r="CE1219" s="1082">
        <v>0</v>
      </c>
      <c r="CF1219" s="1082" t="s">
        <v>323</v>
      </c>
      <c r="CK1219" s="1062">
        <v>0</v>
      </c>
      <c r="CL1219" s="1082">
        <v>0</v>
      </c>
      <c r="CP1219" s="1062">
        <v>7</v>
      </c>
      <c r="CQ1219" s="1062">
        <v>6</v>
      </c>
      <c r="CR1219" s="1062">
        <v>8</v>
      </c>
      <c r="CS1219" s="1062">
        <v>21</v>
      </c>
      <c r="CT1219" s="1082">
        <v>1</v>
      </c>
      <c r="CU1219" s="1082" t="s">
        <v>323</v>
      </c>
      <c r="CW1219" s="1062">
        <v>8</v>
      </c>
      <c r="CX1219" s="1062">
        <v>7</v>
      </c>
      <c r="CY1219" s="1062">
        <v>9</v>
      </c>
      <c r="CZ1219" s="1062">
        <v>24</v>
      </c>
      <c r="DA1219" s="1082">
        <v>1</v>
      </c>
      <c r="DB1219" s="1082"/>
      <c r="DC1219" s="1082"/>
      <c r="DD1219" s="1082"/>
      <c r="DE1219" s="1082"/>
      <c r="DF1219" s="1082"/>
      <c r="DG1219" s="1082"/>
      <c r="DH1219" s="1082"/>
      <c r="DI1219" s="1082"/>
      <c r="DJ1219" s="1082"/>
      <c r="DK1219" s="1082"/>
      <c r="DL1219" s="1082"/>
      <c r="EI1219" s="1062">
        <v>0</v>
      </c>
      <c r="EJ1219" s="1082">
        <v>1</v>
      </c>
      <c r="EP1219" s="1062">
        <v>0</v>
      </c>
      <c r="EQ1219" s="1082">
        <v>1</v>
      </c>
      <c r="ER1219" s="1082" t="s">
        <v>323</v>
      </c>
      <c r="EU1219" s="1062">
        <v>5</v>
      </c>
      <c r="EV1219" s="1062">
        <v>6</v>
      </c>
      <c r="EW1219" s="1062">
        <v>2</v>
      </c>
      <c r="EX1219" s="1062">
        <v>13</v>
      </c>
      <c r="EY1219" s="1081">
        <v>1</v>
      </c>
      <c r="FB1219" s="1062">
        <v>4</v>
      </c>
      <c r="FC1219" s="1062">
        <v>10</v>
      </c>
      <c r="FD1219" s="1062">
        <v>2</v>
      </c>
      <c r="FE1219" s="1062">
        <v>16</v>
      </c>
      <c r="FF1219" s="1082">
        <v>1</v>
      </c>
      <c r="FM1219" s="1062">
        <v>0</v>
      </c>
      <c r="FN1219" s="1124">
        <v>1</v>
      </c>
      <c r="FT1219" s="1062">
        <v>0</v>
      </c>
      <c r="FU1219" s="1076">
        <v>1</v>
      </c>
      <c r="FY1219" s="1062">
        <v>1</v>
      </c>
      <c r="FZ1219" s="1062">
        <v>0</v>
      </c>
      <c r="GA1219" s="1062">
        <v>5</v>
      </c>
      <c r="GB1219" s="590">
        <v>6</v>
      </c>
      <c r="GC1219" s="1139">
        <v>1</v>
      </c>
      <c r="GE1219" s="589">
        <v>23</v>
      </c>
      <c r="GF1219" s="589">
        <v>23</v>
      </c>
      <c r="GG1219" s="589">
        <v>38</v>
      </c>
      <c r="GH1219" s="586">
        <v>1</v>
      </c>
      <c r="GI1219" s="586">
        <v>0</v>
      </c>
      <c r="GJ1219" s="586">
        <v>0</v>
      </c>
      <c r="GK1219" s="586">
        <v>0</v>
      </c>
    </row>
    <row r="1220" spans="1:193" hidden="1" x14ac:dyDescent="0.35">
      <c r="A1220" s="1227">
        <v>44428</v>
      </c>
      <c r="Q1220" s="1062">
        <v>2</v>
      </c>
      <c r="R1220" s="1062">
        <v>3</v>
      </c>
      <c r="S1220" s="1062">
        <v>6</v>
      </c>
      <c r="T1220" s="1062">
        <v>11</v>
      </c>
      <c r="U1220" s="1076">
        <v>1</v>
      </c>
      <c r="W1220" s="1062">
        <v>2</v>
      </c>
      <c r="X1220" s="1062">
        <v>5</v>
      </c>
      <c r="Y1220" s="1062">
        <v>6</v>
      </c>
      <c r="Z1220" s="1062">
        <v>13</v>
      </c>
      <c r="AA1220" s="1076">
        <v>1</v>
      </c>
      <c r="AC1220" s="1062">
        <v>4</v>
      </c>
      <c r="AD1220" s="1062">
        <v>2</v>
      </c>
      <c r="AE1220" s="1062">
        <v>4</v>
      </c>
      <c r="AF1220" s="1062">
        <v>10</v>
      </c>
      <c r="AG1220" s="1076">
        <v>1</v>
      </c>
      <c r="AJ1220" s="1062">
        <v>4</v>
      </c>
      <c r="AK1220" s="1062">
        <v>3</v>
      </c>
      <c r="AL1220" s="1062">
        <v>4</v>
      </c>
      <c r="AM1220" s="1062">
        <v>11</v>
      </c>
      <c r="AN1220" s="1076">
        <v>1</v>
      </c>
      <c r="AQ1220" s="1062">
        <v>2</v>
      </c>
      <c r="AR1220" s="1062">
        <v>5</v>
      </c>
      <c r="AS1220" s="1062">
        <v>7</v>
      </c>
      <c r="AT1220" s="1062">
        <v>14</v>
      </c>
      <c r="AU1220" s="1082">
        <v>0</v>
      </c>
      <c r="AX1220" s="1062">
        <v>3</v>
      </c>
      <c r="AY1220" s="1062">
        <v>5</v>
      </c>
      <c r="AZ1220" s="1062">
        <v>9</v>
      </c>
      <c r="BA1220" s="1062">
        <v>17</v>
      </c>
      <c r="BB1220" s="1082">
        <v>0</v>
      </c>
      <c r="BC1220" s="1082" t="s">
        <v>323</v>
      </c>
      <c r="BM1220" s="1062">
        <v>1</v>
      </c>
      <c r="BN1220" s="1062">
        <v>2</v>
      </c>
      <c r="BO1220" s="1062">
        <v>4</v>
      </c>
      <c r="BP1220" s="1062">
        <v>7</v>
      </c>
      <c r="BQ1220" s="1128">
        <v>1</v>
      </c>
      <c r="BR1220" s="1081">
        <v>0</v>
      </c>
      <c r="BS1220" s="1062">
        <v>1</v>
      </c>
      <c r="BT1220" s="1062">
        <v>4</v>
      </c>
      <c r="BU1220" s="1062">
        <v>6</v>
      </c>
      <c r="BV1220" s="1062">
        <v>11</v>
      </c>
      <c r="BW1220" s="1076">
        <v>1</v>
      </c>
      <c r="CD1220" s="1062">
        <v>0</v>
      </c>
      <c r="CE1220" s="1082">
        <v>0</v>
      </c>
      <c r="CF1220" s="1082" t="s">
        <v>323</v>
      </c>
      <c r="CK1220" s="1062">
        <v>0</v>
      </c>
      <c r="CL1220" s="1082">
        <v>0</v>
      </c>
      <c r="CP1220" s="1062">
        <v>5</v>
      </c>
      <c r="CQ1220" s="1062">
        <v>1</v>
      </c>
      <c r="CR1220" s="1062">
        <v>6</v>
      </c>
      <c r="CS1220" s="1062">
        <v>12</v>
      </c>
      <c r="CT1220" s="1082">
        <v>1</v>
      </c>
      <c r="CU1220" s="1082" t="s">
        <v>323</v>
      </c>
      <c r="CW1220" s="1062">
        <v>5</v>
      </c>
      <c r="CX1220" s="1062">
        <v>2</v>
      </c>
      <c r="CY1220" s="1062">
        <v>9</v>
      </c>
      <c r="CZ1220" s="1062">
        <v>16</v>
      </c>
      <c r="DA1220" s="1082">
        <v>1</v>
      </c>
      <c r="DB1220" s="1082"/>
      <c r="DC1220" s="1082"/>
      <c r="DD1220" s="1082"/>
      <c r="DE1220" s="1082"/>
      <c r="DF1220" s="1082"/>
      <c r="DG1220" s="1082"/>
      <c r="DH1220" s="1082"/>
      <c r="DI1220" s="1082"/>
      <c r="DJ1220" s="1082"/>
      <c r="DK1220" s="1082"/>
      <c r="DL1220" s="1082"/>
      <c r="EI1220" s="1062">
        <v>0</v>
      </c>
      <c r="EJ1220" s="1082">
        <v>1</v>
      </c>
      <c r="EP1220" s="1062">
        <v>0</v>
      </c>
      <c r="EQ1220" s="1082">
        <v>1</v>
      </c>
      <c r="ER1220" s="1082" t="s">
        <v>323</v>
      </c>
      <c r="EU1220" s="1062">
        <v>4</v>
      </c>
      <c r="EV1220" s="1062">
        <v>1</v>
      </c>
      <c r="EW1220" s="1062">
        <v>7</v>
      </c>
      <c r="EX1220" s="1062">
        <v>12</v>
      </c>
      <c r="EY1220" s="1081">
        <v>1</v>
      </c>
      <c r="FB1220" s="1062">
        <v>5</v>
      </c>
      <c r="FC1220" s="1062">
        <v>6</v>
      </c>
      <c r="FD1220" s="1062">
        <v>9</v>
      </c>
      <c r="FE1220" s="1062">
        <v>20</v>
      </c>
      <c r="FF1220" s="1082">
        <v>1</v>
      </c>
      <c r="FM1220" s="1062">
        <v>0</v>
      </c>
      <c r="FN1220" s="1124">
        <v>1</v>
      </c>
      <c r="FT1220" s="1062">
        <v>0</v>
      </c>
      <c r="FU1220" s="1076">
        <v>1</v>
      </c>
      <c r="FY1220" s="1062">
        <v>0</v>
      </c>
      <c r="FZ1220" s="1062">
        <v>1</v>
      </c>
      <c r="GA1220" s="1062">
        <v>2</v>
      </c>
      <c r="GB1220" s="590">
        <v>3</v>
      </c>
      <c r="GC1220" s="1139">
        <v>1</v>
      </c>
      <c r="GE1220" s="589">
        <v>18</v>
      </c>
      <c r="GF1220" s="589">
        <v>15</v>
      </c>
      <c r="GG1220" s="589">
        <v>36</v>
      </c>
      <c r="GH1220" s="586">
        <v>0</v>
      </c>
      <c r="GI1220" s="586">
        <v>0</v>
      </c>
      <c r="GJ1220" s="586">
        <v>0</v>
      </c>
      <c r="GK1220" s="586">
        <v>0</v>
      </c>
    </row>
    <row r="1221" spans="1:193" hidden="1" x14ac:dyDescent="0.35">
      <c r="A1221" s="1225">
        <v>44431</v>
      </c>
      <c r="Q1221" s="1062">
        <v>7</v>
      </c>
      <c r="R1221" s="1062">
        <v>2</v>
      </c>
      <c r="S1221" s="1062">
        <v>14</v>
      </c>
      <c r="T1221" s="1062">
        <v>23</v>
      </c>
      <c r="U1221" s="1076">
        <v>1</v>
      </c>
      <c r="W1221" s="1062">
        <v>8</v>
      </c>
      <c r="X1221" s="1062">
        <v>4</v>
      </c>
      <c r="Y1221" s="1062">
        <v>16</v>
      </c>
      <c r="Z1221" s="1062">
        <v>28</v>
      </c>
      <c r="AA1221" s="1076">
        <v>1</v>
      </c>
      <c r="AC1221" s="1062">
        <v>6</v>
      </c>
      <c r="AD1221" s="1062">
        <v>2</v>
      </c>
      <c r="AE1221" s="1062">
        <v>12</v>
      </c>
      <c r="AF1221" s="1062">
        <v>20</v>
      </c>
      <c r="AG1221" s="1076">
        <v>1</v>
      </c>
      <c r="AJ1221" s="1062">
        <v>6</v>
      </c>
      <c r="AK1221" s="1062">
        <v>5</v>
      </c>
      <c r="AL1221" s="1062">
        <v>12</v>
      </c>
      <c r="AM1221" s="1062">
        <v>23</v>
      </c>
      <c r="AN1221" s="1076">
        <v>1</v>
      </c>
      <c r="AQ1221" s="1062">
        <v>0</v>
      </c>
      <c r="AR1221" s="1062">
        <v>0</v>
      </c>
      <c r="AS1221" s="1062">
        <v>0</v>
      </c>
      <c r="AT1221" s="1062">
        <v>0</v>
      </c>
      <c r="AU1221" s="1082">
        <v>0</v>
      </c>
      <c r="AX1221" s="1062">
        <v>0</v>
      </c>
      <c r="AY1221" s="1062">
        <v>0</v>
      </c>
      <c r="AZ1221" s="1062">
        <v>0</v>
      </c>
      <c r="BA1221" s="1062">
        <v>0</v>
      </c>
      <c r="BB1221" s="1082">
        <v>0</v>
      </c>
      <c r="BC1221" s="1082" t="s">
        <v>323</v>
      </c>
      <c r="BM1221" s="1062">
        <v>1</v>
      </c>
      <c r="BN1221" s="1062">
        <v>0</v>
      </c>
      <c r="BO1221" s="1062">
        <v>4</v>
      </c>
      <c r="BP1221" s="1062">
        <v>5</v>
      </c>
      <c r="BQ1221" s="1128">
        <v>1</v>
      </c>
      <c r="BR1221" s="1081">
        <v>0</v>
      </c>
      <c r="BS1221" s="1062">
        <v>1</v>
      </c>
      <c r="BT1221" s="1062">
        <v>0</v>
      </c>
      <c r="BU1221" s="1062">
        <v>4</v>
      </c>
      <c r="BV1221" s="1062">
        <v>5</v>
      </c>
      <c r="BW1221" s="1076">
        <v>1</v>
      </c>
      <c r="CD1221" s="1062">
        <v>0</v>
      </c>
      <c r="CE1221" s="1082">
        <v>0</v>
      </c>
      <c r="CF1221" s="1082" t="s">
        <v>323</v>
      </c>
      <c r="CK1221" s="1062">
        <v>0</v>
      </c>
      <c r="CL1221" s="1082">
        <v>0</v>
      </c>
      <c r="CP1221" s="1062">
        <v>11</v>
      </c>
      <c r="CQ1221" s="1062">
        <v>3</v>
      </c>
      <c r="CR1221" s="1062">
        <v>5</v>
      </c>
      <c r="CS1221" s="1062">
        <v>19</v>
      </c>
      <c r="CT1221" s="1082">
        <v>1</v>
      </c>
      <c r="CU1221" s="1082" t="s">
        <v>323</v>
      </c>
      <c r="CW1221" s="1062">
        <v>11</v>
      </c>
      <c r="CX1221" s="1062">
        <v>3</v>
      </c>
      <c r="CY1221" s="1062">
        <v>6</v>
      </c>
      <c r="CZ1221" s="1062">
        <v>20</v>
      </c>
      <c r="DA1221" s="1082">
        <v>1</v>
      </c>
      <c r="DB1221" s="1082"/>
      <c r="DC1221" s="1082"/>
      <c r="DD1221" s="1082"/>
      <c r="DE1221" s="1082"/>
      <c r="DF1221" s="1082"/>
      <c r="DG1221" s="1082"/>
      <c r="DH1221" s="1082"/>
      <c r="DI1221" s="1082"/>
      <c r="DJ1221" s="1082"/>
      <c r="DK1221" s="1082"/>
      <c r="DL1221" s="1082"/>
      <c r="EI1221" s="1062">
        <v>0</v>
      </c>
      <c r="EJ1221" s="1082">
        <v>1</v>
      </c>
      <c r="EP1221" s="1062">
        <v>0</v>
      </c>
      <c r="EQ1221" s="1082">
        <v>1</v>
      </c>
      <c r="ER1221" s="1082" t="s">
        <v>323</v>
      </c>
      <c r="EU1221" s="1062">
        <v>6</v>
      </c>
      <c r="EV1221" s="1062">
        <v>2</v>
      </c>
      <c r="EW1221" s="1062">
        <v>6</v>
      </c>
      <c r="EX1221" s="1062">
        <v>14</v>
      </c>
      <c r="EY1221" s="1081">
        <v>1</v>
      </c>
      <c r="FB1221" s="1062">
        <v>6</v>
      </c>
      <c r="FC1221" s="1062">
        <v>3</v>
      </c>
      <c r="FD1221" s="1062">
        <v>7</v>
      </c>
      <c r="FE1221" s="1062">
        <v>16</v>
      </c>
      <c r="FF1221" s="1082">
        <v>1</v>
      </c>
      <c r="FM1221" s="1062">
        <v>0</v>
      </c>
      <c r="FN1221" s="1124">
        <v>1</v>
      </c>
      <c r="FT1221" s="1062">
        <v>0</v>
      </c>
      <c r="FU1221" s="1076">
        <v>1</v>
      </c>
      <c r="FY1221" s="1062">
        <v>0</v>
      </c>
      <c r="FZ1221" s="1062">
        <v>2</v>
      </c>
      <c r="GA1221" s="1062">
        <v>1</v>
      </c>
      <c r="GB1221" s="590">
        <v>3</v>
      </c>
      <c r="GC1221" s="1139">
        <v>1</v>
      </c>
      <c r="GE1221" s="589">
        <v>31</v>
      </c>
      <c r="GF1221" s="589">
        <v>11</v>
      </c>
      <c r="GG1221" s="589">
        <v>42</v>
      </c>
      <c r="GH1221" s="586">
        <v>0</v>
      </c>
      <c r="GI1221" s="586">
        <v>3</v>
      </c>
      <c r="GJ1221" s="586">
        <v>0</v>
      </c>
      <c r="GK1221" s="586">
        <v>0</v>
      </c>
    </row>
    <row r="1222" spans="1:193" hidden="1" x14ac:dyDescent="0.35">
      <c r="A1222" s="1225">
        <v>44432</v>
      </c>
      <c r="Q1222" s="1062">
        <v>7</v>
      </c>
      <c r="R1222" s="1062">
        <v>2</v>
      </c>
      <c r="S1222" s="1062">
        <v>8</v>
      </c>
      <c r="T1222" s="1062">
        <v>17</v>
      </c>
      <c r="U1222" s="1076">
        <v>1</v>
      </c>
      <c r="W1222" s="1062">
        <v>7</v>
      </c>
      <c r="X1222" s="1062">
        <v>2</v>
      </c>
      <c r="Y1222" s="1062">
        <v>11</v>
      </c>
      <c r="Z1222" s="1062">
        <v>20</v>
      </c>
      <c r="AA1222" s="1076">
        <v>1</v>
      </c>
      <c r="AC1222" s="1062">
        <v>6</v>
      </c>
      <c r="AD1222" s="1062">
        <v>7</v>
      </c>
      <c r="AE1222" s="1062">
        <v>6</v>
      </c>
      <c r="AF1222" s="1062">
        <v>19</v>
      </c>
      <c r="AG1222" s="1076">
        <v>1</v>
      </c>
      <c r="AJ1222" s="1062">
        <v>7</v>
      </c>
      <c r="AK1222" s="1062">
        <v>7</v>
      </c>
      <c r="AL1222" s="1062">
        <v>9</v>
      </c>
      <c r="AM1222" s="1062">
        <v>23</v>
      </c>
      <c r="AN1222" s="1076">
        <v>1</v>
      </c>
      <c r="AQ1222" s="1062">
        <v>1</v>
      </c>
      <c r="AR1222" s="1062">
        <v>6</v>
      </c>
      <c r="AS1222" s="1062">
        <v>10</v>
      </c>
      <c r="AT1222" s="1062">
        <v>17</v>
      </c>
      <c r="AU1222" s="1082">
        <v>0</v>
      </c>
      <c r="AX1222" s="1062">
        <v>1</v>
      </c>
      <c r="AY1222" s="1062">
        <v>7</v>
      </c>
      <c r="AZ1222" s="1062">
        <v>12</v>
      </c>
      <c r="BA1222" s="1062">
        <v>20</v>
      </c>
      <c r="BB1222" s="1082">
        <v>0</v>
      </c>
      <c r="BC1222" s="1082" t="s">
        <v>323</v>
      </c>
      <c r="BM1222" s="1062">
        <v>0</v>
      </c>
      <c r="BN1222" s="1062">
        <v>2</v>
      </c>
      <c r="BO1222" s="1062">
        <v>0</v>
      </c>
      <c r="BP1222" s="1062">
        <v>2</v>
      </c>
      <c r="BQ1222" s="1128">
        <v>1</v>
      </c>
      <c r="BR1222" s="1081">
        <v>0</v>
      </c>
      <c r="BS1222" s="1062">
        <v>0</v>
      </c>
      <c r="BT1222" s="1062">
        <v>2</v>
      </c>
      <c r="BU1222" s="1062">
        <v>1</v>
      </c>
      <c r="BV1222" s="1062">
        <v>3</v>
      </c>
      <c r="BW1222" s="1076">
        <v>1</v>
      </c>
      <c r="CD1222" s="1062">
        <v>0</v>
      </c>
      <c r="CE1222" s="1082">
        <v>0</v>
      </c>
      <c r="CF1222" s="1082" t="s">
        <v>323</v>
      </c>
      <c r="CK1222" s="1062">
        <v>0</v>
      </c>
      <c r="CL1222" s="1082">
        <v>0</v>
      </c>
      <c r="CP1222" s="1062">
        <v>4</v>
      </c>
      <c r="CQ1222" s="1062">
        <v>3</v>
      </c>
      <c r="CR1222" s="1062">
        <v>6</v>
      </c>
      <c r="CS1222" s="1062">
        <v>13</v>
      </c>
      <c r="CT1222" s="1082">
        <v>1</v>
      </c>
      <c r="CU1222" s="1082" t="s">
        <v>323</v>
      </c>
      <c r="CW1222" s="1062">
        <v>4</v>
      </c>
      <c r="CX1222" s="1062">
        <v>5</v>
      </c>
      <c r="CY1222" s="1062">
        <v>10</v>
      </c>
      <c r="CZ1222" s="1062">
        <v>19</v>
      </c>
      <c r="DA1222" s="1082">
        <v>1</v>
      </c>
      <c r="DB1222" s="1082"/>
      <c r="DC1222" s="1082"/>
      <c r="DD1222" s="1082"/>
      <c r="DE1222" s="1082"/>
      <c r="DF1222" s="1082"/>
      <c r="DG1222" s="1082"/>
      <c r="DH1222" s="1082"/>
      <c r="DI1222" s="1082"/>
      <c r="DJ1222" s="1082"/>
      <c r="DK1222" s="1082"/>
      <c r="DL1222" s="1082"/>
      <c r="EI1222" s="1062">
        <v>0</v>
      </c>
      <c r="EJ1222" s="1082">
        <v>1</v>
      </c>
      <c r="EP1222" s="1062">
        <v>0</v>
      </c>
      <c r="EQ1222" s="1082">
        <v>1</v>
      </c>
      <c r="ER1222" s="1082" t="s">
        <v>323</v>
      </c>
      <c r="EU1222" s="1062">
        <v>6</v>
      </c>
      <c r="EV1222" s="1062">
        <v>2</v>
      </c>
      <c r="EW1222" s="1062">
        <v>10</v>
      </c>
      <c r="EX1222" s="1062">
        <v>18</v>
      </c>
      <c r="EY1222" s="1081">
        <v>1</v>
      </c>
      <c r="FB1222" s="1062">
        <v>6</v>
      </c>
      <c r="FC1222" s="1062">
        <v>4</v>
      </c>
      <c r="FD1222" s="1062">
        <v>12</v>
      </c>
      <c r="FE1222" s="1062">
        <v>22</v>
      </c>
      <c r="FF1222" s="1082">
        <v>1</v>
      </c>
      <c r="FM1222" s="1062">
        <v>0</v>
      </c>
      <c r="FN1222" s="1124">
        <v>1</v>
      </c>
      <c r="FT1222" s="1062">
        <v>0</v>
      </c>
      <c r="FU1222" s="1076">
        <v>1</v>
      </c>
      <c r="FY1222" s="1062">
        <v>0</v>
      </c>
      <c r="FZ1222" s="1062">
        <v>3</v>
      </c>
      <c r="GA1222" s="1062">
        <v>6</v>
      </c>
      <c r="GB1222" s="590">
        <v>9</v>
      </c>
      <c r="GC1222" s="1139">
        <v>1</v>
      </c>
      <c r="GE1222" s="589">
        <v>24</v>
      </c>
      <c r="GF1222" s="589">
        <v>25</v>
      </c>
      <c r="GG1222" s="589">
        <v>46</v>
      </c>
      <c r="GH1222" s="586">
        <v>0</v>
      </c>
      <c r="GI1222" s="586">
        <v>2</v>
      </c>
      <c r="GJ1222" s="586">
        <v>0</v>
      </c>
      <c r="GK1222" s="586">
        <v>0</v>
      </c>
    </row>
    <row r="1223" spans="1:193" hidden="1" x14ac:dyDescent="0.35">
      <c r="A1223" s="1225">
        <v>44433</v>
      </c>
      <c r="Q1223" s="1062">
        <v>5</v>
      </c>
      <c r="R1223" s="1062">
        <v>0</v>
      </c>
      <c r="S1223" s="1062">
        <v>4</v>
      </c>
      <c r="T1223" s="1062">
        <v>9</v>
      </c>
      <c r="U1223" s="1076">
        <v>1</v>
      </c>
      <c r="W1223" s="1062">
        <v>5</v>
      </c>
      <c r="X1223" s="1062">
        <v>1</v>
      </c>
      <c r="Y1223" s="1062">
        <v>10</v>
      </c>
      <c r="Z1223" s="1062">
        <v>16</v>
      </c>
      <c r="AA1223" s="1076">
        <v>1</v>
      </c>
      <c r="AC1223" s="1062">
        <v>6</v>
      </c>
      <c r="AD1223" s="1062">
        <v>3</v>
      </c>
      <c r="AE1223" s="1062">
        <v>10</v>
      </c>
      <c r="AF1223" s="1062">
        <v>19</v>
      </c>
      <c r="AG1223" s="1076">
        <v>1</v>
      </c>
      <c r="AJ1223" s="1062">
        <v>7</v>
      </c>
      <c r="AK1223" s="1062">
        <v>6</v>
      </c>
      <c r="AL1223" s="1062">
        <v>13</v>
      </c>
      <c r="AM1223" s="1062">
        <v>26</v>
      </c>
      <c r="AN1223" s="1076">
        <v>1</v>
      </c>
      <c r="AQ1223" s="1062">
        <v>6</v>
      </c>
      <c r="AR1223" s="1062">
        <v>4</v>
      </c>
      <c r="AS1223" s="1062">
        <v>5</v>
      </c>
      <c r="AT1223" s="1062">
        <v>15</v>
      </c>
      <c r="AU1223" s="1082">
        <v>0</v>
      </c>
      <c r="AX1223" s="1062">
        <v>6</v>
      </c>
      <c r="AY1223" s="1062">
        <v>5</v>
      </c>
      <c r="AZ1223" s="1062">
        <v>6</v>
      </c>
      <c r="BA1223" s="1062">
        <v>17</v>
      </c>
      <c r="BB1223" s="1082">
        <v>0</v>
      </c>
      <c r="BC1223" s="1082" t="s">
        <v>323</v>
      </c>
      <c r="BM1223" s="1062">
        <v>0</v>
      </c>
      <c r="BN1223" s="1062">
        <v>2</v>
      </c>
      <c r="BO1223" s="1062">
        <v>4</v>
      </c>
      <c r="BP1223" s="1062">
        <v>6</v>
      </c>
      <c r="BQ1223" s="1128">
        <v>1</v>
      </c>
      <c r="BR1223" s="1081">
        <v>0</v>
      </c>
      <c r="BS1223" s="1062">
        <v>0</v>
      </c>
      <c r="BT1223" s="1062">
        <v>5</v>
      </c>
      <c r="BU1223" s="1062">
        <v>6</v>
      </c>
      <c r="BV1223" s="1062">
        <v>11</v>
      </c>
      <c r="BW1223" s="1076">
        <v>1</v>
      </c>
      <c r="CD1223" s="1062">
        <v>0</v>
      </c>
      <c r="CE1223" s="1082">
        <v>0</v>
      </c>
      <c r="CF1223" s="1082" t="s">
        <v>323</v>
      </c>
      <c r="CK1223" s="1062">
        <v>0</v>
      </c>
      <c r="CL1223" s="1082">
        <v>0</v>
      </c>
      <c r="CP1223" s="1062">
        <v>9</v>
      </c>
      <c r="CQ1223" s="1062">
        <v>6</v>
      </c>
      <c r="CR1223" s="1062">
        <v>14</v>
      </c>
      <c r="CS1223" s="1062">
        <v>29</v>
      </c>
      <c r="CT1223" s="1082">
        <v>1</v>
      </c>
      <c r="CU1223" s="1082" t="s">
        <v>323</v>
      </c>
      <c r="CW1223" s="1062">
        <v>9</v>
      </c>
      <c r="CX1223" s="1062">
        <v>8</v>
      </c>
      <c r="CY1223" s="1062">
        <v>17</v>
      </c>
      <c r="CZ1223" s="1062">
        <v>34</v>
      </c>
      <c r="DA1223" s="1082">
        <v>1</v>
      </c>
      <c r="DB1223" s="1082"/>
      <c r="DC1223" s="1082"/>
      <c r="DD1223" s="1082"/>
      <c r="DE1223" s="1082"/>
      <c r="DF1223" s="1082"/>
      <c r="DG1223" s="1082"/>
      <c r="DH1223" s="1082"/>
      <c r="DI1223" s="1082"/>
      <c r="DJ1223" s="1082"/>
      <c r="DK1223" s="1082"/>
      <c r="DL1223" s="1082"/>
      <c r="EI1223" s="1062">
        <v>0</v>
      </c>
      <c r="EJ1223" s="1082">
        <v>1</v>
      </c>
      <c r="EP1223" s="1062">
        <v>0</v>
      </c>
      <c r="EQ1223" s="1082">
        <v>1</v>
      </c>
      <c r="ER1223" s="1082" t="s">
        <v>323</v>
      </c>
      <c r="EU1223" s="1062">
        <v>4</v>
      </c>
      <c r="EV1223" s="1062">
        <v>4</v>
      </c>
      <c r="EW1223" s="1062">
        <v>9</v>
      </c>
      <c r="EX1223" s="1062">
        <v>17</v>
      </c>
      <c r="EY1223" s="1081">
        <v>1</v>
      </c>
      <c r="FB1223" s="1062">
        <v>4</v>
      </c>
      <c r="FC1223" s="1062">
        <v>7</v>
      </c>
      <c r="FD1223" s="1062">
        <v>11</v>
      </c>
      <c r="FE1223" s="1062">
        <v>22</v>
      </c>
      <c r="FF1223" s="1082">
        <v>1</v>
      </c>
      <c r="FM1223" s="1062">
        <v>0</v>
      </c>
      <c r="FN1223" s="1124">
        <v>1</v>
      </c>
      <c r="FT1223" s="1062">
        <v>0</v>
      </c>
      <c r="FU1223" s="1076">
        <v>1</v>
      </c>
      <c r="FY1223" s="1062">
        <v>3</v>
      </c>
      <c r="FZ1223" s="1062">
        <v>0</v>
      </c>
      <c r="GA1223" s="1062">
        <v>6</v>
      </c>
      <c r="GB1223" s="590">
        <v>9</v>
      </c>
      <c r="GC1223" s="1139">
        <v>1</v>
      </c>
      <c r="GE1223" s="589">
        <v>33</v>
      </c>
      <c r="GF1223" s="589">
        <v>19</v>
      </c>
      <c r="GG1223" s="589">
        <v>52</v>
      </c>
      <c r="GH1223" s="586">
        <v>1</v>
      </c>
      <c r="GI1223" s="586">
        <v>2</v>
      </c>
      <c r="GJ1223" s="586">
        <v>0</v>
      </c>
      <c r="GK1223" s="586">
        <v>0</v>
      </c>
    </row>
    <row r="1224" spans="1:193" hidden="1" x14ac:dyDescent="0.35">
      <c r="A1224" s="1225">
        <v>44434</v>
      </c>
      <c r="Q1224" s="1062">
        <v>7</v>
      </c>
      <c r="R1224" s="1062">
        <v>0</v>
      </c>
      <c r="S1224" s="1062">
        <v>12</v>
      </c>
      <c r="T1224" s="1062">
        <v>19</v>
      </c>
      <c r="U1224" s="1076">
        <v>1</v>
      </c>
      <c r="W1224" s="1062">
        <v>8</v>
      </c>
      <c r="X1224" s="1062">
        <v>0</v>
      </c>
      <c r="Y1224" s="1062">
        <v>14</v>
      </c>
      <c r="Z1224" s="1062">
        <v>22</v>
      </c>
      <c r="AA1224" s="1076">
        <v>1</v>
      </c>
      <c r="AC1224" s="1062">
        <v>6</v>
      </c>
      <c r="AD1224" s="1062">
        <v>0</v>
      </c>
      <c r="AE1224" s="1062">
        <v>4</v>
      </c>
      <c r="AF1224" s="1062">
        <v>10</v>
      </c>
      <c r="AG1224" s="1076">
        <v>1</v>
      </c>
      <c r="AJ1224" s="1062">
        <v>6</v>
      </c>
      <c r="AK1224" s="1062">
        <v>0</v>
      </c>
      <c r="AL1224" s="1062">
        <v>7</v>
      </c>
      <c r="AM1224" s="1062">
        <v>13</v>
      </c>
      <c r="AN1224" s="1076">
        <v>1</v>
      </c>
      <c r="AQ1224" s="1062">
        <v>2</v>
      </c>
      <c r="AR1224" s="1062">
        <v>4</v>
      </c>
      <c r="AS1224" s="1062">
        <v>8</v>
      </c>
      <c r="AT1224" s="1062">
        <v>14</v>
      </c>
      <c r="AU1224" s="1082">
        <v>0</v>
      </c>
      <c r="AX1224" s="1062">
        <v>2</v>
      </c>
      <c r="AY1224" s="1062">
        <v>4</v>
      </c>
      <c r="AZ1224" s="1062">
        <v>10</v>
      </c>
      <c r="BA1224" s="1062">
        <v>16</v>
      </c>
      <c r="BB1224" s="1082">
        <v>0</v>
      </c>
      <c r="BC1224" s="1082" t="s">
        <v>323</v>
      </c>
      <c r="BM1224" s="1062">
        <v>1</v>
      </c>
      <c r="BN1224" s="1062">
        <v>2</v>
      </c>
      <c r="BO1224" s="1062">
        <v>8</v>
      </c>
      <c r="BP1224" s="1062">
        <v>11</v>
      </c>
      <c r="BQ1224" s="1128">
        <v>1</v>
      </c>
      <c r="BR1224" s="1081">
        <v>0</v>
      </c>
      <c r="BS1224" s="1062">
        <v>1</v>
      </c>
      <c r="BT1224" s="1062">
        <v>4</v>
      </c>
      <c r="BU1224" s="1062">
        <v>10</v>
      </c>
      <c r="BV1224" s="1062">
        <v>15</v>
      </c>
      <c r="BW1224" s="1076">
        <v>1</v>
      </c>
      <c r="CD1224" s="1062">
        <v>0</v>
      </c>
      <c r="CE1224" s="1082">
        <v>0</v>
      </c>
      <c r="CF1224" s="1082" t="s">
        <v>323</v>
      </c>
      <c r="CK1224" s="1062">
        <v>0</v>
      </c>
      <c r="CL1224" s="1082">
        <v>0</v>
      </c>
      <c r="CP1224" s="1062">
        <v>10</v>
      </c>
      <c r="CQ1224" s="1062">
        <v>4</v>
      </c>
      <c r="CR1224" s="1062">
        <v>6</v>
      </c>
      <c r="CS1224" s="1062">
        <v>20</v>
      </c>
      <c r="CT1224" s="1082">
        <v>1</v>
      </c>
      <c r="CU1224" s="1082" t="s">
        <v>323</v>
      </c>
      <c r="CW1224" s="1062">
        <v>10</v>
      </c>
      <c r="CX1224" s="1062">
        <v>5</v>
      </c>
      <c r="CY1224" s="1062">
        <v>14</v>
      </c>
      <c r="CZ1224" s="1062">
        <v>29</v>
      </c>
      <c r="DA1224" s="1082">
        <v>1</v>
      </c>
      <c r="DB1224" s="1082"/>
      <c r="DC1224" s="1082"/>
      <c r="DD1224" s="1082"/>
      <c r="DE1224" s="1082"/>
      <c r="DF1224" s="1082"/>
      <c r="DG1224" s="1082"/>
      <c r="DH1224" s="1082"/>
      <c r="DI1224" s="1082"/>
      <c r="DJ1224" s="1082"/>
      <c r="DK1224" s="1082"/>
      <c r="DL1224" s="1082"/>
      <c r="EI1224" s="1062">
        <v>0</v>
      </c>
      <c r="EJ1224" s="1082">
        <v>1</v>
      </c>
      <c r="EP1224" s="1062">
        <v>0</v>
      </c>
      <c r="EQ1224" s="1082">
        <v>1</v>
      </c>
      <c r="ER1224" s="1082" t="s">
        <v>323</v>
      </c>
      <c r="EU1224" s="1062">
        <v>3</v>
      </c>
      <c r="EV1224" s="1062">
        <v>1</v>
      </c>
      <c r="EW1224" s="1062">
        <v>4</v>
      </c>
      <c r="EX1224" s="1062">
        <v>8</v>
      </c>
      <c r="EY1224" s="1081">
        <v>1</v>
      </c>
      <c r="FB1224" s="1062">
        <v>5</v>
      </c>
      <c r="FC1224" s="1062">
        <v>4</v>
      </c>
      <c r="FD1224" s="1062">
        <v>9</v>
      </c>
      <c r="FE1224" s="1062">
        <v>18</v>
      </c>
      <c r="FF1224" s="1082">
        <v>1</v>
      </c>
      <c r="FM1224" s="1062">
        <v>0</v>
      </c>
      <c r="FN1224" s="1124">
        <v>1</v>
      </c>
      <c r="FT1224" s="1062">
        <v>0</v>
      </c>
      <c r="FU1224" s="1076">
        <v>1</v>
      </c>
      <c r="FY1224" s="1062">
        <v>6</v>
      </c>
      <c r="FZ1224" s="1062">
        <v>2</v>
      </c>
      <c r="GA1224" s="1062">
        <v>5</v>
      </c>
      <c r="GB1224" s="590">
        <v>13</v>
      </c>
      <c r="GC1224" s="1139">
        <v>1</v>
      </c>
      <c r="GE1224" s="589">
        <v>35</v>
      </c>
      <c r="GF1224" s="589">
        <v>13</v>
      </c>
      <c r="GG1224" s="589">
        <v>47</v>
      </c>
      <c r="GH1224" s="586">
        <v>1</v>
      </c>
      <c r="GI1224" s="586">
        <v>3</v>
      </c>
      <c r="GJ1224" s="586">
        <v>0</v>
      </c>
      <c r="GK1224" s="586">
        <v>0</v>
      </c>
    </row>
    <row r="1225" spans="1:193" hidden="1" x14ac:dyDescent="0.35">
      <c r="A1225" s="1227">
        <v>44435</v>
      </c>
      <c r="Q1225" s="1062">
        <v>7</v>
      </c>
      <c r="R1225" s="1062">
        <v>0</v>
      </c>
      <c r="S1225" s="1062">
        <v>3</v>
      </c>
      <c r="T1225" s="1062">
        <v>10</v>
      </c>
      <c r="U1225" s="1076">
        <v>1</v>
      </c>
      <c r="W1225" s="1062">
        <v>7</v>
      </c>
      <c r="X1225" s="1062">
        <v>0</v>
      </c>
      <c r="Y1225" s="1062">
        <v>4</v>
      </c>
      <c r="Z1225" s="1062">
        <v>11</v>
      </c>
      <c r="AA1225" s="1076">
        <v>1</v>
      </c>
      <c r="AC1225" s="1062">
        <v>7</v>
      </c>
      <c r="AD1225" s="1062">
        <v>0</v>
      </c>
      <c r="AE1225" s="1062">
        <v>2</v>
      </c>
      <c r="AF1225" s="1062">
        <v>9</v>
      </c>
      <c r="AG1225" s="1076">
        <v>1</v>
      </c>
      <c r="AJ1225" s="1062">
        <v>7</v>
      </c>
      <c r="AK1225" s="1062">
        <v>2</v>
      </c>
      <c r="AL1225" s="1062">
        <v>3</v>
      </c>
      <c r="AM1225" s="1062">
        <v>12</v>
      </c>
      <c r="AN1225" s="1076">
        <v>1</v>
      </c>
      <c r="AQ1225" s="1062">
        <v>1</v>
      </c>
      <c r="AR1225" s="1062">
        <v>1</v>
      </c>
      <c r="AS1225" s="1062">
        <v>3</v>
      </c>
      <c r="AT1225" s="1062">
        <v>5</v>
      </c>
      <c r="AU1225" s="1082">
        <v>0</v>
      </c>
      <c r="AX1225" s="1062">
        <v>1</v>
      </c>
      <c r="AY1225" s="1062">
        <v>1</v>
      </c>
      <c r="AZ1225" s="1062">
        <v>5</v>
      </c>
      <c r="BA1225" s="1062">
        <v>7</v>
      </c>
      <c r="BB1225" s="1082">
        <v>0</v>
      </c>
      <c r="BC1225" s="1082" t="s">
        <v>323</v>
      </c>
      <c r="BM1225" s="1062">
        <v>0</v>
      </c>
      <c r="BN1225" s="1062">
        <v>2</v>
      </c>
      <c r="BO1225" s="1062">
        <v>6</v>
      </c>
      <c r="BP1225" s="1062">
        <v>8</v>
      </c>
      <c r="BQ1225" s="1128">
        <v>1</v>
      </c>
      <c r="BR1225" s="1081">
        <v>0</v>
      </c>
      <c r="BS1225" s="1062">
        <v>0</v>
      </c>
      <c r="BT1225" s="1062">
        <v>2</v>
      </c>
      <c r="BU1225" s="1062">
        <v>9</v>
      </c>
      <c r="BV1225" s="1062">
        <v>11</v>
      </c>
      <c r="BW1225" s="1076">
        <v>1</v>
      </c>
      <c r="CD1225" s="1062">
        <v>0</v>
      </c>
      <c r="CE1225" s="1082">
        <v>0</v>
      </c>
      <c r="CF1225" s="1082" t="s">
        <v>323</v>
      </c>
      <c r="CK1225" s="1062">
        <v>0</v>
      </c>
      <c r="CL1225" s="1082">
        <v>0</v>
      </c>
      <c r="CP1225" s="1062">
        <v>7</v>
      </c>
      <c r="CQ1225" s="1062">
        <v>1</v>
      </c>
      <c r="CR1225" s="1062">
        <v>7</v>
      </c>
      <c r="CS1225" s="1062">
        <v>15</v>
      </c>
      <c r="CT1225" s="1082">
        <v>1</v>
      </c>
      <c r="CU1225" s="1082" t="s">
        <v>323</v>
      </c>
      <c r="CW1225" s="1062">
        <v>7</v>
      </c>
      <c r="CX1225" s="1062">
        <v>2</v>
      </c>
      <c r="CY1225" s="1062">
        <v>13</v>
      </c>
      <c r="CZ1225" s="1062">
        <v>22</v>
      </c>
      <c r="DA1225" s="1082">
        <v>1</v>
      </c>
      <c r="DB1225" s="1082"/>
      <c r="DC1225" s="1082"/>
      <c r="DD1225" s="1082"/>
      <c r="DE1225" s="1082"/>
      <c r="DF1225" s="1082"/>
      <c r="DG1225" s="1082"/>
      <c r="DH1225" s="1082"/>
      <c r="DI1225" s="1082"/>
      <c r="DJ1225" s="1082"/>
      <c r="DK1225" s="1082"/>
      <c r="DL1225" s="1082"/>
      <c r="EI1225" s="1062">
        <v>0</v>
      </c>
      <c r="EJ1225" s="1082">
        <v>1</v>
      </c>
      <c r="EP1225" s="1062">
        <v>0</v>
      </c>
      <c r="EQ1225" s="1082">
        <v>1</v>
      </c>
      <c r="ER1225" s="1082" t="s">
        <v>323</v>
      </c>
      <c r="EU1225" s="1062">
        <v>5</v>
      </c>
      <c r="EV1225" s="1062">
        <v>0</v>
      </c>
      <c r="EW1225" s="1062">
        <v>8</v>
      </c>
      <c r="EX1225" s="1062">
        <v>13</v>
      </c>
      <c r="EY1225" s="1081">
        <v>1</v>
      </c>
      <c r="FB1225" s="1062">
        <v>6</v>
      </c>
      <c r="FC1225" s="1062">
        <v>4</v>
      </c>
      <c r="FD1225" s="1062">
        <v>12</v>
      </c>
      <c r="FE1225" s="1062">
        <v>22</v>
      </c>
      <c r="FF1225" s="1082">
        <v>1</v>
      </c>
      <c r="FM1225" s="1062">
        <v>0</v>
      </c>
      <c r="FN1225" s="1124">
        <v>1</v>
      </c>
      <c r="FT1225" s="1062">
        <v>0</v>
      </c>
      <c r="FU1225" s="1076">
        <v>1</v>
      </c>
      <c r="FY1225" s="1062">
        <v>5</v>
      </c>
      <c r="FZ1225" s="1062">
        <v>0</v>
      </c>
      <c r="GA1225" s="1062">
        <v>2</v>
      </c>
      <c r="GB1225" s="590">
        <v>7</v>
      </c>
      <c r="GC1225" s="1139">
        <v>1</v>
      </c>
      <c r="GE1225" s="589">
        <v>32</v>
      </c>
      <c r="GF1225" s="589">
        <v>4</v>
      </c>
      <c r="GG1225" s="589">
        <v>31</v>
      </c>
      <c r="GH1225" s="586">
        <v>1</v>
      </c>
      <c r="GI1225" s="586">
        <v>1</v>
      </c>
      <c r="GJ1225" s="586">
        <v>0</v>
      </c>
      <c r="GK1225" s="586">
        <v>0</v>
      </c>
    </row>
    <row r="1226" spans="1:193" hidden="1" x14ac:dyDescent="0.35">
      <c r="A1226" s="1225">
        <v>44438</v>
      </c>
      <c r="Q1226" s="1062">
        <v>0</v>
      </c>
      <c r="R1226" s="1062">
        <v>0</v>
      </c>
      <c r="S1226" s="1062">
        <v>0</v>
      </c>
      <c r="T1226" s="1062">
        <v>0</v>
      </c>
      <c r="U1226" s="1076">
        <v>1</v>
      </c>
      <c r="W1226" s="1062">
        <v>2</v>
      </c>
      <c r="X1226" s="1062">
        <v>0</v>
      </c>
      <c r="Y1226" s="1062">
        <v>0</v>
      </c>
      <c r="Z1226" s="1062">
        <v>2</v>
      </c>
      <c r="AA1226" s="1076">
        <v>1</v>
      </c>
      <c r="AC1226" s="1062">
        <v>7</v>
      </c>
      <c r="AD1226" s="1062">
        <v>5</v>
      </c>
      <c r="AE1226" s="1062">
        <v>13</v>
      </c>
      <c r="AF1226" s="1062">
        <v>25</v>
      </c>
      <c r="AG1226" s="1076">
        <v>1</v>
      </c>
      <c r="AJ1226" s="1062">
        <v>7</v>
      </c>
      <c r="AK1226" s="1062">
        <v>8</v>
      </c>
      <c r="AL1226" s="1062">
        <v>14</v>
      </c>
      <c r="AM1226" s="1062">
        <v>29</v>
      </c>
      <c r="AN1226" s="1076">
        <v>1</v>
      </c>
      <c r="AQ1226" s="1062">
        <v>3</v>
      </c>
      <c r="AR1226" s="1062">
        <v>2</v>
      </c>
      <c r="AS1226" s="1062">
        <v>10</v>
      </c>
      <c r="AT1226" s="1062">
        <v>15</v>
      </c>
      <c r="AU1226" s="1082">
        <v>0</v>
      </c>
      <c r="AX1226" s="1062">
        <v>3</v>
      </c>
      <c r="AY1226" s="1062">
        <v>2</v>
      </c>
      <c r="AZ1226" s="1062">
        <v>10</v>
      </c>
      <c r="BA1226" s="1062">
        <v>15</v>
      </c>
      <c r="BB1226" s="1082">
        <v>0</v>
      </c>
      <c r="BC1226" s="1082" t="s">
        <v>323</v>
      </c>
      <c r="BM1226" s="1062">
        <v>1</v>
      </c>
      <c r="BN1226" s="1062">
        <v>4</v>
      </c>
      <c r="BO1226" s="1062">
        <v>2</v>
      </c>
      <c r="BP1226" s="1062">
        <v>7</v>
      </c>
      <c r="BQ1226" s="1128">
        <v>1</v>
      </c>
      <c r="BR1226" s="1081">
        <v>0</v>
      </c>
      <c r="BS1226" s="1062">
        <v>1</v>
      </c>
      <c r="BT1226" s="1062">
        <v>5</v>
      </c>
      <c r="BU1226" s="1062">
        <v>2</v>
      </c>
      <c r="BV1226" s="1062">
        <v>8</v>
      </c>
      <c r="BW1226" s="1076">
        <v>1</v>
      </c>
      <c r="CD1226" s="1062">
        <v>0</v>
      </c>
      <c r="CE1226" s="1082">
        <v>0</v>
      </c>
      <c r="CF1226" s="1082" t="s">
        <v>323</v>
      </c>
      <c r="CK1226" s="1062">
        <v>0</v>
      </c>
      <c r="CL1226" s="1082">
        <v>0</v>
      </c>
      <c r="CP1226" s="1062">
        <v>11</v>
      </c>
      <c r="CQ1226" s="1062">
        <v>4</v>
      </c>
      <c r="CR1226" s="1062">
        <v>8</v>
      </c>
      <c r="CS1226" s="1062">
        <v>23</v>
      </c>
      <c r="CT1226" s="1082">
        <v>1</v>
      </c>
      <c r="CU1226" s="1082" t="s">
        <v>323</v>
      </c>
      <c r="CW1226" s="1062">
        <v>11</v>
      </c>
      <c r="CX1226" s="1062">
        <v>4</v>
      </c>
      <c r="CY1226" s="1062">
        <v>11</v>
      </c>
      <c r="CZ1226" s="1062">
        <v>26</v>
      </c>
      <c r="DA1226" s="1082">
        <v>1</v>
      </c>
      <c r="DB1226" s="1082"/>
      <c r="DC1226" s="1082"/>
      <c r="DD1226" s="1082"/>
      <c r="DE1226" s="1082"/>
      <c r="DF1226" s="1082"/>
      <c r="DG1226" s="1082"/>
      <c r="DH1226" s="1082"/>
      <c r="DI1226" s="1082"/>
      <c r="DJ1226" s="1082"/>
      <c r="DK1226" s="1082"/>
      <c r="DL1226" s="1082"/>
      <c r="EI1226" s="1062">
        <v>0</v>
      </c>
      <c r="EJ1226" s="1082">
        <v>1</v>
      </c>
      <c r="EP1226" s="1062">
        <v>0</v>
      </c>
      <c r="EQ1226" s="1082">
        <v>1</v>
      </c>
      <c r="ER1226" s="1082" t="s">
        <v>323</v>
      </c>
      <c r="EU1226" s="1062">
        <v>7</v>
      </c>
      <c r="EV1226" s="1062">
        <v>5</v>
      </c>
      <c r="EW1226" s="1062">
        <v>2</v>
      </c>
      <c r="EX1226" s="1062">
        <v>14</v>
      </c>
      <c r="EY1226" s="1081">
        <v>1</v>
      </c>
      <c r="FB1226" s="1062">
        <v>7</v>
      </c>
      <c r="FC1226" s="1062">
        <v>6</v>
      </c>
      <c r="FD1226" s="1062">
        <v>3</v>
      </c>
      <c r="FE1226" s="1062">
        <v>16</v>
      </c>
      <c r="FF1226" s="1082">
        <v>1</v>
      </c>
      <c r="FM1226" s="1062">
        <v>0</v>
      </c>
      <c r="FN1226" s="1124">
        <v>1</v>
      </c>
      <c r="FT1226" s="1062">
        <v>0</v>
      </c>
      <c r="FU1226" s="1076">
        <v>1</v>
      </c>
      <c r="FY1226" s="1062">
        <v>1</v>
      </c>
      <c r="FZ1226" s="1062">
        <v>3</v>
      </c>
      <c r="GA1226" s="1062">
        <v>3</v>
      </c>
      <c r="GB1226" s="590">
        <v>7</v>
      </c>
      <c r="GC1226" s="1139">
        <v>1</v>
      </c>
      <c r="GE1226" s="589">
        <v>30</v>
      </c>
      <c r="GF1226" s="589">
        <v>23</v>
      </c>
      <c r="GG1226" s="589">
        <v>38</v>
      </c>
      <c r="GH1226" s="586">
        <v>0</v>
      </c>
      <c r="GI1226" s="586">
        <v>11</v>
      </c>
      <c r="GJ1226" s="586">
        <v>1</v>
      </c>
      <c r="GK1226" s="586">
        <v>0</v>
      </c>
    </row>
    <row r="1227" spans="1:193" hidden="1" x14ac:dyDescent="0.35">
      <c r="A1227" s="1225">
        <v>44439</v>
      </c>
      <c r="Q1227" s="1062">
        <v>5</v>
      </c>
      <c r="R1227" s="1062">
        <v>1</v>
      </c>
      <c r="S1227" s="1062">
        <v>11</v>
      </c>
      <c r="T1227" s="1062">
        <v>17</v>
      </c>
      <c r="U1227" s="1076">
        <v>1</v>
      </c>
      <c r="W1227" s="1062">
        <v>6</v>
      </c>
      <c r="X1227" s="1062">
        <v>2</v>
      </c>
      <c r="Y1227" s="1062">
        <v>13</v>
      </c>
      <c r="Z1227" s="1062">
        <v>21</v>
      </c>
      <c r="AA1227" s="1076">
        <v>1</v>
      </c>
      <c r="AC1227" s="1062">
        <v>7</v>
      </c>
      <c r="AD1227" s="1062">
        <v>0</v>
      </c>
      <c r="AE1227" s="1062">
        <v>5</v>
      </c>
      <c r="AF1227" s="1062">
        <v>12</v>
      </c>
      <c r="AG1227" s="1076">
        <v>1</v>
      </c>
      <c r="AJ1227" s="1062">
        <v>7</v>
      </c>
      <c r="AK1227" s="1062">
        <v>1</v>
      </c>
      <c r="AL1227" s="1062">
        <v>10</v>
      </c>
      <c r="AM1227" s="1062">
        <v>18</v>
      </c>
      <c r="AN1227" s="1076">
        <v>1</v>
      </c>
      <c r="AQ1227" s="1062">
        <v>0</v>
      </c>
      <c r="AR1227" s="1062">
        <v>0</v>
      </c>
      <c r="AS1227" s="1062">
        <v>4</v>
      </c>
      <c r="AT1227" s="1062">
        <v>4</v>
      </c>
      <c r="AU1227" s="1082">
        <v>0</v>
      </c>
      <c r="AX1227" s="1062">
        <v>0</v>
      </c>
      <c r="AY1227" s="1062">
        <v>1</v>
      </c>
      <c r="AZ1227" s="1062">
        <v>14</v>
      </c>
      <c r="BA1227" s="1062">
        <v>15</v>
      </c>
      <c r="BB1227" s="1082">
        <v>0</v>
      </c>
      <c r="BC1227" s="1082" t="s">
        <v>323</v>
      </c>
      <c r="BM1227" s="1062">
        <v>1</v>
      </c>
      <c r="BN1227" s="1062">
        <v>3</v>
      </c>
      <c r="BO1227" s="1062">
        <v>3</v>
      </c>
      <c r="BP1227" s="1062">
        <v>7</v>
      </c>
      <c r="BQ1227" s="1128">
        <v>1</v>
      </c>
      <c r="BR1227" s="1081">
        <v>0</v>
      </c>
      <c r="BS1227" s="1062">
        <v>2</v>
      </c>
      <c r="BT1227" s="1062">
        <v>4</v>
      </c>
      <c r="BU1227" s="1062">
        <v>7</v>
      </c>
      <c r="BV1227" s="1062">
        <v>13</v>
      </c>
      <c r="BW1227" s="1076">
        <v>1</v>
      </c>
      <c r="CD1227" s="1062">
        <v>0</v>
      </c>
      <c r="CE1227" s="1082">
        <v>0</v>
      </c>
      <c r="CF1227" s="1082" t="s">
        <v>323</v>
      </c>
      <c r="CK1227" s="1062">
        <v>0</v>
      </c>
      <c r="CL1227" s="1082">
        <v>0</v>
      </c>
      <c r="CP1227" s="1062">
        <v>12</v>
      </c>
      <c r="CQ1227" s="1062">
        <v>9</v>
      </c>
      <c r="CR1227" s="1062">
        <v>7</v>
      </c>
      <c r="CS1227" s="1062">
        <v>28</v>
      </c>
      <c r="CT1227" s="1082">
        <v>1</v>
      </c>
      <c r="CU1227" s="1082" t="s">
        <v>323</v>
      </c>
      <c r="CW1227" s="1062">
        <v>10</v>
      </c>
      <c r="CX1227" s="1062">
        <v>13</v>
      </c>
      <c r="CY1227" s="1062">
        <v>10</v>
      </c>
      <c r="CZ1227" s="1062">
        <v>33</v>
      </c>
      <c r="DA1227" s="1082">
        <v>1</v>
      </c>
      <c r="DB1227" s="1082"/>
      <c r="DC1227" s="1082"/>
      <c r="DD1227" s="1082"/>
      <c r="DE1227" s="1082"/>
      <c r="DF1227" s="1082"/>
      <c r="DG1227" s="1082"/>
      <c r="DH1227" s="1082"/>
      <c r="DI1227" s="1082"/>
      <c r="DJ1227" s="1082"/>
      <c r="DK1227" s="1082"/>
      <c r="DL1227" s="1082"/>
      <c r="EI1227" s="1062">
        <v>0</v>
      </c>
      <c r="EJ1227" s="1082">
        <v>1</v>
      </c>
      <c r="EP1227" s="1062">
        <v>0</v>
      </c>
      <c r="EQ1227" s="1082">
        <v>1</v>
      </c>
      <c r="ER1227" s="1082" t="s">
        <v>323</v>
      </c>
      <c r="EU1227" s="1062">
        <v>9</v>
      </c>
      <c r="EV1227" s="1062">
        <v>9</v>
      </c>
      <c r="EW1227" s="1062">
        <v>5</v>
      </c>
      <c r="EX1227" s="1062">
        <v>23</v>
      </c>
      <c r="EY1227" s="1081">
        <v>1</v>
      </c>
      <c r="FB1227" s="1062">
        <v>9</v>
      </c>
      <c r="FC1227" s="1062">
        <v>9</v>
      </c>
      <c r="FD1227" s="1062">
        <v>6</v>
      </c>
      <c r="FE1227" s="1062">
        <v>24</v>
      </c>
      <c r="FF1227" s="1082">
        <v>1</v>
      </c>
      <c r="FM1227" s="1062">
        <v>0</v>
      </c>
      <c r="FN1227" s="1124">
        <v>1</v>
      </c>
      <c r="FT1227" s="1062">
        <v>0</v>
      </c>
      <c r="FU1227" s="1076">
        <v>1</v>
      </c>
      <c r="FY1227" s="1062">
        <v>3</v>
      </c>
      <c r="FZ1227" s="1062">
        <v>0</v>
      </c>
      <c r="GA1227" s="1062">
        <v>7</v>
      </c>
      <c r="GB1227" s="590">
        <v>10</v>
      </c>
      <c r="GC1227" s="1139">
        <v>1</v>
      </c>
      <c r="GE1227" s="589">
        <v>37</v>
      </c>
      <c r="GF1227" s="589">
        <v>22</v>
      </c>
      <c r="GG1227" s="589">
        <v>42</v>
      </c>
      <c r="GH1227" s="586">
        <v>0</v>
      </c>
      <c r="GI1227" s="586">
        <v>0</v>
      </c>
      <c r="GJ1227" s="586">
        <v>0</v>
      </c>
      <c r="GK1227" s="586">
        <v>0</v>
      </c>
    </row>
    <row r="1228" spans="1:193" hidden="1" x14ac:dyDescent="0.35">
      <c r="A1228" s="1225">
        <v>44440</v>
      </c>
      <c r="Q1228" s="1062">
        <v>7</v>
      </c>
      <c r="R1228" s="1062">
        <v>4</v>
      </c>
      <c r="S1228" s="1062">
        <v>8</v>
      </c>
      <c r="T1228" s="1062">
        <v>19</v>
      </c>
      <c r="U1228" s="1076">
        <v>1</v>
      </c>
      <c r="W1228" s="1062">
        <v>6</v>
      </c>
      <c r="X1228" s="1062">
        <v>5</v>
      </c>
      <c r="Y1228" s="1062">
        <v>10</v>
      </c>
      <c r="Z1228" s="1062">
        <v>21</v>
      </c>
      <c r="AA1228" s="1076">
        <v>1</v>
      </c>
      <c r="AC1228" s="1062">
        <v>9</v>
      </c>
      <c r="AD1228" s="1062">
        <v>2</v>
      </c>
      <c r="AE1228" s="1062">
        <v>8</v>
      </c>
      <c r="AF1228" s="1062">
        <v>19</v>
      </c>
      <c r="AG1228" s="1076">
        <v>1</v>
      </c>
      <c r="AJ1228" s="1062">
        <v>9</v>
      </c>
      <c r="AK1228" s="1062">
        <v>2</v>
      </c>
      <c r="AL1228" s="1062">
        <v>11</v>
      </c>
      <c r="AM1228" s="1062">
        <v>22</v>
      </c>
      <c r="AN1228" s="1076">
        <v>1</v>
      </c>
      <c r="AQ1228" s="1062">
        <v>6</v>
      </c>
      <c r="AR1228" s="1062">
        <v>0</v>
      </c>
      <c r="AS1228" s="1062">
        <v>6</v>
      </c>
      <c r="AT1228" s="1062">
        <v>12</v>
      </c>
      <c r="AU1228" s="1082">
        <v>0</v>
      </c>
      <c r="AX1228" s="1062">
        <v>6</v>
      </c>
      <c r="AY1228" s="1062">
        <v>0</v>
      </c>
      <c r="AZ1228" s="1062">
        <v>11</v>
      </c>
      <c r="BA1228" s="1062">
        <v>17</v>
      </c>
      <c r="BB1228" s="1082">
        <v>0</v>
      </c>
      <c r="BC1228" s="1082" t="s">
        <v>323</v>
      </c>
      <c r="BM1228" s="1062">
        <v>0</v>
      </c>
      <c r="BN1228" s="1062">
        <v>6</v>
      </c>
      <c r="BO1228" s="1062">
        <v>5</v>
      </c>
      <c r="BP1228" s="1062">
        <v>11</v>
      </c>
      <c r="BQ1228" s="1128">
        <v>1</v>
      </c>
      <c r="BR1228" s="1081">
        <v>0</v>
      </c>
      <c r="BS1228" s="1062">
        <v>0</v>
      </c>
      <c r="BT1228" s="1062">
        <v>9</v>
      </c>
      <c r="BU1228" s="1062">
        <v>11</v>
      </c>
      <c r="BV1228" s="1062">
        <v>20</v>
      </c>
      <c r="BW1228" s="1076">
        <v>1</v>
      </c>
      <c r="CD1228" s="1062">
        <v>0</v>
      </c>
      <c r="CE1228" s="1082">
        <v>0</v>
      </c>
      <c r="CF1228" s="1082" t="s">
        <v>323</v>
      </c>
      <c r="CK1228" s="1062">
        <v>0</v>
      </c>
      <c r="CL1228" s="1082">
        <v>0</v>
      </c>
      <c r="CP1228" s="1062">
        <v>9</v>
      </c>
      <c r="CQ1228" s="1062">
        <v>3</v>
      </c>
      <c r="CR1228" s="1062">
        <v>4</v>
      </c>
      <c r="CS1228" s="1062">
        <v>16</v>
      </c>
      <c r="CT1228" s="1082">
        <v>1</v>
      </c>
      <c r="CU1228" s="1082" t="s">
        <v>323</v>
      </c>
      <c r="CW1228" s="1062">
        <v>9</v>
      </c>
      <c r="CX1228" s="1062">
        <v>3</v>
      </c>
      <c r="CY1228" s="1062">
        <v>6</v>
      </c>
      <c r="CZ1228" s="1062">
        <v>18</v>
      </c>
      <c r="DA1228" s="1082">
        <v>1</v>
      </c>
      <c r="DB1228" s="1082"/>
      <c r="DC1228" s="1082"/>
      <c r="DD1228" s="1082"/>
      <c r="DE1228" s="1082"/>
      <c r="DF1228" s="1082"/>
      <c r="DG1228" s="1082"/>
      <c r="DH1228" s="1082"/>
      <c r="DI1228" s="1082"/>
      <c r="DJ1228" s="1082"/>
      <c r="DK1228" s="1082"/>
      <c r="DL1228" s="1082"/>
      <c r="EI1228" s="1062">
        <v>0</v>
      </c>
      <c r="EJ1228" s="1082">
        <v>1</v>
      </c>
      <c r="EP1228" s="1062">
        <v>0</v>
      </c>
      <c r="EQ1228" s="1082">
        <v>1</v>
      </c>
      <c r="ER1228" s="1082" t="s">
        <v>323</v>
      </c>
      <c r="EU1228" s="1062">
        <v>6</v>
      </c>
      <c r="EV1228" s="1062">
        <v>4</v>
      </c>
      <c r="EW1228" s="1062">
        <v>2</v>
      </c>
      <c r="EX1228" s="1062">
        <v>12</v>
      </c>
      <c r="EY1228" s="1081">
        <v>1</v>
      </c>
      <c r="FB1228" s="1062">
        <v>6</v>
      </c>
      <c r="FC1228" s="1062">
        <v>6</v>
      </c>
      <c r="FD1228" s="1062">
        <v>5</v>
      </c>
      <c r="FE1228" s="1062">
        <v>17</v>
      </c>
      <c r="FF1228" s="1082">
        <v>1</v>
      </c>
      <c r="FM1228" s="1062">
        <v>0</v>
      </c>
      <c r="FN1228" s="1124">
        <v>1</v>
      </c>
      <c r="FT1228" s="1062">
        <v>0</v>
      </c>
      <c r="FU1228" s="1076">
        <v>1</v>
      </c>
      <c r="FY1228" s="1062">
        <v>5</v>
      </c>
      <c r="FZ1228" s="1062">
        <v>10</v>
      </c>
      <c r="GA1228" s="1062">
        <v>12</v>
      </c>
      <c r="GB1228" s="590">
        <v>27</v>
      </c>
      <c r="GC1228" s="1139">
        <v>1</v>
      </c>
      <c r="GE1228" s="589">
        <v>42</v>
      </c>
      <c r="GF1228" s="589">
        <v>29</v>
      </c>
      <c r="GG1228" s="589">
        <v>45</v>
      </c>
      <c r="GH1228" s="586">
        <v>5</v>
      </c>
      <c r="GI1228" s="586">
        <v>0</v>
      </c>
      <c r="GJ1228" s="586">
        <v>0</v>
      </c>
      <c r="GK1228" s="586">
        <v>3</v>
      </c>
    </row>
    <row r="1229" spans="1:193" hidden="1" x14ac:dyDescent="0.35">
      <c r="A1229" s="1225">
        <v>44441</v>
      </c>
      <c r="Q1229" s="1062">
        <v>4</v>
      </c>
      <c r="R1229" s="1062">
        <v>0</v>
      </c>
      <c r="S1229" s="1062">
        <v>5</v>
      </c>
      <c r="T1229" s="1062">
        <v>9</v>
      </c>
      <c r="U1229" s="1076">
        <v>1</v>
      </c>
      <c r="W1229" s="1062">
        <v>4</v>
      </c>
      <c r="X1229" s="1062">
        <v>0</v>
      </c>
      <c r="Y1229" s="1062">
        <v>6</v>
      </c>
      <c r="Z1229" s="1062">
        <v>10</v>
      </c>
      <c r="AA1229" s="1076">
        <v>1</v>
      </c>
      <c r="AC1229" s="1062">
        <v>3</v>
      </c>
      <c r="AD1229" s="1062">
        <v>0</v>
      </c>
      <c r="AE1229" s="1062">
        <v>7</v>
      </c>
      <c r="AF1229" s="1062">
        <v>10</v>
      </c>
      <c r="AG1229" s="1076">
        <v>1</v>
      </c>
      <c r="AJ1229" s="1062">
        <v>4</v>
      </c>
      <c r="AK1229" s="1062">
        <v>1</v>
      </c>
      <c r="AL1229" s="1062">
        <v>7</v>
      </c>
      <c r="AM1229" s="1062">
        <v>12</v>
      </c>
      <c r="AN1229" s="1076">
        <v>1</v>
      </c>
      <c r="AQ1229" s="1062">
        <v>1</v>
      </c>
      <c r="AR1229" s="1062">
        <v>0</v>
      </c>
      <c r="AS1229" s="1062">
        <v>3</v>
      </c>
      <c r="AT1229" s="1062">
        <v>4</v>
      </c>
      <c r="AU1229" s="1082">
        <v>0</v>
      </c>
      <c r="AX1229" s="1062">
        <v>1</v>
      </c>
      <c r="AY1229" s="1062">
        <v>0</v>
      </c>
      <c r="AZ1229" s="1062">
        <v>4</v>
      </c>
      <c r="BA1229" s="1062">
        <v>5</v>
      </c>
      <c r="BB1229" s="1082">
        <v>0</v>
      </c>
      <c r="BC1229" s="1082" t="s">
        <v>323</v>
      </c>
      <c r="BM1229" s="1062">
        <v>0</v>
      </c>
      <c r="BN1229" s="1062">
        <v>5</v>
      </c>
      <c r="BO1229" s="1062">
        <v>5</v>
      </c>
      <c r="BP1229" s="1062">
        <v>10</v>
      </c>
      <c r="BQ1229" s="1128">
        <v>1</v>
      </c>
      <c r="BR1229" s="1081">
        <v>0</v>
      </c>
      <c r="BS1229" s="1062">
        <v>7</v>
      </c>
      <c r="BT1229" s="1062">
        <v>0</v>
      </c>
      <c r="BU1229" s="1062">
        <v>14</v>
      </c>
      <c r="BV1229" s="1062">
        <v>21</v>
      </c>
      <c r="BW1229" s="1076">
        <v>1</v>
      </c>
      <c r="CD1229" s="1062">
        <v>0</v>
      </c>
      <c r="CE1229" s="1082">
        <v>0</v>
      </c>
      <c r="CF1229" s="1082" t="s">
        <v>323</v>
      </c>
      <c r="CK1229" s="1062">
        <v>0</v>
      </c>
      <c r="CL1229" s="1082">
        <v>0</v>
      </c>
      <c r="CP1229" s="1062">
        <v>12</v>
      </c>
      <c r="CQ1229" s="1062">
        <v>4</v>
      </c>
      <c r="CR1229" s="1062">
        <v>9</v>
      </c>
      <c r="CS1229" s="1062">
        <v>25</v>
      </c>
      <c r="CT1229" s="1082">
        <v>1</v>
      </c>
      <c r="CU1229" s="1082" t="s">
        <v>323</v>
      </c>
      <c r="CW1229" s="1062">
        <v>13</v>
      </c>
      <c r="CX1229" s="1062">
        <v>8</v>
      </c>
      <c r="CY1229" s="1062">
        <v>15</v>
      </c>
      <c r="CZ1229" s="1062">
        <v>36</v>
      </c>
      <c r="DA1229" s="1082">
        <v>1</v>
      </c>
      <c r="DB1229" s="1082"/>
      <c r="DC1229" s="1082"/>
      <c r="DD1229" s="1082"/>
      <c r="DE1229" s="1082"/>
      <c r="DF1229" s="1082"/>
      <c r="DG1229" s="1082"/>
      <c r="DH1229" s="1082"/>
      <c r="DI1229" s="1082"/>
      <c r="DJ1229" s="1082"/>
      <c r="DK1229" s="1082"/>
      <c r="DL1229" s="1082"/>
      <c r="EI1229" s="1062">
        <v>0</v>
      </c>
      <c r="EJ1229" s="1082">
        <v>1</v>
      </c>
      <c r="EP1229" s="1062">
        <v>0</v>
      </c>
      <c r="EQ1229" s="1082">
        <v>1</v>
      </c>
      <c r="ER1229" s="1082" t="s">
        <v>323</v>
      </c>
      <c r="EU1229" s="1062">
        <v>4</v>
      </c>
      <c r="EV1229" s="1062">
        <v>4</v>
      </c>
      <c r="EW1229" s="1062">
        <v>2</v>
      </c>
      <c r="EX1229" s="1062">
        <v>10</v>
      </c>
      <c r="EY1229" s="1081">
        <v>1</v>
      </c>
      <c r="FB1229" s="1062">
        <v>7</v>
      </c>
      <c r="FC1229" s="1062">
        <v>14</v>
      </c>
      <c r="FD1229" s="1062">
        <v>5</v>
      </c>
      <c r="FE1229" s="1062">
        <v>26</v>
      </c>
      <c r="FF1229" s="1082">
        <v>1</v>
      </c>
      <c r="FM1229" s="1062">
        <v>0</v>
      </c>
      <c r="FN1229" s="1124">
        <v>1</v>
      </c>
      <c r="FT1229" s="1062">
        <v>0</v>
      </c>
      <c r="FU1229" s="1076">
        <v>1</v>
      </c>
      <c r="FY1229" s="1062">
        <v>0</v>
      </c>
      <c r="FZ1229" s="1062">
        <v>2</v>
      </c>
      <c r="GA1229" s="1062">
        <v>8</v>
      </c>
      <c r="GB1229" s="590">
        <v>10</v>
      </c>
      <c r="GC1229" s="1139">
        <v>1</v>
      </c>
      <c r="GE1229" s="589">
        <v>24</v>
      </c>
      <c r="GF1229" s="589">
        <v>15</v>
      </c>
      <c r="GG1229" s="589">
        <v>39</v>
      </c>
      <c r="GH1229" s="586">
        <v>1</v>
      </c>
      <c r="GI1229" s="586">
        <v>1</v>
      </c>
      <c r="GJ1229" s="586">
        <v>0</v>
      </c>
      <c r="GK1229" s="586">
        <v>0</v>
      </c>
    </row>
    <row r="1230" spans="1:193" hidden="1" x14ac:dyDescent="0.35">
      <c r="A1230" s="1227">
        <v>44442</v>
      </c>
      <c r="Q1230" s="1062">
        <v>6</v>
      </c>
      <c r="R1230" s="1062">
        <v>0</v>
      </c>
      <c r="S1230" s="1062">
        <v>4</v>
      </c>
      <c r="T1230" s="1062">
        <v>10</v>
      </c>
      <c r="U1230" s="1076">
        <v>1</v>
      </c>
      <c r="W1230" s="1062">
        <v>6</v>
      </c>
      <c r="X1230" s="1062">
        <v>0</v>
      </c>
      <c r="Y1230" s="1062">
        <v>4</v>
      </c>
      <c r="Z1230" s="1062">
        <v>10</v>
      </c>
      <c r="AA1230" s="1076">
        <v>1</v>
      </c>
      <c r="AC1230" s="1062">
        <v>3</v>
      </c>
      <c r="AD1230" s="1062">
        <v>1</v>
      </c>
      <c r="AE1230" s="1062">
        <v>5</v>
      </c>
      <c r="AF1230" s="1062">
        <v>9</v>
      </c>
      <c r="AG1230" s="1076">
        <v>1</v>
      </c>
      <c r="AJ1230" s="1062">
        <v>3</v>
      </c>
      <c r="AK1230" s="1062">
        <v>4</v>
      </c>
      <c r="AL1230" s="1062">
        <v>6</v>
      </c>
      <c r="AM1230" s="1062">
        <v>13</v>
      </c>
      <c r="AN1230" s="1076">
        <v>1</v>
      </c>
      <c r="AQ1230" s="1062">
        <v>0</v>
      </c>
      <c r="AR1230" s="1062">
        <v>0</v>
      </c>
      <c r="AS1230" s="1062">
        <v>9</v>
      </c>
      <c r="AT1230" s="1062">
        <v>9</v>
      </c>
      <c r="AU1230" s="1082">
        <v>0</v>
      </c>
      <c r="AX1230" s="1062">
        <v>0</v>
      </c>
      <c r="AY1230" s="1062">
        <v>0</v>
      </c>
      <c r="AZ1230" s="1062">
        <v>9</v>
      </c>
      <c r="BA1230" s="1062">
        <v>9</v>
      </c>
      <c r="BB1230" s="1082">
        <v>0</v>
      </c>
      <c r="BC1230" s="1082" t="s">
        <v>323</v>
      </c>
      <c r="BM1230" s="1062">
        <v>0</v>
      </c>
      <c r="BN1230" s="1062">
        <v>0</v>
      </c>
      <c r="BO1230" s="1062">
        <v>0</v>
      </c>
      <c r="BP1230" s="1062">
        <v>0</v>
      </c>
      <c r="BQ1230" s="1128">
        <v>1</v>
      </c>
      <c r="BR1230" s="1081">
        <v>0</v>
      </c>
      <c r="BS1230" s="1062">
        <v>0</v>
      </c>
      <c r="BT1230" s="1062">
        <v>0</v>
      </c>
      <c r="BU1230" s="1062">
        <v>0</v>
      </c>
      <c r="BV1230" s="1062">
        <v>0</v>
      </c>
      <c r="BW1230" s="1076">
        <v>1</v>
      </c>
      <c r="CD1230" s="1062">
        <v>0</v>
      </c>
      <c r="CE1230" s="1082">
        <v>0</v>
      </c>
      <c r="CF1230" s="1082" t="s">
        <v>323</v>
      </c>
      <c r="CK1230" s="1062">
        <v>0</v>
      </c>
      <c r="CL1230" s="1082">
        <v>0</v>
      </c>
      <c r="CP1230" s="1062">
        <v>6</v>
      </c>
      <c r="CQ1230" s="1062">
        <v>5</v>
      </c>
      <c r="CR1230" s="1062">
        <v>9</v>
      </c>
      <c r="CS1230" s="1062">
        <v>20</v>
      </c>
      <c r="CT1230" s="1082">
        <v>1</v>
      </c>
      <c r="CU1230" s="1082" t="s">
        <v>323</v>
      </c>
      <c r="CW1230" s="1062">
        <v>7</v>
      </c>
      <c r="CX1230" s="1062">
        <v>7</v>
      </c>
      <c r="CY1230" s="1062">
        <v>10</v>
      </c>
      <c r="CZ1230" s="1062">
        <v>24</v>
      </c>
      <c r="DA1230" s="1082">
        <v>1</v>
      </c>
      <c r="DB1230" s="1082"/>
      <c r="DC1230" s="1082"/>
      <c r="DD1230" s="1082"/>
      <c r="DE1230" s="1082"/>
      <c r="DF1230" s="1082"/>
      <c r="DG1230" s="1082"/>
      <c r="DH1230" s="1082"/>
      <c r="DI1230" s="1082"/>
      <c r="DJ1230" s="1082"/>
      <c r="DK1230" s="1082"/>
      <c r="DL1230" s="1082"/>
      <c r="EI1230" s="1062">
        <v>0</v>
      </c>
      <c r="EJ1230" s="1082">
        <v>1</v>
      </c>
      <c r="EP1230" s="1062">
        <v>0</v>
      </c>
      <c r="EQ1230" s="1082">
        <v>1</v>
      </c>
      <c r="ER1230" s="1082" t="s">
        <v>323</v>
      </c>
      <c r="EU1230" s="1062">
        <v>6</v>
      </c>
      <c r="EV1230" s="1062">
        <v>4</v>
      </c>
      <c r="EW1230" s="1062">
        <v>4</v>
      </c>
      <c r="EX1230" s="1062">
        <v>14</v>
      </c>
      <c r="EY1230" s="1081">
        <v>1</v>
      </c>
      <c r="FB1230" s="1062">
        <v>6</v>
      </c>
      <c r="FC1230" s="1062">
        <v>5</v>
      </c>
      <c r="FD1230" s="1062">
        <v>8</v>
      </c>
      <c r="FE1230" s="1062">
        <v>19</v>
      </c>
      <c r="FF1230" s="1082">
        <v>1</v>
      </c>
      <c r="FM1230" s="1062">
        <v>0</v>
      </c>
      <c r="FN1230" s="1124">
        <v>1</v>
      </c>
      <c r="FT1230" s="1062">
        <v>0</v>
      </c>
      <c r="FU1230" s="1076">
        <v>1</v>
      </c>
      <c r="FY1230" s="1062">
        <v>3</v>
      </c>
      <c r="FZ1230" s="1062">
        <v>6</v>
      </c>
      <c r="GA1230" s="1062">
        <v>4</v>
      </c>
      <c r="GB1230" s="590">
        <v>13</v>
      </c>
      <c r="GC1230" s="1139">
        <v>1</v>
      </c>
      <c r="GE1230" s="589">
        <v>24</v>
      </c>
      <c r="GF1230" s="589">
        <v>16</v>
      </c>
      <c r="GG1230" s="589">
        <v>35</v>
      </c>
      <c r="GH1230" s="586">
        <v>1</v>
      </c>
      <c r="GI1230" s="586">
        <v>2</v>
      </c>
      <c r="GJ1230" s="586">
        <v>2</v>
      </c>
      <c r="GK1230" s="586">
        <v>0</v>
      </c>
    </row>
    <row r="1231" spans="1:193" s="1666" customFormat="1" hidden="1" x14ac:dyDescent="0.35">
      <c r="A1231" s="1652" t="s">
        <v>243</v>
      </c>
      <c r="B1231" s="1653"/>
      <c r="C1231" s="1653"/>
      <c r="D1231" s="1653"/>
      <c r="E1231" s="1653"/>
      <c r="F1231" s="1654"/>
      <c r="G1231" s="1655"/>
      <c r="H1231" s="1656"/>
      <c r="I1231" s="1653"/>
      <c r="J1231" s="1653"/>
      <c r="K1231" s="1653"/>
      <c r="L1231" s="1653"/>
      <c r="M1231" s="1654"/>
      <c r="N1231" s="1654"/>
      <c r="O1231" s="1656"/>
      <c r="P1231" s="1656"/>
      <c r="Q1231" s="1653"/>
      <c r="R1231" s="1653"/>
      <c r="S1231" s="1653"/>
      <c r="T1231" s="1653"/>
      <c r="U1231" s="1654"/>
      <c r="V1231" s="1655"/>
      <c r="W1231" s="1653"/>
      <c r="X1231" s="1653"/>
      <c r="Y1231" s="1653"/>
      <c r="Z1231" s="1653"/>
      <c r="AA1231" s="1654"/>
      <c r="AB1231" s="1654"/>
      <c r="AC1231" s="1653"/>
      <c r="AD1231" s="1653"/>
      <c r="AE1231" s="1653"/>
      <c r="AF1231" s="1653"/>
      <c r="AG1231" s="1654"/>
      <c r="AH1231" s="1657"/>
      <c r="AI1231" s="1656"/>
      <c r="AJ1231" s="1653"/>
      <c r="AK1231" s="1653"/>
      <c r="AL1231" s="1653"/>
      <c r="AM1231" s="1653"/>
      <c r="AN1231" s="1654"/>
      <c r="AO1231" s="1658"/>
      <c r="AP1231" s="1653"/>
      <c r="AQ1231" s="1653"/>
      <c r="AR1231" s="1653"/>
      <c r="AS1231" s="1653"/>
      <c r="AT1231" s="1653"/>
      <c r="AU1231" s="1658"/>
      <c r="AV1231" s="1655"/>
      <c r="AW1231" s="1656"/>
      <c r="AX1231" s="1653"/>
      <c r="AY1231" s="1653"/>
      <c r="AZ1231" s="1653"/>
      <c r="BA1231" s="1653"/>
      <c r="BB1231" s="1658"/>
      <c r="BC1231" s="1658"/>
      <c r="BD1231" s="1656"/>
      <c r="BE1231" s="1656"/>
      <c r="BF1231" s="1653"/>
      <c r="BG1231" s="1653"/>
      <c r="BH1231" s="1653"/>
      <c r="BI1231" s="1653"/>
      <c r="BJ1231" s="1654"/>
      <c r="BK1231" s="1658"/>
      <c r="BL1231" s="1656"/>
      <c r="BM1231" s="1653"/>
      <c r="BN1231" s="1653"/>
      <c r="BO1231" s="1653"/>
      <c r="BP1231" s="1653"/>
      <c r="BQ1231" s="1659"/>
      <c r="BR1231" s="1657"/>
      <c r="BS1231" s="1653"/>
      <c r="BT1231" s="1653"/>
      <c r="BU1231" s="1653"/>
      <c r="BV1231" s="1653"/>
      <c r="BW1231" s="1654"/>
      <c r="BX1231" s="1658"/>
      <c r="BY1231" s="1656"/>
      <c r="BZ1231" s="1656"/>
      <c r="CA1231" s="1653"/>
      <c r="CB1231" s="1653"/>
      <c r="CC1231" s="1653"/>
      <c r="CD1231" s="1653"/>
      <c r="CE1231" s="1658"/>
      <c r="CF1231" s="1658"/>
      <c r="CG1231" s="1656"/>
      <c r="CH1231" s="1653"/>
      <c r="CI1231" s="1653"/>
      <c r="CJ1231" s="1653"/>
      <c r="CK1231" s="1653"/>
      <c r="CL1231" s="1658"/>
      <c r="CM1231" s="1658"/>
      <c r="CN1231" s="1656"/>
      <c r="CO1231" s="1656"/>
      <c r="CP1231" s="1653"/>
      <c r="CQ1231" s="1653"/>
      <c r="CR1231" s="1653"/>
      <c r="CS1231" s="1653"/>
      <c r="CT1231" s="1658"/>
      <c r="CU1231" s="1658"/>
      <c r="CV1231" s="1656"/>
      <c r="CW1231" s="1653"/>
      <c r="CX1231" s="1653"/>
      <c r="CY1231" s="1653"/>
      <c r="CZ1231" s="1653"/>
      <c r="DA1231" s="1658"/>
      <c r="DB1231" s="1658"/>
      <c r="DC1231" s="1658"/>
      <c r="DD1231" s="1658"/>
      <c r="DE1231" s="1658"/>
      <c r="DF1231" s="1658"/>
      <c r="DG1231" s="1658"/>
      <c r="DH1231" s="1658"/>
      <c r="DI1231" s="1658"/>
      <c r="DJ1231" s="1658"/>
      <c r="DK1231" s="1658"/>
      <c r="DL1231" s="1658"/>
      <c r="DM1231" s="1658"/>
      <c r="DN1231" s="1658"/>
      <c r="DO1231" s="1656"/>
      <c r="DP1231" s="1656"/>
      <c r="DQ1231" s="1653"/>
      <c r="DR1231" s="1653"/>
      <c r="DS1231" s="1653"/>
      <c r="DT1231" s="1653"/>
      <c r="DU1231" s="1658"/>
      <c r="DV1231" s="1658"/>
      <c r="DW1231" s="1656"/>
      <c r="DX1231" s="1653"/>
      <c r="DY1231" s="1653"/>
      <c r="DZ1231" s="1653"/>
      <c r="EA1231" s="1653"/>
      <c r="EB1231" s="1658"/>
      <c r="EC1231" s="1658"/>
      <c r="ED1231" s="1656"/>
      <c r="EE1231" s="1656"/>
      <c r="EF1231" s="1653"/>
      <c r="EG1231" s="1653"/>
      <c r="EH1231" s="1653"/>
      <c r="EI1231" s="1653"/>
      <c r="EJ1231" s="1658"/>
      <c r="EK1231" s="1658"/>
      <c r="EL1231" s="1656"/>
      <c r="EM1231" s="1653"/>
      <c r="EN1231" s="1653"/>
      <c r="EO1231" s="1653"/>
      <c r="EP1231" s="1653"/>
      <c r="EQ1231" s="1658"/>
      <c r="ER1231" s="1658"/>
      <c r="ES1231" s="1656"/>
      <c r="ET1231" s="1653"/>
      <c r="EU1231" s="1653"/>
      <c r="EV1231" s="1653"/>
      <c r="EW1231" s="1653"/>
      <c r="EX1231" s="1653"/>
      <c r="EY1231" s="1657"/>
      <c r="EZ1231" s="1660"/>
      <c r="FA1231" s="1656"/>
      <c r="FB1231" s="1653"/>
      <c r="FC1231" s="1653"/>
      <c r="FD1231" s="1653"/>
      <c r="FE1231" s="1653"/>
      <c r="FF1231" s="1658"/>
      <c r="FG1231" s="1658"/>
      <c r="FH1231" s="1661"/>
      <c r="FI1231" s="1662"/>
      <c r="FJ1231" s="1653"/>
      <c r="FK1231" s="1653"/>
      <c r="FL1231" s="1653"/>
      <c r="FM1231" s="1653"/>
      <c r="FN1231" s="1655"/>
      <c r="FO1231" s="1658"/>
      <c r="FP1231" s="1656"/>
      <c r="FQ1231" s="1653"/>
      <c r="FR1231" s="1653"/>
      <c r="FS1231" s="1653"/>
      <c r="FT1231" s="1653"/>
      <c r="FU1231" s="1654"/>
      <c r="FV1231" s="1658"/>
      <c r="FW1231" s="1663"/>
      <c r="FX1231" s="1662"/>
      <c r="FY1231" s="1653"/>
      <c r="FZ1231" s="1653"/>
      <c r="GA1231" s="1653"/>
      <c r="GB1231" s="1656"/>
      <c r="GC1231" s="1664"/>
      <c r="GD1231" s="1657"/>
      <c r="GE1231" s="1665"/>
      <c r="GF1231" s="1665"/>
      <c r="GG1231" s="1665"/>
    </row>
    <row r="1232" spans="1:193" hidden="1" x14ac:dyDescent="0.35">
      <c r="A1232" s="1225">
        <v>44446</v>
      </c>
      <c r="Q1232" s="1062">
        <v>10</v>
      </c>
      <c r="R1232" s="1062">
        <v>3</v>
      </c>
      <c r="S1232" s="1062">
        <v>7</v>
      </c>
      <c r="T1232" s="1062">
        <v>20</v>
      </c>
      <c r="U1232" s="1076">
        <v>1</v>
      </c>
      <c r="W1232" s="1062">
        <v>11</v>
      </c>
      <c r="X1232" s="1062">
        <v>2</v>
      </c>
      <c r="Y1232" s="1062">
        <v>10</v>
      </c>
      <c r="Z1232" s="1062">
        <v>23</v>
      </c>
      <c r="AA1232" s="1076">
        <v>1</v>
      </c>
      <c r="AC1232" s="1062">
        <v>5</v>
      </c>
      <c r="AD1232" s="1062">
        <v>1</v>
      </c>
      <c r="AE1232" s="1062">
        <v>9</v>
      </c>
      <c r="AF1232" s="1062">
        <v>15</v>
      </c>
      <c r="AG1232" s="1076">
        <v>1</v>
      </c>
      <c r="AJ1232" s="1062">
        <v>5</v>
      </c>
      <c r="AK1232" s="1062">
        <v>1</v>
      </c>
      <c r="AL1232" s="1062">
        <v>10</v>
      </c>
      <c r="AM1232" s="1062">
        <v>16</v>
      </c>
      <c r="AN1232" s="1076">
        <v>1</v>
      </c>
      <c r="AQ1232" s="1062">
        <v>3</v>
      </c>
      <c r="AR1232" s="1062">
        <v>1</v>
      </c>
      <c r="AS1232" s="1062">
        <v>7</v>
      </c>
      <c r="AT1232" s="1062">
        <v>11</v>
      </c>
      <c r="AU1232" s="1082">
        <v>0</v>
      </c>
      <c r="AX1232" s="1062">
        <v>3</v>
      </c>
      <c r="AY1232" s="1062">
        <v>1</v>
      </c>
      <c r="AZ1232" s="1062">
        <v>8</v>
      </c>
      <c r="BA1232" s="1062">
        <v>12</v>
      </c>
      <c r="BB1232" s="1082">
        <v>0</v>
      </c>
      <c r="BC1232" s="1082" t="s">
        <v>323</v>
      </c>
      <c r="BM1232" s="1062">
        <v>2</v>
      </c>
      <c r="BN1232" s="1062">
        <v>3</v>
      </c>
      <c r="BO1232" s="1062">
        <v>1</v>
      </c>
      <c r="BP1232" s="1062">
        <v>6</v>
      </c>
      <c r="BQ1232" s="1128">
        <v>1</v>
      </c>
      <c r="BR1232" s="1081">
        <v>0</v>
      </c>
      <c r="BS1232" s="1062">
        <v>2</v>
      </c>
      <c r="BT1232" s="1062">
        <v>4</v>
      </c>
      <c r="BU1232" s="1062">
        <v>4</v>
      </c>
      <c r="BV1232" s="1062">
        <v>10</v>
      </c>
      <c r="BW1232" s="1076">
        <v>1</v>
      </c>
      <c r="CD1232" s="1062">
        <v>0</v>
      </c>
      <c r="CE1232" s="1082">
        <v>0</v>
      </c>
      <c r="CF1232" s="1082" t="s">
        <v>323</v>
      </c>
      <c r="CK1232" s="1062">
        <v>0</v>
      </c>
      <c r="CL1232" s="1082">
        <v>0</v>
      </c>
      <c r="CP1232" s="1062">
        <v>9</v>
      </c>
      <c r="CQ1232" s="1062">
        <v>2</v>
      </c>
      <c r="CR1232" s="1062">
        <v>4</v>
      </c>
      <c r="CS1232" s="1062">
        <v>15</v>
      </c>
      <c r="CT1232" s="1082">
        <v>1</v>
      </c>
      <c r="CU1232" s="1082" t="s">
        <v>323</v>
      </c>
      <c r="CW1232" s="1062">
        <v>9</v>
      </c>
      <c r="CX1232" s="1062">
        <v>6</v>
      </c>
      <c r="CY1232" s="1062">
        <v>8</v>
      </c>
      <c r="CZ1232" s="1062">
        <v>23</v>
      </c>
      <c r="DA1232" s="1082">
        <v>1</v>
      </c>
      <c r="DB1232" s="1082"/>
      <c r="DC1232" s="1082"/>
      <c r="DD1232" s="1082"/>
      <c r="DE1232" s="1082"/>
      <c r="DF1232" s="1082"/>
      <c r="DG1232" s="1082"/>
      <c r="DH1232" s="1082"/>
      <c r="DI1232" s="1082"/>
      <c r="DJ1232" s="1082"/>
      <c r="DK1232" s="1082"/>
      <c r="DL1232" s="1082"/>
      <c r="EI1232" s="1062">
        <v>0</v>
      </c>
      <c r="EJ1232" s="1082">
        <v>1</v>
      </c>
      <c r="EP1232" s="1062">
        <v>0</v>
      </c>
      <c r="EQ1232" s="1082">
        <v>1</v>
      </c>
      <c r="ER1232" s="1082" t="s">
        <v>323</v>
      </c>
      <c r="EU1232" s="1062">
        <v>6</v>
      </c>
      <c r="EV1232" s="1062">
        <v>0</v>
      </c>
      <c r="EW1232" s="1062">
        <v>2</v>
      </c>
      <c r="EX1232" s="1062">
        <v>8</v>
      </c>
      <c r="EY1232" s="1081">
        <v>1</v>
      </c>
      <c r="FB1232" s="1062">
        <v>5</v>
      </c>
      <c r="FC1232" s="1062">
        <v>3</v>
      </c>
      <c r="FD1232" s="1062">
        <v>2</v>
      </c>
      <c r="FE1232" s="1062">
        <v>10</v>
      </c>
      <c r="FF1232" s="1082">
        <v>1</v>
      </c>
      <c r="FM1232" s="1062">
        <v>0</v>
      </c>
      <c r="FN1232" s="1124">
        <v>1</v>
      </c>
      <c r="FT1232" s="1062">
        <v>0</v>
      </c>
      <c r="FU1232" s="1076">
        <v>1</v>
      </c>
      <c r="FY1232" s="1062">
        <v>3</v>
      </c>
      <c r="FZ1232" s="1062">
        <v>2</v>
      </c>
      <c r="GA1232" s="1062">
        <v>4</v>
      </c>
      <c r="GB1232" s="590">
        <v>9</v>
      </c>
      <c r="GC1232" s="1139">
        <v>1</v>
      </c>
      <c r="GE1232" s="589">
        <v>38</v>
      </c>
      <c r="GF1232" s="589">
        <v>12</v>
      </c>
      <c r="GG1232" s="589">
        <v>34</v>
      </c>
      <c r="GH1232" s="586">
        <v>0</v>
      </c>
      <c r="GI1232" s="586">
        <v>2</v>
      </c>
      <c r="GJ1232" s="586">
        <v>0</v>
      </c>
      <c r="GK1232" s="586">
        <v>0</v>
      </c>
    </row>
    <row r="1233" spans="1:193" hidden="1" x14ac:dyDescent="0.35">
      <c r="A1233" s="1225">
        <v>44447</v>
      </c>
      <c r="Q1233" s="1062">
        <v>5</v>
      </c>
      <c r="R1233" s="1062">
        <v>1</v>
      </c>
      <c r="S1233" s="1062">
        <v>7</v>
      </c>
      <c r="T1233" s="1062">
        <v>13</v>
      </c>
      <c r="U1233" s="1076">
        <v>1</v>
      </c>
      <c r="W1233" s="1062">
        <v>6</v>
      </c>
      <c r="X1233" s="1062">
        <v>2</v>
      </c>
      <c r="Y1233" s="1062">
        <v>7</v>
      </c>
      <c r="Z1233" s="1062">
        <v>15</v>
      </c>
      <c r="AA1233" s="1076">
        <v>1</v>
      </c>
      <c r="AC1233" s="1062">
        <v>4</v>
      </c>
      <c r="AD1233" s="1062">
        <v>0</v>
      </c>
      <c r="AE1233" s="1062">
        <v>7</v>
      </c>
      <c r="AF1233" s="1062">
        <v>11</v>
      </c>
      <c r="AG1233" s="1076">
        <v>1</v>
      </c>
      <c r="AJ1233" s="1062">
        <v>4</v>
      </c>
      <c r="AK1233" s="1062">
        <v>0</v>
      </c>
      <c r="AL1233" s="1062">
        <v>8</v>
      </c>
      <c r="AM1233" s="1062">
        <v>12</v>
      </c>
      <c r="AN1233" s="1076">
        <v>1</v>
      </c>
      <c r="AQ1233" s="1062">
        <v>4</v>
      </c>
      <c r="AR1233" s="1062">
        <v>0</v>
      </c>
      <c r="AS1233" s="1062">
        <v>8</v>
      </c>
      <c r="AT1233" s="1062">
        <v>12</v>
      </c>
      <c r="AU1233" s="1082">
        <v>0</v>
      </c>
      <c r="AX1233" s="1062">
        <v>4</v>
      </c>
      <c r="AY1233" s="1062">
        <v>1</v>
      </c>
      <c r="AZ1233" s="1062">
        <v>11</v>
      </c>
      <c r="BA1233" s="1062">
        <v>16</v>
      </c>
      <c r="BB1233" s="1082">
        <v>0</v>
      </c>
      <c r="BC1233" s="1082" t="s">
        <v>323</v>
      </c>
      <c r="BM1233" s="1062">
        <v>1</v>
      </c>
      <c r="BN1233" s="1062">
        <v>3</v>
      </c>
      <c r="BO1233" s="1062">
        <v>4</v>
      </c>
      <c r="BP1233" s="1062">
        <v>8</v>
      </c>
      <c r="BQ1233" s="1128">
        <v>1</v>
      </c>
      <c r="BR1233" s="1081">
        <v>0</v>
      </c>
      <c r="BS1233" s="1062">
        <v>1</v>
      </c>
      <c r="BT1233" s="1062">
        <v>5</v>
      </c>
      <c r="BU1233" s="1062">
        <v>6</v>
      </c>
      <c r="BV1233" s="1062">
        <v>12</v>
      </c>
      <c r="BW1233" s="1076">
        <v>1</v>
      </c>
      <c r="CD1233" s="1062">
        <v>0</v>
      </c>
      <c r="CE1233" s="1082">
        <v>0</v>
      </c>
      <c r="CF1233" s="1082" t="s">
        <v>323</v>
      </c>
      <c r="CK1233" s="1062">
        <v>0</v>
      </c>
      <c r="CL1233" s="1082">
        <v>0</v>
      </c>
      <c r="CP1233" s="1062">
        <v>6</v>
      </c>
      <c r="CQ1233" s="1062">
        <v>2</v>
      </c>
      <c r="CR1233" s="1062">
        <v>3</v>
      </c>
      <c r="CS1233" s="1062">
        <v>11</v>
      </c>
      <c r="CT1233" s="1082">
        <v>1</v>
      </c>
      <c r="CU1233" s="1082" t="s">
        <v>323</v>
      </c>
      <c r="CW1233" s="1062">
        <v>6</v>
      </c>
      <c r="CX1233" s="1062">
        <v>2</v>
      </c>
      <c r="CY1233" s="1062">
        <v>3</v>
      </c>
      <c r="CZ1233" s="1062">
        <v>11</v>
      </c>
      <c r="DA1233" s="1082">
        <v>1</v>
      </c>
      <c r="DB1233" s="1082"/>
      <c r="DC1233" s="1082"/>
      <c r="DD1233" s="1082"/>
      <c r="DE1233" s="1082"/>
      <c r="DF1233" s="1082"/>
      <c r="DG1233" s="1082"/>
      <c r="DH1233" s="1082"/>
      <c r="DI1233" s="1082"/>
      <c r="DJ1233" s="1082"/>
      <c r="DK1233" s="1082"/>
      <c r="DL1233" s="1082"/>
      <c r="EI1233" s="1062">
        <v>0</v>
      </c>
      <c r="EJ1233" s="1082">
        <v>1</v>
      </c>
      <c r="EP1233" s="1062">
        <v>0</v>
      </c>
      <c r="EQ1233" s="1082">
        <v>1</v>
      </c>
      <c r="ER1233" s="1082" t="s">
        <v>323</v>
      </c>
      <c r="EU1233" s="1062">
        <v>5</v>
      </c>
      <c r="EV1233" s="1062">
        <v>0</v>
      </c>
      <c r="EW1233" s="1062">
        <v>3</v>
      </c>
      <c r="EX1233" s="1062">
        <v>8</v>
      </c>
      <c r="EY1233" s="1081">
        <v>1</v>
      </c>
      <c r="FB1233" s="1062">
        <v>5</v>
      </c>
      <c r="FC1233" s="1062">
        <v>2</v>
      </c>
      <c r="FD1233" s="1062">
        <v>6</v>
      </c>
      <c r="FE1233" s="1062">
        <v>13</v>
      </c>
      <c r="FF1233" s="1082">
        <v>1</v>
      </c>
      <c r="FM1233" s="1062">
        <v>0</v>
      </c>
      <c r="FN1233" s="1124">
        <v>1</v>
      </c>
      <c r="FT1233" s="1062">
        <v>0</v>
      </c>
      <c r="FU1233" s="1076">
        <v>1</v>
      </c>
      <c r="FY1233" s="1062">
        <v>2</v>
      </c>
      <c r="FZ1233" s="1062">
        <v>5</v>
      </c>
      <c r="GA1233" s="1062">
        <v>10</v>
      </c>
      <c r="GB1233" s="590">
        <v>17</v>
      </c>
      <c r="GC1233" s="1139">
        <v>1</v>
      </c>
      <c r="GE1233" s="589">
        <v>27</v>
      </c>
      <c r="GF1233" s="589">
        <v>11</v>
      </c>
      <c r="GG1233" s="589">
        <v>42</v>
      </c>
      <c r="GH1233" s="586">
        <v>0</v>
      </c>
      <c r="GI1233" s="586">
        <v>4</v>
      </c>
      <c r="GJ1233" s="586">
        <v>1</v>
      </c>
      <c r="GK1233" s="586">
        <v>0</v>
      </c>
    </row>
    <row r="1234" spans="1:193" hidden="1" x14ac:dyDescent="0.35">
      <c r="A1234" s="1225">
        <v>44448</v>
      </c>
      <c r="Q1234" s="1062">
        <v>3</v>
      </c>
      <c r="R1234" s="1062">
        <v>0</v>
      </c>
      <c r="S1234" s="1062">
        <v>9</v>
      </c>
      <c r="T1234" s="1062">
        <v>12</v>
      </c>
      <c r="U1234" s="1076">
        <v>1</v>
      </c>
      <c r="W1234" s="1062">
        <v>3</v>
      </c>
      <c r="X1234" s="1062">
        <v>0</v>
      </c>
      <c r="Y1234" s="1062">
        <v>9</v>
      </c>
      <c r="Z1234" s="1062">
        <v>12</v>
      </c>
      <c r="AA1234" s="1076">
        <v>1</v>
      </c>
      <c r="AC1234" s="1062">
        <v>6</v>
      </c>
      <c r="AD1234" s="1062">
        <v>0</v>
      </c>
      <c r="AE1234" s="1062">
        <v>10</v>
      </c>
      <c r="AF1234" s="1062">
        <v>16</v>
      </c>
      <c r="AG1234" s="1076">
        <v>1</v>
      </c>
      <c r="AJ1234" s="1062">
        <v>6</v>
      </c>
      <c r="AK1234" s="1062">
        <v>0</v>
      </c>
      <c r="AL1234" s="1062">
        <v>11</v>
      </c>
      <c r="AM1234" s="1062">
        <v>17</v>
      </c>
      <c r="AN1234" s="1076">
        <v>1</v>
      </c>
      <c r="AQ1234" s="1062">
        <v>2</v>
      </c>
      <c r="AR1234" s="1062">
        <v>0</v>
      </c>
      <c r="AS1234" s="1062">
        <v>9</v>
      </c>
      <c r="AT1234" s="1062">
        <v>11</v>
      </c>
      <c r="AU1234" s="1082">
        <v>0</v>
      </c>
      <c r="AX1234" s="1062">
        <v>2</v>
      </c>
      <c r="AY1234" s="1062">
        <v>1</v>
      </c>
      <c r="AZ1234" s="1062">
        <v>10</v>
      </c>
      <c r="BA1234" s="1062">
        <v>13</v>
      </c>
      <c r="BB1234" s="1082">
        <v>0</v>
      </c>
      <c r="BC1234" s="1082" t="s">
        <v>323</v>
      </c>
      <c r="BM1234" s="1062">
        <v>1</v>
      </c>
      <c r="BN1234" s="1062">
        <v>3</v>
      </c>
      <c r="BO1234" s="1062">
        <v>4</v>
      </c>
      <c r="BP1234" s="1062">
        <v>8</v>
      </c>
      <c r="BQ1234" s="1128">
        <v>1</v>
      </c>
      <c r="BR1234" s="1081">
        <v>0</v>
      </c>
      <c r="BS1234" s="1062">
        <v>1</v>
      </c>
      <c r="BT1234" s="1062">
        <v>6</v>
      </c>
      <c r="BU1234" s="1062">
        <v>6</v>
      </c>
      <c r="BV1234" s="1062">
        <v>13</v>
      </c>
      <c r="BW1234" s="1076">
        <v>1</v>
      </c>
      <c r="CD1234" s="1062">
        <v>0</v>
      </c>
      <c r="CE1234" s="1082">
        <v>0</v>
      </c>
      <c r="CF1234" s="1082" t="s">
        <v>323</v>
      </c>
      <c r="CK1234" s="1062">
        <v>0</v>
      </c>
      <c r="CL1234" s="1082">
        <v>0</v>
      </c>
      <c r="CP1234" s="1062">
        <v>6</v>
      </c>
      <c r="CQ1234" s="1062">
        <v>6</v>
      </c>
      <c r="CR1234" s="1062">
        <v>8</v>
      </c>
      <c r="CS1234" s="1062">
        <v>20</v>
      </c>
      <c r="CT1234" s="1082">
        <v>1</v>
      </c>
      <c r="CU1234" s="1082" t="s">
        <v>323</v>
      </c>
      <c r="CW1234" s="1062">
        <v>5</v>
      </c>
      <c r="CX1234" s="1062">
        <v>7</v>
      </c>
      <c r="CY1234" s="1062">
        <v>12</v>
      </c>
      <c r="CZ1234" s="1062">
        <v>24</v>
      </c>
      <c r="DA1234" s="1082">
        <v>1</v>
      </c>
      <c r="DB1234" s="1082"/>
      <c r="DC1234" s="1082"/>
      <c r="DD1234" s="1082"/>
      <c r="DE1234" s="1082"/>
      <c r="DF1234" s="1082"/>
      <c r="DG1234" s="1082"/>
      <c r="DH1234" s="1082"/>
      <c r="DI1234" s="1082"/>
      <c r="DJ1234" s="1082"/>
      <c r="DK1234" s="1082"/>
      <c r="DL1234" s="1082"/>
      <c r="EI1234" s="1062">
        <v>0</v>
      </c>
      <c r="EJ1234" s="1082">
        <v>1</v>
      </c>
      <c r="EP1234" s="1062">
        <v>0</v>
      </c>
      <c r="EQ1234" s="1082">
        <v>1</v>
      </c>
      <c r="ER1234" s="1082" t="s">
        <v>323</v>
      </c>
      <c r="EU1234" s="1062">
        <v>3</v>
      </c>
      <c r="EV1234" s="1062">
        <v>3</v>
      </c>
      <c r="EW1234" s="1062">
        <v>3</v>
      </c>
      <c r="EX1234" s="1062">
        <v>9</v>
      </c>
      <c r="EY1234" s="1081">
        <v>1</v>
      </c>
      <c r="FB1234" s="1062">
        <v>3</v>
      </c>
      <c r="FC1234" s="1062">
        <v>6</v>
      </c>
      <c r="FD1234" s="1062">
        <v>7</v>
      </c>
      <c r="FE1234" s="1062">
        <v>16</v>
      </c>
      <c r="FF1234" s="1082">
        <v>1</v>
      </c>
      <c r="FM1234" s="1062">
        <v>0</v>
      </c>
      <c r="FN1234" s="1124">
        <v>1</v>
      </c>
      <c r="FT1234" s="1062">
        <v>0</v>
      </c>
      <c r="FU1234" s="1076">
        <v>1</v>
      </c>
      <c r="FY1234" s="1062">
        <v>1</v>
      </c>
      <c r="FZ1234" s="1062">
        <v>2</v>
      </c>
      <c r="GA1234" s="1062">
        <v>5</v>
      </c>
      <c r="GB1234" s="590">
        <v>8</v>
      </c>
      <c r="GC1234" s="1139">
        <v>1</v>
      </c>
      <c r="GE1234" s="589">
        <v>22</v>
      </c>
      <c r="GF1234" s="589">
        <v>14</v>
      </c>
      <c r="GG1234" s="589">
        <v>48</v>
      </c>
      <c r="GH1234" s="586">
        <v>0</v>
      </c>
      <c r="GI1234" s="586">
        <v>0</v>
      </c>
      <c r="GJ1234" s="586">
        <v>0</v>
      </c>
      <c r="GK1234" s="586">
        <v>0</v>
      </c>
    </row>
    <row r="1235" spans="1:193" hidden="1" x14ac:dyDescent="0.35">
      <c r="A1235" s="1227">
        <v>44449</v>
      </c>
      <c r="Q1235" s="1062">
        <v>2</v>
      </c>
      <c r="R1235" s="1062">
        <v>0</v>
      </c>
      <c r="S1235" s="1062">
        <v>3</v>
      </c>
      <c r="T1235" s="1062">
        <v>5</v>
      </c>
      <c r="U1235" s="1076">
        <v>1</v>
      </c>
      <c r="W1235" s="1062">
        <v>2</v>
      </c>
      <c r="X1235" s="1062">
        <v>1</v>
      </c>
      <c r="Y1235" s="1062">
        <v>3</v>
      </c>
      <c r="Z1235" s="1062">
        <v>6</v>
      </c>
      <c r="AA1235" s="1076">
        <v>1</v>
      </c>
      <c r="AC1235" s="1062">
        <v>3</v>
      </c>
      <c r="AD1235" s="1062">
        <v>4</v>
      </c>
      <c r="AE1235" s="1062">
        <v>7</v>
      </c>
      <c r="AF1235" s="1062">
        <v>14</v>
      </c>
      <c r="AG1235" s="1076">
        <v>1</v>
      </c>
      <c r="AJ1235" s="1062">
        <v>4</v>
      </c>
      <c r="AK1235" s="1062">
        <v>7</v>
      </c>
      <c r="AL1235" s="1062">
        <v>7</v>
      </c>
      <c r="AM1235" s="1062">
        <v>18</v>
      </c>
      <c r="AN1235" s="1076">
        <v>1</v>
      </c>
      <c r="AQ1235" s="1062">
        <v>3</v>
      </c>
      <c r="AR1235" s="1062">
        <v>1</v>
      </c>
      <c r="AS1235" s="1062">
        <v>6</v>
      </c>
      <c r="AT1235" s="1062">
        <v>10</v>
      </c>
      <c r="AU1235" s="1082">
        <v>0</v>
      </c>
      <c r="AX1235" s="1062">
        <v>3</v>
      </c>
      <c r="AY1235" s="1062">
        <v>2</v>
      </c>
      <c r="AZ1235" s="1062">
        <v>7</v>
      </c>
      <c r="BA1235" s="1062">
        <v>12</v>
      </c>
      <c r="BB1235" s="1082">
        <v>0</v>
      </c>
      <c r="BC1235" s="1082" t="s">
        <v>323</v>
      </c>
      <c r="BM1235" s="1062">
        <v>2</v>
      </c>
      <c r="BN1235" s="1062">
        <v>0</v>
      </c>
      <c r="BO1235" s="1062">
        <v>5</v>
      </c>
      <c r="BP1235" s="1062">
        <v>7</v>
      </c>
      <c r="BQ1235" s="1128">
        <v>1</v>
      </c>
      <c r="BR1235" s="1081">
        <v>0</v>
      </c>
      <c r="BS1235" s="1062">
        <v>2</v>
      </c>
      <c r="BT1235" s="1062">
        <v>1</v>
      </c>
      <c r="BU1235" s="1062">
        <v>10</v>
      </c>
      <c r="BV1235" s="1062">
        <v>13</v>
      </c>
      <c r="BW1235" s="1076">
        <v>1</v>
      </c>
      <c r="CD1235" s="1062">
        <v>0</v>
      </c>
      <c r="CE1235" s="1082">
        <v>0</v>
      </c>
      <c r="CF1235" s="1082" t="s">
        <v>323</v>
      </c>
      <c r="CK1235" s="1062">
        <v>0</v>
      </c>
      <c r="CL1235" s="1082">
        <v>0</v>
      </c>
      <c r="CP1235" s="1062">
        <v>9</v>
      </c>
      <c r="CQ1235" s="1062">
        <v>1</v>
      </c>
      <c r="CR1235" s="1062">
        <v>5</v>
      </c>
      <c r="CS1235" s="1062">
        <v>15</v>
      </c>
      <c r="CT1235" s="1082">
        <v>1</v>
      </c>
      <c r="CU1235" s="1082" t="s">
        <v>323</v>
      </c>
      <c r="CW1235" s="1062">
        <v>9</v>
      </c>
      <c r="CX1235" s="1062">
        <v>2</v>
      </c>
      <c r="CY1235" s="1062">
        <v>7</v>
      </c>
      <c r="CZ1235" s="1062">
        <v>18</v>
      </c>
      <c r="DA1235" s="1082">
        <v>1</v>
      </c>
      <c r="DB1235" s="1082"/>
      <c r="DC1235" s="1082"/>
      <c r="DD1235" s="1082"/>
      <c r="DE1235" s="1082"/>
      <c r="DF1235" s="1082"/>
      <c r="DG1235" s="1082"/>
      <c r="DH1235" s="1082"/>
      <c r="DI1235" s="1082"/>
      <c r="DJ1235" s="1082"/>
      <c r="DK1235" s="1082"/>
      <c r="DL1235" s="1082"/>
      <c r="EI1235" s="1062">
        <v>0</v>
      </c>
      <c r="EJ1235" s="1082">
        <v>1</v>
      </c>
      <c r="EP1235" s="1062">
        <v>0</v>
      </c>
      <c r="EQ1235" s="1082">
        <v>1</v>
      </c>
      <c r="ER1235" s="1082" t="s">
        <v>323</v>
      </c>
      <c r="EU1235" s="1062">
        <v>5</v>
      </c>
      <c r="EV1235" s="1062">
        <v>2</v>
      </c>
      <c r="EW1235" s="1062">
        <v>3</v>
      </c>
      <c r="EX1235" s="1062">
        <v>10</v>
      </c>
      <c r="EY1235" s="1081">
        <v>1</v>
      </c>
      <c r="FB1235" s="1062">
        <v>6</v>
      </c>
      <c r="FC1235" s="1062">
        <v>4</v>
      </c>
      <c r="FD1235" s="1062">
        <v>6</v>
      </c>
      <c r="FE1235" s="1062">
        <v>16</v>
      </c>
      <c r="FF1235" s="1082">
        <v>1</v>
      </c>
      <c r="FM1235" s="1062">
        <v>0</v>
      </c>
      <c r="FN1235" s="1124">
        <v>1</v>
      </c>
      <c r="FT1235" s="1062">
        <v>0</v>
      </c>
      <c r="FU1235" s="1076">
        <v>1</v>
      </c>
      <c r="FY1235" s="1062">
        <v>1</v>
      </c>
      <c r="FZ1235" s="1062">
        <v>0</v>
      </c>
      <c r="GA1235" s="1062">
        <v>3</v>
      </c>
      <c r="GB1235" s="590">
        <v>4</v>
      </c>
      <c r="GC1235" s="1139">
        <v>1</v>
      </c>
      <c r="GE1235" s="589">
        <v>25</v>
      </c>
      <c r="GF1235" s="589">
        <v>8</v>
      </c>
      <c r="GG1235" s="589">
        <v>32</v>
      </c>
      <c r="GH1235" s="586">
        <v>0</v>
      </c>
      <c r="GI1235" s="586">
        <v>0</v>
      </c>
      <c r="GJ1235" s="586">
        <v>0</v>
      </c>
      <c r="GK1235" s="586">
        <v>0</v>
      </c>
    </row>
    <row r="1236" spans="1:193" hidden="1" x14ac:dyDescent="0.35">
      <c r="A1236" s="1225">
        <v>44452</v>
      </c>
      <c r="Q1236" s="1062">
        <v>7</v>
      </c>
      <c r="R1236" s="1062">
        <v>1</v>
      </c>
      <c r="S1236" s="1062">
        <v>6</v>
      </c>
      <c r="T1236" s="1062">
        <v>14</v>
      </c>
      <c r="U1236" s="1076">
        <v>1</v>
      </c>
      <c r="W1236" s="1062">
        <v>7</v>
      </c>
      <c r="X1236" s="1062">
        <v>2</v>
      </c>
      <c r="Y1236" s="1062">
        <v>6</v>
      </c>
      <c r="Z1236" s="1062">
        <v>15</v>
      </c>
      <c r="AA1236" s="1076">
        <v>1</v>
      </c>
      <c r="AC1236" s="1062">
        <v>3</v>
      </c>
      <c r="AD1236" s="1062">
        <v>0</v>
      </c>
      <c r="AE1236" s="1062">
        <v>4</v>
      </c>
      <c r="AF1236" s="1062">
        <v>7</v>
      </c>
      <c r="AG1236" s="1076">
        <v>1</v>
      </c>
      <c r="AJ1236" s="1062">
        <v>5</v>
      </c>
      <c r="AK1236" s="1062">
        <v>0</v>
      </c>
      <c r="AL1236" s="1062">
        <v>4</v>
      </c>
      <c r="AM1236" s="1062">
        <v>9</v>
      </c>
      <c r="AN1236" s="1076">
        <v>1</v>
      </c>
      <c r="AQ1236" s="1062">
        <v>2</v>
      </c>
      <c r="AR1236" s="1062">
        <v>1</v>
      </c>
      <c r="AS1236" s="1062">
        <v>4</v>
      </c>
      <c r="AT1236" s="1062">
        <v>7</v>
      </c>
      <c r="AU1236" s="1082">
        <v>0</v>
      </c>
      <c r="AX1236" s="1062">
        <v>2</v>
      </c>
      <c r="AY1236" s="1062">
        <v>3</v>
      </c>
      <c r="AZ1236" s="1062">
        <v>4</v>
      </c>
      <c r="BA1236" s="1062">
        <v>9</v>
      </c>
      <c r="BB1236" s="1082">
        <v>0</v>
      </c>
      <c r="BC1236" s="1082" t="s">
        <v>323</v>
      </c>
      <c r="BM1236" s="1062">
        <v>2</v>
      </c>
      <c r="BN1236" s="1062">
        <v>3</v>
      </c>
      <c r="BO1236" s="1062">
        <v>6</v>
      </c>
      <c r="BP1236" s="1062">
        <v>11</v>
      </c>
      <c r="BQ1236" s="1128">
        <v>1</v>
      </c>
      <c r="BR1236" s="1081">
        <v>0</v>
      </c>
      <c r="BS1236" s="1062">
        <v>2</v>
      </c>
      <c r="BT1236" s="1062">
        <v>4</v>
      </c>
      <c r="BU1236" s="1062">
        <v>6</v>
      </c>
      <c r="BV1236" s="1062">
        <v>12</v>
      </c>
      <c r="BW1236" s="1076">
        <v>1</v>
      </c>
      <c r="CD1236" s="1062">
        <v>0</v>
      </c>
      <c r="CE1236" s="1082">
        <v>0</v>
      </c>
      <c r="CF1236" s="1082" t="s">
        <v>323</v>
      </c>
      <c r="CK1236" s="1062">
        <v>0</v>
      </c>
      <c r="CL1236" s="1082">
        <v>0</v>
      </c>
      <c r="CP1236" s="1062">
        <v>12</v>
      </c>
      <c r="CQ1236" s="1062">
        <v>3</v>
      </c>
      <c r="CR1236" s="1062">
        <v>7</v>
      </c>
      <c r="CS1236" s="1062">
        <v>22</v>
      </c>
      <c r="CT1236" s="1082">
        <v>1</v>
      </c>
      <c r="CU1236" s="1082" t="s">
        <v>323</v>
      </c>
      <c r="CW1236" s="1062">
        <v>14</v>
      </c>
      <c r="CX1236" s="1062">
        <v>4</v>
      </c>
      <c r="CY1236" s="1062">
        <v>12</v>
      </c>
      <c r="CZ1236" s="1062">
        <v>30</v>
      </c>
      <c r="DA1236" s="1082">
        <v>1</v>
      </c>
      <c r="DB1236" s="1082"/>
      <c r="DC1236" s="1082"/>
      <c r="DD1236" s="1082"/>
      <c r="DE1236" s="1082"/>
      <c r="DF1236" s="1082"/>
      <c r="DG1236" s="1082"/>
      <c r="DH1236" s="1082"/>
      <c r="DI1236" s="1082"/>
      <c r="DJ1236" s="1082"/>
      <c r="DK1236" s="1082"/>
      <c r="DL1236" s="1082"/>
      <c r="EI1236" s="1062">
        <v>0</v>
      </c>
      <c r="EJ1236" s="1082">
        <v>1</v>
      </c>
      <c r="EP1236" s="1062">
        <v>0</v>
      </c>
      <c r="EQ1236" s="1082">
        <v>1</v>
      </c>
      <c r="ER1236" s="1082" t="s">
        <v>323</v>
      </c>
      <c r="EU1236" s="1062">
        <v>0</v>
      </c>
      <c r="EV1236" s="1062">
        <v>0</v>
      </c>
      <c r="EW1236" s="1062">
        <v>0</v>
      </c>
      <c r="EX1236" s="1062">
        <v>0</v>
      </c>
      <c r="EY1236" s="1081">
        <v>1</v>
      </c>
      <c r="FB1236" s="1062">
        <v>0</v>
      </c>
      <c r="FC1236" s="1062">
        <v>0</v>
      </c>
      <c r="FD1236" s="1062">
        <v>0</v>
      </c>
      <c r="FE1236" s="1062">
        <v>0</v>
      </c>
      <c r="FF1236" s="1082">
        <v>1</v>
      </c>
      <c r="FM1236" s="1062">
        <v>0</v>
      </c>
      <c r="FN1236" s="1124">
        <v>1</v>
      </c>
      <c r="FT1236" s="1062">
        <v>0</v>
      </c>
      <c r="FU1236" s="1076">
        <v>1</v>
      </c>
      <c r="FY1236" s="1062">
        <v>0</v>
      </c>
      <c r="FZ1236" s="1062">
        <v>0</v>
      </c>
      <c r="GA1236" s="1062">
        <v>2</v>
      </c>
      <c r="GB1236" s="590">
        <v>2</v>
      </c>
      <c r="GC1236" s="1139">
        <v>1</v>
      </c>
      <c r="GE1236" s="589">
        <v>26</v>
      </c>
      <c r="GF1236" s="589">
        <v>8</v>
      </c>
      <c r="GG1236" s="589">
        <v>29</v>
      </c>
      <c r="GH1236" s="586">
        <v>0</v>
      </c>
      <c r="GI1236" s="586">
        <v>2</v>
      </c>
      <c r="GJ1236" s="586">
        <v>0</v>
      </c>
      <c r="GK1236" s="586">
        <v>0</v>
      </c>
    </row>
    <row r="1237" spans="1:193" hidden="1" x14ac:dyDescent="0.35">
      <c r="A1237" s="1225">
        <v>44453</v>
      </c>
      <c r="Q1237" s="1062">
        <v>2</v>
      </c>
      <c r="R1237" s="1062">
        <v>0</v>
      </c>
      <c r="S1237" s="1062">
        <v>5</v>
      </c>
      <c r="T1237" s="1062">
        <v>7</v>
      </c>
      <c r="U1237" s="1076">
        <v>1</v>
      </c>
      <c r="W1237" s="1062">
        <v>2</v>
      </c>
      <c r="X1237" s="1062">
        <v>0</v>
      </c>
      <c r="Y1237" s="1062">
        <v>5</v>
      </c>
      <c r="Z1237" s="1062">
        <v>7</v>
      </c>
      <c r="AA1237" s="1076">
        <v>1</v>
      </c>
      <c r="AC1237" s="1062">
        <v>8</v>
      </c>
      <c r="AD1237" s="1062">
        <v>0</v>
      </c>
      <c r="AE1237" s="1062">
        <v>11</v>
      </c>
      <c r="AF1237" s="1062">
        <v>19</v>
      </c>
      <c r="AG1237" s="1076">
        <v>1</v>
      </c>
      <c r="AJ1237" s="1062">
        <v>10</v>
      </c>
      <c r="AK1237" s="1062">
        <v>2</v>
      </c>
      <c r="AL1237" s="1062">
        <v>11</v>
      </c>
      <c r="AM1237" s="1062">
        <v>23</v>
      </c>
      <c r="AN1237" s="1076">
        <v>1</v>
      </c>
      <c r="AQ1237" s="1062">
        <v>2</v>
      </c>
      <c r="AR1237" s="1062">
        <v>2</v>
      </c>
      <c r="AS1237" s="1062">
        <v>5</v>
      </c>
      <c r="AT1237" s="1062">
        <v>9</v>
      </c>
      <c r="AU1237" s="1082">
        <v>0</v>
      </c>
      <c r="AX1237" s="1062">
        <v>2</v>
      </c>
      <c r="AY1237" s="1062">
        <v>2</v>
      </c>
      <c r="AZ1237" s="1062">
        <v>8</v>
      </c>
      <c r="BA1237" s="1062">
        <v>12</v>
      </c>
      <c r="BB1237" s="1082">
        <v>0</v>
      </c>
      <c r="BC1237" s="1082" t="s">
        <v>323</v>
      </c>
      <c r="BM1237" s="1062">
        <v>0</v>
      </c>
      <c r="BN1237" s="1062">
        <v>2</v>
      </c>
      <c r="BO1237" s="1062">
        <v>1</v>
      </c>
      <c r="BP1237" s="1062">
        <v>3</v>
      </c>
      <c r="BQ1237" s="1128">
        <v>1</v>
      </c>
      <c r="BR1237" s="1081">
        <v>0</v>
      </c>
      <c r="BS1237" s="1062">
        <v>0</v>
      </c>
      <c r="BT1237" s="1062">
        <v>4</v>
      </c>
      <c r="BU1237" s="1062">
        <v>3</v>
      </c>
      <c r="BV1237" s="1062">
        <v>7</v>
      </c>
      <c r="BW1237" s="1076">
        <v>1</v>
      </c>
      <c r="CD1237" s="1062">
        <v>0</v>
      </c>
      <c r="CE1237" s="1082">
        <v>0</v>
      </c>
      <c r="CF1237" s="1082" t="s">
        <v>323</v>
      </c>
      <c r="CK1237" s="1062">
        <v>0</v>
      </c>
      <c r="CL1237" s="1082">
        <v>0</v>
      </c>
      <c r="CP1237" s="1062">
        <v>10</v>
      </c>
      <c r="CQ1237" s="1062">
        <v>1</v>
      </c>
      <c r="CR1237" s="1062">
        <v>6</v>
      </c>
      <c r="CS1237" s="1062">
        <v>17</v>
      </c>
      <c r="CT1237" s="1082">
        <v>1</v>
      </c>
      <c r="CU1237" s="1082" t="s">
        <v>323</v>
      </c>
      <c r="CW1237" s="1062">
        <v>10</v>
      </c>
      <c r="CX1237" s="1062">
        <v>1</v>
      </c>
      <c r="CY1237" s="1062">
        <v>10</v>
      </c>
      <c r="CZ1237" s="1062">
        <v>21</v>
      </c>
      <c r="DA1237" s="1082">
        <v>1</v>
      </c>
      <c r="DB1237" s="1082"/>
      <c r="DC1237" s="1082"/>
      <c r="DD1237" s="1082"/>
      <c r="DE1237" s="1082"/>
      <c r="DF1237" s="1082"/>
      <c r="DG1237" s="1082"/>
      <c r="DH1237" s="1082"/>
      <c r="DI1237" s="1082"/>
      <c r="DJ1237" s="1082"/>
      <c r="DK1237" s="1082"/>
      <c r="DL1237" s="1082"/>
      <c r="EI1237" s="1062">
        <v>0</v>
      </c>
      <c r="EJ1237" s="1082">
        <v>1</v>
      </c>
      <c r="EP1237" s="1062">
        <v>0</v>
      </c>
      <c r="EQ1237" s="1082">
        <v>1</v>
      </c>
      <c r="ER1237" s="1082" t="s">
        <v>323</v>
      </c>
      <c r="EU1237" s="1062">
        <v>4</v>
      </c>
      <c r="EV1237" s="1062">
        <v>3</v>
      </c>
      <c r="EW1237" s="1062">
        <v>6</v>
      </c>
      <c r="EX1237" s="1062">
        <v>13</v>
      </c>
      <c r="EY1237" s="1081">
        <v>1</v>
      </c>
      <c r="FB1237" s="1062">
        <v>5</v>
      </c>
      <c r="FC1237" s="1062">
        <v>4</v>
      </c>
      <c r="FD1237" s="1062">
        <v>6</v>
      </c>
      <c r="FE1237" s="1062">
        <v>15</v>
      </c>
      <c r="FF1237" s="1082">
        <v>1</v>
      </c>
      <c r="FM1237" s="1062">
        <v>0</v>
      </c>
      <c r="FN1237" s="1124">
        <v>1</v>
      </c>
      <c r="FT1237" s="1062">
        <v>0</v>
      </c>
      <c r="FU1237" s="1076">
        <v>1</v>
      </c>
      <c r="FY1237" s="1062">
        <v>1</v>
      </c>
      <c r="FZ1237" s="1062">
        <v>1</v>
      </c>
      <c r="GA1237" s="1062">
        <v>2</v>
      </c>
      <c r="GB1237" s="590">
        <v>4</v>
      </c>
      <c r="GC1237" s="1139">
        <v>1</v>
      </c>
      <c r="GE1237" s="589">
        <v>27</v>
      </c>
      <c r="GF1237" s="589">
        <v>9</v>
      </c>
      <c r="GG1237" s="589">
        <v>36</v>
      </c>
      <c r="GH1237" s="586">
        <v>0</v>
      </c>
      <c r="GI1237" s="586">
        <v>4</v>
      </c>
      <c r="GJ1237" s="586">
        <v>1</v>
      </c>
      <c r="GK1237" s="586">
        <v>0</v>
      </c>
    </row>
    <row r="1238" spans="1:193" hidden="1" x14ac:dyDescent="0.35">
      <c r="A1238" s="1225">
        <v>44454</v>
      </c>
      <c r="Q1238" s="1062">
        <v>5</v>
      </c>
      <c r="R1238" s="1062">
        <v>0</v>
      </c>
      <c r="S1238" s="1062">
        <v>7</v>
      </c>
      <c r="T1238" s="1062">
        <v>12</v>
      </c>
      <c r="U1238" s="1076">
        <v>1</v>
      </c>
      <c r="W1238" s="1062">
        <v>5</v>
      </c>
      <c r="X1238" s="1062">
        <v>1</v>
      </c>
      <c r="Y1238" s="1062">
        <v>7</v>
      </c>
      <c r="Z1238" s="1062">
        <v>13</v>
      </c>
      <c r="AA1238" s="1076">
        <v>1</v>
      </c>
      <c r="AC1238" s="1062">
        <v>6</v>
      </c>
      <c r="AD1238" s="1062">
        <v>3</v>
      </c>
      <c r="AE1238" s="1062">
        <v>3</v>
      </c>
      <c r="AF1238" s="1062">
        <v>12</v>
      </c>
      <c r="AG1238" s="1076">
        <v>1</v>
      </c>
      <c r="AJ1238" s="1062">
        <v>7</v>
      </c>
      <c r="AK1238" s="1062">
        <v>6</v>
      </c>
      <c r="AL1238" s="1062">
        <v>5</v>
      </c>
      <c r="AM1238" s="1062">
        <v>18</v>
      </c>
      <c r="AN1238" s="1076">
        <v>1</v>
      </c>
      <c r="AQ1238" s="1062">
        <v>0</v>
      </c>
      <c r="AR1238" s="1062">
        <v>2</v>
      </c>
      <c r="AS1238" s="1062">
        <v>10</v>
      </c>
      <c r="AT1238" s="1062">
        <v>12</v>
      </c>
      <c r="AU1238" s="1082">
        <v>0</v>
      </c>
      <c r="AX1238" s="1062">
        <v>1</v>
      </c>
      <c r="AY1238" s="1062">
        <v>2</v>
      </c>
      <c r="AZ1238" s="1062">
        <v>11</v>
      </c>
      <c r="BA1238" s="1062">
        <v>14</v>
      </c>
      <c r="BB1238" s="1082">
        <v>0</v>
      </c>
      <c r="BC1238" s="1082" t="s">
        <v>323</v>
      </c>
      <c r="BM1238" s="1062">
        <v>1</v>
      </c>
      <c r="BN1238" s="1062">
        <v>1</v>
      </c>
      <c r="BO1238" s="1062">
        <v>7</v>
      </c>
      <c r="BP1238" s="1062">
        <v>9</v>
      </c>
      <c r="BQ1238" s="1128">
        <v>1</v>
      </c>
      <c r="BR1238" s="1081">
        <v>0</v>
      </c>
      <c r="BS1238" s="1062">
        <v>1</v>
      </c>
      <c r="BT1238" s="1062">
        <v>4</v>
      </c>
      <c r="BU1238" s="1062">
        <v>11</v>
      </c>
      <c r="BV1238" s="1062">
        <v>16</v>
      </c>
      <c r="BW1238" s="1076">
        <v>1</v>
      </c>
      <c r="CD1238" s="1062">
        <v>0</v>
      </c>
      <c r="CE1238" s="1082">
        <v>0</v>
      </c>
      <c r="CF1238" s="1082" t="s">
        <v>323</v>
      </c>
      <c r="CK1238" s="1062">
        <v>0</v>
      </c>
      <c r="CL1238" s="1082">
        <v>0</v>
      </c>
      <c r="CP1238" s="1062">
        <v>4</v>
      </c>
      <c r="CQ1238" s="1062">
        <v>3</v>
      </c>
      <c r="CR1238" s="1062">
        <v>6</v>
      </c>
      <c r="CS1238" s="1062">
        <v>13</v>
      </c>
      <c r="CT1238" s="1082">
        <v>1</v>
      </c>
      <c r="CU1238" s="1082" t="s">
        <v>323</v>
      </c>
      <c r="CW1238" s="1062">
        <v>4</v>
      </c>
      <c r="CX1238" s="1062">
        <v>3</v>
      </c>
      <c r="CY1238" s="1062">
        <v>11</v>
      </c>
      <c r="CZ1238" s="1062">
        <v>18</v>
      </c>
      <c r="DA1238" s="1082">
        <v>1</v>
      </c>
      <c r="DB1238" s="1082"/>
      <c r="DC1238" s="1082"/>
      <c r="DD1238" s="1082"/>
      <c r="DE1238" s="1082"/>
      <c r="DF1238" s="1082"/>
      <c r="DG1238" s="1082"/>
      <c r="DH1238" s="1082"/>
      <c r="DI1238" s="1082"/>
      <c r="DJ1238" s="1082"/>
      <c r="DK1238" s="1082"/>
      <c r="DL1238" s="1082"/>
      <c r="EI1238" s="1062">
        <v>0</v>
      </c>
      <c r="EJ1238" s="1082">
        <v>1</v>
      </c>
      <c r="EP1238" s="1062">
        <v>0</v>
      </c>
      <c r="EQ1238" s="1082">
        <v>1</v>
      </c>
      <c r="ER1238" s="1082" t="s">
        <v>323</v>
      </c>
      <c r="EU1238" s="1062">
        <v>2</v>
      </c>
      <c r="EV1238" s="1062">
        <v>2</v>
      </c>
      <c r="EW1238" s="1062">
        <v>7</v>
      </c>
      <c r="EX1238" s="1062">
        <v>11</v>
      </c>
      <c r="EY1238" s="1081">
        <v>1</v>
      </c>
      <c r="FB1238" s="1062">
        <v>2</v>
      </c>
      <c r="FC1238" s="1062">
        <v>3</v>
      </c>
      <c r="FD1238" s="1062">
        <v>9</v>
      </c>
      <c r="FE1238" s="1062">
        <v>14</v>
      </c>
      <c r="FF1238" s="1082">
        <v>1</v>
      </c>
      <c r="FM1238" s="1062">
        <v>0</v>
      </c>
      <c r="FN1238" s="1124">
        <v>1</v>
      </c>
      <c r="FT1238" s="1062">
        <v>0</v>
      </c>
      <c r="FU1238" s="1076">
        <v>1</v>
      </c>
      <c r="FY1238" s="1062">
        <v>0</v>
      </c>
      <c r="FZ1238" s="1062">
        <v>0</v>
      </c>
      <c r="GA1238" s="1062">
        <v>1</v>
      </c>
      <c r="GB1238" s="590">
        <v>1</v>
      </c>
      <c r="GC1238" s="1139">
        <v>1</v>
      </c>
      <c r="GE1238" s="589">
        <v>18</v>
      </c>
      <c r="GF1238" s="589">
        <v>11</v>
      </c>
      <c r="GG1238" s="589">
        <v>41</v>
      </c>
      <c r="GH1238" s="586">
        <v>0</v>
      </c>
      <c r="GI1238" s="586">
        <v>0</v>
      </c>
      <c r="GJ1238" s="586">
        <v>0</v>
      </c>
      <c r="GK1238" s="586">
        <v>0</v>
      </c>
    </row>
    <row r="1239" spans="1:193" hidden="1" x14ac:dyDescent="0.35">
      <c r="A1239" s="1225">
        <v>44455</v>
      </c>
      <c r="Q1239" s="1062">
        <v>4</v>
      </c>
      <c r="R1239" s="1062">
        <v>1</v>
      </c>
      <c r="S1239" s="1062">
        <v>6</v>
      </c>
      <c r="T1239" s="1062">
        <v>11</v>
      </c>
      <c r="U1239" s="1076">
        <v>1</v>
      </c>
      <c r="W1239" s="1062">
        <v>5</v>
      </c>
      <c r="X1239" s="1062">
        <v>1</v>
      </c>
      <c r="Y1239" s="1062">
        <v>7</v>
      </c>
      <c r="Z1239" s="1062">
        <v>13</v>
      </c>
      <c r="AA1239" s="1076">
        <v>1</v>
      </c>
      <c r="AC1239" s="1062">
        <v>4</v>
      </c>
      <c r="AD1239" s="1062">
        <v>0</v>
      </c>
      <c r="AE1239" s="1062">
        <v>6</v>
      </c>
      <c r="AF1239" s="1062">
        <v>10</v>
      </c>
      <c r="AG1239" s="1076">
        <v>1</v>
      </c>
      <c r="AJ1239" s="1062">
        <v>4</v>
      </c>
      <c r="AK1239" s="1062">
        <v>1</v>
      </c>
      <c r="AL1239" s="1062">
        <v>6</v>
      </c>
      <c r="AM1239" s="1062">
        <v>11</v>
      </c>
      <c r="AN1239" s="1076">
        <v>1</v>
      </c>
      <c r="AQ1239" s="1062">
        <v>1</v>
      </c>
      <c r="AR1239" s="1062">
        <v>1</v>
      </c>
      <c r="AS1239" s="1062">
        <v>6</v>
      </c>
      <c r="AT1239" s="1062">
        <v>8</v>
      </c>
      <c r="AU1239" s="1082">
        <v>0</v>
      </c>
      <c r="AX1239" s="1062">
        <v>2</v>
      </c>
      <c r="AY1239" s="1062">
        <v>2</v>
      </c>
      <c r="AZ1239" s="1062">
        <v>7</v>
      </c>
      <c r="BA1239" s="1062">
        <v>11</v>
      </c>
      <c r="BB1239" s="1082">
        <v>0</v>
      </c>
      <c r="BC1239" s="1082" t="s">
        <v>323</v>
      </c>
      <c r="BM1239" s="1062">
        <v>1</v>
      </c>
      <c r="BN1239" s="1062">
        <v>0</v>
      </c>
      <c r="BO1239" s="1062">
        <v>3</v>
      </c>
      <c r="BP1239" s="1062">
        <v>4</v>
      </c>
      <c r="BQ1239" s="1128">
        <v>1</v>
      </c>
      <c r="BR1239" s="1081">
        <v>0</v>
      </c>
      <c r="BS1239" s="1062">
        <v>1</v>
      </c>
      <c r="BT1239" s="1062">
        <v>0</v>
      </c>
      <c r="BU1239" s="1062">
        <v>7</v>
      </c>
      <c r="BV1239" s="1062">
        <v>8</v>
      </c>
      <c r="BW1239" s="1076">
        <v>1</v>
      </c>
      <c r="CD1239" s="1062">
        <v>0</v>
      </c>
      <c r="CE1239" s="1082">
        <v>0</v>
      </c>
      <c r="CF1239" s="1082" t="s">
        <v>323</v>
      </c>
      <c r="CK1239" s="1062">
        <v>0</v>
      </c>
      <c r="CL1239" s="1082">
        <v>0</v>
      </c>
      <c r="CP1239" s="1062">
        <v>9</v>
      </c>
      <c r="CQ1239" s="1062">
        <v>2</v>
      </c>
      <c r="CR1239" s="1062">
        <v>8</v>
      </c>
      <c r="CS1239" s="1062">
        <v>19</v>
      </c>
      <c r="CT1239" s="1082">
        <v>1</v>
      </c>
      <c r="CU1239" s="1082" t="s">
        <v>323</v>
      </c>
      <c r="CW1239" s="1062">
        <v>9</v>
      </c>
      <c r="CX1239" s="1062">
        <v>3</v>
      </c>
      <c r="CY1239" s="1062">
        <v>11</v>
      </c>
      <c r="CZ1239" s="1062">
        <v>23</v>
      </c>
      <c r="DA1239" s="1082">
        <v>1</v>
      </c>
      <c r="DB1239" s="1082"/>
      <c r="DC1239" s="1082"/>
      <c r="DD1239" s="1082"/>
      <c r="DE1239" s="1082"/>
      <c r="DF1239" s="1082"/>
      <c r="DG1239" s="1082"/>
      <c r="DH1239" s="1082"/>
      <c r="DI1239" s="1082"/>
      <c r="DJ1239" s="1082"/>
      <c r="DK1239" s="1082"/>
      <c r="DL1239" s="1082"/>
      <c r="EI1239" s="1062">
        <v>0</v>
      </c>
      <c r="EJ1239" s="1082">
        <v>1</v>
      </c>
      <c r="EP1239" s="1062">
        <v>0</v>
      </c>
      <c r="EQ1239" s="1082">
        <v>1</v>
      </c>
      <c r="ER1239" s="1082" t="s">
        <v>323</v>
      </c>
      <c r="EU1239" s="1062">
        <v>5</v>
      </c>
      <c r="EV1239" s="1062">
        <v>3</v>
      </c>
      <c r="EW1239" s="1062">
        <v>6</v>
      </c>
      <c r="EX1239" s="1062">
        <v>14</v>
      </c>
      <c r="EY1239" s="1081">
        <v>1</v>
      </c>
      <c r="FB1239" s="1062">
        <v>5</v>
      </c>
      <c r="FC1239" s="1062">
        <v>4</v>
      </c>
      <c r="FD1239" s="1062">
        <v>8</v>
      </c>
      <c r="FE1239" s="1062">
        <v>17</v>
      </c>
      <c r="FF1239" s="1082">
        <v>1</v>
      </c>
      <c r="FM1239" s="1062">
        <v>0</v>
      </c>
      <c r="FN1239" s="1124">
        <v>1</v>
      </c>
      <c r="FT1239" s="1062">
        <v>0</v>
      </c>
      <c r="FU1239" s="1076">
        <v>1</v>
      </c>
      <c r="FY1239" s="1062">
        <v>0</v>
      </c>
      <c r="FZ1239" s="1062">
        <v>1</v>
      </c>
      <c r="GA1239" s="1062">
        <v>2</v>
      </c>
      <c r="GB1239" s="590">
        <v>3</v>
      </c>
      <c r="GC1239" s="1139">
        <v>1</v>
      </c>
      <c r="GE1239" s="589">
        <v>24</v>
      </c>
      <c r="GF1239" s="589">
        <v>8</v>
      </c>
      <c r="GG1239" s="589">
        <v>37</v>
      </c>
      <c r="GH1239" s="586">
        <v>0</v>
      </c>
      <c r="GI1239" s="586">
        <v>1</v>
      </c>
      <c r="GJ1239" s="586">
        <v>0</v>
      </c>
      <c r="GK1239" s="586">
        <v>0</v>
      </c>
    </row>
    <row r="1240" spans="1:193" hidden="1" x14ac:dyDescent="0.35">
      <c r="A1240" s="1227">
        <v>44456</v>
      </c>
      <c r="Q1240" s="1062">
        <v>5</v>
      </c>
      <c r="R1240" s="1062">
        <v>0</v>
      </c>
      <c r="S1240" s="1062">
        <v>5</v>
      </c>
      <c r="T1240" s="1062">
        <v>10</v>
      </c>
      <c r="U1240" s="1076">
        <v>1</v>
      </c>
      <c r="W1240" s="1062">
        <v>5</v>
      </c>
      <c r="X1240" s="1062">
        <v>1</v>
      </c>
      <c r="Y1240" s="1062">
        <v>6</v>
      </c>
      <c r="Z1240" s="1062">
        <v>12</v>
      </c>
      <c r="AA1240" s="1076">
        <v>1</v>
      </c>
      <c r="AC1240" s="1062">
        <v>7</v>
      </c>
      <c r="AD1240" s="1062">
        <v>2</v>
      </c>
      <c r="AE1240" s="1062">
        <v>7</v>
      </c>
      <c r="AF1240" s="1062">
        <v>16</v>
      </c>
      <c r="AG1240" s="1076">
        <v>1</v>
      </c>
      <c r="AJ1240" s="1062">
        <v>8</v>
      </c>
      <c r="AK1240" s="1062">
        <v>3</v>
      </c>
      <c r="AL1240" s="1062">
        <v>7</v>
      </c>
      <c r="AM1240" s="1062">
        <v>18</v>
      </c>
      <c r="AN1240" s="1076">
        <v>1</v>
      </c>
      <c r="AQ1240" s="1062">
        <v>0</v>
      </c>
      <c r="AR1240" s="1062">
        <v>0</v>
      </c>
      <c r="AS1240" s="1062">
        <v>0</v>
      </c>
      <c r="AT1240" s="1062">
        <v>0</v>
      </c>
      <c r="AU1240" s="1082">
        <v>0</v>
      </c>
      <c r="AX1240" s="1062">
        <v>0</v>
      </c>
      <c r="AY1240" s="1062">
        <v>0</v>
      </c>
      <c r="AZ1240" s="1062">
        <v>0</v>
      </c>
      <c r="BA1240" s="1062">
        <v>0</v>
      </c>
      <c r="BB1240" s="1082">
        <v>0</v>
      </c>
      <c r="BC1240" s="1082" t="s">
        <v>323</v>
      </c>
      <c r="BM1240" s="1062">
        <v>0</v>
      </c>
      <c r="BN1240" s="1062">
        <v>0</v>
      </c>
      <c r="BO1240" s="1062">
        <v>0</v>
      </c>
      <c r="BP1240" s="1062">
        <v>0</v>
      </c>
      <c r="BQ1240" s="1128">
        <v>1</v>
      </c>
      <c r="BR1240" s="1081">
        <v>0</v>
      </c>
      <c r="BS1240" s="1062">
        <v>0</v>
      </c>
      <c r="BT1240" s="1062">
        <v>0</v>
      </c>
      <c r="BU1240" s="1062">
        <v>0</v>
      </c>
      <c r="BV1240" s="1062">
        <v>0</v>
      </c>
      <c r="BW1240" s="1076">
        <v>1</v>
      </c>
      <c r="CD1240" s="1062">
        <v>0</v>
      </c>
      <c r="CE1240" s="1082">
        <v>0</v>
      </c>
      <c r="CF1240" s="1082" t="s">
        <v>323</v>
      </c>
      <c r="CK1240" s="1062">
        <v>0</v>
      </c>
      <c r="CL1240" s="1082">
        <v>0</v>
      </c>
      <c r="CP1240" s="1062">
        <v>8</v>
      </c>
      <c r="CQ1240" s="1062">
        <v>3</v>
      </c>
      <c r="CR1240" s="1062">
        <v>7</v>
      </c>
      <c r="CS1240" s="1062">
        <v>18</v>
      </c>
      <c r="CT1240" s="1082">
        <v>1</v>
      </c>
      <c r="CU1240" s="1082" t="s">
        <v>323</v>
      </c>
      <c r="CW1240" s="1062">
        <v>8</v>
      </c>
      <c r="CX1240" s="1062">
        <v>4</v>
      </c>
      <c r="CY1240" s="1062">
        <v>8</v>
      </c>
      <c r="CZ1240" s="1062">
        <v>20</v>
      </c>
      <c r="DA1240" s="1082">
        <v>1</v>
      </c>
      <c r="DB1240" s="1082"/>
      <c r="DC1240" s="1082"/>
      <c r="DD1240" s="1082"/>
      <c r="DE1240" s="1082"/>
      <c r="DF1240" s="1082"/>
      <c r="DG1240" s="1082"/>
      <c r="DH1240" s="1082"/>
      <c r="DI1240" s="1082"/>
      <c r="DJ1240" s="1082"/>
      <c r="DK1240" s="1082"/>
      <c r="DL1240" s="1082"/>
      <c r="EI1240" s="1062">
        <v>0</v>
      </c>
      <c r="EJ1240" s="1082">
        <v>1</v>
      </c>
      <c r="EP1240" s="1062">
        <v>0</v>
      </c>
      <c r="EQ1240" s="1082">
        <v>1</v>
      </c>
      <c r="ER1240" s="1082" t="s">
        <v>323</v>
      </c>
      <c r="EU1240" s="1062">
        <v>7</v>
      </c>
      <c r="EV1240" s="1062">
        <v>1</v>
      </c>
      <c r="EW1240" s="1062">
        <v>2</v>
      </c>
      <c r="EX1240" s="1062">
        <v>10</v>
      </c>
      <c r="EY1240" s="1081">
        <v>1</v>
      </c>
      <c r="FB1240" s="1062">
        <v>3</v>
      </c>
      <c r="FC1240" s="1062">
        <v>9</v>
      </c>
      <c r="FD1240" s="1062">
        <v>9</v>
      </c>
      <c r="FE1240" s="1062">
        <v>21</v>
      </c>
      <c r="FF1240" s="1082">
        <v>1</v>
      </c>
      <c r="FM1240" s="1062">
        <v>0</v>
      </c>
      <c r="FN1240" s="1124">
        <v>1</v>
      </c>
      <c r="FT1240" s="1062">
        <v>0</v>
      </c>
      <c r="FU1240" s="1076">
        <v>1</v>
      </c>
      <c r="FY1240" s="1062">
        <v>1</v>
      </c>
      <c r="FZ1240" s="1062">
        <v>0</v>
      </c>
      <c r="GA1240" s="1062">
        <v>1</v>
      </c>
      <c r="GB1240" s="590">
        <v>2</v>
      </c>
      <c r="GC1240" s="1139">
        <v>1</v>
      </c>
      <c r="GE1240" s="589">
        <v>28</v>
      </c>
      <c r="GF1240" s="589">
        <v>6</v>
      </c>
      <c r="GG1240" s="589">
        <v>22</v>
      </c>
      <c r="GH1240" s="586">
        <v>0</v>
      </c>
      <c r="GI1240" s="586">
        <v>0</v>
      </c>
      <c r="GJ1240" s="586">
        <v>0</v>
      </c>
      <c r="GK1240" s="586">
        <v>0</v>
      </c>
    </row>
    <row r="1241" spans="1:193" hidden="1" x14ac:dyDescent="0.35">
      <c r="A1241" s="1225">
        <v>44459</v>
      </c>
      <c r="Q1241" s="1062">
        <v>4</v>
      </c>
      <c r="R1241" s="1062">
        <v>2</v>
      </c>
      <c r="S1241" s="1062">
        <v>5</v>
      </c>
      <c r="T1241" s="1062">
        <v>11</v>
      </c>
      <c r="U1241" s="1076">
        <v>1</v>
      </c>
      <c r="W1241" s="1062">
        <v>5</v>
      </c>
      <c r="X1241" s="1062">
        <v>2</v>
      </c>
      <c r="Y1241" s="1062">
        <v>6</v>
      </c>
      <c r="Z1241" s="1062">
        <v>13</v>
      </c>
      <c r="AA1241" s="1076">
        <v>1</v>
      </c>
      <c r="AC1241" s="1062">
        <v>8</v>
      </c>
      <c r="AD1241" s="1062">
        <v>0</v>
      </c>
      <c r="AE1241" s="1062">
        <v>9</v>
      </c>
      <c r="AF1241" s="1062">
        <v>17</v>
      </c>
      <c r="AG1241" s="1076">
        <v>1</v>
      </c>
      <c r="AJ1241" s="1062">
        <v>8</v>
      </c>
      <c r="AK1241" s="1062">
        <v>1</v>
      </c>
      <c r="AL1241" s="1062">
        <v>9</v>
      </c>
      <c r="AM1241" s="1062">
        <v>18</v>
      </c>
      <c r="AN1241" s="1076">
        <v>1</v>
      </c>
      <c r="AQ1241" s="1062">
        <v>0</v>
      </c>
      <c r="AR1241" s="1062">
        <v>0</v>
      </c>
      <c r="AS1241" s="1062">
        <v>0</v>
      </c>
      <c r="AT1241" s="1062">
        <v>0</v>
      </c>
      <c r="AU1241" s="1082">
        <v>0</v>
      </c>
      <c r="AX1241" s="1062">
        <v>0</v>
      </c>
      <c r="AY1241" s="1062">
        <v>0</v>
      </c>
      <c r="AZ1241" s="1062">
        <v>0</v>
      </c>
      <c r="BA1241" s="1062">
        <v>0</v>
      </c>
      <c r="BB1241" s="1082">
        <v>0</v>
      </c>
      <c r="BC1241" s="1082" t="s">
        <v>323</v>
      </c>
      <c r="BM1241" s="1062">
        <v>0</v>
      </c>
      <c r="BN1241" s="1062">
        <v>0</v>
      </c>
      <c r="BO1241" s="1062">
        <v>0</v>
      </c>
      <c r="BP1241" s="1062">
        <v>0</v>
      </c>
      <c r="BQ1241" s="1128">
        <v>1</v>
      </c>
      <c r="BR1241" s="1081">
        <v>0</v>
      </c>
      <c r="BS1241" s="1062">
        <v>0</v>
      </c>
      <c r="BT1241" s="1062">
        <v>0</v>
      </c>
      <c r="BU1241" s="1062">
        <v>0</v>
      </c>
      <c r="BV1241" s="1062">
        <v>0</v>
      </c>
      <c r="BW1241" s="1076">
        <v>1</v>
      </c>
      <c r="CD1241" s="1062">
        <v>0</v>
      </c>
      <c r="CE1241" s="1082">
        <v>0</v>
      </c>
      <c r="CF1241" s="1082" t="s">
        <v>323</v>
      </c>
      <c r="CK1241" s="1062">
        <v>0</v>
      </c>
      <c r="CL1241" s="1082">
        <v>0</v>
      </c>
      <c r="CP1241" s="1062">
        <v>7</v>
      </c>
      <c r="CQ1241" s="1062">
        <v>4</v>
      </c>
      <c r="CR1241" s="1062">
        <v>6</v>
      </c>
      <c r="CS1241" s="1062">
        <v>17</v>
      </c>
      <c r="CT1241" s="1082">
        <v>1</v>
      </c>
      <c r="CU1241" s="1082" t="s">
        <v>323</v>
      </c>
      <c r="CW1241" s="1062">
        <v>7</v>
      </c>
      <c r="CX1241" s="1062">
        <v>5</v>
      </c>
      <c r="CY1241" s="1062">
        <v>8</v>
      </c>
      <c r="CZ1241" s="1062">
        <v>20</v>
      </c>
      <c r="DA1241" s="1082">
        <v>1</v>
      </c>
      <c r="DB1241" s="1082"/>
      <c r="DC1241" s="1082"/>
      <c r="DD1241" s="1082"/>
      <c r="DE1241" s="1082"/>
      <c r="DF1241" s="1082"/>
      <c r="DG1241" s="1082"/>
      <c r="DH1241" s="1082"/>
      <c r="DI1241" s="1082"/>
      <c r="DJ1241" s="1082"/>
      <c r="DK1241" s="1082"/>
      <c r="DL1241" s="1082"/>
      <c r="EF1241" s="1062">
        <v>0</v>
      </c>
      <c r="EG1241" s="1062">
        <v>0</v>
      </c>
      <c r="EH1241" s="1062">
        <v>0</v>
      </c>
      <c r="EI1241" s="1062">
        <v>0</v>
      </c>
      <c r="EJ1241" s="1082">
        <v>1</v>
      </c>
      <c r="EM1241" s="1062">
        <v>0</v>
      </c>
      <c r="EN1241" s="1062">
        <v>0</v>
      </c>
      <c r="EO1241" s="1062">
        <v>0</v>
      </c>
      <c r="EP1241" s="1062">
        <v>0</v>
      </c>
      <c r="EQ1241" s="1082">
        <v>1</v>
      </c>
      <c r="ER1241" s="1082" t="s">
        <v>323</v>
      </c>
      <c r="EU1241" s="1062">
        <v>7</v>
      </c>
      <c r="EV1241" s="1062">
        <v>5</v>
      </c>
      <c r="EW1241" s="1062">
        <v>5</v>
      </c>
      <c r="EX1241" s="1062">
        <v>17</v>
      </c>
      <c r="EY1241" s="1081">
        <v>1</v>
      </c>
      <c r="FB1241" s="1062">
        <v>7</v>
      </c>
      <c r="FC1241" s="1062">
        <v>6</v>
      </c>
      <c r="FD1241" s="1062">
        <v>6</v>
      </c>
      <c r="FE1241" s="1062">
        <v>19</v>
      </c>
      <c r="FF1241" s="1082">
        <v>1</v>
      </c>
      <c r="FM1241" s="1062">
        <v>0</v>
      </c>
      <c r="FN1241" s="1124">
        <v>1</v>
      </c>
      <c r="FT1241" s="1062">
        <v>0</v>
      </c>
      <c r="FU1241" s="1076">
        <v>1</v>
      </c>
      <c r="FY1241" s="1062">
        <v>3</v>
      </c>
      <c r="FZ1241" s="1062">
        <v>3</v>
      </c>
      <c r="GA1241" s="1062">
        <v>3</v>
      </c>
      <c r="GB1241" s="590">
        <v>9</v>
      </c>
      <c r="GC1241" s="1139">
        <v>1</v>
      </c>
      <c r="GE1241" s="589">
        <v>29</v>
      </c>
      <c r="GF1241" s="589">
        <v>14</v>
      </c>
      <c r="GG1241" s="589">
        <v>28</v>
      </c>
      <c r="GH1241" s="586">
        <v>0</v>
      </c>
      <c r="GI1241" s="586">
        <v>0</v>
      </c>
      <c r="GJ1241" s="586">
        <v>0</v>
      </c>
      <c r="GK1241" s="586">
        <v>0</v>
      </c>
    </row>
    <row r="1242" spans="1:193" hidden="1" x14ac:dyDescent="0.35">
      <c r="A1242" s="1225">
        <v>44460</v>
      </c>
      <c r="Q1242" s="1062">
        <v>6</v>
      </c>
      <c r="R1242" s="1062">
        <v>16</v>
      </c>
      <c r="S1242" s="1062">
        <v>10</v>
      </c>
      <c r="T1242" s="1062">
        <v>32</v>
      </c>
      <c r="U1242" s="1076">
        <v>1</v>
      </c>
      <c r="W1242" s="1062">
        <v>6</v>
      </c>
      <c r="X1242" s="1062">
        <v>16</v>
      </c>
      <c r="Y1242" s="1062">
        <v>11</v>
      </c>
      <c r="Z1242" s="1062">
        <v>33</v>
      </c>
      <c r="AA1242" s="1076">
        <v>1</v>
      </c>
      <c r="AC1242" s="1062">
        <v>4</v>
      </c>
      <c r="AD1242" s="1062">
        <v>10</v>
      </c>
      <c r="AE1242" s="1062">
        <v>12</v>
      </c>
      <c r="AF1242" s="1062">
        <v>26</v>
      </c>
      <c r="AG1242" s="1076">
        <v>1</v>
      </c>
      <c r="AJ1242" s="1062">
        <v>4</v>
      </c>
      <c r="AK1242" s="1062">
        <v>10</v>
      </c>
      <c r="AL1242" s="1062">
        <v>12</v>
      </c>
      <c r="AM1242" s="1062">
        <v>26</v>
      </c>
      <c r="AN1242" s="1076">
        <v>1</v>
      </c>
      <c r="AQ1242" s="1062">
        <v>0</v>
      </c>
      <c r="AR1242" s="1062">
        <v>6</v>
      </c>
      <c r="AS1242" s="1062">
        <v>6</v>
      </c>
      <c r="AT1242" s="1062">
        <v>12</v>
      </c>
      <c r="AU1242" s="1082">
        <v>0</v>
      </c>
      <c r="AX1242" s="1062">
        <v>0</v>
      </c>
      <c r="AY1242" s="1062">
        <v>6</v>
      </c>
      <c r="AZ1242" s="1062">
        <v>6</v>
      </c>
      <c r="BA1242" s="1062">
        <v>12</v>
      </c>
      <c r="BB1242" s="1082">
        <v>0</v>
      </c>
      <c r="BC1242" s="1082" t="s">
        <v>323</v>
      </c>
      <c r="BM1242" s="1062">
        <v>0</v>
      </c>
      <c r="BN1242" s="1062">
        <v>0</v>
      </c>
      <c r="BO1242" s="1062">
        <v>0</v>
      </c>
      <c r="BP1242" s="1062">
        <v>0</v>
      </c>
      <c r="BQ1242" s="1128">
        <v>1</v>
      </c>
      <c r="BR1242" s="1081">
        <v>0</v>
      </c>
      <c r="BS1242" s="1062">
        <v>0</v>
      </c>
      <c r="BT1242" s="1062">
        <v>0</v>
      </c>
      <c r="BU1242" s="1062">
        <v>0</v>
      </c>
      <c r="BV1242" s="1062">
        <v>0</v>
      </c>
      <c r="BW1242" s="1076">
        <v>1</v>
      </c>
      <c r="CD1242" s="1062">
        <v>0</v>
      </c>
      <c r="CE1242" s="1082">
        <v>0</v>
      </c>
      <c r="CF1242" s="1082" t="s">
        <v>323</v>
      </c>
      <c r="CK1242" s="1062">
        <v>0</v>
      </c>
      <c r="CL1242" s="1082">
        <v>0</v>
      </c>
      <c r="CP1242" s="1062">
        <v>6</v>
      </c>
      <c r="CQ1242" s="1062">
        <v>1</v>
      </c>
      <c r="CR1242" s="1062">
        <v>13</v>
      </c>
      <c r="CS1242" s="1062">
        <v>20</v>
      </c>
      <c r="CT1242" s="1082">
        <v>1</v>
      </c>
      <c r="CU1242" s="1082" t="s">
        <v>323</v>
      </c>
      <c r="CW1242" s="1062">
        <v>7</v>
      </c>
      <c r="CX1242" s="1062">
        <v>2</v>
      </c>
      <c r="CY1242" s="1062">
        <v>17</v>
      </c>
      <c r="CZ1242" s="1062">
        <v>26</v>
      </c>
      <c r="DA1242" s="1082">
        <v>1</v>
      </c>
      <c r="DB1242" s="1082"/>
      <c r="DC1242" s="1082"/>
      <c r="DD1242" s="1082"/>
      <c r="DE1242" s="1082"/>
      <c r="DF1242" s="1082"/>
      <c r="DG1242" s="1082"/>
      <c r="DH1242" s="1082"/>
      <c r="DI1242" s="1082"/>
      <c r="DJ1242" s="1082"/>
      <c r="DK1242" s="1082"/>
      <c r="DL1242" s="1082"/>
      <c r="EF1242" s="1062">
        <v>0</v>
      </c>
      <c r="EG1242" s="1062">
        <v>0</v>
      </c>
      <c r="EH1242" s="1062">
        <v>0</v>
      </c>
      <c r="EI1242" s="1062">
        <v>0</v>
      </c>
      <c r="EJ1242" s="1082">
        <v>1</v>
      </c>
      <c r="EM1242" s="1062">
        <v>0</v>
      </c>
      <c r="EN1242" s="1062">
        <v>0</v>
      </c>
      <c r="EO1242" s="1062">
        <v>0</v>
      </c>
      <c r="EP1242" s="1062">
        <v>0</v>
      </c>
      <c r="EQ1242" s="1082">
        <v>1</v>
      </c>
      <c r="ER1242" s="1082" t="s">
        <v>323</v>
      </c>
      <c r="EU1242" s="1062">
        <v>0</v>
      </c>
      <c r="EV1242" s="1062">
        <v>9</v>
      </c>
      <c r="EW1242" s="1062">
        <v>5</v>
      </c>
      <c r="EX1242" s="1062">
        <v>14</v>
      </c>
      <c r="EY1242" s="1081">
        <v>1</v>
      </c>
      <c r="FB1242" s="1062">
        <v>0</v>
      </c>
      <c r="FC1242" s="1062">
        <v>10</v>
      </c>
      <c r="FD1242" s="1062">
        <v>9</v>
      </c>
      <c r="FE1242" s="1062">
        <v>19</v>
      </c>
      <c r="FF1242" s="1082">
        <v>1</v>
      </c>
      <c r="FM1242" s="1062">
        <v>0</v>
      </c>
      <c r="FN1242" s="1124">
        <v>1</v>
      </c>
      <c r="FT1242" s="1062">
        <v>0</v>
      </c>
      <c r="FU1242" s="1076">
        <v>1</v>
      </c>
      <c r="FY1242" s="1062">
        <v>1</v>
      </c>
      <c r="FZ1242" s="1062">
        <v>1</v>
      </c>
      <c r="GA1242" s="1062">
        <v>8</v>
      </c>
      <c r="GB1242" s="590">
        <v>10</v>
      </c>
      <c r="GC1242" s="1139">
        <v>1</v>
      </c>
      <c r="GE1242" s="589">
        <v>17</v>
      </c>
      <c r="GF1242" s="589">
        <v>43</v>
      </c>
      <c r="GG1242" s="589">
        <v>54</v>
      </c>
      <c r="GH1242" s="586">
        <v>0</v>
      </c>
      <c r="GI1242" s="586">
        <v>2</v>
      </c>
      <c r="GJ1242" s="586">
        <v>0</v>
      </c>
      <c r="GK1242" s="586">
        <v>0</v>
      </c>
    </row>
    <row r="1243" spans="1:193" hidden="1" x14ac:dyDescent="0.35">
      <c r="A1243" s="1225">
        <v>44461</v>
      </c>
      <c r="Q1243" s="1062">
        <v>7</v>
      </c>
      <c r="R1243" s="1062">
        <v>2</v>
      </c>
      <c r="S1243" s="1062">
        <v>6</v>
      </c>
      <c r="T1243" s="1062">
        <v>15</v>
      </c>
      <c r="U1243" s="1076">
        <v>1</v>
      </c>
      <c r="W1243" s="1062">
        <v>7</v>
      </c>
      <c r="X1243" s="1062">
        <v>4</v>
      </c>
      <c r="Y1243" s="1062">
        <v>7</v>
      </c>
      <c r="Z1243" s="1062">
        <v>18</v>
      </c>
      <c r="AA1243" s="1076">
        <v>1</v>
      </c>
      <c r="AC1243" s="1062">
        <v>10</v>
      </c>
      <c r="AD1243" s="1062">
        <v>3</v>
      </c>
      <c r="AE1243" s="1062">
        <v>14</v>
      </c>
      <c r="AF1243" s="1062">
        <v>27</v>
      </c>
      <c r="AG1243" s="1076">
        <v>1</v>
      </c>
      <c r="AJ1243" s="1062">
        <v>10</v>
      </c>
      <c r="AK1243" s="1062">
        <v>4</v>
      </c>
      <c r="AL1243" s="1062">
        <v>16</v>
      </c>
      <c r="AM1243" s="1062">
        <v>30</v>
      </c>
      <c r="AN1243" s="1076">
        <v>1</v>
      </c>
      <c r="AQ1243" s="1062">
        <v>0</v>
      </c>
      <c r="AR1243" s="1062">
        <v>0</v>
      </c>
      <c r="AS1243" s="1062">
        <v>2</v>
      </c>
      <c r="AT1243" s="1062">
        <v>2</v>
      </c>
      <c r="AU1243" s="1082">
        <v>0</v>
      </c>
      <c r="AX1243" s="1062">
        <v>0</v>
      </c>
      <c r="AY1243" s="1062">
        <v>0</v>
      </c>
      <c r="AZ1243" s="1062">
        <v>2</v>
      </c>
      <c r="BA1243" s="1062">
        <v>2</v>
      </c>
      <c r="BB1243" s="1082">
        <v>0</v>
      </c>
      <c r="BC1243" s="1082" t="s">
        <v>323</v>
      </c>
      <c r="BM1243" s="1062">
        <v>3</v>
      </c>
      <c r="BN1243" s="1062">
        <v>5</v>
      </c>
      <c r="BO1243" s="1062">
        <v>6</v>
      </c>
      <c r="BP1243" s="1062">
        <v>14</v>
      </c>
      <c r="BQ1243" s="1128">
        <v>1</v>
      </c>
      <c r="BR1243" s="1081">
        <v>0</v>
      </c>
      <c r="BS1243" s="1062">
        <v>3</v>
      </c>
      <c r="BT1243" s="1062">
        <v>5</v>
      </c>
      <c r="BU1243" s="1062">
        <v>7</v>
      </c>
      <c r="BV1243" s="1062">
        <v>15</v>
      </c>
      <c r="BW1243" s="1076">
        <v>1</v>
      </c>
      <c r="CD1243" s="1062">
        <v>0</v>
      </c>
      <c r="CE1243" s="1082">
        <v>0</v>
      </c>
      <c r="CF1243" s="1082" t="s">
        <v>323</v>
      </c>
      <c r="CK1243" s="1062">
        <v>0</v>
      </c>
      <c r="CL1243" s="1082">
        <v>0</v>
      </c>
      <c r="CP1243" s="1062">
        <v>9</v>
      </c>
      <c r="CQ1243" s="1062">
        <v>1</v>
      </c>
      <c r="CR1243" s="1062">
        <v>5</v>
      </c>
      <c r="CS1243" s="1062">
        <v>15</v>
      </c>
      <c r="CT1243" s="1082">
        <v>1</v>
      </c>
      <c r="CU1243" s="1082" t="s">
        <v>323</v>
      </c>
      <c r="CW1243" s="1062">
        <v>9</v>
      </c>
      <c r="CX1243" s="1062">
        <v>2</v>
      </c>
      <c r="CY1243" s="1062">
        <v>10</v>
      </c>
      <c r="CZ1243" s="1062">
        <v>21</v>
      </c>
      <c r="DA1243" s="1082">
        <v>1</v>
      </c>
      <c r="DB1243" s="1082"/>
      <c r="DC1243" s="1082"/>
      <c r="DD1243" s="1082"/>
      <c r="DE1243" s="1082"/>
      <c r="DF1243" s="1082"/>
      <c r="DG1243" s="1082"/>
      <c r="DH1243" s="1082"/>
      <c r="DI1243" s="1082"/>
      <c r="DJ1243" s="1082"/>
      <c r="DK1243" s="1082"/>
      <c r="DL1243" s="1082"/>
      <c r="EF1243" s="1062">
        <v>0</v>
      </c>
      <c r="EG1243" s="1062">
        <v>0</v>
      </c>
      <c r="EH1243" s="1062">
        <v>0</v>
      </c>
      <c r="EI1243" s="1062">
        <v>0</v>
      </c>
      <c r="EJ1243" s="1082">
        <v>1</v>
      </c>
      <c r="EM1243" s="1062">
        <v>0</v>
      </c>
      <c r="EN1243" s="1062">
        <v>0</v>
      </c>
      <c r="EO1243" s="1062">
        <v>0</v>
      </c>
      <c r="EP1243" s="1062">
        <v>0</v>
      </c>
      <c r="EQ1243" s="1082">
        <v>1</v>
      </c>
      <c r="ER1243" s="1082" t="s">
        <v>323</v>
      </c>
      <c r="EU1243" s="1062">
        <v>8</v>
      </c>
      <c r="EV1243" s="1062">
        <v>0</v>
      </c>
      <c r="EW1243" s="1062">
        <v>3</v>
      </c>
      <c r="EX1243" s="1062">
        <v>11</v>
      </c>
      <c r="EY1243" s="1081">
        <v>1</v>
      </c>
      <c r="FB1243" s="1062">
        <v>8</v>
      </c>
      <c r="FC1243" s="1062">
        <v>2</v>
      </c>
      <c r="FD1243" s="1062">
        <v>8</v>
      </c>
      <c r="FE1243" s="1062">
        <v>18</v>
      </c>
      <c r="FF1243" s="1082">
        <v>1</v>
      </c>
      <c r="FM1243" s="1062">
        <v>0</v>
      </c>
      <c r="FN1243" s="1124">
        <v>1</v>
      </c>
      <c r="FT1243" s="1062">
        <v>0</v>
      </c>
      <c r="FU1243" s="1076">
        <v>1</v>
      </c>
      <c r="FY1243" s="1062">
        <v>1</v>
      </c>
      <c r="FZ1243" s="1062">
        <v>2</v>
      </c>
      <c r="GA1243" s="1062">
        <v>3</v>
      </c>
      <c r="GB1243" s="590">
        <v>6</v>
      </c>
      <c r="GC1243" s="1139">
        <v>1</v>
      </c>
      <c r="GE1243" s="589">
        <v>38</v>
      </c>
      <c r="GF1243" s="589">
        <v>13</v>
      </c>
      <c r="GG1243" s="589">
        <v>39</v>
      </c>
      <c r="GH1243" s="586">
        <v>0</v>
      </c>
      <c r="GI1243" s="586">
        <v>0</v>
      </c>
      <c r="GJ1243" s="586">
        <v>0</v>
      </c>
      <c r="GK1243" s="586">
        <v>0</v>
      </c>
    </row>
    <row r="1244" spans="1:193" hidden="1" x14ac:dyDescent="0.35">
      <c r="A1244" s="1225">
        <v>44462</v>
      </c>
      <c r="Q1244" s="1062">
        <v>4</v>
      </c>
      <c r="R1244" s="1062">
        <v>2</v>
      </c>
      <c r="S1244" s="1062">
        <v>7</v>
      </c>
      <c r="T1244" s="1062">
        <v>13</v>
      </c>
      <c r="U1244" s="1076">
        <v>1</v>
      </c>
      <c r="W1244" s="1062">
        <v>7</v>
      </c>
      <c r="X1244" s="1062">
        <v>3</v>
      </c>
      <c r="Y1244" s="1062">
        <v>7</v>
      </c>
      <c r="Z1244" s="1062">
        <v>17</v>
      </c>
      <c r="AA1244" s="1076">
        <v>1</v>
      </c>
      <c r="AC1244" s="1062">
        <v>3</v>
      </c>
      <c r="AD1244" s="1062">
        <v>5</v>
      </c>
      <c r="AE1244" s="1062">
        <v>7</v>
      </c>
      <c r="AF1244" s="1062">
        <v>15</v>
      </c>
      <c r="AG1244" s="1076">
        <v>1</v>
      </c>
      <c r="AJ1244" s="1062">
        <v>3</v>
      </c>
      <c r="AK1244" s="1062">
        <v>6</v>
      </c>
      <c r="AL1244" s="1062">
        <v>8</v>
      </c>
      <c r="AM1244" s="1062">
        <v>17</v>
      </c>
      <c r="AN1244" s="1076">
        <v>1</v>
      </c>
      <c r="AQ1244" s="1062">
        <v>0</v>
      </c>
      <c r="AR1244" s="1062">
        <v>2</v>
      </c>
      <c r="AS1244" s="1062">
        <v>3</v>
      </c>
      <c r="AT1244" s="1062">
        <v>5</v>
      </c>
      <c r="AU1244" s="1082">
        <v>0</v>
      </c>
      <c r="AX1244" s="1062">
        <v>0</v>
      </c>
      <c r="AY1244" s="1062">
        <v>2</v>
      </c>
      <c r="AZ1244" s="1062">
        <v>3</v>
      </c>
      <c r="BA1244" s="1062">
        <v>5</v>
      </c>
      <c r="BB1244" s="1082">
        <v>0</v>
      </c>
      <c r="BC1244" s="1082" t="s">
        <v>323</v>
      </c>
      <c r="BM1244" s="1062">
        <v>1</v>
      </c>
      <c r="BN1244" s="1062">
        <v>2</v>
      </c>
      <c r="BO1244" s="1062">
        <v>1</v>
      </c>
      <c r="BP1244" s="1062">
        <v>4</v>
      </c>
      <c r="BQ1244" s="1128">
        <v>1</v>
      </c>
      <c r="BR1244" s="1081">
        <v>0</v>
      </c>
      <c r="BS1244" s="1062">
        <v>1</v>
      </c>
      <c r="BT1244" s="1062">
        <v>3</v>
      </c>
      <c r="BU1244" s="1062">
        <v>5</v>
      </c>
      <c r="BV1244" s="1062">
        <v>9</v>
      </c>
      <c r="BW1244" s="1076">
        <v>1</v>
      </c>
      <c r="CD1244" s="1062">
        <v>0</v>
      </c>
      <c r="CE1244" s="1082">
        <v>0</v>
      </c>
      <c r="CF1244" s="1082" t="s">
        <v>323</v>
      </c>
      <c r="CK1244" s="1062">
        <v>0</v>
      </c>
      <c r="CL1244" s="1082">
        <v>0</v>
      </c>
      <c r="CP1244" s="1062">
        <v>6</v>
      </c>
      <c r="CQ1244" s="1062">
        <v>1</v>
      </c>
      <c r="CR1244" s="1062">
        <v>2</v>
      </c>
      <c r="CS1244" s="1062">
        <v>9</v>
      </c>
      <c r="CT1244" s="1082">
        <v>1</v>
      </c>
      <c r="CU1244" s="1082" t="s">
        <v>323</v>
      </c>
      <c r="CW1244" s="1062">
        <v>6</v>
      </c>
      <c r="CX1244" s="1062">
        <v>2</v>
      </c>
      <c r="CY1244" s="1062">
        <v>7</v>
      </c>
      <c r="CZ1244" s="1062">
        <v>15</v>
      </c>
      <c r="DA1244" s="1082">
        <v>1</v>
      </c>
      <c r="DB1244" s="1082"/>
      <c r="DC1244" s="1082"/>
      <c r="DD1244" s="1082"/>
      <c r="DE1244" s="1082"/>
      <c r="DF1244" s="1082"/>
      <c r="DG1244" s="1082"/>
      <c r="DH1244" s="1082"/>
      <c r="DI1244" s="1082"/>
      <c r="DJ1244" s="1082"/>
      <c r="DK1244" s="1082"/>
      <c r="DL1244" s="1082"/>
      <c r="EF1244" s="1062">
        <v>7</v>
      </c>
      <c r="EG1244" s="1062">
        <v>2</v>
      </c>
      <c r="EH1244" s="1062">
        <v>4</v>
      </c>
      <c r="EI1244" s="1062">
        <v>13</v>
      </c>
      <c r="EJ1244" s="1082">
        <v>1</v>
      </c>
      <c r="EM1244" s="1062">
        <v>7</v>
      </c>
      <c r="EN1244" s="1062">
        <v>2</v>
      </c>
      <c r="EO1244" s="1062">
        <v>4</v>
      </c>
      <c r="EP1244" s="1062">
        <v>13</v>
      </c>
      <c r="EQ1244" s="1082">
        <v>1</v>
      </c>
      <c r="ER1244" s="1082" t="s">
        <v>323</v>
      </c>
      <c r="EU1244" s="1062">
        <v>2</v>
      </c>
      <c r="EV1244" s="1062">
        <v>2</v>
      </c>
      <c r="EW1244" s="1062">
        <v>1</v>
      </c>
      <c r="EX1244" s="1062">
        <v>5</v>
      </c>
      <c r="EY1244" s="1081">
        <v>1</v>
      </c>
      <c r="FB1244" s="1062">
        <v>3</v>
      </c>
      <c r="FC1244" s="1062">
        <v>3</v>
      </c>
      <c r="FD1244" s="1062">
        <v>7</v>
      </c>
      <c r="FE1244" s="1062">
        <v>13</v>
      </c>
      <c r="FF1244" s="1082">
        <v>1</v>
      </c>
      <c r="FM1244" s="1062">
        <v>0</v>
      </c>
      <c r="FN1244" s="1124">
        <v>1</v>
      </c>
      <c r="FT1244" s="1062">
        <v>0</v>
      </c>
      <c r="FU1244" s="1076">
        <v>1</v>
      </c>
      <c r="FY1244" s="1062">
        <v>1</v>
      </c>
      <c r="FZ1244" s="1062">
        <v>0</v>
      </c>
      <c r="GA1244" s="1062">
        <v>4</v>
      </c>
      <c r="GB1244" s="590">
        <v>5</v>
      </c>
      <c r="GC1244" s="1139">
        <v>1</v>
      </c>
      <c r="GE1244" s="589">
        <v>24</v>
      </c>
      <c r="GF1244" s="589">
        <v>16</v>
      </c>
      <c r="GG1244" s="589">
        <v>29</v>
      </c>
      <c r="GH1244" s="586">
        <v>1</v>
      </c>
      <c r="GI1244" s="586">
        <v>0</v>
      </c>
      <c r="GJ1244" s="586">
        <v>0</v>
      </c>
      <c r="GK1244" s="586">
        <v>0</v>
      </c>
    </row>
    <row r="1245" spans="1:193" hidden="1" x14ac:dyDescent="0.35">
      <c r="A1245" s="1227">
        <v>44463</v>
      </c>
      <c r="Q1245" s="1062">
        <v>4</v>
      </c>
      <c r="R1245" s="1062">
        <v>0</v>
      </c>
      <c r="S1245" s="1062">
        <v>5</v>
      </c>
      <c r="T1245" s="1062">
        <v>9</v>
      </c>
      <c r="U1245" s="1076">
        <v>1</v>
      </c>
      <c r="W1245" s="1062">
        <v>6</v>
      </c>
      <c r="X1245" s="1062">
        <v>0</v>
      </c>
      <c r="Y1245" s="1062">
        <v>5</v>
      </c>
      <c r="Z1245" s="1062">
        <v>11</v>
      </c>
      <c r="AA1245" s="1076">
        <v>1</v>
      </c>
      <c r="AC1245" s="1062">
        <v>6</v>
      </c>
      <c r="AD1245" s="1062">
        <v>1</v>
      </c>
      <c r="AE1245" s="1062">
        <v>4</v>
      </c>
      <c r="AF1245" s="1062">
        <v>11</v>
      </c>
      <c r="AG1245" s="1076">
        <v>1</v>
      </c>
      <c r="AJ1245" s="1062">
        <v>6</v>
      </c>
      <c r="AK1245" s="1062">
        <v>3</v>
      </c>
      <c r="AL1245" s="1062">
        <v>5</v>
      </c>
      <c r="AM1245" s="1062">
        <v>14</v>
      </c>
      <c r="AN1245" s="1076">
        <v>1</v>
      </c>
      <c r="AQ1245" s="1062">
        <v>1</v>
      </c>
      <c r="AR1245" s="1062">
        <v>1</v>
      </c>
      <c r="AS1245" s="1062">
        <v>1</v>
      </c>
      <c r="AT1245" s="1062">
        <v>3</v>
      </c>
      <c r="AU1245" s="1082">
        <v>0</v>
      </c>
      <c r="AX1245" s="1062">
        <v>1</v>
      </c>
      <c r="AY1245" s="1062">
        <v>1</v>
      </c>
      <c r="AZ1245" s="1062">
        <v>1</v>
      </c>
      <c r="BA1245" s="1062">
        <v>3</v>
      </c>
      <c r="BB1245" s="1082">
        <v>0</v>
      </c>
      <c r="BC1245" s="1082" t="s">
        <v>323</v>
      </c>
      <c r="BM1245" s="1062">
        <v>0</v>
      </c>
      <c r="BN1245" s="1062">
        <v>0</v>
      </c>
      <c r="BO1245" s="1062">
        <v>0</v>
      </c>
      <c r="BP1245" s="1062">
        <v>0</v>
      </c>
      <c r="BQ1245" s="1128">
        <v>1</v>
      </c>
      <c r="BR1245" s="1081">
        <v>0</v>
      </c>
      <c r="BS1245" s="1062">
        <v>0</v>
      </c>
      <c r="BT1245" s="1062">
        <v>0</v>
      </c>
      <c r="BU1245" s="1062">
        <v>0</v>
      </c>
      <c r="BV1245" s="1062">
        <v>0</v>
      </c>
      <c r="BW1245" s="1076">
        <v>1</v>
      </c>
      <c r="CD1245" s="1062">
        <v>0</v>
      </c>
      <c r="CE1245" s="1082">
        <v>0</v>
      </c>
      <c r="CF1245" s="1082" t="s">
        <v>323</v>
      </c>
      <c r="CK1245" s="1062">
        <v>0</v>
      </c>
      <c r="CL1245" s="1082">
        <v>0</v>
      </c>
      <c r="CP1245" s="1062">
        <v>4</v>
      </c>
      <c r="CQ1245" s="1062">
        <v>1</v>
      </c>
      <c r="CR1245" s="1062">
        <v>11</v>
      </c>
      <c r="CS1245" s="1062">
        <v>16</v>
      </c>
      <c r="CT1245" s="1082">
        <v>1</v>
      </c>
      <c r="CU1245" s="1082" t="s">
        <v>323</v>
      </c>
      <c r="CW1245" s="1062">
        <v>5</v>
      </c>
      <c r="CX1245" s="1062">
        <v>1</v>
      </c>
      <c r="CY1245" s="1062">
        <v>15</v>
      </c>
      <c r="CZ1245" s="1062">
        <v>21</v>
      </c>
      <c r="DA1245" s="1082">
        <v>1</v>
      </c>
      <c r="DB1245" s="1082"/>
      <c r="DC1245" s="1082"/>
      <c r="DD1245" s="1082"/>
      <c r="DE1245" s="1082"/>
      <c r="DF1245" s="1082"/>
      <c r="DG1245" s="1082"/>
      <c r="DH1245" s="1082"/>
      <c r="DI1245" s="1082"/>
      <c r="DJ1245" s="1082"/>
      <c r="DK1245" s="1082"/>
      <c r="DL1245" s="1082"/>
      <c r="EF1245" s="1062">
        <v>10</v>
      </c>
      <c r="EG1245" s="1062">
        <v>2</v>
      </c>
      <c r="EH1245" s="1062">
        <v>5</v>
      </c>
      <c r="EI1245" s="1062">
        <v>17</v>
      </c>
      <c r="EJ1245" s="1082">
        <v>1</v>
      </c>
      <c r="EM1245" s="1062">
        <v>10</v>
      </c>
      <c r="EN1245" s="1062">
        <v>2</v>
      </c>
      <c r="EO1245" s="1062">
        <v>5</v>
      </c>
      <c r="EP1245" s="1062">
        <v>17</v>
      </c>
      <c r="EQ1245" s="1082">
        <v>1</v>
      </c>
      <c r="ER1245" s="1082" t="s">
        <v>323</v>
      </c>
      <c r="EU1245" s="1062">
        <v>1</v>
      </c>
      <c r="EV1245" s="1062">
        <v>0</v>
      </c>
      <c r="EW1245" s="1062">
        <v>3</v>
      </c>
      <c r="EX1245" s="1062">
        <v>4</v>
      </c>
      <c r="EY1245" s="1081">
        <v>1</v>
      </c>
      <c r="FB1245" s="1062">
        <v>3</v>
      </c>
      <c r="FC1245" s="1062">
        <v>1</v>
      </c>
      <c r="FD1245" s="1062">
        <v>10</v>
      </c>
      <c r="FE1245" s="1062">
        <v>14</v>
      </c>
      <c r="FF1245" s="1082">
        <v>1</v>
      </c>
      <c r="FM1245" s="1062">
        <v>0</v>
      </c>
      <c r="FN1245" s="1124">
        <v>1</v>
      </c>
      <c r="FT1245" s="1062">
        <v>0</v>
      </c>
      <c r="FU1245" s="1076">
        <v>1</v>
      </c>
      <c r="FY1245" s="1062">
        <v>0</v>
      </c>
      <c r="FZ1245" s="1062">
        <v>1</v>
      </c>
      <c r="GA1245" s="1062">
        <v>1</v>
      </c>
      <c r="GB1245" s="590">
        <v>2</v>
      </c>
      <c r="GC1245" s="1139">
        <v>1</v>
      </c>
      <c r="GE1245" s="589">
        <v>26</v>
      </c>
      <c r="GF1245" s="589">
        <v>6</v>
      </c>
      <c r="GG1245" s="589">
        <v>30</v>
      </c>
      <c r="GH1245" s="586">
        <v>0</v>
      </c>
      <c r="GI1245" s="586">
        <v>1</v>
      </c>
      <c r="GJ1245" s="586">
        <v>0</v>
      </c>
      <c r="GK1245" s="586">
        <v>0</v>
      </c>
    </row>
    <row r="1246" spans="1:193" hidden="1" x14ac:dyDescent="0.35">
      <c r="A1246" s="1225">
        <v>44466</v>
      </c>
      <c r="Q1246" s="1062">
        <v>9</v>
      </c>
      <c r="R1246" s="1062">
        <v>0</v>
      </c>
      <c r="S1246" s="1062">
        <v>6</v>
      </c>
      <c r="T1246" s="1062">
        <v>15</v>
      </c>
      <c r="U1246" s="1076">
        <v>1</v>
      </c>
      <c r="W1246" s="1062">
        <v>9</v>
      </c>
      <c r="X1246" s="1062">
        <v>0</v>
      </c>
      <c r="Y1246" s="1062">
        <v>7</v>
      </c>
      <c r="Z1246" s="1062">
        <v>16</v>
      </c>
      <c r="AA1246" s="1076">
        <v>1</v>
      </c>
      <c r="AC1246" s="1062">
        <v>7</v>
      </c>
      <c r="AD1246" s="1062">
        <v>1</v>
      </c>
      <c r="AE1246" s="1062">
        <v>9</v>
      </c>
      <c r="AF1246" s="1062">
        <v>17</v>
      </c>
      <c r="AG1246" s="1076">
        <v>1</v>
      </c>
      <c r="AJ1246" s="1062">
        <v>8</v>
      </c>
      <c r="AK1246" s="1062">
        <v>1</v>
      </c>
      <c r="AL1246" s="1062">
        <v>9</v>
      </c>
      <c r="AM1246" s="1062">
        <v>18</v>
      </c>
      <c r="AN1246" s="1076">
        <v>1</v>
      </c>
      <c r="AQ1246" s="1062">
        <v>0</v>
      </c>
      <c r="AR1246" s="1062">
        <v>2</v>
      </c>
      <c r="AS1246" s="1062">
        <v>4</v>
      </c>
      <c r="AT1246" s="1062">
        <v>6</v>
      </c>
      <c r="AU1246" s="1082">
        <v>0</v>
      </c>
      <c r="AX1246" s="1062">
        <v>0</v>
      </c>
      <c r="AY1246" s="1062">
        <v>2</v>
      </c>
      <c r="AZ1246" s="1062">
        <v>4</v>
      </c>
      <c r="BA1246" s="1062">
        <v>6</v>
      </c>
      <c r="BB1246" s="1082">
        <v>0</v>
      </c>
      <c r="BC1246" s="1082" t="s">
        <v>323</v>
      </c>
      <c r="BM1246" s="1062">
        <v>0</v>
      </c>
      <c r="BN1246" s="1062">
        <v>2</v>
      </c>
      <c r="BO1246" s="1062">
        <v>3</v>
      </c>
      <c r="BP1246" s="1062">
        <v>5</v>
      </c>
      <c r="BQ1246" s="1128">
        <v>1</v>
      </c>
      <c r="BR1246" s="1081">
        <v>0</v>
      </c>
      <c r="BS1246" s="1062">
        <v>0</v>
      </c>
      <c r="BT1246" s="1062">
        <v>3</v>
      </c>
      <c r="BU1246" s="1062">
        <v>6</v>
      </c>
      <c r="BV1246" s="1062">
        <v>9</v>
      </c>
      <c r="BW1246" s="1076">
        <v>1</v>
      </c>
      <c r="CD1246" s="1062">
        <v>0</v>
      </c>
      <c r="CE1246" s="1082">
        <v>0</v>
      </c>
      <c r="CF1246" s="1082" t="s">
        <v>323</v>
      </c>
      <c r="CK1246" s="1062">
        <v>0</v>
      </c>
      <c r="CL1246" s="1082">
        <v>0</v>
      </c>
      <c r="CP1246" s="1062">
        <v>1</v>
      </c>
      <c r="CQ1246" s="1062">
        <v>0</v>
      </c>
      <c r="CR1246" s="1062">
        <v>0</v>
      </c>
      <c r="CS1246" s="1062">
        <v>1</v>
      </c>
      <c r="CT1246" s="1082">
        <v>1</v>
      </c>
      <c r="CU1246" s="1082" t="s">
        <v>323</v>
      </c>
      <c r="CW1246" s="1062">
        <v>3</v>
      </c>
      <c r="CX1246" s="1062">
        <v>2</v>
      </c>
      <c r="CY1246" s="1062">
        <v>8</v>
      </c>
      <c r="CZ1246" s="1062">
        <v>13</v>
      </c>
      <c r="DA1246" s="1082">
        <v>1</v>
      </c>
      <c r="DB1246" s="1082"/>
      <c r="DC1246" s="1082"/>
      <c r="DD1246" s="1082"/>
      <c r="DE1246" s="1082"/>
      <c r="DF1246" s="1082"/>
      <c r="DG1246" s="1082"/>
      <c r="DH1246" s="1082"/>
      <c r="DI1246" s="1082"/>
      <c r="DJ1246" s="1082"/>
      <c r="DK1246" s="1082"/>
      <c r="DL1246" s="1082"/>
      <c r="EF1246" s="1062">
        <v>6</v>
      </c>
      <c r="EG1246" s="1062">
        <v>2</v>
      </c>
      <c r="EH1246" s="1062">
        <v>1</v>
      </c>
      <c r="EI1246" s="1062">
        <v>9</v>
      </c>
      <c r="EJ1246" s="1082">
        <v>1</v>
      </c>
      <c r="EM1246" s="1062">
        <v>7</v>
      </c>
      <c r="EN1246" s="1062">
        <v>3</v>
      </c>
      <c r="EO1246" s="1062">
        <v>1</v>
      </c>
      <c r="EP1246" s="1062">
        <v>11</v>
      </c>
      <c r="EQ1246" s="1082">
        <v>1</v>
      </c>
      <c r="ER1246" s="1082" t="s">
        <v>323</v>
      </c>
      <c r="EU1246" s="1062">
        <v>6</v>
      </c>
      <c r="EV1246" s="1062">
        <v>3</v>
      </c>
      <c r="EW1246" s="1062">
        <v>3</v>
      </c>
      <c r="EX1246" s="1062">
        <v>12</v>
      </c>
      <c r="EY1246" s="1081">
        <v>1</v>
      </c>
      <c r="FB1246" s="1062">
        <v>6</v>
      </c>
      <c r="FC1246" s="1062">
        <v>3</v>
      </c>
      <c r="FD1246" s="1062">
        <v>5</v>
      </c>
      <c r="FE1246" s="1062">
        <v>14</v>
      </c>
      <c r="FF1246" s="1082">
        <v>1</v>
      </c>
      <c r="FM1246" s="1062">
        <v>0</v>
      </c>
      <c r="FN1246" s="1124">
        <v>1</v>
      </c>
      <c r="FT1246" s="1062">
        <v>0</v>
      </c>
      <c r="FU1246" s="1076">
        <v>1</v>
      </c>
      <c r="FY1246" s="1062">
        <v>1</v>
      </c>
      <c r="FZ1246" s="1062">
        <v>1</v>
      </c>
      <c r="GA1246" s="1062">
        <v>4</v>
      </c>
      <c r="GB1246" s="590">
        <v>6</v>
      </c>
      <c r="GC1246" s="1139">
        <v>1</v>
      </c>
      <c r="GE1246" s="589">
        <v>30</v>
      </c>
      <c r="GF1246" s="589">
        <v>11</v>
      </c>
      <c r="GG1246" s="589">
        <v>30</v>
      </c>
      <c r="GH1246" s="586">
        <v>0</v>
      </c>
      <c r="GI1246" s="586">
        <v>0</v>
      </c>
      <c r="GJ1246" s="586">
        <v>8</v>
      </c>
      <c r="GK1246" s="586">
        <v>17</v>
      </c>
    </row>
    <row r="1247" spans="1:193" hidden="1" x14ac:dyDescent="0.35">
      <c r="A1247" s="1225">
        <v>44467</v>
      </c>
      <c r="Q1247" s="1062">
        <v>8</v>
      </c>
      <c r="R1247" s="1062">
        <v>0</v>
      </c>
      <c r="S1247" s="1062">
        <v>9</v>
      </c>
      <c r="T1247" s="1062">
        <v>17</v>
      </c>
      <c r="U1247" s="1076">
        <v>1</v>
      </c>
      <c r="W1247" s="1062">
        <v>9</v>
      </c>
      <c r="X1247" s="1062">
        <v>0</v>
      </c>
      <c r="Y1247" s="1062">
        <v>11</v>
      </c>
      <c r="Z1247" s="1062">
        <v>20</v>
      </c>
      <c r="AA1247" s="1076">
        <v>1</v>
      </c>
      <c r="AC1247" s="1062">
        <v>5</v>
      </c>
      <c r="AD1247" s="1062">
        <v>1</v>
      </c>
      <c r="AE1247" s="1062">
        <v>7</v>
      </c>
      <c r="AF1247" s="1062">
        <v>13</v>
      </c>
      <c r="AG1247" s="1076">
        <v>1</v>
      </c>
      <c r="AJ1247" s="1062">
        <v>5</v>
      </c>
      <c r="AK1247" s="1062">
        <v>1</v>
      </c>
      <c r="AL1247" s="1062">
        <v>7</v>
      </c>
      <c r="AM1247" s="1062">
        <v>13</v>
      </c>
      <c r="AN1247" s="1076">
        <v>1</v>
      </c>
      <c r="AQ1247" s="1062">
        <v>1</v>
      </c>
      <c r="AR1247" s="1062">
        <v>0</v>
      </c>
      <c r="AS1247" s="1062">
        <v>2</v>
      </c>
      <c r="AT1247" s="1062">
        <v>3</v>
      </c>
      <c r="AU1247" s="1082">
        <v>0</v>
      </c>
      <c r="AX1247" s="1062">
        <v>1</v>
      </c>
      <c r="AY1247" s="1062">
        <v>2</v>
      </c>
      <c r="AZ1247" s="1062">
        <v>2</v>
      </c>
      <c r="BA1247" s="1062">
        <v>5</v>
      </c>
      <c r="BB1247" s="1082">
        <v>0</v>
      </c>
      <c r="BC1247" s="1082" t="s">
        <v>323</v>
      </c>
      <c r="BM1247" s="1062">
        <v>1</v>
      </c>
      <c r="BN1247" s="1062">
        <v>5</v>
      </c>
      <c r="BO1247" s="1062">
        <v>3</v>
      </c>
      <c r="BP1247" s="1062">
        <v>9</v>
      </c>
      <c r="BQ1247" s="1128">
        <v>1</v>
      </c>
      <c r="BR1247" s="1081">
        <v>0</v>
      </c>
      <c r="BS1247" s="1062">
        <v>1</v>
      </c>
      <c r="BT1247" s="1062">
        <v>7</v>
      </c>
      <c r="BU1247" s="1062">
        <v>6</v>
      </c>
      <c r="BV1247" s="1062">
        <v>14</v>
      </c>
      <c r="BW1247" s="1076">
        <v>1</v>
      </c>
      <c r="CD1247" s="1062">
        <v>0</v>
      </c>
      <c r="CE1247" s="1082">
        <v>0</v>
      </c>
      <c r="CF1247" s="1082" t="s">
        <v>323</v>
      </c>
      <c r="CK1247" s="1062">
        <v>0</v>
      </c>
      <c r="CL1247" s="1082">
        <v>0</v>
      </c>
      <c r="CP1247" s="1062">
        <v>0</v>
      </c>
      <c r="CQ1247" s="1062">
        <v>0</v>
      </c>
      <c r="CR1247" s="1062">
        <v>0</v>
      </c>
      <c r="CS1247" s="1062">
        <v>0</v>
      </c>
      <c r="CT1247" s="1082">
        <v>1</v>
      </c>
      <c r="CU1247" s="1082" t="s">
        <v>323</v>
      </c>
      <c r="CW1247" s="1062">
        <v>0</v>
      </c>
      <c r="CX1247" s="1062">
        <v>0</v>
      </c>
      <c r="CY1247" s="1062">
        <v>2</v>
      </c>
      <c r="CZ1247" s="1062">
        <v>2</v>
      </c>
      <c r="DA1247" s="1082">
        <v>1</v>
      </c>
      <c r="DB1247" s="1082"/>
      <c r="DC1247" s="1082"/>
      <c r="DD1247" s="1082"/>
      <c r="DE1247" s="1082"/>
      <c r="DF1247" s="1082"/>
      <c r="DG1247" s="1082"/>
      <c r="DH1247" s="1082"/>
      <c r="DI1247" s="1082"/>
      <c r="DJ1247" s="1082"/>
      <c r="DK1247" s="1082"/>
      <c r="DL1247" s="1082"/>
      <c r="EF1247" s="1062">
        <v>0</v>
      </c>
      <c r="EG1247" s="1062">
        <v>0</v>
      </c>
      <c r="EH1247" s="1062">
        <v>0</v>
      </c>
      <c r="EI1247" s="1062">
        <v>0</v>
      </c>
      <c r="EJ1247" s="1082">
        <v>1</v>
      </c>
      <c r="EM1247" s="1062">
        <v>0</v>
      </c>
      <c r="EN1247" s="1062">
        <v>0</v>
      </c>
      <c r="EO1247" s="1062">
        <v>0</v>
      </c>
      <c r="EP1247" s="1062">
        <v>0</v>
      </c>
      <c r="EQ1247" s="1082">
        <v>1</v>
      </c>
      <c r="ER1247" s="1082" t="s">
        <v>323</v>
      </c>
      <c r="EU1247" s="1062">
        <v>1</v>
      </c>
      <c r="EV1247" s="1062">
        <v>6</v>
      </c>
      <c r="EW1247" s="1062">
        <v>4</v>
      </c>
      <c r="EX1247" s="1062">
        <v>11</v>
      </c>
      <c r="EY1247" s="1081">
        <v>1</v>
      </c>
      <c r="FB1247" s="1062">
        <v>2</v>
      </c>
      <c r="FC1247" s="1062">
        <v>8</v>
      </c>
      <c r="FD1247" s="1062">
        <v>7</v>
      </c>
      <c r="FE1247" s="1062">
        <v>17</v>
      </c>
      <c r="FF1247" s="1082">
        <v>1</v>
      </c>
      <c r="FM1247" s="1062">
        <v>0</v>
      </c>
      <c r="FN1247" s="1124">
        <v>1</v>
      </c>
      <c r="FT1247" s="1062">
        <v>0</v>
      </c>
      <c r="FU1247" s="1076">
        <v>1</v>
      </c>
      <c r="FY1247" s="1062">
        <v>1</v>
      </c>
      <c r="FZ1247" s="1062">
        <v>1</v>
      </c>
      <c r="GA1247" s="1062">
        <v>5</v>
      </c>
      <c r="GB1247" s="590">
        <v>7</v>
      </c>
      <c r="GC1247" s="1139">
        <v>1</v>
      </c>
      <c r="GE1247" s="589">
        <v>17</v>
      </c>
      <c r="GF1247" s="589">
        <v>13</v>
      </c>
      <c r="GG1247" s="589">
        <v>30</v>
      </c>
      <c r="GI1247" s="586">
        <v>2</v>
      </c>
      <c r="GJ1247" s="586">
        <v>28</v>
      </c>
      <c r="GK1247" s="586">
        <v>17</v>
      </c>
    </row>
    <row r="1248" spans="1:193" hidden="1" x14ac:dyDescent="0.35">
      <c r="A1248" s="1225">
        <v>44468</v>
      </c>
      <c r="Q1248" s="1062">
        <v>6</v>
      </c>
      <c r="R1248" s="1062">
        <v>0</v>
      </c>
      <c r="S1248" s="1062">
        <v>7</v>
      </c>
      <c r="T1248" s="1062">
        <v>13</v>
      </c>
      <c r="U1248" s="1076">
        <v>1</v>
      </c>
      <c r="W1248" s="1062">
        <v>7</v>
      </c>
      <c r="X1248" s="1062">
        <v>7</v>
      </c>
      <c r="Y1248" s="1062">
        <v>10</v>
      </c>
      <c r="Z1248" s="1062">
        <v>24</v>
      </c>
      <c r="AA1248" s="1076">
        <v>1</v>
      </c>
      <c r="AC1248" s="1062">
        <v>3</v>
      </c>
      <c r="AD1248" s="1062">
        <v>1</v>
      </c>
      <c r="AE1248" s="1062">
        <v>7</v>
      </c>
      <c r="AF1248" s="1062">
        <v>11</v>
      </c>
      <c r="AG1248" s="1076">
        <v>1</v>
      </c>
      <c r="AJ1248" s="1062">
        <v>5</v>
      </c>
      <c r="AK1248" s="1062">
        <v>8</v>
      </c>
      <c r="AL1248" s="1062">
        <v>9</v>
      </c>
      <c r="AM1248" s="1062">
        <v>22</v>
      </c>
      <c r="AN1248" s="1076">
        <v>1</v>
      </c>
      <c r="AQ1248" s="1062">
        <v>1</v>
      </c>
      <c r="AR1248" s="1062">
        <v>0</v>
      </c>
      <c r="AS1248" s="1062">
        <v>8</v>
      </c>
      <c r="AT1248" s="1062">
        <v>9</v>
      </c>
      <c r="AU1248" s="1082">
        <v>0</v>
      </c>
      <c r="AX1248" s="1062">
        <v>1</v>
      </c>
      <c r="AY1248" s="1062">
        <v>0</v>
      </c>
      <c r="AZ1248" s="1062">
        <v>9</v>
      </c>
      <c r="BA1248" s="1062">
        <v>10</v>
      </c>
      <c r="BB1248" s="1082">
        <v>0</v>
      </c>
      <c r="BC1248" s="1082" t="s">
        <v>323</v>
      </c>
      <c r="BM1248" s="1062">
        <v>2</v>
      </c>
      <c r="BN1248" s="1062">
        <v>2</v>
      </c>
      <c r="BO1248" s="1062">
        <v>5</v>
      </c>
      <c r="BP1248" s="1062">
        <v>9</v>
      </c>
      <c r="BQ1248" s="1128">
        <v>1</v>
      </c>
      <c r="BR1248" s="1081">
        <v>0</v>
      </c>
      <c r="BS1248" s="1062">
        <v>2</v>
      </c>
      <c r="BT1248" s="1062">
        <v>3</v>
      </c>
      <c r="BU1248" s="1062">
        <v>7</v>
      </c>
      <c r="BV1248" s="1062">
        <v>12</v>
      </c>
      <c r="BW1248" s="1076">
        <v>1</v>
      </c>
      <c r="CD1248" s="1062">
        <v>0</v>
      </c>
      <c r="CE1248" s="1082">
        <v>0</v>
      </c>
      <c r="CF1248" s="1082" t="s">
        <v>323</v>
      </c>
      <c r="CK1248" s="1062">
        <v>0</v>
      </c>
      <c r="CL1248" s="1082">
        <v>0</v>
      </c>
      <c r="CP1248" s="1062">
        <v>0</v>
      </c>
      <c r="CQ1248" s="1062">
        <v>0</v>
      </c>
      <c r="CR1248" s="1062">
        <v>0</v>
      </c>
      <c r="CS1248" s="1062">
        <v>0</v>
      </c>
      <c r="CT1248" s="1082">
        <v>1</v>
      </c>
      <c r="CU1248" s="1082" t="s">
        <v>323</v>
      </c>
      <c r="CW1248" s="1062">
        <v>0</v>
      </c>
      <c r="CX1248" s="1062">
        <v>0</v>
      </c>
      <c r="CY1248" s="1062">
        <v>1</v>
      </c>
      <c r="CZ1248" s="1062">
        <v>1</v>
      </c>
      <c r="DA1248" s="1082">
        <v>1</v>
      </c>
      <c r="DB1248" s="1082"/>
      <c r="DC1248" s="1082"/>
      <c r="DD1248" s="1082"/>
      <c r="DE1248" s="1082"/>
      <c r="DF1248" s="1082"/>
      <c r="DG1248" s="1082"/>
      <c r="DH1248" s="1082"/>
      <c r="DI1248" s="1082"/>
      <c r="DJ1248" s="1082"/>
      <c r="DK1248" s="1082"/>
      <c r="DL1248" s="1082"/>
      <c r="EF1248" s="1062">
        <v>8</v>
      </c>
      <c r="EG1248" s="1062">
        <v>0</v>
      </c>
      <c r="EH1248" s="1062">
        <v>3</v>
      </c>
      <c r="EI1248" s="1062">
        <v>11</v>
      </c>
      <c r="EJ1248" s="1082">
        <v>1</v>
      </c>
      <c r="EM1248" s="1062">
        <v>8</v>
      </c>
      <c r="EN1248" s="1062">
        <v>1</v>
      </c>
      <c r="EO1248" s="1062">
        <v>5</v>
      </c>
      <c r="EP1248" s="1062">
        <v>14</v>
      </c>
      <c r="EQ1248" s="1082">
        <v>1</v>
      </c>
      <c r="ER1248" s="1082" t="s">
        <v>323</v>
      </c>
      <c r="EU1248" s="1062">
        <v>5</v>
      </c>
      <c r="EV1248" s="1062">
        <v>3</v>
      </c>
      <c r="EW1248" s="1062">
        <v>2</v>
      </c>
      <c r="EX1248" s="1062">
        <v>10</v>
      </c>
      <c r="EY1248" s="1081">
        <v>1</v>
      </c>
      <c r="FB1248" s="1062">
        <v>5</v>
      </c>
      <c r="FC1248" s="1062">
        <v>9</v>
      </c>
      <c r="FD1248" s="1062">
        <v>5</v>
      </c>
      <c r="FE1248" s="1062">
        <v>19</v>
      </c>
      <c r="FF1248" s="1082">
        <v>1</v>
      </c>
      <c r="FM1248" s="1062">
        <v>0</v>
      </c>
      <c r="FN1248" s="1124">
        <v>1</v>
      </c>
      <c r="FT1248" s="1062">
        <v>0</v>
      </c>
      <c r="FU1248" s="1076">
        <v>1</v>
      </c>
      <c r="FY1248" s="1062">
        <v>0</v>
      </c>
      <c r="FZ1248" s="1062">
        <v>1</v>
      </c>
      <c r="GA1248" s="1062">
        <v>3</v>
      </c>
      <c r="GB1248" s="590">
        <v>4</v>
      </c>
      <c r="GC1248" s="1139">
        <v>1</v>
      </c>
      <c r="GE1248" s="589">
        <v>25</v>
      </c>
      <c r="GF1248" s="589">
        <v>7</v>
      </c>
      <c r="GG1248" s="589">
        <v>35</v>
      </c>
      <c r="GH1248" s="586">
        <v>0</v>
      </c>
      <c r="GI1248" s="586">
        <v>2</v>
      </c>
      <c r="GJ1248" s="586">
        <v>0</v>
      </c>
      <c r="GK1248" s="586">
        <v>1</v>
      </c>
    </row>
    <row r="1249" spans="1:193" hidden="1" x14ac:dyDescent="0.35">
      <c r="A1249" s="1225">
        <v>44469</v>
      </c>
      <c r="Q1249" s="1062">
        <v>8</v>
      </c>
      <c r="R1249" s="1062">
        <v>1</v>
      </c>
      <c r="S1249" s="1062">
        <v>5</v>
      </c>
      <c r="T1249" s="1062">
        <v>14</v>
      </c>
      <c r="U1249" s="1076">
        <v>1</v>
      </c>
      <c r="W1249" s="1062">
        <v>9</v>
      </c>
      <c r="X1249" s="1062">
        <v>2</v>
      </c>
      <c r="Y1249" s="1062">
        <v>6</v>
      </c>
      <c r="Z1249" s="1062">
        <v>17</v>
      </c>
      <c r="AA1249" s="1076">
        <v>1</v>
      </c>
      <c r="AC1249" s="1062">
        <v>5</v>
      </c>
      <c r="AD1249" s="1062">
        <v>7</v>
      </c>
      <c r="AE1249" s="1062">
        <v>11</v>
      </c>
      <c r="AF1249" s="1062">
        <v>23</v>
      </c>
      <c r="AG1249" s="1076">
        <v>1</v>
      </c>
      <c r="AJ1249" s="1062">
        <v>5</v>
      </c>
      <c r="AK1249" s="1062">
        <v>7</v>
      </c>
      <c r="AL1249" s="1062">
        <v>11</v>
      </c>
      <c r="AM1249" s="1062">
        <v>23</v>
      </c>
      <c r="AN1249" s="1076">
        <v>1</v>
      </c>
      <c r="AQ1249" s="1062">
        <v>3</v>
      </c>
      <c r="AR1249" s="1062">
        <v>9</v>
      </c>
      <c r="AS1249" s="1062">
        <v>12</v>
      </c>
      <c r="AT1249" s="1062">
        <v>24</v>
      </c>
      <c r="AU1249" s="1082">
        <v>0</v>
      </c>
      <c r="AX1249" s="1062">
        <v>3</v>
      </c>
      <c r="AY1249" s="1062">
        <v>9</v>
      </c>
      <c r="AZ1249" s="1062">
        <v>12</v>
      </c>
      <c r="BA1249" s="1062">
        <v>24</v>
      </c>
      <c r="BB1249" s="1082">
        <v>0</v>
      </c>
      <c r="BC1249" s="1082" t="s">
        <v>323</v>
      </c>
      <c r="BM1249" s="1062">
        <v>2</v>
      </c>
      <c r="BN1249" s="1062">
        <v>2</v>
      </c>
      <c r="BO1249" s="1062">
        <v>3</v>
      </c>
      <c r="BP1249" s="1062">
        <v>7</v>
      </c>
      <c r="BQ1249" s="1128">
        <v>1</v>
      </c>
      <c r="BR1249" s="1081">
        <v>0</v>
      </c>
      <c r="BS1249" s="1062">
        <v>2</v>
      </c>
      <c r="BT1249" s="1062">
        <v>2</v>
      </c>
      <c r="BU1249" s="1062">
        <v>6</v>
      </c>
      <c r="BV1249" s="1062">
        <v>10</v>
      </c>
      <c r="BW1249" s="1076">
        <v>1</v>
      </c>
      <c r="CD1249" s="1062">
        <v>0</v>
      </c>
      <c r="CE1249" s="1082">
        <v>0</v>
      </c>
      <c r="CF1249" s="1082" t="s">
        <v>323</v>
      </c>
      <c r="CK1249" s="1062">
        <v>0</v>
      </c>
      <c r="CL1249" s="1082">
        <v>0</v>
      </c>
      <c r="CP1249" s="1062">
        <v>0</v>
      </c>
      <c r="CQ1249" s="1062">
        <v>0</v>
      </c>
      <c r="CR1249" s="1062">
        <v>0</v>
      </c>
      <c r="CS1249" s="1062">
        <v>0</v>
      </c>
      <c r="CT1249" s="1082">
        <v>1</v>
      </c>
      <c r="CU1249" s="1082" t="s">
        <v>323</v>
      </c>
      <c r="CW1249" s="1062">
        <v>0</v>
      </c>
      <c r="CX1249" s="1062">
        <v>0</v>
      </c>
      <c r="CY1249" s="1062">
        <v>1</v>
      </c>
      <c r="CZ1249" s="1062">
        <v>1</v>
      </c>
      <c r="DA1249" s="1082">
        <v>1</v>
      </c>
      <c r="DB1249" s="1082"/>
      <c r="DC1249" s="1082"/>
      <c r="DD1249" s="1082"/>
      <c r="DE1249" s="1082"/>
      <c r="DF1249" s="1082"/>
      <c r="DG1249" s="1082"/>
      <c r="DH1249" s="1082"/>
      <c r="DI1249" s="1082"/>
      <c r="DJ1249" s="1082"/>
      <c r="DK1249" s="1082"/>
      <c r="DL1249" s="1082"/>
      <c r="EF1249" s="1062">
        <v>14</v>
      </c>
      <c r="EG1249" s="1062">
        <v>4</v>
      </c>
      <c r="EH1249" s="1062">
        <v>1</v>
      </c>
      <c r="EI1249" s="1062">
        <v>19</v>
      </c>
      <c r="EJ1249" s="1082">
        <v>1</v>
      </c>
      <c r="EM1249" s="1062">
        <v>13</v>
      </c>
      <c r="EN1249" s="1062">
        <v>5</v>
      </c>
      <c r="EO1249" s="1062">
        <v>4</v>
      </c>
      <c r="EP1249" s="1062">
        <v>22</v>
      </c>
      <c r="EQ1249" s="1082">
        <v>1</v>
      </c>
      <c r="ER1249" s="1082" t="s">
        <v>323</v>
      </c>
      <c r="EU1249" s="1062">
        <v>4</v>
      </c>
      <c r="EV1249" s="1062">
        <v>2</v>
      </c>
      <c r="EW1249" s="1062">
        <v>3</v>
      </c>
      <c r="EX1249" s="1062">
        <v>9</v>
      </c>
      <c r="EY1249" s="1081">
        <v>1</v>
      </c>
      <c r="FB1249" s="1062">
        <v>5</v>
      </c>
      <c r="FC1249" s="1062">
        <v>2</v>
      </c>
      <c r="FD1249" s="1062">
        <v>3</v>
      </c>
      <c r="FE1249" s="1062">
        <v>10</v>
      </c>
      <c r="FF1249" s="1082">
        <v>1</v>
      </c>
      <c r="FM1249" s="1062">
        <v>0</v>
      </c>
      <c r="FN1249" s="1124">
        <v>1</v>
      </c>
      <c r="FT1249" s="1062">
        <v>0</v>
      </c>
      <c r="FU1249" s="1076">
        <v>1</v>
      </c>
      <c r="FY1249" s="1062">
        <v>1</v>
      </c>
      <c r="FZ1249" s="1062">
        <v>1</v>
      </c>
      <c r="GA1249" s="1062">
        <v>0</v>
      </c>
      <c r="GB1249" s="590">
        <v>2</v>
      </c>
      <c r="GC1249" s="1139">
        <v>1</v>
      </c>
      <c r="GE1249" s="589">
        <v>37</v>
      </c>
      <c r="GF1249" s="589">
        <v>26</v>
      </c>
      <c r="GG1249" s="589">
        <v>35</v>
      </c>
      <c r="GH1249" s="586">
        <v>0</v>
      </c>
      <c r="GI1249" s="586">
        <v>4</v>
      </c>
      <c r="GJ1249" s="586">
        <v>3</v>
      </c>
      <c r="GK1249" s="586">
        <v>6</v>
      </c>
    </row>
    <row r="1250" spans="1:193" hidden="1" x14ac:dyDescent="0.35">
      <c r="A1250" s="1227">
        <v>44470</v>
      </c>
      <c r="Q1250" s="1062">
        <v>7</v>
      </c>
      <c r="R1250" s="1062">
        <v>4</v>
      </c>
      <c r="S1250" s="1062">
        <v>13</v>
      </c>
      <c r="T1250" s="1062">
        <v>24</v>
      </c>
      <c r="U1250" s="1076">
        <v>1</v>
      </c>
      <c r="W1250" s="1062">
        <v>7</v>
      </c>
      <c r="X1250" s="1062">
        <v>4</v>
      </c>
      <c r="Y1250" s="1062">
        <v>13</v>
      </c>
      <c r="Z1250" s="1062">
        <v>24</v>
      </c>
      <c r="AA1250" s="1076">
        <v>1</v>
      </c>
      <c r="AC1250" s="1062">
        <v>6</v>
      </c>
      <c r="AD1250" s="1062">
        <v>2</v>
      </c>
      <c r="AE1250" s="1062">
        <v>12</v>
      </c>
      <c r="AF1250" s="1062">
        <v>20</v>
      </c>
      <c r="AG1250" s="1076">
        <v>1</v>
      </c>
      <c r="AJ1250" s="1062">
        <v>8</v>
      </c>
      <c r="AK1250" s="1062">
        <v>6</v>
      </c>
      <c r="AL1250" s="1062">
        <v>17</v>
      </c>
      <c r="AM1250" s="1062">
        <v>31</v>
      </c>
      <c r="AN1250" s="1076">
        <v>1</v>
      </c>
      <c r="AQ1250" s="1062">
        <v>0</v>
      </c>
      <c r="AR1250" s="1062">
        <v>0</v>
      </c>
      <c r="AS1250" s="1062">
        <v>0</v>
      </c>
      <c r="AT1250" s="1062">
        <v>0</v>
      </c>
      <c r="AU1250" s="1082">
        <v>0</v>
      </c>
      <c r="AX1250" s="1062">
        <v>0</v>
      </c>
      <c r="AY1250" s="1062">
        <v>0</v>
      </c>
      <c r="AZ1250" s="1062">
        <v>0</v>
      </c>
      <c r="BA1250" s="1062">
        <v>0</v>
      </c>
      <c r="BB1250" s="1082">
        <v>0</v>
      </c>
      <c r="BC1250" s="1082" t="s">
        <v>323</v>
      </c>
      <c r="BM1250" s="1062">
        <v>4</v>
      </c>
      <c r="BN1250" s="1062">
        <v>4</v>
      </c>
      <c r="BO1250" s="1062">
        <v>6</v>
      </c>
      <c r="BP1250" s="1062">
        <v>14</v>
      </c>
      <c r="BQ1250" s="1128">
        <v>1</v>
      </c>
      <c r="BR1250" s="1081">
        <v>0</v>
      </c>
      <c r="BS1250" s="1062">
        <v>4</v>
      </c>
      <c r="BT1250" s="1062">
        <v>5</v>
      </c>
      <c r="BU1250" s="1062">
        <v>10</v>
      </c>
      <c r="BV1250" s="1062">
        <v>19</v>
      </c>
      <c r="BW1250" s="1076">
        <v>1</v>
      </c>
      <c r="CD1250" s="1062">
        <v>0</v>
      </c>
      <c r="CE1250" s="1082">
        <v>0</v>
      </c>
      <c r="CF1250" s="1082" t="s">
        <v>323</v>
      </c>
      <c r="CK1250" s="1062">
        <v>0</v>
      </c>
      <c r="CL1250" s="1082">
        <v>0</v>
      </c>
      <c r="CP1250" s="1062">
        <v>0</v>
      </c>
      <c r="CQ1250" s="1062">
        <v>0</v>
      </c>
      <c r="CR1250" s="1062">
        <v>0</v>
      </c>
      <c r="CS1250" s="1062">
        <v>0</v>
      </c>
      <c r="CT1250" s="1082">
        <v>1</v>
      </c>
      <c r="CU1250" s="1082" t="s">
        <v>323</v>
      </c>
      <c r="CW1250" s="1062">
        <v>0</v>
      </c>
      <c r="CX1250" s="1062">
        <v>0</v>
      </c>
      <c r="CY1250" s="1062">
        <v>0</v>
      </c>
      <c r="CZ1250" s="1062">
        <v>0</v>
      </c>
      <c r="DA1250" s="1082">
        <v>1</v>
      </c>
      <c r="DB1250" s="1082"/>
      <c r="DC1250" s="1082"/>
      <c r="DD1250" s="1082"/>
      <c r="DE1250" s="1082"/>
      <c r="DF1250" s="1082"/>
      <c r="DG1250" s="1082"/>
      <c r="DH1250" s="1082"/>
      <c r="DI1250" s="1082"/>
      <c r="DJ1250" s="1082"/>
      <c r="DK1250" s="1082"/>
      <c r="DL1250" s="1082"/>
      <c r="EF1250" s="1062">
        <v>9</v>
      </c>
      <c r="EG1250" s="1062">
        <v>8</v>
      </c>
      <c r="EH1250" s="1062">
        <v>7</v>
      </c>
      <c r="EI1250" s="1062">
        <v>24</v>
      </c>
      <c r="EJ1250" s="1082">
        <v>1</v>
      </c>
      <c r="EM1250" s="1062">
        <v>10</v>
      </c>
      <c r="EN1250" s="1062">
        <v>10</v>
      </c>
      <c r="EO1250" s="1062">
        <v>8</v>
      </c>
      <c r="EP1250" s="1062">
        <v>28</v>
      </c>
      <c r="EQ1250" s="1082">
        <v>1</v>
      </c>
      <c r="ER1250" s="1082" t="s">
        <v>323</v>
      </c>
      <c r="EU1250" s="1062">
        <v>2</v>
      </c>
      <c r="EV1250" s="1062">
        <v>0</v>
      </c>
      <c r="EW1250" s="1062">
        <v>0</v>
      </c>
      <c r="EX1250" s="1062">
        <v>2</v>
      </c>
      <c r="EY1250" s="1081">
        <v>1</v>
      </c>
      <c r="FB1250" s="1062">
        <v>3</v>
      </c>
      <c r="FC1250" s="1062">
        <v>0</v>
      </c>
      <c r="FD1250" s="1062">
        <v>0</v>
      </c>
      <c r="FE1250" s="1062">
        <v>3</v>
      </c>
      <c r="FF1250" s="1082">
        <v>1</v>
      </c>
      <c r="FM1250" s="1062">
        <v>0</v>
      </c>
      <c r="FN1250" s="1124">
        <v>1</v>
      </c>
      <c r="FT1250" s="1062">
        <v>0</v>
      </c>
      <c r="FU1250" s="1076">
        <v>1</v>
      </c>
      <c r="FY1250" s="1062">
        <v>0</v>
      </c>
      <c r="FZ1250" s="1062">
        <v>1</v>
      </c>
      <c r="GA1250" s="1062">
        <v>2</v>
      </c>
      <c r="GB1250" s="590">
        <v>3</v>
      </c>
      <c r="GC1250" s="1139">
        <v>1</v>
      </c>
      <c r="GE1250" s="589">
        <v>28</v>
      </c>
      <c r="GF1250" s="589">
        <v>19</v>
      </c>
      <c r="GG1250" s="589">
        <v>40</v>
      </c>
      <c r="GH1250" s="586">
        <v>0</v>
      </c>
      <c r="GI1250" s="586">
        <v>1</v>
      </c>
      <c r="GJ1250" s="586">
        <v>2</v>
      </c>
      <c r="GK1250" s="586">
        <v>0</v>
      </c>
    </row>
    <row r="1251" spans="1:193" hidden="1" x14ac:dyDescent="0.35">
      <c r="A1251" s="1225">
        <v>44473</v>
      </c>
      <c r="Q1251" s="1062">
        <v>6</v>
      </c>
      <c r="R1251" s="1062">
        <v>5</v>
      </c>
      <c r="S1251" s="1062">
        <v>12</v>
      </c>
      <c r="T1251" s="1062">
        <v>23</v>
      </c>
      <c r="U1251" s="1076">
        <v>1</v>
      </c>
      <c r="W1251" s="1062">
        <v>6</v>
      </c>
      <c r="X1251" s="1062">
        <v>5</v>
      </c>
      <c r="Y1251" s="1062">
        <v>12</v>
      </c>
      <c r="Z1251" s="1062">
        <v>23</v>
      </c>
      <c r="AA1251" s="1076">
        <v>1</v>
      </c>
      <c r="AC1251" s="1062">
        <v>5</v>
      </c>
      <c r="AD1251" s="1062">
        <v>6</v>
      </c>
      <c r="AE1251" s="1062">
        <v>16</v>
      </c>
      <c r="AF1251" s="1062">
        <v>27</v>
      </c>
      <c r="AG1251" s="1076">
        <v>1</v>
      </c>
      <c r="AJ1251" s="1062">
        <v>5</v>
      </c>
      <c r="AK1251" s="1062">
        <v>6</v>
      </c>
      <c r="AL1251" s="1062">
        <v>16</v>
      </c>
      <c r="AM1251" s="1062">
        <v>27</v>
      </c>
      <c r="AN1251" s="1076">
        <v>1</v>
      </c>
      <c r="AQ1251" s="1062">
        <v>0</v>
      </c>
      <c r="AR1251" s="1062">
        <v>0</v>
      </c>
      <c r="AS1251" s="1062">
        <v>0</v>
      </c>
      <c r="AT1251" s="1062">
        <v>0</v>
      </c>
      <c r="AU1251" s="1082">
        <v>0</v>
      </c>
      <c r="AX1251" s="1062">
        <v>0</v>
      </c>
      <c r="AY1251" s="1062">
        <v>0</v>
      </c>
      <c r="AZ1251" s="1062">
        <v>0</v>
      </c>
      <c r="BA1251" s="1062">
        <v>0</v>
      </c>
      <c r="BB1251" s="1082">
        <v>0</v>
      </c>
      <c r="BC1251" s="1082" t="s">
        <v>323</v>
      </c>
      <c r="BM1251" s="1062">
        <v>5</v>
      </c>
      <c r="BN1251" s="1062">
        <v>5</v>
      </c>
      <c r="BO1251" s="1062">
        <v>8</v>
      </c>
      <c r="BP1251" s="1062">
        <v>18</v>
      </c>
      <c r="BQ1251" s="1128">
        <v>1</v>
      </c>
      <c r="BR1251" s="1081">
        <v>0</v>
      </c>
      <c r="BS1251" s="1062">
        <v>5</v>
      </c>
      <c r="BT1251" s="1062">
        <v>7</v>
      </c>
      <c r="BU1251" s="1062">
        <v>13</v>
      </c>
      <c r="BV1251" s="1062">
        <v>25</v>
      </c>
      <c r="BW1251" s="1076">
        <v>1</v>
      </c>
      <c r="CD1251" s="1062">
        <v>0</v>
      </c>
      <c r="CE1251" s="1082">
        <v>0</v>
      </c>
      <c r="CF1251" s="1082" t="s">
        <v>323</v>
      </c>
      <c r="CK1251" s="1062">
        <v>0</v>
      </c>
      <c r="CL1251" s="1082">
        <v>0</v>
      </c>
      <c r="CP1251" s="1062">
        <v>0</v>
      </c>
      <c r="CQ1251" s="1062">
        <v>0</v>
      </c>
      <c r="CR1251" s="1062">
        <v>0</v>
      </c>
      <c r="CS1251" s="1062">
        <v>0</v>
      </c>
      <c r="CT1251" s="1082">
        <v>1</v>
      </c>
      <c r="CU1251" s="1082" t="s">
        <v>323</v>
      </c>
      <c r="CW1251" s="1062">
        <v>0</v>
      </c>
      <c r="CX1251" s="1062">
        <v>0</v>
      </c>
      <c r="CY1251" s="1062">
        <v>0</v>
      </c>
      <c r="CZ1251" s="1062">
        <v>0</v>
      </c>
      <c r="DA1251" s="1082">
        <v>1</v>
      </c>
      <c r="DB1251" s="1082"/>
      <c r="DC1251" s="1082"/>
      <c r="DD1251" s="1082"/>
      <c r="DE1251" s="1082"/>
      <c r="DF1251" s="1082"/>
      <c r="DG1251" s="1082"/>
      <c r="DH1251" s="1082"/>
      <c r="DI1251" s="1082"/>
      <c r="DJ1251" s="1082"/>
      <c r="DK1251" s="1082"/>
      <c r="DL1251" s="1082"/>
      <c r="EF1251" s="1062">
        <v>0</v>
      </c>
      <c r="EG1251" s="1062">
        <v>0</v>
      </c>
      <c r="EH1251" s="1062">
        <v>0</v>
      </c>
      <c r="EI1251" s="1062">
        <v>0</v>
      </c>
      <c r="EJ1251" s="1082">
        <v>1</v>
      </c>
      <c r="EM1251" s="1062">
        <v>0</v>
      </c>
      <c r="EN1251" s="1062">
        <v>0</v>
      </c>
      <c r="EO1251" s="1062">
        <v>0</v>
      </c>
      <c r="EP1251" s="1062">
        <v>0</v>
      </c>
      <c r="EQ1251" s="1082">
        <v>1</v>
      </c>
      <c r="ER1251" s="1082" t="s">
        <v>323</v>
      </c>
      <c r="EU1251" s="1062">
        <v>2</v>
      </c>
      <c r="EV1251" s="1062">
        <v>4</v>
      </c>
      <c r="EW1251" s="1062">
        <v>6</v>
      </c>
      <c r="EX1251" s="1062">
        <v>12</v>
      </c>
      <c r="EY1251" s="1081">
        <v>1</v>
      </c>
      <c r="FB1251" s="1062">
        <v>2</v>
      </c>
      <c r="FC1251" s="1062">
        <v>4</v>
      </c>
      <c r="FD1251" s="1062">
        <v>7</v>
      </c>
      <c r="FE1251" s="1062">
        <v>13</v>
      </c>
      <c r="FF1251" s="1082">
        <v>1</v>
      </c>
      <c r="FM1251" s="1062">
        <v>0</v>
      </c>
      <c r="FN1251" s="1124">
        <v>1</v>
      </c>
      <c r="FT1251" s="1062">
        <v>0</v>
      </c>
      <c r="FU1251" s="1076">
        <v>1</v>
      </c>
      <c r="FY1251" s="1062">
        <v>0</v>
      </c>
      <c r="FZ1251" s="1062">
        <v>2</v>
      </c>
      <c r="GA1251" s="1062">
        <v>3</v>
      </c>
      <c r="GB1251" s="590">
        <v>5</v>
      </c>
      <c r="GC1251" s="1139">
        <v>1</v>
      </c>
      <c r="GE1251" s="589">
        <v>18</v>
      </c>
      <c r="GF1251" s="589">
        <v>22</v>
      </c>
      <c r="GG1251" s="589">
        <v>45</v>
      </c>
      <c r="GH1251" s="586">
        <v>0</v>
      </c>
      <c r="GI1251" s="586">
        <v>0</v>
      </c>
      <c r="GJ1251" s="586">
        <v>2</v>
      </c>
      <c r="GK1251" s="586">
        <v>2</v>
      </c>
    </row>
    <row r="1252" spans="1:193" hidden="1" x14ac:dyDescent="0.35">
      <c r="A1252" s="1225">
        <v>44474</v>
      </c>
      <c r="Q1252" s="1062">
        <v>5</v>
      </c>
      <c r="R1252" s="1062">
        <v>7</v>
      </c>
      <c r="S1252" s="1062">
        <v>8</v>
      </c>
      <c r="T1252" s="1062">
        <v>20</v>
      </c>
      <c r="U1252" s="1076">
        <v>1</v>
      </c>
      <c r="W1252" s="1062">
        <v>6</v>
      </c>
      <c r="X1252" s="1062">
        <v>7</v>
      </c>
      <c r="Y1252" s="1062">
        <v>11</v>
      </c>
      <c r="Z1252" s="1062">
        <v>24</v>
      </c>
      <c r="AA1252" s="1076">
        <v>1</v>
      </c>
      <c r="AC1252" s="1062">
        <v>1</v>
      </c>
      <c r="AD1252" s="1062">
        <v>5</v>
      </c>
      <c r="AE1252" s="1062">
        <v>9</v>
      </c>
      <c r="AF1252" s="1062">
        <v>15</v>
      </c>
      <c r="AG1252" s="1076">
        <v>1</v>
      </c>
      <c r="AJ1252" s="1062">
        <v>2</v>
      </c>
      <c r="AK1252" s="1062">
        <v>7</v>
      </c>
      <c r="AL1252" s="1062">
        <v>11</v>
      </c>
      <c r="AM1252" s="1062">
        <v>20</v>
      </c>
      <c r="AN1252" s="1076">
        <v>1</v>
      </c>
      <c r="AQ1252" s="1062">
        <v>1</v>
      </c>
      <c r="AR1252" s="1062">
        <v>6</v>
      </c>
      <c r="AS1252" s="1062">
        <v>14</v>
      </c>
      <c r="AT1252" s="1062">
        <v>21</v>
      </c>
      <c r="AU1252" s="1082">
        <v>0</v>
      </c>
      <c r="AX1252" s="1062">
        <v>1</v>
      </c>
      <c r="AY1252" s="1062">
        <v>7</v>
      </c>
      <c r="AZ1252" s="1062">
        <v>17</v>
      </c>
      <c r="BA1252" s="1062">
        <v>25</v>
      </c>
      <c r="BB1252" s="1082">
        <v>0</v>
      </c>
      <c r="BC1252" s="1082" t="s">
        <v>323</v>
      </c>
      <c r="BM1252" s="1062">
        <v>4</v>
      </c>
      <c r="BN1252" s="1062">
        <v>0</v>
      </c>
      <c r="BO1252" s="1062">
        <v>2</v>
      </c>
      <c r="BP1252" s="1062">
        <v>6</v>
      </c>
      <c r="BQ1252" s="1128">
        <v>1</v>
      </c>
      <c r="BR1252" s="1081">
        <v>0</v>
      </c>
      <c r="BS1252" s="1062">
        <v>4</v>
      </c>
      <c r="BT1252" s="1062">
        <v>4</v>
      </c>
      <c r="BU1252" s="1062">
        <v>9</v>
      </c>
      <c r="BV1252" s="1062">
        <v>17</v>
      </c>
      <c r="BW1252" s="1076">
        <v>1</v>
      </c>
      <c r="CD1252" s="1062">
        <v>0</v>
      </c>
      <c r="CE1252" s="1082">
        <v>0</v>
      </c>
      <c r="CF1252" s="1082" t="s">
        <v>323</v>
      </c>
      <c r="CK1252" s="1062">
        <v>0</v>
      </c>
      <c r="CL1252" s="1082">
        <v>0</v>
      </c>
      <c r="CP1252" s="1062">
        <v>0</v>
      </c>
      <c r="CQ1252" s="1062">
        <v>0</v>
      </c>
      <c r="CR1252" s="1062">
        <v>0</v>
      </c>
      <c r="CS1252" s="1062">
        <v>0</v>
      </c>
      <c r="CT1252" s="1082">
        <v>1</v>
      </c>
      <c r="CU1252" s="1082" t="s">
        <v>323</v>
      </c>
      <c r="CW1252" s="1062">
        <v>0</v>
      </c>
      <c r="CX1252" s="1062">
        <v>0</v>
      </c>
      <c r="CY1252" s="1062">
        <v>0</v>
      </c>
      <c r="CZ1252" s="1062">
        <v>0</v>
      </c>
      <c r="DA1252" s="1082">
        <v>1</v>
      </c>
      <c r="DB1252" s="1082"/>
      <c r="DC1252" s="1082"/>
      <c r="DD1252" s="1082"/>
      <c r="DE1252" s="1082"/>
      <c r="DF1252" s="1082"/>
      <c r="DG1252" s="1082"/>
      <c r="DH1252" s="1082"/>
      <c r="DI1252" s="1082"/>
      <c r="DJ1252" s="1082"/>
      <c r="DK1252" s="1082"/>
      <c r="DL1252" s="1082"/>
      <c r="EF1252" s="1062">
        <v>12</v>
      </c>
      <c r="EG1252" s="1062">
        <v>3</v>
      </c>
      <c r="EH1252" s="1062">
        <v>6</v>
      </c>
      <c r="EI1252" s="1062">
        <v>21</v>
      </c>
      <c r="EJ1252" s="1082">
        <v>1</v>
      </c>
      <c r="EM1252" s="1062">
        <v>13</v>
      </c>
      <c r="EN1252" s="1062">
        <v>6</v>
      </c>
      <c r="EO1252" s="1062">
        <v>9</v>
      </c>
      <c r="EP1252" s="1062">
        <v>28</v>
      </c>
      <c r="EQ1252" s="1082">
        <v>1</v>
      </c>
      <c r="ER1252" s="1082" t="s">
        <v>323</v>
      </c>
      <c r="EU1252" s="1062">
        <v>3</v>
      </c>
      <c r="EV1252" s="1062">
        <v>2</v>
      </c>
      <c r="EW1252" s="1062">
        <v>6</v>
      </c>
      <c r="EX1252" s="1062">
        <v>11</v>
      </c>
      <c r="EY1252" s="1081">
        <v>1</v>
      </c>
      <c r="FB1252" s="1062">
        <v>3</v>
      </c>
      <c r="FC1252" s="1062">
        <v>4</v>
      </c>
      <c r="FD1252" s="1062">
        <v>7</v>
      </c>
      <c r="FE1252" s="1062">
        <v>14</v>
      </c>
      <c r="FF1252" s="1082">
        <v>1</v>
      </c>
      <c r="FM1252" s="1062">
        <v>0</v>
      </c>
      <c r="FN1252" s="1124">
        <v>1</v>
      </c>
      <c r="FT1252" s="1062">
        <v>0</v>
      </c>
      <c r="FU1252" s="1076">
        <v>1</v>
      </c>
      <c r="FY1252" s="1062">
        <v>1</v>
      </c>
      <c r="FZ1252" s="1062">
        <v>0</v>
      </c>
      <c r="GA1252" s="1062">
        <v>4</v>
      </c>
      <c r="GB1252" s="590">
        <v>5</v>
      </c>
      <c r="GC1252" s="1139">
        <v>1</v>
      </c>
      <c r="GE1252" s="589">
        <v>27</v>
      </c>
      <c r="GF1252" s="589">
        <v>23</v>
      </c>
      <c r="GG1252" s="589">
        <v>49</v>
      </c>
      <c r="GH1252" s="586">
        <v>0</v>
      </c>
      <c r="GI1252" s="586">
        <v>0</v>
      </c>
      <c r="GJ1252" s="586">
        <v>0</v>
      </c>
      <c r="GK1252" s="586">
        <v>1</v>
      </c>
    </row>
    <row r="1253" spans="1:193" hidden="1" x14ac:dyDescent="0.35">
      <c r="A1253" s="1225">
        <v>44475</v>
      </c>
      <c r="Q1253" s="1062">
        <v>9</v>
      </c>
      <c r="R1253" s="1062">
        <v>1</v>
      </c>
      <c r="S1253" s="1062">
        <v>6</v>
      </c>
      <c r="T1253" s="1062">
        <v>16</v>
      </c>
      <c r="U1253" s="1076">
        <v>1</v>
      </c>
      <c r="W1253" s="1062">
        <v>9</v>
      </c>
      <c r="X1253" s="1062">
        <v>1</v>
      </c>
      <c r="Y1253" s="1062">
        <v>7</v>
      </c>
      <c r="Z1253" s="1062">
        <v>17</v>
      </c>
      <c r="AA1253" s="1076">
        <v>1</v>
      </c>
      <c r="AC1253" s="1062">
        <v>6</v>
      </c>
      <c r="AD1253" s="1062">
        <v>1</v>
      </c>
      <c r="AE1253" s="1062">
        <v>5</v>
      </c>
      <c r="AF1253" s="1062">
        <v>12</v>
      </c>
      <c r="AG1253" s="1076">
        <v>1</v>
      </c>
      <c r="AJ1253" s="1062">
        <v>6</v>
      </c>
      <c r="AK1253" s="1062">
        <v>2</v>
      </c>
      <c r="AL1253" s="1062">
        <v>6</v>
      </c>
      <c r="AM1253" s="1062">
        <v>14</v>
      </c>
      <c r="AN1253" s="1076">
        <v>1</v>
      </c>
      <c r="AQ1253" s="1062">
        <v>0</v>
      </c>
      <c r="AR1253" s="1062">
        <v>1</v>
      </c>
      <c r="AS1253" s="1062">
        <v>5</v>
      </c>
      <c r="AT1253" s="1062">
        <v>6</v>
      </c>
      <c r="AU1253" s="1082">
        <v>0</v>
      </c>
      <c r="AX1253" s="1062">
        <v>0</v>
      </c>
      <c r="AY1253" s="1062">
        <v>2</v>
      </c>
      <c r="AZ1253" s="1062">
        <v>5</v>
      </c>
      <c r="BA1253" s="1062">
        <v>7</v>
      </c>
      <c r="BB1253" s="1082">
        <v>0</v>
      </c>
      <c r="BC1253" s="1082" t="s">
        <v>323</v>
      </c>
      <c r="BM1253" s="1062">
        <v>2</v>
      </c>
      <c r="BN1253" s="1062">
        <v>4</v>
      </c>
      <c r="BO1253" s="1062">
        <v>1</v>
      </c>
      <c r="BP1253" s="1062">
        <v>7</v>
      </c>
      <c r="BQ1253" s="1128">
        <v>1</v>
      </c>
      <c r="BR1253" s="1081">
        <v>0</v>
      </c>
      <c r="BS1253" s="1062">
        <v>2</v>
      </c>
      <c r="BT1253" s="1062">
        <v>4</v>
      </c>
      <c r="BU1253" s="1062">
        <v>6</v>
      </c>
      <c r="BV1253" s="1062">
        <v>12</v>
      </c>
      <c r="BW1253" s="1076">
        <v>1</v>
      </c>
      <c r="CD1253" s="1062">
        <v>0</v>
      </c>
      <c r="CE1253" s="1082">
        <v>0</v>
      </c>
      <c r="CF1253" s="1082" t="s">
        <v>323</v>
      </c>
      <c r="CK1253" s="1062">
        <v>0</v>
      </c>
      <c r="CL1253" s="1082">
        <v>0</v>
      </c>
      <c r="CP1253" s="1062">
        <v>0</v>
      </c>
      <c r="CQ1253" s="1062">
        <v>0</v>
      </c>
      <c r="CR1253" s="1062">
        <v>0</v>
      </c>
      <c r="CS1253" s="1062">
        <v>0</v>
      </c>
      <c r="CT1253" s="1082">
        <v>1</v>
      </c>
      <c r="CU1253" s="1082" t="s">
        <v>323</v>
      </c>
      <c r="CW1253" s="1062">
        <v>0</v>
      </c>
      <c r="CX1253" s="1062">
        <v>0</v>
      </c>
      <c r="CY1253" s="1062">
        <v>0</v>
      </c>
      <c r="CZ1253" s="1062">
        <v>0</v>
      </c>
      <c r="DA1253" s="1082">
        <v>1</v>
      </c>
      <c r="DB1253" s="1082"/>
      <c r="DC1253" s="1082"/>
      <c r="DD1253" s="1082"/>
      <c r="DE1253" s="1082"/>
      <c r="DF1253" s="1082"/>
      <c r="DG1253" s="1082"/>
      <c r="DH1253" s="1082"/>
      <c r="DI1253" s="1082"/>
      <c r="DJ1253" s="1082"/>
      <c r="DK1253" s="1082"/>
      <c r="DL1253" s="1082"/>
      <c r="EF1253" s="1062">
        <v>11</v>
      </c>
      <c r="EG1253" s="1062">
        <v>2</v>
      </c>
      <c r="EH1253" s="1062">
        <v>4</v>
      </c>
      <c r="EI1253" s="1062">
        <v>17</v>
      </c>
      <c r="EJ1253" s="1082">
        <v>1</v>
      </c>
      <c r="EM1253" s="1062">
        <v>13</v>
      </c>
      <c r="EN1253" s="1062">
        <v>2</v>
      </c>
      <c r="EO1253" s="1062">
        <v>6</v>
      </c>
      <c r="EP1253" s="1062">
        <v>21</v>
      </c>
      <c r="EQ1253" s="1082">
        <v>1</v>
      </c>
      <c r="ER1253" s="1082" t="s">
        <v>323</v>
      </c>
      <c r="EU1253" s="1062">
        <v>3</v>
      </c>
      <c r="EV1253" s="1062">
        <v>0</v>
      </c>
      <c r="EW1253" s="1062">
        <v>5</v>
      </c>
      <c r="EX1253" s="1062">
        <v>8</v>
      </c>
      <c r="EY1253" s="1081">
        <v>1</v>
      </c>
      <c r="FB1253" s="1062">
        <v>3</v>
      </c>
      <c r="FC1253" s="1062">
        <v>0</v>
      </c>
      <c r="FD1253" s="1062">
        <v>9</v>
      </c>
      <c r="FE1253" s="1062">
        <v>12</v>
      </c>
      <c r="FF1253" s="1082">
        <v>1</v>
      </c>
      <c r="FM1253" s="1062">
        <v>0</v>
      </c>
      <c r="FN1253" s="1124">
        <v>1</v>
      </c>
      <c r="FT1253" s="1062">
        <v>0</v>
      </c>
      <c r="FU1253" s="1076">
        <v>1</v>
      </c>
      <c r="FY1253" s="1062">
        <v>0</v>
      </c>
      <c r="FZ1253" s="1062">
        <v>2</v>
      </c>
      <c r="GA1253" s="1062">
        <v>7</v>
      </c>
      <c r="GB1253" s="590">
        <v>9</v>
      </c>
      <c r="GC1253" s="1139">
        <v>1</v>
      </c>
      <c r="GE1253" s="589">
        <v>31</v>
      </c>
      <c r="GF1253" s="589">
        <v>11</v>
      </c>
      <c r="GG1253" s="589">
        <v>33</v>
      </c>
      <c r="GH1253" s="586">
        <v>3</v>
      </c>
      <c r="GI1253" s="586">
        <v>1</v>
      </c>
      <c r="GJ1253" s="586">
        <v>0</v>
      </c>
      <c r="GK1253" s="586">
        <v>0</v>
      </c>
    </row>
    <row r="1254" spans="1:193" hidden="1" x14ac:dyDescent="0.35">
      <c r="A1254" s="1225">
        <v>44476</v>
      </c>
      <c r="Q1254" s="1062">
        <v>2</v>
      </c>
      <c r="R1254" s="1062">
        <v>0</v>
      </c>
      <c r="S1254" s="1062">
        <v>3</v>
      </c>
      <c r="T1254" s="1062">
        <v>5</v>
      </c>
      <c r="U1254" s="1076">
        <v>1</v>
      </c>
      <c r="W1254" s="1062">
        <v>2</v>
      </c>
      <c r="X1254" s="1062">
        <v>0</v>
      </c>
      <c r="Y1254" s="1062">
        <v>4</v>
      </c>
      <c r="Z1254" s="1062">
        <v>6</v>
      </c>
      <c r="AA1254" s="1076">
        <v>1</v>
      </c>
      <c r="AC1254" s="1062">
        <v>4</v>
      </c>
      <c r="AD1254" s="1062">
        <v>3</v>
      </c>
      <c r="AE1254" s="1062">
        <v>4</v>
      </c>
      <c r="AF1254" s="1062">
        <v>11</v>
      </c>
      <c r="AG1254" s="1076">
        <v>1</v>
      </c>
      <c r="AJ1254" s="1062">
        <v>4</v>
      </c>
      <c r="AK1254" s="1062">
        <v>4</v>
      </c>
      <c r="AL1254" s="1062">
        <v>4</v>
      </c>
      <c r="AM1254" s="1062">
        <v>12</v>
      </c>
      <c r="AN1254" s="1076">
        <v>1</v>
      </c>
      <c r="AQ1254" s="1062">
        <v>0</v>
      </c>
      <c r="AR1254" s="1062">
        <v>0</v>
      </c>
      <c r="AS1254" s="1062">
        <v>4</v>
      </c>
      <c r="AT1254" s="1062">
        <v>4</v>
      </c>
      <c r="AU1254" s="1082">
        <v>0</v>
      </c>
      <c r="AX1254" s="1062">
        <v>0</v>
      </c>
      <c r="AY1254" s="1062">
        <v>0</v>
      </c>
      <c r="AZ1254" s="1062">
        <v>5</v>
      </c>
      <c r="BA1254" s="1062">
        <v>5</v>
      </c>
      <c r="BB1254" s="1082">
        <v>0</v>
      </c>
      <c r="BC1254" s="1082" t="s">
        <v>323</v>
      </c>
      <c r="BM1254" s="1062">
        <v>1</v>
      </c>
      <c r="BN1254" s="1062">
        <v>5</v>
      </c>
      <c r="BO1254" s="1062">
        <v>2</v>
      </c>
      <c r="BP1254" s="1062">
        <v>8</v>
      </c>
      <c r="BQ1254" s="1128">
        <v>1</v>
      </c>
      <c r="BR1254" s="1081">
        <v>0</v>
      </c>
      <c r="BS1254" s="1062">
        <v>1</v>
      </c>
      <c r="BT1254" s="1062">
        <v>7</v>
      </c>
      <c r="BU1254" s="1062">
        <v>6</v>
      </c>
      <c r="BV1254" s="1062">
        <v>14</v>
      </c>
      <c r="BW1254" s="1076">
        <v>1</v>
      </c>
      <c r="CD1254" s="1062">
        <v>0</v>
      </c>
      <c r="CE1254" s="1082">
        <v>0</v>
      </c>
      <c r="CF1254" s="1082" t="s">
        <v>323</v>
      </c>
      <c r="CK1254" s="1062">
        <v>0</v>
      </c>
      <c r="CL1254" s="1082">
        <v>0</v>
      </c>
      <c r="CP1254" s="1062">
        <v>0</v>
      </c>
      <c r="CQ1254" s="1062">
        <v>0</v>
      </c>
      <c r="CR1254" s="1062">
        <v>0</v>
      </c>
      <c r="CS1254" s="1062">
        <v>0</v>
      </c>
      <c r="CT1254" s="1082">
        <v>1</v>
      </c>
      <c r="CU1254" s="1082" t="s">
        <v>323</v>
      </c>
      <c r="CW1254" s="1062">
        <v>0</v>
      </c>
      <c r="CX1254" s="1062">
        <v>0</v>
      </c>
      <c r="CY1254" s="1062">
        <v>0</v>
      </c>
      <c r="CZ1254" s="1062">
        <v>0</v>
      </c>
      <c r="DA1254" s="1082">
        <v>1</v>
      </c>
      <c r="DB1254" s="1082"/>
      <c r="DC1254" s="1082"/>
      <c r="DD1254" s="1082"/>
      <c r="DE1254" s="1082"/>
      <c r="DF1254" s="1082"/>
      <c r="DG1254" s="1082"/>
      <c r="DH1254" s="1082"/>
      <c r="DI1254" s="1082"/>
      <c r="DJ1254" s="1082"/>
      <c r="DK1254" s="1082"/>
      <c r="DL1254" s="1082"/>
      <c r="EF1254" s="1062">
        <v>7</v>
      </c>
      <c r="EG1254" s="1062">
        <v>4</v>
      </c>
      <c r="EH1254" s="1062">
        <v>2</v>
      </c>
      <c r="EI1254" s="1062">
        <v>13</v>
      </c>
      <c r="EJ1254" s="1082">
        <v>1</v>
      </c>
      <c r="EM1254" s="1062">
        <v>9</v>
      </c>
      <c r="EN1254" s="1062">
        <v>6</v>
      </c>
      <c r="EO1254" s="1062">
        <v>3</v>
      </c>
      <c r="EP1254" s="1062">
        <v>18</v>
      </c>
      <c r="EQ1254" s="1082">
        <v>1</v>
      </c>
      <c r="ER1254" s="1082" t="s">
        <v>323</v>
      </c>
      <c r="EU1254" s="1062">
        <v>2</v>
      </c>
      <c r="EV1254" s="1062">
        <v>4</v>
      </c>
      <c r="EW1254" s="1062">
        <v>4</v>
      </c>
      <c r="EX1254" s="1062">
        <v>10</v>
      </c>
      <c r="EY1254" s="1081">
        <v>1</v>
      </c>
      <c r="FB1254" s="1062">
        <v>2</v>
      </c>
      <c r="FC1254" s="1062">
        <v>5</v>
      </c>
      <c r="FD1254" s="1062">
        <v>5</v>
      </c>
      <c r="FE1254" s="1062">
        <v>12</v>
      </c>
      <c r="FF1254" s="1082">
        <v>1</v>
      </c>
      <c r="FM1254" s="1062">
        <v>0</v>
      </c>
      <c r="FN1254" s="1124">
        <v>1</v>
      </c>
      <c r="FT1254" s="1062">
        <v>0</v>
      </c>
      <c r="FU1254" s="1076">
        <v>1</v>
      </c>
      <c r="FY1254" s="1062">
        <v>0</v>
      </c>
      <c r="FZ1254" s="1062">
        <v>0</v>
      </c>
      <c r="GA1254" s="1062">
        <v>2</v>
      </c>
      <c r="GB1254" s="590">
        <v>2</v>
      </c>
      <c r="GC1254" s="1139">
        <v>1</v>
      </c>
      <c r="GE1254" s="589">
        <v>16</v>
      </c>
      <c r="GF1254" s="589">
        <v>16</v>
      </c>
      <c r="GG1254" s="589">
        <v>21</v>
      </c>
      <c r="GH1254" s="586">
        <v>2</v>
      </c>
      <c r="GI1254" s="586">
        <v>2</v>
      </c>
      <c r="GJ1254" s="586">
        <v>0</v>
      </c>
      <c r="GK1254" s="586">
        <v>1</v>
      </c>
    </row>
    <row r="1255" spans="1:193" hidden="1" x14ac:dyDescent="0.35">
      <c r="A1255" s="1227">
        <v>44477</v>
      </c>
      <c r="Q1255" s="1062">
        <v>10</v>
      </c>
      <c r="R1255" s="1062">
        <v>0</v>
      </c>
      <c r="S1255" s="1062">
        <v>3</v>
      </c>
      <c r="T1255" s="1062">
        <v>13</v>
      </c>
      <c r="U1255" s="1076">
        <v>1</v>
      </c>
      <c r="W1255" s="1062">
        <v>10</v>
      </c>
      <c r="X1255" s="1062">
        <v>0</v>
      </c>
      <c r="Y1255" s="1062">
        <v>5</v>
      </c>
      <c r="Z1255" s="1062">
        <v>15</v>
      </c>
      <c r="AA1255" s="1076">
        <v>1</v>
      </c>
      <c r="AC1255" s="1062">
        <v>0</v>
      </c>
      <c r="AD1255" s="1062">
        <v>0</v>
      </c>
      <c r="AE1255" s="1062">
        <v>0</v>
      </c>
      <c r="AF1255" s="1062">
        <v>0</v>
      </c>
      <c r="AG1255" s="1076">
        <v>1</v>
      </c>
      <c r="AJ1255" s="1062">
        <v>0</v>
      </c>
      <c r="AK1255" s="1062">
        <v>0</v>
      </c>
      <c r="AL1255" s="1062">
        <v>0</v>
      </c>
      <c r="AM1255" s="1062">
        <v>0</v>
      </c>
      <c r="AN1255" s="1076">
        <v>1</v>
      </c>
      <c r="AQ1255" s="1062">
        <v>0</v>
      </c>
      <c r="AR1255" s="1062">
        <v>1</v>
      </c>
      <c r="AS1255" s="1062">
        <v>11</v>
      </c>
      <c r="AT1255" s="1062">
        <v>12</v>
      </c>
      <c r="AU1255" s="1082">
        <v>0</v>
      </c>
      <c r="AX1255" s="1062">
        <v>0</v>
      </c>
      <c r="AY1255" s="1062">
        <v>1</v>
      </c>
      <c r="AZ1255" s="1062">
        <v>12</v>
      </c>
      <c r="BA1255" s="1062">
        <v>13</v>
      </c>
      <c r="BB1255" s="1082">
        <v>0</v>
      </c>
      <c r="BC1255" s="1082" t="s">
        <v>323</v>
      </c>
      <c r="BM1255" s="1062">
        <v>2</v>
      </c>
      <c r="BN1255" s="1062">
        <v>1</v>
      </c>
      <c r="BO1255" s="1062">
        <v>5</v>
      </c>
      <c r="BP1255" s="1062">
        <v>8</v>
      </c>
      <c r="BQ1255" s="1128">
        <v>1</v>
      </c>
      <c r="BR1255" s="1081">
        <v>0</v>
      </c>
      <c r="BS1255" s="1062">
        <v>2</v>
      </c>
      <c r="BT1255" s="1062">
        <v>4</v>
      </c>
      <c r="BU1255" s="1062">
        <v>7</v>
      </c>
      <c r="BV1255" s="1062">
        <v>13</v>
      </c>
      <c r="BW1255" s="1076">
        <v>1</v>
      </c>
      <c r="CD1255" s="1062">
        <v>0</v>
      </c>
      <c r="CE1255" s="1082">
        <v>0</v>
      </c>
      <c r="CF1255" s="1082" t="s">
        <v>323</v>
      </c>
      <c r="CK1255" s="1062">
        <v>0</v>
      </c>
      <c r="CL1255" s="1082">
        <v>0</v>
      </c>
      <c r="CP1255" s="1062">
        <v>0</v>
      </c>
      <c r="CQ1255" s="1062">
        <v>0</v>
      </c>
      <c r="CR1255" s="1062">
        <v>0</v>
      </c>
      <c r="CS1255" s="1062">
        <v>0</v>
      </c>
      <c r="CT1255" s="1082">
        <v>1</v>
      </c>
      <c r="CU1255" s="1082" t="s">
        <v>323</v>
      </c>
      <c r="CW1255" s="1062">
        <v>0</v>
      </c>
      <c r="CX1255" s="1062">
        <v>0</v>
      </c>
      <c r="CY1255" s="1062">
        <v>0</v>
      </c>
      <c r="CZ1255" s="1062">
        <v>0</v>
      </c>
      <c r="DA1255" s="1082">
        <v>1</v>
      </c>
      <c r="DB1255" s="1082"/>
      <c r="DC1255" s="1082"/>
      <c r="DD1255" s="1082"/>
      <c r="DE1255" s="1082"/>
      <c r="DF1255" s="1082"/>
      <c r="DG1255" s="1082"/>
      <c r="DH1255" s="1082"/>
      <c r="DI1255" s="1082"/>
      <c r="DJ1255" s="1082"/>
      <c r="DK1255" s="1082"/>
      <c r="DL1255" s="1082"/>
      <c r="EF1255" s="1062">
        <v>10</v>
      </c>
      <c r="EG1255" s="1062">
        <v>1</v>
      </c>
      <c r="EH1255" s="1062">
        <v>3</v>
      </c>
      <c r="EI1255" s="1062">
        <v>14</v>
      </c>
      <c r="EJ1255" s="1082">
        <v>1</v>
      </c>
      <c r="EM1255" s="1062">
        <v>10</v>
      </c>
      <c r="EN1255" s="1062">
        <v>3</v>
      </c>
      <c r="EO1255" s="1062">
        <v>5</v>
      </c>
      <c r="EP1255" s="1062">
        <v>18</v>
      </c>
      <c r="EQ1255" s="1082">
        <v>1</v>
      </c>
      <c r="ER1255" s="1082" t="s">
        <v>323</v>
      </c>
      <c r="EU1255" s="1062">
        <v>3</v>
      </c>
      <c r="EV1255" s="1062">
        <v>0</v>
      </c>
      <c r="EW1255" s="1062">
        <v>1</v>
      </c>
      <c r="EX1255" s="1062">
        <v>4</v>
      </c>
      <c r="EY1255" s="1081">
        <v>1</v>
      </c>
      <c r="FB1255" s="1062">
        <v>3</v>
      </c>
      <c r="FC1255" s="1062">
        <v>2</v>
      </c>
      <c r="FD1255" s="1062">
        <v>8</v>
      </c>
      <c r="FE1255" s="1062">
        <v>13</v>
      </c>
      <c r="FF1255" s="1082">
        <v>1</v>
      </c>
      <c r="FM1255" s="1062">
        <v>0</v>
      </c>
      <c r="FN1255" s="1124">
        <v>1</v>
      </c>
      <c r="FT1255" s="1062">
        <v>0</v>
      </c>
      <c r="FU1255" s="1076">
        <v>1</v>
      </c>
      <c r="FY1255" s="1062">
        <v>3</v>
      </c>
      <c r="FZ1255" s="1062">
        <v>0</v>
      </c>
      <c r="GA1255" s="1062">
        <v>2</v>
      </c>
      <c r="GB1255" s="590">
        <v>5</v>
      </c>
      <c r="GC1255" s="1139">
        <v>1</v>
      </c>
      <c r="GE1255" s="589">
        <v>28</v>
      </c>
      <c r="GF1255" s="589">
        <v>3</v>
      </c>
      <c r="GG1255" s="589">
        <v>25</v>
      </c>
      <c r="GH1255" s="586">
        <v>1</v>
      </c>
      <c r="GI1255" s="586">
        <v>0</v>
      </c>
      <c r="GJ1255" s="586">
        <v>0</v>
      </c>
      <c r="GK1255" s="586">
        <v>0</v>
      </c>
    </row>
    <row r="1256" spans="1:193" hidden="1" x14ac:dyDescent="0.35">
      <c r="A1256" s="1225">
        <v>44480</v>
      </c>
      <c r="Q1256" s="1062">
        <v>0</v>
      </c>
      <c r="R1256" s="1062">
        <v>0</v>
      </c>
      <c r="S1256" s="1062">
        <v>0</v>
      </c>
      <c r="T1256" s="1062">
        <v>0</v>
      </c>
      <c r="U1256" s="1076">
        <v>1</v>
      </c>
      <c r="W1256" s="1062">
        <v>0</v>
      </c>
      <c r="X1256" s="1062">
        <v>0</v>
      </c>
      <c r="Y1256" s="1062">
        <v>0</v>
      </c>
      <c r="Z1256" s="1062">
        <v>0</v>
      </c>
      <c r="AA1256" s="1076">
        <v>1</v>
      </c>
      <c r="AC1256" s="1062">
        <v>9</v>
      </c>
      <c r="AD1256" s="1062">
        <v>0</v>
      </c>
      <c r="AE1256" s="1062">
        <v>10</v>
      </c>
      <c r="AF1256" s="1062">
        <v>19</v>
      </c>
      <c r="AG1256" s="1076">
        <v>1</v>
      </c>
      <c r="AJ1256" s="1062">
        <v>9</v>
      </c>
      <c r="AK1256" s="1062">
        <v>0</v>
      </c>
      <c r="AL1256" s="1062">
        <v>10</v>
      </c>
      <c r="AM1256" s="1062">
        <v>19</v>
      </c>
      <c r="AN1256" s="1076">
        <v>1</v>
      </c>
      <c r="AQ1256" s="1062">
        <v>1</v>
      </c>
      <c r="AR1256" s="1062">
        <v>0</v>
      </c>
      <c r="AS1256" s="1062">
        <v>8</v>
      </c>
      <c r="AT1256" s="1062">
        <v>9</v>
      </c>
      <c r="AU1256" s="1082">
        <v>0</v>
      </c>
      <c r="AX1256" s="1062">
        <v>1</v>
      </c>
      <c r="AY1256" s="1062">
        <v>0</v>
      </c>
      <c r="AZ1256" s="1062">
        <v>10</v>
      </c>
      <c r="BA1256" s="1062">
        <v>11</v>
      </c>
      <c r="BB1256" s="1082">
        <v>0</v>
      </c>
      <c r="BC1256" s="1082" t="s">
        <v>323</v>
      </c>
      <c r="BM1256" s="1062">
        <v>5</v>
      </c>
      <c r="BN1256" s="1062">
        <v>2</v>
      </c>
      <c r="BO1256" s="1062">
        <v>5</v>
      </c>
      <c r="BP1256" s="1062">
        <v>12</v>
      </c>
      <c r="BQ1256" s="1128">
        <v>1</v>
      </c>
      <c r="BR1256" s="1081">
        <v>0</v>
      </c>
      <c r="BS1256" s="1062">
        <v>6</v>
      </c>
      <c r="BT1256" s="1062">
        <v>5</v>
      </c>
      <c r="BU1256" s="1062">
        <v>7</v>
      </c>
      <c r="BV1256" s="1062">
        <v>18</v>
      </c>
      <c r="BW1256" s="1076">
        <v>1</v>
      </c>
      <c r="CD1256" s="1062">
        <v>0</v>
      </c>
      <c r="CE1256" s="1082">
        <v>0</v>
      </c>
      <c r="CF1256" s="1082" t="s">
        <v>323</v>
      </c>
      <c r="CK1256" s="1062">
        <v>0</v>
      </c>
      <c r="CL1256" s="1082">
        <v>0</v>
      </c>
      <c r="CP1256" s="1062">
        <v>0</v>
      </c>
      <c r="CQ1256" s="1062">
        <v>0</v>
      </c>
      <c r="CR1256" s="1062">
        <v>0</v>
      </c>
      <c r="CS1256" s="1062">
        <v>0</v>
      </c>
      <c r="CT1256" s="1082">
        <v>1</v>
      </c>
      <c r="CU1256" s="1082" t="s">
        <v>323</v>
      </c>
      <c r="CW1256" s="1062">
        <v>0</v>
      </c>
      <c r="CX1256" s="1062">
        <v>0</v>
      </c>
      <c r="CY1256" s="1062">
        <v>0</v>
      </c>
      <c r="CZ1256" s="1062">
        <v>0</v>
      </c>
      <c r="DA1256" s="1082">
        <v>1</v>
      </c>
      <c r="DB1256" s="1082"/>
      <c r="DC1256" s="1082"/>
      <c r="DD1256" s="1082"/>
      <c r="DE1256" s="1082"/>
      <c r="DF1256" s="1082"/>
      <c r="DG1256" s="1082"/>
      <c r="DH1256" s="1082"/>
      <c r="DI1256" s="1082"/>
      <c r="DJ1256" s="1082"/>
      <c r="DK1256" s="1082"/>
      <c r="DL1256" s="1082"/>
      <c r="EF1256" s="1062">
        <v>13</v>
      </c>
      <c r="EG1256" s="1062">
        <v>1</v>
      </c>
      <c r="EH1256" s="1062">
        <v>7</v>
      </c>
      <c r="EI1256" s="1062">
        <v>21</v>
      </c>
      <c r="EJ1256" s="1082">
        <v>1</v>
      </c>
      <c r="EM1256" s="1062">
        <v>17</v>
      </c>
      <c r="EN1256" s="1062">
        <v>3</v>
      </c>
      <c r="EO1256" s="1062">
        <v>8</v>
      </c>
      <c r="EP1256" s="1062">
        <v>28</v>
      </c>
      <c r="EQ1256" s="1082">
        <v>1</v>
      </c>
      <c r="ER1256" s="1082" t="s">
        <v>323</v>
      </c>
      <c r="EU1256" s="1062">
        <v>2</v>
      </c>
      <c r="EV1256" s="1062">
        <v>0</v>
      </c>
      <c r="EW1256" s="1062">
        <v>6</v>
      </c>
      <c r="EX1256" s="1062">
        <v>8</v>
      </c>
      <c r="EY1256" s="1081">
        <v>1</v>
      </c>
      <c r="FB1256" s="1062">
        <v>3</v>
      </c>
      <c r="FC1256" s="1062">
        <v>0</v>
      </c>
      <c r="FD1256" s="1062">
        <v>6</v>
      </c>
      <c r="FE1256" s="1062">
        <v>9</v>
      </c>
      <c r="FF1256" s="1082">
        <v>1</v>
      </c>
      <c r="FM1256" s="1062">
        <v>0</v>
      </c>
      <c r="FN1256" s="1124">
        <v>1</v>
      </c>
      <c r="FT1256" s="1062">
        <v>0</v>
      </c>
      <c r="FU1256" s="1076">
        <v>1</v>
      </c>
      <c r="FY1256" s="1062">
        <v>0</v>
      </c>
      <c r="FZ1256" s="1062">
        <v>0</v>
      </c>
      <c r="GA1256" s="1062">
        <v>3</v>
      </c>
      <c r="GB1256" s="590">
        <v>3</v>
      </c>
      <c r="GC1256" s="1139">
        <v>1</v>
      </c>
      <c r="GE1256" s="589">
        <v>30</v>
      </c>
      <c r="GF1256" s="589">
        <v>3</v>
      </c>
      <c r="GG1256" s="589">
        <v>39</v>
      </c>
      <c r="GH1256" s="586">
        <v>0</v>
      </c>
      <c r="GI1256" s="586">
        <v>2</v>
      </c>
      <c r="GJ1256" s="586">
        <v>0</v>
      </c>
      <c r="GK1256" s="586">
        <v>0</v>
      </c>
    </row>
    <row r="1257" spans="1:193" hidden="1" x14ac:dyDescent="0.35">
      <c r="A1257" s="1225">
        <v>44481</v>
      </c>
      <c r="Q1257" s="1062">
        <v>5</v>
      </c>
      <c r="R1257" s="1062">
        <v>0</v>
      </c>
      <c r="S1257" s="1062">
        <v>5</v>
      </c>
      <c r="T1257" s="1062">
        <v>10</v>
      </c>
      <c r="U1257" s="1076">
        <v>1</v>
      </c>
      <c r="W1257" s="1062">
        <v>5</v>
      </c>
      <c r="X1257" s="1062">
        <v>0</v>
      </c>
      <c r="Y1257" s="1062">
        <v>6</v>
      </c>
      <c r="Z1257" s="1062">
        <v>11</v>
      </c>
      <c r="AA1257" s="1076">
        <v>1</v>
      </c>
      <c r="AC1257" s="1062">
        <v>4</v>
      </c>
      <c r="AD1257" s="1062">
        <v>1</v>
      </c>
      <c r="AE1257" s="1062">
        <v>5</v>
      </c>
      <c r="AF1257" s="1062">
        <v>10</v>
      </c>
      <c r="AG1257" s="1076">
        <v>1</v>
      </c>
      <c r="AJ1257" s="1062">
        <v>6</v>
      </c>
      <c r="AK1257" s="1062">
        <v>1</v>
      </c>
      <c r="AL1257" s="1062">
        <v>5</v>
      </c>
      <c r="AM1257" s="1062">
        <v>12</v>
      </c>
      <c r="AN1257" s="1076">
        <v>1</v>
      </c>
      <c r="AQ1257" s="1062">
        <v>3</v>
      </c>
      <c r="AR1257" s="1062">
        <v>3</v>
      </c>
      <c r="AS1257" s="1062">
        <v>3</v>
      </c>
      <c r="AT1257" s="1062">
        <v>9</v>
      </c>
      <c r="AU1257" s="1082">
        <v>0</v>
      </c>
      <c r="AX1257" s="1062">
        <v>3</v>
      </c>
      <c r="AY1257" s="1062">
        <v>3</v>
      </c>
      <c r="AZ1257" s="1062">
        <v>3</v>
      </c>
      <c r="BA1257" s="1062">
        <v>9</v>
      </c>
      <c r="BB1257" s="1082">
        <v>0</v>
      </c>
      <c r="BC1257" s="1082" t="s">
        <v>323</v>
      </c>
      <c r="BM1257" s="1062">
        <v>3</v>
      </c>
      <c r="BN1257" s="1062">
        <v>11</v>
      </c>
      <c r="BO1257" s="1062">
        <v>2</v>
      </c>
      <c r="BP1257" s="1062">
        <v>16</v>
      </c>
      <c r="BQ1257" s="1128">
        <v>1</v>
      </c>
      <c r="BR1257" s="1081">
        <v>0</v>
      </c>
      <c r="BS1257" s="1062">
        <v>4</v>
      </c>
      <c r="BT1257" s="1062">
        <v>11</v>
      </c>
      <c r="BU1257" s="1062">
        <v>4</v>
      </c>
      <c r="BV1257" s="1062">
        <v>19</v>
      </c>
      <c r="BW1257" s="1076">
        <v>1</v>
      </c>
      <c r="CD1257" s="1062">
        <v>0</v>
      </c>
      <c r="CE1257" s="1082">
        <v>0</v>
      </c>
      <c r="CF1257" s="1082" t="s">
        <v>323</v>
      </c>
      <c r="CK1257" s="1062">
        <v>0</v>
      </c>
      <c r="CL1257" s="1082">
        <v>0</v>
      </c>
      <c r="CP1257" s="1062">
        <v>0</v>
      </c>
      <c r="CQ1257" s="1062">
        <v>0</v>
      </c>
      <c r="CR1257" s="1062">
        <v>0</v>
      </c>
      <c r="CS1257" s="1062">
        <v>0</v>
      </c>
      <c r="CT1257" s="1082">
        <v>1</v>
      </c>
      <c r="CU1257" s="1082" t="s">
        <v>323</v>
      </c>
      <c r="CW1257" s="1062">
        <v>0</v>
      </c>
      <c r="CX1257" s="1062">
        <v>0</v>
      </c>
      <c r="CY1257" s="1062">
        <v>0</v>
      </c>
      <c r="CZ1257" s="1062">
        <v>0</v>
      </c>
      <c r="DA1257" s="1082">
        <v>1</v>
      </c>
      <c r="DB1257" s="1082"/>
      <c r="DC1257" s="1082"/>
      <c r="DD1257" s="1082"/>
      <c r="DE1257" s="1082"/>
      <c r="DF1257" s="1082"/>
      <c r="DG1257" s="1082"/>
      <c r="DH1257" s="1082"/>
      <c r="DI1257" s="1082"/>
      <c r="DJ1257" s="1082"/>
      <c r="DK1257" s="1082"/>
      <c r="DL1257" s="1082"/>
      <c r="EF1257" s="1062">
        <v>0</v>
      </c>
      <c r="EG1257" s="1062">
        <v>0</v>
      </c>
      <c r="EH1257" s="1062">
        <v>0</v>
      </c>
      <c r="EI1257" s="1062">
        <v>0</v>
      </c>
      <c r="EJ1257" s="1082">
        <v>1</v>
      </c>
      <c r="EM1257" s="1062">
        <v>0</v>
      </c>
      <c r="EN1257" s="1062">
        <v>0</v>
      </c>
      <c r="EO1257" s="1062">
        <v>0</v>
      </c>
      <c r="EP1257" s="1062">
        <v>0</v>
      </c>
      <c r="EQ1257" s="1082">
        <v>1</v>
      </c>
      <c r="ER1257" s="1082" t="s">
        <v>323</v>
      </c>
      <c r="EU1257" s="1062">
        <v>2</v>
      </c>
      <c r="EV1257" s="1062">
        <v>3</v>
      </c>
      <c r="EW1257" s="1062">
        <v>7</v>
      </c>
      <c r="EX1257" s="1062">
        <v>12</v>
      </c>
      <c r="EY1257" s="1081">
        <v>1</v>
      </c>
      <c r="FB1257" s="1062">
        <v>2</v>
      </c>
      <c r="FC1257" s="1062">
        <v>5</v>
      </c>
      <c r="FD1257" s="1062">
        <v>9</v>
      </c>
      <c r="FE1257" s="1062">
        <v>16</v>
      </c>
      <c r="FF1257" s="1082">
        <v>1</v>
      </c>
      <c r="FM1257" s="1062">
        <v>0</v>
      </c>
      <c r="FN1257" s="1124">
        <v>1</v>
      </c>
      <c r="FT1257" s="1062">
        <v>0</v>
      </c>
      <c r="FU1257" s="1076">
        <v>1</v>
      </c>
      <c r="FY1257" s="1062">
        <v>1</v>
      </c>
      <c r="FZ1257" s="1062">
        <v>5</v>
      </c>
      <c r="GA1257" s="1062">
        <v>4</v>
      </c>
      <c r="GB1257" s="590">
        <v>10</v>
      </c>
      <c r="GC1257" s="1139">
        <v>1</v>
      </c>
      <c r="GE1257" s="589">
        <v>18</v>
      </c>
      <c r="GF1257" s="589">
        <v>23</v>
      </c>
      <c r="GG1257" s="589">
        <v>26</v>
      </c>
      <c r="GH1257" s="586">
        <v>3</v>
      </c>
      <c r="GI1257" s="586">
        <v>3</v>
      </c>
      <c r="GJ1257" s="586">
        <v>1</v>
      </c>
      <c r="GK1257" s="586">
        <v>2</v>
      </c>
    </row>
    <row r="1258" spans="1:193" hidden="1" x14ac:dyDescent="0.35">
      <c r="A1258" s="1225">
        <v>44482</v>
      </c>
      <c r="Q1258" s="1062">
        <v>5</v>
      </c>
      <c r="R1258" s="1062">
        <v>2</v>
      </c>
      <c r="S1258" s="1062">
        <v>8</v>
      </c>
      <c r="T1258" s="1062">
        <v>15</v>
      </c>
      <c r="U1258" s="1076">
        <v>1</v>
      </c>
      <c r="W1258" s="1062">
        <v>5</v>
      </c>
      <c r="X1258" s="1062">
        <v>2</v>
      </c>
      <c r="Y1258" s="1062">
        <v>8</v>
      </c>
      <c r="Z1258" s="1062">
        <v>15</v>
      </c>
      <c r="AA1258" s="1076">
        <v>1</v>
      </c>
      <c r="AC1258" s="1062">
        <v>4</v>
      </c>
      <c r="AD1258" s="1062">
        <v>0</v>
      </c>
      <c r="AE1258" s="1062">
        <v>8</v>
      </c>
      <c r="AF1258" s="1062">
        <v>12</v>
      </c>
      <c r="AG1258" s="1076">
        <v>1</v>
      </c>
      <c r="AJ1258" s="1062">
        <v>5</v>
      </c>
      <c r="AK1258" s="1062">
        <v>0</v>
      </c>
      <c r="AL1258" s="1062">
        <v>8</v>
      </c>
      <c r="AM1258" s="1062">
        <v>13</v>
      </c>
      <c r="AN1258" s="1076">
        <v>1</v>
      </c>
      <c r="AQ1258" s="1062">
        <v>0</v>
      </c>
      <c r="AR1258" s="1062">
        <v>1</v>
      </c>
      <c r="AS1258" s="1062">
        <v>11</v>
      </c>
      <c r="AT1258" s="1062">
        <v>12</v>
      </c>
      <c r="AU1258" s="1082">
        <v>0</v>
      </c>
      <c r="AX1258" s="1062">
        <v>0</v>
      </c>
      <c r="AY1258" s="1062">
        <v>1</v>
      </c>
      <c r="AZ1258" s="1062">
        <v>11</v>
      </c>
      <c r="BA1258" s="1062">
        <v>12</v>
      </c>
      <c r="BB1258" s="1082">
        <v>0</v>
      </c>
      <c r="BC1258" s="1082" t="s">
        <v>323</v>
      </c>
      <c r="BM1258" s="1062">
        <v>7</v>
      </c>
      <c r="BN1258" s="1062">
        <v>2</v>
      </c>
      <c r="BO1258" s="1062">
        <v>5</v>
      </c>
      <c r="BP1258" s="1062">
        <v>14</v>
      </c>
      <c r="BQ1258" s="1128">
        <v>1</v>
      </c>
      <c r="BR1258" s="1081">
        <v>0</v>
      </c>
      <c r="BS1258" s="1062">
        <v>7</v>
      </c>
      <c r="BT1258" s="1062">
        <v>8</v>
      </c>
      <c r="BU1258" s="1062">
        <v>11</v>
      </c>
      <c r="BV1258" s="1062">
        <v>26</v>
      </c>
      <c r="BW1258" s="1076">
        <v>1</v>
      </c>
      <c r="CD1258" s="1062">
        <v>0</v>
      </c>
      <c r="CE1258" s="1082">
        <v>0</v>
      </c>
      <c r="CF1258" s="1082" t="s">
        <v>323</v>
      </c>
      <c r="CK1258" s="1062">
        <v>0</v>
      </c>
      <c r="CL1258" s="1082">
        <v>0</v>
      </c>
      <c r="CP1258" s="1062">
        <v>0</v>
      </c>
      <c r="CQ1258" s="1062">
        <v>0</v>
      </c>
      <c r="CR1258" s="1062">
        <v>0</v>
      </c>
      <c r="CS1258" s="1062">
        <v>0</v>
      </c>
      <c r="CT1258" s="1082">
        <v>1</v>
      </c>
      <c r="CU1258" s="1082" t="s">
        <v>323</v>
      </c>
      <c r="CW1258" s="1062">
        <v>0</v>
      </c>
      <c r="CX1258" s="1062">
        <v>0</v>
      </c>
      <c r="CY1258" s="1062">
        <v>0</v>
      </c>
      <c r="CZ1258" s="1062">
        <v>0</v>
      </c>
      <c r="DA1258" s="1082">
        <v>1</v>
      </c>
      <c r="DB1258" s="1082"/>
      <c r="DC1258" s="1082"/>
      <c r="DD1258" s="1082"/>
      <c r="DE1258" s="1082"/>
      <c r="DF1258" s="1082"/>
      <c r="DG1258" s="1082"/>
      <c r="DH1258" s="1082"/>
      <c r="DI1258" s="1082"/>
      <c r="DJ1258" s="1082"/>
      <c r="DK1258" s="1082"/>
      <c r="DL1258" s="1082"/>
      <c r="EF1258" s="1062">
        <v>9</v>
      </c>
      <c r="EG1258" s="1062">
        <v>1</v>
      </c>
      <c r="EH1258" s="1062">
        <v>6</v>
      </c>
      <c r="EI1258" s="1062">
        <v>16</v>
      </c>
      <c r="EJ1258" s="1082">
        <v>1</v>
      </c>
      <c r="EM1258" s="1062">
        <v>11</v>
      </c>
      <c r="EN1258" s="1062">
        <v>1</v>
      </c>
      <c r="EO1258" s="1062">
        <v>8</v>
      </c>
      <c r="EP1258" s="1062">
        <v>20</v>
      </c>
      <c r="EQ1258" s="1082">
        <v>1</v>
      </c>
      <c r="ER1258" s="1082" t="s">
        <v>323</v>
      </c>
      <c r="EU1258" s="1062">
        <v>5</v>
      </c>
      <c r="EV1258" s="1062">
        <v>0</v>
      </c>
      <c r="EW1258" s="1062">
        <v>8</v>
      </c>
      <c r="EX1258" s="1062">
        <v>13</v>
      </c>
      <c r="EY1258" s="1081">
        <v>1</v>
      </c>
      <c r="FB1258" s="1062">
        <v>5</v>
      </c>
      <c r="FC1258" s="1062">
        <v>3</v>
      </c>
      <c r="FD1258" s="1062">
        <v>9</v>
      </c>
      <c r="FE1258" s="1062">
        <v>17</v>
      </c>
      <c r="FF1258" s="1082">
        <v>1</v>
      </c>
      <c r="FM1258" s="1062">
        <v>0</v>
      </c>
      <c r="FN1258" s="1124">
        <v>1</v>
      </c>
      <c r="FT1258" s="1062">
        <v>0</v>
      </c>
      <c r="FU1258" s="1076">
        <v>1</v>
      </c>
      <c r="FY1258" s="1062">
        <v>6</v>
      </c>
      <c r="FZ1258" s="1062">
        <v>0</v>
      </c>
      <c r="GA1258" s="1062">
        <v>2</v>
      </c>
      <c r="GB1258" s="590">
        <v>8</v>
      </c>
      <c r="GC1258" s="1139">
        <v>1</v>
      </c>
      <c r="GE1258" s="589">
        <v>36</v>
      </c>
      <c r="GF1258" s="589">
        <v>6</v>
      </c>
      <c r="GG1258" s="589">
        <v>48</v>
      </c>
      <c r="GH1258" s="586">
        <v>2</v>
      </c>
      <c r="GI1258" s="586">
        <v>2</v>
      </c>
      <c r="GJ1258" s="586">
        <v>1</v>
      </c>
      <c r="GK1258" s="586">
        <v>0</v>
      </c>
    </row>
    <row r="1259" spans="1:193" hidden="1" x14ac:dyDescent="0.35">
      <c r="A1259" s="1225">
        <v>44483</v>
      </c>
      <c r="Q1259" s="1062">
        <v>5</v>
      </c>
      <c r="R1259" s="1062">
        <v>0</v>
      </c>
      <c r="S1259" s="1062">
        <v>3</v>
      </c>
      <c r="T1259" s="1062">
        <v>8</v>
      </c>
      <c r="U1259" s="1076">
        <v>1</v>
      </c>
      <c r="W1259" s="1062">
        <v>5</v>
      </c>
      <c r="X1259" s="1062">
        <v>1</v>
      </c>
      <c r="Y1259" s="1062">
        <v>3</v>
      </c>
      <c r="Z1259" s="1062">
        <v>9</v>
      </c>
      <c r="AA1259" s="1076">
        <v>1</v>
      </c>
      <c r="AC1259" s="1062">
        <v>6</v>
      </c>
      <c r="AD1259" s="1062">
        <v>1</v>
      </c>
      <c r="AE1259" s="1062">
        <v>3</v>
      </c>
      <c r="AF1259" s="1062">
        <v>10</v>
      </c>
      <c r="AG1259" s="1076">
        <v>1</v>
      </c>
      <c r="AJ1259" s="1062">
        <v>7</v>
      </c>
      <c r="AK1259" s="1062">
        <v>1</v>
      </c>
      <c r="AL1259" s="1062">
        <v>3</v>
      </c>
      <c r="AM1259" s="1062">
        <v>11</v>
      </c>
      <c r="AN1259" s="1076">
        <v>1</v>
      </c>
      <c r="AQ1259" s="1062">
        <v>0</v>
      </c>
      <c r="AR1259" s="1062">
        <v>2</v>
      </c>
      <c r="AS1259" s="1062">
        <v>4</v>
      </c>
      <c r="AT1259" s="1062">
        <v>6</v>
      </c>
      <c r="AU1259" s="1082">
        <v>0</v>
      </c>
      <c r="AX1259" s="1062">
        <v>0</v>
      </c>
      <c r="AY1259" s="1062">
        <v>2</v>
      </c>
      <c r="AZ1259" s="1062">
        <v>4</v>
      </c>
      <c r="BA1259" s="1062">
        <v>6</v>
      </c>
      <c r="BB1259" s="1082">
        <v>0</v>
      </c>
      <c r="BC1259" s="1082" t="s">
        <v>323</v>
      </c>
      <c r="BM1259" s="1062">
        <v>1</v>
      </c>
      <c r="BN1259" s="1062">
        <v>3</v>
      </c>
      <c r="BO1259" s="1062">
        <v>3</v>
      </c>
      <c r="BP1259" s="1062">
        <v>7</v>
      </c>
      <c r="BQ1259" s="1128">
        <v>1</v>
      </c>
      <c r="BR1259" s="1081">
        <v>0</v>
      </c>
      <c r="BS1259" s="1062">
        <v>1</v>
      </c>
      <c r="BT1259" s="1062">
        <v>4</v>
      </c>
      <c r="BU1259" s="1062">
        <v>4</v>
      </c>
      <c r="BV1259" s="1062">
        <v>9</v>
      </c>
      <c r="BW1259" s="1076">
        <v>1</v>
      </c>
      <c r="CD1259" s="1062">
        <v>0</v>
      </c>
      <c r="CE1259" s="1082">
        <v>0</v>
      </c>
      <c r="CF1259" s="1082" t="s">
        <v>323</v>
      </c>
      <c r="CK1259" s="1062">
        <v>0</v>
      </c>
      <c r="CL1259" s="1082">
        <v>0</v>
      </c>
      <c r="CP1259" s="1062">
        <v>0</v>
      </c>
      <c r="CQ1259" s="1062">
        <v>0</v>
      </c>
      <c r="CR1259" s="1062">
        <v>0</v>
      </c>
      <c r="CS1259" s="1062">
        <v>0</v>
      </c>
      <c r="CT1259" s="1082">
        <v>1</v>
      </c>
      <c r="CU1259" s="1082" t="s">
        <v>323</v>
      </c>
      <c r="CW1259" s="1062">
        <v>0</v>
      </c>
      <c r="CX1259" s="1062">
        <v>0</v>
      </c>
      <c r="CY1259" s="1062">
        <v>0</v>
      </c>
      <c r="CZ1259" s="1062">
        <v>0</v>
      </c>
      <c r="DA1259" s="1082">
        <v>1</v>
      </c>
      <c r="DB1259" s="1082"/>
      <c r="DC1259" s="1082"/>
      <c r="DD1259" s="1082"/>
      <c r="DE1259" s="1082"/>
      <c r="DF1259" s="1082"/>
      <c r="DG1259" s="1082"/>
      <c r="DH1259" s="1082"/>
      <c r="DI1259" s="1082"/>
      <c r="DJ1259" s="1082"/>
      <c r="DK1259" s="1082"/>
      <c r="DL1259" s="1082"/>
      <c r="EF1259" s="1062">
        <v>12</v>
      </c>
      <c r="EG1259" s="1062">
        <v>2</v>
      </c>
      <c r="EH1259" s="1062">
        <v>7</v>
      </c>
      <c r="EI1259" s="1062">
        <v>21</v>
      </c>
      <c r="EJ1259" s="1082">
        <v>1</v>
      </c>
      <c r="EM1259" s="1062">
        <v>13</v>
      </c>
      <c r="EN1259" s="1062">
        <v>4</v>
      </c>
      <c r="EO1259" s="1062">
        <v>7</v>
      </c>
      <c r="EP1259" s="1062">
        <v>24</v>
      </c>
      <c r="EQ1259" s="1082">
        <v>1</v>
      </c>
      <c r="ER1259" s="1082" t="s">
        <v>323</v>
      </c>
      <c r="EU1259" s="1062">
        <v>3</v>
      </c>
      <c r="EV1259" s="1062">
        <v>3</v>
      </c>
      <c r="EW1259" s="1062">
        <v>5</v>
      </c>
      <c r="EX1259" s="1062">
        <v>11</v>
      </c>
      <c r="EY1259" s="1081">
        <v>1</v>
      </c>
      <c r="FB1259" s="1062">
        <v>3</v>
      </c>
      <c r="FC1259" s="1062">
        <v>4</v>
      </c>
      <c r="FD1259" s="1062">
        <v>10</v>
      </c>
      <c r="FE1259" s="1062">
        <v>17</v>
      </c>
      <c r="FF1259" s="1082">
        <v>1</v>
      </c>
      <c r="FM1259" s="1062">
        <v>0</v>
      </c>
      <c r="FN1259" s="1124">
        <v>1</v>
      </c>
      <c r="FT1259" s="1062">
        <v>0</v>
      </c>
      <c r="FU1259" s="1076">
        <v>1</v>
      </c>
      <c r="FY1259" s="1062">
        <v>1</v>
      </c>
      <c r="FZ1259" s="1062">
        <v>0</v>
      </c>
      <c r="GA1259" s="1062">
        <v>2</v>
      </c>
      <c r="GB1259" s="590">
        <v>3</v>
      </c>
      <c r="GC1259" s="1139">
        <v>1</v>
      </c>
      <c r="GE1259" s="589">
        <v>28</v>
      </c>
      <c r="GF1259" s="589">
        <v>11</v>
      </c>
      <c r="GG1259" s="589">
        <v>27</v>
      </c>
      <c r="GH1259" s="586">
        <v>2</v>
      </c>
      <c r="GI1259" s="586">
        <v>3</v>
      </c>
      <c r="GJ1259" s="586">
        <v>0</v>
      </c>
      <c r="GK1259" s="586">
        <v>0</v>
      </c>
    </row>
    <row r="1260" spans="1:193" hidden="1" x14ac:dyDescent="0.35">
      <c r="A1260" s="1227">
        <v>44484</v>
      </c>
      <c r="Q1260" s="1062">
        <v>3</v>
      </c>
      <c r="R1260" s="1062">
        <v>0</v>
      </c>
      <c r="S1260" s="1062">
        <v>8</v>
      </c>
      <c r="T1260" s="1062">
        <v>11</v>
      </c>
      <c r="U1260" s="1076">
        <v>1</v>
      </c>
      <c r="W1260" s="1062">
        <v>3</v>
      </c>
      <c r="X1260" s="1062">
        <v>0</v>
      </c>
      <c r="Y1260" s="1062">
        <v>10</v>
      </c>
      <c r="Z1260" s="1062">
        <v>13</v>
      </c>
      <c r="AA1260" s="1076">
        <v>1</v>
      </c>
      <c r="AC1260" s="1062">
        <v>3</v>
      </c>
      <c r="AD1260" s="1062">
        <v>1</v>
      </c>
      <c r="AE1260" s="1062">
        <v>5</v>
      </c>
      <c r="AF1260" s="1062">
        <v>9</v>
      </c>
      <c r="AG1260" s="1076">
        <v>1</v>
      </c>
      <c r="AJ1260" s="1062">
        <v>5</v>
      </c>
      <c r="AK1260" s="1062">
        <v>2</v>
      </c>
      <c r="AL1260" s="1062">
        <v>5</v>
      </c>
      <c r="AM1260" s="1062">
        <v>12</v>
      </c>
      <c r="AN1260" s="1076">
        <v>1</v>
      </c>
      <c r="AQ1260" s="1062">
        <v>2</v>
      </c>
      <c r="AR1260" s="1062">
        <v>0</v>
      </c>
      <c r="AS1260" s="1062">
        <v>8</v>
      </c>
      <c r="AT1260" s="1062">
        <v>10</v>
      </c>
      <c r="AU1260" s="1082">
        <v>0</v>
      </c>
      <c r="AX1260" s="1062">
        <v>2</v>
      </c>
      <c r="AY1260" s="1062">
        <v>0</v>
      </c>
      <c r="AZ1260" s="1062">
        <v>8</v>
      </c>
      <c r="BA1260" s="1062">
        <v>10</v>
      </c>
      <c r="BB1260" s="1082">
        <v>0</v>
      </c>
      <c r="BC1260" s="1082" t="s">
        <v>323</v>
      </c>
      <c r="BM1260" s="1062">
        <v>5</v>
      </c>
      <c r="BN1260" s="1062">
        <v>3</v>
      </c>
      <c r="BO1260" s="1062">
        <v>4</v>
      </c>
      <c r="BP1260" s="1062">
        <v>12</v>
      </c>
      <c r="BQ1260" s="1128">
        <v>1</v>
      </c>
      <c r="BR1260" s="1081">
        <v>0</v>
      </c>
      <c r="BS1260" s="1062">
        <v>5</v>
      </c>
      <c r="BT1260" s="1062">
        <v>4</v>
      </c>
      <c r="BU1260" s="1062">
        <v>5</v>
      </c>
      <c r="BV1260" s="1062">
        <v>14</v>
      </c>
      <c r="BW1260" s="1076">
        <v>1</v>
      </c>
      <c r="CD1260" s="1062">
        <v>0</v>
      </c>
      <c r="CE1260" s="1082">
        <v>0</v>
      </c>
      <c r="CF1260" s="1082" t="s">
        <v>323</v>
      </c>
      <c r="CK1260" s="1062">
        <v>0</v>
      </c>
      <c r="CL1260" s="1082">
        <v>0</v>
      </c>
      <c r="CP1260" s="1062">
        <v>0</v>
      </c>
      <c r="CQ1260" s="1062">
        <v>0</v>
      </c>
      <c r="CR1260" s="1062">
        <v>0</v>
      </c>
      <c r="CS1260" s="1062">
        <v>0</v>
      </c>
      <c r="CT1260" s="1082">
        <v>1</v>
      </c>
      <c r="CU1260" s="1082" t="s">
        <v>323</v>
      </c>
      <c r="CW1260" s="1062">
        <v>0</v>
      </c>
      <c r="CX1260" s="1062">
        <v>0</v>
      </c>
      <c r="CY1260" s="1062">
        <v>0</v>
      </c>
      <c r="CZ1260" s="1062">
        <v>0</v>
      </c>
      <c r="DA1260" s="1082">
        <v>1</v>
      </c>
      <c r="DB1260" s="1082"/>
      <c r="DC1260" s="1082"/>
      <c r="DD1260" s="1082"/>
      <c r="DE1260" s="1082"/>
      <c r="DF1260" s="1082"/>
      <c r="DG1260" s="1082"/>
      <c r="DH1260" s="1082"/>
      <c r="DI1260" s="1082"/>
      <c r="DJ1260" s="1082"/>
      <c r="DK1260" s="1082"/>
      <c r="DL1260" s="1082"/>
      <c r="EF1260" s="1062">
        <v>10</v>
      </c>
      <c r="EG1260" s="1062">
        <v>3</v>
      </c>
      <c r="EH1260" s="1062">
        <v>3</v>
      </c>
      <c r="EI1260" s="1062">
        <v>16</v>
      </c>
      <c r="EJ1260" s="1082">
        <v>1</v>
      </c>
      <c r="EM1260" s="1062">
        <v>12</v>
      </c>
      <c r="EN1260" s="1062">
        <v>5</v>
      </c>
      <c r="EO1260" s="1062">
        <v>5</v>
      </c>
      <c r="EP1260" s="1062">
        <v>22</v>
      </c>
      <c r="EQ1260" s="1082">
        <v>1</v>
      </c>
      <c r="ER1260" s="1082" t="s">
        <v>323</v>
      </c>
      <c r="EU1260" s="1062">
        <v>3</v>
      </c>
      <c r="EV1260" s="1062">
        <v>3</v>
      </c>
      <c r="EW1260" s="1062">
        <v>1</v>
      </c>
      <c r="EX1260" s="1062">
        <v>7</v>
      </c>
      <c r="EY1260" s="1081">
        <v>1</v>
      </c>
      <c r="FB1260" s="1062">
        <v>3</v>
      </c>
      <c r="FC1260" s="1062">
        <v>5</v>
      </c>
      <c r="FD1260" s="1062">
        <v>6</v>
      </c>
      <c r="FE1260" s="1062">
        <v>14</v>
      </c>
      <c r="FF1260" s="1082">
        <v>1</v>
      </c>
      <c r="FM1260" s="1062">
        <v>0</v>
      </c>
      <c r="FN1260" s="1124">
        <v>1</v>
      </c>
      <c r="FT1260" s="1062">
        <v>0</v>
      </c>
      <c r="FU1260" s="1076">
        <v>1</v>
      </c>
      <c r="FY1260" s="1062">
        <v>1</v>
      </c>
      <c r="FZ1260" s="1062">
        <v>0</v>
      </c>
      <c r="GA1260" s="1062">
        <v>0</v>
      </c>
      <c r="GB1260" s="590">
        <v>1</v>
      </c>
      <c r="GC1260" s="1139">
        <v>1</v>
      </c>
      <c r="GE1260" s="589">
        <v>27</v>
      </c>
      <c r="GF1260" s="589">
        <v>10</v>
      </c>
      <c r="GG1260" s="589">
        <v>29</v>
      </c>
      <c r="GH1260" s="586">
        <v>0</v>
      </c>
      <c r="GI1260" s="586">
        <v>0</v>
      </c>
      <c r="GJ1260" s="586">
        <v>0</v>
      </c>
      <c r="GK1260" s="586">
        <v>0</v>
      </c>
    </row>
    <row r="1261" spans="1:193" hidden="1" x14ac:dyDescent="0.35">
      <c r="A1261" s="1225">
        <v>44487</v>
      </c>
      <c r="Q1261" s="1062">
        <v>7</v>
      </c>
      <c r="R1261" s="1062">
        <v>2</v>
      </c>
      <c r="S1261" s="1062">
        <v>3</v>
      </c>
      <c r="T1261" s="1062">
        <v>12</v>
      </c>
      <c r="U1261" s="1076">
        <v>1</v>
      </c>
      <c r="W1261" s="1062">
        <v>7</v>
      </c>
      <c r="X1261" s="1062">
        <v>2</v>
      </c>
      <c r="Y1261" s="1062">
        <v>6</v>
      </c>
      <c r="Z1261" s="1062">
        <v>15</v>
      </c>
      <c r="AA1261" s="1076">
        <v>1</v>
      </c>
      <c r="AC1261" s="1062">
        <v>0</v>
      </c>
      <c r="AD1261" s="1062">
        <v>0</v>
      </c>
      <c r="AE1261" s="1062">
        <v>0</v>
      </c>
      <c r="AF1261" s="1062">
        <v>0</v>
      </c>
      <c r="AG1261" s="1076">
        <v>1</v>
      </c>
      <c r="AJ1261" s="1062">
        <v>0</v>
      </c>
      <c r="AK1261" s="1062">
        <v>0</v>
      </c>
      <c r="AL1261" s="1062">
        <v>0</v>
      </c>
      <c r="AM1261" s="1062">
        <v>0</v>
      </c>
      <c r="AN1261" s="1076">
        <v>1</v>
      </c>
      <c r="AQ1261" s="1062">
        <v>1</v>
      </c>
      <c r="AR1261" s="1062">
        <v>0</v>
      </c>
      <c r="AS1261" s="1062">
        <v>10</v>
      </c>
      <c r="AT1261" s="1062">
        <v>11</v>
      </c>
      <c r="AU1261" s="1082">
        <v>0</v>
      </c>
      <c r="AX1261" s="1062">
        <v>1</v>
      </c>
      <c r="AY1261" s="1062">
        <v>0</v>
      </c>
      <c r="AZ1261" s="1062">
        <v>11</v>
      </c>
      <c r="BA1261" s="1062">
        <v>12</v>
      </c>
      <c r="BB1261" s="1082">
        <v>0</v>
      </c>
      <c r="BC1261" s="1082" t="s">
        <v>323</v>
      </c>
      <c r="BM1261" s="1062">
        <v>6</v>
      </c>
      <c r="BN1261" s="1062">
        <v>2</v>
      </c>
      <c r="BO1261" s="1062">
        <v>5</v>
      </c>
      <c r="BP1261" s="1062">
        <v>13</v>
      </c>
      <c r="BQ1261" s="1128">
        <v>1</v>
      </c>
      <c r="BR1261" s="1081">
        <v>0</v>
      </c>
      <c r="BS1261" s="1062">
        <v>6</v>
      </c>
      <c r="BT1261" s="1062">
        <v>4</v>
      </c>
      <c r="BU1261" s="1062">
        <v>8</v>
      </c>
      <c r="BV1261" s="1062">
        <v>18</v>
      </c>
      <c r="BW1261" s="1076">
        <v>1</v>
      </c>
      <c r="CD1261" s="1062">
        <v>0</v>
      </c>
      <c r="CE1261" s="1082">
        <v>0</v>
      </c>
      <c r="CF1261" s="1082" t="s">
        <v>323</v>
      </c>
      <c r="CK1261" s="1062">
        <v>0</v>
      </c>
      <c r="CL1261" s="1082">
        <v>0</v>
      </c>
      <c r="CP1261" s="1062">
        <v>1</v>
      </c>
      <c r="CQ1261" s="1062">
        <v>0</v>
      </c>
      <c r="CR1261" s="1062">
        <v>0</v>
      </c>
      <c r="CS1261" s="1062">
        <v>1</v>
      </c>
      <c r="CT1261" s="1082">
        <v>1</v>
      </c>
      <c r="CU1261" s="1082" t="s">
        <v>323</v>
      </c>
      <c r="CW1261" s="1062">
        <v>1</v>
      </c>
      <c r="CX1261" s="1062">
        <v>0</v>
      </c>
      <c r="CY1261" s="1062">
        <v>0</v>
      </c>
      <c r="CZ1261" s="1062">
        <v>1</v>
      </c>
      <c r="DA1261" s="1082">
        <v>1</v>
      </c>
      <c r="DB1261" s="1082"/>
      <c r="DC1261" s="1082"/>
      <c r="DD1261" s="1082"/>
      <c r="DE1261" s="1082"/>
      <c r="DF1261" s="1082"/>
      <c r="DG1261" s="1082"/>
      <c r="DH1261" s="1082"/>
      <c r="DI1261" s="1082"/>
      <c r="DJ1261" s="1082"/>
      <c r="DK1261" s="1082"/>
      <c r="DL1261" s="1082"/>
      <c r="EF1261" s="1062">
        <v>6</v>
      </c>
      <c r="EG1261" s="1062">
        <v>1</v>
      </c>
      <c r="EH1261" s="1062">
        <v>7</v>
      </c>
      <c r="EI1261" s="1062">
        <v>14</v>
      </c>
      <c r="EJ1261" s="1082">
        <v>1</v>
      </c>
      <c r="EM1261" s="1062">
        <v>10</v>
      </c>
      <c r="EN1261" s="1062">
        <v>3</v>
      </c>
      <c r="EO1261" s="1062">
        <v>9</v>
      </c>
      <c r="EP1261" s="1062">
        <v>22</v>
      </c>
      <c r="EQ1261" s="1082">
        <v>1</v>
      </c>
      <c r="ER1261" s="1082" t="s">
        <v>323</v>
      </c>
      <c r="EU1261" s="1062">
        <v>3</v>
      </c>
      <c r="EV1261" s="1062">
        <v>1</v>
      </c>
      <c r="EW1261" s="1062">
        <v>5</v>
      </c>
      <c r="EX1261" s="1062">
        <v>9</v>
      </c>
      <c r="EY1261" s="1081">
        <v>1</v>
      </c>
      <c r="FB1261" s="1062">
        <v>3</v>
      </c>
      <c r="FC1261" s="1062">
        <v>2</v>
      </c>
      <c r="FD1261" s="1062">
        <v>9</v>
      </c>
      <c r="FE1261" s="1062">
        <v>14</v>
      </c>
      <c r="FF1261" s="1082">
        <v>1</v>
      </c>
      <c r="FM1261" s="1062">
        <v>0</v>
      </c>
      <c r="FN1261" s="1124">
        <v>1</v>
      </c>
      <c r="FT1261" s="1062">
        <v>0</v>
      </c>
      <c r="FU1261" s="1076">
        <v>1</v>
      </c>
      <c r="FY1261" s="1062">
        <v>2</v>
      </c>
      <c r="FZ1261" s="1062">
        <v>0</v>
      </c>
      <c r="GA1261" s="1062">
        <v>3</v>
      </c>
      <c r="GB1261" s="590">
        <v>5</v>
      </c>
      <c r="GC1261" s="1139">
        <v>1</v>
      </c>
      <c r="GE1261" s="589">
        <v>26</v>
      </c>
      <c r="GF1261" s="589">
        <v>6</v>
      </c>
      <c r="GG1261" s="589">
        <v>33</v>
      </c>
      <c r="GH1261" s="586">
        <v>3</v>
      </c>
      <c r="GI1261" s="586">
        <v>2</v>
      </c>
      <c r="GJ1261" s="586">
        <v>0</v>
      </c>
      <c r="GK1261" s="586">
        <v>0</v>
      </c>
    </row>
    <row r="1262" spans="1:193" hidden="1" x14ac:dyDescent="0.35">
      <c r="A1262" s="1225">
        <v>44488</v>
      </c>
      <c r="Q1262" s="1062">
        <v>8</v>
      </c>
      <c r="R1262" s="1062">
        <v>1</v>
      </c>
      <c r="S1262" s="1062">
        <v>3</v>
      </c>
      <c r="T1262" s="1062">
        <v>12</v>
      </c>
      <c r="U1262" s="1076">
        <v>1</v>
      </c>
      <c r="W1262" s="1062">
        <v>9</v>
      </c>
      <c r="X1262" s="1062">
        <v>1</v>
      </c>
      <c r="Y1262" s="1062">
        <v>6</v>
      </c>
      <c r="Z1262" s="1062">
        <v>16</v>
      </c>
      <c r="AA1262" s="1076">
        <v>1</v>
      </c>
      <c r="AC1262" s="1062">
        <v>5</v>
      </c>
      <c r="AD1262" s="1062">
        <v>0</v>
      </c>
      <c r="AE1262" s="1062">
        <v>5</v>
      </c>
      <c r="AF1262" s="1062">
        <v>10</v>
      </c>
      <c r="AG1262" s="1076">
        <v>1</v>
      </c>
      <c r="AJ1262" s="1062">
        <v>5</v>
      </c>
      <c r="AK1262" s="1062">
        <v>2</v>
      </c>
      <c r="AL1262" s="1062">
        <v>5</v>
      </c>
      <c r="AM1262" s="1062">
        <v>12</v>
      </c>
      <c r="AN1262" s="1076">
        <v>1</v>
      </c>
      <c r="AQ1262" s="1062">
        <v>3</v>
      </c>
      <c r="AR1262" s="1062">
        <v>1</v>
      </c>
      <c r="AS1262" s="1062">
        <v>4</v>
      </c>
      <c r="AT1262" s="1062">
        <v>8</v>
      </c>
      <c r="AU1262" s="1082">
        <v>0</v>
      </c>
      <c r="AX1262" s="1062">
        <v>3</v>
      </c>
      <c r="AY1262" s="1062">
        <v>2</v>
      </c>
      <c r="AZ1262" s="1062">
        <v>6</v>
      </c>
      <c r="BA1262" s="1062">
        <v>11</v>
      </c>
      <c r="BB1262" s="1082">
        <v>0</v>
      </c>
      <c r="BC1262" s="1082" t="s">
        <v>323</v>
      </c>
      <c r="BM1262" s="1062">
        <v>5</v>
      </c>
      <c r="BN1262" s="1062">
        <v>6</v>
      </c>
      <c r="BO1262" s="1062">
        <v>5</v>
      </c>
      <c r="BP1262" s="1062">
        <v>16</v>
      </c>
      <c r="BQ1262" s="1128">
        <v>1</v>
      </c>
      <c r="BR1262" s="1081">
        <v>0</v>
      </c>
      <c r="BS1262" s="1062">
        <v>6</v>
      </c>
      <c r="BT1262" s="1062">
        <v>8</v>
      </c>
      <c r="BU1262" s="1062">
        <v>8</v>
      </c>
      <c r="BV1262" s="1062">
        <v>22</v>
      </c>
      <c r="BW1262" s="1076">
        <v>1</v>
      </c>
      <c r="CD1262" s="1062">
        <v>0</v>
      </c>
      <c r="CE1262" s="1082">
        <v>0</v>
      </c>
      <c r="CF1262" s="1082" t="s">
        <v>323</v>
      </c>
      <c r="CK1262" s="1062">
        <v>0</v>
      </c>
      <c r="CL1262" s="1082">
        <v>0</v>
      </c>
      <c r="CP1262" s="1062">
        <v>1</v>
      </c>
      <c r="CQ1262" s="1062">
        <v>0</v>
      </c>
      <c r="CR1262" s="1062">
        <v>0</v>
      </c>
      <c r="CS1262" s="1062">
        <v>1</v>
      </c>
      <c r="CT1262" s="1082">
        <v>1</v>
      </c>
      <c r="CU1262" s="1082" t="s">
        <v>323</v>
      </c>
      <c r="CW1262" s="1062">
        <v>1</v>
      </c>
      <c r="CX1262" s="1062">
        <v>0</v>
      </c>
      <c r="CY1262" s="1062">
        <v>0</v>
      </c>
      <c r="CZ1262" s="1062">
        <v>1</v>
      </c>
      <c r="DA1262" s="1082">
        <v>1</v>
      </c>
      <c r="DB1262" s="1082"/>
      <c r="DC1262" s="1082"/>
      <c r="DD1262" s="1082"/>
      <c r="DE1262" s="1082"/>
      <c r="DF1262" s="1082"/>
      <c r="DG1262" s="1082"/>
      <c r="DH1262" s="1082"/>
      <c r="DI1262" s="1082"/>
      <c r="DJ1262" s="1082"/>
      <c r="DK1262" s="1082"/>
      <c r="DL1262" s="1082"/>
      <c r="EF1262" s="1062">
        <v>10</v>
      </c>
      <c r="EG1262" s="1062">
        <v>4</v>
      </c>
      <c r="EH1262" s="1062">
        <v>6</v>
      </c>
      <c r="EI1262" s="1062">
        <v>20</v>
      </c>
      <c r="EJ1262" s="1082">
        <v>1</v>
      </c>
      <c r="EM1262" s="1062">
        <v>14</v>
      </c>
      <c r="EN1262" s="1062">
        <v>4</v>
      </c>
      <c r="EO1262" s="1062">
        <v>10</v>
      </c>
      <c r="EP1262" s="1062">
        <v>28</v>
      </c>
      <c r="EQ1262" s="1082">
        <v>1</v>
      </c>
      <c r="ER1262" s="1082" t="s">
        <v>323</v>
      </c>
      <c r="EU1262" s="1062">
        <v>1</v>
      </c>
      <c r="EV1262" s="1062">
        <v>4</v>
      </c>
      <c r="EW1262" s="1062">
        <v>3</v>
      </c>
      <c r="EX1262" s="1062">
        <v>8</v>
      </c>
      <c r="EY1262" s="1081">
        <v>1</v>
      </c>
      <c r="FB1262" s="1062">
        <v>2</v>
      </c>
      <c r="FC1262" s="1062">
        <v>8</v>
      </c>
      <c r="FD1262" s="1062">
        <v>11</v>
      </c>
      <c r="FE1262" s="1062">
        <v>21</v>
      </c>
      <c r="FF1262" s="1082">
        <v>1</v>
      </c>
      <c r="FM1262" s="1062">
        <v>0</v>
      </c>
      <c r="FN1262" s="1124">
        <v>1</v>
      </c>
      <c r="FT1262" s="1062">
        <v>0</v>
      </c>
      <c r="FU1262" s="1076">
        <v>1</v>
      </c>
      <c r="FY1262" s="1062">
        <v>0</v>
      </c>
      <c r="FZ1262" s="1062">
        <v>2</v>
      </c>
      <c r="GA1262" s="1062">
        <v>2</v>
      </c>
      <c r="GB1262" s="590">
        <v>4</v>
      </c>
      <c r="GC1262" s="1139">
        <v>1</v>
      </c>
      <c r="GE1262" s="589">
        <v>33</v>
      </c>
      <c r="GF1262" s="589">
        <v>18</v>
      </c>
      <c r="GG1262" s="589">
        <v>28</v>
      </c>
      <c r="GH1262" s="586">
        <v>1</v>
      </c>
      <c r="GI1262" s="586">
        <v>1</v>
      </c>
      <c r="GJ1262" s="586">
        <v>0</v>
      </c>
      <c r="GK1262" s="586">
        <v>1</v>
      </c>
    </row>
    <row r="1263" spans="1:193" hidden="1" x14ac:dyDescent="0.35">
      <c r="A1263" s="1225">
        <v>44489</v>
      </c>
      <c r="Q1263" s="1062">
        <v>5</v>
      </c>
      <c r="R1263" s="1062">
        <v>1</v>
      </c>
      <c r="S1263" s="1062">
        <v>6</v>
      </c>
      <c r="T1263" s="1062">
        <v>12</v>
      </c>
      <c r="U1263" s="1076">
        <v>1</v>
      </c>
      <c r="W1263" s="1062">
        <v>6</v>
      </c>
      <c r="X1263" s="1062">
        <v>1</v>
      </c>
      <c r="Y1263" s="1062">
        <v>6</v>
      </c>
      <c r="Z1263" s="1062">
        <v>13</v>
      </c>
      <c r="AA1263" s="1076">
        <v>1</v>
      </c>
      <c r="AC1263" s="1062">
        <v>5</v>
      </c>
      <c r="AD1263" s="1062">
        <v>0</v>
      </c>
      <c r="AE1263" s="1062">
        <v>4</v>
      </c>
      <c r="AF1263" s="1062">
        <v>9</v>
      </c>
      <c r="AG1263" s="1076">
        <v>1</v>
      </c>
      <c r="AJ1263" s="1062">
        <v>5</v>
      </c>
      <c r="AK1263" s="1062">
        <v>1</v>
      </c>
      <c r="AL1263" s="1062">
        <v>4</v>
      </c>
      <c r="AM1263" s="1062">
        <v>10</v>
      </c>
      <c r="AN1263" s="1076">
        <v>1</v>
      </c>
      <c r="AQ1263" s="1062">
        <v>0</v>
      </c>
      <c r="AR1263" s="1062">
        <v>0</v>
      </c>
      <c r="AS1263" s="1062">
        <v>5</v>
      </c>
      <c r="AT1263" s="1062">
        <v>5</v>
      </c>
      <c r="AU1263" s="1082">
        <v>0</v>
      </c>
      <c r="AX1263" s="1062">
        <v>0</v>
      </c>
      <c r="AY1263" s="1062">
        <v>1</v>
      </c>
      <c r="AZ1263" s="1062">
        <v>8</v>
      </c>
      <c r="BA1263" s="1062">
        <v>9</v>
      </c>
      <c r="BB1263" s="1082">
        <v>0</v>
      </c>
      <c r="BC1263" s="1082" t="s">
        <v>323</v>
      </c>
      <c r="BM1263" s="1062">
        <v>7</v>
      </c>
      <c r="BN1263" s="1062">
        <v>0</v>
      </c>
      <c r="BO1263" s="1062">
        <v>1</v>
      </c>
      <c r="BP1263" s="1062">
        <v>8</v>
      </c>
      <c r="BQ1263" s="1128">
        <v>1</v>
      </c>
      <c r="BR1263" s="1081">
        <v>0</v>
      </c>
      <c r="BS1263" s="1062">
        <v>8</v>
      </c>
      <c r="BT1263" s="1062">
        <v>3</v>
      </c>
      <c r="BU1263" s="1062">
        <v>7</v>
      </c>
      <c r="BV1263" s="1062">
        <v>18</v>
      </c>
      <c r="BW1263" s="1076">
        <v>1</v>
      </c>
      <c r="CD1263" s="1062">
        <v>0</v>
      </c>
      <c r="CE1263" s="1082">
        <v>0</v>
      </c>
      <c r="CF1263" s="1082" t="s">
        <v>323</v>
      </c>
      <c r="CK1263" s="1062">
        <v>0</v>
      </c>
      <c r="CL1263" s="1082">
        <v>0</v>
      </c>
      <c r="CP1263" s="1062">
        <v>1</v>
      </c>
      <c r="CQ1263" s="1062">
        <v>1</v>
      </c>
      <c r="CR1263" s="1062">
        <v>0</v>
      </c>
      <c r="CS1263" s="1062">
        <v>2</v>
      </c>
      <c r="CT1263" s="1082">
        <v>1</v>
      </c>
      <c r="CU1263" s="1082" t="s">
        <v>323</v>
      </c>
      <c r="CW1263" s="1062">
        <v>0</v>
      </c>
      <c r="CX1263" s="1062">
        <v>1</v>
      </c>
      <c r="CY1263" s="1062">
        <v>1</v>
      </c>
      <c r="CZ1263" s="1062">
        <v>2</v>
      </c>
      <c r="DA1263" s="1082">
        <v>1</v>
      </c>
      <c r="DB1263" s="1082"/>
      <c r="DC1263" s="1082"/>
      <c r="DD1263" s="1082"/>
      <c r="DE1263" s="1082"/>
      <c r="DF1263" s="1082"/>
      <c r="DG1263" s="1082"/>
      <c r="DH1263" s="1082"/>
      <c r="DI1263" s="1082"/>
      <c r="DJ1263" s="1082"/>
      <c r="DK1263" s="1082"/>
      <c r="DL1263" s="1082"/>
      <c r="EF1263" s="1062">
        <v>6</v>
      </c>
      <c r="EG1263" s="1062">
        <v>1</v>
      </c>
      <c r="EH1263" s="1062">
        <v>3</v>
      </c>
      <c r="EI1263" s="1062">
        <v>10</v>
      </c>
      <c r="EJ1263" s="1082">
        <v>1</v>
      </c>
      <c r="EM1263" s="1062">
        <v>9</v>
      </c>
      <c r="EN1263" s="1062">
        <v>4</v>
      </c>
      <c r="EO1263" s="1062">
        <v>6</v>
      </c>
      <c r="EP1263" s="1062">
        <v>19</v>
      </c>
      <c r="EQ1263" s="1082">
        <v>1</v>
      </c>
      <c r="ER1263" s="1082" t="s">
        <v>323</v>
      </c>
      <c r="EU1263" s="1062">
        <v>0</v>
      </c>
      <c r="EV1263" s="1062">
        <v>1</v>
      </c>
      <c r="EW1263" s="1062">
        <v>0</v>
      </c>
      <c r="EX1263" s="1062">
        <v>1</v>
      </c>
      <c r="EY1263" s="1081">
        <v>1</v>
      </c>
      <c r="FB1263" s="1062">
        <v>1</v>
      </c>
      <c r="FC1263" s="1062">
        <v>2</v>
      </c>
      <c r="FD1263" s="1062">
        <v>5</v>
      </c>
      <c r="FE1263" s="1062">
        <v>8</v>
      </c>
      <c r="FF1263" s="1082">
        <v>1</v>
      </c>
      <c r="FM1263" s="1062">
        <v>0</v>
      </c>
      <c r="FN1263" s="1124">
        <v>1</v>
      </c>
      <c r="FT1263" s="1062">
        <v>0</v>
      </c>
      <c r="FU1263" s="1076">
        <v>1</v>
      </c>
      <c r="FY1263" s="1062">
        <v>0</v>
      </c>
      <c r="FZ1263" s="1062">
        <v>1</v>
      </c>
      <c r="GA1263" s="1062">
        <v>0</v>
      </c>
      <c r="GB1263" s="590">
        <v>1</v>
      </c>
      <c r="GC1263" s="1139">
        <v>1</v>
      </c>
      <c r="GE1263" s="589">
        <v>24</v>
      </c>
      <c r="GF1263" s="589">
        <v>5</v>
      </c>
      <c r="GG1263" s="589">
        <v>19</v>
      </c>
      <c r="GH1263" s="586">
        <v>0</v>
      </c>
      <c r="GI1263" s="586">
        <v>0</v>
      </c>
      <c r="GJ1263" s="586">
        <v>0</v>
      </c>
      <c r="GK1263" s="586">
        <v>0</v>
      </c>
    </row>
    <row r="1264" spans="1:193" hidden="1" x14ac:dyDescent="0.35">
      <c r="A1264" s="1225">
        <v>44490</v>
      </c>
      <c r="Q1264" s="1062">
        <v>5</v>
      </c>
      <c r="R1264" s="1062">
        <v>0</v>
      </c>
      <c r="S1264" s="1062">
        <v>5</v>
      </c>
      <c r="T1264" s="1062">
        <v>10</v>
      </c>
      <c r="U1264" s="1076">
        <v>1</v>
      </c>
      <c r="W1264" s="1062">
        <v>6</v>
      </c>
      <c r="X1264" s="1062">
        <v>1</v>
      </c>
      <c r="Y1264" s="1062">
        <v>6</v>
      </c>
      <c r="Z1264" s="1062">
        <v>13</v>
      </c>
      <c r="AA1264" s="1076">
        <v>1</v>
      </c>
      <c r="AC1264" s="1062">
        <v>4</v>
      </c>
      <c r="AD1264" s="1062">
        <v>0</v>
      </c>
      <c r="AE1264" s="1062">
        <v>5</v>
      </c>
      <c r="AF1264" s="1062">
        <v>9</v>
      </c>
      <c r="AG1264" s="1076">
        <v>1</v>
      </c>
      <c r="AJ1264" s="1062">
        <v>4</v>
      </c>
      <c r="AK1264" s="1062">
        <v>2</v>
      </c>
      <c r="AL1264" s="1062">
        <v>5</v>
      </c>
      <c r="AM1264" s="1062">
        <v>11</v>
      </c>
      <c r="AN1264" s="1076">
        <v>1</v>
      </c>
      <c r="AQ1264" s="1062">
        <v>2</v>
      </c>
      <c r="AR1264" s="1062">
        <v>1</v>
      </c>
      <c r="AS1264" s="1062">
        <v>3</v>
      </c>
      <c r="AT1264" s="1062">
        <v>6</v>
      </c>
      <c r="AU1264" s="1082">
        <v>0</v>
      </c>
      <c r="AX1264" s="1062">
        <v>2</v>
      </c>
      <c r="AY1264" s="1062">
        <v>2</v>
      </c>
      <c r="AZ1264" s="1062">
        <v>4</v>
      </c>
      <c r="BA1264" s="1062">
        <v>8</v>
      </c>
      <c r="BB1264" s="1082">
        <v>0</v>
      </c>
      <c r="BC1264" s="1082" t="s">
        <v>323</v>
      </c>
      <c r="BM1264" s="1062">
        <v>5</v>
      </c>
      <c r="BN1264" s="1062">
        <v>3</v>
      </c>
      <c r="BO1264" s="1062">
        <v>0</v>
      </c>
      <c r="BP1264" s="1062">
        <v>8</v>
      </c>
      <c r="BQ1264" s="1128">
        <v>1</v>
      </c>
      <c r="BR1264" s="1081">
        <v>0</v>
      </c>
      <c r="BS1264" s="1062">
        <v>6</v>
      </c>
      <c r="BT1264" s="1062">
        <v>4</v>
      </c>
      <c r="BU1264" s="1062">
        <v>3</v>
      </c>
      <c r="BV1264" s="1062">
        <v>13</v>
      </c>
      <c r="BW1264" s="1076">
        <v>1</v>
      </c>
      <c r="CD1264" s="1062">
        <v>0</v>
      </c>
      <c r="CE1264" s="1082">
        <v>0</v>
      </c>
      <c r="CF1264" s="1082" t="s">
        <v>323</v>
      </c>
      <c r="CK1264" s="1062">
        <v>0</v>
      </c>
      <c r="CL1264" s="1082">
        <v>0</v>
      </c>
      <c r="CP1264" s="1062">
        <v>0</v>
      </c>
      <c r="CQ1264" s="1062">
        <v>0</v>
      </c>
      <c r="CR1264" s="1062">
        <v>0</v>
      </c>
      <c r="CS1264" s="1062">
        <v>0</v>
      </c>
      <c r="CT1264" s="1082">
        <v>1</v>
      </c>
      <c r="CU1264" s="1082" t="s">
        <v>323</v>
      </c>
      <c r="CW1264" s="1062">
        <v>0</v>
      </c>
      <c r="CX1264" s="1062">
        <v>0</v>
      </c>
      <c r="CY1264" s="1062">
        <v>0</v>
      </c>
      <c r="CZ1264" s="1062">
        <v>0</v>
      </c>
      <c r="DA1264" s="1082">
        <v>1</v>
      </c>
      <c r="DB1264" s="1082"/>
      <c r="DC1264" s="1082"/>
      <c r="DD1264" s="1082"/>
      <c r="DE1264" s="1082"/>
      <c r="DF1264" s="1082"/>
      <c r="DG1264" s="1082"/>
      <c r="DH1264" s="1082"/>
      <c r="DI1264" s="1082"/>
      <c r="DJ1264" s="1082"/>
      <c r="DK1264" s="1082"/>
      <c r="DL1264" s="1082"/>
      <c r="EF1264" s="1062">
        <v>8</v>
      </c>
      <c r="EG1264" s="1062">
        <v>2</v>
      </c>
      <c r="EH1264" s="1062">
        <v>4</v>
      </c>
      <c r="EI1264" s="1062">
        <v>14</v>
      </c>
      <c r="EJ1264" s="1082">
        <v>1</v>
      </c>
      <c r="EM1264" s="1062">
        <v>11</v>
      </c>
      <c r="EN1264" s="1062">
        <v>3</v>
      </c>
      <c r="EO1264" s="1062">
        <v>6</v>
      </c>
      <c r="EP1264" s="1062">
        <v>20</v>
      </c>
      <c r="EQ1264" s="1082">
        <v>1</v>
      </c>
      <c r="ER1264" s="1082" t="s">
        <v>323</v>
      </c>
      <c r="EU1264" s="1062">
        <v>3</v>
      </c>
      <c r="EV1264" s="1062">
        <v>1</v>
      </c>
      <c r="EW1264" s="1062">
        <v>0</v>
      </c>
      <c r="EX1264" s="1062">
        <v>4</v>
      </c>
      <c r="EY1264" s="1081">
        <v>1</v>
      </c>
      <c r="FB1264" s="1062">
        <v>4</v>
      </c>
      <c r="FC1264" s="1062">
        <v>1</v>
      </c>
      <c r="FD1264" s="1062">
        <v>4</v>
      </c>
      <c r="FE1264" s="1062">
        <v>9</v>
      </c>
      <c r="FF1264" s="1082">
        <v>1</v>
      </c>
      <c r="FM1264" s="1062">
        <v>0</v>
      </c>
      <c r="FN1264" s="1124">
        <v>1</v>
      </c>
      <c r="FT1264" s="1062">
        <v>0</v>
      </c>
      <c r="FU1264" s="1076">
        <v>1</v>
      </c>
      <c r="FY1264" s="1062">
        <v>0</v>
      </c>
      <c r="FZ1264" s="1062">
        <v>0</v>
      </c>
      <c r="GA1264" s="1062">
        <v>3</v>
      </c>
      <c r="GB1264" s="590">
        <v>3</v>
      </c>
      <c r="GC1264" s="1139">
        <v>1</v>
      </c>
      <c r="GE1264" s="589">
        <v>27</v>
      </c>
      <c r="GF1264" s="589">
        <v>7</v>
      </c>
      <c r="GG1264" s="589">
        <v>20</v>
      </c>
      <c r="GH1264" s="586">
        <v>1</v>
      </c>
      <c r="GI1264" s="586">
        <v>3</v>
      </c>
      <c r="GJ1264" s="586">
        <v>1</v>
      </c>
      <c r="GK1264" s="586">
        <v>0</v>
      </c>
    </row>
    <row r="1265" spans="1:193" hidden="1" x14ac:dyDescent="0.35">
      <c r="A1265" s="1227">
        <v>44491</v>
      </c>
      <c r="Q1265" s="1062">
        <v>6</v>
      </c>
      <c r="R1265" s="1062">
        <v>0</v>
      </c>
      <c r="S1265" s="1062">
        <v>4</v>
      </c>
      <c r="T1265" s="1062">
        <v>10</v>
      </c>
      <c r="U1265" s="1076">
        <v>1</v>
      </c>
      <c r="W1265" s="1062">
        <v>6</v>
      </c>
      <c r="X1265" s="1062">
        <v>2</v>
      </c>
      <c r="Y1265" s="1062">
        <v>6</v>
      </c>
      <c r="Z1265" s="1062">
        <v>14</v>
      </c>
      <c r="AA1265" s="1076">
        <v>1</v>
      </c>
      <c r="AC1265" s="1062">
        <v>5</v>
      </c>
      <c r="AD1265" s="1062">
        <v>2</v>
      </c>
      <c r="AE1265" s="1062">
        <v>3</v>
      </c>
      <c r="AF1265" s="1062">
        <v>10</v>
      </c>
      <c r="AG1265" s="1076">
        <v>1</v>
      </c>
      <c r="AJ1265" s="1062">
        <v>5</v>
      </c>
      <c r="AK1265" s="1062">
        <v>3</v>
      </c>
      <c r="AL1265" s="1062">
        <v>4</v>
      </c>
      <c r="AM1265" s="1062">
        <v>12</v>
      </c>
      <c r="AN1265" s="1076">
        <v>1</v>
      </c>
      <c r="AQ1265" s="1062">
        <v>1</v>
      </c>
      <c r="AR1265" s="1062">
        <v>1</v>
      </c>
      <c r="AS1265" s="1062">
        <v>4</v>
      </c>
      <c r="AT1265" s="1062">
        <v>6</v>
      </c>
      <c r="AU1265" s="1082">
        <v>0</v>
      </c>
      <c r="AX1265" s="1062">
        <v>1</v>
      </c>
      <c r="AY1265" s="1062">
        <v>1</v>
      </c>
      <c r="AZ1265" s="1062">
        <v>4</v>
      </c>
      <c r="BA1265" s="1062">
        <v>6</v>
      </c>
      <c r="BB1265" s="1082">
        <v>0</v>
      </c>
      <c r="BC1265" s="1082" t="s">
        <v>323</v>
      </c>
      <c r="BM1265" s="1062">
        <v>4</v>
      </c>
      <c r="BN1265" s="1062">
        <v>2</v>
      </c>
      <c r="BO1265" s="1062">
        <v>1</v>
      </c>
      <c r="BP1265" s="1062">
        <v>7</v>
      </c>
      <c r="BQ1265" s="1128">
        <v>1</v>
      </c>
      <c r="BR1265" s="1081">
        <v>0</v>
      </c>
      <c r="BS1265" s="1062">
        <v>5</v>
      </c>
      <c r="BT1265" s="1062">
        <v>4</v>
      </c>
      <c r="BU1265" s="1062">
        <v>6</v>
      </c>
      <c r="BV1265" s="1062">
        <v>15</v>
      </c>
      <c r="BW1265" s="1076">
        <v>1</v>
      </c>
      <c r="CD1265" s="1062">
        <v>0</v>
      </c>
      <c r="CE1265" s="1082">
        <v>0</v>
      </c>
      <c r="CF1265" s="1082" t="s">
        <v>323</v>
      </c>
      <c r="CK1265" s="1062">
        <v>0</v>
      </c>
      <c r="CL1265" s="1082">
        <v>0</v>
      </c>
      <c r="CP1265" s="1062">
        <v>0</v>
      </c>
      <c r="CQ1265" s="1062">
        <v>0</v>
      </c>
      <c r="CR1265" s="1062">
        <v>0</v>
      </c>
      <c r="CS1265" s="1062">
        <v>0</v>
      </c>
      <c r="CT1265" s="1082">
        <v>1</v>
      </c>
      <c r="CU1265" s="1082" t="s">
        <v>323</v>
      </c>
      <c r="CW1265" s="1062">
        <v>0</v>
      </c>
      <c r="CX1265" s="1062">
        <v>0</v>
      </c>
      <c r="CY1265" s="1062">
        <v>0</v>
      </c>
      <c r="CZ1265" s="1062">
        <v>0</v>
      </c>
      <c r="DA1265" s="1082">
        <v>1</v>
      </c>
      <c r="DB1265" s="1082"/>
      <c r="DC1265" s="1082"/>
      <c r="DD1265" s="1082"/>
      <c r="DE1265" s="1082"/>
      <c r="DF1265" s="1082"/>
      <c r="DG1265" s="1082"/>
      <c r="DH1265" s="1082"/>
      <c r="DI1265" s="1082"/>
      <c r="DJ1265" s="1082"/>
      <c r="DK1265" s="1082"/>
      <c r="DL1265" s="1082"/>
      <c r="EF1265" s="1062">
        <v>7</v>
      </c>
      <c r="EG1265" s="1062">
        <v>4</v>
      </c>
      <c r="EH1265" s="1062">
        <v>0</v>
      </c>
      <c r="EI1265" s="1062">
        <v>11</v>
      </c>
      <c r="EJ1265" s="1082">
        <v>1</v>
      </c>
      <c r="EM1265" s="1062">
        <v>12</v>
      </c>
      <c r="EN1265" s="1062">
        <v>6</v>
      </c>
      <c r="EO1265" s="1062">
        <v>2</v>
      </c>
      <c r="EP1265" s="1062">
        <v>20</v>
      </c>
      <c r="EQ1265" s="1082">
        <v>1</v>
      </c>
      <c r="ER1265" s="1082" t="s">
        <v>323</v>
      </c>
      <c r="EU1265" s="1062">
        <v>4</v>
      </c>
      <c r="EV1265" s="1062">
        <v>1</v>
      </c>
      <c r="EW1265" s="1062">
        <v>1</v>
      </c>
      <c r="EX1265" s="1062">
        <v>6</v>
      </c>
      <c r="EY1265" s="1081">
        <v>1</v>
      </c>
      <c r="FB1265" s="1062">
        <v>6</v>
      </c>
      <c r="FC1265" s="1062">
        <v>3</v>
      </c>
      <c r="FD1265" s="1062">
        <v>8</v>
      </c>
      <c r="FE1265" s="1062">
        <v>17</v>
      </c>
      <c r="FF1265" s="1082">
        <v>1</v>
      </c>
      <c r="FM1265" s="1062">
        <v>0</v>
      </c>
      <c r="FN1265" s="1124">
        <v>1</v>
      </c>
      <c r="FT1265" s="1062">
        <v>0</v>
      </c>
      <c r="FU1265" s="1076">
        <v>1</v>
      </c>
      <c r="FY1265" s="1062">
        <v>1</v>
      </c>
      <c r="FZ1265" s="1062">
        <v>0</v>
      </c>
      <c r="GA1265" s="1062">
        <v>0</v>
      </c>
      <c r="GB1265" s="590">
        <v>1</v>
      </c>
      <c r="GC1265" s="1139">
        <v>1</v>
      </c>
      <c r="GE1265" s="589">
        <v>28</v>
      </c>
      <c r="GF1265" s="589">
        <v>10</v>
      </c>
      <c r="GG1265" s="589">
        <v>13</v>
      </c>
      <c r="GH1265" s="586">
        <v>0</v>
      </c>
      <c r="GI1265" s="586">
        <v>0</v>
      </c>
      <c r="GJ1265" s="586">
        <v>0</v>
      </c>
      <c r="GK1265" s="586">
        <v>0</v>
      </c>
    </row>
    <row r="1266" spans="1:193" hidden="1" x14ac:dyDescent="0.35">
      <c r="A1266" s="1225">
        <v>44494</v>
      </c>
      <c r="Q1266" s="1062">
        <v>4</v>
      </c>
      <c r="R1266" s="1062">
        <v>0</v>
      </c>
      <c r="S1266" s="1062">
        <v>5</v>
      </c>
      <c r="T1266" s="1062">
        <v>9</v>
      </c>
      <c r="U1266" s="1076">
        <v>1</v>
      </c>
      <c r="W1266" s="1062">
        <v>4</v>
      </c>
      <c r="X1266" s="1062">
        <v>1</v>
      </c>
      <c r="Y1266" s="1062">
        <v>6</v>
      </c>
      <c r="Z1266" s="1062">
        <v>11</v>
      </c>
      <c r="AA1266" s="1076">
        <v>1</v>
      </c>
      <c r="AC1266" s="1062">
        <v>7</v>
      </c>
      <c r="AD1266" s="1062">
        <v>0</v>
      </c>
      <c r="AE1266" s="1062">
        <v>4</v>
      </c>
      <c r="AF1266" s="1062">
        <v>11</v>
      </c>
      <c r="AG1266" s="1076">
        <v>1</v>
      </c>
      <c r="AJ1266" s="1062">
        <v>8</v>
      </c>
      <c r="AK1266" s="1062">
        <v>2</v>
      </c>
      <c r="AL1266" s="1062">
        <v>4</v>
      </c>
      <c r="AM1266" s="1062">
        <v>14</v>
      </c>
      <c r="AN1266" s="1076">
        <v>1</v>
      </c>
      <c r="AQ1266" s="1062">
        <v>3</v>
      </c>
      <c r="AR1266" s="1062">
        <v>0</v>
      </c>
      <c r="AS1266" s="1062">
        <v>6</v>
      </c>
      <c r="AT1266" s="1062">
        <v>9</v>
      </c>
      <c r="AU1266" s="1082">
        <v>0</v>
      </c>
      <c r="AX1266" s="1062">
        <v>3</v>
      </c>
      <c r="AY1266" s="1062">
        <v>1</v>
      </c>
      <c r="AZ1266" s="1062">
        <v>6</v>
      </c>
      <c r="BA1266" s="1062">
        <v>10</v>
      </c>
      <c r="BB1266" s="1082">
        <v>0</v>
      </c>
      <c r="BC1266" s="1082" t="s">
        <v>323</v>
      </c>
      <c r="BM1266" s="1062">
        <v>2</v>
      </c>
      <c r="BN1266" s="1062">
        <v>1</v>
      </c>
      <c r="BO1266" s="1062">
        <v>5</v>
      </c>
      <c r="BP1266" s="1062">
        <v>8</v>
      </c>
      <c r="BQ1266" s="1128">
        <v>1</v>
      </c>
      <c r="BR1266" s="1081">
        <v>0</v>
      </c>
      <c r="BS1266" s="1062">
        <v>2</v>
      </c>
      <c r="BT1266" s="1062">
        <v>3</v>
      </c>
      <c r="BU1266" s="1062">
        <v>7</v>
      </c>
      <c r="BV1266" s="1062">
        <v>12</v>
      </c>
      <c r="BW1266" s="1076">
        <v>1</v>
      </c>
      <c r="CD1266" s="1062">
        <v>0</v>
      </c>
      <c r="CE1266" s="1082">
        <v>0</v>
      </c>
      <c r="CF1266" s="1082" t="s">
        <v>323</v>
      </c>
      <c r="CK1266" s="1062">
        <v>0</v>
      </c>
      <c r="CL1266" s="1082">
        <v>0</v>
      </c>
      <c r="CP1266" s="1062">
        <v>1</v>
      </c>
      <c r="CQ1266" s="1062">
        <v>0</v>
      </c>
      <c r="CR1266" s="1062">
        <v>0</v>
      </c>
      <c r="CS1266" s="1062">
        <v>1</v>
      </c>
      <c r="CT1266" s="1082">
        <v>1</v>
      </c>
      <c r="CU1266" s="1082" t="s">
        <v>323</v>
      </c>
      <c r="CW1266" s="1062">
        <v>1</v>
      </c>
      <c r="CX1266" s="1062">
        <v>0</v>
      </c>
      <c r="CY1266" s="1062">
        <v>0</v>
      </c>
      <c r="CZ1266" s="1062">
        <v>1</v>
      </c>
      <c r="DA1266" s="1082">
        <v>1</v>
      </c>
      <c r="DB1266" s="1082"/>
      <c r="DC1266" s="1082"/>
      <c r="DD1266" s="1082"/>
      <c r="DE1266" s="1082"/>
      <c r="DF1266" s="1082"/>
      <c r="DG1266" s="1082"/>
      <c r="DH1266" s="1082"/>
      <c r="DI1266" s="1082"/>
      <c r="DJ1266" s="1082"/>
      <c r="DK1266" s="1082"/>
      <c r="DL1266" s="1082"/>
      <c r="EF1266" s="1062">
        <v>6</v>
      </c>
      <c r="EG1266" s="1062">
        <v>5</v>
      </c>
      <c r="EH1266" s="1062">
        <v>3</v>
      </c>
      <c r="EI1266" s="1062">
        <v>14</v>
      </c>
      <c r="EJ1266" s="1082">
        <v>1</v>
      </c>
      <c r="EM1266" s="1062">
        <v>7</v>
      </c>
      <c r="EN1266" s="1062">
        <v>7</v>
      </c>
      <c r="EO1266" s="1062">
        <v>4</v>
      </c>
      <c r="EP1266" s="1062">
        <v>18</v>
      </c>
      <c r="EQ1266" s="1082">
        <v>1</v>
      </c>
      <c r="ER1266" s="1082" t="s">
        <v>323</v>
      </c>
      <c r="EU1266" s="1062">
        <v>4</v>
      </c>
      <c r="EV1266" s="1062">
        <v>2</v>
      </c>
      <c r="EW1266" s="1062">
        <v>6</v>
      </c>
      <c r="EX1266" s="1062">
        <v>12</v>
      </c>
      <c r="EY1266" s="1081">
        <v>1</v>
      </c>
      <c r="FB1266" s="1062">
        <v>4</v>
      </c>
      <c r="FC1266" s="1062">
        <v>2</v>
      </c>
      <c r="FD1266" s="1062">
        <v>8</v>
      </c>
      <c r="FE1266" s="1062">
        <v>14</v>
      </c>
      <c r="FF1266" s="1082">
        <v>1</v>
      </c>
      <c r="FM1266" s="1062">
        <v>0</v>
      </c>
      <c r="FN1266" s="1124">
        <v>1</v>
      </c>
      <c r="FT1266" s="1062">
        <v>0</v>
      </c>
      <c r="FU1266" s="1076">
        <v>1</v>
      </c>
      <c r="FY1266" s="1062">
        <v>1</v>
      </c>
      <c r="FZ1266" s="1062">
        <v>1</v>
      </c>
      <c r="GA1266" s="1062">
        <v>1</v>
      </c>
      <c r="GB1266" s="590">
        <v>3</v>
      </c>
      <c r="GC1266" s="1139">
        <v>1</v>
      </c>
      <c r="GE1266" s="589">
        <v>28</v>
      </c>
      <c r="GF1266" s="589">
        <v>9</v>
      </c>
      <c r="GG1266" s="589">
        <v>30</v>
      </c>
      <c r="GH1266" s="586">
        <v>1</v>
      </c>
      <c r="GI1266" s="586">
        <v>2</v>
      </c>
      <c r="GJ1266" s="586">
        <v>0</v>
      </c>
      <c r="GK1266" s="586">
        <v>0</v>
      </c>
    </row>
    <row r="1267" spans="1:193" hidden="1" x14ac:dyDescent="0.35">
      <c r="A1267" s="1225">
        <v>44495</v>
      </c>
      <c r="Q1267" s="1062">
        <v>2</v>
      </c>
      <c r="R1267" s="1062">
        <v>0</v>
      </c>
      <c r="S1267" s="1062">
        <v>3</v>
      </c>
      <c r="T1267" s="1062">
        <v>5</v>
      </c>
      <c r="U1267" s="1076">
        <v>1</v>
      </c>
      <c r="W1267" s="1062">
        <v>2</v>
      </c>
      <c r="X1267" s="1062">
        <v>1</v>
      </c>
      <c r="Y1267" s="1062">
        <v>3</v>
      </c>
      <c r="Z1267" s="1062">
        <v>6</v>
      </c>
      <c r="AA1267" s="1076">
        <v>1</v>
      </c>
      <c r="AC1267" s="1062">
        <v>3</v>
      </c>
      <c r="AD1267" s="1062">
        <v>0</v>
      </c>
      <c r="AE1267" s="1062">
        <v>5</v>
      </c>
      <c r="AF1267" s="1062">
        <v>8</v>
      </c>
      <c r="AG1267" s="1076">
        <v>1</v>
      </c>
      <c r="AJ1267" s="1062">
        <v>3</v>
      </c>
      <c r="AK1267" s="1062">
        <v>1</v>
      </c>
      <c r="AL1267" s="1062">
        <v>5</v>
      </c>
      <c r="AM1267" s="1062">
        <v>9</v>
      </c>
      <c r="AN1267" s="1076">
        <v>1</v>
      </c>
      <c r="AQ1267" s="1062">
        <v>4</v>
      </c>
      <c r="AR1267" s="1062">
        <v>0</v>
      </c>
      <c r="AS1267" s="1062">
        <v>3</v>
      </c>
      <c r="AT1267" s="1062">
        <v>7</v>
      </c>
      <c r="AU1267" s="1082">
        <v>0</v>
      </c>
      <c r="AX1267" s="1062">
        <v>4</v>
      </c>
      <c r="AY1267" s="1062">
        <v>0</v>
      </c>
      <c r="AZ1267" s="1062">
        <v>4</v>
      </c>
      <c r="BA1267" s="1062">
        <v>8</v>
      </c>
      <c r="BB1267" s="1082">
        <v>0</v>
      </c>
      <c r="BC1267" s="1082" t="s">
        <v>323</v>
      </c>
      <c r="BM1267" s="1062">
        <v>3</v>
      </c>
      <c r="BN1267" s="1062">
        <v>6</v>
      </c>
      <c r="BO1267" s="1062">
        <v>5</v>
      </c>
      <c r="BP1267" s="1062">
        <v>14</v>
      </c>
      <c r="BQ1267" s="1128">
        <v>1</v>
      </c>
      <c r="BR1267" s="1081">
        <v>0</v>
      </c>
      <c r="BS1267" s="1062">
        <v>3</v>
      </c>
      <c r="BT1267" s="1062">
        <v>6</v>
      </c>
      <c r="BU1267" s="1062">
        <v>8</v>
      </c>
      <c r="BV1267" s="1062">
        <v>17</v>
      </c>
      <c r="BW1267" s="1076">
        <v>1</v>
      </c>
      <c r="CD1267" s="1062">
        <v>0</v>
      </c>
      <c r="CE1267" s="1082">
        <v>0</v>
      </c>
      <c r="CF1267" s="1082" t="s">
        <v>323</v>
      </c>
      <c r="CK1267" s="1062">
        <v>0</v>
      </c>
      <c r="CL1267" s="1082">
        <v>0</v>
      </c>
      <c r="CP1267" s="1062">
        <v>0</v>
      </c>
      <c r="CQ1267" s="1062">
        <v>0</v>
      </c>
      <c r="CR1267" s="1062">
        <v>0</v>
      </c>
      <c r="CS1267" s="1062">
        <v>0</v>
      </c>
      <c r="CT1267" s="1082">
        <v>1</v>
      </c>
      <c r="CU1267" s="1082" t="s">
        <v>323</v>
      </c>
      <c r="CW1267" s="1062">
        <v>0</v>
      </c>
      <c r="CX1267" s="1062">
        <v>0</v>
      </c>
      <c r="CY1267" s="1062">
        <v>0</v>
      </c>
      <c r="CZ1267" s="1062">
        <v>0</v>
      </c>
      <c r="DA1267" s="1082">
        <v>1</v>
      </c>
      <c r="DB1267" s="1082"/>
      <c r="DC1267" s="1082"/>
      <c r="DD1267" s="1082"/>
      <c r="DE1267" s="1082"/>
      <c r="DF1267" s="1082"/>
      <c r="DG1267" s="1082"/>
      <c r="DH1267" s="1082"/>
      <c r="DI1267" s="1082"/>
      <c r="DJ1267" s="1082"/>
      <c r="DK1267" s="1082"/>
      <c r="DL1267" s="1082"/>
      <c r="EF1267" s="1062">
        <v>0</v>
      </c>
      <c r="EG1267" s="1062">
        <v>0</v>
      </c>
      <c r="EH1267" s="1062">
        <v>0</v>
      </c>
      <c r="EI1267" s="1062">
        <v>0</v>
      </c>
      <c r="EJ1267" s="1082">
        <v>1</v>
      </c>
      <c r="EM1267" s="1062">
        <v>0</v>
      </c>
      <c r="EN1267" s="1062">
        <v>0</v>
      </c>
      <c r="EO1267" s="1062">
        <v>0</v>
      </c>
      <c r="EP1267" s="1062">
        <v>0</v>
      </c>
      <c r="EQ1267" s="1082">
        <v>1</v>
      </c>
      <c r="ER1267" s="1082" t="s">
        <v>323</v>
      </c>
      <c r="EU1267" s="1062">
        <v>2</v>
      </c>
      <c r="EV1267" s="1062">
        <v>4</v>
      </c>
      <c r="EW1267" s="1062">
        <v>4</v>
      </c>
      <c r="EX1267" s="1062">
        <v>10</v>
      </c>
      <c r="EY1267" s="1081">
        <v>1</v>
      </c>
      <c r="FB1267" s="1062">
        <v>2</v>
      </c>
      <c r="FC1267" s="1062">
        <v>7</v>
      </c>
      <c r="FD1267" s="1062">
        <v>7</v>
      </c>
      <c r="FE1267" s="1062">
        <v>16</v>
      </c>
      <c r="FF1267" s="1082">
        <v>1</v>
      </c>
      <c r="FM1267" s="1062">
        <v>0</v>
      </c>
      <c r="FN1267" s="1124">
        <v>1</v>
      </c>
      <c r="FT1267" s="1062">
        <v>0</v>
      </c>
      <c r="FU1267" s="1076">
        <v>1</v>
      </c>
      <c r="FY1267" s="1062">
        <v>1</v>
      </c>
      <c r="FZ1267" s="1062">
        <v>1</v>
      </c>
      <c r="GA1267" s="1062">
        <v>1</v>
      </c>
      <c r="GB1267" s="590">
        <v>3</v>
      </c>
      <c r="GC1267" s="1139">
        <v>1</v>
      </c>
      <c r="GE1267" s="589">
        <v>15</v>
      </c>
      <c r="GF1267" s="589">
        <v>11</v>
      </c>
      <c r="GG1267" s="589">
        <v>21</v>
      </c>
      <c r="GH1267" s="586">
        <v>1</v>
      </c>
      <c r="GI1267" s="586">
        <v>3</v>
      </c>
      <c r="GJ1267" s="586">
        <v>0</v>
      </c>
      <c r="GK1267" s="586">
        <v>0</v>
      </c>
    </row>
    <row r="1268" spans="1:193" hidden="1" x14ac:dyDescent="0.35">
      <c r="A1268" s="1225">
        <v>44496</v>
      </c>
      <c r="Q1268" s="1062">
        <v>2</v>
      </c>
      <c r="R1268" s="1062">
        <v>0</v>
      </c>
      <c r="S1268" s="1062">
        <v>7</v>
      </c>
      <c r="T1268" s="1062">
        <v>9</v>
      </c>
      <c r="U1268" s="1076">
        <v>1</v>
      </c>
      <c r="W1268" s="1062">
        <v>2</v>
      </c>
      <c r="X1268" s="1062">
        <v>1</v>
      </c>
      <c r="Y1268" s="1062">
        <v>8</v>
      </c>
      <c r="Z1268" s="1062">
        <v>11</v>
      </c>
      <c r="AA1268" s="1076">
        <v>1</v>
      </c>
      <c r="AC1268" s="1062">
        <v>3</v>
      </c>
      <c r="AD1268" s="1062">
        <v>1</v>
      </c>
      <c r="AE1268" s="1062">
        <v>6</v>
      </c>
      <c r="AF1268" s="1062">
        <v>10</v>
      </c>
      <c r="AG1268" s="1076">
        <v>1</v>
      </c>
      <c r="AJ1268" s="1062">
        <v>4</v>
      </c>
      <c r="AK1268" s="1062">
        <v>2</v>
      </c>
      <c r="AL1268" s="1062">
        <v>6</v>
      </c>
      <c r="AM1268" s="1062">
        <v>12</v>
      </c>
      <c r="AN1268" s="1076">
        <v>1</v>
      </c>
      <c r="AQ1268" s="1062">
        <v>1</v>
      </c>
      <c r="AR1268" s="1062">
        <v>0</v>
      </c>
      <c r="AS1268" s="1062">
        <v>8</v>
      </c>
      <c r="AT1268" s="1062">
        <v>9</v>
      </c>
      <c r="AU1268" s="1082">
        <v>0</v>
      </c>
      <c r="AX1268" s="1062">
        <v>1</v>
      </c>
      <c r="AY1268" s="1062">
        <v>0</v>
      </c>
      <c r="AZ1268" s="1062">
        <v>9</v>
      </c>
      <c r="BA1268" s="1062">
        <v>10</v>
      </c>
      <c r="BB1268" s="1082">
        <v>0</v>
      </c>
      <c r="BC1268" s="1082" t="s">
        <v>323</v>
      </c>
      <c r="BM1268" s="1062">
        <v>7</v>
      </c>
      <c r="BN1268" s="1062">
        <v>5</v>
      </c>
      <c r="BO1268" s="1062">
        <v>2</v>
      </c>
      <c r="BP1268" s="1062">
        <v>14</v>
      </c>
      <c r="BQ1268" s="1128">
        <v>1</v>
      </c>
      <c r="BR1268" s="1081">
        <v>0</v>
      </c>
      <c r="BS1268" s="1062">
        <v>7</v>
      </c>
      <c r="BT1268" s="1062">
        <v>8</v>
      </c>
      <c r="BU1268" s="1062">
        <v>8</v>
      </c>
      <c r="BV1268" s="1062">
        <v>23</v>
      </c>
      <c r="BW1268" s="1076">
        <v>1</v>
      </c>
      <c r="CD1268" s="1062">
        <v>0</v>
      </c>
      <c r="CE1268" s="1082">
        <v>0</v>
      </c>
      <c r="CF1268" s="1082" t="s">
        <v>323</v>
      </c>
      <c r="CK1268" s="1062">
        <v>0</v>
      </c>
      <c r="CL1268" s="1082">
        <v>0</v>
      </c>
      <c r="CP1268" s="1062">
        <v>0</v>
      </c>
      <c r="CQ1268" s="1062">
        <v>0</v>
      </c>
      <c r="CR1268" s="1062">
        <v>0</v>
      </c>
      <c r="CS1268" s="1062">
        <v>0</v>
      </c>
      <c r="CT1268" s="1082">
        <v>1</v>
      </c>
      <c r="CU1268" s="1082" t="s">
        <v>323</v>
      </c>
      <c r="CW1268" s="1062">
        <v>0</v>
      </c>
      <c r="CX1268" s="1062">
        <v>0</v>
      </c>
      <c r="CY1268" s="1062">
        <v>0</v>
      </c>
      <c r="CZ1268" s="1062">
        <v>0</v>
      </c>
      <c r="DA1268" s="1082">
        <v>1</v>
      </c>
      <c r="DB1268" s="1082"/>
      <c r="DC1268" s="1082"/>
      <c r="DD1268" s="1082"/>
      <c r="DE1268" s="1082"/>
      <c r="DF1268" s="1082"/>
      <c r="DG1268" s="1082"/>
      <c r="DH1268" s="1082"/>
      <c r="DI1268" s="1082"/>
      <c r="DJ1268" s="1082"/>
      <c r="DK1268" s="1082"/>
      <c r="DL1268" s="1082"/>
      <c r="EF1268" s="1062">
        <v>7</v>
      </c>
      <c r="EG1268" s="1062">
        <v>7</v>
      </c>
      <c r="EH1268" s="1062">
        <v>4</v>
      </c>
      <c r="EI1268" s="1062">
        <v>18</v>
      </c>
      <c r="EJ1268" s="1082">
        <v>1</v>
      </c>
      <c r="EM1268" s="1062">
        <v>7</v>
      </c>
      <c r="EN1268" s="1062">
        <v>9</v>
      </c>
      <c r="EO1268" s="1062">
        <v>6</v>
      </c>
      <c r="EP1268" s="1062">
        <v>22</v>
      </c>
      <c r="EQ1268" s="1082">
        <v>1</v>
      </c>
      <c r="ER1268" s="1082" t="s">
        <v>323</v>
      </c>
      <c r="EU1268" s="1062">
        <v>3</v>
      </c>
      <c r="EV1268" s="1062">
        <v>1</v>
      </c>
      <c r="EW1268" s="1062">
        <v>2</v>
      </c>
      <c r="EX1268" s="1062">
        <v>6</v>
      </c>
      <c r="EY1268" s="1081">
        <v>1</v>
      </c>
      <c r="FB1268" s="1062">
        <v>4</v>
      </c>
      <c r="FC1268" s="1062">
        <v>5</v>
      </c>
      <c r="FD1268" s="1062">
        <v>6</v>
      </c>
      <c r="FE1268" s="1062">
        <v>15</v>
      </c>
      <c r="FF1268" s="1082">
        <v>1</v>
      </c>
      <c r="FM1268" s="1062">
        <v>0</v>
      </c>
      <c r="FN1268" s="1124">
        <v>1</v>
      </c>
      <c r="FT1268" s="1062">
        <v>0</v>
      </c>
      <c r="FU1268" s="1076">
        <v>1</v>
      </c>
      <c r="FY1268" s="1062">
        <v>1</v>
      </c>
      <c r="FZ1268" s="1062">
        <v>0</v>
      </c>
      <c r="GA1268" s="1062">
        <v>7</v>
      </c>
      <c r="GB1268" s="590">
        <v>8</v>
      </c>
      <c r="GC1268" s="1139">
        <v>1</v>
      </c>
      <c r="GE1268" s="589">
        <v>24</v>
      </c>
      <c r="GF1268" s="589">
        <v>14</v>
      </c>
      <c r="GG1268" s="589">
        <v>36</v>
      </c>
      <c r="GH1268" s="586">
        <v>1</v>
      </c>
      <c r="GI1268" s="586">
        <v>2</v>
      </c>
      <c r="GJ1268" s="586">
        <v>0</v>
      </c>
      <c r="GK1268" s="586">
        <v>1</v>
      </c>
    </row>
    <row r="1269" spans="1:193" hidden="1" x14ac:dyDescent="0.35">
      <c r="A1269" s="1225">
        <v>44497</v>
      </c>
      <c r="Q1269" s="1062">
        <v>3</v>
      </c>
      <c r="R1269" s="1062">
        <v>0</v>
      </c>
      <c r="S1269" s="1062">
        <v>4</v>
      </c>
      <c r="T1269" s="1062">
        <v>7</v>
      </c>
      <c r="U1269" s="1076">
        <v>1</v>
      </c>
      <c r="W1269" s="1062">
        <v>3</v>
      </c>
      <c r="X1269" s="1062">
        <v>0</v>
      </c>
      <c r="Y1269" s="1062">
        <v>5</v>
      </c>
      <c r="Z1269" s="1062">
        <v>8</v>
      </c>
      <c r="AA1269" s="1076">
        <v>1</v>
      </c>
      <c r="AC1269" s="1062">
        <v>3</v>
      </c>
      <c r="AD1269" s="1062">
        <v>0</v>
      </c>
      <c r="AE1269" s="1062">
        <v>2</v>
      </c>
      <c r="AF1269" s="1062">
        <v>5</v>
      </c>
      <c r="AG1269" s="1076">
        <v>1</v>
      </c>
      <c r="AJ1269" s="1062">
        <v>3</v>
      </c>
      <c r="AK1269" s="1062">
        <v>0</v>
      </c>
      <c r="AL1269" s="1062">
        <v>2</v>
      </c>
      <c r="AM1269" s="1062">
        <v>5</v>
      </c>
      <c r="AN1269" s="1076">
        <v>1</v>
      </c>
      <c r="AQ1269" s="1062">
        <v>1</v>
      </c>
      <c r="AR1269" s="1062">
        <v>1</v>
      </c>
      <c r="AS1269" s="1062">
        <v>8</v>
      </c>
      <c r="AT1269" s="1062">
        <v>10</v>
      </c>
      <c r="AU1269" s="1082">
        <v>0</v>
      </c>
      <c r="AX1269" s="1062">
        <v>1</v>
      </c>
      <c r="AY1269" s="1062">
        <v>1</v>
      </c>
      <c r="AZ1269" s="1062">
        <v>11</v>
      </c>
      <c r="BA1269" s="1062">
        <v>13</v>
      </c>
      <c r="BB1269" s="1082">
        <v>0</v>
      </c>
      <c r="BC1269" s="1082" t="s">
        <v>323</v>
      </c>
      <c r="BM1269" s="1062">
        <v>9</v>
      </c>
      <c r="BN1269" s="1062">
        <v>2</v>
      </c>
      <c r="BO1269" s="1062">
        <v>3</v>
      </c>
      <c r="BP1269" s="1062">
        <v>14</v>
      </c>
      <c r="BQ1269" s="1128">
        <v>1</v>
      </c>
      <c r="BR1269" s="1081">
        <v>0</v>
      </c>
      <c r="BS1269" s="1062">
        <v>9</v>
      </c>
      <c r="BT1269" s="1062">
        <v>3</v>
      </c>
      <c r="BU1269" s="1062">
        <v>5</v>
      </c>
      <c r="BV1269" s="1062">
        <v>17</v>
      </c>
      <c r="BW1269" s="1076">
        <v>1</v>
      </c>
      <c r="CD1269" s="1062">
        <v>0</v>
      </c>
      <c r="CE1269" s="1082">
        <v>0</v>
      </c>
      <c r="CF1269" s="1082" t="s">
        <v>323</v>
      </c>
      <c r="CK1269" s="1062">
        <v>0</v>
      </c>
      <c r="CL1269" s="1082">
        <v>0</v>
      </c>
      <c r="CP1269" s="1062">
        <v>0</v>
      </c>
      <c r="CQ1269" s="1062">
        <v>0</v>
      </c>
      <c r="CR1269" s="1062">
        <v>0</v>
      </c>
      <c r="CS1269" s="1062">
        <v>0</v>
      </c>
      <c r="CT1269" s="1082">
        <v>1</v>
      </c>
      <c r="CU1269" s="1082" t="s">
        <v>323</v>
      </c>
      <c r="CW1269" s="1062">
        <v>0</v>
      </c>
      <c r="CX1269" s="1062">
        <v>0</v>
      </c>
      <c r="CY1269" s="1062">
        <v>0</v>
      </c>
      <c r="CZ1269" s="1062">
        <v>0</v>
      </c>
      <c r="DA1269" s="1082">
        <v>1</v>
      </c>
      <c r="DB1269" s="1082"/>
      <c r="DC1269" s="1082"/>
      <c r="DD1269" s="1082"/>
      <c r="DE1269" s="1082"/>
      <c r="DF1269" s="1082"/>
      <c r="DG1269" s="1082"/>
      <c r="DH1269" s="1082"/>
      <c r="DI1269" s="1082"/>
      <c r="DJ1269" s="1082"/>
      <c r="DK1269" s="1082"/>
      <c r="DL1269" s="1082"/>
      <c r="EF1269" s="1062">
        <v>11</v>
      </c>
      <c r="EG1269" s="1062">
        <v>0</v>
      </c>
      <c r="EH1269" s="1062">
        <v>3</v>
      </c>
      <c r="EI1269" s="1062">
        <v>14</v>
      </c>
      <c r="EJ1269" s="1082">
        <v>1</v>
      </c>
      <c r="EM1269" s="1062">
        <v>12</v>
      </c>
      <c r="EN1269" s="1062">
        <v>2</v>
      </c>
      <c r="EO1269" s="1062">
        <v>3</v>
      </c>
      <c r="EP1269" s="1062">
        <v>17</v>
      </c>
      <c r="EQ1269" s="1082">
        <v>1</v>
      </c>
      <c r="ER1269" s="1082" t="s">
        <v>323</v>
      </c>
      <c r="EU1269" s="1062">
        <v>3</v>
      </c>
      <c r="EV1269" s="1062">
        <v>2</v>
      </c>
      <c r="EW1269" s="1062">
        <v>4</v>
      </c>
      <c r="EX1269" s="1062">
        <v>9</v>
      </c>
      <c r="EY1269" s="1081">
        <v>1</v>
      </c>
      <c r="FB1269" s="1062">
        <v>4</v>
      </c>
      <c r="FC1269" s="1062">
        <v>3</v>
      </c>
      <c r="FD1269" s="1062">
        <v>8</v>
      </c>
      <c r="FE1269" s="1062">
        <v>15</v>
      </c>
      <c r="FF1269" s="1082">
        <v>1</v>
      </c>
      <c r="FM1269" s="1062">
        <v>0</v>
      </c>
      <c r="FN1269" s="1124">
        <v>1</v>
      </c>
      <c r="FT1269" s="1062">
        <v>0</v>
      </c>
      <c r="FU1269" s="1076">
        <v>1</v>
      </c>
      <c r="FY1269" s="1062">
        <v>0</v>
      </c>
      <c r="FZ1269" s="1062">
        <v>0</v>
      </c>
      <c r="GA1269" s="1062">
        <v>0</v>
      </c>
      <c r="GB1269" s="590">
        <v>0</v>
      </c>
      <c r="GC1269" s="1139">
        <v>1</v>
      </c>
      <c r="GE1269" s="589">
        <v>30</v>
      </c>
      <c r="GF1269" s="589">
        <v>5</v>
      </c>
      <c r="GG1269" s="589">
        <v>24</v>
      </c>
      <c r="GH1269" s="586">
        <v>0</v>
      </c>
      <c r="GI1269" s="586">
        <v>0</v>
      </c>
      <c r="GJ1269" s="586">
        <v>0</v>
      </c>
      <c r="GK1269" s="586">
        <v>0</v>
      </c>
    </row>
    <row r="1270" spans="1:193" hidden="1" x14ac:dyDescent="0.35">
      <c r="A1270" s="1227">
        <v>44498</v>
      </c>
      <c r="Q1270" s="1062">
        <v>0</v>
      </c>
      <c r="R1270" s="1062">
        <v>0</v>
      </c>
      <c r="S1270" s="1062">
        <v>0</v>
      </c>
      <c r="T1270" s="1062">
        <v>0</v>
      </c>
      <c r="U1270" s="1076">
        <v>1</v>
      </c>
      <c r="W1270" s="1062">
        <v>0</v>
      </c>
      <c r="X1270" s="1062">
        <v>0</v>
      </c>
      <c r="Y1270" s="1062">
        <v>0</v>
      </c>
      <c r="Z1270" s="1062">
        <v>0</v>
      </c>
      <c r="AA1270" s="1076">
        <v>1</v>
      </c>
      <c r="AC1270" s="1062">
        <v>8</v>
      </c>
      <c r="AD1270" s="1062">
        <v>1</v>
      </c>
      <c r="AE1270" s="1062">
        <v>3</v>
      </c>
      <c r="AF1270" s="1062">
        <v>12</v>
      </c>
      <c r="AG1270" s="1076">
        <v>1</v>
      </c>
      <c r="AJ1270" s="1062">
        <v>9</v>
      </c>
      <c r="AK1270" s="1062">
        <v>2</v>
      </c>
      <c r="AL1270" s="1062">
        <v>3</v>
      </c>
      <c r="AM1270" s="1062">
        <v>14</v>
      </c>
      <c r="AN1270" s="1076">
        <v>1</v>
      </c>
      <c r="AQ1270" s="1062">
        <v>3</v>
      </c>
      <c r="AR1270" s="1062">
        <v>1</v>
      </c>
      <c r="AS1270" s="1062">
        <v>4</v>
      </c>
      <c r="AT1270" s="1062">
        <v>8</v>
      </c>
      <c r="AU1270" s="1082">
        <v>0</v>
      </c>
      <c r="AX1270" s="1062">
        <v>4</v>
      </c>
      <c r="AY1270" s="1062">
        <v>4</v>
      </c>
      <c r="AZ1270" s="1062">
        <v>5</v>
      </c>
      <c r="BA1270" s="1062">
        <v>13</v>
      </c>
      <c r="BB1270" s="1082">
        <v>0</v>
      </c>
      <c r="BC1270" s="1082" t="s">
        <v>323</v>
      </c>
      <c r="BM1270" s="1062">
        <v>4</v>
      </c>
      <c r="BN1270" s="1062">
        <v>2</v>
      </c>
      <c r="BO1270" s="1062">
        <v>5</v>
      </c>
      <c r="BP1270" s="1062">
        <v>11</v>
      </c>
      <c r="BQ1270" s="1128">
        <v>1</v>
      </c>
      <c r="BR1270" s="1081">
        <v>0</v>
      </c>
      <c r="BS1270" s="1062">
        <v>4</v>
      </c>
      <c r="BT1270" s="1062">
        <v>2</v>
      </c>
      <c r="BU1270" s="1062">
        <v>7</v>
      </c>
      <c r="BV1270" s="1062">
        <v>13</v>
      </c>
      <c r="BW1270" s="1076">
        <v>1</v>
      </c>
      <c r="CD1270" s="1062">
        <v>0</v>
      </c>
      <c r="CE1270" s="1082">
        <v>0</v>
      </c>
      <c r="CF1270" s="1082" t="s">
        <v>323</v>
      </c>
      <c r="CK1270" s="1062">
        <v>0</v>
      </c>
      <c r="CL1270" s="1082">
        <v>0</v>
      </c>
      <c r="CP1270" s="1062">
        <v>0</v>
      </c>
      <c r="CQ1270" s="1062">
        <v>0</v>
      </c>
      <c r="CR1270" s="1062">
        <v>0</v>
      </c>
      <c r="CS1270" s="1062">
        <v>0</v>
      </c>
      <c r="CT1270" s="1082">
        <v>1</v>
      </c>
      <c r="CU1270" s="1082" t="s">
        <v>323</v>
      </c>
      <c r="CW1270" s="1062">
        <v>0</v>
      </c>
      <c r="CX1270" s="1062">
        <v>1</v>
      </c>
      <c r="CY1270" s="1062">
        <v>0</v>
      </c>
      <c r="CZ1270" s="1062">
        <v>1</v>
      </c>
      <c r="DA1270" s="1082">
        <v>1</v>
      </c>
      <c r="DB1270" s="1082"/>
      <c r="DC1270" s="1082"/>
      <c r="DD1270" s="1082"/>
      <c r="DE1270" s="1082"/>
      <c r="DF1270" s="1082"/>
      <c r="DG1270" s="1082"/>
      <c r="DH1270" s="1082"/>
      <c r="DI1270" s="1082"/>
      <c r="DJ1270" s="1082"/>
      <c r="DK1270" s="1082"/>
      <c r="DL1270" s="1082"/>
      <c r="EF1270" s="1062">
        <v>8</v>
      </c>
      <c r="EG1270" s="1062">
        <v>1</v>
      </c>
      <c r="EH1270" s="1062">
        <v>4</v>
      </c>
      <c r="EI1270" s="1062">
        <v>13</v>
      </c>
      <c r="EJ1270" s="1082">
        <v>1</v>
      </c>
      <c r="EM1270" s="1062">
        <v>10</v>
      </c>
      <c r="EN1270" s="1062">
        <v>3</v>
      </c>
      <c r="EO1270" s="1062">
        <v>6</v>
      </c>
      <c r="EP1270" s="1062">
        <v>19</v>
      </c>
      <c r="EQ1270" s="1082">
        <v>1</v>
      </c>
      <c r="ER1270" s="1082" t="s">
        <v>323</v>
      </c>
      <c r="EU1270" s="1062">
        <v>2</v>
      </c>
      <c r="EV1270" s="1062">
        <v>1</v>
      </c>
      <c r="EW1270" s="1062">
        <v>1</v>
      </c>
      <c r="EX1270" s="1062">
        <v>4</v>
      </c>
      <c r="EY1270" s="1081">
        <v>1</v>
      </c>
      <c r="FB1270" s="1062">
        <v>3</v>
      </c>
      <c r="FC1270" s="1062">
        <v>5</v>
      </c>
      <c r="FD1270" s="1062">
        <v>5</v>
      </c>
      <c r="FE1270" s="1062">
        <v>13</v>
      </c>
      <c r="FF1270" s="1082">
        <v>1</v>
      </c>
      <c r="FM1270" s="1062">
        <v>0</v>
      </c>
      <c r="FN1270" s="1124">
        <v>1</v>
      </c>
      <c r="FT1270" s="1062">
        <v>0</v>
      </c>
      <c r="FU1270" s="1076">
        <v>1</v>
      </c>
      <c r="FY1270" s="1062">
        <v>0</v>
      </c>
      <c r="FZ1270" s="1062">
        <v>2</v>
      </c>
      <c r="GA1270" s="1062">
        <v>1</v>
      </c>
      <c r="GB1270" s="590">
        <v>3</v>
      </c>
      <c r="GC1270" s="1139">
        <v>1</v>
      </c>
      <c r="GE1270" s="589">
        <v>25</v>
      </c>
      <c r="GF1270" s="589">
        <v>8</v>
      </c>
      <c r="GG1270" s="589">
        <v>18</v>
      </c>
      <c r="GH1270" s="586">
        <v>0</v>
      </c>
      <c r="GI1270" s="586">
        <v>1</v>
      </c>
      <c r="GJ1270" s="586">
        <v>0</v>
      </c>
      <c r="GK1270" s="586">
        <v>0</v>
      </c>
    </row>
    <row r="1271" spans="1:193" hidden="1" x14ac:dyDescent="0.35">
      <c r="A1271" s="1225">
        <v>44501</v>
      </c>
      <c r="Q1271" s="1062">
        <v>7</v>
      </c>
      <c r="R1271" s="1062">
        <v>0</v>
      </c>
      <c r="S1271" s="1062">
        <v>6</v>
      </c>
      <c r="T1271" s="1062">
        <v>13</v>
      </c>
      <c r="U1271" s="1076">
        <v>1</v>
      </c>
      <c r="W1271" s="1062">
        <v>7</v>
      </c>
      <c r="X1271" s="1062">
        <v>0</v>
      </c>
      <c r="Y1271" s="1062">
        <v>7</v>
      </c>
      <c r="Z1271" s="1062">
        <v>14</v>
      </c>
      <c r="AA1271" s="1076">
        <v>1</v>
      </c>
      <c r="AC1271" s="1062">
        <v>4</v>
      </c>
      <c r="AD1271" s="1062">
        <v>0</v>
      </c>
      <c r="AE1271" s="1062">
        <v>4</v>
      </c>
      <c r="AF1271" s="1062">
        <v>8</v>
      </c>
      <c r="AG1271" s="1076">
        <v>1</v>
      </c>
      <c r="AJ1271" s="1062">
        <v>5</v>
      </c>
      <c r="AK1271" s="1062">
        <v>0</v>
      </c>
      <c r="AL1271" s="1062">
        <v>5</v>
      </c>
      <c r="AM1271" s="1062">
        <v>10</v>
      </c>
      <c r="AN1271" s="1076">
        <v>1</v>
      </c>
      <c r="AQ1271" s="1062">
        <v>2</v>
      </c>
      <c r="AR1271" s="1062">
        <v>1</v>
      </c>
      <c r="AS1271" s="1062">
        <v>6</v>
      </c>
      <c r="AT1271" s="1062">
        <v>9</v>
      </c>
      <c r="AU1271" s="1082">
        <v>0</v>
      </c>
      <c r="AX1271" s="1062">
        <v>2</v>
      </c>
      <c r="AY1271" s="1062">
        <v>1</v>
      </c>
      <c r="AZ1271" s="1062">
        <v>8</v>
      </c>
      <c r="BA1271" s="1062">
        <v>11</v>
      </c>
      <c r="BB1271" s="1082">
        <v>0</v>
      </c>
      <c r="BC1271" s="1082" t="s">
        <v>323</v>
      </c>
      <c r="BM1271" s="1062">
        <v>3</v>
      </c>
      <c r="BN1271" s="1062">
        <v>3</v>
      </c>
      <c r="BO1271" s="1062">
        <v>5</v>
      </c>
      <c r="BP1271" s="1062">
        <v>11</v>
      </c>
      <c r="BQ1271" s="1128">
        <v>1</v>
      </c>
      <c r="BR1271" s="1081">
        <v>0</v>
      </c>
      <c r="BS1271" s="1062">
        <v>6</v>
      </c>
      <c r="BT1271" s="1062">
        <v>4</v>
      </c>
      <c r="BU1271" s="1062">
        <v>7</v>
      </c>
      <c r="BV1271" s="1062">
        <v>17</v>
      </c>
      <c r="BW1271" s="1076">
        <v>1</v>
      </c>
      <c r="CD1271" s="1062">
        <v>0</v>
      </c>
      <c r="CE1271" s="1082">
        <v>0</v>
      </c>
      <c r="CF1271" s="1082" t="s">
        <v>323</v>
      </c>
      <c r="CK1271" s="1062">
        <v>0</v>
      </c>
      <c r="CL1271" s="1082">
        <v>0</v>
      </c>
      <c r="CP1271" s="1062">
        <v>0</v>
      </c>
      <c r="CQ1271" s="1062">
        <v>0</v>
      </c>
      <c r="CR1271" s="1062">
        <v>0</v>
      </c>
      <c r="CS1271" s="1062">
        <v>0</v>
      </c>
      <c r="CT1271" s="1082">
        <v>1</v>
      </c>
      <c r="CU1271" s="1082" t="s">
        <v>323</v>
      </c>
      <c r="CW1271" s="1062">
        <v>0</v>
      </c>
      <c r="CX1271" s="1062">
        <v>0</v>
      </c>
      <c r="CY1271" s="1062">
        <v>0</v>
      </c>
      <c r="CZ1271" s="1062">
        <v>0</v>
      </c>
      <c r="DA1271" s="1082">
        <v>1</v>
      </c>
      <c r="DB1271" s="1082"/>
      <c r="DC1271" s="1082"/>
      <c r="DD1271" s="1082"/>
      <c r="DE1271" s="1082"/>
      <c r="DF1271" s="1082"/>
      <c r="DG1271" s="1082"/>
      <c r="DH1271" s="1082"/>
      <c r="DI1271" s="1082"/>
      <c r="DJ1271" s="1082"/>
      <c r="DK1271" s="1082"/>
      <c r="DL1271" s="1082"/>
      <c r="EF1271" s="1062">
        <v>10</v>
      </c>
      <c r="EG1271" s="1062">
        <v>2</v>
      </c>
      <c r="EH1271" s="1062">
        <v>6</v>
      </c>
      <c r="EI1271" s="1062">
        <v>18</v>
      </c>
      <c r="EJ1271" s="1082">
        <v>1</v>
      </c>
      <c r="EM1271" s="1062">
        <v>11</v>
      </c>
      <c r="EN1271" s="1062">
        <v>2</v>
      </c>
      <c r="EO1271" s="1062">
        <v>7</v>
      </c>
      <c r="EP1271" s="1062">
        <v>20</v>
      </c>
      <c r="EQ1271" s="1082">
        <v>1</v>
      </c>
      <c r="ER1271" s="1082" t="s">
        <v>323</v>
      </c>
      <c r="EU1271" s="1062">
        <v>3</v>
      </c>
      <c r="EV1271" s="1062">
        <v>1</v>
      </c>
      <c r="EW1271" s="1062">
        <v>4</v>
      </c>
      <c r="EX1271" s="1062">
        <v>8</v>
      </c>
      <c r="EY1271" s="1081">
        <v>1</v>
      </c>
      <c r="FB1271" s="1062">
        <v>3</v>
      </c>
      <c r="FC1271" s="1062">
        <v>3</v>
      </c>
      <c r="FD1271" s="1062">
        <v>6</v>
      </c>
      <c r="FE1271" s="1062">
        <v>12</v>
      </c>
      <c r="FF1271" s="1082">
        <v>1</v>
      </c>
      <c r="FM1271" s="1062">
        <v>0</v>
      </c>
      <c r="FN1271" s="1124">
        <v>1</v>
      </c>
      <c r="FT1271" s="1062">
        <v>0</v>
      </c>
      <c r="FU1271" s="1076">
        <v>1</v>
      </c>
      <c r="FY1271" s="1062">
        <v>0</v>
      </c>
      <c r="FZ1271" s="1062">
        <v>0</v>
      </c>
      <c r="GA1271" s="1062">
        <v>1</v>
      </c>
      <c r="GB1271" s="590">
        <v>1</v>
      </c>
      <c r="GC1271" s="1139">
        <v>1</v>
      </c>
      <c r="GE1271" s="589">
        <v>29</v>
      </c>
      <c r="GF1271" s="589">
        <v>7</v>
      </c>
      <c r="GG1271" s="589">
        <v>32</v>
      </c>
      <c r="GH1271" s="586">
        <v>2</v>
      </c>
      <c r="GI1271" s="586">
        <v>4</v>
      </c>
      <c r="GJ1271" s="586">
        <v>0</v>
      </c>
      <c r="GK1271" s="586">
        <v>0</v>
      </c>
    </row>
    <row r="1272" spans="1:193" hidden="1" x14ac:dyDescent="0.35">
      <c r="A1272" s="1225">
        <v>44502</v>
      </c>
      <c r="Q1272" s="1062">
        <v>6</v>
      </c>
      <c r="R1272" s="1062">
        <v>0</v>
      </c>
      <c r="S1272" s="1062">
        <v>8</v>
      </c>
      <c r="T1272" s="1062">
        <v>14</v>
      </c>
      <c r="U1272" s="1076">
        <v>1</v>
      </c>
      <c r="W1272" s="1062">
        <v>6</v>
      </c>
      <c r="X1272" s="1062">
        <v>0</v>
      </c>
      <c r="Y1272" s="1062">
        <v>9</v>
      </c>
      <c r="Z1272" s="1062">
        <v>15</v>
      </c>
      <c r="AA1272" s="1076">
        <v>1</v>
      </c>
      <c r="AC1272" s="1062">
        <v>3</v>
      </c>
      <c r="AD1272" s="1062">
        <v>0</v>
      </c>
      <c r="AE1272" s="1062">
        <v>3</v>
      </c>
      <c r="AF1272" s="1062">
        <v>6</v>
      </c>
      <c r="AG1272" s="1076">
        <v>1</v>
      </c>
      <c r="AJ1272" s="1062">
        <v>3</v>
      </c>
      <c r="AK1272" s="1062">
        <v>1</v>
      </c>
      <c r="AL1272" s="1062">
        <v>4</v>
      </c>
      <c r="AM1272" s="1062">
        <v>8</v>
      </c>
      <c r="AN1272" s="1076">
        <v>1</v>
      </c>
      <c r="AQ1272" s="1062">
        <v>3</v>
      </c>
      <c r="AR1272" s="1062">
        <v>1</v>
      </c>
      <c r="AS1272" s="1062">
        <v>4</v>
      </c>
      <c r="AT1272" s="1062">
        <v>8</v>
      </c>
      <c r="AU1272" s="1082">
        <v>0</v>
      </c>
      <c r="AX1272" s="1062">
        <v>3</v>
      </c>
      <c r="AY1272" s="1062">
        <v>1</v>
      </c>
      <c r="AZ1272" s="1062">
        <v>7</v>
      </c>
      <c r="BA1272" s="1062">
        <v>11</v>
      </c>
      <c r="BB1272" s="1082">
        <v>0</v>
      </c>
      <c r="BC1272" s="1082" t="s">
        <v>323</v>
      </c>
      <c r="BM1272" s="1062">
        <v>5</v>
      </c>
      <c r="BN1272" s="1062">
        <v>2</v>
      </c>
      <c r="BO1272" s="1062">
        <v>8</v>
      </c>
      <c r="BP1272" s="1062">
        <v>15</v>
      </c>
      <c r="BQ1272" s="1128">
        <v>1</v>
      </c>
      <c r="BR1272" s="1081">
        <v>0</v>
      </c>
      <c r="BS1272" s="1062">
        <v>5</v>
      </c>
      <c r="BT1272" s="1062">
        <v>2</v>
      </c>
      <c r="BU1272" s="1062">
        <v>8</v>
      </c>
      <c r="BV1272" s="1062">
        <v>15</v>
      </c>
      <c r="BW1272" s="1076">
        <v>1</v>
      </c>
      <c r="CD1272" s="1062">
        <v>0</v>
      </c>
      <c r="CE1272" s="1082">
        <v>0</v>
      </c>
      <c r="CF1272" s="1082" t="s">
        <v>323</v>
      </c>
      <c r="CK1272" s="1062">
        <v>0</v>
      </c>
      <c r="CL1272" s="1082">
        <v>0</v>
      </c>
      <c r="CP1272" s="1062">
        <v>0</v>
      </c>
      <c r="CQ1272" s="1062">
        <v>0</v>
      </c>
      <c r="CR1272" s="1062">
        <v>0</v>
      </c>
      <c r="CS1272" s="1062">
        <v>0</v>
      </c>
      <c r="CT1272" s="1082">
        <v>1</v>
      </c>
      <c r="CU1272" s="1082" t="s">
        <v>323</v>
      </c>
      <c r="CW1272" s="1062">
        <v>0</v>
      </c>
      <c r="CX1272" s="1062">
        <v>0</v>
      </c>
      <c r="CY1272" s="1062">
        <v>0</v>
      </c>
      <c r="CZ1272" s="1062">
        <v>0</v>
      </c>
      <c r="DA1272" s="1082">
        <v>1</v>
      </c>
      <c r="DB1272" s="1082"/>
      <c r="DC1272" s="1082"/>
      <c r="DD1272" s="1082"/>
      <c r="DE1272" s="1082"/>
      <c r="DF1272" s="1082"/>
      <c r="DG1272" s="1082"/>
      <c r="DH1272" s="1082"/>
      <c r="DI1272" s="1082"/>
      <c r="DJ1272" s="1082"/>
      <c r="DK1272" s="1082"/>
      <c r="DL1272" s="1082"/>
      <c r="EF1272" s="1062">
        <v>5</v>
      </c>
      <c r="EG1272" s="1062">
        <v>9</v>
      </c>
      <c r="EH1272" s="1062">
        <v>1</v>
      </c>
      <c r="EI1272" s="1062">
        <v>15</v>
      </c>
      <c r="EJ1272" s="1082">
        <v>1</v>
      </c>
      <c r="EM1272" s="1062">
        <v>16</v>
      </c>
      <c r="EN1272" s="1062">
        <v>3</v>
      </c>
      <c r="EO1272" s="1062">
        <v>6</v>
      </c>
      <c r="EP1272" s="1062">
        <v>25</v>
      </c>
      <c r="EQ1272" s="1082">
        <v>1</v>
      </c>
      <c r="ER1272" s="1082" t="s">
        <v>323</v>
      </c>
      <c r="EU1272" s="1062">
        <v>1</v>
      </c>
      <c r="EV1272" s="1062">
        <v>5</v>
      </c>
      <c r="EW1272" s="1062">
        <v>5</v>
      </c>
      <c r="EX1272" s="1062">
        <v>11</v>
      </c>
      <c r="EY1272" s="1081">
        <v>1</v>
      </c>
      <c r="FB1272" s="1062">
        <v>1</v>
      </c>
      <c r="FC1272" s="1062">
        <v>6</v>
      </c>
      <c r="FD1272" s="1062">
        <v>7</v>
      </c>
      <c r="FE1272" s="1062">
        <v>14</v>
      </c>
      <c r="FF1272" s="1082">
        <v>1</v>
      </c>
      <c r="FM1272" s="1062">
        <v>0</v>
      </c>
      <c r="FN1272" s="1124">
        <v>1</v>
      </c>
      <c r="FT1272" s="1062">
        <v>0</v>
      </c>
      <c r="FU1272" s="1076">
        <v>1</v>
      </c>
      <c r="FY1272" s="1062">
        <v>0</v>
      </c>
      <c r="FZ1272" s="1062">
        <v>2</v>
      </c>
      <c r="GA1272" s="1062">
        <v>1</v>
      </c>
      <c r="GB1272" s="590">
        <v>3</v>
      </c>
      <c r="GC1272" s="1139">
        <v>1</v>
      </c>
      <c r="GE1272" s="589">
        <v>23</v>
      </c>
      <c r="GF1272" s="589">
        <v>19</v>
      </c>
      <c r="GG1272" s="589">
        <v>30</v>
      </c>
      <c r="GH1272" s="586">
        <v>2</v>
      </c>
      <c r="GI1272" s="586">
        <v>4</v>
      </c>
      <c r="GJ1272" s="586">
        <v>0</v>
      </c>
      <c r="GK1272" s="586">
        <v>0</v>
      </c>
    </row>
    <row r="1273" spans="1:193" hidden="1" x14ac:dyDescent="0.35">
      <c r="A1273" s="1225">
        <v>44503</v>
      </c>
      <c r="Q1273" s="1062">
        <v>6</v>
      </c>
      <c r="R1273" s="1062">
        <v>0</v>
      </c>
      <c r="S1273" s="1062">
        <v>7</v>
      </c>
      <c r="T1273" s="1062">
        <v>13</v>
      </c>
      <c r="U1273" s="1076">
        <v>1</v>
      </c>
      <c r="W1273" s="1062">
        <v>6</v>
      </c>
      <c r="X1273" s="1062">
        <v>0</v>
      </c>
      <c r="Y1273" s="1062">
        <v>7</v>
      </c>
      <c r="Z1273" s="1062">
        <v>13</v>
      </c>
      <c r="AA1273" s="1076">
        <v>1</v>
      </c>
      <c r="AC1273" s="1062">
        <v>3</v>
      </c>
      <c r="AD1273" s="1062">
        <v>0</v>
      </c>
      <c r="AE1273" s="1062">
        <v>4</v>
      </c>
      <c r="AF1273" s="1062">
        <v>7</v>
      </c>
      <c r="AG1273" s="1076">
        <v>1</v>
      </c>
      <c r="AJ1273" s="1062">
        <v>3</v>
      </c>
      <c r="AK1273" s="1062">
        <v>0</v>
      </c>
      <c r="AL1273" s="1062">
        <v>4</v>
      </c>
      <c r="AM1273" s="1062">
        <v>7</v>
      </c>
      <c r="AN1273" s="1076">
        <v>1</v>
      </c>
      <c r="AQ1273" s="1062">
        <v>2</v>
      </c>
      <c r="AR1273" s="1062">
        <v>0</v>
      </c>
      <c r="AS1273" s="1062">
        <v>5</v>
      </c>
      <c r="AT1273" s="1062">
        <v>7</v>
      </c>
      <c r="AU1273" s="1082">
        <v>0</v>
      </c>
      <c r="AX1273" s="1062">
        <v>2</v>
      </c>
      <c r="AY1273" s="1062">
        <v>0</v>
      </c>
      <c r="AZ1273" s="1062">
        <v>7</v>
      </c>
      <c r="BA1273" s="1062">
        <v>9</v>
      </c>
      <c r="BB1273" s="1082">
        <v>0</v>
      </c>
      <c r="BC1273" s="1082" t="s">
        <v>323</v>
      </c>
      <c r="BM1273" s="1062">
        <v>5</v>
      </c>
      <c r="BN1273" s="1062">
        <v>3</v>
      </c>
      <c r="BO1273" s="1062">
        <v>5</v>
      </c>
      <c r="BP1273" s="1062">
        <v>13</v>
      </c>
      <c r="BQ1273" s="1128">
        <v>1</v>
      </c>
      <c r="BR1273" s="1081">
        <v>0</v>
      </c>
      <c r="BS1273" s="1062">
        <v>6</v>
      </c>
      <c r="BT1273" s="1062">
        <v>5</v>
      </c>
      <c r="BU1273" s="1062">
        <v>7</v>
      </c>
      <c r="BV1273" s="1062">
        <v>18</v>
      </c>
      <c r="BW1273" s="1076">
        <v>1</v>
      </c>
      <c r="CD1273" s="1062">
        <v>0</v>
      </c>
      <c r="CE1273" s="1082">
        <v>0</v>
      </c>
      <c r="CF1273" s="1082" t="s">
        <v>323</v>
      </c>
      <c r="CK1273" s="1062">
        <v>0</v>
      </c>
      <c r="CL1273" s="1082">
        <v>0</v>
      </c>
      <c r="CP1273" s="1062">
        <v>0</v>
      </c>
      <c r="CQ1273" s="1062">
        <v>0</v>
      </c>
      <c r="CR1273" s="1062">
        <v>0</v>
      </c>
      <c r="CS1273" s="1062">
        <v>0</v>
      </c>
      <c r="CT1273" s="1082">
        <v>1</v>
      </c>
      <c r="CU1273" s="1082" t="s">
        <v>323</v>
      </c>
      <c r="CW1273" s="1062">
        <v>0</v>
      </c>
      <c r="CX1273" s="1062">
        <v>2</v>
      </c>
      <c r="CY1273" s="1062">
        <v>0</v>
      </c>
      <c r="CZ1273" s="1062">
        <v>2</v>
      </c>
      <c r="DA1273" s="1082">
        <v>1</v>
      </c>
      <c r="DB1273" s="1082"/>
      <c r="DC1273" s="1082"/>
      <c r="DD1273" s="1082"/>
      <c r="DE1273" s="1082"/>
      <c r="DF1273" s="1082"/>
      <c r="DG1273" s="1082"/>
      <c r="DH1273" s="1082"/>
      <c r="DI1273" s="1082"/>
      <c r="DJ1273" s="1082"/>
      <c r="DK1273" s="1082"/>
      <c r="DL1273" s="1082"/>
      <c r="EF1273" s="1062">
        <v>8</v>
      </c>
      <c r="EG1273" s="1062">
        <v>4</v>
      </c>
      <c r="EH1273" s="1062">
        <v>4</v>
      </c>
      <c r="EI1273" s="1062">
        <v>16</v>
      </c>
      <c r="EJ1273" s="1082">
        <v>1</v>
      </c>
      <c r="EM1273" s="1062">
        <v>9</v>
      </c>
      <c r="EN1273" s="1062">
        <v>7</v>
      </c>
      <c r="EO1273" s="1062">
        <v>6</v>
      </c>
      <c r="EP1273" s="1062">
        <v>22</v>
      </c>
      <c r="EQ1273" s="1082">
        <v>1</v>
      </c>
      <c r="ER1273" s="1082" t="s">
        <v>323</v>
      </c>
      <c r="EU1273" s="1062">
        <v>3</v>
      </c>
      <c r="EV1273" s="1062">
        <v>3</v>
      </c>
      <c r="EW1273" s="1062">
        <v>2</v>
      </c>
      <c r="EX1273" s="1062">
        <v>8</v>
      </c>
      <c r="EY1273" s="1081">
        <v>1</v>
      </c>
      <c r="FB1273" s="1062">
        <v>3</v>
      </c>
      <c r="FC1273" s="1062">
        <v>7</v>
      </c>
      <c r="FD1273" s="1062">
        <v>9</v>
      </c>
      <c r="FE1273" s="1062">
        <v>19</v>
      </c>
      <c r="FF1273" s="1082">
        <v>1</v>
      </c>
      <c r="FM1273" s="1062">
        <v>0</v>
      </c>
      <c r="FN1273" s="1124">
        <v>1</v>
      </c>
      <c r="FT1273" s="1062">
        <v>0</v>
      </c>
      <c r="FU1273" s="1076">
        <v>1</v>
      </c>
      <c r="FY1273" s="1062">
        <v>0</v>
      </c>
      <c r="FZ1273" s="1062">
        <v>0</v>
      </c>
      <c r="GA1273" s="1062">
        <v>3</v>
      </c>
      <c r="GB1273" s="590">
        <v>3</v>
      </c>
      <c r="GC1273" s="1139">
        <v>1</v>
      </c>
      <c r="GE1273" s="589">
        <v>27</v>
      </c>
      <c r="GF1273" s="589">
        <v>10</v>
      </c>
      <c r="GG1273" s="589">
        <v>30</v>
      </c>
      <c r="GH1273" s="586">
        <v>0</v>
      </c>
      <c r="GI1273" s="586">
        <v>2</v>
      </c>
      <c r="GJ1273" s="586">
        <v>0</v>
      </c>
      <c r="GK1273" s="586">
        <v>0</v>
      </c>
    </row>
    <row r="1274" spans="1:193" hidden="1" x14ac:dyDescent="0.35">
      <c r="A1274" s="1225">
        <v>44504</v>
      </c>
      <c r="Q1274" s="1062">
        <v>5</v>
      </c>
      <c r="R1274" s="1062">
        <v>0</v>
      </c>
      <c r="S1274" s="1062">
        <v>7</v>
      </c>
      <c r="T1274" s="1062">
        <v>12</v>
      </c>
      <c r="U1274" s="1076">
        <v>1</v>
      </c>
      <c r="W1274" s="1062">
        <v>5</v>
      </c>
      <c r="X1274" s="1062">
        <v>0</v>
      </c>
      <c r="Y1274" s="1062">
        <v>8</v>
      </c>
      <c r="Z1274" s="1062">
        <v>13</v>
      </c>
      <c r="AA1274" s="1076">
        <v>1</v>
      </c>
      <c r="AC1274" s="1062">
        <v>5</v>
      </c>
      <c r="AD1274" s="1062">
        <v>0</v>
      </c>
      <c r="AE1274" s="1062">
        <v>7</v>
      </c>
      <c r="AF1274" s="1062">
        <v>12</v>
      </c>
      <c r="AG1274" s="1076">
        <v>1</v>
      </c>
      <c r="AJ1274" s="1062">
        <v>5</v>
      </c>
      <c r="AK1274" s="1062">
        <v>0</v>
      </c>
      <c r="AL1274" s="1062">
        <v>7</v>
      </c>
      <c r="AM1274" s="1062">
        <v>12</v>
      </c>
      <c r="AN1274" s="1076">
        <v>1</v>
      </c>
      <c r="AQ1274" s="1062">
        <v>1</v>
      </c>
      <c r="AR1274" s="1062">
        <v>0</v>
      </c>
      <c r="AS1274" s="1062">
        <v>4</v>
      </c>
      <c r="AT1274" s="1062">
        <v>5</v>
      </c>
      <c r="AU1274" s="1082">
        <v>0</v>
      </c>
      <c r="AX1274" s="1062">
        <v>1</v>
      </c>
      <c r="AY1274" s="1062">
        <v>0</v>
      </c>
      <c r="AZ1274" s="1062">
        <v>8</v>
      </c>
      <c r="BA1274" s="1062">
        <v>9</v>
      </c>
      <c r="BB1274" s="1082">
        <v>0</v>
      </c>
      <c r="BC1274" s="1082" t="s">
        <v>323</v>
      </c>
      <c r="BM1274" s="1062">
        <v>3</v>
      </c>
      <c r="BN1274" s="1062">
        <v>3</v>
      </c>
      <c r="BO1274" s="1062">
        <v>1</v>
      </c>
      <c r="BP1274" s="1062">
        <v>7</v>
      </c>
      <c r="BQ1274" s="1128">
        <v>1</v>
      </c>
      <c r="BR1274" s="1081">
        <v>0</v>
      </c>
      <c r="BS1274" s="1062">
        <v>4</v>
      </c>
      <c r="BT1274" s="1062">
        <v>5</v>
      </c>
      <c r="BU1274" s="1062">
        <v>4</v>
      </c>
      <c r="BV1274" s="1062">
        <v>13</v>
      </c>
      <c r="BW1274" s="1076">
        <v>1</v>
      </c>
      <c r="CD1274" s="1062">
        <v>0</v>
      </c>
      <c r="CE1274" s="1082">
        <v>0</v>
      </c>
      <c r="CF1274" s="1082" t="s">
        <v>323</v>
      </c>
      <c r="CK1274" s="1062">
        <v>0</v>
      </c>
      <c r="CL1274" s="1082">
        <v>0</v>
      </c>
      <c r="CP1274" s="1062">
        <v>0</v>
      </c>
      <c r="CQ1274" s="1062">
        <v>0</v>
      </c>
      <c r="CR1274" s="1062">
        <v>0</v>
      </c>
      <c r="CS1274" s="1062">
        <v>0</v>
      </c>
      <c r="CT1274" s="1082">
        <v>1</v>
      </c>
      <c r="CU1274" s="1082" t="s">
        <v>323</v>
      </c>
      <c r="CW1274" s="1062">
        <v>0</v>
      </c>
      <c r="CX1274" s="1062">
        <v>0</v>
      </c>
      <c r="CY1274" s="1062">
        <v>1</v>
      </c>
      <c r="CZ1274" s="1062">
        <v>1</v>
      </c>
      <c r="DA1274" s="1082">
        <v>1</v>
      </c>
      <c r="DB1274" s="1082"/>
      <c r="DC1274" s="1082"/>
      <c r="DD1274" s="1082"/>
      <c r="DE1274" s="1082"/>
      <c r="DF1274" s="1082"/>
      <c r="DG1274" s="1082"/>
      <c r="DH1274" s="1082"/>
      <c r="DI1274" s="1082"/>
      <c r="DJ1274" s="1082"/>
      <c r="DK1274" s="1082"/>
      <c r="DL1274" s="1082"/>
      <c r="EF1274" s="1062">
        <v>6</v>
      </c>
      <c r="EG1274" s="1062">
        <v>2</v>
      </c>
      <c r="EH1274" s="1062">
        <v>3</v>
      </c>
      <c r="EI1274" s="1062">
        <v>11</v>
      </c>
      <c r="EJ1274" s="1082">
        <v>1</v>
      </c>
      <c r="EM1274" s="1062">
        <v>10</v>
      </c>
      <c r="EN1274" s="1062">
        <v>3</v>
      </c>
      <c r="EO1274" s="1062">
        <v>6</v>
      </c>
      <c r="EP1274" s="1062">
        <v>19</v>
      </c>
      <c r="EQ1274" s="1082">
        <v>1</v>
      </c>
      <c r="ER1274" s="1082" t="s">
        <v>323</v>
      </c>
      <c r="EU1274" s="1062">
        <v>3</v>
      </c>
      <c r="EV1274" s="1062">
        <v>1</v>
      </c>
      <c r="EW1274" s="1062">
        <v>7</v>
      </c>
      <c r="EX1274" s="1062">
        <v>11</v>
      </c>
      <c r="EY1274" s="1081">
        <v>1</v>
      </c>
      <c r="FB1274" s="1062">
        <v>3</v>
      </c>
      <c r="FC1274" s="1062">
        <v>4</v>
      </c>
      <c r="FD1274" s="1062">
        <v>11</v>
      </c>
      <c r="FE1274" s="1062">
        <v>18</v>
      </c>
      <c r="FF1274" s="1082">
        <v>1</v>
      </c>
      <c r="FM1274" s="1062">
        <v>0</v>
      </c>
      <c r="FN1274" s="1124">
        <v>1</v>
      </c>
      <c r="FT1274" s="1062">
        <v>0</v>
      </c>
      <c r="FU1274" s="1076">
        <v>1</v>
      </c>
      <c r="FY1274" s="1062">
        <v>0</v>
      </c>
      <c r="FZ1274" s="1062">
        <v>0</v>
      </c>
      <c r="GA1274" s="1062">
        <v>2</v>
      </c>
      <c r="GB1274" s="590">
        <v>2</v>
      </c>
      <c r="GC1274" s="1139">
        <v>1</v>
      </c>
      <c r="GE1274" s="589">
        <v>23</v>
      </c>
      <c r="GF1274" s="589">
        <v>6</v>
      </c>
      <c r="GG1274" s="589">
        <v>31</v>
      </c>
      <c r="GH1274" s="586">
        <v>6</v>
      </c>
      <c r="GI1274" s="586">
        <v>3</v>
      </c>
      <c r="GJ1274" s="586">
        <v>0</v>
      </c>
      <c r="GK1274" s="586">
        <v>0</v>
      </c>
    </row>
    <row r="1275" spans="1:193" hidden="1" x14ac:dyDescent="0.35">
      <c r="A1275" s="1227">
        <v>44505</v>
      </c>
      <c r="Q1275" s="1062">
        <v>4</v>
      </c>
      <c r="R1275" s="1062">
        <v>0</v>
      </c>
      <c r="S1275" s="1062">
        <v>4</v>
      </c>
      <c r="T1275" s="1062">
        <v>8</v>
      </c>
      <c r="U1275" s="1076">
        <v>1</v>
      </c>
      <c r="W1275" s="1062">
        <v>4</v>
      </c>
      <c r="X1275" s="1062">
        <v>0</v>
      </c>
      <c r="Y1275" s="1062">
        <v>5</v>
      </c>
      <c r="Z1275" s="1062">
        <v>9</v>
      </c>
      <c r="AA1275" s="1076">
        <v>1</v>
      </c>
      <c r="AC1275" s="1062">
        <v>2</v>
      </c>
      <c r="AD1275" s="1062">
        <v>1</v>
      </c>
      <c r="AE1275" s="1062">
        <v>5</v>
      </c>
      <c r="AF1275" s="1062">
        <v>8</v>
      </c>
      <c r="AG1275" s="1076">
        <v>1</v>
      </c>
      <c r="AJ1275" s="1062">
        <v>2</v>
      </c>
      <c r="AK1275" s="1062">
        <v>2</v>
      </c>
      <c r="AL1275" s="1062">
        <v>5</v>
      </c>
      <c r="AM1275" s="1062">
        <v>9</v>
      </c>
      <c r="AN1275" s="1076">
        <v>1</v>
      </c>
      <c r="AQ1275" s="1062">
        <v>3</v>
      </c>
      <c r="AR1275" s="1062">
        <v>0</v>
      </c>
      <c r="AS1275" s="1062">
        <v>5</v>
      </c>
      <c r="AT1275" s="1062">
        <v>8</v>
      </c>
      <c r="AU1275" s="1082">
        <v>0</v>
      </c>
      <c r="AX1275" s="1062">
        <v>3</v>
      </c>
      <c r="AY1275" s="1062">
        <v>0</v>
      </c>
      <c r="AZ1275" s="1062">
        <v>6</v>
      </c>
      <c r="BA1275" s="1062">
        <v>9</v>
      </c>
      <c r="BB1275" s="1082">
        <v>0</v>
      </c>
      <c r="BC1275" s="1082" t="s">
        <v>323</v>
      </c>
      <c r="BM1275" s="1062">
        <v>3</v>
      </c>
      <c r="BN1275" s="1062">
        <v>0</v>
      </c>
      <c r="BO1275" s="1062">
        <v>7</v>
      </c>
      <c r="BP1275" s="1062">
        <v>10</v>
      </c>
      <c r="BQ1275" s="1128">
        <v>1</v>
      </c>
      <c r="BR1275" s="1081">
        <v>0</v>
      </c>
      <c r="BS1275" s="1062">
        <v>4</v>
      </c>
      <c r="BT1275" s="1062">
        <v>4</v>
      </c>
      <c r="BU1275" s="1062">
        <v>16</v>
      </c>
      <c r="BV1275" s="1062">
        <v>24</v>
      </c>
      <c r="BW1275" s="1076">
        <v>1</v>
      </c>
      <c r="CD1275" s="1062">
        <v>0</v>
      </c>
      <c r="CE1275" s="1082">
        <v>0</v>
      </c>
      <c r="CF1275" s="1082" t="s">
        <v>323</v>
      </c>
      <c r="CK1275" s="1062">
        <v>0</v>
      </c>
      <c r="CL1275" s="1082">
        <v>0</v>
      </c>
      <c r="CP1275" s="1062">
        <v>0</v>
      </c>
      <c r="CQ1275" s="1062">
        <v>1</v>
      </c>
      <c r="CR1275" s="1062">
        <v>1</v>
      </c>
      <c r="CS1275" s="1062">
        <v>2</v>
      </c>
      <c r="CT1275" s="1082">
        <v>1</v>
      </c>
      <c r="CU1275" s="1082" t="s">
        <v>323</v>
      </c>
      <c r="CW1275" s="1062">
        <v>0</v>
      </c>
      <c r="CX1275" s="1062">
        <v>2</v>
      </c>
      <c r="CY1275" s="1062">
        <v>1</v>
      </c>
      <c r="CZ1275" s="1062">
        <v>3</v>
      </c>
      <c r="DA1275" s="1082">
        <v>1</v>
      </c>
      <c r="DB1275" s="1082"/>
      <c r="DC1275" s="1082"/>
      <c r="DD1275" s="1082"/>
      <c r="DE1275" s="1082"/>
      <c r="DF1275" s="1082"/>
      <c r="DG1275" s="1082"/>
      <c r="DH1275" s="1082"/>
      <c r="DI1275" s="1082"/>
      <c r="DJ1275" s="1082"/>
      <c r="DK1275" s="1082"/>
      <c r="DL1275" s="1082"/>
      <c r="EF1275" s="1062">
        <v>7</v>
      </c>
      <c r="EG1275" s="1062">
        <v>2</v>
      </c>
      <c r="EH1275" s="1062">
        <v>5</v>
      </c>
      <c r="EI1275" s="1062">
        <v>14</v>
      </c>
      <c r="EJ1275" s="1082">
        <v>1</v>
      </c>
      <c r="EM1275" s="1062">
        <v>9</v>
      </c>
      <c r="EN1275" s="1062">
        <v>6</v>
      </c>
      <c r="EO1275" s="1062">
        <v>6</v>
      </c>
      <c r="EP1275" s="1062">
        <v>21</v>
      </c>
      <c r="EQ1275" s="1082">
        <v>1</v>
      </c>
      <c r="ER1275" s="1082" t="s">
        <v>323</v>
      </c>
      <c r="EU1275" s="1062">
        <v>2</v>
      </c>
      <c r="EV1275" s="1062">
        <v>2</v>
      </c>
      <c r="EW1275" s="1062">
        <v>8</v>
      </c>
      <c r="EX1275" s="1062">
        <v>12</v>
      </c>
      <c r="EY1275" s="1081">
        <v>1</v>
      </c>
      <c r="FB1275" s="1062">
        <v>2</v>
      </c>
      <c r="FC1275" s="1062">
        <v>4</v>
      </c>
      <c r="FD1275" s="1062">
        <v>13</v>
      </c>
      <c r="FE1275" s="1062">
        <v>19</v>
      </c>
      <c r="FF1275" s="1082">
        <v>1</v>
      </c>
      <c r="FM1275" s="1062">
        <v>0</v>
      </c>
      <c r="FN1275" s="1124">
        <v>1</v>
      </c>
      <c r="FT1275" s="1062">
        <v>0</v>
      </c>
      <c r="FU1275" s="1076">
        <v>1</v>
      </c>
      <c r="FY1275" s="1062">
        <v>2</v>
      </c>
      <c r="FZ1275" s="1062">
        <v>0</v>
      </c>
      <c r="GA1275" s="1062">
        <v>3</v>
      </c>
      <c r="GB1275" s="590">
        <v>5</v>
      </c>
      <c r="GC1275" s="1139">
        <v>1</v>
      </c>
      <c r="GE1275" s="589">
        <v>23</v>
      </c>
      <c r="GF1275" s="589">
        <v>6</v>
      </c>
      <c r="GG1275" s="589">
        <v>38</v>
      </c>
      <c r="GH1275" s="586">
        <v>0</v>
      </c>
      <c r="GI1275" s="586">
        <v>0</v>
      </c>
      <c r="GJ1275" s="586">
        <v>0</v>
      </c>
      <c r="GK1275" s="586">
        <v>0</v>
      </c>
    </row>
    <row r="1276" spans="1:193" hidden="1" x14ac:dyDescent="0.35">
      <c r="A1276" s="1225">
        <v>44508</v>
      </c>
      <c r="Q1276" s="1062">
        <v>6</v>
      </c>
      <c r="R1276" s="1062">
        <v>0</v>
      </c>
      <c r="S1276" s="1062">
        <v>1</v>
      </c>
      <c r="T1276" s="1062">
        <v>7</v>
      </c>
      <c r="U1276" s="1076">
        <v>1</v>
      </c>
      <c r="W1276" s="1062">
        <v>7</v>
      </c>
      <c r="X1276" s="1062">
        <v>0</v>
      </c>
      <c r="Y1276" s="1062">
        <v>4</v>
      </c>
      <c r="Z1276" s="1062">
        <v>11</v>
      </c>
      <c r="AA1276" s="1076">
        <v>1</v>
      </c>
      <c r="AC1276" s="1062">
        <v>6</v>
      </c>
      <c r="AD1276" s="1062">
        <v>0</v>
      </c>
      <c r="AE1276" s="1062">
        <v>4</v>
      </c>
      <c r="AF1276" s="1062">
        <v>10</v>
      </c>
      <c r="AG1276" s="1076">
        <v>1</v>
      </c>
      <c r="AJ1276" s="1062">
        <v>6</v>
      </c>
      <c r="AK1276" s="1062">
        <v>0</v>
      </c>
      <c r="AL1276" s="1062">
        <v>6</v>
      </c>
      <c r="AM1276" s="1062">
        <v>12</v>
      </c>
      <c r="AN1276" s="1076">
        <v>1</v>
      </c>
      <c r="AQ1276" s="1062">
        <v>0</v>
      </c>
      <c r="AR1276" s="1062">
        <v>0</v>
      </c>
      <c r="AS1276" s="1062">
        <v>0</v>
      </c>
      <c r="AT1276" s="1062">
        <v>0</v>
      </c>
      <c r="AU1276" s="1082">
        <v>0</v>
      </c>
      <c r="AX1276" s="1062">
        <v>0</v>
      </c>
      <c r="AY1276" s="1062">
        <v>0</v>
      </c>
      <c r="AZ1276" s="1062">
        <v>0</v>
      </c>
      <c r="BA1276" s="1062">
        <v>0</v>
      </c>
      <c r="BB1276" s="1082">
        <v>0</v>
      </c>
      <c r="BC1276" s="1082" t="s">
        <v>323</v>
      </c>
      <c r="BM1276" s="1062">
        <v>2</v>
      </c>
      <c r="BN1276" s="1062">
        <v>2</v>
      </c>
      <c r="BO1276" s="1062">
        <v>4</v>
      </c>
      <c r="BP1276" s="1062">
        <v>8</v>
      </c>
      <c r="BQ1276" s="1128">
        <v>1</v>
      </c>
      <c r="BR1276" s="1081">
        <v>0</v>
      </c>
      <c r="BS1276" s="1062">
        <v>3</v>
      </c>
      <c r="BT1276" s="1062">
        <v>4</v>
      </c>
      <c r="BU1276" s="1062">
        <v>13</v>
      </c>
      <c r="BV1276" s="1062">
        <v>20</v>
      </c>
      <c r="BW1276" s="1076">
        <v>1</v>
      </c>
      <c r="CD1276" s="1062">
        <v>0</v>
      </c>
      <c r="CE1276" s="1082">
        <v>0</v>
      </c>
      <c r="CF1276" s="1082" t="s">
        <v>323</v>
      </c>
      <c r="CK1276" s="1062">
        <v>0</v>
      </c>
      <c r="CL1276" s="1082">
        <v>0</v>
      </c>
      <c r="CP1276" s="1062">
        <v>0</v>
      </c>
      <c r="CQ1276" s="1062">
        <v>0</v>
      </c>
      <c r="CR1276" s="1062">
        <v>0</v>
      </c>
      <c r="CS1276" s="1062">
        <v>0</v>
      </c>
      <c r="CT1276" s="1082">
        <v>1</v>
      </c>
      <c r="CU1276" s="1082" t="s">
        <v>323</v>
      </c>
      <c r="CW1276" s="1062">
        <v>1</v>
      </c>
      <c r="CX1276" s="1062">
        <v>1</v>
      </c>
      <c r="CY1276" s="1062">
        <v>0</v>
      </c>
      <c r="CZ1276" s="1062">
        <v>2</v>
      </c>
      <c r="DA1276" s="1082">
        <v>1</v>
      </c>
      <c r="DB1276" s="1082"/>
      <c r="DC1276" s="1082"/>
      <c r="DD1276" s="1082"/>
      <c r="DE1276" s="1082"/>
      <c r="DF1276" s="1082"/>
      <c r="DG1276" s="1082"/>
      <c r="DH1276" s="1082"/>
      <c r="DI1276" s="1082"/>
      <c r="DJ1276" s="1082"/>
      <c r="DK1276" s="1082"/>
      <c r="DL1276" s="1082"/>
      <c r="EF1276" s="1062">
        <v>5</v>
      </c>
      <c r="EG1276" s="1062">
        <v>2</v>
      </c>
      <c r="EH1276" s="1062">
        <v>4</v>
      </c>
      <c r="EI1276" s="1062">
        <v>11</v>
      </c>
      <c r="EJ1276" s="1082">
        <v>1</v>
      </c>
      <c r="EM1276" s="1062">
        <v>8</v>
      </c>
      <c r="EN1276" s="1062">
        <v>5</v>
      </c>
      <c r="EO1276" s="1062">
        <v>8</v>
      </c>
      <c r="EP1276" s="1062">
        <v>21</v>
      </c>
      <c r="EQ1276" s="1082">
        <v>1</v>
      </c>
      <c r="ER1276" s="1082" t="s">
        <v>323</v>
      </c>
      <c r="EU1276" s="1062">
        <v>7</v>
      </c>
      <c r="EV1276" s="1062">
        <v>2</v>
      </c>
      <c r="EW1276" s="1062">
        <v>3</v>
      </c>
      <c r="EX1276" s="1062">
        <v>12</v>
      </c>
      <c r="EY1276" s="1081">
        <v>1</v>
      </c>
      <c r="FB1276" s="1062">
        <v>7</v>
      </c>
      <c r="FC1276" s="1062">
        <v>3</v>
      </c>
      <c r="FD1276" s="1062">
        <v>6</v>
      </c>
      <c r="FE1276" s="1062">
        <v>16</v>
      </c>
      <c r="FF1276" s="1082">
        <v>1</v>
      </c>
      <c r="FM1276" s="1062">
        <v>0</v>
      </c>
      <c r="FN1276" s="1124">
        <v>1</v>
      </c>
      <c r="FT1276" s="1062">
        <v>0</v>
      </c>
      <c r="FU1276" s="1076">
        <v>1</v>
      </c>
      <c r="FY1276" s="1062">
        <v>0</v>
      </c>
      <c r="FZ1276" s="1062">
        <v>0</v>
      </c>
      <c r="GA1276" s="1062">
        <v>0</v>
      </c>
      <c r="GB1276" s="590">
        <v>0</v>
      </c>
      <c r="GC1276" s="1139">
        <v>1</v>
      </c>
      <c r="GE1276" s="589">
        <v>26</v>
      </c>
      <c r="GF1276" s="589">
        <v>6</v>
      </c>
      <c r="GG1276" s="589">
        <v>16</v>
      </c>
      <c r="GH1276" s="586">
        <v>2</v>
      </c>
      <c r="GI1276" s="586">
        <v>2</v>
      </c>
      <c r="GJ1276" s="586">
        <v>0</v>
      </c>
      <c r="GK1276" s="586">
        <v>0</v>
      </c>
    </row>
    <row r="1277" spans="1:193" hidden="1" x14ac:dyDescent="0.35">
      <c r="A1277" s="1225">
        <v>44509</v>
      </c>
      <c r="Q1277" s="1062">
        <v>3</v>
      </c>
      <c r="R1277" s="1062">
        <v>0</v>
      </c>
      <c r="S1277" s="1062">
        <v>4</v>
      </c>
      <c r="T1277" s="1062">
        <v>7</v>
      </c>
      <c r="U1277" s="1076">
        <v>1</v>
      </c>
      <c r="W1277" s="1062">
        <v>3</v>
      </c>
      <c r="X1277" s="1062">
        <v>0</v>
      </c>
      <c r="Y1277" s="1062">
        <v>7</v>
      </c>
      <c r="Z1277" s="1062">
        <v>10</v>
      </c>
      <c r="AA1277" s="1076">
        <v>1</v>
      </c>
      <c r="AC1277" s="1062">
        <v>3</v>
      </c>
      <c r="AD1277" s="1062">
        <v>0</v>
      </c>
      <c r="AE1277" s="1062">
        <v>1</v>
      </c>
      <c r="AF1277" s="1062">
        <v>4</v>
      </c>
      <c r="AG1277" s="1076">
        <v>1</v>
      </c>
      <c r="AJ1277" s="1062">
        <v>3</v>
      </c>
      <c r="AK1277" s="1062">
        <v>0</v>
      </c>
      <c r="AL1277" s="1062">
        <v>2</v>
      </c>
      <c r="AM1277" s="1062">
        <v>5</v>
      </c>
      <c r="AN1277" s="1076">
        <v>1</v>
      </c>
      <c r="AQ1277" s="1062">
        <v>4</v>
      </c>
      <c r="AR1277" s="1062">
        <v>0</v>
      </c>
      <c r="AS1277" s="1062">
        <v>4</v>
      </c>
      <c r="AT1277" s="1062">
        <v>8</v>
      </c>
      <c r="AU1277" s="1082">
        <v>0</v>
      </c>
      <c r="AX1277" s="1062">
        <v>4</v>
      </c>
      <c r="AY1277" s="1062">
        <v>0</v>
      </c>
      <c r="AZ1277" s="1062">
        <v>4</v>
      </c>
      <c r="BA1277" s="1062">
        <v>8</v>
      </c>
      <c r="BB1277" s="1082">
        <v>0</v>
      </c>
      <c r="BC1277" s="1082" t="s">
        <v>323</v>
      </c>
      <c r="BM1277" s="1062">
        <v>2</v>
      </c>
      <c r="BN1277" s="1062">
        <v>2</v>
      </c>
      <c r="BO1277" s="1062">
        <v>1</v>
      </c>
      <c r="BP1277" s="1062">
        <v>5</v>
      </c>
      <c r="BQ1277" s="1128">
        <v>1</v>
      </c>
      <c r="BR1277" s="1081">
        <v>0</v>
      </c>
      <c r="BS1277" s="1062">
        <v>4</v>
      </c>
      <c r="BT1277" s="1062">
        <v>2</v>
      </c>
      <c r="BU1277" s="1062">
        <v>4</v>
      </c>
      <c r="BV1277" s="1062">
        <v>10</v>
      </c>
      <c r="BW1277" s="1076">
        <v>1</v>
      </c>
      <c r="CD1277" s="1062">
        <v>0</v>
      </c>
      <c r="CE1277" s="1082">
        <v>0</v>
      </c>
      <c r="CF1277" s="1082" t="s">
        <v>323</v>
      </c>
      <c r="CK1277" s="1062">
        <v>0</v>
      </c>
      <c r="CL1277" s="1082">
        <v>0</v>
      </c>
      <c r="CP1277" s="1062">
        <v>0</v>
      </c>
      <c r="CQ1277" s="1062">
        <v>0</v>
      </c>
      <c r="CR1277" s="1062">
        <v>0</v>
      </c>
      <c r="CS1277" s="1062">
        <v>0</v>
      </c>
      <c r="CT1277" s="1082">
        <v>1</v>
      </c>
      <c r="CU1277" s="1082" t="s">
        <v>323</v>
      </c>
      <c r="CW1277" s="1062">
        <v>0</v>
      </c>
      <c r="CX1277" s="1062">
        <v>2</v>
      </c>
      <c r="CY1277" s="1062">
        <v>0</v>
      </c>
      <c r="CZ1277" s="1062">
        <v>2</v>
      </c>
      <c r="DA1277" s="1082">
        <v>1</v>
      </c>
      <c r="DB1277" s="1082"/>
      <c r="DC1277" s="1082"/>
      <c r="DD1277" s="1082"/>
      <c r="DE1277" s="1082"/>
      <c r="DF1277" s="1082"/>
      <c r="DG1277" s="1082"/>
      <c r="DH1277" s="1082"/>
      <c r="DI1277" s="1082"/>
      <c r="DJ1277" s="1082"/>
      <c r="DK1277" s="1082"/>
      <c r="DL1277" s="1082"/>
      <c r="EF1277" s="1062">
        <v>5</v>
      </c>
      <c r="EG1277" s="1062">
        <v>1</v>
      </c>
      <c r="EH1277" s="1062">
        <v>5</v>
      </c>
      <c r="EI1277" s="1062">
        <v>11</v>
      </c>
      <c r="EJ1277" s="1082">
        <v>1</v>
      </c>
      <c r="EM1277" s="1062">
        <v>6</v>
      </c>
      <c r="EN1277" s="1062">
        <v>3</v>
      </c>
      <c r="EO1277" s="1062">
        <v>7</v>
      </c>
      <c r="EP1277" s="1062">
        <v>16</v>
      </c>
      <c r="EQ1277" s="1082">
        <v>1</v>
      </c>
      <c r="ER1277" s="1082" t="s">
        <v>323</v>
      </c>
      <c r="EU1277" s="1062">
        <v>4</v>
      </c>
      <c r="EV1277" s="1062">
        <v>1</v>
      </c>
      <c r="EW1277" s="1062">
        <v>3</v>
      </c>
      <c r="EX1277" s="1062">
        <v>8</v>
      </c>
      <c r="EY1277" s="1081">
        <v>1</v>
      </c>
      <c r="FB1277" s="1062">
        <v>4</v>
      </c>
      <c r="FC1277" s="1062">
        <v>3</v>
      </c>
      <c r="FD1277" s="1062">
        <v>3</v>
      </c>
      <c r="FE1277" s="1062">
        <v>10</v>
      </c>
      <c r="FF1277" s="1082">
        <v>1</v>
      </c>
      <c r="FM1277" s="1062">
        <v>0</v>
      </c>
      <c r="FN1277" s="1124">
        <v>1</v>
      </c>
      <c r="FT1277" s="1062">
        <v>0</v>
      </c>
      <c r="FU1277" s="1076">
        <v>1</v>
      </c>
      <c r="GB1277" s="590">
        <v>0</v>
      </c>
      <c r="GC1277" s="1139">
        <v>1</v>
      </c>
      <c r="GE1277" s="589">
        <v>21</v>
      </c>
      <c r="GF1277" s="589">
        <v>4</v>
      </c>
      <c r="GG1277" s="589">
        <v>18</v>
      </c>
      <c r="GH1277" s="586">
        <v>3</v>
      </c>
      <c r="GI1277" s="586">
        <v>4</v>
      </c>
      <c r="GJ1277" s="586">
        <v>0</v>
      </c>
      <c r="GK1277" s="586">
        <v>0</v>
      </c>
    </row>
    <row r="1278" spans="1:193" hidden="1" x14ac:dyDescent="0.35">
      <c r="A1278" s="1225">
        <v>44510</v>
      </c>
      <c r="Q1278" s="1062">
        <v>7</v>
      </c>
      <c r="R1278" s="1062">
        <v>0</v>
      </c>
      <c r="S1278" s="1062">
        <v>6</v>
      </c>
      <c r="T1278" s="1062">
        <v>13</v>
      </c>
      <c r="U1278" s="1076">
        <v>1</v>
      </c>
      <c r="W1278" s="1062">
        <v>7</v>
      </c>
      <c r="X1278" s="1062">
        <v>0</v>
      </c>
      <c r="Y1278" s="1062">
        <v>7</v>
      </c>
      <c r="Z1278" s="1062">
        <v>14</v>
      </c>
      <c r="AA1278" s="1076">
        <v>1</v>
      </c>
      <c r="AC1278" s="1062">
        <v>5</v>
      </c>
      <c r="AD1278" s="1062">
        <v>0</v>
      </c>
      <c r="AE1278" s="1062">
        <v>7</v>
      </c>
      <c r="AF1278" s="1062">
        <v>12</v>
      </c>
      <c r="AG1278" s="1076">
        <v>1</v>
      </c>
      <c r="AJ1278" s="1062">
        <v>5</v>
      </c>
      <c r="AK1278" s="1062">
        <v>0</v>
      </c>
      <c r="AL1278" s="1062">
        <v>7</v>
      </c>
      <c r="AM1278" s="1062">
        <v>12</v>
      </c>
      <c r="AN1278" s="1076">
        <v>1</v>
      </c>
      <c r="AQ1278" s="1062">
        <v>5</v>
      </c>
      <c r="AR1278" s="1062">
        <v>1</v>
      </c>
      <c r="AS1278" s="1062">
        <v>4</v>
      </c>
      <c r="AT1278" s="1062">
        <v>10</v>
      </c>
      <c r="AU1278" s="1082">
        <v>0</v>
      </c>
      <c r="AX1278" s="1062">
        <v>5</v>
      </c>
      <c r="AY1278" s="1062">
        <v>1</v>
      </c>
      <c r="AZ1278" s="1062">
        <v>5</v>
      </c>
      <c r="BA1278" s="1062">
        <v>11</v>
      </c>
      <c r="BB1278" s="1082">
        <v>0</v>
      </c>
      <c r="BC1278" s="1082" t="s">
        <v>323</v>
      </c>
      <c r="BM1278" s="1062">
        <v>0</v>
      </c>
      <c r="BN1278" s="1062">
        <v>0</v>
      </c>
      <c r="BO1278" s="1062">
        <v>0</v>
      </c>
      <c r="BP1278" s="1062">
        <v>0</v>
      </c>
      <c r="BQ1278" s="1128">
        <v>1</v>
      </c>
      <c r="BR1278" s="1081">
        <v>0</v>
      </c>
      <c r="BS1278" s="1062">
        <v>0</v>
      </c>
      <c r="BT1278" s="1062">
        <v>0</v>
      </c>
      <c r="BU1278" s="1062">
        <v>0</v>
      </c>
      <c r="BV1278" s="1062">
        <v>0</v>
      </c>
      <c r="BW1278" s="1076">
        <v>1</v>
      </c>
      <c r="CD1278" s="1062">
        <v>0</v>
      </c>
      <c r="CE1278" s="1082">
        <v>0</v>
      </c>
      <c r="CF1278" s="1082" t="s">
        <v>323</v>
      </c>
      <c r="CK1278" s="1062">
        <v>0</v>
      </c>
      <c r="CL1278" s="1082">
        <v>0</v>
      </c>
      <c r="CP1278" s="1062">
        <v>0</v>
      </c>
      <c r="CQ1278" s="1062">
        <v>0</v>
      </c>
      <c r="CR1278" s="1062">
        <v>0</v>
      </c>
      <c r="CS1278" s="1062">
        <v>0</v>
      </c>
      <c r="CT1278" s="1082">
        <v>1</v>
      </c>
      <c r="CU1278" s="1082" t="s">
        <v>323</v>
      </c>
      <c r="CW1278" s="1062">
        <v>0</v>
      </c>
      <c r="CX1278" s="1062">
        <v>0</v>
      </c>
      <c r="CY1278" s="1062">
        <v>0</v>
      </c>
      <c r="CZ1278" s="1062">
        <v>0</v>
      </c>
      <c r="DA1278" s="1082">
        <v>1</v>
      </c>
      <c r="DB1278" s="1082"/>
      <c r="DC1278" s="1082"/>
      <c r="DD1278" s="1082"/>
      <c r="DE1278" s="1082"/>
      <c r="DF1278" s="1082"/>
      <c r="DG1278" s="1082"/>
      <c r="DH1278" s="1082"/>
      <c r="DI1278" s="1082"/>
      <c r="DJ1278" s="1082"/>
      <c r="DK1278" s="1082"/>
      <c r="DL1278" s="1082"/>
      <c r="EF1278" s="1062">
        <v>3</v>
      </c>
      <c r="EG1278" s="1062">
        <v>6</v>
      </c>
      <c r="EH1278" s="1062">
        <v>2</v>
      </c>
      <c r="EI1278" s="1062">
        <v>11</v>
      </c>
      <c r="EJ1278" s="1082">
        <v>1</v>
      </c>
      <c r="EM1278" s="1062">
        <v>4</v>
      </c>
      <c r="EN1278" s="1062">
        <v>6</v>
      </c>
      <c r="EO1278" s="1062">
        <v>8</v>
      </c>
      <c r="EP1278" s="1062">
        <v>18</v>
      </c>
      <c r="EQ1278" s="1082">
        <v>1</v>
      </c>
      <c r="ER1278" s="1082" t="s">
        <v>323</v>
      </c>
      <c r="EU1278" s="1062">
        <v>2</v>
      </c>
      <c r="EV1278" s="1062">
        <v>8</v>
      </c>
      <c r="EW1278" s="1062">
        <v>7</v>
      </c>
      <c r="EX1278" s="1062">
        <v>17</v>
      </c>
      <c r="EY1278" s="1081">
        <v>1</v>
      </c>
      <c r="FB1278" s="1062">
        <v>2</v>
      </c>
      <c r="FC1278" s="1062">
        <v>8</v>
      </c>
      <c r="FD1278" s="1062">
        <v>7</v>
      </c>
      <c r="FE1278" s="1062">
        <v>17</v>
      </c>
      <c r="FF1278" s="1082">
        <v>1</v>
      </c>
      <c r="FM1278" s="1062">
        <v>0</v>
      </c>
      <c r="FN1278" s="1124">
        <v>1</v>
      </c>
      <c r="FT1278" s="1062">
        <v>0</v>
      </c>
      <c r="FU1278" s="1076">
        <v>1</v>
      </c>
      <c r="FY1278" s="1062">
        <v>0</v>
      </c>
      <c r="FZ1278" s="1062">
        <v>0</v>
      </c>
      <c r="GA1278" s="1062">
        <v>0</v>
      </c>
      <c r="GB1278" s="590">
        <v>0</v>
      </c>
      <c r="GC1278" s="1139">
        <v>1</v>
      </c>
      <c r="GE1278" s="589">
        <v>22</v>
      </c>
      <c r="GF1278" s="589">
        <v>15</v>
      </c>
      <c r="GG1278" s="589">
        <v>26</v>
      </c>
      <c r="GH1278" s="586">
        <v>1</v>
      </c>
      <c r="GI1278" s="586">
        <v>7</v>
      </c>
      <c r="GJ1278" s="586">
        <v>0</v>
      </c>
      <c r="GK1278" s="586">
        <v>0</v>
      </c>
    </row>
    <row r="1279" spans="1:193" hidden="1" x14ac:dyDescent="0.35">
      <c r="A1279" s="1225">
        <v>44511</v>
      </c>
      <c r="Q1279" s="1062">
        <v>5</v>
      </c>
      <c r="R1279" s="1062">
        <v>0</v>
      </c>
      <c r="S1279" s="1062">
        <v>4</v>
      </c>
      <c r="T1279" s="1062">
        <v>9</v>
      </c>
      <c r="U1279" s="1076">
        <v>1</v>
      </c>
      <c r="W1279" s="1062">
        <v>5</v>
      </c>
      <c r="X1279" s="1062">
        <v>0</v>
      </c>
      <c r="Y1279" s="1062">
        <v>6</v>
      </c>
      <c r="Z1279" s="1062">
        <v>11</v>
      </c>
      <c r="AA1279" s="1076">
        <v>1</v>
      </c>
      <c r="AC1279" s="1062">
        <v>5</v>
      </c>
      <c r="AD1279" s="1062">
        <v>0</v>
      </c>
      <c r="AE1279" s="1062">
        <v>2</v>
      </c>
      <c r="AF1279" s="1062">
        <v>7</v>
      </c>
      <c r="AG1279" s="1076">
        <v>1</v>
      </c>
      <c r="AJ1279" s="1062">
        <v>5</v>
      </c>
      <c r="AK1279" s="1062">
        <v>0</v>
      </c>
      <c r="AL1279" s="1062">
        <v>3</v>
      </c>
      <c r="AM1279" s="1062">
        <v>8</v>
      </c>
      <c r="AN1279" s="1076">
        <v>1</v>
      </c>
      <c r="AQ1279" s="1062">
        <v>1</v>
      </c>
      <c r="AR1279" s="1062">
        <v>0</v>
      </c>
      <c r="AS1279" s="1062">
        <v>5</v>
      </c>
      <c r="AT1279" s="1062">
        <v>6</v>
      </c>
      <c r="AU1279" s="1082">
        <v>0</v>
      </c>
      <c r="AX1279" s="1062">
        <v>1</v>
      </c>
      <c r="AY1279" s="1062">
        <v>0</v>
      </c>
      <c r="AZ1279" s="1062">
        <v>5</v>
      </c>
      <c r="BA1279" s="1062">
        <v>6</v>
      </c>
      <c r="BB1279" s="1082">
        <v>0</v>
      </c>
      <c r="BC1279" s="1082" t="s">
        <v>323</v>
      </c>
      <c r="BM1279" s="1062">
        <v>0</v>
      </c>
      <c r="BN1279" s="1062">
        <v>0</v>
      </c>
      <c r="BO1279" s="1062">
        <v>0</v>
      </c>
      <c r="BP1279" s="1062">
        <v>0</v>
      </c>
      <c r="BQ1279" s="1128">
        <v>1</v>
      </c>
      <c r="BR1279" s="1081">
        <v>0</v>
      </c>
      <c r="BS1279" s="1062">
        <v>0</v>
      </c>
      <c r="BT1279" s="1062">
        <v>0</v>
      </c>
      <c r="BU1279" s="1062">
        <v>0</v>
      </c>
      <c r="BV1279" s="1062">
        <v>0</v>
      </c>
      <c r="BW1279" s="1076">
        <v>1</v>
      </c>
      <c r="CD1279" s="1062">
        <v>0</v>
      </c>
      <c r="CE1279" s="1082">
        <v>0</v>
      </c>
      <c r="CF1279" s="1082" t="s">
        <v>323</v>
      </c>
      <c r="CK1279" s="1062">
        <v>0</v>
      </c>
      <c r="CL1279" s="1082">
        <v>0</v>
      </c>
      <c r="CP1279" s="1062">
        <v>0</v>
      </c>
      <c r="CQ1279" s="1062">
        <v>0</v>
      </c>
      <c r="CR1279" s="1062">
        <v>0</v>
      </c>
      <c r="CS1279" s="1062">
        <v>0</v>
      </c>
      <c r="CT1279" s="1082">
        <v>1</v>
      </c>
      <c r="CU1279" s="1082" t="s">
        <v>323</v>
      </c>
      <c r="CW1279" s="1062">
        <v>0</v>
      </c>
      <c r="CX1279" s="1062">
        <v>1</v>
      </c>
      <c r="CY1279" s="1062">
        <v>0</v>
      </c>
      <c r="CZ1279" s="1062">
        <v>1</v>
      </c>
      <c r="DA1279" s="1082">
        <v>1</v>
      </c>
      <c r="DB1279" s="1082"/>
      <c r="DC1279" s="1082"/>
      <c r="DD1279" s="1082"/>
      <c r="DE1279" s="1082"/>
      <c r="DF1279" s="1082"/>
      <c r="DG1279" s="1082"/>
      <c r="DH1279" s="1082"/>
      <c r="DI1279" s="1082"/>
      <c r="DJ1279" s="1082"/>
      <c r="DK1279" s="1082"/>
      <c r="DL1279" s="1082"/>
      <c r="EF1279" s="1062">
        <v>1</v>
      </c>
      <c r="EG1279" s="1062">
        <v>2</v>
      </c>
      <c r="EH1279" s="1062">
        <v>1</v>
      </c>
      <c r="EI1279" s="1062">
        <v>4</v>
      </c>
      <c r="EJ1279" s="1082">
        <v>1</v>
      </c>
      <c r="EM1279" s="1062">
        <v>1</v>
      </c>
      <c r="EN1279" s="1062">
        <v>9</v>
      </c>
      <c r="EO1279" s="1062">
        <v>8</v>
      </c>
      <c r="EP1279" s="1062">
        <v>18</v>
      </c>
      <c r="EQ1279" s="1082">
        <v>1</v>
      </c>
      <c r="ER1279" s="1082" t="s">
        <v>323</v>
      </c>
      <c r="EU1279" s="1062">
        <v>4</v>
      </c>
      <c r="EV1279" s="1062">
        <v>2</v>
      </c>
      <c r="EW1279" s="1062">
        <v>3</v>
      </c>
      <c r="EX1279" s="1062">
        <v>9</v>
      </c>
      <c r="EY1279" s="1081">
        <v>1</v>
      </c>
      <c r="FB1279" s="1062">
        <v>4</v>
      </c>
      <c r="FC1279" s="1062">
        <v>3</v>
      </c>
      <c r="FD1279" s="1062">
        <v>4</v>
      </c>
      <c r="FE1279" s="1062">
        <v>11</v>
      </c>
      <c r="FF1279" s="1082">
        <v>1</v>
      </c>
      <c r="FM1279" s="1062">
        <v>0</v>
      </c>
      <c r="FN1279" s="1124">
        <v>1</v>
      </c>
      <c r="FT1279" s="1062">
        <v>0</v>
      </c>
      <c r="FU1279" s="1076">
        <v>1</v>
      </c>
      <c r="FY1279" s="1062">
        <v>2</v>
      </c>
      <c r="FZ1279" s="1062">
        <v>5</v>
      </c>
      <c r="GA1279" s="1062">
        <v>6</v>
      </c>
      <c r="GB1279" s="590">
        <v>13</v>
      </c>
      <c r="GC1279" s="1139">
        <v>1</v>
      </c>
      <c r="GE1279" s="589">
        <v>18</v>
      </c>
      <c r="GF1279" s="589">
        <v>9</v>
      </c>
      <c r="GG1279" s="589">
        <v>21</v>
      </c>
      <c r="GH1279" s="586">
        <v>2</v>
      </c>
      <c r="GI1279" s="586">
        <v>4</v>
      </c>
      <c r="GJ1279" s="586">
        <v>0</v>
      </c>
      <c r="GK1279" s="586">
        <v>0</v>
      </c>
    </row>
    <row r="1280" spans="1:193" hidden="1" x14ac:dyDescent="0.35">
      <c r="A1280" s="1227">
        <v>44512</v>
      </c>
      <c r="Q1280" s="1062">
        <v>4</v>
      </c>
      <c r="R1280" s="1062">
        <v>0</v>
      </c>
      <c r="S1280" s="1062">
        <v>2</v>
      </c>
      <c r="T1280" s="1062">
        <v>6</v>
      </c>
      <c r="U1280" s="1076">
        <v>1</v>
      </c>
      <c r="W1280" s="1062">
        <v>4</v>
      </c>
      <c r="X1280" s="1062">
        <v>0</v>
      </c>
      <c r="Y1280" s="1062">
        <v>4</v>
      </c>
      <c r="Z1280" s="1062">
        <v>8</v>
      </c>
      <c r="AA1280" s="1076">
        <v>1</v>
      </c>
      <c r="AC1280" s="1062">
        <v>2</v>
      </c>
      <c r="AD1280" s="1062">
        <v>2</v>
      </c>
      <c r="AE1280" s="1062">
        <v>3</v>
      </c>
      <c r="AF1280" s="1062">
        <v>7</v>
      </c>
      <c r="AG1280" s="1076">
        <v>1</v>
      </c>
      <c r="AJ1280" s="1062">
        <v>2</v>
      </c>
      <c r="AK1280" s="1062">
        <v>2</v>
      </c>
      <c r="AL1280" s="1062">
        <v>3</v>
      </c>
      <c r="AM1280" s="1062">
        <v>7</v>
      </c>
      <c r="AN1280" s="1076">
        <v>1</v>
      </c>
      <c r="AQ1280" s="1062">
        <v>0</v>
      </c>
      <c r="AR1280" s="1062">
        <v>0</v>
      </c>
      <c r="AS1280" s="1062">
        <v>3</v>
      </c>
      <c r="AT1280" s="1062">
        <v>3</v>
      </c>
      <c r="AU1280" s="1082">
        <v>0</v>
      </c>
      <c r="AX1280" s="1062">
        <v>0</v>
      </c>
      <c r="AY1280" s="1062">
        <v>0</v>
      </c>
      <c r="AZ1280" s="1062">
        <v>4</v>
      </c>
      <c r="BA1280" s="1062">
        <v>4</v>
      </c>
      <c r="BB1280" s="1082">
        <v>0</v>
      </c>
      <c r="BC1280" s="1082" t="s">
        <v>323</v>
      </c>
      <c r="BM1280" s="1062">
        <v>0</v>
      </c>
      <c r="BN1280" s="1062">
        <v>0</v>
      </c>
      <c r="BO1280" s="1062">
        <v>0</v>
      </c>
      <c r="BP1280" s="1062">
        <v>0</v>
      </c>
      <c r="BQ1280" s="1128">
        <v>1</v>
      </c>
      <c r="BR1280" s="1081">
        <v>0</v>
      </c>
      <c r="BS1280" s="1062">
        <v>0</v>
      </c>
      <c r="BT1280" s="1062">
        <v>0</v>
      </c>
      <c r="BU1280" s="1062">
        <v>0</v>
      </c>
      <c r="BV1280" s="1062">
        <v>0</v>
      </c>
      <c r="BW1280" s="1076">
        <v>1</v>
      </c>
      <c r="CD1280" s="1062">
        <v>0</v>
      </c>
      <c r="CE1280" s="1082">
        <v>0</v>
      </c>
      <c r="CF1280" s="1082" t="s">
        <v>323</v>
      </c>
      <c r="CK1280" s="1062">
        <v>0</v>
      </c>
      <c r="CL1280" s="1082">
        <v>0</v>
      </c>
      <c r="CP1280" s="1062">
        <v>6</v>
      </c>
      <c r="CQ1280" s="1062">
        <v>3</v>
      </c>
      <c r="CR1280" s="1062">
        <v>4</v>
      </c>
      <c r="CS1280" s="1062">
        <v>13</v>
      </c>
      <c r="CT1280" s="1082">
        <v>1</v>
      </c>
      <c r="CU1280" s="1082" t="s">
        <v>323</v>
      </c>
      <c r="CW1280" s="1062">
        <v>6</v>
      </c>
      <c r="CX1280" s="1062">
        <v>3</v>
      </c>
      <c r="CY1280" s="1062">
        <v>4</v>
      </c>
      <c r="CZ1280" s="1062">
        <v>13</v>
      </c>
      <c r="DA1280" s="1082">
        <v>1</v>
      </c>
      <c r="DB1280" s="1082"/>
      <c r="DC1280" s="1082"/>
      <c r="DD1280" s="1082"/>
      <c r="DE1280" s="1082"/>
      <c r="DF1280" s="1082"/>
      <c r="DG1280" s="1082"/>
      <c r="DH1280" s="1082"/>
      <c r="DI1280" s="1082"/>
      <c r="DJ1280" s="1082"/>
      <c r="DK1280" s="1082"/>
      <c r="DL1280" s="1082"/>
      <c r="EF1280" s="1062">
        <v>0</v>
      </c>
      <c r="EG1280" s="1062">
        <v>0</v>
      </c>
      <c r="EH1280" s="1062">
        <v>0</v>
      </c>
      <c r="EI1280" s="1062">
        <v>0</v>
      </c>
      <c r="EJ1280" s="1082">
        <v>1</v>
      </c>
      <c r="EM1280" s="1062">
        <v>0</v>
      </c>
      <c r="EN1280" s="1062">
        <v>0</v>
      </c>
      <c r="EO1280" s="1062">
        <v>0</v>
      </c>
      <c r="EP1280" s="1062">
        <v>0</v>
      </c>
      <c r="EQ1280" s="1082">
        <v>1</v>
      </c>
      <c r="ER1280" s="1082" t="s">
        <v>323</v>
      </c>
      <c r="EU1280" s="1062">
        <v>2</v>
      </c>
      <c r="EV1280" s="1062">
        <v>6</v>
      </c>
      <c r="EW1280" s="1062">
        <v>1</v>
      </c>
      <c r="EX1280" s="1062">
        <v>9</v>
      </c>
      <c r="EY1280" s="1081">
        <v>1</v>
      </c>
      <c r="FB1280" s="1062">
        <v>2</v>
      </c>
      <c r="FC1280" s="1062">
        <v>8</v>
      </c>
      <c r="FD1280" s="1062">
        <v>6</v>
      </c>
      <c r="FE1280" s="1062">
        <v>16</v>
      </c>
      <c r="FF1280" s="1082">
        <v>1</v>
      </c>
      <c r="FM1280" s="1062">
        <v>0</v>
      </c>
      <c r="FN1280" s="1124">
        <v>1</v>
      </c>
      <c r="FT1280" s="1062">
        <v>0</v>
      </c>
      <c r="FU1280" s="1076">
        <v>1</v>
      </c>
      <c r="FY1280" s="1062">
        <v>0</v>
      </c>
      <c r="FZ1280" s="1062">
        <v>0</v>
      </c>
      <c r="GA1280" s="1062">
        <v>2</v>
      </c>
      <c r="GB1280" s="590">
        <v>2</v>
      </c>
      <c r="GC1280" s="1139">
        <v>1</v>
      </c>
      <c r="GE1280" s="589">
        <v>14</v>
      </c>
      <c r="GF1280" s="589">
        <v>11</v>
      </c>
      <c r="GG1280" s="589">
        <v>15</v>
      </c>
      <c r="GH1280" s="586">
        <v>0</v>
      </c>
      <c r="GI1280" s="586">
        <v>0</v>
      </c>
      <c r="GJ1280" s="586">
        <v>0</v>
      </c>
      <c r="GK1280" s="586">
        <v>0</v>
      </c>
    </row>
    <row r="1281" spans="1:193" hidden="1" x14ac:dyDescent="0.35">
      <c r="A1281" s="1225">
        <v>44515</v>
      </c>
      <c r="Q1281" s="1062">
        <v>2</v>
      </c>
      <c r="R1281" s="1062">
        <v>0</v>
      </c>
      <c r="S1281" s="1062">
        <v>4</v>
      </c>
      <c r="T1281" s="1062">
        <v>6</v>
      </c>
      <c r="U1281" s="1076">
        <v>1</v>
      </c>
      <c r="W1281" s="1062">
        <v>2</v>
      </c>
      <c r="X1281" s="1062">
        <v>0</v>
      </c>
      <c r="Y1281" s="1062">
        <v>4</v>
      </c>
      <c r="Z1281" s="1062">
        <v>6</v>
      </c>
      <c r="AA1281" s="1076">
        <v>1</v>
      </c>
      <c r="AC1281" s="1062">
        <v>3</v>
      </c>
      <c r="AD1281" s="1062">
        <v>2</v>
      </c>
      <c r="AE1281" s="1062">
        <v>2</v>
      </c>
      <c r="AF1281" s="1062">
        <v>7</v>
      </c>
      <c r="AG1281" s="1076">
        <v>1</v>
      </c>
      <c r="AJ1281" s="1062">
        <v>4</v>
      </c>
      <c r="AK1281" s="1062">
        <v>3</v>
      </c>
      <c r="AL1281" s="1062">
        <v>3</v>
      </c>
      <c r="AM1281" s="1062">
        <v>10</v>
      </c>
      <c r="AN1281" s="1076">
        <v>1</v>
      </c>
      <c r="AQ1281" s="1062">
        <v>0</v>
      </c>
      <c r="AR1281" s="1062">
        <v>0</v>
      </c>
      <c r="AS1281" s="1062">
        <v>4</v>
      </c>
      <c r="AT1281" s="1062">
        <v>4</v>
      </c>
      <c r="AU1281" s="1082">
        <v>0</v>
      </c>
      <c r="AX1281" s="1062">
        <v>0</v>
      </c>
      <c r="AY1281" s="1062">
        <v>0</v>
      </c>
      <c r="AZ1281" s="1062">
        <v>6</v>
      </c>
      <c r="BA1281" s="1062">
        <v>6</v>
      </c>
      <c r="BB1281" s="1082">
        <v>0</v>
      </c>
      <c r="BC1281" s="1082" t="s">
        <v>323</v>
      </c>
      <c r="BM1281" s="1062">
        <v>1</v>
      </c>
      <c r="BN1281" s="1062">
        <v>3</v>
      </c>
      <c r="BO1281" s="1062">
        <v>3</v>
      </c>
      <c r="BP1281" s="1062">
        <v>7</v>
      </c>
      <c r="BQ1281" s="1128">
        <v>1</v>
      </c>
      <c r="BR1281" s="1081">
        <v>0</v>
      </c>
      <c r="BS1281" s="1062">
        <v>1</v>
      </c>
      <c r="BT1281" s="1062">
        <v>5</v>
      </c>
      <c r="BU1281" s="1062">
        <v>4</v>
      </c>
      <c r="BV1281" s="1062">
        <v>10</v>
      </c>
      <c r="BW1281" s="1076">
        <v>1</v>
      </c>
      <c r="CD1281" s="1062">
        <v>0</v>
      </c>
      <c r="CE1281" s="1082">
        <v>0</v>
      </c>
      <c r="CF1281" s="1082" t="s">
        <v>323</v>
      </c>
      <c r="CK1281" s="1062">
        <v>0</v>
      </c>
      <c r="CL1281" s="1082">
        <v>0</v>
      </c>
      <c r="CP1281" s="1062">
        <v>0</v>
      </c>
      <c r="CQ1281" s="1062">
        <v>0</v>
      </c>
      <c r="CR1281" s="1062">
        <v>0</v>
      </c>
      <c r="CS1281" s="1062">
        <v>0</v>
      </c>
      <c r="CT1281" s="1082">
        <v>1</v>
      </c>
      <c r="CU1281" s="1082" t="s">
        <v>323</v>
      </c>
      <c r="CW1281" s="1062">
        <v>0</v>
      </c>
      <c r="CX1281" s="1062">
        <v>0</v>
      </c>
      <c r="CY1281" s="1062">
        <v>1</v>
      </c>
      <c r="CZ1281" s="1062">
        <v>1</v>
      </c>
      <c r="DA1281" s="1082">
        <v>1</v>
      </c>
      <c r="DB1281" s="1082"/>
      <c r="DC1281" s="1082"/>
      <c r="DD1281" s="1082"/>
      <c r="DE1281" s="1082"/>
      <c r="DF1281" s="1082"/>
      <c r="DG1281" s="1082"/>
      <c r="DH1281" s="1082"/>
      <c r="DI1281" s="1082"/>
      <c r="DJ1281" s="1082"/>
      <c r="DK1281" s="1082"/>
      <c r="DL1281" s="1082"/>
      <c r="EF1281" s="1062">
        <v>0</v>
      </c>
      <c r="EG1281" s="1062">
        <v>0</v>
      </c>
      <c r="EH1281" s="1062">
        <v>0</v>
      </c>
      <c r="EI1281" s="1062">
        <v>0</v>
      </c>
      <c r="EJ1281" s="1082">
        <v>1</v>
      </c>
      <c r="EM1281" s="1062">
        <v>0</v>
      </c>
      <c r="EN1281" s="1062">
        <v>0</v>
      </c>
      <c r="EO1281" s="1062">
        <v>0</v>
      </c>
      <c r="EP1281" s="1062">
        <v>0</v>
      </c>
      <c r="EQ1281" s="1082">
        <v>1</v>
      </c>
      <c r="ER1281" s="1082" t="s">
        <v>323</v>
      </c>
      <c r="EU1281" s="1062">
        <v>1</v>
      </c>
      <c r="EV1281" s="1062">
        <v>4</v>
      </c>
      <c r="EW1281" s="1062">
        <v>3</v>
      </c>
      <c r="EX1281" s="1062">
        <v>8</v>
      </c>
      <c r="EY1281" s="1081">
        <v>1</v>
      </c>
      <c r="FB1281" s="1062">
        <v>1</v>
      </c>
      <c r="FC1281" s="1062">
        <v>5</v>
      </c>
      <c r="FD1281" s="1062">
        <v>5</v>
      </c>
      <c r="FE1281" s="1062">
        <v>11</v>
      </c>
      <c r="FF1281" s="1082">
        <v>1</v>
      </c>
      <c r="FM1281" s="1062">
        <v>0</v>
      </c>
      <c r="FN1281" s="1124">
        <v>1</v>
      </c>
      <c r="FT1281" s="1062">
        <v>0</v>
      </c>
      <c r="FU1281" s="1076">
        <v>1</v>
      </c>
      <c r="FY1281" s="1062">
        <v>1</v>
      </c>
      <c r="FZ1281" s="1062">
        <v>0</v>
      </c>
      <c r="GA1281" s="1062">
        <v>1</v>
      </c>
      <c r="GB1281" s="590">
        <v>2</v>
      </c>
      <c r="GC1281" s="1139">
        <v>1</v>
      </c>
      <c r="GE1281" s="589">
        <v>8</v>
      </c>
      <c r="GF1281" s="589">
        <v>9</v>
      </c>
      <c r="GG1281" s="589">
        <v>17</v>
      </c>
      <c r="GH1281" s="586">
        <v>2</v>
      </c>
      <c r="GI1281" s="586">
        <v>1</v>
      </c>
      <c r="GJ1281" s="586">
        <v>0</v>
      </c>
      <c r="GK1281" s="586">
        <v>0</v>
      </c>
    </row>
    <row r="1282" spans="1:193" hidden="1" x14ac:dyDescent="0.35">
      <c r="A1282" s="1225">
        <v>44516</v>
      </c>
      <c r="Q1282" s="1062">
        <v>2</v>
      </c>
      <c r="R1282" s="1062">
        <v>1</v>
      </c>
      <c r="S1282" s="1062">
        <v>2</v>
      </c>
      <c r="T1282" s="1062">
        <v>5</v>
      </c>
      <c r="U1282" s="1076">
        <v>1</v>
      </c>
      <c r="W1282" s="1062">
        <v>3</v>
      </c>
      <c r="X1282" s="1062">
        <v>1</v>
      </c>
      <c r="Y1282" s="1062">
        <v>4</v>
      </c>
      <c r="Z1282" s="1062">
        <v>8</v>
      </c>
      <c r="AA1282" s="1076">
        <v>1</v>
      </c>
      <c r="AC1282" s="1062">
        <v>2</v>
      </c>
      <c r="AD1282" s="1062">
        <v>0</v>
      </c>
      <c r="AE1282" s="1062">
        <v>3</v>
      </c>
      <c r="AF1282" s="1062">
        <v>5</v>
      </c>
      <c r="AG1282" s="1076">
        <v>1</v>
      </c>
      <c r="AJ1282" s="1062">
        <v>2</v>
      </c>
      <c r="AK1282" s="1062">
        <v>0</v>
      </c>
      <c r="AL1282" s="1062">
        <v>4</v>
      </c>
      <c r="AM1282" s="1062">
        <v>6</v>
      </c>
      <c r="AN1282" s="1076">
        <v>1</v>
      </c>
      <c r="AQ1282" s="1062">
        <v>0</v>
      </c>
      <c r="AR1282" s="1062">
        <v>0</v>
      </c>
      <c r="AS1282" s="1062">
        <v>4</v>
      </c>
      <c r="AT1282" s="1062">
        <v>4</v>
      </c>
      <c r="AU1282" s="1082">
        <v>0</v>
      </c>
      <c r="AX1282" s="1062">
        <v>0</v>
      </c>
      <c r="AY1282" s="1062">
        <v>0</v>
      </c>
      <c r="AZ1282" s="1062">
        <v>7</v>
      </c>
      <c r="BA1282" s="1062">
        <v>7</v>
      </c>
      <c r="BB1282" s="1082">
        <v>0</v>
      </c>
      <c r="BC1282" s="1082" t="s">
        <v>323</v>
      </c>
      <c r="BM1282" s="1062">
        <v>3</v>
      </c>
      <c r="BN1282" s="1062">
        <v>2</v>
      </c>
      <c r="BO1282" s="1062">
        <v>2</v>
      </c>
      <c r="BP1282" s="1062">
        <v>7</v>
      </c>
      <c r="BQ1282" s="1128">
        <v>1</v>
      </c>
      <c r="BR1282" s="1081">
        <v>0</v>
      </c>
      <c r="BS1282" s="1062">
        <v>3</v>
      </c>
      <c r="BT1282" s="1062">
        <v>3</v>
      </c>
      <c r="BU1282" s="1062">
        <v>4</v>
      </c>
      <c r="BV1282" s="1062">
        <v>10</v>
      </c>
      <c r="BW1282" s="1076">
        <v>1</v>
      </c>
      <c r="CD1282" s="1062">
        <v>0</v>
      </c>
      <c r="CE1282" s="1082">
        <v>0</v>
      </c>
      <c r="CF1282" s="1082" t="s">
        <v>323</v>
      </c>
      <c r="CK1282" s="1062">
        <v>0</v>
      </c>
      <c r="CL1282" s="1082">
        <v>0</v>
      </c>
      <c r="CP1282" s="1062">
        <v>0</v>
      </c>
      <c r="CQ1282" s="1062">
        <v>0</v>
      </c>
      <c r="CR1282" s="1062">
        <v>0</v>
      </c>
      <c r="CS1282" s="1062">
        <v>0</v>
      </c>
      <c r="CT1282" s="1082">
        <v>1</v>
      </c>
      <c r="CU1282" s="1082" t="s">
        <v>323</v>
      </c>
      <c r="CW1282" s="1062">
        <v>1</v>
      </c>
      <c r="CX1282" s="1062">
        <v>0</v>
      </c>
      <c r="CY1282" s="1062">
        <v>0</v>
      </c>
      <c r="CZ1282" s="1062">
        <v>1</v>
      </c>
      <c r="DA1282" s="1082">
        <v>1</v>
      </c>
      <c r="DB1282" s="1082"/>
      <c r="DC1282" s="1082"/>
      <c r="DD1282" s="1082"/>
      <c r="DE1282" s="1082"/>
      <c r="DF1282" s="1082"/>
      <c r="DG1282" s="1082"/>
      <c r="DH1282" s="1082"/>
      <c r="DI1282" s="1082"/>
      <c r="DJ1282" s="1082"/>
      <c r="DK1282" s="1082"/>
      <c r="DL1282" s="1082"/>
      <c r="EF1282" s="1062">
        <v>5</v>
      </c>
      <c r="EG1282" s="1062">
        <v>1</v>
      </c>
      <c r="EH1282" s="1062">
        <v>3</v>
      </c>
      <c r="EI1282" s="1062">
        <v>9</v>
      </c>
      <c r="EJ1282" s="1082">
        <v>1</v>
      </c>
      <c r="EM1282" s="1062">
        <v>6</v>
      </c>
      <c r="EN1282" s="1062">
        <v>2</v>
      </c>
      <c r="EO1282" s="1062">
        <v>4</v>
      </c>
      <c r="EP1282" s="1062">
        <v>12</v>
      </c>
      <c r="EQ1282" s="1082">
        <v>1</v>
      </c>
      <c r="ER1282" s="1082" t="s">
        <v>323</v>
      </c>
      <c r="EU1282" s="1062">
        <v>2</v>
      </c>
      <c r="EV1282" s="1062">
        <v>4</v>
      </c>
      <c r="EW1282" s="1062">
        <v>5</v>
      </c>
      <c r="EX1282" s="1062">
        <v>11</v>
      </c>
      <c r="EY1282" s="1081">
        <v>1</v>
      </c>
      <c r="FB1282" s="1062">
        <v>2</v>
      </c>
      <c r="FC1282" s="1062">
        <v>5</v>
      </c>
      <c r="FD1282" s="1062">
        <v>7</v>
      </c>
      <c r="FE1282" s="1062">
        <v>14</v>
      </c>
      <c r="FF1282" s="1082">
        <v>1</v>
      </c>
      <c r="FM1282" s="1062">
        <v>0</v>
      </c>
      <c r="FN1282" s="1124">
        <v>1</v>
      </c>
      <c r="FT1282" s="1062">
        <v>0</v>
      </c>
      <c r="FU1282" s="1076">
        <v>1</v>
      </c>
      <c r="FY1282" s="1062">
        <v>0</v>
      </c>
      <c r="FZ1282" s="1062">
        <v>0</v>
      </c>
      <c r="GA1282" s="1062">
        <v>2</v>
      </c>
      <c r="GB1282" s="590">
        <v>2</v>
      </c>
      <c r="GC1282" s="1139">
        <v>1</v>
      </c>
      <c r="GE1282" s="589">
        <v>14</v>
      </c>
      <c r="GF1282" s="589">
        <v>8</v>
      </c>
      <c r="GG1282" s="589">
        <v>21</v>
      </c>
      <c r="GH1282" s="586">
        <v>0</v>
      </c>
      <c r="GI1282" s="586">
        <v>2</v>
      </c>
      <c r="GJ1282" s="586">
        <v>0</v>
      </c>
      <c r="GK1282" s="586">
        <v>0</v>
      </c>
    </row>
    <row r="1283" spans="1:193" hidden="1" x14ac:dyDescent="0.35">
      <c r="A1283" s="1225">
        <v>44517</v>
      </c>
      <c r="Q1283" s="1062">
        <v>4</v>
      </c>
      <c r="R1283" s="1062">
        <v>0</v>
      </c>
      <c r="S1283" s="1062">
        <v>5</v>
      </c>
      <c r="T1283" s="1062">
        <v>9</v>
      </c>
      <c r="U1283" s="1076">
        <v>1</v>
      </c>
      <c r="W1283" s="1062">
        <v>4</v>
      </c>
      <c r="X1283" s="1062">
        <v>0</v>
      </c>
      <c r="Y1283" s="1062">
        <v>6</v>
      </c>
      <c r="Z1283" s="1062">
        <v>10</v>
      </c>
      <c r="AA1283" s="1076">
        <v>1</v>
      </c>
      <c r="AC1283" s="1062">
        <v>4</v>
      </c>
      <c r="AD1283" s="1062">
        <v>1</v>
      </c>
      <c r="AE1283" s="1062">
        <v>5</v>
      </c>
      <c r="AF1283" s="1062">
        <v>10</v>
      </c>
      <c r="AG1283" s="1076">
        <v>1</v>
      </c>
      <c r="AJ1283" s="1062">
        <v>4</v>
      </c>
      <c r="AK1283" s="1062">
        <v>1</v>
      </c>
      <c r="AL1283" s="1062">
        <v>5</v>
      </c>
      <c r="AM1283" s="1062">
        <v>10</v>
      </c>
      <c r="AN1283" s="1076">
        <v>1</v>
      </c>
      <c r="AQ1283" s="1062">
        <v>0</v>
      </c>
      <c r="AR1283" s="1062">
        <v>0</v>
      </c>
      <c r="AS1283" s="1062">
        <v>4</v>
      </c>
      <c r="AT1283" s="1062">
        <v>4</v>
      </c>
      <c r="AU1283" s="1082">
        <v>0</v>
      </c>
      <c r="AX1283" s="1062">
        <v>0</v>
      </c>
      <c r="AY1283" s="1062">
        <v>0</v>
      </c>
      <c r="AZ1283" s="1062">
        <v>5</v>
      </c>
      <c r="BA1283" s="1062">
        <v>5</v>
      </c>
      <c r="BB1283" s="1082">
        <v>0</v>
      </c>
      <c r="BC1283" s="1082" t="s">
        <v>323</v>
      </c>
      <c r="BM1283" s="1062">
        <v>5</v>
      </c>
      <c r="BN1283" s="1062">
        <v>0</v>
      </c>
      <c r="BO1283" s="1062">
        <v>3</v>
      </c>
      <c r="BP1283" s="1062">
        <v>8</v>
      </c>
      <c r="BQ1283" s="1128">
        <v>1</v>
      </c>
      <c r="BR1283" s="1081">
        <v>0</v>
      </c>
      <c r="BS1283" s="1062">
        <v>5</v>
      </c>
      <c r="BT1283" s="1062">
        <v>0</v>
      </c>
      <c r="BU1283" s="1062">
        <v>4</v>
      </c>
      <c r="BV1283" s="1062">
        <v>9</v>
      </c>
      <c r="BW1283" s="1076">
        <v>1</v>
      </c>
      <c r="CD1283" s="1062">
        <v>0</v>
      </c>
      <c r="CE1283" s="1082">
        <v>0</v>
      </c>
      <c r="CF1283" s="1082" t="s">
        <v>323</v>
      </c>
      <c r="CK1283" s="1062">
        <v>0</v>
      </c>
      <c r="CL1283" s="1082">
        <v>0</v>
      </c>
      <c r="CP1283" s="1062">
        <v>1</v>
      </c>
      <c r="CQ1283" s="1062">
        <v>0</v>
      </c>
      <c r="CR1283" s="1062">
        <v>0</v>
      </c>
      <c r="CS1283" s="1062">
        <v>1</v>
      </c>
      <c r="CT1283" s="1082">
        <v>1</v>
      </c>
      <c r="CU1283" s="1082" t="s">
        <v>323</v>
      </c>
      <c r="CW1283" s="1062">
        <v>1</v>
      </c>
      <c r="CX1283" s="1062">
        <v>0</v>
      </c>
      <c r="CY1283" s="1062">
        <v>0</v>
      </c>
      <c r="CZ1283" s="1062">
        <v>1</v>
      </c>
      <c r="DA1283" s="1082">
        <v>1</v>
      </c>
      <c r="DB1283" s="1082"/>
      <c r="DC1283" s="1082"/>
      <c r="DD1283" s="1082"/>
      <c r="DE1283" s="1082"/>
      <c r="DF1283" s="1082"/>
      <c r="DG1283" s="1082"/>
      <c r="DH1283" s="1082"/>
      <c r="DI1283" s="1082"/>
      <c r="DJ1283" s="1082"/>
      <c r="DK1283" s="1082"/>
      <c r="DL1283" s="1082"/>
      <c r="EF1283" s="1062">
        <v>4</v>
      </c>
      <c r="EG1283" s="1062">
        <v>1</v>
      </c>
      <c r="EH1283" s="1062">
        <v>5</v>
      </c>
      <c r="EI1283" s="1062">
        <v>10</v>
      </c>
      <c r="EJ1283" s="1082">
        <v>1</v>
      </c>
      <c r="EM1283" s="1062">
        <v>4</v>
      </c>
      <c r="EN1283" s="1062">
        <v>2</v>
      </c>
      <c r="EO1283" s="1062">
        <v>14</v>
      </c>
      <c r="EP1283" s="1062">
        <v>20</v>
      </c>
      <c r="EQ1283" s="1082">
        <v>1</v>
      </c>
      <c r="ER1283" s="1082" t="s">
        <v>323</v>
      </c>
      <c r="EU1283" s="1062">
        <v>2</v>
      </c>
      <c r="EV1283" s="1062">
        <v>2</v>
      </c>
      <c r="EW1283" s="1062">
        <v>6</v>
      </c>
      <c r="EX1283" s="1062">
        <v>10</v>
      </c>
      <c r="EY1283" s="1081">
        <v>1</v>
      </c>
      <c r="FB1283" s="1062">
        <v>2</v>
      </c>
      <c r="FC1283" s="1062">
        <v>4</v>
      </c>
      <c r="FD1283" s="1062">
        <v>9</v>
      </c>
      <c r="FE1283" s="1062">
        <v>15</v>
      </c>
      <c r="FF1283" s="1082">
        <v>1</v>
      </c>
      <c r="FM1283" s="1062">
        <v>0</v>
      </c>
      <c r="FN1283" s="1124">
        <v>1</v>
      </c>
      <c r="FT1283" s="1062">
        <v>0</v>
      </c>
      <c r="FU1283" s="1076">
        <v>1</v>
      </c>
      <c r="FY1283" s="1062">
        <v>0</v>
      </c>
      <c r="FZ1283" s="1062">
        <v>2</v>
      </c>
      <c r="GA1283" s="1062">
        <v>2</v>
      </c>
      <c r="GB1283" s="590">
        <v>4</v>
      </c>
      <c r="GC1283" s="1139">
        <v>1</v>
      </c>
      <c r="GE1283" s="589">
        <v>20</v>
      </c>
      <c r="GF1283" s="589">
        <v>6</v>
      </c>
      <c r="GG1283" s="589">
        <v>30</v>
      </c>
      <c r="GH1283" s="586">
        <v>0</v>
      </c>
      <c r="GI1283" s="586">
        <v>0</v>
      </c>
      <c r="GJ1283" s="586">
        <v>0</v>
      </c>
      <c r="GK1283" s="586">
        <v>0</v>
      </c>
    </row>
    <row r="1284" spans="1:193" hidden="1" x14ac:dyDescent="0.35">
      <c r="A1284" s="1225">
        <v>44518</v>
      </c>
      <c r="Q1284" s="1062">
        <v>3</v>
      </c>
      <c r="R1284" s="1062">
        <v>1</v>
      </c>
      <c r="S1284" s="1062">
        <v>5</v>
      </c>
      <c r="T1284" s="1062">
        <v>9</v>
      </c>
      <c r="U1284" s="1076">
        <v>1</v>
      </c>
      <c r="W1284" s="1062">
        <v>3</v>
      </c>
      <c r="X1284" s="1062">
        <v>1</v>
      </c>
      <c r="Y1284" s="1062">
        <v>5</v>
      </c>
      <c r="Z1284" s="1062">
        <v>9</v>
      </c>
      <c r="AA1284" s="1076">
        <v>1</v>
      </c>
      <c r="AC1284" s="1062">
        <v>0</v>
      </c>
      <c r="AD1284" s="1062">
        <v>0</v>
      </c>
      <c r="AE1284" s="1062">
        <v>1</v>
      </c>
      <c r="AF1284" s="1062">
        <v>1</v>
      </c>
      <c r="AG1284" s="1076">
        <v>1</v>
      </c>
      <c r="AJ1284" s="1062">
        <v>0</v>
      </c>
      <c r="AK1284" s="1062">
        <v>1</v>
      </c>
      <c r="AL1284" s="1062">
        <v>1</v>
      </c>
      <c r="AM1284" s="1062">
        <v>2</v>
      </c>
      <c r="AN1284" s="1076">
        <v>1</v>
      </c>
      <c r="AQ1284" s="1062">
        <v>2</v>
      </c>
      <c r="AR1284" s="1062">
        <v>1</v>
      </c>
      <c r="AS1284" s="1062">
        <v>4</v>
      </c>
      <c r="AT1284" s="1062">
        <v>7</v>
      </c>
      <c r="AU1284" s="1082">
        <v>0</v>
      </c>
      <c r="AX1284" s="1062">
        <v>2</v>
      </c>
      <c r="AY1284" s="1062">
        <v>2</v>
      </c>
      <c r="AZ1284" s="1062">
        <v>4</v>
      </c>
      <c r="BA1284" s="1062">
        <v>8</v>
      </c>
      <c r="BB1284" s="1082">
        <v>0</v>
      </c>
      <c r="BC1284" s="1082" t="s">
        <v>323</v>
      </c>
      <c r="BM1284" s="1062">
        <v>1</v>
      </c>
      <c r="BN1284" s="1062">
        <v>2</v>
      </c>
      <c r="BO1284" s="1062">
        <v>4</v>
      </c>
      <c r="BP1284" s="1062">
        <v>7</v>
      </c>
      <c r="BQ1284" s="1128">
        <v>1</v>
      </c>
      <c r="BR1284" s="1081">
        <v>0</v>
      </c>
      <c r="BS1284" s="1062">
        <v>1</v>
      </c>
      <c r="BT1284" s="1062">
        <v>2</v>
      </c>
      <c r="BU1284" s="1062">
        <v>4</v>
      </c>
      <c r="BV1284" s="1062">
        <v>7</v>
      </c>
      <c r="BW1284" s="1076">
        <v>1</v>
      </c>
      <c r="CD1284" s="1062">
        <v>0</v>
      </c>
      <c r="CE1284" s="1082">
        <v>0</v>
      </c>
      <c r="CF1284" s="1082" t="s">
        <v>323</v>
      </c>
      <c r="CK1284" s="1062">
        <v>0</v>
      </c>
      <c r="CL1284" s="1082">
        <v>0</v>
      </c>
      <c r="CP1284" s="1062">
        <v>0</v>
      </c>
      <c r="CQ1284" s="1062">
        <v>0</v>
      </c>
      <c r="CR1284" s="1062">
        <v>0</v>
      </c>
      <c r="CS1284" s="1062">
        <v>0</v>
      </c>
      <c r="CT1284" s="1082">
        <v>1</v>
      </c>
      <c r="CU1284" s="1082" t="s">
        <v>323</v>
      </c>
      <c r="CW1284" s="1062">
        <v>0</v>
      </c>
      <c r="CX1284" s="1062">
        <v>0</v>
      </c>
      <c r="CY1284" s="1062">
        <v>0</v>
      </c>
      <c r="CZ1284" s="1062">
        <v>0</v>
      </c>
      <c r="DA1284" s="1082">
        <v>1</v>
      </c>
      <c r="DB1284" s="1082"/>
      <c r="DC1284" s="1082"/>
      <c r="DD1284" s="1082"/>
      <c r="DE1284" s="1082"/>
      <c r="DF1284" s="1082"/>
      <c r="DG1284" s="1082"/>
      <c r="DH1284" s="1082"/>
      <c r="DI1284" s="1082"/>
      <c r="DJ1284" s="1082"/>
      <c r="DK1284" s="1082"/>
      <c r="DL1284" s="1082"/>
      <c r="EF1284" s="1062">
        <v>5</v>
      </c>
      <c r="EG1284" s="1062">
        <v>2</v>
      </c>
      <c r="EH1284" s="1062">
        <v>3</v>
      </c>
      <c r="EI1284" s="1062">
        <v>10</v>
      </c>
      <c r="EJ1284" s="1082">
        <v>1</v>
      </c>
      <c r="EM1284" s="1062">
        <v>7</v>
      </c>
      <c r="EN1284" s="1062">
        <v>2</v>
      </c>
      <c r="EO1284" s="1062">
        <v>6</v>
      </c>
      <c r="EP1284" s="1062">
        <v>15</v>
      </c>
      <c r="EQ1284" s="1082">
        <v>1</v>
      </c>
      <c r="ER1284" s="1082" t="s">
        <v>323</v>
      </c>
      <c r="EU1284" s="1062">
        <v>1</v>
      </c>
      <c r="EV1284" s="1062">
        <v>3</v>
      </c>
      <c r="EW1284" s="1062">
        <v>2</v>
      </c>
      <c r="EX1284" s="1062">
        <v>6</v>
      </c>
      <c r="EY1284" s="1081">
        <v>1</v>
      </c>
      <c r="FB1284" s="1062">
        <v>1</v>
      </c>
      <c r="FC1284" s="1062">
        <v>3</v>
      </c>
      <c r="FD1284" s="1062">
        <v>2</v>
      </c>
      <c r="FE1284" s="1062">
        <v>6</v>
      </c>
      <c r="FF1284" s="1082">
        <v>1</v>
      </c>
      <c r="FM1284" s="1062">
        <v>0</v>
      </c>
      <c r="FN1284" s="1124">
        <v>1</v>
      </c>
      <c r="FT1284" s="1062">
        <v>0</v>
      </c>
      <c r="FU1284" s="1076">
        <v>1</v>
      </c>
      <c r="FY1284" s="1062">
        <v>0</v>
      </c>
      <c r="FZ1284" s="1062">
        <v>0</v>
      </c>
      <c r="GA1284" s="1062">
        <v>2</v>
      </c>
      <c r="GB1284" s="590">
        <v>2</v>
      </c>
      <c r="GC1284" s="1139">
        <v>1</v>
      </c>
      <c r="GE1284" s="589">
        <v>12</v>
      </c>
      <c r="GF1284" s="589">
        <v>9</v>
      </c>
      <c r="GG1284" s="589">
        <v>21</v>
      </c>
      <c r="GH1284" s="586">
        <v>0</v>
      </c>
      <c r="GI1284" s="586">
        <v>5</v>
      </c>
      <c r="GJ1284" s="586">
        <v>0</v>
      </c>
      <c r="GK1284" s="586">
        <v>0</v>
      </c>
    </row>
    <row r="1285" spans="1:193" hidden="1" x14ac:dyDescent="0.35">
      <c r="A1285" s="1227">
        <v>44519</v>
      </c>
      <c r="Q1285" s="1062">
        <v>2</v>
      </c>
      <c r="R1285" s="1062">
        <v>0</v>
      </c>
      <c r="S1285" s="1062">
        <v>2</v>
      </c>
      <c r="T1285" s="1062">
        <v>4</v>
      </c>
      <c r="U1285" s="1076">
        <v>1</v>
      </c>
      <c r="W1285" s="1062">
        <v>2</v>
      </c>
      <c r="X1285" s="1062">
        <v>0</v>
      </c>
      <c r="Y1285" s="1062">
        <v>3</v>
      </c>
      <c r="Z1285" s="1062">
        <v>5</v>
      </c>
      <c r="AA1285" s="1076">
        <v>1</v>
      </c>
      <c r="AC1285" s="1062">
        <v>4</v>
      </c>
      <c r="AD1285" s="1062">
        <v>0</v>
      </c>
      <c r="AE1285" s="1062">
        <v>3</v>
      </c>
      <c r="AF1285" s="1062">
        <v>7</v>
      </c>
      <c r="AG1285" s="1076">
        <v>1</v>
      </c>
      <c r="AJ1285" s="1062">
        <v>4</v>
      </c>
      <c r="AK1285" s="1062">
        <v>2</v>
      </c>
      <c r="AL1285" s="1062">
        <v>3</v>
      </c>
      <c r="AM1285" s="1062">
        <v>9</v>
      </c>
      <c r="AN1285" s="1076">
        <v>1</v>
      </c>
      <c r="AQ1285" s="1062">
        <v>1</v>
      </c>
      <c r="AR1285" s="1062">
        <v>0</v>
      </c>
      <c r="AS1285" s="1062">
        <v>2</v>
      </c>
      <c r="AT1285" s="1062">
        <v>3</v>
      </c>
      <c r="AU1285" s="1082">
        <v>0</v>
      </c>
      <c r="AX1285" s="1062">
        <v>1</v>
      </c>
      <c r="AY1285" s="1062">
        <v>0</v>
      </c>
      <c r="AZ1285" s="1062">
        <v>3</v>
      </c>
      <c r="BA1285" s="1062">
        <v>4</v>
      </c>
      <c r="BB1285" s="1082">
        <v>0</v>
      </c>
      <c r="BC1285" s="1082" t="s">
        <v>323</v>
      </c>
      <c r="BM1285" s="1062">
        <v>3</v>
      </c>
      <c r="BN1285" s="1062">
        <v>0</v>
      </c>
      <c r="BO1285" s="1062">
        <v>2</v>
      </c>
      <c r="BP1285" s="1062">
        <v>5</v>
      </c>
      <c r="BQ1285" s="1128">
        <v>1</v>
      </c>
      <c r="BR1285" s="1081">
        <v>0</v>
      </c>
      <c r="BS1285" s="1062">
        <v>4</v>
      </c>
      <c r="BT1285" s="1062">
        <v>0</v>
      </c>
      <c r="BU1285" s="1062">
        <v>6</v>
      </c>
      <c r="BV1285" s="1062">
        <v>10</v>
      </c>
      <c r="BW1285" s="1076">
        <v>1</v>
      </c>
      <c r="CD1285" s="1062">
        <v>0</v>
      </c>
      <c r="CE1285" s="1082">
        <v>0</v>
      </c>
      <c r="CF1285" s="1082" t="s">
        <v>323</v>
      </c>
      <c r="CK1285" s="1062">
        <v>0</v>
      </c>
      <c r="CL1285" s="1082">
        <v>0</v>
      </c>
      <c r="CP1285" s="1062">
        <v>2</v>
      </c>
      <c r="CQ1285" s="1062">
        <v>0</v>
      </c>
      <c r="CR1285" s="1062">
        <v>0</v>
      </c>
      <c r="CS1285" s="1062">
        <v>2</v>
      </c>
      <c r="CT1285" s="1082">
        <v>1</v>
      </c>
      <c r="CU1285" s="1082" t="s">
        <v>323</v>
      </c>
      <c r="CW1285" s="1062">
        <v>2</v>
      </c>
      <c r="CX1285" s="1062">
        <v>0</v>
      </c>
      <c r="CY1285" s="1062">
        <v>0</v>
      </c>
      <c r="CZ1285" s="1062">
        <v>2</v>
      </c>
      <c r="DA1285" s="1082">
        <v>1</v>
      </c>
      <c r="DB1285" s="1082"/>
      <c r="DC1285" s="1082"/>
      <c r="DD1285" s="1082"/>
      <c r="DE1285" s="1082"/>
      <c r="DF1285" s="1082"/>
      <c r="DG1285" s="1082"/>
      <c r="DH1285" s="1082"/>
      <c r="DI1285" s="1082"/>
      <c r="DJ1285" s="1082"/>
      <c r="DK1285" s="1082"/>
      <c r="DL1285" s="1082"/>
      <c r="EF1285" s="1062">
        <v>6</v>
      </c>
      <c r="EG1285" s="1062">
        <v>1</v>
      </c>
      <c r="EH1285" s="1062">
        <v>3</v>
      </c>
      <c r="EI1285" s="1062">
        <v>10</v>
      </c>
      <c r="EJ1285" s="1082">
        <v>1</v>
      </c>
      <c r="EM1285" s="1062">
        <v>8</v>
      </c>
      <c r="EN1285" s="1062">
        <v>1</v>
      </c>
      <c r="EO1285" s="1062">
        <v>10</v>
      </c>
      <c r="EP1285" s="1062">
        <v>19</v>
      </c>
      <c r="EQ1285" s="1082">
        <v>1</v>
      </c>
      <c r="ER1285" s="1082" t="s">
        <v>323</v>
      </c>
      <c r="EU1285" s="1062">
        <v>3</v>
      </c>
      <c r="EV1285" s="1062">
        <v>1</v>
      </c>
      <c r="EW1285" s="1062">
        <v>3</v>
      </c>
      <c r="EX1285" s="1062">
        <v>7</v>
      </c>
      <c r="EY1285" s="1081">
        <v>1</v>
      </c>
      <c r="FB1285" s="1062">
        <v>3</v>
      </c>
      <c r="FC1285" s="1062">
        <v>2</v>
      </c>
      <c r="FD1285" s="1062">
        <v>10</v>
      </c>
      <c r="FE1285" s="1062">
        <v>15</v>
      </c>
      <c r="FF1285" s="1082">
        <v>1</v>
      </c>
      <c r="FM1285" s="1062">
        <v>0</v>
      </c>
      <c r="FN1285" s="1124">
        <v>1</v>
      </c>
      <c r="FT1285" s="1062">
        <v>0</v>
      </c>
      <c r="FU1285" s="1076">
        <v>1</v>
      </c>
      <c r="FY1285" s="1062">
        <v>0</v>
      </c>
      <c r="FZ1285" s="1062">
        <v>1</v>
      </c>
      <c r="GA1285" s="1062">
        <v>0</v>
      </c>
      <c r="GB1285" s="590">
        <v>1</v>
      </c>
      <c r="GC1285" s="1139">
        <v>1</v>
      </c>
      <c r="GE1285" s="589">
        <v>21</v>
      </c>
      <c r="GF1285" s="589">
        <v>3</v>
      </c>
      <c r="GG1285" s="589">
        <v>15</v>
      </c>
      <c r="GH1285" s="586">
        <v>0</v>
      </c>
      <c r="GI1285" s="586">
        <v>0</v>
      </c>
      <c r="GJ1285" s="586">
        <v>0</v>
      </c>
      <c r="GK1285" s="586">
        <v>0</v>
      </c>
    </row>
    <row r="1286" spans="1:193" hidden="1" x14ac:dyDescent="0.35">
      <c r="A1286" s="1225">
        <v>44522</v>
      </c>
      <c r="Q1286" s="1062">
        <v>0</v>
      </c>
      <c r="R1286" s="1062">
        <v>0</v>
      </c>
      <c r="S1286" s="1062">
        <v>0</v>
      </c>
      <c r="T1286" s="1062">
        <v>0</v>
      </c>
      <c r="U1286" s="1076">
        <v>1</v>
      </c>
      <c r="W1286" s="1062">
        <v>0</v>
      </c>
      <c r="X1286" s="1062">
        <v>0</v>
      </c>
      <c r="Y1286" s="1062">
        <v>0</v>
      </c>
      <c r="Z1286" s="1062">
        <v>0</v>
      </c>
      <c r="AA1286" s="1076">
        <v>1</v>
      </c>
      <c r="AC1286" s="1062">
        <v>5</v>
      </c>
      <c r="AD1286" s="1062">
        <v>1</v>
      </c>
      <c r="AE1286" s="1062">
        <v>5</v>
      </c>
      <c r="AF1286" s="1062">
        <v>11</v>
      </c>
      <c r="AG1286" s="1076">
        <v>1</v>
      </c>
      <c r="AJ1286" s="1062">
        <v>5</v>
      </c>
      <c r="AK1286" s="1062">
        <v>1</v>
      </c>
      <c r="AL1286" s="1062">
        <v>6</v>
      </c>
      <c r="AM1286" s="1062">
        <v>12</v>
      </c>
      <c r="AN1286" s="1076">
        <v>1</v>
      </c>
      <c r="AQ1286" s="1062">
        <v>2</v>
      </c>
      <c r="AR1286" s="1062">
        <v>4</v>
      </c>
      <c r="AS1286" s="1062">
        <v>5</v>
      </c>
      <c r="AT1286" s="1062">
        <v>11</v>
      </c>
      <c r="AU1286" s="1082">
        <v>0</v>
      </c>
      <c r="AX1286" s="1062">
        <v>2</v>
      </c>
      <c r="AY1286" s="1062">
        <v>4</v>
      </c>
      <c r="AZ1286" s="1062">
        <v>5</v>
      </c>
      <c r="BA1286" s="1062">
        <v>11</v>
      </c>
      <c r="BB1286" s="1082">
        <v>0</v>
      </c>
      <c r="BC1286" s="1082" t="s">
        <v>323</v>
      </c>
      <c r="BM1286" s="1062">
        <v>2</v>
      </c>
      <c r="BN1286" s="1062">
        <v>0</v>
      </c>
      <c r="BO1286" s="1062">
        <v>4</v>
      </c>
      <c r="BP1286" s="1062">
        <v>6</v>
      </c>
      <c r="BQ1286" s="1128">
        <v>1</v>
      </c>
      <c r="BR1286" s="1081">
        <v>0</v>
      </c>
      <c r="BS1286" s="1062">
        <v>2</v>
      </c>
      <c r="BT1286" s="1062">
        <v>0</v>
      </c>
      <c r="BU1286" s="1062">
        <v>5</v>
      </c>
      <c r="BV1286" s="1062">
        <v>7</v>
      </c>
      <c r="BW1286" s="1076">
        <v>1</v>
      </c>
      <c r="CD1286" s="1062">
        <v>0</v>
      </c>
      <c r="CE1286" s="1082">
        <v>0</v>
      </c>
      <c r="CF1286" s="1082" t="s">
        <v>323</v>
      </c>
      <c r="CK1286" s="1062">
        <v>0</v>
      </c>
      <c r="CL1286" s="1082">
        <v>0</v>
      </c>
      <c r="CP1286" s="1062">
        <v>1</v>
      </c>
      <c r="CQ1286" s="1062">
        <v>0</v>
      </c>
      <c r="CR1286" s="1062">
        <v>0</v>
      </c>
      <c r="CS1286" s="1062">
        <v>1</v>
      </c>
      <c r="CT1286" s="1082">
        <v>1</v>
      </c>
      <c r="CU1286" s="1082" t="s">
        <v>323</v>
      </c>
      <c r="CW1286" s="1062">
        <v>1</v>
      </c>
      <c r="CX1286" s="1062">
        <v>0</v>
      </c>
      <c r="CY1286" s="1062">
        <v>0</v>
      </c>
      <c r="CZ1286" s="1062">
        <v>1</v>
      </c>
      <c r="DA1286" s="1082">
        <v>1</v>
      </c>
      <c r="DB1286" s="1082"/>
      <c r="DC1286" s="1082"/>
      <c r="DD1286" s="1082"/>
      <c r="DE1286" s="1082"/>
      <c r="DF1286" s="1082"/>
      <c r="DG1286" s="1082"/>
      <c r="DH1286" s="1082"/>
      <c r="DI1286" s="1082"/>
      <c r="DJ1286" s="1082"/>
      <c r="DK1286" s="1082"/>
      <c r="DL1286" s="1082"/>
      <c r="EF1286" s="1062">
        <v>6</v>
      </c>
      <c r="EG1286" s="1062">
        <v>1</v>
      </c>
      <c r="EH1286" s="1062">
        <v>5</v>
      </c>
      <c r="EI1286" s="1062">
        <v>12</v>
      </c>
      <c r="EJ1286" s="1082">
        <v>1</v>
      </c>
      <c r="EM1286" s="1062">
        <v>6</v>
      </c>
      <c r="EN1286" s="1062">
        <v>2</v>
      </c>
      <c r="EO1286" s="1062">
        <v>10</v>
      </c>
      <c r="EP1286" s="1062">
        <v>18</v>
      </c>
      <c r="EQ1286" s="1082">
        <v>1</v>
      </c>
      <c r="ER1286" s="1082" t="s">
        <v>323</v>
      </c>
      <c r="EU1286" s="1062">
        <v>0</v>
      </c>
      <c r="EV1286" s="1062">
        <v>0</v>
      </c>
      <c r="EW1286" s="1062">
        <v>0</v>
      </c>
      <c r="EX1286" s="1062">
        <v>0</v>
      </c>
      <c r="EY1286" s="1081">
        <v>1</v>
      </c>
      <c r="FB1286" s="1062">
        <v>0</v>
      </c>
      <c r="FC1286" s="1062">
        <v>0</v>
      </c>
      <c r="FD1286" s="1062">
        <v>0</v>
      </c>
      <c r="FE1286" s="1062">
        <v>0</v>
      </c>
      <c r="FF1286" s="1082">
        <v>1</v>
      </c>
      <c r="FM1286" s="1062">
        <v>0</v>
      </c>
      <c r="FN1286" s="1124">
        <v>1</v>
      </c>
      <c r="FT1286" s="1062">
        <v>0</v>
      </c>
      <c r="FU1286" s="1076">
        <v>1</v>
      </c>
      <c r="FY1286" s="1062">
        <v>0</v>
      </c>
      <c r="FZ1286" s="1062">
        <v>0</v>
      </c>
      <c r="GA1286" s="1062">
        <v>0</v>
      </c>
      <c r="GB1286" s="590">
        <v>0</v>
      </c>
      <c r="GC1286" s="1139">
        <v>1</v>
      </c>
      <c r="GE1286" s="589">
        <v>16</v>
      </c>
      <c r="GF1286" s="589">
        <v>6</v>
      </c>
      <c r="GG1286" s="589">
        <v>19</v>
      </c>
      <c r="GH1286" s="586">
        <v>0</v>
      </c>
      <c r="GI1286" s="586">
        <v>1</v>
      </c>
      <c r="GJ1286" s="586">
        <v>0</v>
      </c>
      <c r="GK1286" s="586">
        <v>0</v>
      </c>
    </row>
    <row r="1287" spans="1:193" hidden="1" x14ac:dyDescent="0.35">
      <c r="A1287" s="1225">
        <v>44523</v>
      </c>
      <c r="Q1287" s="1062">
        <v>2</v>
      </c>
      <c r="R1287" s="1062">
        <v>1</v>
      </c>
      <c r="S1287" s="1062">
        <v>2</v>
      </c>
      <c r="T1287" s="1062">
        <v>5</v>
      </c>
      <c r="U1287" s="1076">
        <v>1</v>
      </c>
      <c r="W1287" s="1062">
        <v>2</v>
      </c>
      <c r="X1287" s="1062">
        <v>1</v>
      </c>
      <c r="Y1287" s="1062">
        <v>2</v>
      </c>
      <c r="Z1287" s="1062">
        <v>5</v>
      </c>
      <c r="AA1287" s="1076">
        <v>1</v>
      </c>
      <c r="AC1287" s="1062">
        <v>6</v>
      </c>
      <c r="AD1287" s="1062">
        <v>0</v>
      </c>
      <c r="AE1287" s="1062">
        <v>1</v>
      </c>
      <c r="AF1287" s="1062">
        <v>7</v>
      </c>
      <c r="AG1287" s="1076">
        <v>1</v>
      </c>
      <c r="AJ1287" s="1062">
        <v>6</v>
      </c>
      <c r="AK1287" s="1062">
        <v>1</v>
      </c>
      <c r="AL1287" s="1062">
        <v>3</v>
      </c>
      <c r="AM1287" s="1062">
        <v>10</v>
      </c>
      <c r="AN1287" s="1076">
        <v>1</v>
      </c>
      <c r="AQ1287" s="1062">
        <v>0</v>
      </c>
      <c r="AR1287" s="1062">
        <v>2</v>
      </c>
      <c r="AS1287" s="1062">
        <v>2</v>
      </c>
      <c r="AT1287" s="1062">
        <v>4</v>
      </c>
      <c r="AU1287" s="1082">
        <v>0</v>
      </c>
      <c r="AX1287" s="1062">
        <v>0</v>
      </c>
      <c r="AY1287" s="1062">
        <v>2</v>
      </c>
      <c r="AZ1287" s="1062">
        <v>3</v>
      </c>
      <c r="BA1287" s="1062">
        <v>5</v>
      </c>
      <c r="BB1287" s="1082">
        <v>0</v>
      </c>
      <c r="BC1287" s="1082" t="s">
        <v>323</v>
      </c>
      <c r="BM1287" s="1062">
        <v>2</v>
      </c>
      <c r="BN1287" s="1062">
        <v>2</v>
      </c>
      <c r="BO1287" s="1062">
        <v>5</v>
      </c>
      <c r="BP1287" s="1062">
        <v>9</v>
      </c>
      <c r="BQ1287" s="1128">
        <v>1</v>
      </c>
      <c r="BR1287" s="1081">
        <v>0</v>
      </c>
      <c r="BS1287" s="1062">
        <v>2</v>
      </c>
      <c r="BT1287" s="1062">
        <v>2</v>
      </c>
      <c r="BU1287" s="1062">
        <v>7</v>
      </c>
      <c r="BV1287" s="1062">
        <v>11</v>
      </c>
      <c r="BW1287" s="1076">
        <v>1</v>
      </c>
      <c r="CD1287" s="1062">
        <v>0</v>
      </c>
      <c r="CE1287" s="1082">
        <v>0</v>
      </c>
      <c r="CF1287" s="1082" t="s">
        <v>323</v>
      </c>
      <c r="CK1287" s="1062">
        <v>0</v>
      </c>
      <c r="CL1287" s="1082">
        <v>0</v>
      </c>
      <c r="CP1287" s="1062">
        <v>0</v>
      </c>
      <c r="CQ1287" s="1062">
        <v>0</v>
      </c>
      <c r="CR1287" s="1062">
        <v>0</v>
      </c>
      <c r="CS1287" s="1062">
        <v>0</v>
      </c>
      <c r="CT1287" s="1082">
        <v>1</v>
      </c>
      <c r="CU1287" s="1082" t="s">
        <v>323</v>
      </c>
      <c r="CW1287" s="1062">
        <v>0</v>
      </c>
      <c r="CX1287" s="1062">
        <v>0</v>
      </c>
      <c r="CY1287" s="1062">
        <v>0</v>
      </c>
      <c r="CZ1287" s="1062">
        <v>0</v>
      </c>
      <c r="DA1287" s="1082">
        <v>1</v>
      </c>
      <c r="DB1287" s="1082"/>
      <c r="DC1287" s="1082"/>
      <c r="DD1287" s="1082"/>
      <c r="DE1287" s="1082"/>
      <c r="DF1287" s="1082"/>
      <c r="DG1287" s="1082"/>
      <c r="DH1287" s="1082"/>
      <c r="DI1287" s="1082"/>
      <c r="DJ1287" s="1082"/>
      <c r="DK1287" s="1082"/>
      <c r="DL1287" s="1082"/>
      <c r="EF1287" s="1062">
        <v>13</v>
      </c>
      <c r="EG1287" s="1062">
        <v>3</v>
      </c>
      <c r="EH1287" s="1062">
        <v>6</v>
      </c>
      <c r="EI1287" s="1062">
        <v>22</v>
      </c>
      <c r="EJ1287" s="1082">
        <v>1</v>
      </c>
      <c r="EM1287" s="1062">
        <v>13</v>
      </c>
      <c r="EN1287" s="1062">
        <v>3</v>
      </c>
      <c r="EO1287" s="1062">
        <v>13</v>
      </c>
      <c r="EP1287" s="1062">
        <v>29</v>
      </c>
      <c r="EQ1287" s="1082">
        <v>1</v>
      </c>
      <c r="ER1287" s="1082" t="s">
        <v>323</v>
      </c>
      <c r="EU1287" s="1062">
        <v>0</v>
      </c>
      <c r="EV1287" s="1062">
        <v>0</v>
      </c>
      <c r="EW1287" s="1062">
        <v>0</v>
      </c>
      <c r="EX1287" s="1062">
        <v>0</v>
      </c>
      <c r="EY1287" s="1081">
        <v>1</v>
      </c>
      <c r="FB1287" s="1062">
        <v>0</v>
      </c>
      <c r="FC1287" s="1062">
        <v>0</v>
      </c>
      <c r="FD1287" s="1062">
        <v>0</v>
      </c>
      <c r="FE1287" s="1062">
        <v>0</v>
      </c>
      <c r="FF1287" s="1082">
        <v>1</v>
      </c>
      <c r="FM1287" s="1062">
        <v>0</v>
      </c>
      <c r="FN1287" s="1124">
        <v>1</v>
      </c>
      <c r="FT1287" s="1062">
        <v>0</v>
      </c>
      <c r="FU1287" s="1076">
        <v>1</v>
      </c>
      <c r="FY1287" s="1062">
        <v>0</v>
      </c>
      <c r="FZ1287" s="1062">
        <v>0</v>
      </c>
      <c r="GA1287" s="1062">
        <v>0</v>
      </c>
      <c r="GB1287" s="590">
        <v>0</v>
      </c>
      <c r="GC1287" s="1139">
        <v>1</v>
      </c>
      <c r="GE1287" s="589">
        <v>23</v>
      </c>
      <c r="GF1287" s="589">
        <v>8</v>
      </c>
      <c r="GG1287" s="589">
        <v>16</v>
      </c>
      <c r="GH1287" s="586">
        <v>0</v>
      </c>
      <c r="GI1287" s="586">
        <v>0</v>
      </c>
      <c r="GJ1287" s="586">
        <v>0</v>
      </c>
      <c r="GK1287" s="586">
        <v>0</v>
      </c>
    </row>
    <row r="1288" spans="1:193" hidden="1" x14ac:dyDescent="0.35">
      <c r="A1288" s="1225">
        <v>44524</v>
      </c>
      <c r="Q1288" s="1062">
        <v>3</v>
      </c>
      <c r="R1288" s="1062">
        <v>1</v>
      </c>
      <c r="S1288" s="1062">
        <v>4</v>
      </c>
      <c r="T1288" s="1062">
        <v>8</v>
      </c>
      <c r="U1288" s="1076">
        <v>1</v>
      </c>
      <c r="W1288" s="1062">
        <v>3</v>
      </c>
      <c r="X1288" s="1062">
        <v>1</v>
      </c>
      <c r="Y1288" s="1062">
        <v>4</v>
      </c>
      <c r="Z1288" s="1062">
        <v>8</v>
      </c>
      <c r="AA1288" s="1076">
        <v>1</v>
      </c>
      <c r="AC1288" s="1062">
        <v>3</v>
      </c>
      <c r="AD1288" s="1062">
        <v>0</v>
      </c>
      <c r="AE1288" s="1062">
        <v>2</v>
      </c>
      <c r="AF1288" s="1062">
        <v>5</v>
      </c>
      <c r="AG1288" s="1076">
        <v>1</v>
      </c>
      <c r="AJ1288" s="1062">
        <v>3</v>
      </c>
      <c r="AK1288" s="1062">
        <v>0</v>
      </c>
      <c r="AL1288" s="1062">
        <v>2</v>
      </c>
      <c r="AM1288" s="1062">
        <v>5</v>
      </c>
      <c r="AN1288" s="1076">
        <v>1</v>
      </c>
      <c r="AQ1288" s="1062">
        <v>1</v>
      </c>
      <c r="AR1288" s="1062">
        <v>0</v>
      </c>
      <c r="AS1288" s="1062">
        <v>5</v>
      </c>
      <c r="AT1288" s="1062">
        <v>6</v>
      </c>
      <c r="AU1288" s="1082">
        <v>0</v>
      </c>
      <c r="AX1288" s="1062">
        <v>1</v>
      </c>
      <c r="AY1288" s="1062">
        <v>0</v>
      </c>
      <c r="AZ1288" s="1062">
        <v>5</v>
      </c>
      <c r="BA1288" s="1062">
        <v>6</v>
      </c>
      <c r="BB1288" s="1082">
        <v>0</v>
      </c>
      <c r="BC1288" s="1082" t="s">
        <v>323</v>
      </c>
      <c r="BM1288" s="1062">
        <v>1</v>
      </c>
      <c r="BN1288" s="1062">
        <v>4</v>
      </c>
      <c r="BO1288" s="1062">
        <v>3</v>
      </c>
      <c r="BP1288" s="1062">
        <v>8</v>
      </c>
      <c r="BQ1288" s="1128">
        <v>1</v>
      </c>
      <c r="BR1288" s="1081">
        <v>0</v>
      </c>
      <c r="BS1288" s="1062">
        <v>2</v>
      </c>
      <c r="BT1288" s="1062">
        <v>5</v>
      </c>
      <c r="BU1288" s="1062">
        <v>9</v>
      </c>
      <c r="BV1288" s="1062">
        <v>16</v>
      </c>
      <c r="BW1288" s="1076">
        <v>1</v>
      </c>
      <c r="CD1288" s="1062">
        <v>0</v>
      </c>
      <c r="CE1288" s="1082">
        <v>0</v>
      </c>
      <c r="CF1288" s="1082" t="s">
        <v>323</v>
      </c>
      <c r="CK1288" s="1062">
        <v>0</v>
      </c>
      <c r="CL1288" s="1082">
        <v>0</v>
      </c>
      <c r="CP1288" s="1062">
        <v>5</v>
      </c>
      <c r="CQ1288" s="1062">
        <v>7</v>
      </c>
      <c r="CR1288" s="1062">
        <v>4</v>
      </c>
      <c r="CS1288" s="1062">
        <v>16</v>
      </c>
      <c r="CT1288" s="1082">
        <v>1</v>
      </c>
      <c r="CU1288" s="1082" t="s">
        <v>323</v>
      </c>
      <c r="CW1288" s="1062">
        <v>5</v>
      </c>
      <c r="CX1288" s="1062">
        <v>8</v>
      </c>
      <c r="CY1288" s="1062">
        <v>5</v>
      </c>
      <c r="CZ1288" s="1062">
        <v>18</v>
      </c>
      <c r="DA1288" s="1082">
        <v>1</v>
      </c>
      <c r="DB1288" s="1082"/>
      <c r="DC1288" s="1082"/>
      <c r="DD1288" s="1082"/>
      <c r="DE1288" s="1082"/>
      <c r="DF1288" s="1082"/>
      <c r="DG1288" s="1082"/>
      <c r="DH1288" s="1082"/>
      <c r="DI1288" s="1082"/>
      <c r="DJ1288" s="1082"/>
      <c r="DK1288" s="1082"/>
      <c r="DL1288" s="1082"/>
      <c r="EF1288" s="1062">
        <v>0</v>
      </c>
      <c r="EG1288" s="1062">
        <v>0</v>
      </c>
      <c r="EH1288" s="1062">
        <v>0</v>
      </c>
      <c r="EI1288" s="1062">
        <v>0</v>
      </c>
      <c r="EJ1288" s="1082">
        <v>1</v>
      </c>
      <c r="EM1288" s="1062">
        <v>0</v>
      </c>
      <c r="EN1288" s="1062">
        <v>0</v>
      </c>
      <c r="EO1288" s="1062">
        <v>0</v>
      </c>
      <c r="EP1288" s="1062">
        <v>0</v>
      </c>
      <c r="EQ1288" s="1082">
        <v>1</v>
      </c>
      <c r="ER1288" s="1082" t="s">
        <v>323</v>
      </c>
      <c r="EU1288" s="1062">
        <v>0</v>
      </c>
      <c r="EV1288" s="1062">
        <v>0</v>
      </c>
      <c r="EW1288" s="1062">
        <v>0</v>
      </c>
      <c r="EX1288" s="1062">
        <v>0</v>
      </c>
      <c r="EY1288" s="1081">
        <v>1</v>
      </c>
      <c r="FB1288" s="1062">
        <v>0</v>
      </c>
      <c r="FC1288" s="1062">
        <v>0</v>
      </c>
      <c r="FD1288" s="1062">
        <v>0</v>
      </c>
      <c r="FE1288" s="1062">
        <v>0</v>
      </c>
      <c r="FF1288" s="1082">
        <v>1</v>
      </c>
      <c r="FM1288" s="1062">
        <v>0</v>
      </c>
      <c r="FN1288" s="1124">
        <v>1</v>
      </c>
      <c r="FT1288" s="1062">
        <v>0</v>
      </c>
      <c r="FU1288" s="1076">
        <v>1</v>
      </c>
      <c r="FY1288" s="1062">
        <v>0</v>
      </c>
      <c r="FZ1288" s="1062">
        <v>0</v>
      </c>
      <c r="GA1288" s="1062">
        <v>0</v>
      </c>
      <c r="GB1288" s="590">
        <v>0</v>
      </c>
      <c r="GC1288" s="1139">
        <v>1</v>
      </c>
      <c r="GE1288" s="589">
        <v>13</v>
      </c>
      <c r="GF1288" s="589">
        <v>12</v>
      </c>
      <c r="GG1288" s="589">
        <v>18</v>
      </c>
      <c r="GH1288" s="586">
        <v>0</v>
      </c>
      <c r="GI1288" s="586">
        <v>0</v>
      </c>
      <c r="GJ1288" s="586">
        <v>0</v>
      </c>
      <c r="GK1288" s="586">
        <v>0</v>
      </c>
    </row>
    <row r="1289" spans="1:193" s="1622" customFormat="1" hidden="1" x14ac:dyDescent="0.35">
      <c r="A1289" s="1608" t="s">
        <v>253</v>
      </c>
      <c r="B1289" s="1609"/>
      <c r="C1289" s="1609"/>
      <c r="D1289" s="1609"/>
      <c r="E1289" s="1609"/>
      <c r="F1289" s="1610"/>
      <c r="G1289" s="1611"/>
      <c r="H1289" s="1612"/>
      <c r="I1289" s="1609"/>
      <c r="J1289" s="1609"/>
      <c r="K1289" s="1609"/>
      <c r="L1289" s="1609"/>
      <c r="M1289" s="1610"/>
      <c r="N1289" s="1610"/>
      <c r="O1289" s="1612"/>
      <c r="P1289" s="1612"/>
      <c r="Q1289" s="1609"/>
      <c r="R1289" s="1609"/>
      <c r="S1289" s="1609"/>
      <c r="T1289" s="1609"/>
      <c r="U1289" s="1610"/>
      <c r="V1289" s="1611"/>
      <c r="W1289" s="1609"/>
      <c r="X1289" s="1609"/>
      <c r="Y1289" s="1609"/>
      <c r="Z1289" s="1609"/>
      <c r="AA1289" s="1610"/>
      <c r="AB1289" s="1610"/>
      <c r="AC1289" s="1609"/>
      <c r="AD1289" s="1609"/>
      <c r="AE1289" s="1609"/>
      <c r="AF1289" s="1609"/>
      <c r="AG1289" s="1610"/>
      <c r="AH1289" s="1613"/>
      <c r="AI1289" s="1612"/>
      <c r="AJ1289" s="1609"/>
      <c r="AK1289" s="1609"/>
      <c r="AL1289" s="1609"/>
      <c r="AM1289" s="1609"/>
      <c r="AN1289" s="1610"/>
      <c r="AO1289" s="1614"/>
      <c r="AP1289" s="1609"/>
      <c r="AQ1289" s="1609"/>
      <c r="AR1289" s="1609"/>
      <c r="AS1289" s="1609"/>
      <c r="AT1289" s="1609"/>
      <c r="AU1289" s="1614"/>
      <c r="AV1289" s="1611"/>
      <c r="AW1289" s="1612"/>
      <c r="AX1289" s="1609"/>
      <c r="AY1289" s="1609"/>
      <c r="AZ1289" s="1609"/>
      <c r="BA1289" s="1609"/>
      <c r="BB1289" s="1614"/>
      <c r="BC1289" s="1614"/>
      <c r="BD1289" s="1612"/>
      <c r="BE1289" s="1612"/>
      <c r="BF1289" s="1609"/>
      <c r="BG1289" s="1609"/>
      <c r="BH1289" s="1609"/>
      <c r="BI1289" s="1609"/>
      <c r="BJ1289" s="1610"/>
      <c r="BK1289" s="1614"/>
      <c r="BL1289" s="1612"/>
      <c r="BM1289" s="1609"/>
      <c r="BN1289" s="1609"/>
      <c r="BO1289" s="1609"/>
      <c r="BP1289" s="1609"/>
      <c r="BQ1289" s="1615"/>
      <c r="BR1289" s="1613"/>
      <c r="BS1289" s="1609"/>
      <c r="BT1289" s="1609"/>
      <c r="BU1289" s="1609"/>
      <c r="BV1289" s="1609"/>
      <c r="BW1289" s="1610"/>
      <c r="BX1289" s="1614"/>
      <c r="BY1289" s="1612"/>
      <c r="BZ1289" s="1612"/>
      <c r="CA1289" s="1609"/>
      <c r="CB1289" s="1609"/>
      <c r="CC1289" s="1609"/>
      <c r="CD1289" s="1609"/>
      <c r="CE1289" s="1614"/>
      <c r="CF1289" s="1614"/>
      <c r="CG1289" s="1612"/>
      <c r="CH1289" s="1609"/>
      <c r="CI1289" s="1609"/>
      <c r="CJ1289" s="1609"/>
      <c r="CK1289" s="1609"/>
      <c r="CL1289" s="1614"/>
      <c r="CM1289" s="1614"/>
      <c r="CN1289" s="1612"/>
      <c r="CO1289" s="1612"/>
      <c r="CP1289" s="1609"/>
      <c r="CQ1289" s="1609"/>
      <c r="CR1289" s="1609"/>
      <c r="CS1289" s="1609"/>
      <c r="CT1289" s="1614"/>
      <c r="CU1289" s="1614"/>
      <c r="CV1289" s="1612"/>
      <c r="CW1289" s="1609"/>
      <c r="CX1289" s="1609"/>
      <c r="CY1289" s="1609"/>
      <c r="CZ1289" s="1609"/>
      <c r="DA1289" s="1614"/>
      <c r="DB1289" s="1614"/>
      <c r="DC1289" s="1614"/>
      <c r="DD1289" s="1614"/>
      <c r="DE1289" s="1614"/>
      <c r="DF1289" s="1614"/>
      <c r="DG1289" s="1614"/>
      <c r="DH1289" s="1614"/>
      <c r="DI1289" s="1614"/>
      <c r="DJ1289" s="1614"/>
      <c r="DK1289" s="1614"/>
      <c r="DL1289" s="1614"/>
      <c r="DM1289" s="1614"/>
      <c r="DN1289" s="1614"/>
      <c r="DO1289" s="1612"/>
      <c r="DP1289" s="1612"/>
      <c r="DQ1289" s="1609"/>
      <c r="DR1289" s="1609"/>
      <c r="DS1289" s="1609"/>
      <c r="DT1289" s="1609"/>
      <c r="DU1289" s="1614"/>
      <c r="DV1289" s="1614"/>
      <c r="DW1289" s="1612"/>
      <c r="DX1289" s="1609"/>
      <c r="DY1289" s="1609"/>
      <c r="DZ1289" s="1609"/>
      <c r="EA1289" s="1609"/>
      <c r="EB1289" s="1614"/>
      <c r="EC1289" s="1614"/>
      <c r="ED1289" s="1612"/>
      <c r="EE1289" s="1612"/>
      <c r="EF1289" s="1609"/>
      <c r="EG1289" s="1609"/>
      <c r="EH1289" s="1609"/>
      <c r="EI1289" s="1609"/>
      <c r="EJ1289" s="1614"/>
      <c r="EK1289" s="1614"/>
      <c r="EL1289" s="1612"/>
      <c r="EM1289" s="1609"/>
      <c r="EN1289" s="1609"/>
      <c r="EO1289" s="1609"/>
      <c r="EP1289" s="1609"/>
      <c r="EQ1289" s="1614"/>
      <c r="ER1289" s="1614"/>
      <c r="ES1289" s="1612"/>
      <c r="ET1289" s="1609"/>
      <c r="EU1289" s="1609"/>
      <c r="EV1289" s="1609"/>
      <c r="EW1289" s="1609"/>
      <c r="EX1289" s="1609"/>
      <c r="EY1289" s="1613"/>
      <c r="EZ1289" s="1616"/>
      <c r="FA1289" s="1612"/>
      <c r="FB1289" s="1609"/>
      <c r="FC1289" s="1609"/>
      <c r="FD1289" s="1609"/>
      <c r="FE1289" s="1609"/>
      <c r="FF1289" s="1614"/>
      <c r="FG1289" s="1614"/>
      <c r="FH1289" s="1617"/>
      <c r="FI1289" s="1618"/>
      <c r="FJ1289" s="1609"/>
      <c r="FK1289" s="1609"/>
      <c r="FL1289" s="1609"/>
      <c r="FM1289" s="1609"/>
      <c r="FN1289" s="1611"/>
      <c r="FO1289" s="1614"/>
      <c r="FP1289" s="1612"/>
      <c r="FQ1289" s="1609"/>
      <c r="FR1289" s="1609"/>
      <c r="FS1289" s="1609"/>
      <c r="FT1289" s="1609"/>
      <c r="FU1289" s="1610"/>
      <c r="FV1289" s="1614"/>
      <c r="FW1289" s="1619"/>
      <c r="FX1289" s="1618"/>
      <c r="FY1289" s="1609"/>
      <c r="FZ1289" s="1609"/>
      <c r="GA1289" s="1609"/>
      <c r="GB1289" s="1612"/>
      <c r="GC1289" s="1620"/>
      <c r="GD1289" s="1613"/>
      <c r="GE1289" s="1621"/>
      <c r="GF1289" s="1621"/>
      <c r="GG1289" s="1621"/>
    </row>
    <row r="1290" spans="1:193" hidden="1" x14ac:dyDescent="0.35">
      <c r="A1290" s="1227">
        <v>44526</v>
      </c>
      <c r="Q1290" s="1062">
        <v>2</v>
      </c>
      <c r="R1290" s="1062">
        <v>0</v>
      </c>
      <c r="S1290" s="1062">
        <v>5</v>
      </c>
      <c r="T1290" s="1062">
        <v>7</v>
      </c>
      <c r="U1290" s="1076">
        <v>1</v>
      </c>
      <c r="W1290" s="1062">
        <v>2</v>
      </c>
      <c r="X1290" s="1062">
        <v>0</v>
      </c>
      <c r="Y1290" s="1062">
        <v>6</v>
      </c>
      <c r="Z1290" s="1062">
        <v>8</v>
      </c>
      <c r="AA1290" s="1076">
        <v>1</v>
      </c>
      <c r="AC1290" s="1062">
        <v>0</v>
      </c>
      <c r="AD1290" s="1062">
        <v>0</v>
      </c>
      <c r="AE1290" s="1062">
        <v>0</v>
      </c>
      <c r="AF1290" s="1062">
        <v>0</v>
      </c>
      <c r="AG1290" s="1076">
        <v>1</v>
      </c>
      <c r="AJ1290" s="1062">
        <v>0</v>
      </c>
      <c r="AK1290" s="1062">
        <v>0</v>
      </c>
      <c r="AL1290" s="1062">
        <v>0</v>
      </c>
      <c r="AM1290" s="1062">
        <v>0</v>
      </c>
      <c r="AN1290" s="1076">
        <v>1</v>
      </c>
      <c r="AQ1290" s="1062">
        <v>3</v>
      </c>
      <c r="AR1290" s="1062">
        <v>0</v>
      </c>
      <c r="AS1290" s="1062">
        <v>2</v>
      </c>
      <c r="AT1290" s="1062">
        <v>5</v>
      </c>
      <c r="AU1290" s="1082">
        <v>0</v>
      </c>
      <c r="AX1290" s="1062">
        <v>3</v>
      </c>
      <c r="AY1290" s="1062">
        <v>0</v>
      </c>
      <c r="AZ1290" s="1062">
        <v>2</v>
      </c>
      <c r="BA1290" s="1062">
        <v>5</v>
      </c>
      <c r="BB1290" s="1082">
        <v>0</v>
      </c>
      <c r="BC1290" s="1082" t="s">
        <v>323</v>
      </c>
      <c r="BM1290" s="1062">
        <v>0</v>
      </c>
      <c r="BN1290" s="1062">
        <v>1</v>
      </c>
      <c r="BO1290" s="1062">
        <v>1</v>
      </c>
      <c r="BP1290" s="1062">
        <v>2</v>
      </c>
      <c r="BQ1290" s="1128">
        <v>1</v>
      </c>
      <c r="BR1290" s="1081">
        <v>0</v>
      </c>
      <c r="BS1290" s="1062">
        <v>0</v>
      </c>
      <c r="BT1290" s="1062">
        <v>1</v>
      </c>
      <c r="BU1290" s="1062">
        <v>2</v>
      </c>
      <c r="BV1290" s="1062">
        <v>3</v>
      </c>
      <c r="BW1290" s="1076">
        <v>1</v>
      </c>
      <c r="CD1290" s="1062">
        <v>0</v>
      </c>
      <c r="CE1290" s="1082">
        <v>0</v>
      </c>
      <c r="CF1290" s="1082" t="s">
        <v>323</v>
      </c>
      <c r="CK1290" s="1062">
        <v>0</v>
      </c>
      <c r="CL1290" s="1082">
        <v>0</v>
      </c>
      <c r="CP1290" s="1062">
        <v>0</v>
      </c>
      <c r="CQ1290" s="1062">
        <v>0</v>
      </c>
      <c r="CR1290" s="1062">
        <v>0</v>
      </c>
      <c r="CS1290" s="1062">
        <v>0</v>
      </c>
      <c r="CT1290" s="1082">
        <v>1</v>
      </c>
      <c r="CU1290" s="1082" t="s">
        <v>323</v>
      </c>
      <c r="CW1290" s="1062">
        <v>0</v>
      </c>
      <c r="CX1290" s="1062">
        <v>0</v>
      </c>
      <c r="CY1290" s="1062">
        <v>0</v>
      </c>
      <c r="CZ1290" s="1062">
        <v>0</v>
      </c>
      <c r="DA1290" s="1082">
        <v>1</v>
      </c>
      <c r="DB1290" s="1082"/>
      <c r="DC1290" s="1082"/>
      <c r="DD1290" s="1082"/>
      <c r="DE1290" s="1082"/>
      <c r="DF1290" s="1082"/>
      <c r="DG1290" s="1082"/>
      <c r="DH1290" s="1082"/>
      <c r="DI1290" s="1082"/>
      <c r="DJ1290" s="1082"/>
      <c r="DK1290" s="1082"/>
      <c r="DL1290" s="1082"/>
      <c r="EF1290" s="1062">
        <v>3</v>
      </c>
      <c r="EG1290" s="1062">
        <v>0</v>
      </c>
      <c r="EH1290" s="1062">
        <v>1</v>
      </c>
      <c r="EI1290" s="1062">
        <v>4</v>
      </c>
      <c r="EJ1290" s="1082">
        <v>1</v>
      </c>
      <c r="EM1290" s="1062">
        <v>10</v>
      </c>
      <c r="EN1290" s="1062">
        <v>0</v>
      </c>
      <c r="EO1290" s="1062">
        <v>4</v>
      </c>
      <c r="EP1290" s="1062">
        <v>14</v>
      </c>
      <c r="EQ1290" s="1082">
        <v>1</v>
      </c>
      <c r="ER1290" s="1082" t="s">
        <v>323</v>
      </c>
      <c r="EU1290" s="1062">
        <v>0</v>
      </c>
      <c r="EV1290" s="1062">
        <v>0</v>
      </c>
      <c r="EW1290" s="1062">
        <v>0</v>
      </c>
      <c r="EX1290" s="1062">
        <v>0</v>
      </c>
      <c r="EY1290" s="1081">
        <v>1</v>
      </c>
      <c r="FB1290" s="1062">
        <v>0</v>
      </c>
      <c r="FC1290" s="1062">
        <v>0</v>
      </c>
      <c r="FD1290" s="1062">
        <v>0</v>
      </c>
      <c r="FE1290" s="1062">
        <v>0</v>
      </c>
      <c r="FF1290" s="1082">
        <v>1</v>
      </c>
      <c r="FM1290" s="1062">
        <v>0</v>
      </c>
      <c r="FN1290" s="1124">
        <v>1</v>
      </c>
      <c r="FT1290" s="1062">
        <v>0</v>
      </c>
      <c r="FU1290" s="1076">
        <v>1</v>
      </c>
      <c r="FY1290" s="1062">
        <v>0</v>
      </c>
      <c r="FZ1290" s="1062">
        <v>0</v>
      </c>
      <c r="GA1290" s="1062">
        <v>0</v>
      </c>
      <c r="GB1290" s="590">
        <v>0</v>
      </c>
      <c r="GC1290" s="1139">
        <v>1</v>
      </c>
      <c r="GE1290" s="589">
        <v>8</v>
      </c>
      <c r="GF1290" s="589">
        <v>1</v>
      </c>
      <c r="GG1290" s="589">
        <v>9</v>
      </c>
      <c r="GH1290" s="586">
        <v>0</v>
      </c>
      <c r="GI1290" s="586">
        <v>0</v>
      </c>
      <c r="GJ1290" s="586">
        <v>0</v>
      </c>
      <c r="GK1290" s="586">
        <v>1</v>
      </c>
    </row>
    <row r="1291" spans="1:193" hidden="1" x14ac:dyDescent="0.35">
      <c r="A1291" s="1225">
        <v>44529</v>
      </c>
      <c r="Q1291" s="1062">
        <v>7</v>
      </c>
      <c r="R1291" s="1062">
        <v>0</v>
      </c>
      <c r="S1291" s="1062">
        <v>4</v>
      </c>
      <c r="T1291" s="1062">
        <v>11</v>
      </c>
      <c r="U1291" s="1076">
        <v>1</v>
      </c>
      <c r="W1291" s="1062">
        <v>7</v>
      </c>
      <c r="X1291" s="1062">
        <v>0</v>
      </c>
      <c r="Y1291" s="1062">
        <v>6</v>
      </c>
      <c r="Z1291" s="1062">
        <v>13</v>
      </c>
      <c r="AA1291" s="1076">
        <v>1</v>
      </c>
      <c r="AC1291" s="1062">
        <v>6</v>
      </c>
      <c r="AD1291" s="1062">
        <v>1</v>
      </c>
      <c r="AE1291" s="1062">
        <v>6</v>
      </c>
      <c r="AF1291" s="1062">
        <v>13</v>
      </c>
      <c r="AG1291" s="1076">
        <v>1</v>
      </c>
      <c r="AJ1291" s="1062">
        <v>6</v>
      </c>
      <c r="AK1291" s="1062">
        <v>2</v>
      </c>
      <c r="AL1291" s="1062">
        <v>6</v>
      </c>
      <c r="AM1291" s="1062">
        <v>14</v>
      </c>
      <c r="AN1291" s="1076">
        <v>1</v>
      </c>
      <c r="AQ1291" s="1062">
        <v>0</v>
      </c>
      <c r="AR1291" s="1062">
        <v>0</v>
      </c>
      <c r="AS1291" s="1062">
        <v>0</v>
      </c>
      <c r="AT1291" s="1062">
        <v>0</v>
      </c>
      <c r="AU1291" s="1082">
        <v>0</v>
      </c>
      <c r="AX1291" s="1062">
        <v>0</v>
      </c>
      <c r="AY1291" s="1062">
        <v>0</v>
      </c>
      <c r="AZ1291" s="1062">
        <v>0</v>
      </c>
      <c r="BA1291" s="1062">
        <v>0</v>
      </c>
      <c r="BB1291" s="1082">
        <v>0</v>
      </c>
      <c r="BC1291" s="1082" t="s">
        <v>323</v>
      </c>
      <c r="BM1291" s="1062">
        <v>0</v>
      </c>
      <c r="BN1291" s="1062">
        <v>0</v>
      </c>
      <c r="BO1291" s="1062">
        <v>1</v>
      </c>
      <c r="BP1291" s="1062">
        <v>1</v>
      </c>
      <c r="BQ1291" s="1128">
        <v>1</v>
      </c>
      <c r="BR1291" s="1081">
        <v>0</v>
      </c>
      <c r="BS1291" s="1062">
        <v>0</v>
      </c>
      <c r="BT1291" s="1062">
        <v>0</v>
      </c>
      <c r="BU1291" s="1062">
        <v>2</v>
      </c>
      <c r="BV1291" s="1062">
        <v>2</v>
      </c>
      <c r="BW1291" s="1076">
        <v>1</v>
      </c>
      <c r="CD1291" s="1062">
        <v>0</v>
      </c>
      <c r="CE1291" s="1082">
        <v>0</v>
      </c>
      <c r="CF1291" s="1082" t="s">
        <v>323</v>
      </c>
      <c r="CK1291" s="1062">
        <v>0</v>
      </c>
      <c r="CL1291" s="1082">
        <v>0</v>
      </c>
      <c r="CP1291" s="1062">
        <v>4</v>
      </c>
      <c r="CQ1291" s="1062">
        <v>3</v>
      </c>
      <c r="CR1291" s="1062">
        <v>8</v>
      </c>
      <c r="CS1291" s="1062">
        <v>15</v>
      </c>
      <c r="CT1291" s="1082">
        <v>1</v>
      </c>
      <c r="CU1291" s="1082" t="s">
        <v>323</v>
      </c>
      <c r="CW1291" s="1062">
        <v>4</v>
      </c>
      <c r="CX1291" s="1062">
        <v>3</v>
      </c>
      <c r="CY1291" s="1062">
        <v>8</v>
      </c>
      <c r="CZ1291" s="1062">
        <v>15</v>
      </c>
      <c r="DA1291" s="1082">
        <v>1</v>
      </c>
      <c r="DB1291" s="1082"/>
      <c r="DC1291" s="1082"/>
      <c r="DD1291" s="1082"/>
      <c r="DE1291" s="1082"/>
      <c r="DF1291" s="1082"/>
      <c r="DG1291" s="1082"/>
      <c r="DH1291" s="1082"/>
      <c r="DI1291" s="1082"/>
      <c r="DJ1291" s="1082"/>
      <c r="DK1291" s="1082"/>
      <c r="DL1291" s="1082"/>
      <c r="EF1291" s="1062">
        <v>5</v>
      </c>
      <c r="EG1291" s="1062">
        <v>0</v>
      </c>
      <c r="EH1291" s="1062">
        <v>9</v>
      </c>
      <c r="EI1291" s="1062">
        <v>14</v>
      </c>
      <c r="EJ1291" s="1082">
        <v>1</v>
      </c>
      <c r="EM1291" s="1062">
        <v>6</v>
      </c>
      <c r="EN1291" s="1062">
        <v>0</v>
      </c>
      <c r="EO1291" s="1062">
        <v>11</v>
      </c>
      <c r="EP1291" s="1062">
        <v>17</v>
      </c>
      <c r="EQ1291" s="1082">
        <v>1</v>
      </c>
      <c r="ER1291" s="1082" t="s">
        <v>323</v>
      </c>
      <c r="EU1291" s="1062">
        <v>0</v>
      </c>
      <c r="EV1291" s="1062">
        <v>0</v>
      </c>
      <c r="EW1291" s="1062">
        <v>0</v>
      </c>
      <c r="EX1291" s="1062">
        <v>0</v>
      </c>
      <c r="EY1291" s="1081">
        <v>1</v>
      </c>
      <c r="FB1291" s="1062">
        <v>0</v>
      </c>
      <c r="FC1291" s="1062">
        <v>0</v>
      </c>
      <c r="FD1291" s="1062">
        <v>0</v>
      </c>
      <c r="FE1291" s="1062">
        <v>0</v>
      </c>
      <c r="FF1291" s="1082">
        <v>1</v>
      </c>
      <c r="FM1291" s="1062">
        <v>0</v>
      </c>
      <c r="FN1291" s="1124">
        <v>1</v>
      </c>
      <c r="FT1291" s="1062">
        <v>0</v>
      </c>
      <c r="FU1291" s="1076">
        <v>1</v>
      </c>
      <c r="FY1291" s="1062">
        <v>1</v>
      </c>
      <c r="FZ1291" s="1062">
        <v>0</v>
      </c>
      <c r="GA1291" s="1062">
        <v>1</v>
      </c>
      <c r="GB1291" s="590">
        <v>2</v>
      </c>
      <c r="GC1291" s="1139">
        <v>1</v>
      </c>
      <c r="GE1291" s="589">
        <v>23</v>
      </c>
      <c r="GF1291" s="589">
        <v>4</v>
      </c>
      <c r="GG1291" s="589">
        <v>29</v>
      </c>
      <c r="GH1291" s="586">
        <v>0</v>
      </c>
      <c r="GI1291" s="586">
        <v>0</v>
      </c>
      <c r="GJ1291" s="586">
        <v>0</v>
      </c>
      <c r="GK1291" s="586">
        <v>1</v>
      </c>
    </row>
    <row r="1292" spans="1:193" hidden="1" x14ac:dyDescent="0.35">
      <c r="A1292" s="1225">
        <v>44530</v>
      </c>
      <c r="Q1292" s="1062">
        <v>3</v>
      </c>
      <c r="R1292" s="1062">
        <v>0</v>
      </c>
      <c r="S1292" s="1062">
        <v>4</v>
      </c>
      <c r="T1292" s="1062">
        <v>7</v>
      </c>
      <c r="U1292" s="1076">
        <v>1</v>
      </c>
      <c r="W1292" s="1062">
        <v>5</v>
      </c>
      <c r="X1292" s="1062">
        <v>0</v>
      </c>
      <c r="Y1292" s="1062">
        <v>4</v>
      </c>
      <c r="Z1292" s="1062">
        <v>9</v>
      </c>
      <c r="AA1292" s="1076">
        <v>1</v>
      </c>
      <c r="AC1292" s="1062">
        <v>4</v>
      </c>
      <c r="AD1292" s="1062">
        <v>0</v>
      </c>
      <c r="AE1292" s="1062">
        <v>3</v>
      </c>
      <c r="AF1292" s="1062">
        <v>7</v>
      </c>
      <c r="AG1292" s="1076">
        <v>1</v>
      </c>
      <c r="AJ1292" s="1062">
        <v>4</v>
      </c>
      <c r="AK1292" s="1062">
        <v>0</v>
      </c>
      <c r="AL1292" s="1062">
        <v>4</v>
      </c>
      <c r="AM1292" s="1062">
        <v>8</v>
      </c>
      <c r="AN1292" s="1076">
        <v>1</v>
      </c>
      <c r="AQ1292" s="1062">
        <v>1</v>
      </c>
      <c r="AR1292" s="1062">
        <v>1</v>
      </c>
      <c r="AS1292" s="1062">
        <v>4</v>
      </c>
      <c r="AT1292" s="1062">
        <v>6</v>
      </c>
      <c r="AU1292" s="1082">
        <v>0</v>
      </c>
      <c r="AX1292" s="1062">
        <v>1</v>
      </c>
      <c r="AY1292" s="1062">
        <v>2</v>
      </c>
      <c r="AZ1292" s="1062">
        <v>5</v>
      </c>
      <c r="BA1292" s="1062">
        <v>8</v>
      </c>
      <c r="BB1292" s="1082">
        <v>0</v>
      </c>
      <c r="BC1292" s="1082" t="s">
        <v>323</v>
      </c>
      <c r="BM1292" s="1062">
        <v>0</v>
      </c>
      <c r="BN1292" s="1062">
        <v>0</v>
      </c>
      <c r="BO1292" s="1062">
        <v>0</v>
      </c>
      <c r="BP1292" s="1062">
        <v>0</v>
      </c>
      <c r="BQ1292" s="1128">
        <v>1</v>
      </c>
      <c r="BR1292" s="1081">
        <v>0</v>
      </c>
      <c r="BS1292" s="1062">
        <v>0</v>
      </c>
      <c r="BT1292" s="1062">
        <v>0</v>
      </c>
      <c r="BU1292" s="1062">
        <v>1</v>
      </c>
      <c r="BV1292" s="1062">
        <v>1</v>
      </c>
      <c r="BW1292" s="1076">
        <v>1</v>
      </c>
      <c r="CD1292" s="1062">
        <v>0</v>
      </c>
      <c r="CE1292" s="1082">
        <v>0</v>
      </c>
      <c r="CF1292" s="1082" t="s">
        <v>323</v>
      </c>
      <c r="CK1292" s="1062">
        <v>0</v>
      </c>
      <c r="CL1292" s="1082">
        <v>0</v>
      </c>
      <c r="CP1292" s="1062">
        <v>0</v>
      </c>
      <c r="CQ1292" s="1062">
        <v>0</v>
      </c>
      <c r="CR1292" s="1062">
        <v>0</v>
      </c>
      <c r="CS1292" s="1062">
        <v>0</v>
      </c>
      <c r="CT1292" s="1082">
        <v>1</v>
      </c>
      <c r="CU1292" s="1082" t="s">
        <v>323</v>
      </c>
      <c r="CW1292" s="1062">
        <v>0</v>
      </c>
      <c r="CX1292" s="1062">
        <v>0</v>
      </c>
      <c r="CY1292" s="1062">
        <v>2</v>
      </c>
      <c r="CZ1292" s="1062">
        <v>2</v>
      </c>
      <c r="DA1292" s="1082">
        <v>1</v>
      </c>
      <c r="DB1292" s="1082"/>
      <c r="DC1292" s="1082"/>
      <c r="DD1292" s="1082"/>
      <c r="DE1292" s="1082"/>
      <c r="DF1292" s="1082"/>
      <c r="DG1292" s="1082"/>
      <c r="DH1292" s="1082"/>
      <c r="DI1292" s="1082"/>
      <c r="DJ1292" s="1082"/>
      <c r="DK1292" s="1082"/>
      <c r="DL1292" s="1082"/>
      <c r="EF1292" s="1062">
        <v>8</v>
      </c>
      <c r="EG1292" s="1062">
        <v>1</v>
      </c>
      <c r="EH1292" s="1062">
        <v>5</v>
      </c>
      <c r="EI1292" s="1062">
        <v>14</v>
      </c>
      <c r="EJ1292" s="1082">
        <v>1</v>
      </c>
      <c r="EM1292" s="1062">
        <v>11</v>
      </c>
      <c r="EN1292" s="1062">
        <v>2</v>
      </c>
      <c r="EO1292" s="1062">
        <v>11</v>
      </c>
      <c r="EP1292" s="1062">
        <v>24</v>
      </c>
      <c r="EQ1292" s="1082">
        <v>1</v>
      </c>
      <c r="ER1292" s="1082" t="s">
        <v>323</v>
      </c>
      <c r="EU1292" s="1062">
        <v>5</v>
      </c>
      <c r="EV1292" s="1062">
        <v>6</v>
      </c>
      <c r="EW1292" s="1062">
        <v>2</v>
      </c>
      <c r="EX1292" s="1062">
        <v>13</v>
      </c>
      <c r="EY1292" s="1081">
        <v>1</v>
      </c>
      <c r="FB1292" s="1062">
        <v>5</v>
      </c>
      <c r="FC1292" s="1062">
        <v>7</v>
      </c>
      <c r="FD1292" s="1062">
        <v>2</v>
      </c>
      <c r="FE1292" s="1062">
        <v>14</v>
      </c>
      <c r="FF1292" s="1082">
        <v>1</v>
      </c>
      <c r="FM1292" s="1062">
        <v>0</v>
      </c>
      <c r="FN1292" s="1124">
        <v>1</v>
      </c>
      <c r="FT1292" s="1062">
        <v>0</v>
      </c>
      <c r="FU1292" s="1076">
        <v>1</v>
      </c>
      <c r="FY1292" s="1062">
        <v>0</v>
      </c>
      <c r="FZ1292" s="1062">
        <v>2</v>
      </c>
      <c r="GA1292" s="1062">
        <v>0</v>
      </c>
      <c r="GB1292" s="590">
        <v>2</v>
      </c>
      <c r="GC1292" s="1139">
        <v>1</v>
      </c>
      <c r="GE1292" s="589">
        <v>21</v>
      </c>
      <c r="GF1292" s="589">
        <v>10</v>
      </c>
      <c r="GG1292" s="589">
        <v>18</v>
      </c>
      <c r="GH1292" s="586">
        <v>1</v>
      </c>
      <c r="GI1292" s="586">
        <v>2</v>
      </c>
      <c r="GJ1292" s="586">
        <v>0</v>
      </c>
      <c r="GK1292" s="586">
        <v>0</v>
      </c>
    </row>
    <row r="1293" spans="1:193" hidden="1" x14ac:dyDescent="0.35">
      <c r="A1293" s="1225">
        <v>44531</v>
      </c>
      <c r="Q1293" s="1062">
        <v>5</v>
      </c>
      <c r="R1293" s="1062">
        <v>0</v>
      </c>
      <c r="S1293" s="1062">
        <v>8</v>
      </c>
      <c r="T1293" s="1062">
        <v>13</v>
      </c>
      <c r="U1293" s="1076">
        <v>1</v>
      </c>
      <c r="W1293" s="1062">
        <v>5</v>
      </c>
      <c r="X1293" s="1062">
        <v>0</v>
      </c>
      <c r="Y1293" s="1062">
        <v>8</v>
      </c>
      <c r="Z1293" s="1062">
        <v>13</v>
      </c>
      <c r="AA1293" s="1076">
        <v>1</v>
      </c>
      <c r="AC1293" s="1062">
        <v>4</v>
      </c>
      <c r="AD1293" s="1062">
        <v>0</v>
      </c>
      <c r="AE1293" s="1062">
        <v>7</v>
      </c>
      <c r="AF1293" s="1062">
        <v>11</v>
      </c>
      <c r="AG1293" s="1076">
        <v>1</v>
      </c>
      <c r="AJ1293" s="1062">
        <v>4</v>
      </c>
      <c r="AK1293" s="1062">
        <v>0</v>
      </c>
      <c r="AL1293" s="1062">
        <v>8</v>
      </c>
      <c r="AM1293" s="1062">
        <v>12</v>
      </c>
      <c r="AN1293" s="1076">
        <v>1</v>
      </c>
      <c r="AQ1293" s="1062">
        <v>2</v>
      </c>
      <c r="AR1293" s="1062">
        <v>0</v>
      </c>
      <c r="AS1293" s="1062">
        <v>4</v>
      </c>
      <c r="AT1293" s="1062">
        <v>6</v>
      </c>
      <c r="AU1293" s="1082">
        <v>0</v>
      </c>
      <c r="AX1293" s="1062">
        <v>2</v>
      </c>
      <c r="AY1293" s="1062">
        <v>1</v>
      </c>
      <c r="AZ1293" s="1062">
        <v>4</v>
      </c>
      <c r="BA1293" s="1062">
        <v>7</v>
      </c>
      <c r="BB1293" s="1082">
        <v>0</v>
      </c>
      <c r="BC1293" s="1082" t="s">
        <v>323</v>
      </c>
      <c r="BM1293" s="1062">
        <v>0</v>
      </c>
      <c r="BN1293" s="1062">
        <v>0</v>
      </c>
      <c r="BO1293" s="1062">
        <v>1</v>
      </c>
      <c r="BP1293" s="1062">
        <v>1</v>
      </c>
      <c r="BQ1293" s="1128">
        <v>1</v>
      </c>
      <c r="BR1293" s="1081">
        <v>0</v>
      </c>
      <c r="BS1293" s="1062">
        <v>0</v>
      </c>
      <c r="BT1293" s="1062">
        <v>0</v>
      </c>
      <c r="BU1293" s="1062">
        <v>1</v>
      </c>
      <c r="BV1293" s="1062">
        <v>1</v>
      </c>
      <c r="BW1293" s="1076">
        <v>1</v>
      </c>
      <c r="CD1293" s="1062">
        <v>0</v>
      </c>
      <c r="CE1293" s="1082">
        <v>0</v>
      </c>
      <c r="CF1293" s="1082" t="s">
        <v>323</v>
      </c>
      <c r="CK1293" s="1062">
        <v>0</v>
      </c>
      <c r="CL1293" s="1082">
        <v>0</v>
      </c>
      <c r="CP1293" s="1062">
        <v>0</v>
      </c>
      <c r="CQ1293" s="1062">
        <v>1</v>
      </c>
      <c r="CR1293" s="1062">
        <v>0</v>
      </c>
      <c r="CS1293" s="1062">
        <v>1</v>
      </c>
      <c r="CT1293" s="1082">
        <v>1</v>
      </c>
      <c r="CU1293" s="1082" t="s">
        <v>323</v>
      </c>
      <c r="CW1293" s="1062">
        <v>0</v>
      </c>
      <c r="CX1293" s="1062">
        <v>3</v>
      </c>
      <c r="CY1293" s="1062">
        <v>0</v>
      </c>
      <c r="CZ1293" s="1062">
        <v>3</v>
      </c>
      <c r="DA1293" s="1082">
        <v>1</v>
      </c>
      <c r="DB1293" s="1082"/>
      <c r="DC1293" s="1082"/>
      <c r="DD1293" s="1082"/>
      <c r="DE1293" s="1082"/>
      <c r="DF1293" s="1082"/>
      <c r="DG1293" s="1082"/>
      <c r="DH1293" s="1082"/>
      <c r="DI1293" s="1082"/>
      <c r="DJ1293" s="1082"/>
      <c r="DK1293" s="1082"/>
      <c r="DL1293" s="1082"/>
      <c r="EF1293" s="1062">
        <v>6</v>
      </c>
      <c r="EG1293" s="1062">
        <v>4</v>
      </c>
      <c r="EH1293" s="1062">
        <v>8</v>
      </c>
      <c r="EI1293" s="1062">
        <v>18</v>
      </c>
      <c r="EJ1293" s="1082">
        <v>1</v>
      </c>
      <c r="EM1293" s="1062">
        <v>10</v>
      </c>
      <c r="EN1293" s="1062">
        <v>4</v>
      </c>
      <c r="EO1293" s="1062">
        <v>13</v>
      </c>
      <c r="EP1293" s="1062">
        <v>27</v>
      </c>
      <c r="EQ1293" s="1082">
        <v>1</v>
      </c>
      <c r="ER1293" s="1082" t="s">
        <v>323</v>
      </c>
      <c r="EU1293" s="1062">
        <v>7</v>
      </c>
      <c r="EV1293" s="1062">
        <v>1</v>
      </c>
      <c r="EW1293" s="1062">
        <v>8</v>
      </c>
      <c r="EX1293" s="1062">
        <v>16</v>
      </c>
      <c r="EY1293" s="1081">
        <v>1</v>
      </c>
      <c r="FB1293" s="1062">
        <v>7</v>
      </c>
      <c r="FC1293" s="1062">
        <v>2</v>
      </c>
      <c r="FD1293" s="1062">
        <v>12</v>
      </c>
      <c r="FE1293" s="1062">
        <v>21</v>
      </c>
      <c r="FF1293" s="1082">
        <v>1</v>
      </c>
      <c r="FM1293" s="1062">
        <v>0</v>
      </c>
      <c r="FN1293" s="1124">
        <v>1</v>
      </c>
      <c r="FT1293" s="1062">
        <v>0</v>
      </c>
      <c r="FU1293" s="1076">
        <v>1</v>
      </c>
      <c r="FY1293" s="1062">
        <v>1</v>
      </c>
      <c r="FZ1293" s="1062">
        <v>0</v>
      </c>
      <c r="GA1293" s="1062">
        <v>1</v>
      </c>
      <c r="GB1293" s="590">
        <v>2</v>
      </c>
      <c r="GC1293" s="1139">
        <v>1</v>
      </c>
      <c r="GE1293" s="589">
        <v>25</v>
      </c>
      <c r="GF1293" s="589">
        <v>6</v>
      </c>
      <c r="GG1293" s="589">
        <v>37</v>
      </c>
      <c r="GH1293" s="586">
        <v>1</v>
      </c>
      <c r="GI1293" s="586">
        <v>0</v>
      </c>
      <c r="GJ1293" s="586">
        <v>0</v>
      </c>
      <c r="GK1293" s="586">
        <v>0</v>
      </c>
    </row>
    <row r="1294" spans="1:193" hidden="1" x14ac:dyDescent="0.35">
      <c r="A1294" s="1225">
        <v>44532</v>
      </c>
      <c r="Q1294" s="1062">
        <v>4</v>
      </c>
      <c r="R1294" s="1062">
        <v>0</v>
      </c>
      <c r="S1294" s="1062">
        <v>4</v>
      </c>
      <c r="T1294" s="1062">
        <v>8</v>
      </c>
      <c r="U1294" s="1076">
        <v>1</v>
      </c>
      <c r="W1294" s="1062">
        <v>4</v>
      </c>
      <c r="X1294" s="1062">
        <v>0</v>
      </c>
      <c r="Y1294" s="1062">
        <v>6</v>
      </c>
      <c r="Z1294" s="1062">
        <v>10</v>
      </c>
      <c r="AA1294" s="1076">
        <v>1</v>
      </c>
      <c r="AC1294" s="1062">
        <v>2</v>
      </c>
      <c r="AD1294" s="1062">
        <v>0</v>
      </c>
      <c r="AE1294" s="1062">
        <v>3</v>
      </c>
      <c r="AF1294" s="1062">
        <v>5</v>
      </c>
      <c r="AG1294" s="1076">
        <v>1</v>
      </c>
      <c r="AJ1294" s="1062">
        <v>2</v>
      </c>
      <c r="AK1294" s="1062">
        <v>0</v>
      </c>
      <c r="AL1294" s="1062">
        <v>3</v>
      </c>
      <c r="AM1294" s="1062">
        <v>5</v>
      </c>
      <c r="AN1294" s="1076">
        <v>1</v>
      </c>
      <c r="AQ1294" s="1062">
        <v>0</v>
      </c>
      <c r="AR1294" s="1062">
        <v>0</v>
      </c>
      <c r="AS1294" s="1062">
        <v>7</v>
      </c>
      <c r="AT1294" s="1062">
        <v>7</v>
      </c>
      <c r="AU1294" s="1082">
        <v>0</v>
      </c>
      <c r="AX1294" s="1062">
        <v>0</v>
      </c>
      <c r="AY1294" s="1062">
        <v>0</v>
      </c>
      <c r="AZ1294" s="1062">
        <v>7</v>
      </c>
      <c r="BA1294" s="1062">
        <v>7</v>
      </c>
      <c r="BB1294" s="1082">
        <v>0</v>
      </c>
      <c r="BC1294" s="1082" t="s">
        <v>323</v>
      </c>
      <c r="BM1294" s="1062">
        <v>0</v>
      </c>
      <c r="BN1294" s="1062">
        <v>0</v>
      </c>
      <c r="BO1294" s="1062">
        <v>1</v>
      </c>
      <c r="BP1294" s="1062">
        <v>1</v>
      </c>
      <c r="BQ1294" s="1128">
        <v>1</v>
      </c>
      <c r="BR1294" s="1081">
        <v>0</v>
      </c>
      <c r="BS1294" s="1062">
        <v>0</v>
      </c>
      <c r="BT1294" s="1062">
        <v>0</v>
      </c>
      <c r="BU1294" s="1062">
        <v>1</v>
      </c>
      <c r="BV1294" s="1062">
        <v>1</v>
      </c>
      <c r="BW1294" s="1076">
        <v>1</v>
      </c>
      <c r="CD1294" s="1062">
        <v>0</v>
      </c>
      <c r="CE1294" s="1082">
        <v>0</v>
      </c>
      <c r="CF1294" s="1082" t="s">
        <v>323</v>
      </c>
      <c r="CK1294" s="1062">
        <v>0</v>
      </c>
      <c r="CL1294" s="1082">
        <v>0</v>
      </c>
      <c r="CP1294" s="1062">
        <v>0</v>
      </c>
      <c r="CQ1294" s="1062">
        <v>0</v>
      </c>
      <c r="CR1294" s="1062">
        <v>0</v>
      </c>
      <c r="CS1294" s="1062">
        <v>0</v>
      </c>
      <c r="CT1294" s="1082">
        <v>1</v>
      </c>
      <c r="CU1294" s="1082" t="s">
        <v>323</v>
      </c>
      <c r="CW1294" s="1062">
        <v>0</v>
      </c>
      <c r="CX1294" s="1062">
        <v>0</v>
      </c>
      <c r="CY1294" s="1062">
        <v>0</v>
      </c>
      <c r="CZ1294" s="1062">
        <v>0</v>
      </c>
      <c r="DA1294" s="1082">
        <v>1</v>
      </c>
      <c r="DB1294" s="1082"/>
      <c r="DC1294" s="1082"/>
      <c r="DD1294" s="1082"/>
      <c r="DE1294" s="1082"/>
      <c r="DF1294" s="1082"/>
      <c r="DG1294" s="1082"/>
      <c r="DH1294" s="1082"/>
      <c r="DI1294" s="1082"/>
      <c r="DJ1294" s="1082"/>
      <c r="DK1294" s="1082"/>
      <c r="DL1294" s="1082"/>
      <c r="EF1294" s="1062">
        <v>6</v>
      </c>
      <c r="EG1294" s="1062">
        <v>1</v>
      </c>
      <c r="EH1294" s="1062">
        <v>9</v>
      </c>
      <c r="EI1294" s="1062">
        <v>16</v>
      </c>
      <c r="EJ1294" s="1082">
        <v>1</v>
      </c>
      <c r="EM1294" s="1062">
        <v>9</v>
      </c>
      <c r="EN1294" s="1062">
        <v>2</v>
      </c>
      <c r="EO1294" s="1062">
        <v>14</v>
      </c>
      <c r="EP1294" s="1062">
        <v>25</v>
      </c>
      <c r="EQ1294" s="1082">
        <v>1</v>
      </c>
      <c r="ER1294" s="1082" t="s">
        <v>323</v>
      </c>
      <c r="EU1294" s="1062">
        <v>6</v>
      </c>
      <c r="EV1294" s="1062">
        <v>2</v>
      </c>
      <c r="EW1294" s="1062">
        <v>5</v>
      </c>
      <c r="EX1294" s="1062">
        <v>13</v>
      </c>
      <c r="EY1294" s="1081">
        <v>1</v>
      </c>
      <c r="FB1294" s="1062">
        <v>5</v>
      </c>
      <c r="FC1294" s="1062">
        <v>5</v>
      </c>
      <c r="FD1294" s="1062">
        <v>6</v>
      </c>
      <c r="FE1294" s="1062">
        <v>16</v>
      </c>
      <c r="FF1294" s="1082">
        <v>1</v>
      </c>
      <c r="FM1294" s="1062">
        <v>0</v>
      </c>
      <c r="FN1294" s="1124">
        <v>1</v>
      </c>
      <c r="FT1294" s="1062">
        <v>0</v>
      </c>
      <c r="FU1294" s="1076">
        <v>1</v>
      </c>
      <c r="FY1294" s="1062">
        <v>0</v>
      </c>
      <c r="FZ1294" s="1062">
        <v>0</v>
      </c>
      <c r="GA1294" s="1062">
        <v>0</v>
      </c>
      <c r="GB1294" s="590">
        <v>0</v>
      </c>
      <c r="GC1294" s="1139">
        <v>1</v>
      </c>
      <c r="GE1294" s="589">
        <v>18</v>
      </c>
      <c r="GF1294" s="589">
        <v>3</v>
      </c>
      <c r="GG1294" s="589">
        <v>29</v>
      </c>
      <c r="GH1294" s="586">
        <v>1</v>
      </c>
      <c r="GI1294" s="586">
        <v>0</v>
      </c>
      <c r="GJ1294" s="586">
        <v>0</v>
      </c>
      <c r="GK1294" s="586">
        <v>0</v>
      </c>
    </row>
    <row r="1295" spans="1:193" hidden="1" x14ac:dyDescent="0.35">
      <c r="A1295" s="1227">
        <v>44533</v>
      </c>
      <c r="Q1295" s="1062">
        <v>3</v>
      </c>
      <c r="R1295" s="1062">
        <v>0</v>
      </c>
      <c r="S1295" s="1062">
        <v>4</v>
      </c>
      <c r="T1295" s="1062">
        <v>7</v>
      </c>
      <c r="U1295" s="1076">
        <v>1</v>
      </c>
      <c r="W1295" s="1062">
        <v>3</v>
      </c>
      <c r="X1295" s="1062">
        <v>0</v>
      </c>
      <c r="Y1295" s="1062">
        <v>4</v>
      </c>
      <c r="Z1295" s="1062">
        <v>7</v>
      </c>
      <c r="AA1295" s="1076">
        <v>1</v>
      </c>
      <c r="AC1295" s="1062">
        <v>3</v>
      </c>
      <c r="AD1295" s="1062">
        <v>0</v>
      </c>
      <c r="AE1295" s="1062">
        <v>4</v>
      </c>
      <c r="AF1295" s="1062">
        <v>7</v>
      </c>
      <c r="AG1295" s="1076">
        <v>1</v>
      </c>
      <c r="AJ1295" s="1062">
        <v>3</v>
      </c>
      <c r="AK1295" s="1062">
        <v>0</v>
      </c>
      <c r="AL1295" s="1062">
        <v>4</v>
      </c>
      <c r="AM1295" s="1062">
        <v>7</v>
      </c>
      <c r="AN1295" s="1076">
        <v>1</v>
      </c>
      <c r="AQ1295" s="1062">
        <v>0</v>
      </c>
      <c r="AR1295" s="1062">
        <v>0</v>
      </c>
      <c r="AS1295" s="1062">
        <v>2</v>
      </c>
      <c r="AT1295" s="1062">
        <v>2</v>
      </c>
      <c r="AU1295" s="1082">
        <v>0</v>
      </c>
      <c r="AX1295" s="1062">
        <v>0</v>
      </c>
      <c r="AY1295" s="1062">
        <v>0</v>
      </c>
      <c r="AZ1295" s="1062">
        <v>3</v>
      </c>
      <c r="BA1295" s="1062">
        <v>3</v>
      </c>
      <c r="BB1295" s="1082">
        <v>0</v>
      </c>
      <c r="BC1295" s="1082" t="s">
        <v>323</v>
      </c>
      <c r="BM1295" s="1062">
        <v>0</v>
      </c>
      <c r="BN1295" s="1062">
        <v>0</v>
      </c>
      <c r="BO1295" s="1062">
        <v>0</v>
      </c>
      <c r="BP1295" s="1062">
        <v>0</v>
      </c>
      <c r="BQ1295" s="1128">
        <v>1</v>
      </c>
      <c r="BR1295" s="1081">
        <v>0</v>
      </c>
      <c r="BS1295" s="1062">
        <v>0</v>
      </c>
      <c r="BT1295" s="1062">
        <v>0</v>
      </c>
      <c r="BU1295" s="1062">
        <v>0</v>
      </c>
      <c r="BV1295" s="1062">
        <v>0</v>
      </c>
      <c r="BW1295" s="1076">
        <v>1</v>
      </c>
      <c r="CD1295" s="1062">
        <v>0</v>
      </c>
      <c r="CE1295" s="1082">
        <v>0</v>
      </c>
      <c r="CF1295" s="1082" t="s">
        <v>323</v>
      </c>
      <c r="CK1295" s="1062">
        <v>0</v>
      </c>
      <c r="CL1295" s="1082">
        <v>0</v>
      </c>
      <c r="CP1295" s="1062">
        <v>0</v>
      </c>
      <c r="CQ1295" s="1062">
        <v>0</v>
      </c>
      <c r="CR1295" s="1062">
        <v>0</v>
      </c>
      <c r="CS1295" s="1062">
        <v>0</v>
      </c>
      <c r="CT1295" s="1082">
        <v>1</v>
      </c>
      <c r="CU1295" s="1082" t="s">
        <v>323</v>
      </c>
      <c r="CW1295" s="1062">
        <v>0</v>
      </c>
      <c r="CX1295" s="1062">
        <v>0</v>
      </c>
      <c r="CY1295" s="1062">
        <v>0</v>
      </c>
      <c r="CZ1295" s="1062">
        <v>0</v>
      </c>
      <c r="DA1295" s="1082">
        <v>1</v>
      </c>
      <c r="DB1295" s="1082"/>
      <c r="DC1295" s="1082"/>
      <c r="DD1295" s="1082"/>
      <c r="DE1295" s="1082"/>
      <c r="DF1295" s="1082"/>
      <c r="DG1295" s="1082"/>
      <c r="DH1295" s="1082"/>
      <c r="DI1295" s="1082"/>
      <c r="DJ1295" s="1082"/>
      <c r="DK1295" s="1082"/>
      <c r="DL1295" s="1082"/>
      <c r="EF1295" s="1062">
        <v>7</v>
      </c>
      <c r="EG1295" s="1062">
        <v>0</v>
      </c>
      <c r="EH1295" s="1062">
        <v>9</v>
      </c>
      <c r="EI1295" s="1062">
        <v>16</v>
      </c>
      <c r="EJ1295" s="1082">
        <v>1</v>
      </c>
      <c r="EM1295" s="1062">
        <v>8</v>
      </c>
      <c r="EN1295" s="1062">
        <v>0</v>
      </c>
      <c r="EO1295" s="1062">
        <v>14</v>
      </c>
      <c r="EP1295" s="1062">
        <v>22</v>
      </c>
      <c r="EQ1295" s="1082">
        <v>1</v>
      </c>
      <c r="ER1295" s="1082" t="s">
        <v>323</v>
      </c>
      <c r="EU1295" s="1062">
        <v>5</v>
      </c>
      <c r="EV1295" s="1062">
        <v>0</v>
      </c>
      <c r="EW1295" s="1062">
        <v>9</v>
      </c>
      <c r="EX1295" s="1062">
        <v>14</v>
      </c>
      <c r="EY1295" s="1081">
        <v>1</v>
      </c>
      <c r="FB1295" s="1062">
        <v>5</v>
      </c>
      <c r="FC1295" s="1062">
        <v>1</v>
      </c>
      <c r="FD1295" s="1062">
        <v>13</v>
      </c>
      <c r="FE1295" s="1062">
        <v>19</v>
      </c>
      <c r="FF1295" s="1082">
        <v>1</v>
      </c>
      <c r="FM1295" s="1062">
        <v>0</v>
      </c>
      <c r="FN1295" s="1124">
        <v>1</v>
      </c>
      <c r="FT1295" s="1062">
        <v>0</v>
      </c>
      <c r="FU1295" s="1076">
        <v>1</v>
      </c>
      <c r="FY1295" s="1062">
        <v>0</v>
      </c>
      <c r="FZ1295" s="1062">
        <v>0</v>
      </c>
      <c r="GA1295" s="1062">
        <v>0</v>
      </c>
      <c r="GB1295" s="590">
        <v>0</v>
      </c>
      <c r="GC1295" s="1139">
        <v>1</v>
      </c>
      <c r="GE1295" s="589">
        <v>18</v>
      </c>
      <c r="GF1295" s="589">
        <v>0</v>
      </c>
      <c r="GG1295" s="589">
        <v>28</v>
      </c>
      <c r="GH1295" s="586">
        <v>0</v>
      </c>
      <c r="GI1295" s="586">
        <v>0</v>
      </c>
      <c r="GJ1295" s="586">
        <v>0</v>
      </c>
      <c r="GK1295" s="586">
        <v>0</v>
      </c>
    </row>
    <row r="1296" spans="1:193" hidden="1" x14ac:dyDescent="0.35">
      <c r="A1296" s="1225">
        <v>44536</v>
      </c>
      <c r="Q1296" s="1062">
        <v>6</v>
      </c>
      <c r="R1296" s="1062">
        <v>1</v>
      </c>
      <c r="S1296" s="1062">
        <v>4</v>
      </c>
      <c r="T1296" s="1062">
        <v>11</v>
      </c>
      <c r="U1296" s="1076">
        <v>1</v>
      </c>
      <c r="W1296" s="1062">
        <v>6</v>
      </c>
      <c r="X1296" s="1062">
        <v>1</v>
      </c>
      <c r="Y1296" s="1062">
        <v>4</v>
      </c>
      <c r="Z1296" s="1062">
        <v>11</v>
      </c>
      <c r="AA1296" s="1076">
        <v>1</v>
      </c>
      <c r="AC1296" s="1062">
        <v>4</v>
      </c>
      <c r="AD1296" s="1062">
        <v>0</v>
      </c>
      <c r="AE1296" s="1062">
        <v>1</v>
      </c>
      <c r="AF1296" s="1062">
        <v>5</v>
      </c>
      <c r="AG1296" s="1076">
        <v>1</v>
      </c>
      <c r="AJ1296" s="1062">
        <v>4</v>
      </c>
      <c r="AK1296" s="1062">
        <v>1</v>
      </c>
      <c r="AL1296" s="1062">
        <v>1</v>
      </c>
      <c r="AM1296" s="1062">
        <v>6</v>
      </c>
      <c r="AN1296" s="1076">
        <v>1</v>
      </c>
      <c r="AQ1296" s="1062">
        <v>1</v>
      </c>
      <c r="AR1296" s="1062">
        <v>0</v>
      </c>
      <c r="AS1296" s="1062">
        <v>5</v>
      </c>
      <c r="AT1296" s="1062">
        <v>6</v>
      </c>
      <c r="AU1296" s="1082">
        <v>0</v>
      </c>
      <c r="AX1296" s="1062">
        <v>0</v>
      </c>
      <c r="AY1296" s="1062">
        <v>0</v>
      </c>
      <c r="AZ1296" s="1062">
        <v>7</v>
      </c>
      <c r="BA1296" s="1062">
        <v>7</v>
      </c>
      <c r="BB1296" s="1082">
        <v>0</v>
      </c>
      <c r="BC1296" s="1082" t="s">
        <v>323</v>
      </c>
      <c r="BM1296" s="1062">
        <v>0</v>
      </c>
      <c r="BN1296" s="1062">
        <v>0</v>
      </c>
      <c r="BO1296" s="1062">
        <v>3</v>
      </c>
      <c r="BP1296" s="1062">
        <v>3</v>
      </c>
      <c r="BQ1296" s="1128">
        <v>1</v>
      </c>
      <c r="BR1296" s="1081">
        <v>0</v>
      </c>
      <c r="BS1296" s="1062">
        <v>0</v>
      </c>
      <c r="BT1296" s="1062">
        <v>0</v>
      </c>
      <c r="BU1296" s="1062">
        <v>3</v>
      </c>
      <c r="BV1296" s="1062">
        <v>3</v>
      </c>
      <c r="BW1296" s="1076">
        <v>1</v>
      </c>
      <c r="CD1296" s="1062">
        <v>0</v>
      </c>
      <c r="CE1296" s="1082">
        <v>0</v>
      </c>
      <c r="CF1296" s="1082" t="s">
        <v>323</v>
      </c>
      <c r="CK1296" s="1062">
        <v>0</v>
      </c>
      <c r="CL1296" s="1082">
        <v>0</v>
      </c>
      <c r="CP1296" s="1062">
        <v>0</v>
      </c>
      <c r="CQ1296" s="1062">
        <v>0</v>
      </c>
      <c r="CR1296" s="1062">
        <v>0</v>
      </c>
      <c r="CS1296" s="1062">
        <v>0</v>
      </c>
      <c r="CT1296" s="1082">
        <v>1</v>
      </c>
      <c r="CU1296" s="1082" t="s">
        <v>323</v>
      </c>
      <c r="CW1296" s="1062">
        <v>0</v>
      </c>
      <c r="CX1296" s="1062">
        <v>0</v>
      </c>
      <c r="CY1296" s="1062">
        <v>0</v>
      </c>
      <c r="CZ1296" s="1062">
        <v>0</v>
      </c>
      <c r="DA1296" s="1082">
        <v>1</v>
      </c>
      <c r="DB1296" s="1082"/>
      <c r="DC1296" s="1082"/>
      <c r="DD1296" s="1082"/>
      <c r="DE1296" s="1082"/>
      <c r="DF1296" s="1082"/>
      <c r="DG1296" s="1082"/>
      <c r="DH1296" s="1082"/>
      <c r="DI1296" s="1082"/>
      <c r="DJ1296" s="1082"/>
      <c r="DK1296" s="1082"/>
      <c r="DL1296" s="1082"/>
      <c r="EF1296" s="1062">
        <v>7</v>
      </c>
      <c r="EG1296" s="1062">
        <v>1</v>
      </c>
      <c r="EH1296" s="1062">
        <v>4</v>
      </c>
      <c r="EI1296" s="1062">
        <v>12</v>
      </c>
      <c r="EJ1296" s="1082">
        <v>1</v>
      </c>
      <c r="EM1296" s="1062">
        <v>8</v>
      </c>
      <c r="EN1296" s="1062">
        <v>2</v>
      </c>
      <c r="EO1296" s="1062">
        <v>8</v>
      </c>
      <c r="EP1296" s="1062">
        <v>18</v>
      </c>
      <c r="EQ1296" s="1082">
        <v>1</v>
      </c>
      <c r="ER1296" s="1082" t="s">
        <v>323</v>
      </c>
      <c r="EU1296" s="1062">
        <v>1</v>
      </c>
      <c r="EV1296" s="1062">
        <v>1</v>
      </c>
      <c r="EW1296" s="1062">
        <v>7</v>
      </c>
      <c r="EX1296" s="1062">
        <v>9</v>
      </c>
      <c r="EY1296" s="1081">
        <v>1</v>
      </c>
      <c r="FB1296" s="1062">
        <v>2</v>
      </c>
      <c r="FC1296" s="1062">
        <v>2</v>
      </c>
      <c r="FD1296" s="1062">
        <v>8</v>
      </c>
      <c r="FE1296" s="1062">
        <v>12</v>
      </c>
      <c r="FF1296" s="1082">
        <v>1</v>
      </c>
      <c r="FM1296" s="1062">
        <v>0</v>
      </c>
      <c r="FN1296" s="1124">
        <v>1</v>
      </c>
      <c r="FT1296" s="1062">
        <v>0</v>
      </c>
      <c r="FU1296" s="1076">
        <v>1</v>
      </c>
      <c r="FY1296" s="1062">
        <v>0</v>
      </c>
      <c r="FZ1296" s="1062">
        <v>2</v>
      </c>
      <c r="GA1296" s="1062">
        <v>4</v>
      </c>
      <c r="GB1296" s="590">
        <v>6</v>
      </c>
      <c r="GC1296" s="1139">
        <v>1</v>
      </c>
      <c r="GE1296" s="589">
        <v>19</v>
      </c>
      <c r="GF1296" s="589">
        <v>5</v>
      </c>
      <c r="GG1296" s="589">
        <v>28</v>
      </c>
      <c r="GH1296" s="586">
        <v>2</v>
      </c>
      <c r="GI1296" s="586">
        <v>0</v>
      </c>
      <c r="GJ1296" s="586">
        <v>1</v>
      </c>
      <c r="GK1296" s="586">
        <v>0</v>
      </c>
    </row>
    <row r="1297" spans="1:193" hidden="1" x14ac:dyDescent="0.35">
      <c r="A1297" s="1225">
        <v>44537</v>
      </c>
      <c r="Q1297" s="1062">
        <v>4</v>
      </c>
      <c r="R1297" s="1062">
        <v>0</v>
      </c>
      <c r="S1297" s="1062">
        <v>7</v>
      </c>
      <c r="T1297" s="1062">
        <v>11</v>
      </c>
      <c r="U1297" s="1076">
        <v>1</v>
      </c>
      <c r="W1297" s="1062">
        <v>4</v>
      </c>
      <c r="X1297" s="1062">
        <v>0</v>
      </c>
      <c r="Y1297" s="1062">
        <v>7</v>
      </c>
      <c r="Z1297" s="1062">
        <v>11</v>
      </c>
      <c r="AA1297" s="1076">
        <v>1</v>
      </c>
      <c r="AC1297" s="1062">
        <v>4</v>
      </c>
      <c r="AD1297" s="1062">
        <v>2</v>
      </c>
      <c r="AE1297" s="1062">
        <v>2</v>
      </c>
      <c r="AF1297" s="1062">
        <v>8</v>
      </c>
      <c r="AG1297" s="1076">
        <v>1</v>
      </c>
      <c r="AJ1297" s="1062">
        <v>5</v>
      </c>
      <c r="AK1297" s="1062">
        <v>2</v>
      </c>
      <c r="AL1297" s="1062">
        <v>3</v>
      </c>
      <c r="AM1297" s="1062">
        <v>10</v>
      </c>
      <c r="AN1297" s="1076">
        <v>1</v>
      </c>
      <c r="AQ1297" s="1062">
        <v>1</v>
      </c>
      <c r="AR1297" s="1062">
        <v>0</v>
      </c>
      <c r="AS1297" s="1062">
        <v>7</v>
      </c>
      <c r="AT1297" s="1062">
        <v>8</v>
      </c>
      <c r="AU1297" s="1082">
        <v>0</v>
      </c>
      <c r="AX1297" s="1062">
        <v>1</v>
      </c>
      <c r="AY1297" s="1062">
        <v>0</v>
      </c>
      <c r="AZ1297" s="1062">
        <v>9</v>
      </c>
      <c r="BA1297" s="1062">
        <v>10</v>
      </c>
      <c r="BB1297" s="1082">
        <v>0</v>
      </c>
      <c r="BC1297" s="1082" t="s">
        <v>323</v>
      </c>
      <c r="BM1297" s="1062">
        <v>0</v>
      </c>
      <c r="BN1297" s="1062">
        <v>0</v>
      </c>
      <c r="BO1297" s="1062">
        <v>3</v>
      </c>
      <c r="BP1297" s="1062">
        <v>3</v>
      </c>
      <c r="BQ1297" s="1128">
        <v>1</v>
      </c>
      <c r="BR1297" s="1081">
        <v>0</v>
      </c>
      <c r="BS1297" s="1062">
        <v>0</v>
      </c>
      <c r="BT1297" s="1062">
        <v>0</v>
      </c>
      <c r="BU1297" s="1062">
        <v>4</v>
      </c>
      <c r="BV1297" s="1062">
        <v>4</v>
      </c>
      <c r="BW1297" s="1076">
        <v>1</v>
      </c>
      <c r="CD1297" s="1062">
        <v>0</v>
      </c>
      <c r="CE1297" s="1082">
        <v>0</v>
      </c>
      <c r="CF1297" s="1082" t="s">
        <v>323</v>
      </c>
      <c r="CK1297" s="1062">
        <v>0</v>
      </c>
      <c r="CL1297" s="1082">
        <v>0</v>
      </c>
      <c r="CP1297" s="1062">
        <v>0</v>
      </c>
      <c r="CQ1297" s="1062">
        <v>0</v>
      </c>
      <c r="CR1297" s="1062">
        <v>0</v>
      </c>
      <c r="CS1297" s="1062">
        <v>0</v>
      </c>
      <c r="CT1297" s="1082">
        <v>1</v>
      </c>
      <c r="CU1297" s="1082" t="s">
        <v>323</v>
      </c>
      <c r="CW1297" s="1062">
        <v>0</v>
      </c>
      <c r="CX1297" s="1062">
        <v>0</v>
      </c>
      <c r="CY1297" s="1062">
        <v>0</v>
      </c>
      <c r="CZ1297" s="1062">
        <v>0</v>
      </c>
      <c r="DA1297" s="1082">
        <v>1</v>
      </c>
      <c r="DB1297" s="1082"/>
      <c r="DC1297" s="1082"/>
      <c r="DD1297" s="1082"/>
      <c r="DE1297" s="1082"/>
      <c r="DF1297" s="1082"/>
      <c r="DG1297" s="1082"/>
      <c r="DH1297" s="1082"/>
      <c r="DI1297" s="1082"/>
      <c r="DJ1297" s="1082"/>
      <c r="DK1297" s="1082"/>
      <c r="DL1297" s="1082"/>
      <c r="EF1297" s="1062">
        <v>5</v>
      </c>
      <c r="EG1297" s="1062">
        <v>2</v>
      </c>
      <c r="EH1297" s="1062">
        <v>1</v>
      </c>
      <c r="EI1297" s="1062">
        <v>8</v>
      </c>
      <c r="EJ1297" s="1082">
        <v>1</v>
      </c>
      <c r="EM1297" s="1062">
        <v>4</v>
      </c>
      <c r="EN1297" s="1062">
        <v>5</v>
      </c>
      <c r="EO1297" s="1062">
        <v>5</v>
      </c>
      <c r="EP1297" s="1062">
        <v>14</v>
      </c>
      <c r="EQ1297" s="1082">
        <v>1</v>
      </c>
      <c r="ER1297" s="1082" t="s">
        <v>323</v>
      </c>
      <c r="EU1297" s="1062">
        <v>4</v>
      </c>
      <c r="EV1297" s="1062">
        <v>4</v>
      </c>
      <c r="EW1297" s="1062">
        <v>4</v>
      </c>
      <c r="EX1297" s="1062">
        <v>12</v>
      </c>
      <c r="EY1297" s="1081">
        <v>1</v>
      </c>
      <c r="FB1297" s="1062">
        <v>4</v>
      </c>
      <c r="FC1297" s="1062">
        <v>10</v>
      </c>
      <c r="FD1297" s="1062">
        <v>5</v>
      </c>
      <c r="FE1297" s="1062">
        <v>19</v>
      </c>
      <c r="FF1297" s="1082">
        <v>1</v>
      </c>
      <c r="FM1297" s="1062">
        <v>0</v>
      </c>
      <c r="FN1297" s="1124">
        <v>1</v>
      </c>
      <c r="FT1297" s="1062">
        <v>0</v>
      </c>
      <c r="FU1297" s="1076">
        <v>1</v>
      </c>
      <c r="FY1297" s="1062">
        <v>1</v>
      </c>
      <c r="FZ1297" s="1062">
        <v>1</v>
      </c>
      <c r="GA1297" s="1062">
        <v>6</v>
      </c>
      <c r="GB1297" s="590">
        <v>8</v>
      </c>
      <c r="GC1297" s="1139">
        <v>1</v>
      </c>
      <c r="GE1297" s="589">
        <v>19</v>
      </c>
      <c r="GF1297" s="589">
        <v>9</v>
      </c>
      <c r="GG1297" s="589">
        <v>30</v>
      </c>
      <c r="GH1297" s="586">
        <v>0</v>
      </c>
      <c r="GI1297" s="586">
        <v>0</v>
      </c>
      <c r="GJ1297" s="586">
        <v>0</v>
      </c>
      <c r="GK1297" s="586">
        <v>0</v>
      </c>
    </row>
    <row r="1298" spans="1:193" hidden="1" x14ac:dyDescent="0.35">
      <c r="A1298" s="1225">
        <v>44538</v>
      </c>
      <c r="Q1298" s="1062">
        <v>6</v>
      </c>
      <c r="R1298" s="1062">
        <v>0</v>
      </c>
      <c r="S1298" s="1062">
        <v>8</v>
      </c>
      <c r="T1298" s="1062">
        <v>14</v>
      </c>
      <c r="U1298" s="1076">
        <v>1</v>
      </c>
      <c r="W1298" s="1062">
        <v>7</v>
      </c>
      <c r="X1298" s="1062">
        <v>1</v>
      </c>
      <c r="Y1298" s="1062">
        <v>8</v>
      </c>
      <c r="Z1298" s="1062">
        <v>16</v>
      </c>
      <c r="AA1298" s="1076">
        <v>1</v>
      </c>
      <c r="AC1298" s="1062">
        <v>4</v>
      </c>
      <c r="AD1298" s="1062">
        <v>0</v>
      </c>
      <c r="AE1298" s="1062">
        <v>3</v>
      </c>
      <c r="AF1298" s="1062">
        <v>7</v>
      </c>
      <c r="AG1298" s="1076">
        <v>1</v>
      </c>
      <c r="AJ1298" s="1062">
        <v>4</v>
      </c>
      <c r="AK1298" s="1062">
        <v>0</v>
      </c>
      <c r="AL1298" s="1062">
        <v>3</v>
      </c>
      <c r="AM1298" s="1062">
        <v>7</v>
      </c>
      <c r="AN1298" s="1076">
        <v>1</v>
      </c>
      <c r="AQ1298" s="1062">
        <v>0</v>
      </c>
      <c r="AR1298" s="1062">
        <v>1</v>
      </c>
      <c r="AS1298" s="1062">
        <v>7</v>
      </c>
      <c r="AT1298" s="1062">
        <v>8</v>
      </c>
      <c r="AU1298" s="1082">
        <v>0</v>
      </c>
      <c r="AX1298" s="1062">
        <v>0</v>
      </c>
      <c r="AY1298" s="1062">
        <v>1</v>
      </c>
      <c r="AZ1298" s="1062">
        <v>8</v>
      </c>
      <c r="BA1298" s="1062">
        <v>9</v>
      </c>
      <c r="BB1298" s="1082">
        <v>0</v>
      </c>
      <c r="BC1298" s="1082" t="s">
        <v>323</v>
      </c>
      <c r="BM1298" s="1062">
        <v>0</v>
      </c>
      <c r="BN1298" s="1062">
        <v>0</v>
      </c>
      <c r="BO1298" s="1062">
        <v>1</v>
      </c>
      <c r="BP1298" s="1062">
        <v>1</v>
      </c>
      <c r="BQ1298" s="1128">
        <v>1</v>
      </c>
      <c r="BR1298" s="1081">
        <v>0</v>
      </c>
      <c r="BS1298" s="1062">
        <v>0</v>
      </c>
      <c r="BT1298" s="1062">
        <v>0</v>
      </c>
      <c r="BU1298" s="1062">
        <v>2</v>
      </c>
      <c r="BV1298" s="1062">
        <v>2</v>
      </c>
      <c r="BW1298" s="1076">
        <v>1</v>
      </c>
      <c r="CD1298" s="1062">
        <v>0</v>
      </c>
      <c r="CE1298" s="1082">
        <v>0</v>
      </c>
      <c r="CF1298" s="1082" t="s">
        <v>323</v>
      </c>
      <c r="CK1298" s="1062">
        <v>0</v>
      </c>
      <c r="CL1298" s="1082">
        <v>0</v>
      </c>
      <c r="CP1298" s="1062">
        <v>0</v>
      </c>
      <c r="CQ1298" s="1062">
        <v>0</v>
      </c>
      <c r="CR1298" s="1062">
        <v>0</v>
      </c>
      <c r="CS1298" s="1062">
        <v>0</v>
      </c>
      <c r="CT1298" s="1082">
        <v>1</v>
      </c>
      <c r="CU1298" s="1082" t="s">
        <v>323</v>
      </c>
      <c r="CW1298" s="1062">
        <v>0</v>
      </c>
      <c r="CX1298" s="1062">
        <v>0</v>
      </c>
      <c r="CY1298" s="1062">
        <v>0</v>
      </c>
      <c r="CZ1298" s="1062">
        <v>0</v>
      </c>
      <c r="DA1298" s="1082">
        <v>1</v>
      </c>
      <c r="DB1298" s="1082"/>
      <c r="DC1298" s="1082"/>
      <c r="DD1298" s="1082"/>
      <c r="DE1298" s="1082"/>
      <c r="DF1298" s="1082"/>
      <c r="DG1298" s="1082"/>
      <c r="DH1298" s="1082"/>
      <c r="DI1298" s="1082"/>
      <c r="DJ1298" s="1082"/>
      <c r="DK1298" s="1082"/>
      <c r="DL1298" s="1082"/>
      <c r="EF1298" s="1062">
        <v>1</v>
      </c>
      <c r="EG1298" s="1062">
        <v>4</v>
      </c>
      <c r="EH1298" s="1062">
        <v>3</v>
      </c>
      <c r="EI1298" s="1062">
        <v>8</v>
      </c>
      <c r="EJ1298" s="1082">
        <v>1</v>
      </c>
      <c r="EM1298" s="1062">
        <v>1</v>
      </c>
      <c r="EN1298" s="1062">
        <v>6</v>
      </c>
      <c r="EO1298" s="1062">
        <v>10</v>
      </c>
      <c r="EP1298" s="1062">
        <v>17</v>
      </c>
      <c r="EQ1298" s="1082">
        <v>1</v>
      </c>
      <c r="ER1298" s="1082" t="s">
        <v>323</v>
      </c>
      <c r="EU1298" s="1062">
        <v>0</v>
      </c>
      <c r="EV1298" s="1062">
        <v>0</v>
      </c>
      <c r="EW1298" s="1062">
        <v>0</v>
      </c>
      <c r="EX1298" s="1062">
        <v>0</v>
      </c>
      <c r="EY1298" s="1081">
        <v>1</v>
      </c>
      <c r="FB1298" s="1062">
        <v>0</v>
      </c>
      <c r="FC1298" s="1062">
        <v>0</v>
      </c>
      <c r="FD1298" s="1062">
        <v>0</v>
      </c>
      <c r="FE1298" s="1062">
        <v>0</v>
      </c>
      <c r="FF1298" s="1082">
        <v>1</v>
      </c>
      <c r="FM1298" s="1062">
        <v>0</v>
      </c>
      <c r="FN1298" s="1124">
        <v>1</v>
      </c>
      <c r="FT1298" s="1062">
        <v>0</v>
      </c>
      <c r="FU1298" s="1076">
        <v>1</v>
      </c>
      <c r="FY1298" s="1062">
        <v>2</v>
      </c>
      <c r="FZ1298" s="1062">
        <v>1</v>
      </c>
      <c r="GA1298" s="1062">
        <v>3</v>
      </c>
      <c r="GB1298" s="590">
        <v>6</v>
      </c>
      <c r="GC1298" s="1139">
        <v>1</v>
      </c>
      <c r="GE1298" s="589">
        <v>13</v>
      </c>
      <c r="GF1298" s="589">
        <v>6</v>
      </c>
      <c r="GG1298" s="589">
        <v>25</v>
      </c>
      <c r="GH1298" s="586">
        <v>0</v>
      </c>
      <c r="GI1298" s="586">
        <v>0</v>
      </c>
      <c r="GJ1298" s="586">
        <v>0</v>
      </c>
      <c r="GK1298" s="586">
        <v>0</v>
      </c>
    </row>
    <row r="1299" spans="1:193" hidden="1" x14ac:dyDescent="0.35">
      <c r="A1299" s="1225">
        <v>44539</v>
      </c>
      <c r="Q1299" s="1062">
        <v>6</v>
      </c>
      <c r="R1299" s="1062">
        <v>0</v>
      </c>
      <c r="S1299" s="1062">
        <v>4</v>
      </c>
      <c r="T1299" s="1062">
        <v>10</v>
      </c>
      <c r="U1299" s="1076">
        <v>1</v>
      </c>
      <c r="W1299" s="1062">
        <v>6</v>
      </c>
      <c r="X1299" s="1062">
        <v>0</v>
      </c>
      <c r="Y1299" s="1062">
        <v>4</v>
      </c>
      <c r="Z1299" s="1062">
        <v>10</v>
      </c>
      <c r="AA1299" s="1076">
        <v>1</v>
      </c>
      <c r="AC1299" s="1062">
        <v>5</v>
      </c>
      <c r="AD1299" s="1062">
        <v>1</v>
      </c>
      <c r="AE1299" s="1062">
        <v>4</v>
      </c>
      <c r="AF1299" s="1062">
        <v>10</v>
      </c>
      <c r="AG1299" s="1076">
        <v>1</v>
      </c>
      <c r="AJ1299" s="1062">
        <v>5</v>
      </c>
      <c r="AK1299" s="1062">
        <v>1</v>
      </c>
      <c r="AL1299" s="1062">
        <v>4</v>
      </c>
      <c r="AM1299" s="1062">
        <v>10</v>
      </c>
      <c r="AN1299" s="1076">
        <v>1</v>
      </c>
      <c r="AQ1299" s="1062">
        <v>1</v>
      </c>
      <c r="AR1299" s="1062">
        <v>1</v>
      </c>
      <c r="AS1299" s="1062">
        <v>5</v>
      </c>
      <c r="AT1299" s="1062">
        <v>7</v>
      </c>
      <c r="AU1299" s="1082">
        <v>0</v>
      </c>
      <c r="AX1299" s="1062">
        <v>1</v>
      </c>
      <c r="AY1299" s="1062">
        <v>1</v>
      </c>
      <c r="AZ1299" s="1062">
        <v>5</v>
      </c>
      <c r="BA1299" s="1062">
        <v>7</v>
      </c>
      <c r="BB1299" s="1082">
        <v>0</v>
      </c>
      <c r="BC1299" s="1082" t="s">
        <v>323</v>
      </c>
      <c r="BM1299" s="1062">
        <v>0</v>
      </c>
      <c r="BN1299" s="1062">
        <v>0</v>
      </c>
      <c r="BO1299" s="1062">
        <v>1</v>
      </c>
      <c r="BP1299" s="1062">
        <v>1</v>
      </c>
      <c r="BQ1299" s="1128">
        <v>1</v>
      </c>
      <c r="BR1299" s="1081">
        <v>0</v>
      </c>
      <c r="BS1299" s="1062">
        <v>0</v>
      </c>
      <c r="BT1299" s="1062">
        <v>0</v>
      </c>
      <c r="BU1299" s="1062">
        <v>3</v>
      </c>
      <c r="BV1299" s="1062">
        <v>3</v>
      </c>
      <c r="BW1299" s="1076">
        <v>1</v>
      </c>
      <c r="CD1299" s="1062">
        <v>0</v>
      </c>
      <c r="CE1299" s="1082">
        <v>0</v>
      </c>
      <c r="CF1299" s="1082" t="s">
        <v>323</v>
      </c>
      <c r="CK1299" s="1062">
        <v>0</v>
      </c>
      <c r="CL1299" s="1082">
        <v>0</v>
      </c>
      <c r="CP1299" s="1062">
        <v>0</v>
      </c>
      <c r="CQ1299" s="1062">
        <v>0</v>
      </c>
      <c r="CR1299" s="1062">
        <v>0</v>
      </c>
      <c r="CS1299" s="1062">
        <v>0</v>
      </c>
      <c r="CT1299" s="1082">
        <v>1</v>
      </c>
      <c r="CU1299" s="1082" t="s">
        <v>323</v>
      </c>
      <c r="CW1299" s="1062">
        <v>0</v>
      </c>
      <c r="CX1299" s="1062">
        <v>0</v>
      </c>
      <c r="CY1299" s="1062">
        <v>1</v>
      </c>
      <c r="CZ1299" s="1062">
        <v>1</v>
      </c>
      <c r="DA1299" s="1082">
        <v>1</v>
      </c>
      <c r="DB1299" s="1082"/>
      <c r="DC1299" s="1082"/>
      <c r="DD1299" s="1082"/>
      <c r="DE1299" s="1082"/>
      <c r="DF1299" s="1082"/>
      <c r="DG1299" s="1082"/>
      <c r="DH1299" s="1082"/>
      <c r="DI1299" s="1082"/>
      <c r="DJ1299" s="1082"/>
      <c r="DK1299" s="1082"/>
      <c r="DL1299" s="1082"/>
      <c r="EF1299" s="1062">
        <v>5</v>
      </c>
      <c r="EG1299" s="1062">
        <v>3</v>
      </c>
      <c r="EH1299" s="1062">
        <v>4</v>
      </c>
      <c r="EI1299" s="1062">
        <v>12</v>
      </c>
      <c r="EJ1299" s="1082">
        <v>1</v>
      </c>
      <c r="EM1299" s="1062">
        <v>5</v>
      </c>
      <c r="EN1299" s="1062">
        <v>5</v>
      </c>
      <c r="EO1299" s="1062">
        <v>4</v>
      </c>
      <c r="EP1299" s="1062">
        <v>14</v>
      </c>
      <c r="EQ1299" s="1082">
        <v>1</v>
      </c>
      <c r="ER1299" s="1082" t="s">
        <v>323</v>
      </c>
      <c r="EU1299" s="1062">
        <v>3</v>
      </c>
      <c r="EV1299" s="1062">
        <v>1</v>
      </c>
      <c r="EW1299" s="1062">
        <v>5</v>
      </c>
      <c r="EX1299" s="1062">
        <v>9</v>
      </c>
      <c r="EY1299" s="1081">
        <v>1</v>
      </c>
      <c r="FB1299" s="1062">
        <v>3</v>
      </c>
      <c r="FC1299" s="1062">
        <v>2</v>
      </c>
      <c r="FD1299" s="1062">
        <v>5</v>
      </c>
      <c r="FE1299" s="1062">
        <v>10</v>
      </c>
      <c r="FF1299" s="1082">
        <v>1</v>
      </c>
      <c r="FM1299" s="1062">
        <v>0</v>
      </c>
      <c r="FN1299" s="1124">
        <v>1</v>
      </c>
      <c r="FT1299" s="1062">
        <v>0</v>
      </c>
      <c r="FU1299" s="1076">
        <v>1</v>
      </c>
      <c r="FY1299" s="1062">
        <v>1</v>
      </c>
      <c r="FZ1299" s="1062">
        <v>0</v>
      </c>
      <c r="GA1299" s="1062">
        <v>1</v>
      </c>
      <c r="GB1299" s="590">
        <v>2</v>
      </c>
      <c r="GC1299" s="1139">
        <v>1</v>
      </c>
      <c r="GE1299" s="589">
        <v>21</v>
      </c>
      <c r="GF1299" s="589">
        <v>6</v>
      </c>
      <c r="GG1299" s="589">
        <v>24</v>
      </c>
      <c r="GH1299" s="586">
        <v>1</v>
      </c>
      <c r="GI1299" s="586">
        <v>1</v>
      </c>
      <c r="GJ1299" s="586">
        <v>0</v>
      </c>
      <c r="GK1299" s="586">
        <v>0</v>
      </c>
    </row>
    <row r="1300" spans="1:193" hidden="1" x14ac:dyDescent="0.35">
      <c r="A1300" s="1227">
        <v>44540</v>
      </c>
      <c r="Q1300" s="1062">
        <v>7</v>
      </c>
      <c r="R1300" s="1062">
        <v>0</v>
      </c>
      <c r="S1300" s="1062">
        <v>5</v>
      </c>
      <c r="T1300" s="1062">
        <v>12</v>
      </c>
      <c r="U1300" s="1076">
        <v>1</v>
      </c>
      <c r="W1300" s="1062">
        <v>7</v>
      </c>
      <c r="X1300" s="1062">
        <v>0</v>
      </c>
      <c r="Y1300" s="1062">
        <v>5</v>
      </c>
      <c r="Z1300" s="1062">
        <v>12</v>
      </c>
      <c r="AA1300" s="1076">
        <v>1</v>
      </c>
      <c r="AC1300" s="1062">
        <v>0</v>
      </c>
      <c r="AD1300" s="1062">
        <v>0</v>
      </c>
      <c r="AE1300" s="1062">
        <v>0</v>
      </c>
      <c r="AF1300" s="1062">
        <v>0</v>
      </c>
      <c r="AG1300" s="1076">
        <v>1</v>
      </c>
      <c r="AJ1300" s="1062">
        <v>0</v>
      </c>
      <c r="AK1300" s="1062">
        <v>0</v>
      </c>
      <c r="AL1300" s="1062">
        <v>0</v>
      </c>
      <c r="AM1300" s="1062">
        <v>0</v>
      </c>
      <c r="AN1300" s="1076">
        <v>1</v>
      </c>
      <c r="AQ1300" s="1062">
        <v>3</v>
      </c>
      <c r="AR1300" s="1062">
        <v>1</v>
      </c>
      <c r="AS1300" s="1062">
        <v>5</v>
      </c>
      <c r="AT1300" s="1062">
        <v>9</v>
      </c>
      <c r="AU1300" s="1082">
        <v>0</v>
      </c>
      <c r="AX1300" s="1062">
        <v>3</v>
      </c>
      <c r="AY1300" s="1062">
        <v>1</v>
      </c>
      <c r="AZ1300" s="1062">
        <v>5</v>
      </c>
      <c r="BA1300" s="1062">
        <v>9</v>
      </c>
      <c r="BB1300" s="1082">
        <v>0</v>
      </c>
      <c r="BC1300" s="1082" t="s">
        <v>323</v>
      </c>
      <c r="BM1300" s="1062">
        <v>0</v>
      </c>
      <c r="BN1300" s="1062">
        <v>0</v>
      </c>
      <c r="BO1300" s="1062">
        <v>0</v>
      </c>
      <c r="BP1300" s="1062">
        <v>0</v>
      </c>
      <c r="BQ1300" s="1128">
        <v>1</v>
      </c>
      <c r="BR1300" s="1081">
        <v>0</v>
      </c>
      <c r="BS1300" s="1062">
        <v>0</v>
      </c>
      <c r="BT1300" s="1062">
        <v>0</v>
      </c>
      <c r="BU1300" s="1062">
        <v>1</v>
      </c>
      <c r="BV1300" s="1062">
        <v>1</v>
      </c>
      <c r="BW1300" s="1076">
        <v>1</v>
      </c>
      <c r="CD1300" s="1062">
        <v>0</v>
      </c>
      <c r="CE1300" s="1082">
        <v>0</v>
      </c>
      <c r="CF1300" s="1082" t="s">
        <v>323</v>
      </c>
      <c r="CK1300" s="1062">
        <v>0</v>
      </c>
      <c r="CL1300" s="1082">
        <v>0</v>
      </c>
      <c r="CP1300" s="1062">
        <v>0</v>
      </c>
      <c r="CQ1300" s="1062">
        <v>0</v>
      </c>
      <c r="CR1300" s="1062">
        <v>0</v>
      </c>
      <c r="CS1300" s="1062">
        <v>0</v>
      </c>
      <c r="CT1300" s="1082">
        <v>1</v>
      </c>
      <c r="CU1300" s="1082" t="s">
        <v>323</v>
      </c>
      <c r="CW1300" s="1062">
        <v>0</v>
      </c>
      <c r="CX1300" s="1062">
        <v>0</v>
      </c>
      <c r="CY1300" s="1062">
        <v>0</v>
      </c>
      <c r="CZ1300" s="1062">
        <v>0</v>
      </c>
      <c r="DA1300" s="1082">
        <v>1</v>
      </c>
      <c r="DB1300" s="1082"/>
      <c r="DC1300" s="1082"/>
      <c r="DD1300" s="1082"/>
      <c r="DE1300" s="1082"/>
      <c r="DF1300" s="1082"/>
      <c r="DG1300" s="1082"/>
      <c r="DH1300" s="1082"/>
      <c r="DI1300" s="1082"/>
      <c r="DJ1300" s="1082"/>
      <c r="DK1300" s="1082"/>
      <c r="DL1300" s="1082"/>
      <c r="EF1300" s="1062">
        <v>8</v>
      </c>
      <c r="EG1300" s="1062">
        <v>0</v>
      </c>
      <c r="EH1300" s="1062">
        <v>3</v>
      </c>
      <c r="EI1300" s="1062">
        <v>11</v>
      </c>
      <c r="EJ1300" s="1082">
        <v>1</v>
      </c>
      <c r="EM1300" s="1062">
        <v>10</v>
      </c>
      <c r="EN1300" s="1062">
        <v>5</v>
      </c>
      <c r="EO1300" s="1062">
        <v>3</v>
      </c>
      <c r="EP1300" s="1062">
        <v>18</v>
      </c>
      <c r="EQ1300" s="1082">
        <v>1</v>
      </c>
      <c r="ER1300" s="1082" t="s">
        <v>323</v>
      </c>
      <c r="EU1300" s="1062">
        <v>2</v>
      </c>
      <c r="EV1300" s="1062">
        <v>3</v>
      </c>
      <c r="EW1300" s="1062">
        <v>1</v>
      </c>
      <c r="EX1300" s="1062">
        <v>6</v>
      </c>
      <c r="EY1300" s="1081">
        <v>1</v>
      </c>
      <c r="FB1300" s="1062">
        <v>2</v>
      </c>
      <c r="FC1300" s="1062">
        <v>6</v>
      </c>
      <c r="FD1300" s="1062">
        <v>3</v>
      </c>
      <c r="FE1300" s="1062">
        <v>11</v>
      </c>
      <c r="FF1300" s="1082">
        <v>1</v>
      </c>
      <c r="FM1300" s="1062">
        <v>0</v>
      </c>
      <c r="FN1300" s="1124">
        <v>1</v>
      </c>
      <c r="FT1300" s="1062">
        <v>0</v>
      </c>
      <c r="FU1300" s="1076">
        <v>1</v>
      </c>
      <c r="FY1300" s="1062">
        <v>3</v>
      </c>
      <c r="FZ1300" s="1062">
        <v>0</v>
      </c>
      <c r="GA1300" s="1062">
        <v>1</v>
      </c>
      <c r="GB1300" s="590">
        <v>4</v>
      </c>
      <c r="GC1300" s="1139">
        <v>1</v>
      </c>
      <c r="GE1300" s="589">
        <v>23</v>
      </c>
      <c r="GF1300" s="589">
        <v>4</v>
      </c>
      <c r="GG1300" s="589">
        <v>15</v>
      </c>
      <c r="GH1300" s="586">
        <v>0</v>
      </c>
      <c r="GI1300" s="586">
        <v>1</v>
      </c>
      <c r="GJ1300" s="586">
        <v>0</v>
      </c>
      <c r="GK1300" s="586">
        <v>0</v>
      </c>
    </row>
    <row r="1301" spans="1:193" hidden="1" x14ac:dyDescent="0.35">
      <c r="A1301" s="1225">
        <v>44543</v>
      </c>
      <c r="Q1301" s="1062">
        <v>6</v>
      </c>
      <c r="R1301" s="1062">
        <v>0</v>
      </c>
      <c r="S1301" s="1062">
        <v>5</v>
      </c>
      <c r="T1301" s="1062">
        <v>11</v>
      </c>
      <c r="U1301" s="1076">
        <v>1</v>
      </c>
      <c r="W1301" s="1062">
        <v>6</v>
      </c>
      <c r="X1301" s="1062">
        <v>0</v>
      </c>
      <c r="Y1301" s="1062">
        <v>6</v>
      </c>
      <c r="Z1301" s="1062">
        <v>12</v>
      </c>
      <c r="AA1301" s="1076">
        <v>1</v>
      </c>
      <c r="AC1301" s="1062">
        <v>0</v>
      </c>
      <c r="AD1301" s="1062">
        <v>0</v>
      </c>
      <c r="AE1301" s="1062">
        <v>0</v>
      </c>
      <c r="AF1301" s="1062">
        <v>0</v>
      </c>
      <c r="AG1301" s="1076">
        <v>1</v>
      </c>
      <c r="AJ1301" s="1062">
        <v>0</v>
      </c>
      <c r="AK1301" s="1062">
        <v>0</v>
      </c>
      <c r="AL1301" s="1062">
        <v>0</v>
      </c>
      <c r="AM1301" s="1062">
        <v>0</v>
      </c>
      <c r="AN1301" s="1076">
        <v>1</v>
      </c>
      <c r="AQ1301" s="1062">
        <v>1</v>
      </c>
      <c r="AR1301" s="1062">
        <v>3</v>
      </c>
      <c r="AS1301" s="1062">
        <v>4</v>
      </c>
      <c r="AT1301" s="1062">
        <v>8</v>
      </c>
      <c r="AU1301" s="1082">
        <v>0</v>
      </c>
      <c r="AX1301" s="1062">
        <v>1</v>
      </c>
      <c r="AY1301" s="1062">
        <v>3</v>
      </c>
      <c r="AZ1301" s="1062">
        <v>4</v>
      </c>
      <c r="BA1301" s="1062">
        <v>8</v>
      </c>
      <c r="BB1301" s="1082">
        <v>0</v>
      </c>
      <c r="BC1301" s="1082" t="s">
        <v>323</v>
      </c>
      <c r="BM1301" s="1062">
        <v>0</v>
      </c>
      <c r="BN1301" s="1062">
        <v>0</v>
      </c>
      <c r="BO1301" s="1062">
        <v>3</v>
      </c>
      <c r="BP1301" s="1062">
        <v>3</v>
      </c>
      <c r="BQ1301" s="1128">
        <v>1</v>
      </c>
      <c r="BR1301" s="1081">
        <v>0</v>
      </c>
      <c r="BS1301" s="1062">
        <v>0</v>
      </c>
      <c r="BT1301" s="1062">
        <v>0</v>
      </c>
      <c r="BU1301" s="1062">
        <v>3</v>
      </c>
      <c r="BV1301" s="1062">
        <v>3</v>
      </c>
      <c r="BW1301" s="1076">
        <v>1</v>
      </c>
      <c r="CD1301" s="1062">
        <v>0</v>
      </c>
      <c r="CE1301" s="1082">
        <v>0</v>
      </c>
      <c r="CF1301" s="1082" t="s">
        <v>323</v>
      </c>
      <c r="CK1301" s="1062">
        <v>0</v>
      </c>
      <c r="CL1301" s="1082">
        <v>0</v>
      </c>
      <c r="CP1301" s="1062">
        <v>0</v>
      </c>
      <c r="CQ1301" s="1062">
        <v>0</v>
      </c>
      <c r="CR1301" s="1062">
        <v>0</v>
      </c>
      <c r="CS1301" s="1062">
        <v>0</v>
      </c>
      <c r="CT1301" s="1082">
        <v>1</v>
      </c>
      <c r="CU1301" s="1082" t="s">
        <v>323</v>
      </c>
      <c r="CW1301" s="1062">
        <v>0</v>
      </c>
      <c r="CX1301" s="1062">
        <v>0</v>
      </c>
      <c r="CY1301" s="1062">
        <v>0</v>
      </c>
      <c r="CZ1301" s="1062">
        <v>0</v>
      </c>
      <c r="DA1301" s="1082">
        <v>1</v>
      </c>
      <c r="DB1301" s="1082"/>
      <c r="DC1301" s="1082"/>
      <c r="DD1301" s="1082"/>
      <c r="DE1301" s="1082"/>
      <c r="DF1301" s="1082"/>
      <c r="DG1301" s="1082"/>
      <c r="DH1301" s="1082"/>
      <c r="DI1301" s="1082"/>
      <c r="DJ1301" s="1082"/>
      <c r="DK1301" s="1082"/>
      <c r="DL1301" s="1082"/>
      <c r="EF1301" s="1062">
        <v>3</v>
      </c>
      <c r="EG1301" s="1062">
        <v>4</v>
      </c>
      <c r="EH1301" s="1062">
        <v>0</v>
      </c>
      <c r="EI1301" s="1062">
        <v>7</v>
      </c>
      <c r="EJ1301" s="1082">
        <v>1</v>
      </c>
      <c r="EM1301" s="1062">
        <v>5</v>
      </c>
      <c r="EN1301" s="1062">
        <v>7</v>
      </c>
      <c r="EO1301" s="1062">
        <v>4</v>
      </c>
      <c r="EP1301" s="1062">
        <v>16</v>
      </c>
      <c r="EQ1301" s="1082">
        <v>1</v>
      </c>
      <c r="ER1301" s="1082" t="s">
        <v>323</v>
      </c>
      <c r="EU1301" s="1062">
        <v>2</v>
      </c>
      <c r="EV1301" s="1062">
        <v>4</v>
      </c>
      <c r="EW1301" s="1062">
        <v>5</v>
      </c>
      <c r="EX1301" s="1062">
        <v>11</v>
      </c>
      <c r="EY1301" s="1081">
        <v>1</v>
      </c>
      <c r="FB1301" s="1062">
        <v>2</v>
      </c>
      <c r="FC1301" s="1062">
        <v>7</v>
      </c>
      <c r="FD1301" s="1062">
        <v>9</v>
      </c>
      <c r="FE1301" s="1062">
        <v>18</v>
      </c>
      <c r="FF1301" s="1082">
        <v>1</v>
      </c>
      <c r="FM1301" s="1062">
        <v>0</v>
      </c>
      <c r="FN1301" s="1124">
        <v>1</v>
      </c>
      <c r="FT1301" s="1062">
        <v>0</v>
      </c>
      <c r="FU1301" s="1076">
        <v>1</v>
      </c>
      <c r="FY1301" s="1062">
        <v>1</v>
      </c>
      <c r="FZ1301" s="1062">
        <v>0</v>
      </c>
      <c r="GA1301" s="1062">
        <v>1</v>
      </c>
      <c r="GB1301" s="590">
        <v>2</v>
      </c>
      <c r="GC1301" s="1139">
        <v>1</v>
      </c>
      <c r="GE1301" s="589">
        <v>13</v>
      </c>
      <c r="GF1301" s="589">
        <v>11</v>
      </c>
      <c r="GG1301" s="589">
        <v>18</v>
      </c>
      <c r="GH1301" s="586">
        <v>0</v>
      </c>
      <c r="GI1301" s="586">
        <v>0</v>
      </c>
      <c r="GJ1301" s="586">
        <v>0</v>
      </c>
      <c r="GK1301" s="586">
        <v>0</v>
      </c>
    </row>
    <row r="1302" spans="1:193" hidden="1" x14ac:dyDescent="0.35">
      <c r="A1302" s="1225">
        <v>44544</v>
      </c>
      <c r="Q1302" s="1062">
        <v>9</v>
      </c>
      <c r="R1302" s="1062">
        <v>1</v>
      </c>
      <c r="S1302" s="1062">
        <v>4</v>
      </c>
      <c r="T1302" s="1062">
        <v>14</v>
      </c>
      <c r="U1302" s="1076">
        <v>1</v>
      </c>
      <c r="W1302" s="1062">
        <v>10</v>
      </c>
      <c r="X1302" s="1062">
        <v>1</v>
      </c>
      <c r="Y1302" s="1062">
        <v>4</v>
      </c>
      <c r="Z1302" s="1062">
        <v>15</v>
      </c>
      <c r="AA1302" s="1076">
        <v>1</v>
      </c>
      <c r="AC1302" s="1062">
        <v>3</v>
      </c>
      <c r="AD1302" s="1062">
        <v>0</v>
      </c>
      <c r="AE1302" s="1062">
        <v>7</v>
      </c>
      <c r="AF1302" s="1062">
        <v>10</v>
      </c>
      <c r="AG1302" s="1076">
        <v>1</v>
      </c>
      <c r="AJ1302" s="1062">
        <v>3</v>
      </c>
      <c r="AK1302" s="1062">
        <v>2</v>
      </c>
      <c r="AL1302" s="1062">
        <v>7</v>
      </c>
      <c r="AM1302" s="1062">
        <v>12</v>
      </c>
      <c r="AN1302" s="1076">
        <v>1</v>
      </c>
      <c r="AQ1302" s="1062">
        <v>0</v>
      </c>
      <c r="AR1302" s="1062">
        <v>0</v>
      </c>
      <c r="AS1302" s="1062">
        <v>0</v>
      </c>
      <c r="AT1302" s="1062">
        <v>0</v>
      </c>
      <c r="AU1302" s="1082">
        <v>0</v>
      </c>
      <c r="AX1302" s="1062">
        <v>0</v>
      </c>
      <c r="AY1302" s="1062">
        <v>0</v>
      </c>
      <c r="AZ1302" s="1062">
        <v>0</v>
      </c>
      <c r="BA1302" s="1062">
        <v>0</v>
      </c>
      <c r="BB1302" s="1082">
        <v>0</v>
      </c>
      <c r="BC1302" s="1082" t="s">
        <v>323</v>
      </c>
      <c r="BM1302" s="1062">
        <v>0</v>
      </c>
      <c r="BN1302" s="1062">
        <v>0</v>
      </c>
      <c r="BO1302" s="1062">
        <v>3</v>
      </c>
      <c r="BP1302" s="1062">
        <v>3</v>
      </c>
      <c r="BQ1302" s="1128">
        <v>1</v>
      </c>
      <c r="BR1302" s="1081">
        <v>0</v>
      </c>
      <c r="BS1302" s="1062">
        <v>0</v>
      </c>
      <c r="BT1302" s="1062">
        <v>0</v>
      </c>
      <c r="BU1302" s="1062">
        <v>6</v>
      </c>
      <c r="BV1302" s="1062">
        <v>6</v>
      </c>
      <c r="BW1302" s="1076">
        <v>1</v>
      </c>
      <c r="CD1302" s="1062">
        <v>0</v>
      </c>
      <c r="CE1302" s="1082">
        <v>0</v>
      </c>
      <c r="CF1302" s="1082" t="s">
        <v>323</v>
      </c>
      <c r="CK1302" s="1062">
        <v>0</v>
      </c>
      <c r="CL1302" s="1082">
        <v>0</v>
      </c>
      <c r="CP1302" s="1062">
        <v>1</v>
      </c>
      <c r="CQ1302" s="1062">
        <v>1</v>
      </c>
      <c r="CR1302" s="1062">
        <v>0</v>
      </c>
      <c r="CS1302" s="1062">
        <v>2</v>
      </c>
      <c r="CT1302" s="1082">
        <v>1</v>
      </c>
      <c r="CU1302" s="1082" t="s">
        <v>323</v>
      </c>
      <c r="CW1302" s="1062">
        <v>1</v>
      </c>
      <c r="CX1302" s="1062">
        <v>2</v>
      </c>
      <c r="CY1302" s="1062">
        <v>0</v>
      </c>
      <c r="CZ1302" s="1062">
        <v>3</v>
      </c>
      <c r="DA1302" s="1082">
        <v>1</v>
      </c>
      <c r="DB1302" s="1082"/>
      <c r="DC1302" s="1082"/>
      <c r="DD1302" s="1082"/>
      <c r="DE1302" s="1082"/>
      <c r="DF1302" s="1082"/>
      <c r="DG1302" s="1082"/>
      <c r="DH1302" s="1082"/>
      <c r="DI1302" s="1082"/>
      <c r="DJ1302" s="1082"/>
      <c r="DK1302" s="1082"/>
      <c r="DL1302" s="1082"/>
      <c r="EF1302" s="1062">
        <v>9</v>
      </c>
      <c r="EG1302" s="1062">
        <v>2</v>
      </c>
      <c r="EH1302" s="1062">
        <v>2</v>
      </c>
      <c r="EI1302" s="1062">
        <v>13</v>
      </c>
      <c r="EJ1302" s="1082">
        <v>1</v>
      </c>
      <c r="EM1302" s="1062">
        <v>11</v>
      </c>
      <c r="EN1302" s="1062">
        <v>3</v>
      </c>
      <c r="EO1302" s="1062">
        <v>9</v>
      </c>
      <c r="EP1302" s="1062">
        <v>23</v>
      </c>
      <c r="EQ1302" s="1082">
        <v>1</v>
      </c>
      <c r="ER1302" s="1082" t="s">
        <v>323</v>
      </c>
      <c r="EU1302" s="1062">
        <v>6</v>
      </c>
      <c r="EV1302" s="1062">
        <v>1</v>
      </c>
      <c r="EW1302" s="1062">
        <v>2</v>
      </c>
      <c r="EX1302" s="1062">
        <v>9</v>
      </c>
      <c r="EY1302" s="1081">
        <v>1</v>
      </c>
      <c r="FB1302" s="1062">
        <v>6</v>
      </c>
      <c r="FC1302" s="1062">
        <v>1</v>
      </c>
      <c r="FD1302" s="1062">
        <v>4</v>
      </c>
      <c r="FE1302" s="1062">
        <v>11</v>
      </c>
      <c r="FF1302" s="1082">
        <v>1</v>
      </c>
      <c r="FM1302" s="1062">
        <v>0</v>
      </c>
      <c r="FN1302" s="1124">
        <v>1</v>
      </c>
      <c r="FT1302" s="1062">
        <v>0</v>
      </c>
      <c r="FU1302" s="1076">
        <v>1</v>
      </c>
      <c r="FY1302" s="1062">
        <v>1</v>
      </c>
      <c r="FZ1302" s="1062">
        <v>1</v>
      </c>
      <c r="GA1302" s="1062">
        <v>4</v>
      </c>
      <c r="GB1302" s="590">
        <v>6</v>
      </c>
      <c r="GC1302" s="1139">
        <v>1</v>
      </c>
      <c r="GE1302" s="589">
        <v>29</v>
      </c>
      <c r="GF1302" s="589">
        <v>6</v>
      </c>
      <c r="GG1302" s="589">
        <v>22</v>
      </c>
      <c r="GH1302" s="586">
        <v>0</v>
      </c>
      <c r="GI1302" s="586">
        <v>0</v>
      </c>
      <c r="GJ1302" s="586">
        <v>0</v>
      </c>
      <c r="GK1302" s="586">
        <v>0</v>
      </c>
    </row>
    <row r="1303" spans="1:193" hidden="1" x14ac:dyDescent="0.35">
      <c r="A1303" s="1225">
        <v>44545</v>
      </c>
      <c r="Q1303" s="1062">
        <v>3</v>
      </c>
      <c r="R1303" s="1062">
        <v>0</v>
      </c>
      <c r="S1303" s="1062">
        <v>4</v>
      </c>
      <c r="T1303" s="1062">
        <v>7</v>
      </c>
      <c r="U1303" s="1076">
        <v>1</v>
      </c>
      <c r="W1303" s="1062">
        <v>3</v>
      </c>
      <c r="X1303" s="1062">
        <v>0</v>
      </c>
      <c r="Y1303" s="1062">
        <v>5</v>
      </c>
      <c r="Z1303" s="1062">
        <v>8</v>
      </c>
      <c r="AA1303" s="1076">
        <v>1</v>
      </c>
      <c r="AC1303" s="1062">
        <v>6</v>
      </c>
      <c r="AD1303" s="1062">
        <v>0</v>
      </c>
      <c r="AE1303" s="1062">
        <v>2</v>
      </c>
      <c r="AF1303" s="1062">
        <v>8</v>
      </c>
      <c r="AG1303" s="1076">
        <v>1</v>
      </c>
      <c r="AJ1303" s="1062">
        <v>6</v>
      </c>
      <c r="AK1303" s="1062">
        <v>1</v>
      </c>
      <c r="AL1303" s="1062">
        <v>3</v>
      </c>
      <c r="AM1303" s="1062">
        <v>10</v>
      </c>
      <c r="AN1303" s="1076">
        <v>1</v>
      </c>
      <c r="AQ1303" s="1062">
        <v>3</v>
      </c>
      <c r="AR1303" s="1062">
        <v>0</v>
      </c>
      <c r="AS1303" s="1062">
        <v>4</v>
      </c>
      <c r="AT1303" s="1062">
        <v>7</v>
      </c>
      <c r="AU1303" s="1082">
        <v>0</v>
      </c>
      <c r="AX1303" s="1062">
        <v>3</v>
      </c>
      <c r="AY1303" s="1062">
        <v>0</v>
      </c>
      <c r="AZ1303" s="1062">
        <v>4</v>
      </c>
      <c r="BA1303" s="1062">
        <v>7</v>
      </c>
      <c r="BB1303" s="1082">
        <v>0</v>
      </c>
      <c r="BC1303" s="1082" t="s">
        <v>323</v>
      </c>
      <c r="BM1303" s="1062">
        <v>0</v>
      </c>
      <c r="BN1303" s="1062">
        <v>0</v>
      </c>
      <c r="BO1303" s="1062">
        <v>0</v>
      </c>
      <c r="BP1303" s="1062">
        <v>0</v>
      </c>
      <c r="BQ1303" s="1128">
        <v>1</v>
      </c>
      <c r="BR1303" s="1081">
        <v>0</v>
      </c>
      <c r="BS1303" s="1062">
        <v>0</v>
      </c>
      <c r="BT1303" s="1062">
        <v>0</v>
      </c>
      <c r="BU1303" s="1062">
        <v>0</v>
      </c>
      <c r="BV1303" s="1062">
        <v>0</v>
      </c>
      <c r="BW1303" s="1076">
        <v>1</v>
      </c>
      <c r="CD1303" s="1062">
        <v>0</v>
      </c>
      <c r="CE1303" s="1082">
        <v>0</v>
      </c>
      <c r="CF1303" s="1082" t="s">
        <v>323</v>
      </c>
      <c r="CK1303" s="1062">
        <v>0</v>
      </c>
      <c r="CL1303" s="1082">
        <v>0</v>
      </c>
      <c r="CP1303" s="1062">
        <v>2</v>
      </c>
      <c r="CQ1303" s="1062">
        <v>0</v>
      </c>
      <c r="CR1303" s="1062">
        <v>0</v>
      </c>
      <c r="CS1303" s="1062">
        <v>2</v>
      </c>
      <c r="CT1303" s="1082">
        <v>1</v>
      </c>
      <c r="CU1303" s="1082" t="s">
        <v>323</v>
      </c>
      <c r="CW1303" s="1062">
        <v>2</v>
      </c>
      <c r="CX1303" s="1062">
        <v>0</v>
      </c>
      <c r="CY1303" s="1062">
        <v>0</v>
      </c>
      <c r="CZ1303" s="1062">
        <v>2</v>
      </c>
      <c r="DA1303" s="1082">
        <v>1</v>
      </c>
      <c r="DB1303" s="1082"/>
      <c r="DC1303" s="1082"/>
      <c r="DD1303" s="1082"/>
      <c r="DE1303" s="1082"/>
      <c r="DF1303" s="1082"/>
      <c r="DG1303" s="1082"/>
      <c r="DH1303" s="1082"/>
      <c r="DI1303" s="1082"/>
      <c r="DJ1303" s="1082"/>
      <c r="DK1303" s="1082"/>
      <c r="DL1303" s="1082"/>
      <c r="EF1303" s="1062">
        <v>8</v>
      </c>
      <c r="EG1303" s="1062">
        <v>7</v>
      </c>
      <c r="EH1303" s="1062">
        <v>4</v>
      </c>
      <c r="EI1303" s="1062">
        <v>19</v>
      </c>
      <c r="EJ1303" s="1082">
        <v>1</v>
      </c>
      <c r="EM1303" s="1062">
        <v>11</v>
      </c>
      <c r="EN1303" s="1062">
        <v>6</v>
      </c>
      <c r="EO1303" s="1062">
        <v>5</v>
      </c>
      <c r="EP1303" s="1062">
        <v>22</v>
      </c>
      <c r="EQ1303" s="1082">
        <v>1</v>
      </c>
      <c r="ER1303" s="1082" t="s">
        <v>323</v>
      </c>
      <c r="EU1303" s="1062">
        <v>3</v>
      </c>
      <c r="EV1303" s="1062">
        <v>7</v>
      </c>
      <c r="EW1303" s="1062">
        <v>4</v>
      </c>
      <c r="EX1303" s="1062">
        <v>14</v>
      </c>
      <c r="EY1303" s="1081">
        <v>1</v>
      </c>
      <c r="FB1303" s="1062">
        <v>3</v>
      </c>
      <c r="FC1303" s="1062">
        <v>7</v>
      </c>
      <c r="FD1303" s="1062">
        <v>7</v>
      </c>
      <c r="FE1303" s="1062">
        <v>17</v>
      </c>
      <c r="FF1303" s="1082">
        <v>1</v>
      </c>
      <c r="FM1303" s="1062">
        <v>0</v>
      </c>
      <c r="FN1303" s="1124">
        <v>1</v>
      </c>
      <c r="FT1303" s="1062">
        <v>0</v>
      </c>
      <c r="FU1303" s="1076">
        <v>1</v>
      </c>
      <c r="FY1303" s="1062">
        <v>0</v>
      </c>
      <c r="FZ1303" s="1062">
        <v>1</v>
      </c>
      <c r="GA1303" s="1062">
        <v>3</v>
      </c>
      <c r="GB1303" s="590">
        <v>4</v>
      </c>
      <c r="GC1303" s="1139">
        <v>1</v>
      </c>
      <c r="GE1303" s="589">
        <v>25</v>
      </c>
      <c r="GF1303" s="589">
        <v>15</v>
      </c>
      <c r="GG1303" s="589">
        <v>21</v>
      </c>
      <c r="GH1303" s="586">
        <v>0</v>
      </c>
      <c r="GI1303" s="586">
        <v>0</v>
      </c>
      <c r="GJ1303" s="586">
        <v>0</v>
      </c>
      <c r="GK1303" s="586">
        <v>0</v>
      </c>
    </row>
    <row r="1304" spans="1:193" hidden="1" x14ac:dyDescent="0.35">
      <c r="A1304" s="1225">
        <v>44546</v>
      </c>
      <c r="Q1304" s="1062">
        <v>6</v>
      </c>
      <c r="R1304" s="1062">
        <v>0</v>
      </c>
      <c r="S1304" s="1062">
        <v>5</v>
      </c>
      <c r="T1304" s="1062">
        <v>11</v>
      </c>
      <c r="U1304" s="1076">
        <v>1</v>
      </c>
      <c r="W1304" s="1062">
        <v>6</v>
      </c>
      <c r="X1304" s="1062">
        <v>0</v>
      </c>
      <c r="Y1304" s="1062">
        <v>5</v>
      </c>
      <c r="Z1304" s="1062">
        <v>11</v>
      </c>
      <c r="AA1304" s="1076">
        <v>1</v>
      </c>
      <c r="AC1304" s="1062">
        <v>6</v>
      </c>
      <c r="AD1304" s="1062">
        <v>0</v>
      </c>
      <c r="AE1304" s="1062">
        <v>5</v>
      </c>
      <c r="AF1304" s="1062">
        <v>11</v>
      </c>
      <c r="AG1304" s="1076">
        <v>1</v>
      </c>
      <c r="AJ1304" s="1062">
        <v>6</v>
      </c>
      <c r="AK1304" s="1062">
        <v>0</v>
      </c>
      <c r="AL1304" s="1062">
        <v>5</v>
      </c>
      <c r="AM1304" s="1062">
        <v>11</v>
      </c>
      <c r="AN1304" s="1076">
        <v>1</v>
      </c>
      <c r="AQ1304" s="1062">
        <v>1</v>
      </c>
      <c r="AR1304" s="1062">
        <v>1</v>
      </c>
      <c r="AS1304" s="1062">
        <v>4</v>
      </c>
      <c r="AT1304" s="1062">
        <v>6</v>
      </c>
      <c r="AU1304" s="1082">
        <v>0</v>
      </c>
      <c r="AX1304" s="1062">
        <v>1</v>
      </c>
      <c r="AY1304" s="1062">
        <v>1</v>
      </c>
      <c r="AZ1304" s="1062">
        <v>4</v>
      </c>
      <c r="BA1304" s="1062">
        <v>6</v>
      </c>
      <c r="BB1304" s="1082">
        <v>0</v>
      </c>
      <c r="BC1304" s="1082" t="s">
        <v>323</v>
      </c>
      <c r="BM1304" s="1062">
        <v>0</v>
      </c>
      <c r="BN1304" s="1062">
        <v>0</v>
      </c>
      <c r="BO1304" s="1062">
        <v>4</v>
      </c>
      <c r="BP1304" s="1062">
        <v>4</v>
      </c>
      <c r="BQ1304" s="1128">
        <v>1</v>
      </c>
      <c r="BR1304" s="1081">
        <v>0</v>
      </c>
      <c r="BS1304" s="1062">
        <v>0</v>
      </c>
      <c r="BT1304" s="1062">
        <v>0</v>
      </c>
      <c r="BU1304" s="1062">
        <v>5</v>
      </c>
      <c r="BV1304" s="1062">
        <v>5</v>
      </c>
      <c r="BW1304" s="1076">
        <v>1</v>
      </c>
      <c r="CD1304" s="1062">
        <v>0</v>
      </c>
      <c r="CE1304" s="1082">
        <v>0</v>
      </c>
      <c r="CF1304" s="1082" t="s">
        <v>323</v>
      </c>
      <c r="CK1304" s="1062">
        <v>0</v>
      </c>
      <c r="CL1304" s="1082">
        <v>0</v>
      </c>
      <c r="CP1304" s="1062">
        <v>0</v>
      </c>
      <c r="CQ1304" s="1062">
        <v>0</v>
      </c>
      <c r="CR1304" s="1062">
        <v>0</v>
      </c>
      <c r="CS1304" s="1062">
        <v>0</v>
      </c>
      <c r="CT1304" s="1082">
        <v>1</v>
      </c>
      <c r="CU1304" s="1082" t="s">
        <v>323</v>
      </c>
      <c r="CW1304" s="1062">
        <v>0</v>
      </c>
      <c r="CX1304" s="1062">
        <v>1</v>
      </c>
      <c r="CY1304" s="1062">
        <v>0</v>
      </c>
      <c r="CZ1304" s="1062">
        <v>1</v>
      </c>
      <c r="DA1304" s="1082">
        <v>1</v>
      </c>
      <c r="DB1304" s="1082"/>
      <c r="DC1304" s="1082"/>
      <c r="DD1304" s="1082"/>
      <c r="DE1304" s="1082"/>
      <c r="DF1304" s="1082"/>
      <c r="DG1304" s="1082"/>
      <c r="DH1304" s="1082"/>
      <c r="DI1304" s="1082"/>
      <c r="DJ1304" s="1082"/>
      <c r="DK1304" s="1082"/>
      <c r="DL1304" s="1082"/>
      <c r="EF1304" s="1062">
        <v>6</v>
      </c>
      <c r="EG1304" s="1062">
        <v>2</v>
      </c>
      <c r="EH1304" s="1062">
        <v>7</v>
      </c>
      <c r="EI1304" s="1062">
        <v>15</v>
      </c>
      <c r="EJ1304" s="1082">
        <v>1</v>
      </c>
      <c r="EM1304" s="1062">
        <v>6</v>
      </c>
      <c r="EN1304" s="1062">
        <v>6</v>
      </c>
      <c r="EO1304" s="1062">
        <v>10</v>
      </c>
      <c r="EP1304" s="1062">
        <v>22</v>
      </c>
      <c r="EQ1304" s="1082">
        <v>1</v>
      </c>
      <c r="ER1304" s="1082" t="s">
        <v>323</v>
      </c>
      <c r="EU1304" s="1062">
        <v>4</v>
      </c>
      <c r="EV1304" s="1062">
        <v>5</v>
      </c>
      <c r="EW1304" s="1062">
        <v>4</v>
      </c>
      <c r="EX1304" s="1062">
        <v>13</v>
      </c>
      <c r="EY1304" s="1081">
        <v>1</v>
      </c>
      <c r="FB1304" s="1062">
        <v>4</v>
      </c>
      <c r="FC1304" s="1062">
        <v>5</v>
      </c>
      <c r="FD1304" s="1062">
        <v>4</v>
      </c>
      <c r="FE1304" s="1062">
        <v>13</v>
      </c>
      <c r="FF1304" s="1082">
        <v>1</v>
      </c>
      <c r="FM1304" s="1062">
        <v>0</v>
      </c>
      <c r="FN1304" s="1124">
        <v>1</v>
      </c>
      <c r="FT1304" s="1062">
        <v>0</v>
      </c>
      <c r="FU1304" s="1076">
        <v>1</v>
      </c>
      <c r="FY1304" s="1062">
        <v>3</v>
      </c>
      <c r="FZ1304" s="1062">
        <v>2</v>
      </c>
      <c r="GA1304" s="1062">
        <v>2</v>
      </c>
      <c r="GB1304" s="590">
        <v>7</v>
      </c>
      <c r="GC1304" s="1139">
        <v>1</v>
      </c>
      <c r="GE1304" s="589">
        <v>26</v>
      </c>
      <c r="GF1304" s="589">
        <v>10</v>
      </c>
      <c r="GG1304" s="589">
        <v>31</v>
      </c>
      <c r="GH1304" s="586">
        <v>0</v>
      </c>
      <c r="GI1304" s="586">
        <v>0</v>
      </c>
      <c r="GJ1304" s="586">
        <v>0</v>
      </c>
      <c r="GK1304" s="586">
        <v>0</v>
      </c>
    </row>
    <row r="1305" spans="1:193" hidden="1" x14ac:dyDescent="0.35">
      <c r="A1305" s="1227">
        <v>44547</v>
      </c>
      <c r="Q1305" s="1062">
        <v>5</v>
      </c>
      <c r="R1305" s="1062">
        <v>0</v>
      </c>
      <c r="S1305" s="1062">
        <v>5</v>
      </c>
      <c r="T1305" s="1062">
        <v>10</v>
      </c>
      <c r="U1305" s="1076">
        <v>1</v>
      </c>
      <c r="W1305" s="1062">
        <v>6</v>
      </c>
      <c r="X1305" s="1062">
        <v>0</v>
      </c>
      <c r="Y1305" s="1062">
        <v>5</v>
      </c>
      <c r="Z1305" s="1062">
        <v>11</v>
      </c>
      <c r="AA1305" s="1076">
        <v>1</v>
      </c>
      <c r="AC1305" s="1062">
        <v>6</v>
      </c>
      <c r="AD1305" s="1062">
        <v>0</v>
      </c>
      <c r="AE1305" s="1062">
        <v>6</v>
      </c>
      <c r="AF1305" s="1062">
        <v>12</v>
      </c>
      <c r="AG1305" s="1076">
        <v>1</v>
      </c>
      <c r="AJ1305" s="1062">
        <v>6</v>
      </c>
      <c r="AK1305" s="1062">
        <v>0</v>
      </c>
      <c r="AL1305" s="1062">
        <v>6</v>
      </c>
      <c r="AM1305" s="1062">
        <v>12</v>
      </c>
      <c r="AN1305" s="1076">
        <v>1</v>
      </c>
      <c r="AQ1305" s="1062">
        <v>2</v>
      </c>
      <c r="AR1305" s="1062">
        <v>0</v>
      </c>
      <c r="AS1305" s="1062">
        <v>3</v>
      </c>
      <c r="AT1305" s="1062">
        <v>5</v>
      </c>
      <c r="AU1305" s="1082">
        <v>0</v>
      </c>
      <c r="AX1305" s="1062">
        <v>3</v>
      </c>
      <c r="AY1305" s="1062">
        <v>0</v>
      </c>
      <c r="AZ1305" s="1062">
        <v>3</v>
      </c>
      <c r="BA1305" s="1062">
        <v>6</v>
      </c>
      <c r="BB1305" s="1082">
        <v>0</v>
      </c>
      <c r="BC1305" s="1082" t="s">
        <v>323</v>
      </c>
      <c r="BM1305" s="1062">
        <v>0</v>
      </c>
      <c r="BN1305" s="1062">
        <v>0</v>
      </c>
      <c r="BO1305" s="1062">
        <v>1</v>
      </c>
      <c r="BP1305" s="1062">
        <v>1</v>
      </c>
      <c r="BQ1305" s="1128">
        <v>1</v>
      </c>
      <c r="BR1305" s="1081">
        <v>0</v>
      </c>
      <c r="BS1305" s="1062">
        <v>0</v>
      </c>
      <c r="BT1305" s="1062">
        <v>0</v>
      </c>
      <c r="BU1305" s="1062">
        <v>2</v>
      </c>
      <c r="BV1305" s="1062">
        <v>2</v>
      </c>
      <c r="BW1305" s="1076">
        <v>1</v>
      </c>
      <c r="CD1305" s="1062">
        <v>0</v>
      </c>
      <c r="CE1305" s="1082">
        <v>0</v>
      </c>
      <c r="CF1305" s="1082" t="s">
        <v>323</v>
      </c>
      <c r="CK1305" s="1062">
        <v>0</v>
      </c>
      <c r="CL1305" s="1082">
        <v>0</v>
      </c>
      <c r="CP1305" s="1062">
        <v>1</v>
      </c>
      <c r="CQ1305" s="1062">
        <v>0</v>
      </c>
      <c r="CR1305" s="1062">
        <v>0</v>
      </c>
      <c r="CS1305" s="1062">
        <v>1</v>
      </c>
      <c r="CT1305" s="1082">
        <v>1</v>
      </c>
      <c r="CU1305" s="1082" t="s">
        <v>323</v>
      </c>
      <c r="CW1305" s="1062">
        <v>1</v>
      </c>
      <c r="CX1305" s="1062">
        <v>1</v>
      </c>
      <c r="CY1305" s="1062">
        <v>0</v>
      </c>
      <c r="CZ1305" s="1062">
        <v>2</v>
      </c>
      <c r="DA1305" s="1082">
        <v>1</v>
      </c>
      <c r="DB1305" s="1082"/>
      <c r="DC1305" s="1082"/>
      <c r="DD1305" s="1082"/>
      <c r="DE1305" s="1082"/>
      <c r="DF1305" s="1082"/>
      <c r="DG1305" s="1082"/>
      <c r="DH1305" s="1082"/>
      <c r="DI1305" s="1082"/>
      <c r="DJ1305" s="1082"/>
      <c r="DK1305" s="1082"/>
      <c r="DL1305" s="1082"/>
      <c r="EF1305" s="1062">
        <v>0</v>
      </c>
      <c r="EG1305" s="1062">
        <v>0</v>
      </c>
      <c r="EH1305" s="1062">
        <v>0</v>
      </c>
      <c r="EI1305" s="1062">
        <v>0</v>
      </c>
      <c r="EJ1305" s="1082">
        <v>1</v>
      </c>
      <c r="EM1305" s="1062">
        <v>0</v>
      </c>
      <c r="EN1305" s="1062">
        <v>0</v>
      </c>
      <c r="EO1305" s="1062">
        <v>0</v>
      </c>
      <c r="EP1305" s="1062">
        <v>0</v>
      </c>
      <c r="EQ1305" s="1082">
        <v>1</v>
      </c>
      <c r="ER1305" s="1082" t="s">
        <v>323</v>
      </c>
      <c r="EU1305" s="1062">
        <v>7</v>
      </c>
      <c r="EV1305" s="1062">
        <v>2</v>
      </c>
      <c r="EW1305" s="1062">
        <v>7</v>
      </c>
      <c r="EX1305" s="1062">
        <v>16</v>
      </c>
      <c r="EY1305" s="1081">
        <v>1</v>
      </c>
      <c r="FB1305" s="1062">
        <v>7</v>
      </c>
      <c r="FC1305" s="1062">
        <v>3</v>
      </c>
      <c r="FD1305" s="1062">
        <v>10</v>
      </c>
      <c r="FE1305" s="1062">
        <v>20</v>
      </c>
      <c r="FF1305" s="1082">
        <v>1</v>
      </c>
      <c r="FM1305" s="1062">
        <v>0</v>
      </c>
      <c r="FN1305" s="1124">
        <v>1</v>
      </c>
      <c r="FT1305" s="1062">
        <v>0</v>
      </c>
      <c r="FU1305" s="1076">
        <v>1</v>
      </c>
      <c r="FY1305" s="1062">
        <v>4</v>
      </c>
      <c r="FZ1305" s="1062">
        <v>5</v>
      </c>
      <c r="GA1305" s="1062">
        <v>4</v>
      </c>
      <c r="GB1305" s="590">
        <v>13</v>
      </c>
      <c r="GC1305" s="1139">
        <v>1</v>
      </c>
      <c r="GE1305" s="589">
        <v>25</v>
      </c>
      <c r="GF1305" s="589">
        <v>7</v>
      </c>
      <c r="GG1305" s="589">
        <v>26</v>
      </c>
      <c r="GH1305" s="586">
        <v>0</v>
      </c>
      <c r="GI1305" s="586">
        <v>2</v>
      </c>
      <c r="GJ1305" s="586">
        <v>0</v>
      </c>
      <c r="GK1305" s="586">
        <v>0</v>
      </c>
    </row>
    <row r="1306" spans="1:193" hidden="1" x14ac:dyDescent="0.35">
      <c r="A1306" s="1225">
        <v>44550</v>
      </c>
      <c r="Q1306" s="1062">
        <v>3</v>
      </c>
      <c r="R1306" s="1062">
        <v>1</v>
      </c>
      <c r="S1306" s="1062">
        <v>4</v>
      </c>
      <c r="T1306" s="1062">
        <v>8</v>
      </c>
      <c r="U1306" s="1076">
        <v>1</v>
      </c>
      <c r="W1306" s="1062">
        <v>3</v>
      </c>
      <c r="X1306" s="1062">
        <v>1</v>
      </c>
      <c r="Y1306" s="1062">
        <v>5</v>
      </c>
      <c r="Z1306" s="1062">
        <v>9</v>
      </c>
      <c r="AA1306" s="1076">
        <v>1</v>
      </c>
      <c r="AC1306" s="1062">
        <v>4</v>
      </c>
      <c r="AD1306" s="1062">
        <v>2</v>
      </c>
      <c r="AE1306" s="1062">
        <v>4</v>
      </c>
      <c r="AF1306" s="1062">
        <v>10</v>
      </c>
      <c r="AG1306" s="1076">
        <v>1</v>
      </c>
      <c r="AJ1306" s="1062">
        <v>4</v>
      </c>
      <c r="AK1306" s="1062">
        <v>2</v>
      </c>
      <c r="AL1306" s="1062">
        <v>5</v>
      </c>
      <c r="AM1306" s="1062">
        <v>11</v>
      </c>
      <c r="AN1306" s="1076">
        <v>1</v>
      </c>
      <c r="AQ1306" s="1062">
        <v>0</v>
      </c>
      <c r="AR1306" s="1062">
        <v>0</v>
      </c>
      <c r="AS1306" s="1062">
        <v>0</v>
      </c>
      <c r="AT1306" s="1062">
        <v>0</v>
      </c>
      <c r="AU1306" s="1082">
        <v>0</v>
      </c>
      <c r="AX1306" s="1062">
        <v>0</v>
      </c>
      <c r="AY1306" s="1062">
        <v>0</v>
      </c>
      <c r="AZ1306" s="1062">
        <v>0</v>
      </c>
      <c r="BA1306" s="1062">
        <v>0</v>
      </c>
      <c r="BB1306" s="1082">
        <v>0</v>
      </c>
      <c r="BC1306" s="1082" t="s">
        <v>323</v>
      </c>
      <c r="BM1306" s="1062">
        <v>0</v>
      </c>
      <c r="BN1306" s="1062">
        <v>0</v>
      </c>
      <c r="BO1306" s="1062">
        <v>0</v>
      </c>
      <c r="BP1306" s="1062">
        <v>0</v>
      </c>
      <c r="BQ1306" s="1128">
        <v>1</v>
      </c>
      <c r="BR1306" s="1081">
        <v>0</v>
      </c>
      <c r="BS1306" s="1062">
        <v>0</v>
      </c>
      <c r="BT1306" s="1062">
        <v>0</v>
      </c>
      <c r="BU1306" s="1062">
        <v>0</v>
      </c>
      <c r="BV1306" s="1062">
        <v>0</v>
      </c>
      <c r="BW1306" s="1076">
        <v>1</v>
      </c>
      <c r="CD1306" s="1062">
        <v>0</v>
      </c>
      <c r="CE1306" s="1082">
        <v>0</v>
      </c>
      <c r="CF1306" s="1082" t="s">
        <v>323</v>
      </c>
      <c r="CK1306" s="1062">
        <v>0</v>
      </c>
      <c r="CL1306" s="1082">
        <v>0</v>
      </c>
      <c r="CP1306" s="1062">
        <v>0</v>
      </c>
      <c r="CQ1306" s="1062">
        <v>0</v>
      </c>
      <c r="CR1306" s="1062">
        <v>0</v>
      </c>
      <c r="CS1306" s="1062">
        <v>0</v>
      </c>
      <c r="CT1306" s="1082">
        <v>1</v>
      </c>
      <c r="CU1306" s="1082" t="s">
        <v>323</v>
      </c>
      <c r="CW1306" s="1062">
        <v>0</v>
      </c>
      <c r="CX1306" s="1062">
        <v>0</v>
      </c>
      <c r="CY1306" s="1062">
        <v>0</v>
      </c>
      <c r="CZ1306" s="1062">
        <v>0</v>
      </c>
      <c r="DA1306" s="1082">
        <v>1</v>
      </c>
      <c r="DB1306" s="1082"/>
      <c r="DC1306" s="1082"/>
      <c r="DD1306" s="1082"/>
      <c r="DE1306" s="1082"/>
      <c r="DF1306" s="1082"/>
      <c r="DG1306" s="1082"/>
      <c r="DH1306" s="1082"/>
      <c r="DI1306" s="1082"/>
      <c r="DJ1306" s="1082"/>
      <c r="DK1306" s="1082"/>
      <c r="DL1306" s="1082"/>
      <c r="EF1306" s="1062">
        <v>8</v>
      </c>
      <c r="EG1306" s="1062">
        <v>0</v>
      </c>
      <c r="EH1306" s="1062">
        <v>6</v>
      </c>
      <c r="EI1306" s="1062">
        <v>14</v>
      </c>
      <c r="EJ1306" s="1082">
        <v>1</v>
      </c>
      <c r="EM1306" s="1062">
        <v>9</v>
      </c>
      <c r="EN1306" s="1062">
        <v>0</v>
      </c>
      <c r="EO1306" s="1062">
        <v>9</v>
      </c>
      <c r="EP1306" s="1062">
        <v>18</v>
      </c>
      <c r="EQ1306" s="1082">
        <v>1</v>
      </c>
      <c r="ER1306" s="1082" t="s">
        <v>323</v>
      </c>
      <c r="EU1306" s="1062">
        <v>0</v>
      </c>
      <c r="EV1306" s="1062">
        <v>0</v>
      </c>
      <c r="EW1306" s="1062">
        <v>0</v>
      </c>
      <c r="EX1306" s="1062">
        <v>0</v>
      </c>
      <c r="EY1306" s="1081">
        <v>1</v>
      </c>
      <c r="FB1306" s="1062">
        <v>0</v>
      </c>
      <c r="FC1306" s="1062">
        <v>0</v>
      </c>
      <c r="FD1306" s="1062">
        <v>0</v>
      </c>
      <c r="FE1306" s="1062">
        <v>0</v>
      </c>
      <c r="FF1306" s="1082">
        <v>1</v>
      </c>
      <c r="FM1306" s="1062">
        <v>0</v>
      </c>
      <c r="FN1306" s="1124">
        <v>1</v>
      </c>
      <c r="FT1306" s="1062">
        <v>0</v>
      </c>
      <c r="FU1306" s="1076">
        <v>1</v>
      </c>
      <c r="FY1306" s="1062">
        <v>12</v>
      </c>
      <c r="FZ1306" s="1062">
        <v>1</v>
      </c>
      <c r="GA1306" s="1062">
        <v>3</v>
      </c>
      <c r="GB1306" s="590">
        <v>16</v>
      </c>
      <c r="GC1306" s="1139">
        <v>1</v>
      </c>
      <c r="GE1306" s="589">
        <v>27</v>
      </c>
      <c r="GF1306" s="589">
        <v>4</v>
      </c>
      <c r="GG1306" s="589">
        <v>17</v>
      </c>
      <c r="GH1306" s="586">
        <v>0</v>
      </c>
      <c r="GI1306" s="586">
        <v>1</v>
      </c>
      <c r="GJ1306" s="586">
        <v>1</v>
      </c>
      <c r="GK1306" s="586">
        <v>0</v>
      </c>
    </row>
    <row r="1307" spans="1:193" hidden="1" x14ac:dyDescent="0.35">
      <c r="A1307" s="1225">
        <v>44551</v>
      </c>
      <c r="Q1307" s="1062">
        <v>2</v>
      </c>
      <c r="R1307" s="1062">
        <v>1</v>
      </c>
      <c r="S1307" s="1062">
        <v>4</v>
      </c>
      <c r="T1307" s="1062">
        <v>7</v>
      </c>
      <c r="U1307" s="1076">
        <v>1</v>
      </c>
      <c r="W1307" s="1062">
        <v>4</v>
      </c>
      <c r="X1307" s="1062">
        <v>1</v>
      </c>
      <c r="Y1307" s="1062">
        <v>5</v>
      </c>
      <c r="Z1307" s="1062">
        <v>10</v>
      </c>
      <c r="AA1307" s="1076">
        <v>1</v>
      </c>
      <c r="AC1307" s="1062">
        <v>7</v>
      </c>
      <c r="AD1307" s="1062">
        <v>1</v>
      </c>
      <c r="AE1307" s="1062">
        <v>4</v>
      </c>
      <c r="AF1307" s="1062">
        <v>12</v>
      </c>
      <c r="AG1307" s="1076">
        <v>1</v>
      </c>
      <c r="AJ1307" s="1062">
        <v>7</v>
      </c>
      <c r="AK1307" s="1062">
        <v>2</v>
      </c>
      <c r="AL1307" s="1062">
        <v>4</v>
      </c>
      <c r="AM1307" s="1062">
        <v>13</v>
      </c>
      <c r="AN1307" s="1076">
        <v>1</v>
      </c>
      <c r="AQ1307" s="1062">
        <v>0</v>
      </c>
      <c r="AR1307" s="1062">
        <v>1</v>
      </c>
      <c r="AS1307" s="1062">
        <v>6</v>
      </c>
      <c r="AT1307" s="1062">
        <v>7</v>
      </c>
      <c r="AU1307" s="1082">
        <v>0</v>
      </c>
      <c r="AX1307" s="1062">
        <v>0</v>
      </c>
      <c r="AY1307" s="1062">
        <v>3</v>
      </c>
      <c r="AZ1307" s="1062">
        <v>7</v>
      </c>
      <c r="BA1307" s="1062">
        <v>10</v>
      </c>
      <c r="BB1307" s="1082">
        <v>0</v>
      </c>
      <c r="BC1307" s="1082" t="s">
        <v>323</v>
      </c>
      <c r="BM1307" s="1062">
        <v>0</v>
      </c>
      <c r="BN1307" s="1062">
        <v>0</v>
      </c>
      <c r="BO1307" s="1062">
        <v>4</v>
      </c>
      <c r="BP1307" s="1062">
        <v>4</v>
      </c>
      <c r="BQ1307" s="1128">
        <v>1</v>
      </c>
      <c r="BR1307" s="1081">
        <v>0</v>
      </c>
      <c r="BS1307" s="1062">
        <v>0</v>
      </c>
      <c r="BT1307" s="1062">
        <v>0</v>
      </c>
      <c r="BU1307" s="1062">
        <v>4</v>
      </c>
      <c r="BV1307" s="1062">
        <v>4</v>
      </c>
      <c r="BW1307" s="1076">
        <v>1</v>
      </c>
      <c r="CD1307" s="1062">
        <v>0</v>
      </c>
      <c r="CE1307" s="1082">
        <v>0</v>
      </c>
      <c r="CF1307" s="1082" t="s">
        <v>323</v>
      </c>
      <c r="CK1307" s="1062">
        <v>0</v>
      </c>
      <c r="CL1307" s="1082">
        <v>0</v>
      </c>
      <c r="CP1307" s="1062">
        <v>0</v>
      </c>
      <c r="CQ1307" s="1062">
        <v>0</v>
      </c>
      <c r="CR1307" s="1062">
        <v>0</v>
      </c>
      <c r="CS1307" s="1062">
        <v>0</v>
      </c>
      <c r="CT1307" s="1082">
        <v>1</v>
      </c>
      <c r="CU1307" s="1082" t="s">
        <v>323</v>
      </c>
      <c r="CW1307" s="1062">
        <v>0</v>
      </c>
      <c r="CX1307" s="1062">
        <v>1</v>
      </c>
      <c r="CY1307" s="1062">
        <v>0</v>
      </c>
      <c r="CZ1307" s="1062">
        <v>1</v>
      </c>
      <c r="DA1307" s="1082">
        <v>1</v>
      </c>
      <c r="DB1307" s="1082"/>
      <c r="DC1307" s="1082"/>
      <c r="DD1307" s="1082"/>
      <c r="DE1307" s="1082"/>
      <c r="DF1307" s="1082"/>
      <c r="DG1307" s="1082"/>
      <c r="DH1307" s="1082"/>
      <c r="DI1307" s="1082"/>
      <c r="DJ1307" s="1082"/>
      <c r="DK1307" s="1082"/>
      <c r="DL1307" s="1082"/>
      <c r="EF1307" s="1062">
        <v>9</v>
      </c>
      <c r="EG1307" s="1062">
        <v>1</v>
      </c>
      <c r="EH1307" s="1062">
        <v>4</v>
      </c>
      <c r="EI1307" s="1062">
        <v>14</v>
      </c>
      <c r="EJ1307" s="1082">
        <v>1</v>
      </c>
      <c r="EM1307" s="1062">
        <v>12</v>
      </c>
      <c r="EN1307" s="1062">
        <v>2</v>
      </c>
      <c r="EO1307" s="1062">
        <v>7</v>
      </c>
      <c r="EP1307" s="1062">
        <v>21</v>
      </c>
      <c r="EQ1307" s="1082">
        <v>1</v>
      </c>
      <c r="ER1307" s="1082" t="s">
        <v>323</v>
      </c>
      <c r="EU1307" s="1062">
        <v>0</v>
      </c>
      <c r="EV1307" s="1062">
        <v>0</v>
      </c>
      <c r="EW1307" s="1062">
        <v>0</v>
      </c>
      <c r="EX1307" s="1062">
        <v>0</v>
      </c>
      <c r="EY1307" s="1081">
        <v>1</v>
      </c>
      <c r="FB1307" s="1062">
        <v>0</v>
      </c>
      <c r="FC1307" s="1062">
        <v>0</v>
      </c>
      <c r="FD1307" s="1062">
        <v>0</v>
      </c>
      <c r="FE1307" s="1062">
        <v>0</v>
      </c>
      <c r="FF1307" s="1082">
        <v>1</v>
      </c>
      <c r="FM1307" s="1062">
        <v>0</v>
      </c>
      <c r="FN1307" s="1124">
        <v>1</v>
      </c>
      <c r="FT1307" s="1062">
        <v>0</v>
      </c>
      <c r="FU1307" s="1076">
        <v>1</v>
      </c>
      <c r="FY1307" s="1062">
        <v>7</v>
      </c>
      <c r="FZ1307" s="1062">
        <v>0</v>
      </c>
      <c r="GA1307" s="1062">
        <v>3</v>
      </c>
      <c r="GB1307" s="590">
        <v>10</v>
      </c>
      <c r="GC1307" s="1139">
        <v>1</v>
      </c>
      <c r="GE1307" s="589">
        <v>25</v>
      </c>
      <c r="GF1307" s="589">
        <v>4</v>
      </c>
      <c r="GG1307" s="589">
        <v>25</v>
      </c>
      <c r="GH1307" s="586">
        <v>1</v>
      </c>
      <c r="GI1307" s="586">
        <v>0</v>
      </c>
      <c r="GJ1307" s="586">
        <v>0</v>
      </c>
      <c r="GK1307" s="586">
        <v>0</v>
      </c>
    </row>
    <row r="1308" spans="1:193" hidden="1" x14ac:dyDescent="0.35">
      <c r="A1308" s="1225">
        <v>44552</v>
      </c>
      <c r="Q1308" s="1062">
        <v>7</v>
      </c>
      <c r="R1308" s="1062">
        <v>2</v>
      </c>
      <c r="S1308" s="1062">
        <v>4</v>
      </c>
      <c r="T1308" s="1062">
        <v>13</v>
      </c>
      <c r="U1308" s="1076">
        <v>1</v>
      </c>
      <c r="W1308" s="1062">
        <v>7</v>
      </c>
      <c r="X1308" s="1062">
        <v>2</v>
      </c>
      <c r="Y1308" s="1062">
        <v>5</v>
      </c>
      <c r="Z1308" s="1062">
        <v>14</v>
      </c>
      <c r="AA1308" s="1076">
        <v>1</v>
      </c>
      <c r="AC1308" s="1062">
        <v>4</v>
      </c>
      <c r="AD1308" s="1062">
        <v>4</v>
      </c>
      <c r="AE1308" s="1062">
        <v>2</v>
      </c>
      <c r="AF1308" s="1062">
        <v>10</v>
      </c>
      <c r="AG1308" s="1076">
        <v>1</v>
      </c>
      <c r="AJ1308" s="1062">
        <v>4</v>
      </c>
      <c r="AK1308" s="1062">
        <v>5</v>
      </c>
      <c r="AL1308" s="1062">
        <v>2</v>
      </c>
      <c r="AM1308" s="1062">
        <v>11</v>
      </c>
      <c r="AN1308" s="1076">
        <v>1</v>
      </c>
      <c r="AQ1308" s="1062">
        <v>0</v>
      </c>
      <c r="AR1308" s="1062">
        <v>0</v>
      </c>
      <c r="AS1308" s="1062">
        <v>1</v>
      </c>
      <c r="AT1308" s="1062">
        <v>1</v>
      </c>
      <c r="AU1308" s="1082">
        <v>0</v>
      </c>
      <c r="AX1308" s="1062">
        <v>0</v>
      </c>
      <c r="AY1308" s="1062">
        <v>0</v>
      </c>
      <c r="AZ1308" s="1062">
        <v>1</v>
      </c>
      <c r="BA1308" s="1062">
        <v>1</v>
      </c>
      <c r="BB1308" s="1082">
        <v>0</v>
      </c>
      <c r="BC1308" s="1082" t="s">
        <v>323</v>
      </c>
      <c r="BM1308" s="1062">
        <v>0</v>
      </c>
      <c r="BN1308" s="1062">
        <v>0</v>
      </c>
      <c r="BO1308" s="1062">
        <v>1</v>
      </c>
      <c r="BP1308" s="1062">
        <v>1</v>
      </c>
      <c r="BQ1308" s="1128">
        <v>1</v>
      </c>
      <c r="BR1308" s="1081">
        <v>0</v>
      </c>
      <c r="BS1308" s="1062">
        <v>0</v>
      </c>
      <c r="BT1308" s="1062">
        <v>0</v>
      </c>
      <c r="BU1308" s="1062">
        <v>2</v>
      </c>
      <c r="BV1308" s="1062">
        <v>2</v>
      </c>
      <c r="BW1308" s="1076">
        <v>1</v>
      </c>
      <c r="CD1308" s="1062">
        <v>0</v>
      </c>
      <c r="CE1308" s="1082">
        <v>0</v>
      </c>
      <c r="CF1308" s="1082" t="s">
        <v>323</v>
      </c>
      <c r="CK1308" s="1062">
        <v>0</v>
      </c>
      <c r="CL1308" s="1082">
        <v>0</v>
      </c>
      <c r="CP1308" s="1062">
        <v>0</v>
      </c>
      <c r="CQ1308" s="1062">
        <v>0</v>
      </c>
      <c r="CR1308" s="1062">
        <v>0</v>
      </c>
      <c r="CS1308" s="1062">
        <v>0</v>
      </c>
      <c r="CT1308" s="1082">
        <v>1</v>
      </c>
      <c r="CU1308" s="1082" t="s">
        <v>323</v>
      </c>
      <c r="CW1308" s="1062">
        <v>0</v>
      </c>
      <c r="CX1308" s="1062">
        <v>1</v>
      </c>
      <c r="CY1308" s="1062">
        <v>0</v>
      </c>
      <c r="CZ1308" s="1062">
        <v>1</v>
      </c>
      <c r="DA1308" s="1082">
        <v>1</v>
      </c>
      <c r="DB1308" s="1082"/>
      <c r="DC1308" s="1082"/>
      <c r="DD1308" s="1082"/>
      <c r="DE1308" s="1082"/>
      <c r="DF1308" s="1082"/>
      <c r="DG1308" s="1082"/>
      <c r="DH1308" s="1082"/>
      <c r="DI1308" s="1082"/>
      <c r="DJ1308" s="1082"/>
      <c r="DK1308" s="1082"/>
      <c r="DL1308" s="1082"/>
      <c r="EF1308" s="1062">
        <v>8</v>
      </c>
      <c r="EG1308" s="1062">
        <v>2</v>
      </c>
      <c r="EH1308" s="1062">
        <v>5</v>
      </c>
      <c r="EI1308" s="1062">
        <v>15</v>
      </c>
      <c r="EJ1308" s="1082">
        <v>1</v>
      </c>
      <c r="EM1308" s="1062">
        <v>8</v>
      </c>
      <c r="EN1308" s="1062">
        <v>3</v>
      </c>
      <c r="EO1308" s="1062">
        <v>7</v>
      </c>
      <c r="EP1308" s="1062">
        <v>18</v>
      </c>
      <c r="EQ1308" s="1082">
        <v>1</v>
      </c>
      <c r="ER1308" s="1082" t="s">
        <v>323</v>
      </c>
      <c r="EU1308" s="1062">
        <v>0</v>
      </c>
      <c r="EV1308" s="1062">
        <v>0</v>
      </c>
      <c r="EW1308" s="1062">
        <v>0</v>
      </c>
      <c r="EX1308" s="1062">
        <v>0</v>
      </c>
      <c r="EY1308" s="1081">
        <v>1</v>
      </c>
      <c r="FB1308" s="1062">
        <v>0</v>
      </c>
      <c r="FC1308" s="1062">
        <v>0</v>
      </c>
      <c r="FD1308" s="1062">
        <v>0</v>
      </c>
      <c r="FE1308" s="1062">
        <v>0</v>
      </c>
      <c r="FF1308" s="1082">
        <v>1</v>
      </c>
      <c r="FM1308" s="1062">
        <v>0</v>
      </c>
      <c r="FN1308" s="1124">
        <v>1</v>
      </c>
      <c r="FT1308" s="1062">
        <v>0</v>
      </c>
      <c r="FU1308" s="1076">
        <v>1</v>
      </c>
      <c r="FY1308" s="1062">
        <v>2</v>
      </c>
      <c r="FZ1308" s="1062">
        <v>12</v>
      </c>
      <c r="GA1308" s="1062">
        <v>7</v>
      </c>
      <c r="GB1308" s="590">
        <v>21</v>
      </c>
      <c r="GC1308" s="1139">
        <v>1</v>
      </c>
      <c r="GE1308" s="589">
        <v>21</v>
      </c>
      <c r="GF1308" s="589">
        <v>20</v>
      </c>
      <c r="GG1308" s="589">
        <v>20</v>
      </c>
      <c r="GH1308" s="586">
        <v>0</v>
      </c>
      <c r="GI1308" s="586">
        <v>0</v>
      </c>
      <c r="GJ1308" s="586">
        <v>0</v>
      </c>
      <c r="GK1308" s="586">
        <v>0</v>
      </c>
    </row>
    <row r="1309" spans="1:193" hidden="1" x14ac:dyDescent="0.35">
      <c r="A1309" s="1225">
        <v>44553</v>
      </c>
      <c r="Q1309" s="1062">
        <v>0</v>
      </c>
      <c r="R1309" s="1062">
        <v>0</v>
      </c>
      <c r="S1309" s="1062">
        <v>0</v>
      </c>
      <c r="T1309" s="1062">
        <v>0</v>
      </c>
      <c r="U1309" s="1076">
        <v>1</v>
      </c>
      <c r="W1309" s="1062">
        <v>0</v>
      </c>
      <c r="X1309" s="1062">
        <v>0</v>
      </c>
      <c r="Y1309" s="1062">
        <v>0</v>
      </c>
      <c r="Z1309" s="1062">
        <v>0</v>
      </c>
      <c r="AA1309" s="1076">
        <v>1</v>
      </c>
      <c r="AC1309" s="1062">
        <v>0</v>
      </c>
      <c r="AD1309" s="1062">
        <v>0</v>
      </c>
      <c r="AE1309" s="1062">
        <v>0</v>
      </c>
      <c r="AF1309" s="1062">
        <v>0</v>
      </c>
      <c r="AG1309" s="1076">
        <v>1</v>
      </c>
      <c r="AJ1309" s="1062">
        <v>0</v>
      </c>
      <c r="AK1309" s="1062">
        <v>0</v>
      </c>
      <c r="AL1309" s="1062">
        <v>0</v>
      </c>
      <c r="AM1309" s="1062">
        <v>0</v>
      </c>
      <c r="AN1309" s="1076">
        <v>1</v>
      </c>
      <c r="AQ1309" s="1062">
        <v>3</v>
      </c>
      <c r="AR1309" s="1062">
        <v>5</v>
      </c>
      <c r="AS1309" s="1062">
        <v>4</v>
      </c>
      <c r="AT1309" s="1062">
        <v>12</v>
      </c>
      <c r="AU1309" s="1082">
        <v>0</v>
      </c>
      <c r="AX1309" s="1062">
        <v>3</v>
      </c>
      <c r="AY1309" s="1062">
        <v>5</v>
      </c>
      <c r="AZ1309" s="1062">
        <v>5</v>
      </c>
      <c r="BA1309" s="1062">
        <v>13</v>
      </c>
      <c r="BB1309" s="1082">
        <v>0</v>
      </c>
      <c r="BC1309" s="1082" t="s">
        <v>323</v>
      </c>
      <c r="BM1309" s="1062">
        <v>0</v>
      </c>
      <c r="BN1309" s="1062">
        <v>0</v>
      </c>
      <c r="BO1309" s="1062">
        <v>0</v>
      </c>
      <c r="BP1309" s="1062">
        <v>0</v>
      </c>
      <c r="BQ1309" s="1128">
        <v>1</v>
      </c>
      <c r="BR1309" s="1081">
        <v>0</v>
      </c>
      <c r="BS1309" s="1062">
        <v>0</v>
      </c>
      <c r="BT1309" s="1062">
        <v>0</v>
      </c>
      <c r="BU1309" s="1062">
        <v>1</v>
      </c>
      <c r="BV1309" s="1062">
        <v>1</v>
      </c>
      <c r="BW1309" s="1076">
        <v>1</v>
      </c>
      <c r="CD1309" s="1062">
        <v>0</v>
      </c>
      <c r="CE1309" s="1082">
        <v>0</v>
      </c>
      <c r="CF1309" s="1082" t="s">
        <v>323</v>
      </c>
      <c r="CK1309" s="1062">
        <v>0</v>
      </c>
      <c r="CL1309" s="1082">
        <v>0</v>
      </c>
      <c r="CP1309" s="1062">
        <v>0</v>
      </c>
      <c r="CQ1309" s="1062">
        <v>0</v>
      </c>
      <c r="CR1309" s="1062">
        <v>0</v>
      </c>
      <c r="CS1309" s="1062">
        <v>0</v>
      </c>
      <c r="CT1309" s="1082">
        <v>1</v>
      </c>
      <c r="CU1309" s="1082" t="s">
        <v>323</v>
      </c>
      <c r="CW1309" s="1062">
        <v>0</v>
      </c>
      <c r="CX1309" s="1062">
        <v>0</v>
      </c>
      <c r="CY1309" s="1062">
        <v>0</v>
      </c>
      <c r="CZ1309" s="1062">
        <v>0</v>
      </c>
      <c r="DA1309" s="1082">
        <v>1</v>
      </c>
      <c r="DB1309" s="1082"/>
      <c r="DC1309" s="1082"/>
      <c r="DD1309" s="1082"/>
      <c r="DE1309" s="1082"/>
      <c r="DF1309" s="1082"/>
      <c r="DG1309" s="1082"/>
      <c r="DH1309" s="1082"/>
      <c r="DI1309" s="1082"/>
      <c r="DJ1309" s="1082"/>
      <c r="DK1309" s="1082"/>
      <c r="DL1309" s="1082"/>
      <c r="EF1309" s="1062">
        <v>7</v>
      </c>
      <c r="EG1309" s="1062">
        <v>0</v>
      </c>
      <c r="EH1309" s="1062">
        <v>2</v>
      </c>
      <c r="EI1309" s="1062">
        <v>9</v>
      </c>
      <c r="EJ1309" s="1082">
        <v>1</v>
      </c>
      <c r="EM1309" s="1062">
        <v>7</v>
      </c>
      <c r="EN1309" s="1062">
        <v>1</v>
      </c>
      <c r="EO1309" s="1062">
        <v>2</v>
      </c>
      <c r="EP1309" s="1062">
        <v>10</v>
      </c>
      <c r="EQ1309" s="1082">
        <v>1</v>
      </c>
      <c r="ER1309" s="1082" t="s">
        <v>323</v>
      </c>
      <c r="EU1309" s="1062">
        <v>0</v>
      </c>
      <c r="EV1309" s="1062">
        <v>0</v>
      </c>
      <c r="EW1309" s="1062">
        <v>0</v>
      </c>
      <c r="EX1309" s="1062">
        <v>0</v>
      </c>
      <c r="EY1309" s="1081">
        <v>1</v>
      </c>
      <c r="FB1309" s="1062">
        <v>0</v>
      </c>
      <c r="FC1309" s="1062">
        <v>0</v>
      </c>
      <c r="FD1309" s="1062">
        <v>0</v>
      </c>
      <c r="FE1309" s="1062">
        <v>0</v>
      </c>
      <c r="FF1309" s="1082">
        <v>1</v>
      </c>
      <c r="FM1309" s="1062">
        <v>0</v>
      </c>
      <c r="FN1309" s="1124">
        <v>1</v>
      </c>
      <c r="FT1309" s="1062">
        <v>0</v>
      </c>
      <c r="FU1309" s="1076">
        <v>1</v>
      </c>
      <c r="FY1309" s="1062">
        <v>2</v>
      </c>
      <c r="FZ1309" s="1062">
        <v>1</v>
      </c>
      <c r="GA1309" s="1062">
        <v>2</v>
      </c>
      <c r="GB1309" s="590">
        <v>5</v>
      </c>
      <c r="GC1309" s="1139">
        <v>1</v>
      </c>
      <c r="GE1309" s="589">
        <v>12</v>
      </c>
      <c r="GF1309" s="589">
        <v>6</v>
      </c>
      <c r="GG1309" s="589">
        <v>8</v>
      </c>
      <c r="GH1309" s="586">
        <v>0</v>
      </c>
      <c r="GI1309" s="586">
        <v>0</v>
      </c>
      <c r="GJ1309" s="586">
        <v>0</v>
      </c>
      <c r="GK1309" s="586">
        <v>0</v>
      </c>
    </row>
    <row r="1310" spans="1:193" s="1552" customFormat="1" hidden="1" x14ac:dyDescent="0.35">
      <c r="A1310" s="1668" t="s">
        <v>391</v>
      </c>
      <c r="B1310" s="1539"/>
      <c r="C1310" s="1539"/>
      <c r="D1310" s="1539"/>
      <c r="E1310" s="1539"/>
      <c r="F1310" s="1540"/>
      <c r="G1310" s="1541"/>
      <c r="H1310" s="1542"/>
      <c r="I1310" s="1539"/>
      <c r="J1310" s="1539"/>
      <c r="K1310" s="1539"/>
      <c r="L1310" s="1539"/>
      <c r="M1310" s="1540"/>
      <c r="N1310" s="1540"/>
      <c r="O1310" s="1542"/>
      <c r="P1310" s="1542"/>
      <c r="Q1310" s="1539"/>
      <c r="R1310" s="1539"/>
      <c r="S1310" s="1539"/>
      <c r="T1310" s="1539"/>
      <c r="U1310" s="1540"/>
      <c r="V1310" s="1541"/>
      <c r="W1310" s="1539"/>
      <c r="X1310" s="1539"/>
      <c r="Y1310" s="1539"/>
      <c r="Z1310" s="1539"/>
      <c r="AA1310" s="1540"/>
      <c r="AB1310" s="1540"/>
      <c r="AC1310" s="1539"/>
      <c r="AD1310" s="1539"/>
      <c r="AE1310" s="1539"/>
      <c r="AF1310" s="1539"/>
      <c r="AG1310" s="1540"/>
      <c r="AH1310" s="1543"/>
      <c r="AI1310" s="1542"/>
      <c r="AJ1310" s="1539"/>
      <c r="AK1310" s="1539"/>
      <c r="AL1310" s="1539"/>
      <c r="AM1310" s="1539"/>
      <c r="AN1310" s="1540"/>
      <c r="AO1310" s="1544"/>
      <c r="AP1310" s="1539"/>
      <c r="AQ1310" s="1539"/>
      <c r="AR1310" s="1539"/>
      <c r="AS1310" s="1539"/>
      <c r="AT1310" s="1539"/>
      <c r="AU1310" s="1544"/>
      <c r="AV1310" s="1541"/>
      <c r="AW1310" s="1542"/>
      <c r="AX1310" s="1539"/>
      <c r="AY1310" s="1539"/>
      <c r="AZ1310" s="1539"/>
      <c r="BA1310" s="1539"/>
      <c r="BB1310" s="1544"/>
      <c r="BC1310" s="1544"/>
      <c r="BD1310" s="1542"/>
      <c r="BE1310" s="1542"/>
      <c r="BF1310" s="1539"/>
      <c r="BG1310" s="1539"/>
      <c r="BH1310" s="1539"/>
      <c r="BI1310" s="1539"/>
      <c r="BJ1310" s="1540"/>
      <c r="BK1310" s="1544"/>
      <c r="BL1310" s="1542"/>
      <c r="BM1310" s="1539"/>
      <c r="BN1310" s="1539"/>
      <c r="BO1310" s="1539"/>
      <c r="BP1310" s="1539"/>
      <c r="BQ1310" s="1545"/>
      <c r="BR1310" s="1543"/>
      <c r="BS1310" s="1539"/>
      <c r="BT1310" s="1539"/>
      <c r="BU1310" s="1539"/>
      <c r="BV1310" s="1539"/>
      <c r="BW1310" s="1540"/>
      <c r="BX1310" s="1544"/>
      <c r="BY1310" s="1542"/>
      <c r="BZ1310" s="1542"/>
      <c r="CA1310" s="1539"/>
      <c r="CB1310" s="1539"/>
      <c r="CC1310" s="1539"/>
      <c r="CD1310" s="1539"/>
      <c r="CE1310" s="1544"/>
      <c r="CF1310" s="1544"/>
      <c r="CG1310" s="1542"/>
      <c r="CH1310" s="1539"/>
      <c r="CI1310" s="1539"/>
      <c r="CJ1310" s="1539"/>
      <c r="CK1310" s="1539"/>
      <c r="CL1310" s="1544"/>
      <c r="CM1310" s="1544"/>
      <c r="CN1310" s="1542"/>
      <c r="CO1310" s="1542"/>
      <c r="CP1310" s="1539"/>
      <c r="CQ1310" s="1539"/>
      <c r="CR1310" s="1539"/>
      <c r="CS1310" s="1539"/>
      <c r="CT1310" s="1544"/>
      <c r="CU1310" s="1544"/>
      <c r="CV1310" s="1542"/>
      <c r="CW1310" s="1539"/>
      <c r="CX1310" s="1539"/>
      <c r="CY1310" s="1539"/>
      <c r="CZ1310" s="1539"/>
      <c r="DA1310" s="1544"/>
      <c r="DB1310" s="1544"/>
      <c r="DC1310" s="1544"/>
      <c r="DD1310" s="1544"/>
      <c r="DE1310" s="1544"/>
      <c r="DF1310" s="1544"/>
      <c r="DG1310" s="1544"/>
      <c r="DH1310" s="1544"/>
      <c r="DI1310" s="1544"/>
      <c r="DJ1310" s="1544"/>
      <c r="DK1310" s="1544"/>
      <c r="DL1310" s="1544"/>
      <c r="DM1310" s="1544"/>
      <c r="DN1310" s="1544"/>
      <c r="DO1310" s="1542"/>
      <c r="DP1310" s="1542"/>
      <c r="DQ1310" s="1539"/>
      <c r="DR1310" s="1539"/>
      <c r="DS1310" s="1539"/>
      <c r="DT1310" s="1539"/>
      <c r="DU1310" s="1544"/>
      <c r="DV1310" s="1544"/>
      <c r="DW1310" s="1542"/>
      <c r="DX1310" s="1539"/>
      <c r="DY1310" s="1539"/>
      <c r="DZ1310" s="1539"/>
      <c r="EA1310" s="1539"/>
      <c r="EB1310" s="1544"/>
      <c r="EC1310" s="1544"/>
      <c r="ED1310" s="1542"/>
      <c r="EE1310" s="1542"/>
      <c r="EF1310" s="1539"/>
      <c r="EG1310" s="1539"/>
      <c r="EH1310" s="1539"/>
      <c r="EI1310" s="1539"/>
      <c r="EJ1310" s="1544"/>
      <c r="EK1310" s="1544"/>
      <c r="EL1310" s="1542"/>
      <c r="EM1310" s="1539"/>
      <c r="EN1310" s="1539"/>
      <c r="EO1310" s="1539"/>
      <c r="EP1310" s="1539"/>
      <c r="EQ1310" s="1544"/>
      <c r="ER1310" s="1544"/>
      <c r="ES1310" s="1542"/>
      <c r="ET1310" s="1539"/>
      <c r="EU1310" s="1539"/>
      <c r="EV1310" s="1539"/>
      <c r="EW1310" s="1539"/>
      <c r="EX1310" s="1539"/>
      <c r="EY1310" s="1543"/>
      <c r="EZ1310" s="1546"/>
      <c r="FA1310" s="1542"/>
      <c r="FB1310" s="1539"/>
      <c r="FC1310" s="1539"/>
      <c r="FD1310" s="1539"/>
      <c r="FE1310" s="1539"/>
      <c r="FF1310" s="1544"/>
      <c r="FG1310" s="1544"/>
      <c r="FH1310" s="1547"/>
      <c r="FI1310" s="1548"/>
      <c r="FJ1310" s="1539"/>
      <c r="FK1310" s="1539"/>
      <c r="FL1310" s="1539"/>
      <c r="FM1310" s="1539"/>
      <c r="FN1310" s="1541"/>
      <c r="FO1310" s="1544"/>
      <c r="FP1310" s="1542"/>
      <c r="FQ1310" s="1539"/>
      <c r="FR1310" s="1539"/>
      <c r="FS1310" s="1539"/>
      <c r="FT1310" s="1539"/>
      <c r="FU1310" s="1540"/>
      <c r="FV1310" s="1544"/>
      <c r="FW1310" s="1549"/>
      <c r="FX1310" s="1548"/>
      <c r="FY1310" s="1539"/>
      <c r="FZ1310" s="1539"/>
      <c r="GA1310" s="1539"/>
      <c r="GB1310" s="1542"/>
      <c r="GC1310" s="1550"/>
      <c r="GD1310" s="1543"/>
      <c r="GE1310" s="1551"/>
      <c r="GF1310" s="1551"/>
      <c r="GG1310" s="1551"/>
    </row>
    <row r="1311" spans="1:193" hidden="1" x14ac:dyDescent="0.35">
      <c r="A1311" s="1225">
        <v>44557</v>
      </c>
      <c r="Q1311" s="1062">
        <v>5</v>
      </c>
      <c r="R1311" s="1062">
        <v>2</v>
      </c>
      <c r="S1311" s="1062">
        <v>4</v>
      </c>
      <c r="T1311" s="1062">
        <v>11</v>
      </c>
      <c r="U1311" s="1076">
        <v>1</v>
      </c>
      <c r="W1311" s="1062">
        <v>5</v>
      </c>
      <c r="X1311" s="1062">
        <v>2</v>
      </c>
      <c r="Y1311" s="1062">
        <v>4</v>
      </c>
      <c r="Z1311" s="1062">
        <v>11</v>
      </c>
      <c r="AA1311" s="1076">
        <v>1</v>
      </c>
      <c r="AC1311" s="1062">
        <v>0</v>
      </c>
      <c r="AD1311" s="1062">
        <v>0</v>
      </c>
      <c r="AE1311" s="1062">
        <v>0</v>
      </c>
      <c r="AF1311" s="1062">
        <v>0</v>
      </c>
      <c r="AG1311" s="1076">
        <v>1</v>
      </c>
      <c r="AJ1311" s="1062">
        <v>0</v>
      </c>
      <c r="AK1311" s="1062">
        <v>0</v>
      </c>
      <c r="AL1311" s="1062">
        <v>0</v>
      </c>
      <c r="AM1311" s="1062">
        <v>0</v>
      </c>
      <c r="AN1311" s="1076">
        <v>1</v>
      </c>
      <c r="AQ1311" s="1062">
        <v>1</v>
      </c>
      <c r="AR1311" s="1062">
        <v>4</v>
      </c>
      <c r="AS1311" s="1062">
        <v>4</v>
      </c>
      <c r="AT1311" s="1062">
        <v>9</v>
      </c>
      <c r="AU1311" s="1082">
        <v>0</v>
      </c>
      <c r="AX1311" s="1062">
        <v>1</v>
      </c>
      <c r="AY1311" s="1062">
        <v>4</v>
      </c>
      <c r="AZ1311" s="1062">
        <v>4</v>
      </c>
      <c r="BA1311" s="1062">
        <v>9</v>
      </c>
      <c r="BB1311" s="1082">
        <v>0</v>
      </c>
      <c r="BC1311" s="1082" t="s">
        <v>323</v>
      </c>
      <c r="BM1311" s="1062">
        <v>0</v>
      </c>
      <c r="BN1311" s="1062">
        <v>0</v>
      </c>
      <c r="BO1311" s="1062">
        <v>6</v>
      </c>
      <c r="BP1311" s="1062">
        <v>6</v>
      </c>
      <c r="BQ1311" s="1128">
        <v>1</v>
      </c>
      <c r="BR1311" s="1081">
        <v>0</v>
      </c>
      <c r="BS1311" s="1062">
        <v>0</v>
      </c>
      <c r="BT1311" s="1062">
        <v>0</v>
      </c>
      <c r="BU1311" s="1062">
        <v>6</v>
      </c>
      <c r="BV1311" s="1062">
        <v>6</v>
      </c>
      <c r="BW1311" s="1076">
        <v>1</v>
      </c>
      <c r="CD1311" s="1062">
        <v>0</v>
      </c>
      <c r="CE1311" s="1082">
        <v>0</v>
      </c>
      <c r="CF1311" s="1082" t="s">
        <v>323</v>
      </c>
      <c r="CK1311" s="1062">
        <v>0</v>
      </c>
      <c r="CL1311" s="1082">
        <v>0</v>
      </c>
      <c r="CP1311" s="1062">
        <v>0</v>
      </c>
      <c r="CQ1311" s="1062">
        <v>0</v>
      </c>
      <c r="CR1311" s="1062">
        <v>0</v>
      </c>
      <c r="CS1311" s="1062">
        <v>0</v>
      </c>
      <c r="CT1311" s="1082">
        <v>1</v>
      </c>
      <c r="CU1311" s="1082" t="s">
        <v>323</v>
      </c>
      <c r="CW1311" s="1062">
        <v>0</v>
      </c>
      <c r="CX1311" s="1062">
        <v>0</v>
      </c>
      <c r="CY1311" s="1062">
        <v>0</v>
      </c>
      <c r="CZ1311" s="1062">
        <v>0</v>
      </c>
      <c r="DA1311" s="1082">
        <v>1</v>
      </c>
      <c r="DB1311" s="1082"/>
      <c r="DC1311" s="1082"/>
      <c r="DD1311" s="1082"/>
      <c r="DE1311" s="1082"/>
      <c r="DF1311" s="1082"/>
      <c r="DG1311" s="1082"/>
      <c r="DH1311" s="1082"/>
      <c r="DI1311" s="1082"/>
      <c r="DJ1311" s="1082"/>
      <c r="DK1311" s="1082"/>
      <c r="DL1311" s="1082"/>
      <c r="EF1311" s="1062">
        <v>0</v>
      </c>
      <c r="EG1311" s="1062">
        <v>0</v>
      </c>
      <c r="EH1311" s="1062">
        <v>0</v>
      </c>
      <c r="EI1311" s="1062">
        <v>0</v>
      </c>
      <c r="EJ1311" s="1082">
        <v>1</v>
      </c>
      <c r="EM1311" s="1062">
        <v>0</v>
      </c>
      <c r="EN1311" s="1062">
        <v>0</v>
      </c>
      <c r="EO1311" s="1062">
        <v>0</v>
      </c>
      <c r="EP1311" s="1062">
        <v>0</v>
      </c>
      <c r="EQ1311" s="1082">
        <v>1</v>
      </c>
      <c r="ER1311" s="1082" t="s">
        <v>323</v>
      </c>
      <c r="EU1311" s="1062">
        <v>5</v>
      </c>
      <c r="EV1311" s="1062">
        <v>10</v>
      </c>
      <c r="EW1311" s="1062">
        <v>5</v>
      </c>
      <c r="EX1311" s="1062">
        <v>20</v>
      </c>
      <c r="EY1311" s="1081">
        <v>1</v>
      </c>
      <c r="FB1311" s="1062">
        <v>5</v>
      </c>
      <c r="FC1311" s="1062">
        <v>10</v>
      </c>
      <c r="FD1311" s="1062">
        <v>6</v>
      </c>
      <c r="FE1311" s="1062">
        <v>21</v>
      </c>
      <c r="FF1311" s="1082">
        <v>1</v>
      </c>
      <c r="FM1311" s="1062">
        <v>0</v>
      </c>
      <c r="FN1311" s="1124">
        <v>1</v>
      </c>
      <c r="FT1311" s="1062">
        <v>0</v>
      </c>
      <c r="FU1311" s="1076">
        <v>1</v>
      </c>
      <c r="FY1311" s="1062">
        <v>0</v>
      </c>
      <c r="FZ1311" s="1062">
        <v>0</v>
      </c>
      <c r="GA1311" s="1062">
        <v>0</v>
      </c>
      <c r="GB1311" s="590">
        <v>0</v>
      </c>
      <c r="GC1311" s="1139">
        <v>1</v>
      </c>
      <c r="GE1311" s="589">
        <v>11</v>
      </c>
      <c r="GF1311" s="589">
        <v>16</v>
      </c>
      <c r="GG1311" s="589">
        <v>19</v>
      </c>
      <c r="GH1311" s="586">
        <v>3</v>
      </c>
      <c r="GI1311" s="586">
        <v>4</v>
      </c>
      <c r="GJ1311" s="586">
        <v>0</v>
      </c>
      <c r="GK1311" s="586">
        <v>0</v>
      </c>
    </row>
    <row r="1312" spans="1:193" hidden="1" x14ac:dyDescent="0.35">
      <c r="A1312" s="1225">
        <v>44558</v>
      </c>
      <c r="Q1312" s="1062">
        <v>1</v>
      </c>
      <c r="R1312" s="1062">
        <v>2</v>
      </c>
      <c r="S1312" s="1062">
        <v>2</v>
      </c>
      <c r="T1312" s="1062">
        <v>5</v>
      </c>
      <c r="U1312" s="1076">
        <v>1</v>
      </c>
      <c r="W1312" s="1062">
        <v>2</v>
      </c>
      <c r="X1312" s="1062">
        <v>2</v>
      </c>
      <c r="Y1312" s="1062">
        <v>2</v>
      </c>
      <c r="Z1312" s="1062">
        <v>6</v>
      </c>
      <c r="AA1312" s="1076">
        <v>1</v>
      </c>
      <c r="AC1312" s="1062">
        <v>4</v>
      </c>
      <c r="AD1312" s="1062">
        <v>1</v>
      </c>
      <c r="AE1312" s="1062">
        <v>3</v>
      </c>
      <c r="AF1312" s="1062">
        <v>8</v>
      </c>
      <c r="AG1312" s="1076">
        <v>1</v>
      </c>
      <c r="AJ1312" s="1062">
        <v>4</v>
      </c>
      <c r="AK1312" s="1062">
        <v>2</v>
      </c>
      <c r="AL1312" s="1062">
        <v>3</v>
      </c>
      <c r="AM1312" s="1062">
        <v>9</v>
      </c>
      <c r="AN1312" s="1076">
        <v>1</v>
      </c>
      <c r="AQ1312" s="1062">
        <v>1</v>
      </c>
      <c r="AR1312" s="1062">
        <v>3</v>
      </c>
      <c r="AS1312" s="1062">
        <v>2</v>
      </c>
      <c r="AT1312" s="1062">
        <v>6</v>
      </c>
      <c r="AU1312" s="1082">
        <v>0</v>
      </c>
      <c r="AX1312" s="1062">
        <v>1</v>
      </c>
      <c r="AY1312" s="1062">
        <v>3</v>
      </c>
      <c r="AZ1312" s="1062">
        <v>4</v>
      </c>
      <c r="BA1312" s="1062">
        <v>8</v>
      </c>
      <c r="BB1312" s="1082">
        <v>0</v>
      </c>
      <c r="BC1312" s="1082" t="s">
        <v>323</v>
      </c>
      <c r="BM1312" s="1062">
        <v>0</v>
      </c>
      <c r="BN1312" s="1062">
        <v>0</v>
      </c>
      <c r="BO1312" s="1062">
        <v>1</v>
      </c>
      <c r="BP1312" s="1062">
        <v>1</v>
      </c>
      <c r="BQ1312" s="1128">
        <v>1</v>
      </c>
      <c r="BR1312" s="1081">
        <v>0</v>
      </c>
      <c r="BS1312" s="1062">
        <v>0</v>
      </c>
      <c r="BT1312" s="1062">
        <v>0</v>
      </c>
      <c r="BU1312" s="1062">
        <v>3</v>
      </c>
      <c r="BV1312" s="1062">
        <v>3</v>
      </c>
      <c r="BW1312" s="1076">
        <v>1</v>
      </c>
      <c r="CD1312" s="1062">
        <v>0</v>
      </c>
      <c r="CE1312" s="1082">
        <v>0</v>
      </c>
      <c r="CF1312" s="1082" t="s">
        <v>323</v>
      </c>
      <c r="CK1312" s="1062">
        <v>0</v>
      </c>
      <c r="CL1312" s="1082">
        <v>0</v>
      </c>
      <c r="CP1312" s="1062">
        <v>0</v>
      </c>
      <c r="CQ1312" s="1062">
        <v>0</v>
      </c>
      <c r="CR1312" s="1062">
        <v>0</v>
      </c>
      <c r="CS1312" s="1062">
        <v>0</v>
      </c>
      <c r="CT1312" s="1082">
        <v>1</v>
      </c>
      <c r="CU1312" s="1082" t="s">
        <v>323</v>
      </c>
      <c r="CW1312" s="1062">
        <v>0</v>
      </c>
      <c r="CX1312" s="1062">
        <v>0</v>
      </c>
      <c r="CY1312" s="1062">
        <v>0</v>
      </c>
      <c r="CZ1312" s="1062">
        <v>0</v>
      </c>
      <c r="DA1312" s="1082">
        <v>1</v>
      </c>
      <c r="DB1312" s="1082"/>
      <c r="DC1312" s="1082"/>
      <c r="DD1312" s="1082"/>
      <c r="DE1312" s="1082"/>
      <c r="DF1312" s="1082"/>
      <c r="DG1312" s="1082"/>
      <c r="DH1312" s="1082"/>
      <c r="DI1312" s="1082"/>
      <c r="DJ1312" s="1082"/>
      <c r="DK1312" s="1082"/>
      <c r="DL1312" s="1082"/>
      <c r="EF1312" s="1062">
        <v>0</v>
      </c>
      <c r="EG1312" s="1062">
        <v>0</v>
      </c>
      <c r="EH1312" s="1062">
        <v>0</v>
      </c>
      <c r="EI1312" s="1062">
        <v>0</v>
      </c>
      <c r="EJ1312" s="1082">
        <v>1</v>
      </c>
      <c r="EM1312" s="1062">
        <v>0</v>
      </c>
      <c r="EN1312" s="1062">
        <v>0</v>
      </c>
      <c r="EO1312" s="1062">
        <v>0</v>
      </c>
      <c r="EP1312" s="1062">
        <v>0</v>
      </c>
      <c r="EQ1312" s="1082">
        <v>1</v>
      </c>
      <c r="ER1312" s="1082" t="s">
        <v>323</v>
      </c>
      <c r="EU1312" s="1062">
        <v>4</v>
      </c>
      <c r="EV1312" s="1062">
        <v>6</v>
      </c>
      <c r="EW1312" s="1062">
        <v>4</v>
      </c>
      <c r="EX1312" s="1062">
        <v>14</v>
      </c>
      <c r="EY1312" s="1081">
        <v>1</v>
      </c>
      <c r="FB1312" s="1062">
        <v>4</v>
      </c>
      <c r="FC1312" s="1062">
        <v>10</v>
      </c>
      <c r="FD1312" s="1062">
        <v>7</v>
      </c>
      <c r="FE1312" s="1062">
        <v>21</v>
      </c>
      <c r="FF1312" s="1082">
        <v>1</v>
      </c>
      <c r="FM1312" s="1062">
        <v>0</v>
      </c>
      <c r="FN1312" s="1124">
        <v>1</v>
      </c>
      <c r="FT1312" s="1062">
        <v>0</v>
      </c>
      <c r="FU1312" s="1076">
        <v>1</v>
      </c>
      <c r="FY1312" s="1062">
        <v>0</v>
      </c>
      <c r="FZ1312" s="1062">
        <v>1</v>
      </c>
      <c r="GA1312" s="1062">
        <v>2</v>
      </c>
      <c r="GB1312" s="590">
        <v>3</v>
      </c>
      <c r="GC1312" s="1139">
        <v>1</v>
      </c>
      <c r="GE1312" s="589">
        <v>10</v>
      </c>
      <c r="GF1312" s="589">
        <v>13</v>
      </c>
      <c r="GG1312" s="589">
        <v>14</v>
      </c>
      <c r="GH1312" s="586">
        <v>1</v>
      </c>
      <c r="GI1312" s="586">
        <v>6</v>
      </c>
      <c r="GJ1312" s="586">
        <v>0</v>
      </c>
      <c r="GK1312" s="586">
        <v>0</v>
      </c>
    </row>
    <row r="1313" spans="1:193" hidden="1" x14ac:dyDescent="0.35">
      <c r="A1313" s="1225">
        <v>44559</v>
      </c>
      <c r="Q1313" s="1062">
        <v>4</v>
      </c>
      <c r="R1313" s="1062">
        <v>0</v>
      </c>
      <c r="S1313" s="1062">
        <v>4</v>
      </c>
      <c r="T1313" s="1062">
        <v>8</v>
      </c>
      <c r="U1313" s="1076">
        <v>1</v>
      </c>
      <c r="W1313" s="1062">
        <v>4</v>
      </c>
      <c r="X1313" s="1062">
        <v>0</v>
      </c>
      <c r="Y1313" s="1062">
        <v>4</v>
      </c>
      <c r="Z1313" s="1062">
        <v>8</v>
      </c>
      <c r="AA1313" s="1076">
        <v>1</v>
      </c>
      <c r="AC1313" s="1062">
        <v>2</v>
      </c>
      <c r="AD1313" s="1062">
        <v>1</v>
      </c>
      <c r="AE1313" s="1062">
        <v>4</v>
      </c>
      <c r="AF1313" s="1062">
        <v>7</v>
      </c>
      <c r="AG1313" s="1076">
        <v>1</v>
      </c>
      <c r="AJ1313" s="1062">
        <v>2</v>
      </c>
      <c r="AK1313" s="1062">
        <v>2</v>
      </c>
      <c r="AL1313" s="1062">
        <v>4</v>
      </c>
      <c r="AM1313" s="1062">
        <v>8</v>
      </c>
      <c r="AN1313" s="1076">
        <v>1</v>
      </c>
      <c r="AQ1313" s="1062">
        <v>2</v>
      </c>
      <c r="AR1313" s="1062">
        <v>0</v>
      </c>
      <c r="AS1313" s="1062">
        <v>4</v>
      </c>
      <c r="AT1313" s="1062">
        <v>6</v>
      </c>
      <c r="AU1313" s="1082">
        <v>0</v>
      </c>
      <c r="AX1313" s="1062">
        <v>2</v>
      </c>
      <c r="AY1313" s="1062">
        <v>0</v>
      </c>
      <c r="AZ1313" s="1062">
        <v>4</v>
      </c>
      <c r="BA1313" s="1062">
        <v>6</v>
      </c>
      <c r="BB1313" s="1082">
        <v>0</v>
      </c>
      <c r="BC1313" s="1082" t="s">
        <v>323</v>
      </c>
      <c r="BM1313" s="1062">
        <v>0</v>
      </c>
      <c r="BN1313" s="1062">
        <v>0</v>
      </c>
      <c r="BO1313" s="1062">
        <v>6</v>
      </c>
      <c r="BP1313" s="1062">
        <v>6</v>
      </c>
      <c r="BQ1313" s="1128">
        <v>1</v>
      </c>
      <c r="BR1313" s="1081">
        <v>0</v>
      </c>
      <c r="BS1313" s="1062">
        <v>0</v>
      </c>
      <c r="BT1313" s="1062">
        <v>0</v>
      </c>
      <c r="BU1313" s="1062">
        <v>6</v>
      </c>
      <c r="BV1313" s="1062">
        <v>6</v>
      </c>
      <c r="BW1313" s="1076">
        <v>1</v>
      </c>
      <c r="CD1313" s="1062">
        <v>0</v>
      </c>
      <c r="CE1313" s="1082">
        <v>0</v>
      </c>
      <c r="CF1313" s="1082" t="s">
        <v>323</v>
      </c>
      <c r="CK1313" s="1062">
        <v>0</v>
      </c>
      <c r="CL1313" s="1082">
        <v>0</v>
      </c>
      <c r="CP1313" s="1062">
        <v>1</v>
      </c>
      <c r="CQ1313" s="1062">
        <v>1</v>
      </c>
      <c r="CR1313" s="1062">
        <v>0</v>
      </c>
      <c r="CS1313" s="1062">
        <v>2</v>
      </c>
      <c r="CT1313" s="1082">
        <v>1</v>
      </c>
      <c r="CU1313" s="1082" t="s">
        <v>323</v>
      </c>
      <c r="CW1313" s="1062">
        <v>1</v>
      </c>
      <c r="CX1313" s="1062">
        <v>1</v>
      </c>
      <c r="CY1313" s="1062">
        <v>0</v>
      </c>
      <c r="CZ1313" s="1062">
        <v>2</v>
      </c>
      <c r="DA1313" s="1082">
        <v>1</v>
      </c>
      <c r="DB1313" s="1082"/>
      <c r="DC1313" s="1082"/>
      <c r="DD1313" s="1082"/>
      <c r="DE1313" s="1082"/>
      <c r="DF1313" s="1082"/>
      <c r="DG1313" s="1082"/>
      <c r="DH1313" s="1082"/>
      <c r="DI1313" s="1082"/>
      <c r="DJ1313" s="1082"/>
      <c r="DK1313" s="1082"/>
      <c r="DL1313" s="1082"/>
      <c r="EF1313" s="1062">
        <v>0</v>
      </c>
      <c r="EG1313" s="1062">
        <v>0</v>
      </c>
      <c r="EH1313" s="1062">
        <v>0</v>
      </c>
      <c r="EI1313" s="1062">
        <v>0</v>
      </c>
      <c r="EJ1313" s="1082">
        <v>1</v>
      </c>
      <c r="EM1313" s="1062">
        <v>0</v>
      </c>
      <c r="EN1313" s="1062">
        <v>0</v>
      </c>
      <c r="EO1313" s="1062">
        <v>0</v>
      </c>
      <c r="EP1313" s="1062">
        <v>0</v>
      </c>
      <c r="EQ1313" s="1082">
        <v>1</v>
      </c>
      <c r="ER1313" s="1082" t="s">
        <v>323</v>
      </c>
      <c r="EU1313" s="1062">
        <v>5</v>
      </c>
      <c r="EV1313" s="1062">
        <v>12</v>
      </c>
      <c r="EW1313" s="1062">
        <v>4</v>
      </c>
      <c r="EX1313" s="1062">
        <v>21</v>
      </c>
      <c r="EY1313" s="1081">
        <v>1</v>
      </c>
      <c r="FB1313" s="1062">
        <v>5</v>
      </c>
      <c r="FC1313" s="1062">
        <v>15</v>
      </c>
      <c r="FD1313" s="1062">
        <v>5</v>
      </c>
      <c r="FE1313" s="1062">
        <v>25</v>
      </c>
      <c r="FF1313" s="1082">
        <v>1</v>
      </c>
      <c r="FM1313" s="1062">
        <v>0</v>
      </c>
      <c r="FN1313" s="1124">
        <v>1</v>
      </c>
      <c r="FT1313" s="1062">
        <v>0</v>
      </c>
      <c r="FU1313" s="1076">
        <v>1</v>
      </c>
      <c r="FY1313" s="1062">
        <v>0</v>
      </c>
      <c r="FZ1313" s="1062">
        <v>3</v>
      </c>
      <c r="GA1313" s="1062">
        <v>1</v>
      </c>
      <c r="GB1313" s="590">
        <v>4</v>
      </c>
      <c r="GC1313" s="1139">
        <v>1</v>
      </c>
      <c r="GE1313" s="589">
        <v>14</v>
      </c>
      <c r="GF1313" s="589">
        <v>17</v>
      </c>
      <c r="GG1313" s="589">
        <v>23</v>
      </c>
      <c r="GH1313" s="586">
        <v>0</v>
      </c>
      <c r="GI1313" s="586">
        <v>3</v>
      </c>
      <c r="GJ1313" s="586">
        <v>0</v>
      </c>
      <c r="GK1313" s="586">
        <v>0</v>
      </c>
    </row>
    <row r="1314" spans="1:193" hidden="1" x14ac:dyDescent="0.35">
      <c r="A1314" s="1225">
        <v>44560</v>
      </c>
      <c r="Q1314" s="1062">
        <v>2</v>
      </c>
      <c r="R1314" s="1062">
        <v>2</v>
      </c>
      <c r="S1314" s="1062">
        <v>5</v>
      </c>
      <c r="T1314" s="1062">
        <v>9</v>
      </c>
      <c r="U1314" s="1076">
        <v>1</v>
      </c>
      <c r="W1314" s="1062">
        <v>2</v>
      </c>
      <c r="X1314" s="1062">
        <v>2</v>
      </c>
      <c r="Y1314" s="1062">
        <v>5</v>
      </c>
      <c r="Z1314" s="1062">
        <v>9</v>
      </c>
      <c r="AA1314" s="1076">
        <v>1</v>
      </c>
      <c r="AC1314" s="1062">
        <v>5</v>
      </c>
      <c r="AD1314" s="1062">
        <v>0</v>
      </c>
      <c r="AE1314" s="1062">
        <v>6</v>
      </c>
      <c r="AF1314" s="1062">
        <v>11</v>
      </c>
      <c r="AG1314" s="1076">
        <v>1</v>
      </c>
      <c r="AJ1314" s="1062">
        <v>5</v>
      </c>
      <c r="AK1314" s="1062">
        <v>0</v>
      </c>
      <c r="AL1314" s="1062">
        <v>6</v>
      </c>
      <c r="AM1314" s="1062">
        <v>11</v>
      </c>
      <c r="AN1314" s="1076">
        <v>1</v>
      </c>
      <c r="AQ1314" s="1062">
        <v>0</v>
      </c>
      <c r="AR1314" s="1062">
        <v>0</v>
      </c>
      <c r="AS1314" s="1062">
        <v>6</v>
      </c>
      <c r="AT1314" s="1062">
        <v>6</v>
      </c>
      <c r="AU1314" s="1082">
        <v>0</v>
      </c>
      <c r="AX1314" s="1062">
        <v>0</v>
      </c>
      <c r="AY1314" s="1062">
        <v>0</v>
      </c>
      <c r="AZ1314" s="1062">
        <v>6</v>
      </c>
      <c r="BA1314" s="1062">
        <v>6</v>
      </c>
      <c r="BB1314" s="1082">
        <v>0</v>
      </c>
      <c r="BC1314" s="1082" t="s">
        <v>323</v>
      </c>
      <c r="BM1314" s="1062">
        <v>0</v>
      </c>
      <c r="BN1314" s="1062">
        <v>0</v>
      </c>
      <c r="BO1314" s="1062">
        <v>5</v>
      </c>
      <c r="BP1314" s="1062">
        <v>5</v>
      </c>
      <c r="BQ1314" s="1128">
        <v>1</v>
      </c>
      <c r="BR1314" s="1081">
        <v>0</v>
      </c>
      <c r="BS1314" s="1062">
        <v>0</v>
      </c>
      <c r="BT1314" s="1062">
        <v>0</v>
      </c>
      <c r="BU1314" s="1062">
        <v>6</v>
      </c>
      <c r="BV1314" s="1062">
        <v>6</v>
      </c>
      <c r="BW1314" s="1076">
        <v>1</v>
      </c>
      <c r="CD1314" s="1062">
        <v>0</v>
      </c>
      <c r="CE1314" s="1082">
        <v>0</v>
      </c>
      <c r="CF1314" s="1082" t="s">
        <v>323</v>
      </c>
      <c r="CK1314" s="1062">
        <v>0</v>
      </c>
      <c r="CL1314" s="1082">
        <v>0</v>
      </c>
      <c r="CP1314" s="1062">
        <v>0</v>
      </c>
      <c r="CQ1314" s="1062">
        <v>6</v>
      </c>
      <c r="CR1314" s="1062">
        <v>2</v>
      </c>
      <c r="CS1314" s="1062">
        <v>8</v>
      </c>
      <c r="CT1314" s="1082">
        <v>1</v>
      </c>
      <c r="CU1314" s="1082" t="s">
        <v>323</v>
      </c>
      <c r="CW1314" s="1062">
        <v>0</v>
      </c>
      <c r="CX1314" s="1062">
        <v>7</v>
      </c>
      <c r="CY1314" s="1062">
        <v>2</v>
      </c>
      <c r="CZ1314" s="1062">
        <v>9</v>
      </c>
      <c r="DA1314" s="1082">
        <v>1</v>
      </c>
      <c r="DB1314" s="1082"/>
      <c r="DC1314" s="1082"/>
      <c r="DD1314" s="1082"/>
      <c r="DE1314" s="1082"/>
      <c r="DF1314" s="1082"/>
      <c r="DG1314" s="1082"/>
      <c r="DH1314" s="1082"/>
      <c r="DI1314" s="1082"/>
      <c r="DJ1314" s="1082"/>
      <c r="DK1314" s="1082"/>
      <c r="DL1314" s="1082"/>
      <c r="EF1314" s="1062">
        <v>0</v>
      </c>
      <c r="EG1314" s="1062">
        <v>0</v>
      </c>
      <c r="EH1314" s="1062">
        <v>0</v>
      </c>
      <c r="EI1314" s="1062">
        <v>0</v>
      </c>
      <c r="EJ1314" s="1082">
        <v>1</v>
      </c>
      <c r="EM1314" s="1062">
        <v>0</v>
      </c>
      <c r="EN1314" s="1062">
        <v>0</v>
      </c>
      <c r="EO1314" s="1062">
        <v>0</v>
      </c>
      <c r="EP1314" s="1062">
        <v>0</v>
      </c>
      <c r="EQ1314" s="1082">
        <v>1</v>
      </c>
      <c r="ER1314" s="1082" t="s">
        <v>323</v>
      </c>
      <c r="EU1314" s="1062">
        <v>5</v>
      </c>
      <c r="EV1314" s="1062">
        <v>3</v>
      </c>
      <c r="EW1314" s="1062">
        <v>4</v>
      </c>
      <c r="EX1314" s="1062">
        <v>12</v>
      </c>
      <c r="EY1314" s="1081">
        <v>1</v>
      </c>
      <c r="FB1314" s="1062">
        <v>5</v>
      </c>
      <c r="FC1314" s="1062">
        <v>9</v>
      </c>
      <c r="FD1314" s="1062">
        <v>10</v>
      </c>
      <c r="FE1314" s="1062">
        <v>24</v>
      </c>
      <c r="FF1314" s="1082">
        <v>1</v>
      </c>
      <c r="FM1314" s="1062">
        <v>0</v>
      </c>
      <c r="FN1314" s="1124">
        <v>1</v>
      </c>
      <c r="FT1314" s="1062">
        <v>0</v>
      </c>
      <c r="FU1314" s="1076">
        <v>1</v>
      </c>
      <c r="FY1314" s="1062">
        <v>0</v>
      </c>
      <c r="FZ1314" s="1062">
        <v>6</v>
      </c>
      <c r="GA1314" s="1062">
        <v>3</v>
      </c>
      <c r="GB1314" s="590">
        <v>9</v>
      </c>
      <c r="GC1314" s="1139">
        <v>1</v>
      </c>
      <c r="GE1314" s="589">
        <v>12</v>
      </c>
      <c r="GF1314" s="589">
        <v>17</v>
      </c>
      <c r="GG1314" s="589">
        <v>31</v>
      </c>
      <c r="GH1314" s="586">
        <v>0</v>
      </c>
      <c r="GI1314" s="586">
        <v>0</v>
      </c>
      <c r="GJ1314" s="586">
        <v>0</v>
      </c>
      <c r="GK1314" s="586">
        <v>0</v>
      </c>
    </row>
    <row r="1315" spans="1:193" hidden="1" x14ac:dyDescent="0.35">
      <c r="A1315" s="1667" t="s">
        <v>390</v>
      </c>
      <c r="Q1315" s="1062">
        <v>0</v>
      </c>
      <c r="R1315" s="1062">
        <v>0</v>
      </c>
      <c r="S1315" s="1062">
        <v>0</v>
      </c>
      <c r="T1315" s="1062">
        <v>0</v>
      </c>
      <c r="U1315" s="1076">
        <v>1</v>
      </c>
      <c r="W1315" s="1062">
        <v>0</v>
      </c>
      <c r="X1315" s="1062">
        <v>0</v>
      </c>
      <c r="Y1315" s="1062">
        <v>0</v>
      </c>
      <c r="Z1315" s="1062">
        <v>0</v>
      </c>
      <c r="AA1315" s="1076">
        <v>1</v>
      </c>
      <c r="AC1315" s="1062">
        <v>4</v>
      </c>
      <c r="AD1315" s="1062">
        <v>0</v>
      </c>
      <c r="AE1315" s="1062">
        <v>0</v>
      </c>
      <c r="AF1315" s="1062">
        <v>4</v>
      </c>
      <c r="AG1315" s="1076">
        <v>1</v>
      </c>
      <c r="AJ1315" s="1062">
        <v>4</v>
      </c>
      <c r="AK1315" s="1062">
        <v>1</v>
      </c>
      <c r="AL1315" s="1062">
        <v>0</v>
      </c>
      <c r="AM1315" s="1062">
        <v>5</v>
      </c>
      <c r="AN1315" s="1076">
        <v>1</v>
      </c>
      <c r="AQ1315" s="1062">
        <v>0</v>
      </c>
      <c r="AR1315" s="1062">
        <v>0</v>
      </c>
      <c r="AS1315" s="1062">
        <v>0</v>
      </c>
      <c r="AT1315" s="1062">
        <v>0</v>
      </c>
      <c r="AU1315" s="1082">
        <v>0</v>
      </c>
      <c r="AX1315" s="1062">
        <v>0</v>
      </c>
      <c r="AY1315" s="1062">
        <v>0</v>
      </c>
      <c r="AZ1315" s="1062">
        <v>0</v>
      </c>
      <c r="BA1315" s="1062">
        <v>0</v>
      </c>
      <c r="BB1315" s="1082">
        <v>0</v>
      </c>
      <c r="BC1315" s="1082" t="s">
        <v>323</v>
      </c>
      <c r="BM1315" s="1062">
        <v>0</v>
      </c>
      <c r="BN1315" s="1062">
        <v>0</v>
      </c>
      <c r="BO1315" s="1062">
        <v>0</v>
      </c>
      <c r="BP1315" s="1062">
        <v>0</v>
      </c>
      <c r="BQ1315" s="1128">
        <v>1</v>
      </c>
      <c r="BR1315" s="1081">
        <v>0</v>
      </c>
      <c r="BS1315" s="1062">
        <v>0</v>
      </c>
      <c r="BT1315" s="1062">
        <v>0</v>
      </c>
      <c r="BU1315" s="1062">
        <v>0</v>
      </c>
      <c r="BV1315" s="1062">
        <v>0</v>
      </c>
      <c r="BW1315" s="1076">
        <v>1</v>
      </c>
      <c r="CD1315" s="1062">
        <v>0</v>
      </c>
      <c r="CE1315" s="1082">
        <v>0</v>
      </c>
      <c r="CF1315" s="1082" t="s">
        <v>323</v>
      </c>
      <c r="CK1315" s="1062">
        <v>0</v>
      </c>
      <c r="CL1315" s="1082">
        <v>0</v>
      </c>
      <c r="CP1315" s="1062">
        <v>0</v>
      </c>
      <c r="CQ1315" s="1062">
        <v>0</v>
      </c>
      <c r="CR1315" s="1062">
        <v>2</v>
      </c>
      <c r="CS1315" s="1062">
        <v>2</v>
      </c>
      <c r="CT1315" s="1082">
        <v>1</v>
      </c>
      <c r="CU1315" s="1082" t="s">
        <v>323</v>
      </c>
      <c r="CW1315" s="1062">
        <v>0</v>
      </c>
      <c r="CX1315" s="1062">
        <v>1</v>
      </c>
      <c r="CY1315" s="1062">
        <v>4</v>
      </c>
      <c r="CZ1315" s="1062">
        <v>5</v>
      </c>
      <c r="DA1315" s="1082">
        <v>1</v>
      </c>
      <c r="DB1315" s="1082"/>
      <c r="DC1315" s="1082"/>
      <c r="DD1315" s="1082"/>
      <c r="DE1315" s="1082"/>
      <c r="DF1315" s="1082"/>
      <c r="DG1315" s="1082"/>
      <c r="DH1315" s="1082"/>
      <c r="DI1315" s="1082"/>
      <c r="DJ1315" s="1082"/>
      <c r="DK1315" s="1082"/>
      <c r="DL1315" s="1082"/>
      <c r="EF1315" s="1062">
        <v>0</v>
      </c>
      <c r="EG1315" s="1062">
        <v>0</v>
      </c>
      <c r="EH1315" s="1062">
        <v>0</v>
      </c>
      <c r="EI1315" s="1062">
        <v>0</v>
      </c>
      <c r="EJ1315" s="1082">
        <v>1</v>
      </c>
      <c r="EM1315" s="1062">
        <v>0</v>
      </c>
      <c r="EN1315" s="1062">
        <v>0</v>
      </c>
      <c r="EO1315" s="1062">
        <v>0</v>
      </c>
      <c r="EP1315" s="1062">
        <v>0</v>
      </c>
      <c r="EQ1315" s="1082">
        <v>1</v>
      </c>
      <c r="ER1315" s="1082" t="s">
        <v>323</v>
      </c>
      <c r="EU1315" s="1062">
        <v>4</v>
      </c>
      <c r="EV1315" s="1062">
        <v>1</v>
      </c>
      <c r="EW1315" s="1062">
        <v>3</v>
      </c>
      <c r="EX1315" s="1062">
        <v>8</v>
      </c>
      <c r="EY1315" s="1081">
        <v>1</v>
      </c>
      <c r="FB1315" s="1062">
        <v>6</v>
      </c>
      <c r="FC1315" s="1062">
        <v>1</v>
      </c>
      <c r="FD1315" s="1062">
        <v>7</v>
      </c>
      <c r="FE1315" s="1062">
        <v>14</v>
      </c>
      <c r="FF1315" s="1082">
        <v>1</v>
      </c>
      <c r="FM1315" s="1062">
        <v>0</v>
      </c>
      <c r="FN1315" s="1124">
        <v>1</v>
      </c>
      <c r="FT1315" s="1062">
        <v>0</v>
      </c>
      <c r="FU1315" s="1076">
        <v>1</v>
      </c>
      <c r="FY1315" s="1062">
        <v>0</v>
      </c>
      <c r="FZ1315" s="1062">
        <v>2</v>
      </c>
      <c r="GA1315" s="1062">
        <v>1</v>
      </c>
      <c r="GB1315" s="590">
        <v>3</v>
      </c>
      <c r="GC1315" s="1139">
        <v>1</v>
      </c>
      <c r="GE1315" s="589">
        <v>8</v>
      </c>
      <c r="GF1315" s="589">
        <v>3</v>
      </c>
      <c r="GG1315" s="589">
        <v>6</v>
      </c>
      <c r="GH1315" s="586">
        <v>0</v>
      </c>
      <c r="GI1315" s="586">
        <v>0</v>
      </c>
      <c r="GJ1315" s="586">
        <v>0</v>
      </c>
      <c r="GK1315" s="586">
        <v>0</v>
      </c>
    </row>
    <row r="1316" spans="1:193" x14ac:dyDescent="0.35">
      <c r="A1316" s="1225">
        <v>44199</v>
      </c>
      <c r="Q1316" s="1062">
        <v>5</v>
      </c>
      <c r="R1316" s="1062">
        <v>0</v>
      </c>
      <c r="S1316" s="1062">
        <v>5</v>
      </c>
      <c r="T1316" s="1062">
        <v>10</v>
      </c>
      <c r="U1316" s="1076">
        <v>1</v>
      </c>
      <c r="W1316" s="1062">
        <v>5</v>
      </c>
      <c r="X1316" s="1062">
        <v>1</v>
      </c>
      <c r="Y1316" s="1062">
        <v>5</v>
      </c>
      <c r="Z1316" s="1062">
        <v>11</v>
      </c>
      <c r="AA1316" s="1076">
        <v>1</v>
      </c>
      <c r="AC1316" s="1062">
        <v>3</v>
      </c>
      <c r="AD1316" s="1062">
        <v>0</v>
      </c>
      <c r="AE1316" s="1062">
        <v>5</v>
      </c>
      <c r="AF1316" s="1062">
        <v>8</v>
      </c>
      <c r="AG1316" s="1076">
        <v>1</v>
      </c>
      <c r="AJ1316" s="1062">
        <v>5</v>
      </c>
      <c r="AK1316" s="1062">
        <v>0</v>
      </c>
      <c r="AL1316" s="1062">
        <v>5</v>
      </c>
      <c r="AM1316" s="1062">
        <v>10</v>
      </c>
      <c r="AN1316" s="1076">
        <v>1</v>
      </c>
      <c r="AQ1316" s="1062">
        <v>2</v>
      </c>
      <c r="AR1316" s="1062">
        <v>0</v>
      </c>
      <c r="AS1316" s="1062">
        <v>3</v>
      </c>
      <c r="AT1316" s="1062">
        <v>5</v>
      </c>
      <c r="AU1316" s="1082">
        <v>0</v>
      </c>
      <c r="AX1316" s="1062">
        <v>2</v>
      </c>
      <c r="AY1316" s="1062">
        <v>0</v>
      </c>
      <c r="AZ1316" s="1062">
        <v>3</v>
      </c>
      <c r="BA1316" s="1062">
        <v>5</v>
      </c>
      <c r="BB1316" s="1082">
        <v>0</v>
      </c>
      <c r="BC1316" s="1082" t="s">
        <v>323</v>
      </c>
      <c r="BM1316" s="1062">
        <v>0</v>
      </c>
      <c r="BN1316" s="1062">
        <v>0</v>
      </c>
      <c r="BO1316" s="1062">
        <v>4</v>
      </c>
      <c r="BP1316" s="1062">
        <v>4</v>
      </c>
      <c r="BQ1316" s="1128">
        <v>1</v>
      </c>
      <c r="BR1316" s="1081">
        <v>0</v>
      </c>
      <c r="BS1316" s="1062">
        <v>0</v>
      </c>
      <c r="BT1316" s="1062">
        <v>0</v>
      </c>
      <c r="BU1316" s="1062">
        <v>8</v>
      </c>
      <c r="BV1316" s="1062">
        <v>8</v>
      </c>
      <c r="BW1316" s="1076">
        <v>1</v>
      </c>
      <c r="CD1316" s="1062">
        <v>0</v>
      </c>
      <c r="CE1316" s="1082">
        <v>0</v>
      </c>
      <c r="CF1316" s="1082" t="s">
        <v>323</v>
      </c>
      <c r="CK1316" s="1062">
        <v>0</v>
      </c>
      <c r="CL1316" s="1082">
        <v>0</v>
      </c>
      <c r="CP1316" s="1062">
        <v>0</v>
      </c>
      <c r="CQ1316" s="1062">
        <v>0</v>
      </c>
      <c r="CR1316" s="1062">
        <v>1</v>
      </c>
      <c r="CS1316" s="1062">
        <v>1</v>
      </c>
      <c r="CT1316" s="1082">
        <v>1</v>
      </c>
      <c r="CU1316" s="1082" t="s">
        <v>323</v>
      </c>
      <c r="CW1316" s="1062">
        <v>0</v>
      </c>
      <c r="CX1316" s="1062">
        <v>0</v>
      </c>
      <c r="CY1316" s="1062">
        <v>2</v>
      </c>
      <c r="CZ1316" s="1062">
        <v>2</v>
      </c>
      <c r="DA1316" s="1082">
        <v>1</v>
      </c>
      <c r="DB1316" s="1082"/>
      <c r="DC1316" s="1082"/>
      <c r="DD1316" s="1082"/>
      <c r="DE1316" s="1082"/>
      <c r="DF1316" s="1082"/>
      <c r="DG1316" s="1082"/>
      <c r="DH1316" s="1082"/>
      <c r="DI1316" s="1082"/>
      <c r="DJ1316" s="1082"/>
      <c r="DK1316" s="1082"/>
      <c r="DL1316" s="1082"/>
      <c r="EF1316" s="1062">
        <v>13</v>
      </c>
      <c r="EG1316" s="1062">
        <v>8</v>
      </c>
      <c r="EH1316" s="1062">
        <v>2</v>
      </c>
      <c r="EI1316" s="1062">
        <v>23</v>
      </c>
      <c r="EJ1316" s="1082">
        <v>1</v>
      </c>
      <c r="EM1316" s="1062">
        <v>13</v>
      </c>
      <c r="EN1316" s="1062">
        <v>8</v>
      </c>
      <c r="EO1316" s="1062">
        <v>5</v>
      </c>
      <c r="EP1316" s="1062">
        <v>26</v>
      </c>
      <c r="EQ1316" s="1082">
        <v>1</v>
      </c>
      <c r="ER1316" s="1082" t="s">
        <v>323</v>
      </c>
      <c r="EU1316" s="1062">
        <v>4</v>
      </c>
      <c r="EV1316" s="1062">
        <v>5</v>
      </c>
      <c r="EW1316" s="1062">
        <v>9</v>
      </c>
      <c r="EX1316" s="1062">
        <v>18</v>
      </c>
      <c r="EY1316" s="1081">
        <v>1</v>
      </c>
      <c r="FB1316" s="1062">
        <v>5</v>
      </c>
      <c r="FC1316" s="1062">
        <v>9</v>
      </c>
      <c r="FD1316" s="1062">
        <v>13</v>
      </c>
      <c r="FE1316" s="1062">
        <v>27</v>
      </c>
      <c r="FF1316" s="1082">
        <v>1</v>
      </c>
      <c r="FM1316" s="1062">
        <v>0</v>
      </c>
      <c r="FN1316" s="1124">
        <v>1</v>
      </c>
      <c r="FT1316" s="1062">
        <v>0</v>
      </c>
      <c r="FU1316" s="1076">
        <v>1</v>
      </c>
      <c r="FY1316" s="1062">
        <v>0</v>
      </c>
      <c r="FZ1316" s="1062">
        <v>3</v>
      </c>
      <c r="GA1316" s="1062">
        <v>2</v>
      </c>
      <c r="GB1316" s="590">
        <v>5</v>
      </c>
      <c r="GC1316" s="1139">
        <v>1</v>
      </c>
      <c r="GE1316" s="589">
        <v>27</v>
      </c>
      <c r="GF1316" s="589">
        <v>16</v>
      </c>
      <c r="GG1316" s="589">
        <v>31</v>
      </c>
      <c r="GH1316" s="586">
        <v>0</v>
      </c>
      <c r="GI1316" s="586">
        <v>1</v>
      </c>
      <c r="GJ1316" s="586">
        <v>0</v>
      </c>
      <c r="GK1316" s="586">
        <v>0</v>
      </c>
    </row>
    <row r="1317" spans="1:193" x14ac:dyDescent="0.35">
      <c r="A1317" s="1225">
        <v>44200</v>
      </c>
      <c r="Q1317" s="1062">
        <v>1</v>
      </c>
      <c r="R1317" s="1062">
        <v>0</v>
      </c>
      <c r="S1317" s="1062">
        <v>1</v>
      </c>
      <c r="T1317" s="1062">
        <v>2</v>
      </c>
      <c r="U1317" s="1076">
        <v>1</v>
      </c>
      <c r="W1317" s="1062">
        <v>1</v>
      </c>
      <c r="X1317" s="1062">
        <v>1</v>
      </c>
      <c r="Y1317" s="1062">
        <v>1</v>
      </c>
      <c r="Z1317" s="1062">
        <v>3</v>
      </c>
      <c r="AA1317" s="1076">
        <v>1</v>
      </c>
      <c r="AC1317" s="1062">
        <v>2</v>
      </c>
      <c r="AD1317" s="1062">
        <v>0</v>
      </c>
      <c r="AE1317" s="1062">
        <v>4</v>
      </c>
      <c r="AF1317" s="1062">
        <v>6</v>
      </c>
      <c r="AG1317" s="1076">
        <v>1</v>
      </c>
      <c r="AJ1317" s="1062">
        <v>3</v>
      </c>
      <c r="AK1317" s="1062">
        <v>1</v>
      </c>
      <c r="AL1317" s="1062">
        <v>5</v>
      </c>
      <c r="AM1317" s="1062">
        <v>9</v>
      </c>
      <c r="AN1317" s="1076">
        <v>1</v>
      </c>
      <c r="AQ1317" s="1062">
        <v>1</v>
      </c>
      <c r="AR1317" s="1062">
        <v>4</v>
      </c>
      <c r="AS1317" s="1062">
        <v>2</v>
      </c>
      <c r="AT1317" s="1062">
        <v>7</v>
      </c>
      <c r="AU1317" s="1082">
        <v>0</v>
      </c>
      <c r="AX1317" s="1062">
        <v>2</v>
      </c>
      <c r="AY1317" s="1062">
        <v>4</v>
      </c>
      <c r="AZ1317" s="1062">
        <v>3</v>
      </c>
      <c r="BA1317" s="1062">
        <v>9</v>
      </c>
      <c r="BB1317" s="1082">
        <v>0</v>
      </c>
      <c r="BC1317" s="1082" t="s">
        <v>323</v>
      </c>
      <c r="BM1317" s="1062">
        <v>0</v>
      </c>
      <c r="BN1317" s="1062">
        <v>0</v>
      </c>
      <c r="BO1317" s="1062">
        <v>7</v>
      </c>
      <c r="BP1317" s="1062">
        <v>7</v>
      </c>
      <c r="BQ1317" s="1128">
        <v>1</v>
      </c>
      <c r="BR1317" s="1081">
        <v>0</v>
      </c>
      <c r="BS1317" s="1062">
        <v>0</v>
      </c>
      <c r="BT1317" s="1062">
        <v>0</v>
      </c>
      <c r="BU1317" s="1062">
        <v>10</v>
      </c>
      <c r="BV1317" s="1062">
        <v>10</v>
      </c>
      <c r="BW1317" s="1076">
        <v>1</v>
      </c>
      <c r="CD1317" s="1062">
        <v>0</v>
      </c>
      <c r="CE1317" s="1082">
        <v>0</v>
      </c>
      <c r="CF1317" s="1082" t="s">
        <v>323</v>
      </c>
      <c r="CK1317" s="1062">
        <v>0</v>
      </c>
      <c r="CL1317" s="1082">
        <v>0</v>
      </c>
      <c r="CP1317" s="1062">
        <v>0</v>
      </c>
      <c r="CQ1317" s="1062">
        <v>0</v>
      </c>
      <c r="CR1317" s="1062">
        <v>0</v>
      </c>
      <c r="CS1317" s="1062">
        <v>0</v>
      </c>
      <c r="CT1317" s="1082">
        <v>1</v>
      </c>
      <c r="CU1317" s="1082" t="s">
        <v>323</v>
      </c>
      <c r="CW1317" s="1062">
        <v>0</v>
      </c>
      <c r="CX1317" s="1062">
        <v>0</v>
      </c>
      <c r="CY1317" s="1062">
        <v>0</v>
      </c>
      <c r="CZ1317" s="1062">
        <v>0</v>
      </c>
      <c r="DA1317" s="1082">
        <v>1</v>
      </c>
      <c r="DB1317" s="1082"/>
      <c r="DC1317" s="1082"/>
      <c r="DD1317" s="1082"/>
      <c r="DE1317" s="1082"/>
      <c r="DF1317" s="1082"/>
      <c r="DG1317" s="1082"/>
      <c r="DH1317" s="1082"/>
      <c r="DI1317" s="1082"/>
      <c r="DJ1317" s="1082"/>
      <c r="DK1317" s="1082"/>
      <c r="DL1317" s="1082"/>
      <c r="EF1317" s="1062">
        <v>9</v>
      </c>
      <c r="EG1317" s="1062">
        <v>6</v>
      </c>
      <c r="EH1317" s="1062">
        <v>1</v>
      </c>
      <c r="EI1317" s="1062">
        <v>16</v>
      </c>
      <c r="EJ1317" s="1082">
        <v>1</v>
      </c>
      <c r="EM1317" s="1062">
        <v>11</v>
      </c>
      <c r="EN1317" s="1062">
        <v>6</v>
      </c>
      <c r="EO1317" s="1062">
        <v>4</v>
      </c>
      <c r="EP1317" s="1062">
        <v>21</v>
      </c>
      <c r="EQ1317" s="1082">
        <v>1</v>
      </c>
      <c r="ER1317" s="1082" t="s">
        <v>323</v>
      </c>
      <c r="EU1317" s="1062">
        <v>5</v>
      </c>
      <c r="EV1317" s="1062">
        <v>7</v>
      </c>
      <c r="EW1317" s="1062">
        <v>4</v>
      </c>
      <c r="EX1317" s="1062">
        <v>16</v>
      </c>
      <c r="EY1317" s="1081">
        <v>1</v>
      </c>
      <c r="FB1317" s="1062">
        <v>5</v>
      </c>
      <c r="FC1317" s="1062">
        <v>7</v>
      </c>
      <c r="FD1317" s="1062">
        <v>10</v>
      </c>
      <c r="FE1317" s="1062">
        <v>22</v>
      </c>
      <c r="FF1317" s="1082">
        <v>1</v>
      </c>
      <c r="FM1317" s="1062">
        <v>0</v>
      </c>
      <c r="FN1317" s="1124">
        <v>1</v>
      </c>
      <c r="FT1317" s="1062">
        <v>0</v>
      </c>
      <c r="FU1317" s="1076">
        <v>1</v>
      </c>
      <c r="FY1317" s="1062">
        <v>2</v>
      </c>
      <c r="FZ1317" s="1062">
        <v>0</v>
      </c>
      <c r="GA1317" s="1062">
        <v>0</v>
      </c>
      <c r="GB1317" s="590">
        <v>2</v>
      </c>
      <c r="GC1317" s="1139">
        <v>1</v>
      </c>
      <c r="GE1317" s="589">
        <v>20</v>
      </c>
      <c r="GF1317" s="589">
        <v>17</v>
      </c>
      <c r="GG1317" s="589">
        <v>19</v>
      </c>
      <c r="GH1317" s="586">
        <v>0</v>
      </c>
      <c r="GI1317" s="586">
        <v>0</v>
      </c>
      <c r="GJ1317" s="586">
        <v>0</v>
      </c>
      <c r="GK1317" s="586">
        <v>0</v>
      </c>
    </row>
    <row r="1318" spans="1:193" x14ac:dyDescent="0.35">
      <c r="A1318" s="1225">
        <v>44201</v>
      </c>
      <c r="Q1318" s="1062">
        <v>3</v>
      </c>
      <c r="R1318" s="1062">
        <v>0</v>
      </c>
      <c r="S1318" s="1062">
        <v>6</v>
      </c>
      <c r="T1318" s="1062">
        <v>9</v>
      </c>
      <c r="U1318" s="1076">
        <v>1</v>
      </c>
      <c r="W1318" s="1062">
        <v>3</v>
      </c>
      <c r="X1318" s="1062">
        <v>1</v>
      </c>
      <c r="Y1318" s="1062">
        <v>6</v>
      </c>
      <c r="Z1318" s="1062">
        <v>10</v>
      </c>
      <c r="AA1318" s="1076">
        <v>1</v>
      </c>
      <c r="AC1318" s="1062">
        <v>5</v>
      </c>
      <c r="AD1318" s="1062">
        <v>0</v>
      </c>
      <c r="AE1318" s="1062">
        <v>7</v>
      </c>
      <c r="AF1318" s="1062">
        <v>12</v>
      </c>
      <c r="AG1318" s="1076">
        <v>1</v>
      </c>
      <c r="AJ1318" s="1062">
        <v>5</v>
      </c>
      <c r="AK1318" s="1062">
        <v>0</v>
      </c>
      <c r="AL1318" s="1062">
        <v>7</v>
      </c>
      <c r="AM1318" s="1062">
        <v>12</v>
      </c>
      <c r="AN1318" s="1076">
        <v>1</v>
      </c>
      <c r="AQ1318" s="1062">
        <v>1</v>
      </c>
      <c r="AR1318" s="1062">
        <v>0</v>
      </c>
      <c r="AS1318" s="1062">
        <v>1</v>
      </c>
      <c r="AT1318" s="1062">
        <v>2</v>
      </c>
      <c r="AU1318" s="1082">
        <v>0</v>
      </c>
      <c r="AX1318" s="1062">
        <v>1</v>
      </c>
      <c r="AY1318" s="1062">
        <v>0</v>
      </c>
      <c r="AZ1318" s="1062">
        <v>1</v>
      </c>
      <c r="BA1318" s="1062">
        <v>2</v>
      </c>
      <c r="BB1318" s="1082">
        <v>0</v>
      </c>
      <c r="BC1318" s="1082" t="s">
        <v>323</v>
      </c>
      <c r="BM1318" s="1062">
        <v>0</v>
      </c>
      <c r="BN1318" s="1062">
        <v>0</v>
      </c>
      <c r="BO1318" s="1062">
        <v>7</v>
      </c>
      <c r="BP1318" s="1062">
        <v>7</v>
      </c>
      <c r="BQ1318" s="1128">
        <v>1</v>
      </c>
      <c r="BR1318" s="1081">
        <v>0</v>
      </c>
      <c r="BS1318" s="1062">
        <v>0</v>
      </c>
      <c r="BT1318" s="1062">
        <v>0</v>
      </c>
      <c r="BU1318" s="1062">
        <v>9</v>
      </c>
      <c r="BV1318" s="1062">
        <v>9</v>
      </c>
      <c r="BW1318" s="1076">
        <v>1</v>
      </c>
      <c r="CD1318" s="1062">
        <v>0</v>
      </c>
      <c r="CE1318" s="1082">
        <v>0</v>
      </c>
      <c r="CF1318" s="1082" t="s">
        <v>323</v>
      </c>
      <c r="CK1318" s="1062">
        <v>0</v>
      </c>
      <c r="CL1318" s="1082">
        <v>0</v>
      </c>
      <c r="CP1318" s="1062">
        <v>0</v>
      </c>
      <c r="CQ1318" s="1062">
        <v>0</v>
      </c>
      <c r="CR1318" s="1062">
        <v>0</v>
      </c>
      <c r="CS1318" s="1062">
        <v>0</v>
      </c>
      <c r="CT1318" s="1082">
        <v>1</v>
      </c>
      <c r="CU1318" s="1082" t="s">
        <v>323</v>
      </c>
      <c r="CW1318" s="1062">
        <v>0</v>
      </c>
      <c r="CX1318" s="1062">
        <v>1</v>
      </c>
      <c r="CY1318" s="1062">
        <v>0</v>
      </c>
      <c r="CZ1318" s="1062">
        <v>1</v>
      </c>
      <c r="DA1318" s="1082">
        <v>1</v>
      </c>
      <c r="DB1318" s="1082"/>
      <c r="DC1318" s="1082"/>
      <c r="DD1318" s="1082"/>
      <c r="DE1318" s="1082"/>
      <c r="DF1318" s="1082"/>
      <c r="DG1318" s="1082"/>
      <c r="DH1318" s="1082"/>
      <c r="DI1318" s="1082"/>
      <c r="DJ1318" s="1082"/>
      <c r="DK1318" s="1082"/>
      <c r="DL1318" s="1082"/>
      <c r="EF1318" s="1062">
        <v>7</v>
      </c>
      <c r="EG1318" s="1062">
        <v>2</v>
      </c>
      <c r="EH1318" s="1062">
        <v>5</v>
      </c>
      <c r="EI1318" s="1062">
        <v>14</v>
      </c>
      <c r="EJ1318" s="1082">
        <v>1</v>
      </c>
      <c r="EM1318" s="1062">
        <v>8</v>
      </c>
      <c r="EN1318" s="1062">
        <v>4</v>
      </c>
      <c r="EO1318" s="1062">
        <v>7</v>
      </c>
      <c r="EP1318" s="1062">
        <v>19</v>
      </c>
      <c r="EQ1318" s="1082">
        <v>1</v>
      </c>
      <c r="ER1318" s="1082" t="s">
        <v>323</v>
      </c>
      <c r="EU1318" s="1062">
        <v>2</v>
      </c>
      <c r="EV1318" s="1062">
        <v>4</v>
      </c>
      <c r="EW1318" s="1062">
        <v>7</v>
      </c>
      <c r="EX1318" s="1062">
        <v>13</v>
      </c>
      <c r="EY1318" s="1081">
        <v>1</v>
      </c>
      <c r="FB1318" s="1062">
        <v>2</v>
      </c>
      <c r="FC1318" s="1062">
        <v>7</v>
      </c>
      <c r="FD1318" s="1062">
        <v>10</v>
      </c>
      <c r="FE1318" s="1062">
        <v>19</v>
      </c>
      <c r="FF1318" s="1082">
        <v>1</v>
      </c>
      <c r="FM1318" s="1062">
        <v>0</v>
      </c>
      <c r="FN1318" s="1124">
        <v>1</v>
      </c>
      <c r="FT1318" s="1062">
        <v>0</v>
      </c>
      <c r="FU1318" s="1076">
        <v>1</v>
      </c>
      <c r="FY1318" s="1062">
        <v>0</v>
      </c>
      <c r="FZ1318" s="1062">
        <v>0</v>
      </c>
      <c r="GA1318" s="1062">
        <v>1</v>
      </c>
      <c r="GB1318" s="590">
        <v>1</v>
      </c>
      <c r="GC1318" s="1139">
        <v>1</v>
      </c>
      <c r="GE1318" s="589">
        <v>18</v>
      </c>
      <c r="GF1318" s="589">
        <v>6</v>
      </c>
      <c r="GG1318" s="589">
        <v>34</v>
      </c>
      <c r="GH1318" s="586">
        <v>0</v>
      </c>
      <c r="GI1318" s="586">
        <v>0</v>
      </c>
      <c r="GJ1318" s="586">
        <v>0</v>
      </c>
      <c r="GK1318" s="586">
        <v>0</v>
      </c>
    </row>
    <row r="1319" spans="1:193" x14ac:dyDescent="0.35">
      <c r="A1319" s="1225">
        <v>44202</v>
      </c>
      <c r="Q1319" s="1062">
        <v>2</v>
      </c>
      <c r="R1319" s="1062">
        <v>0</v>
      </c>
      <c r="S1319" s="1062">
        <v>3</v>
      </c>
      <c r="T1319" s="1062">
        <v>5</v>
      </c>
      <c r="U1319" s="1076">
        <v>1</v>
      </c>
      <c r="W1319" s="1062">
        <v>2</v>
      </c>
      <c r="X1319" s="1062">
        <v>0</v>
      </c>
      <c r="Y1319" s="1062">
        <v>3</v>
      </c>
      <c r="Z1319" s="1062">
        <v>5</v>
      </c>
      <c r="AA1319" s="1076">
        <v>1</v>
      </c>
      <c r="AC1319" s="1062">
        <v>3</v>
      </c>
      <c r="AD1319" s="1062">
        <v>0</v>
      </c>
      <c r="AE1319" s="1062">
        <v>4</v>
      </c>
      <c r="AF1319" s="1062">
        <v>7</v>
      </c>
      <c r="AG1319" s="1076">
        <v>1</v>
      </c>
      <c r="AJ1319" s="1062">
        <v>3</v>
      </c>
      <c r="AK1319" s="1062">
        <v>0</v>
      </c>
      <c r="AL1319" s="1062">
        <v>4</v>
      </c>
      <c r="AM1319" s="1062">
        <v>7</v>
      </c>
      <c r="AN1319" s="1076">
        <v>1</v>
      </c>
      <c r="AQ1319" s="1062">
        <v>1</v>
      </c>
      <c r="AR1319" s="1062">
        <v>1</v>
      </c>
      <c r="AS1319" s="1062">
        <v>3</v>
      </c>
      <c r="AT1319" s="1062">
        <v>5</v>
      </c>
      <c r="AU1319" s="1082">
        <v>0</v>
      </c>
      <c r="AX1319" s="1062">
        <v>1</v>
      </c>
      <c r="AY1319" s="1062">
        <v>1</v>
      </c>
      <c r="AZ1319" s="1062">
        <v>4</v>
      </c>
      <c r="BA1319" s="1062">
        <v>6</v>
      </c>
      <c r="BB1319" s="1082">
        <v>0</v>
      </c>
      <c r="BC1319" s="1082" t="s">
        <v>323</v>
      </c>
      <c r="BM1319" s="1062">
        <v>0</v>
      </c>
      <c r="BN1319" s="1062">
        <v>0</v>
      </c>
      <c r="BO1319" s="1062">
        <v>2</v>
      </c>
      <c r="BP1319" s="1062">
        <v>2</v>
      </c>
      <c r="BQ1319" s="1128">
        <v>1</v>
      </c>
      <c r="BR1319" s="1081">
        <v>0</v>
      </c>
      <c r="BS1319" s="1062">
        <v>0</v>
      </c>
      <c r="BT1319" s="1062">
        <v>0</v>
      </c>
      <c r="BU1319" s="1062">
        <v>9</v>
      </c>
      <c r="BV1319" s="1062">
        <v>9</v>
      </c>
      <c r="BW1319" s="1076">
        <v>1</v>
      </c>
      <c r="CD1319" s="1062">
        <v>0</v>
      </c>
      <c r="CE1319" s="1082">
        <v>0</v>
      </c>
      <c r="CF1319" s="1082" t="s">
        <v>323</v>
      </c>
      <c r="CK1319" s="1062">
        <v>0</v>
      </c>
      <c r="CL1319" s="1082">
        <v>0</v>
      </c>
      <c r="CP1319" s="1062">
        <v>0</v>
      </c>
      <c r="CQ1319" s="1062">
        <v>0</v>
      </c>
      <c r="CR1319" s="1062">
        <v>0</v>
      </c>
      <c r="CS1319" s="1062">
        <v>0</v>
      </c>
      <c r="CT1319" s="1082">
        <v>1</v>
      </c>
      <c r="CU1319" s="1082" t="s">
        <v>323</v>
      </c>
      <c r="CW1319" s="1062">
        <v>0</v>
      </c>
      <c r="CX1319" s="1062">
        <v>0</v>
      </c>
      <c r="CY1319" s="1062">
        <v>0</v>
      </c>
      <c r="CZ1319" s="1062">
        <v>0</v>
      </c>
      <c r="DA1319" s="1082">
        <v>1</v>
      </c>
      <c r="DB1319" s="1082"/>
      <c r="DC1319" s="1082"/>
      <c r="DD1319" s="1082"/>
      <c r="DE1319" s="1082"/>
      <c r="DF1319" s="1082"/>
      <c r="DG1319" s="1082"/>
      <c r="DH1319" s="1082"/>
      <c r="DI1319" s="1082"/>
      <c r="DJ1319" s="1082"/>
      <c r="DK1319" s="1082"/>
      <c r="DL1319" s="1082"/>
      <c r="EF1319" s="1062">
        <v>8</v>
      </c>
      <c r="EG1319" s="1062">
        <v>2</v>
      </c>
      <c r="EH1319" s="1062">
        <v>2</v>
      </c>
      <c r="EI1319" s="1062">
        <v>12</v>
      </c>
      <c r="EJ1319" s="1082">
        <v>1</v>
      </c>
      <c r="EM1319" s="1062">
        <v>11</v>
      </c>
      <c r="EN1319" s="1062">
        <v>8</v>
      </c>
      <c r="EO1319" s="1062">
        <v>4</v>
      </c>
      <c r="EP1319" s="1062">
        <v>23</v>
      </c>
      <c r="EQ1319" s="1082">
        <v>1</v>
      </c>
      <c r="ER1319" s="1082" t="s">
        <v>323</v>
      </c>
      <c r="EU1319" s="1062">
        <v>4</v>
      </c>
      <c r="EV1319" s="1062">
        <v>7</v>
      </c>
      <c r="EW1319" s="1062">
        <v>3</v>
      </c>
      <c r="EX1319" s="1062">
        <v>14</v>
      </c>
      <c r="EY1319" s="1081">
        <v>1</v>
      </c>
      <c r="FB1319" s="1062">
        <v>4</v>
      </c>
      <c r="FC1319" s="1062">
        <v>10</v>
      </c>
      <c r="FD1319" s="1062">
        <v>5</v>
      </c>
      <c r="FE1319" s="1062">
        <v>19</v>
      </c>
      <c r="FF1319" s="1082">
        <v>1</v>
      </c>
      <c r="FM1319" s="1062">
        <v>0</v>
      </c>
      <c r="FN1319" s="1124">
        <v>1</v>
      </c>
      <c r="FT1319" s="1062">
        <v>0</v>
      </c>
      <c r="FU1319" s="1076">
        <v>1</v>
      </c>
      <c r="FY1319" s="1062">
        <v>0</v>
      </c>
      <c r="FZ1319" s="1062">
        <v>0</v>
      </c>
      <c r="GA1319" s="1062">
        <v>1</v>
      </c>
      <c r="GB1319" s="590">
        <v>1</v>
      </c>
      <c r="GC1319" s="1139">
        <v>1</v>
      </c>
      <c r="GE1319" s="589">
        <v>18</v>
      </c>
      <c r="GF1319" s="589">
        <v>10</v>
      </c>
      <c r="GG1319" s="589">
        <v>18</v>
      </c>
      <c r="GH1319" s="586">
        <v>0</v>
      </c>
      <c r="GI1319" s="586">
        <v>0</v>
      </c>
      <c r="GJ1319" s="586">
        <v>1</v>
      </c>
      <c r="GK1319" s="586">
        <v>0</v>
      </c>
    </row>
    <row r="1320" spans="1:193" x14ac:dyDescent="0.35">
      <c r="A1320" s="1227">
        <v>44203</v>
      </c>
      <c r="Q1320" s="1062">
        <v>3</v>
      </c>
      <c r="R1320" s="1062">
        <v>0</v>
      </c>
      <c r="S1320" s="1062">
        <v>6</v>
      </c>
      <c r="T1320" s="1062">
        <v>9</v>
      </c>
      <c r="U1320" s="1076">
        <v>1</v>
      </c>
      <c r="W1320" s="1062">
        <v>3</v>
      </c>
      <c r="X1320" s="1062">
        <v>0</v>
      </c>
      <c r="Y1320" s="1062">
        <v>9</v>
      </c>
      <c r="Z1320" s="1062">
        <v>12</v>
      </c>
      <c r="AA1320" s="1076">
        <v>1</v>
      </c>
      <c r="AC1320" s="1062">
        <v>1</v>
      </c>
      <c r="AD1320" s="1062">
        <v>0</v>
      </c>
      <c r="AE1320" s="1062">
        <v>3</v>
      </c>
      <c r="AF1320" s="1062">
        <v>4</v>
      </c>
      <c r="AG1320" s="1076">
        <v>1</v>
      </c>
      <c r="AJ1320" s="1062">
        <v>1</v>
      </c>
      <c r="AK1320" s="1062">
        <v>0</v>
      </c>
      <c r="AL1320" s="1062">
        <v>3</v>
      </c>
      <c r="AM1320" s="1062">
        <v>4</v>
      </c>
      <c r="AN1320" s="1076">
        <v>1</v>
      </c>
      <c r="AQ1320" s="1062">
        <v>4</v>
      </c>
      <c r="AR1320" s="1062">
        <v>0</v>
      </c>
      <c r="AS1320" s="1062">
        <v>1</v>
      </c>
      <c r="AT1320" s="1062">
        <v>5</v>
      </c>
      <c r="AU1320" s="1082">
        <v>0</v>
      </c>
      <c r="AX1320" s="1062">
        <v>4</v>
      </c>
      <c r="AY1320" s="1062">
        <v>1</v>
      </c>
      <c r="AZ1320" s="1062">
        <v>2</v>
      </c>
      <c r="BA1320" s="1062">
        <v>7</v>
      </c>
      <c r="BB1320" s="1082">
        <v>0</v>
      </c>
      <c r="BC1320" s="1082" t="s">
        <v>323</v>
      </c>
      <c r="BM1320" s="1062">
        <v>0</v>
      </c>
      <c r="BN1320" s="1062">
        <v>0</v>
      </c>
      <c r="BO1320" s="1062">
        <v>9</v>
      </c>
      <c r="BP1320" s="1062">
        <v>9</v>
      </c>
      <c r="BQ1320" s="1128">
        <v>1</v>
      </c>
      <c r="BR1320" s="1081">
        <v>0</v>
      </c>
      <c r="BS1320" s="1062">
        <v>0</v>
      </c>
      <c r="BT1320" s="1062">
        <v>0</v>
      </c>
      <c r="BU1320" s="1062">
        <v>14</v>
      </c>
      <c r="BV1320" s="1062">
        <v>14</v>
      </c>
      <c r="BW1320" s="1076">
        <v>1</v>
      </c>
      <c r="CD1320" s="1062">
        <v>0</v>
      </c>
      <c r="CE1320" s="1082">
        <v>0</v>
      </c>
      <c r="CF1320" s="1082" t="s">
        <v>323</v>
      </c>
      <c r="CK1320" s="1062">
        <v>0</v>
      </c>
      <c r="CL1320" s="1082">
        <v>0</v>
      </c>
      <c r="CP1320" s="1062">
        <v>0</v>
      </c>
      <c r="CQ1320" s="1062">
        <v>1</v>
      </c>
      <c r="CR1320" s="1062">
        <v>0</v>
      </c>
      <c r="CS1320" s="1062">
        <v>1</v>
      </c>
      <c r="CT1320" s="1082">
        <v>1</v>
      </c>
      <c r="CU1320" s="1082" t="s">
        <v>323</v>
      </c>
      <c r="CW1320" s="1062">
        <v>0</v>
      </c>
      <c r="CX1320" s="1062">
        <v>1</v>
      </c>
      <c r="CY1320" s="1062">
        <v>1</v>
      </c>
      <c r="CZ1320" s="1062">
        <v>2</v>
      </c>
      <c r="DA1320" s="1082">
        <v>1</v>
      </c>
      <c r="DB1320" s="1082"/>
      <c r="DC1320" s="1082"/>
      <c r="DD1320" s="1082"/>
      <c r="DE1320" s="1082"/>
      <c r="DF1320" s="1082"/>
      <c r="DG1320" s="1082"/>
      <c r="DH1320" s="1082"/>
      <c r="DI1320" s="1082"/>
      <c r="DJ1320" s="1082"/>
      <c r="DK1320" s="1082"/>
      <c r="DL1320" s="1082"/>
      <c r="EF1320" s="1062">
        <v>6</v>
      </c>
      <c r="EG1320" s="1062">
        <v>3</v>
      </c>
      <c r="EH1320" s="1062">
        <v>8</v>
      </c>
      <c r="EI1320" s="1062">
        <v>17</v>
      </c>
      <c r="EJ1320" s="1082">
        <v>1</v>
      </c>
      <c r="EM1320" s="1062">
        <v>9</v>
      </c>
      <c r="EN1320" s="1062">
        <v>3</v>
      </c>
      <c r="EO1320" s="1062">
        <v>11</v>
      </c>
      <c r="EP1320" s="1062">
        <v>23</v>
      </c>
      <c r="EQ1320" s="1082">
        <v>1</v>
      </c>
      <c r="ER1320" s="1082" t="s">
        <v>323</v>
      </c>
      <c r="EU1320" s="1062">
        <v>3</v>
      </c>
      <c r="EV1320" s="1062">
        <v>3</v>
      </c>
      <c r="EW1320" s="1062">
        <v>4</v>
      </c>
      <c r="EX1320" s="1062">
        <v>10</v>
      </c>
      <c r="EY1320" s="1081">
        <v>1</v>
      </c>
      <c r="FB1320" s="1062">
        <v>4</v>
      </c>
      <c r="FC1320" s="1062">
        <v>3</v>
      </c>
      <c r="FD1320" s="1062">
        <v>6</v>
      </c>
      <c r="FE1320" s="1062">
        <v>13</v>
      </c>
      <c r="FF1320" s="1082">
        <v>1</v>
      </c>
      <c r="FM1320" s="1062">
        <v>0</v>
      </c>
      <c r="FN1320" s="1124">
        <v>1</v>
      </c>
      <c r="FT1320" s="1062">
        <v>0</v>
      </c>
      <c r="FU1320" s="1076">
        <v>1</v>
      </c>
      <c r="FY1320" s="1062">
        <v>1</v>
      </c>
      <c r="FZ1320" s="1062">
        <v>0</v>
      </c>
      <c r="GA1320" s="1062">
        <v>2</v>
      </c>
      <c r="GB1320" s="590">
        <v>3</v>
      </c>
      <c r="GC1320" s="1139">
        <v>1</v>
      </c>
      <c r="GE1320" s="589">
        <v>18</v>
      </c>
      <c r="GF1320" s="589">
        <v>7</v>
      </c>
      <c r="GG1320" s="589">
        <v>33</v>
      </c>
      <c r="GH1320" s="586">
        <v>0</v>
      </c>
      <c r="GI1320" s="586">
        <v>0</v>
      </c>
      <c r="GJ1320" s="586">
        <v>0</v>
      </c>
      <c r="GK1320" s="586">
        <v>0</v>
      </c>
    </row>
    <row r="1321" spans="1:193" x14ac:dyDescent="0.35">
      <c r="A1321" s="1225">
        <v>44571</v>
      </c>
      <c r="Q1321" s="1062">
        <v>3</v>
      </c>
      <c r="R1321" s="1062">
        <v>0</v>
      </c>
      <c r="S1321" s="1062">
        <v>5</v>
      </c>
      <c r="T1321" s="1062">
        <v>8</v>
      </c>
      <c r="U1321" s="1076">
        <v>1</v>
      </c>
      <c r="W1321" s="1062">
        <v>3</v>
      </c>
      <c r="X1321" s="1062">
        <v>0</v>
      </c>
      <c r="Y1321" s="1062">
        <v>6</v>
      </c>
      <c r="Z1321" s="1062">
        <v>9</v>
      </c>
      <c r="AA1321" s="1076">
        <v>1</v>
      </c>
      <c r="AC1321" s="1062">
        <v>2</v>
      </c>
      <c r="AD1321" s="1062">
        <v>0</v>
      </c>
      <c r="AE1321" s="1062">
        <v>5</v>
      </c>
      <c r="AF1321" s="1062">
        <v>7</v>
      </c>
      <c r="AG1321" s="1076">
        <v>1</v>
      </c>
      <c r="AJ1321" s="1062">
        <v>2</v>
      </c>
      <c r="AK1321" s="1062">
        <v>1</v>
      </c>
      <c r="AL1321" s="1062">
        <v>6</v>
      </c>
      <c r="AM1321" s="1062">
        <v>9</v>
      </c>
      <c r="AN1321" s="1076">
        <v>1</v>
      </c>
      <c r="AQ1321" s="1062">
        <v>1</v>
      </c>
      <c r="AR1321" s="1062">
        <v>0</v>
      </c>
      <c r="AS1321" s="1062">
        <v>5</v>
      </c>
      <c r="AT1321" s="1062">
        <v>6</v>
      </c>
      <c r="AU1321" s="1082">
        <v>0</v>
      </c>
      <c r="AX1321" s="1062">
        <v>2</v>
      </c>
      <c r="AY1321" s="1062">
        <v>0</v>
      </c>
      <c r="AZ1321" s="1062">
        <v>5</v>
      </c>
      <c r="BA1321" s="1062">
        <v>7</v>
      </c>
      <c r="BB1321" s="1082">
        <v>0</v>
      </c>
      <c r="BC1321" s="1082" t="s">
        <v>323</v>
      </c>
      <c r="BM1321" s="1062">
        <v>0</v>
      </c>
      <c r="BN1321" s="1062">
        <v>0</v>
      </c>
      <c r="BO1321" s="1062">
        <v>8</v>
      </c>
      <c r="BP1321" s="1062">
        <v>8</v>
      </c>
      <c r="BQ1321" s="1128">
        <v>1</v>
      </c>
      <c r="BR1321" s="1081">
        <v>0</v>
      </c>
      <c r="BS1321" s="1062">
        <v>0</v>
      </c>
      <c r="BT1321" s="1062">
        <v>0</v>
      </c>
      <c r="BU1321" s="1062">
        <v>9</v>
      </c>
      <c r="BV1321" s="1062">
        <v>9</v>
      </c>
      <c r="BW1321" s="1076">
        <v>1</v>
      </c>
      <c r="CD1321" s="1062">
        <v>0</v>
      </c>
      <c r="CE1321" s="1082">
        <v>0</v>
      </c>
      <c r="CF1321" s="1082" t="s">
        <v>323</v>
      </c>
      <c r="CK1321" s="1062">
        <v>0</v>
      </c>
      <c r="CL1321" s="1082">
        <v>0</v>
      </c>
      <c r="CP1321" s="1062">
        <v>0</v>
      </c>
      <c r="CQ1321" s="1062">
        <v>0</v>
      </c>
      <c r="CR1321" s="1062">
        <v>0</v>
      </c>
      <c r="CS1321" s="1062">
        <v>0</v>
      </c>
      <c r="CT1321" s="1082">
        <v>1</v>
      </c>
      <c r="CU1321" s="1082" t="s">
        <v>323</v>
      </c>
      <c r="CW1321" s="1062">
        <v>0</v>
      </c>
      <c r="CX1321" s="1062">
        <v>0</v>
      </c>
      <c r="CY1321" s="1062">
        <v>0</v>
      </c>
      <c r="CZ1321" s="1062">
        <v>0</v>
      </c>
      <c r="DA1321" s="1082">
        <v>1</v>
      </c>
      <c r="DB1321" s="1082"/>
      <c r="DC1321" s="1082"/>
      <c r="DD1321" s="1082"/>
      <c r="DE1321" s="1082"/>
      <c r="DF1321" s="1082"/>
      <c r="DG1321" s="1082"/>
      <c r="DH1321" s="1082"/>
      <c r="DI1321" s="1082"/>
      <c r="DJ1321" s="1082"/>
      <c r="DK1321" s="1082"/>
      <c r="DL1321" s="1082"/>
      <c r="EF1321" s="1062">
        <v>5</v>
      </c>
      <c r="EG1321" s="1062">
        <v>9</v>
      </c>
      <c r="EH1321" s="1062">
        <v>3</v>
      </c>
      <c r="EI1321" s="1062">
        <v>17</v>
      </c>
      <c r="EJ1321" s="1082">
        <v>1</v>
      </c>
      <c r="EM1321" s="1062">
        <v>6</v>
      </c>
      <c r="EN1321" s="1062">
        <v>9</v>
      </c>
      <c r="EO1321" s="1062">
        <v>5</v>
      </c>
      <c r="EP1321" s="1062">
        <v>20</v>
      </c>
      <c r="EQ1321" s="1082">
        <v>1</v>
      </c>
      <c r="ER1321" s="1082" t="s">
        <v>323</v>
      </c>
      <c r="EU1321" s="1062">
        <v>1</v>
      </c>
      <c r="EV1321" s="1062">
        <v>2</v>
      </c>
      <c r="EW1321" s="1062">
        <v>1</v>
      </c>
      <c r="EX1321" s="1062">
        <v>4</v>
      </c>
      <c r="EY1321" s="1081">
        <v>1</v>
      </c>
      <c r="FB1321" s="1062">
        <v>1</v>
      </c>
      <c r="FC1321" s="1062">
        <v>2</v>
      </c>
      <c r="FD1321" s="1062">
        <v>1</v>
      </c>
      <c r="FE1321" s="1062">
        <v>4</v>
      </c>
      <c r="FF1321" s="1082">
        <v>1</v>
      </c>
      <c r="FM1321" s="1062">
        <v>0</v>
      </c>
      <c r="FN1321" s="1124">
        <v>1</v>
      </c>
      <c r="FT1321" s="1062">
        <v>0</v>
      </c>
      <c r="FU1321" s="1076">
        <v>1</v>
      </c>
      <c r="FY1321" s="1062">
        <v>3</v>
      </c>
      <c r="FZ1321" s="1062">
        <v>3</v>
      </c>
      <c r="GA1321" s="1062">
        <v>0</v>
      </c>
      <c r="GB1321" s="590">
        <v>6</v>
      </c>
      <c r="GC1321" s="1139">
        <v>1</v>
      </c>
      <c r="GE1321" s="589">
        <v>15</v>
      </c>
      <c r="GF1321" s="589">
        <v>14</v>
      </c>
      <c r="GG1321" s="589">
        <v>27</v>
      </c>
      <c r="GH1321" s="586">
        <v>0</v>
      </c>
      <c r="GI1321" s="586">
        <v>0</v>
      </c>
      <c r="GJ1321" s="586">
        <v>0</v>
      </c>
      <c r="GK1321" s="586">
        <v>0</v>
      </c>
    </row>
    <row r="1322" spans="1:193" x14ac:dyDescent="0.35">
      <c r="A1322" s="1225">
        <v>44572</v>
      </c>
      <c r="Q1322" s="1062">
        <v>2</v>
      </c>
      <c r="R1322" s="1062">
        <v>2</v>
      </c>
      <c r="S1322" s="1062">
        <v>3</v>
      </c>
      <c r="T1322" s="1062">
        <v>7</v>
      </c>
      <c r="U1322" s="1076">
        <v>1</v>
      </c>
      <c r="W1322" s="1062">
        <v>2</v>
      </c>
      <c r="X1322" s="1062">
        <v>2</v>
      </c>
      <c r="Y1322" s="1062">
        <v>5</v>
      </c>
      <c r="Z1322" s="1062">
        <v>9</v>
      </c>
      <c r="AA1322" s="1076">
        <v>1</v>
      </c>
      <c r="AC1322" s="1062">
        <v>3</v>
      </c>
      <c r="AD1322" s="1062">
        <v>0</v>
      </c>
      <c r="AE1322" s="1062">
        <v>3</v>
      </c>
      <c r="AF1322" s="1062">
        <v>6</v>
      </c>
      <c r="AG1322" s="1076">
        <v>1</v>
      </c>
      <c r="AJ1322" s="1062">
        <v>3</v>
      </c>
      <c r="AK1322" s="1062">
        <v>0</v>
      </c>
      <c r="AL1322" s="1062">
        <v>3</v>
      </c>
      <c r="AM1322" s="1062">
        <v>6</v>
      </c>
      <c r="AN1322" s="1076">
        <v>1</v>
      </c>
      <c r="AQ1322" s="1062">
        <v>0</v>
      </c>
      <c r="AR1322" s="1062">
        <v>0</v>
      </c>
      <c r="AS1322" s="1062">
        <v>6</v>
      </c>
      <c r="AT1322" s="1062">
        <v>6</v>
      </c>
      <c r="AU1322" s="1082">
        <v>0</v>
      </c>
      <c r="AX1322" s="1062">
        <v>0</v>
      </c>
      <c r="AY1322" s="1062">
        <v>0</v>
      </c>
      <c r="AZ1322" s="1062">
        <v>8</v>
      </c>
      <c r="BA1322" s="1062">
        <v>8</v>
      </c>
      <c r="BB1322" s="1082">
        <v>0</v>
      </c>
      <c r="BC1322" s="1082" t="s">
        <v>323</v>
      </c>
      <c r="BM1322" s="1062">
        <v>0</v>
      </c>
      <c r="BN1322" s="1062">
        <v>0</v>
      </c>
      <c r="BO1322" s="1062">
        <v>0</v>
      </c>
      <c r="BP1322" s="1062">
        <v>0</v>
      </c>
      <c r="BQ1322" s="1128">
        <v>1</v>
      </c>
      <c r="BR1322" s="1081">
        <v>0</v>
      </c>
      <c r="BS1322" s="1062">
        <v>0</v>
      </c>
      <c r="BT1322" s="1062">
        <v>0</v>
      </c>
      <c r="BU1322" s="1062">
        <v>0</v>
      </c>
      <c r="BV1322" s="1062">
        <v>0</v>
      </c>
      <c r="BW1322" s="1076">
        <v>1</v>
      </c>
      <c r="CD1322" s="1062">
        <v>0</v>
      </c>
      <c r="CE1322" s="1082">
        <v>0</v>
      </c>
      <c r="CF1322" s="1082" t="s">
        <v>323</v>
      </c>
      <c r="CK1322" s="1062">
        <v>0</v>
      </c>
      <c r="CL1322" s="1082">
        <v>0</v>
      </c>
      <c r="CP1322" s="1062">
        <v>0</v>
      </c>
      <c r="CQ1322" s="1062">
        <v>0</v>
      </c>
      <c r="CR1322" s="1062">
        <v>0</v>
      </c>
      <c r="CS1322" s="1062">
        <v>0</v>
      </c>
      <c r="CT1322" s="1082">
        <v>1</v>
      </c>
      <c r="CU1322" s="1082" t="s">
        <v>323</v>
      </c>
      <c r="CW1322" s="1062">
        <v>0</v>
      </c>
      <c r="CX1322" s="1062">
        <v>0</v>
      </c>
      <c r="CY1322" s="1062">
        <v>1</v>
      </c>
      <c r="CZ1322" s="1062">
        <v>1</v>
      </c>
      <c r="DA1322" s="1082">
        <v>1</v>
      </c>
      <c r="DB1322" s="1082"/>
      <c r="DC1322" s="1082"/>
      <c r="DD1322" s="1082"/>
      <c r="DE1322" s="1082"/>
      <c r="DF1322" s="1082"/>
      <c r="DG1322" s="1082"/>
      <c r="DH1322" s="1082"/>
      <c r="DI1322" s="1082"/>
      <c r="DJ1322" s="1082"/>
      <c r="DK1322" s="1082"/>
      <c r="DL1322" s="1082"/>
      <c r="EF1322" s="1062">
        <v>7</v>
      </c>
      <c r="EG1322" s="1062">
        <v>5</v>
      </c>
      <c r="EH1322" s="1062">
        <v>8</v>
      </c>
      <c r="EI1322" s="1062">
        <v>20</v>
      </c>
      <c r="EJ1322" s="1082">
        <v>1</v>
      </c>
      <c r="EM1322" s="1062">
        <v>8</v>
      </c>
      <c r="EN1322" s="1062">
        <v>7</v>
      </c>
      <c r="EO1322" s="1062">
        <v>11</v>
      </c>
      <c r="EP1322" s="1062">
        <v>26</v>
      </c>
      <c r="EQ1322" s="1082">
        <v>1</v>
      </c>
      <c r="ER1322" s="1082" t="s">
        <v>323</v>
      </c>
      <c r="EU1322" s="1062">
        <v>3</v>
      </c>
      <c r="EV1322" s="1062">
        <v>4</v>
      </c>
      <c r="EW1322" s="1062">
        <v>7</v>
      </c>
      <c r="EX1322" s="1062">
        <v>14</v>
      </c>
      <c r="EY1322" s="1081">
        <v>1</v>
      </c>
      <c r="FB1322" s="1062">
        <v>3</v>
      </c>
      <c r="FC1322" s="1062">
        <v>4</v>
      </c>
      <c r="FD1322" s="1062">
        <v>7</v>
      </c>
      <c r="FE1322" s="1062">
        <v>14</v>
      </c>
      <c r="FF1322" s="1082">
        <v>1</v>
      </c>
      <c r="FM1322" s="1062">
        <v>0</v>
      </c>
      <c r="FN1322" s="1124">
        <v>1</v>
      </c>
      <c r="FT1322" s="1062">
        <v>0</v>
      </c>
      <c r="FU1322" s="1076">
        <v>1</v>
      </c>
      <c r="FY1322" s="1062">
        <v>0</v>
      </c>
      <c r="FZ1322" s="1062">
        <v>1</v>
      </c>
      <c r="GA1322" s="1062">
        <v>0</v>
      </c>
      <c r="GB1322" s="590">
        <v>1</v>
      </c>
      <c r="GC1322" s="1139">
        <v>1</v>
      </c>
      <c r="GE1322" s="589">
        <v>15</v>
      </c>
      <c r="GF1322" s="589">
        <v>12</v>
      </c>
      <c r="GG1322" s="589">
        <v>27</v>
      </c>
      <c r="GH1322" s="586">
        <v>1</v>
      </c>
      <c r="GI1322" s="586">
        <v>0</v>
      </c>
      <c r="GJ1322" s="586">
        <v>0</v>
      </c>
      <c r="GK1322" s="586">
        <v>0</v>
      </c>
    </row>
    <row r="1323" spans="1:193" x14ac:dyDescent="0.35">
      <c r="A1323" s="1225">
        <v>44573</v>
      </c>
      <c r="Q1323" s="1062">
        <v>1</v>
      </c>
      <c r="R1323" s="1062">
        <v>0</v>
      </c>
      <c r="S1323" s="1062">
        <v>6</v>
      </c>
      <c r="T1323" s="1062">
        <v>7</v>
      </c>
      <c r="U1323" s="1076">
        <v>1</v>
      </c>
      <c r="W1323" s="1062">
        <v>1</v>
      </c>
      <c r="X1323" s="1062">
        <v>0</v>
      </c>
      <c r="Y1323" s="1062">
        <v>7</v>
      </c>
      <c r="Z1323" s="1062">
        <v>8</v>
      </c>
      <c r="AA1323" s="1076">
        <v>1</v>
      </c>
      <c r="AC1323" s="1062">
        <v>2</v>
      </c>
      <c r="AD1323" s="1062">
        <v>0</v>
      </c>
      <c r="AE1323" s="1062">
        <v>5</v>
      </c>
      <c r="AF1323" s="1062">
        <v>7</v>
      </c>
      <c r="AG1323" s="1076">
        <v>1</v>
      </c>
      <c r="AJ1323" s="1062">
        <v>3</v>
      </c>
      <c r="AK1323" s="1062">
        <v>0</v>
      </c>
      <c r="AL1323" s="1062">
        <v>5</v>
      </c>
      <c r="AM1323" s="1062">
        <v>8</v>
      </c>
      <c r="AN1323" s="1076">
        <v>1</v>
      </c>
      <c r="AQ1323" s="1062">
        <v>1</v>
      </c>
      <c r="AR1323" s="1062">
        <v>1</v>
      </c>
      <c r="AS1323" s="1062">
        <v>3</v>
      </c>
      <c r="AT1323" s="1062">
        <v>5</v>
      </c>
      <c r="AU1323" s="1082">
        <v>0</v>
      </c>
      <c r="AX1323" s="1062">
        <v>1</v>
      </c>
      <c r="AY1323" s="1062">
        <v>1</v>
      </c>
      <c r="AZ1323" s="1062">
        <v>5</v>
      </c>
      <c r="BA1323" s="1062">
        <v>7</v>
      </c>
      <c r="BB1323" s="1082">
        <v>0</v>
      </c>
      <c r="BC1323" s="1082" t="s">
        <v>323</v>
      </c>
      <c r="BM1323" s="1062">
        <v>0</v>
      </c>
      <c r="BN1323" s="1062">
        <v>0</v>
      </c>
      <c r="BO1323" s="1062">
        <v>0</v>
      </c>
      <c r="BP1323" s="1062">
        <v>0</v>
      </c>
      <c r="BQ1323" s="1128">
        <v>1</v>
      </c>
      <c r="BR1323" s="1081">
        <v>0</v>
      </c>
      <c r="BS1323" s="1062">
        <v>0</v>
      </c>
      <c r="BT1323" s="1062">
        <v>0</v>
      </c>
      <c r="BU1323" s="1062">
        <v>0</v>
      </c>
      <c r="BV1323" s="1062">
        <v>0</v>
      </c>
      <c r="BW1323" s="1076">
        <v>1</v>
      </c>
      <c r="CD1323" s="1062">
        <v>0</v>
      </c>
      <c r="CE1323" s="1082">
        <v>0</v>
      </c>
      <c r="CF1323" s="1082" t="s">
        <v>323</v>
      </c>
      <c r="CK1323" s="1062">
        <v>0</v>
      </c>
      <c r="CL1323" s="1082">
        <v>0</v>
      </c>
      <c r="CP1323" s="1062">
        <v>0</v>
      </c>
      <c r="CQ1323" s="1062">
        <v>0</v>
      </c>
      <c r="CR1323" s="1062">
        <v>0</v>
      </c>
      <c r="CS1323" s="1062">
        <v>0</v>
      </c>
      <c r="CT1323" s="1082">
        <v>1</v>
      </c>
      <c r="CU1323" s="1082" t="s">
        <v>323</v>
      </c>
      <c r="CW1323" s="1062">
        <v>0</v>
      </c>
      <c r="CX1323" s="1062">
        <v>0</v>
      </c>
      <c r="CY1323" s="1062">
        <v>0</v>
      </c>
      <c r="CZ1323" s="1062">
        <v>0</v>
      </c>
      <c r="DA1323" s="1082">
        <v>1</v>
      </c>
      <c r="DB1323" s="1082"/>
      <c r="DC1323" s="1082"/>
      <c r="DD1323" s="1082"/>
      <c r="DE1323" s="1082"/>
      <c r="DF1323" s="1082"/>
      <c r="DG1323" s="1082"/>
      <c r="DH1323" s="1082"/>
      <c r="DI1323" s="1082"/>
      <c r="DJ1323" s="1082"/>
      <c r="DK1323" s="1082"/>
      <c r="DL1323" s="1082"/>
      <c r="EF1323" s="1062">
        <v>1</v>
      </c>
      <c r="EG1323" s="1062">
        <v>2</v>
      </c>
      <c r="EH1323" s="1062">
        <v>4</v>
      </c>
      <c r="EI1323" s="1062">
        <v>7</v>
      </c>
      <c r="EJ1323" s="1082">
        <v>1</v>
      </c>
      <c r="EM1323" s="1062">
        <v>4</v>
      </c>
      <c r="EN1323" s="1062">
        <v>7</v>
      </c>
      <c r="EO1323" s="1062">
        <v>6</v>
      </c>
      <c r="EP1323" s="1062">
        <v>17</v>
      </c>
      <c r="EQ1323" s="1082">
        <v>1</v>
      </c>
      <c r="ER1323" s="1082" t="s">
        <v>323</v>
      </c>
      <c r="EU1323" s="1062">
        <v>3</v>
      </c>
      <c r="EV1323" s="1062">
        <v>7</v>
      </c>
      <c r="EW1323" s="1062">
        <v>5</v>
      </c>
      <c r="EX1323" s="1062">
        <v>15</v>
      </c>
      <c r="EY1323" s="1081">
        <v>1</v>
      </c>
      <c r="FB1323" s="1062">
        <v>3</v>
      </c>
      <c r="FC1323" s="1062">
        <v>8</v>
      </c>
      <c r="FD1323" s="1062">
        <v>6</v>
      </c>
      <c r="FE1323" s="1062">
        <v>17</v>
      </c>
      <c r="FF1323" s="1082">
        <v>1</v>
      </c>
      <c r="FM1323" s="1062">
        <v>0</v>
      </c>
      <c r="FN1323" s="1124">
        <v>1</v>
      </c>
      <c r="FT1323" s="1062">
        <v>0</v>
      </c>
      <c r="FU1323" s="1076">
        <v>1</v>
      </c>
      <c r="FY1323" s="1062">
        <v>1</v>
      </c>
      <c r="FZ1323" s="1062">
        <v>0</v>
      </c>
      <c r="GA1323" s="1062">
        <v>2</v>
      </c>
      <c r="GB1323" s="590">
        <v>3</v>
      </c>
      <c r="GC1323" s="1139">
        <v>1</v>
      </c>
      <c r="GE1323" s="589">
        <v>9</v>
      </c>
      <c r="GF1323" s="589">
        <v>10</v>
      </c>
      <c r="GG1323" s="589">
        <v>25</v>
      </c>
      <c r="GH1323" s="586">
        <v>0</v>
      </c>
      <c r="GI1323" s="586">
        <v>0</v>
      </c>
      <c r="GJ1323" s="586">
        <v>0</v>
      </c>
      <c r="GK1323" s="586">
        <v>0</v>
      </c>
    </row>
    <row r="1324" spans="1:193" x14ac:dyDescent="0.35">
      <c r="A1324" s="1225">
        <v>44574</v>
      </c>
    </row>
    <row r="1325" spans="1:193" x14ac:dyDescent="0.35">
      <c r="A1325" s="1227">
        <v>44575</v>
      </c>
    </row>
    <row r="1326" spans="1:193" x14ac:dyDescent="0.35">
      <c r="A1326" s="1225">
        <v>44578</v>
      </c>
    </row>
    <row r="1327" spans="1:193" x14ac:dyDescent="0.35">
      <c r="A1327" s="1225">
        <v>44579</v>
      </c>
    </row>
    <row r="1328" spans="1:193" x14ac:dyDescent="0.35">
      <c r="A1328" s="1225">
        <v>44580</v>
      </c>
    </row>
    <row r="1329" spans="1:1" x14ac:dyDescent="0.35">
      <c r="A1329" s="1225">
        <v>44581</v>
      </c>
    </row>
    <row r="1330" spans="1:1" x14ac:dyDescent="0.35">
      <c r="A1330" s="1227">
        <v>44582</v>
      </c>
    </row>
    <row r="1331" spans="1:1" x14ac:dyDescent="0.35">
      <c r="A1331" s="1225">
        <v>44585</v>
      </c>
    </row>
    <row r="1332" spans="1:1" x14ac:dyDescent="0.35">
      <c r="A1332" s="1225">
        <v>44586</v>
      </c>
    </row>
    <row r="1333" spans="1:1" x14ac:dyDescent="0.35">
      <c r="A1333" s="1225">
        <v>44587</v>
      </c>
    </row>
    <row r="1334" spans="1:1" x14ac:dyDescent="0.35">
      <c r="A1334" s="1225">
        <v>44588</v>
      </c>
    </row>
    <row r="1335" spans="1:1" x14ac:dyDescent="0.35">
      <c r="A1335" s="1227">
        <v>44589</v>
      </c>
    </row>
    <row r="1336" spans="1:1" x14ac:dyDescent="0.35">
      <c r="A1336" s="1225">
        <v>44592</v>
      </c>
    </row>
    <row r="1337" spans="1:1" x14ac:dyDescent="0.35">
      <c r="A1337" s="1225">
        <v>44593</v>
      </c>
    </row>
    <row r="1338" spans="1:1" x14ac:dyDescent="0.35">
      <c r="A1338" s="1225">
        <v>44594</v>
      </c>
    </row>
    <row r="1339" spans="1:1" x14ac:dyDescent="0.35">
      <c r="A1339" s="1225">
        <v>44595</v>
      </c>
    </row>
    <row r="1340" spans="1:1" x14ac:dyDescent="0.35">
      <c r="A1340" s="1227">
        <v>44596</v>
      </c>
    </row>
    <row r="1341" spans="1:1" x14ac:dyDescent="0.35">
      <c r="A1341" s="1225">
        <v>44599</v>
      </c>
    </row>
    <row r="1342" spans="1:1" x14ac:dyDescent="0.35">
      <c r="A1342" s="1225">
        <v>44600</v>
      </c>
    </row>
    <row r="1343" spans="1:1" x14ac:dyDescent="0.35">
      <c r="A1343" s="1225">
        <v>44601</v>
      </c>
    </row>
    <row r="1344" spans="1:1" x14ac:dyDescent="0.35">
      <c r="A1344" s="1225">
        <v>44602</v>
      </c>
    </row>
    <row r="1345" spans="1:1" x14ac:dyDescent="0.35">
      <c r="A1345" s="1227">
        <v>44603</v>
      </c>
    </row>
    <row r="1346" spans="1:1" x14ac:dyDescent="0.35">
      <c r="A1346" s="1225">
        <v>44606</v>
      </c>
    </row>
    <row r="1347" spans="1:1" x14ac:dyDescent="0.35">
      <c r="A1347" s="1225">
        <v>44607</v>
      </c>
    </row>
    <row r="1348" spans="1:1" x14ac:dyDescent="0.35">
      <c r="A1348" s="1225">
        <v>44608</v>
      </c>
    </row>
    <row r="1349" spans="1:1" x14ac:dyDescent="0.35">
      <c r="A1349" s="1225">
        <v>44609</v>
      </c>
    </row>
    <row r="1350" spans="1:1" x14ac:dyDescent="0.35">
      <c r="A1350" s="1227">
        <v>44610</v>
      </c>
    </row>
    <row r="1351" spans="1:1" x14ac:dyDescent="0.35">
      <c r="A1351" s="1225">
        <v>44613</v>
      </c>
    </row>
    <row r="1352" spans="1:1" x14ac:dyDescent="0.35">
      <c r="A1352" s="1225">
        <v>44614</v>
      </c>
    </row>
    <row r="1353" spans="1:1" x14ac:dyDescent="0.35">
      <c r="A1353" s="1225">
        <v>44615</v>
      </c>
    </row>
    <row r="1354" spans="1:1" x14ac:dyDescent="0.35">
      <c r="A1354" s="1225">
        <v>44616</v>
      </c>
    </row>
    <row r="1355" spans="1:1" x14ac:dyDescent="0.35">
      <c r="A1355" s="1227">
        <v>44617</v>
      </c>
    </row>
    <row r="1356" spans="1:1" x14ac:dyDescent="0.35">
      <c r="A1356" s="1669">
        <v>44620</v>
      </c>
    </row>
    <row r="1357" spans="1:1" x14ac:dyDescent="0.35">
      <c r="A1357" s="1226">
        <v>44621</v>
      </c>
    </row>
    <row r="1358" spans="1:1" x14ac:dyDescent="0.35">
      <c r="A1358" s="1226">
        <v>44622</v>
      </c>
    </row>
    <row r="1359" spans="1:1" x14ac:dyDescent="0.35">
      <c r="A1359" s="1226">
        <v>44623</v>
      </c>
    </row>
    <row r="1360" spans="1:1" x14ac:dyDescent="0.35">
      <c r="A1360" s="1227">
        <v>44624</v>
      </c>
    </row>
    <row r="1361" spans="1:1" x14ac:dyDescent="0.35">
      <c r="A1361" s="1669">
        <v>44627</v>
      </c>
    </row>
    <row r="1362" spans="1:1" x14ac:dyDescent="0.35">
      <c r="A1362" s="1226">
        <v>44628</v>
      </c>
    </row>
    <row r="1363" spans="1:1" x14ac:dyDescent="0.35">
      <c r="A1363" s="1226">
        <v>44629</v>
      </c>
    </row>
    <row r="1364" spans="1:1" x14ac:dyDescent="0.35">
      <c r="A1364" s="1226">
        <v>44630</v>
      </c>
    </row>
    <row r="1365" spans="1:1" x14ac:dyDescent="0.35">
      <c r="A1365" s="1227">
        <v>44631</v>
      </c>
    </row>
    <row r="1366" spans="1:1" x14ac:dyDescent="0.35">
      <c r="A1366" s="1669">
        <v>44634</v>
      </c>
    </row>
    <row r="1367" spans="1:1" x14ac:dyDescent="0.35">
      <c r="A1367" s="1226">
        <v>44635</v>
      </c>
    </row>
    <row r="1368" spans="1:1" x14ac:dyDescent="0.35">
      <c r="A1368" s="1226">
        <v>44636</v>
      </c>
    </row>
    <row r="1369" spans="1:1" x14ac:dyDescent="0.35">
      <c r="A1369" s="1226">
        <v>44637</v>
      </c>
    </row>
    <row r="1370" spans="1:1" x14ac:dyDescent="0.35">
      <c r="A1370" s="1227">
        <v>44638</v>
      </c>
    </row>
    <row r="1371" spans="1:1" x14ac:dyDescent="0.35">
      <c r="A1371" s="1669">
        <v>44641</v>
      </c>
    </row>
    <row r="1372" spans="1:1" x14ac:dyDescent="0.35">
      <c r="A1372" s="1226">
        <v>44642</v>
      </c>
    </row>
    <row r="1373" spans="1:1" x14ac:dyDescent="0.35">
      <c r="A1373" s="1226">
        <v>44643</v>
      </c>
    </row>
    <row r="1374" spans="1:1" x14ac:dyDescent="0.35">
      <c r="A1374" s="1226">
        <v>44644</v>
      </c>
    </row>
    <row r="1375" spans="1:1" x14ac:dyDescent="0.35">
      <c r="A1375" s="1227">
        <v>44645</v>
      </c>
    </row>
    <row r="1376" spans="1:1" x14ac:dyDescent="0.35">
      <c r="A1376" s="1669">
        <v>44648</v>
      </c>
    </row>
    <row r="1377" spans="1:1" x14ac:dyDescent="0.35">
      <c r="A1377" s="1226">
        <v>44649</v>
      </c>
    </row>
    <row r="1378" spans="1:1" x14ac:dyDescent="0.35">
      <c r="A1378" s="1226">
        <v>44650</v>
      </c>
    </row>
    <row r="1379" spans="1:1" x14ac:dyDescent="0.35">
      <c r="A1379" s="1226">
        <v>44651</v>
      </c>
    </row>
    <row r="1380" spans="1:1" x14ac:dyDescent="0.35">
      <c r="A1380" s="1227">
        <v>44652</v>
      </c>
    </row>
  </sheetData>
  <sheetProtection selectLockedCells="1"/>
  <mergeCells count="59">
    <mergeCell ref="EF1:ER1"/>
    <mergeCell ref="EF2:ER2"/>
    <mergeCell ref="EU1:FG1"/>
    <mergeCell ref="EU2:FG2"/>
    <mergeCell ref="GH3:GI3"/>
    <mergeCell ref="FB3:FG3"/>
    <mergeCell ref="FJ3:FO3"/>
    <mergeCell ref="FQ3:FV3"/>
    <mergeCell ref="EU3:EZ3"/>
    <mergeCell ref="FY2:GD2"/>
    <mergeCell ref="FY1:GD1"/>
    <mergeCell ref="GJ3:GK3"/>
    <mergeCell ref="I532:M532"/>
    <mergeCell ref="B548:G548"/>
    <mergeCell ref="AX457:BC457"/>
    <mergeCell ref="Q3:V3"/>
    <mergeCell ref="W3:AB3"/>
    <mergeCell ref="AX509:BC509"/>
    <mergeCell ref="B516:F516"/>
    <mergeCell ref="I516:M516"/>
    <mergeCell ref="GE457:GG457"/>
    <mergeCell ref="AX481:BC481"/>
    <mergeCell ref="GE481:GG481"/>
    <mergeCell ref="GE509:GG509"/>
    <mergeCell ref="GE3:GG3"/>
    <mergeCell ref="FY3:GD3"/>
    <mergeCell ref="CA3:CD3"/>
    <mergeCell ref="DQ3:DW3"/>
    <mergeCell ref="DX3:EE3"/>
    <mergeCell ref="EM3:ER3"/>
    <mergeCell ref="B571:F571"/>
    <mergeCell ref="AC3:AH3"/>
    <mergeCell ref="BM3:BR3"/>
    <mergeCell ref="EF3:EK3"/>
    <mergeCell ref="CP3:CU3"/>
    <mergeCell ref="AJ3:AP3"/>
    <mergeCell ref="CH3:CN3"/>
    <mergeCell ref="BS3:BY3"/>
    <mergeCell ref="AQ3:AV3"/>
    <mergeCell ref="B3:G3"/>
    <mergeCell ref="I3:O3"/>
    <mergeCell ref="BF3:BK3"/>
    <mergeCell ref="AX3:BD3"/>
    <mergeCell ref="B532:F532"/>
    <mergeCell ref="AQ1:BC1"/>
    <mergeCell ref="AQ2:BC2"/>
    <mergeCell ref="Q1:AA1"/>
    <mergeCell ref="Q2:AA2"/>
    <mergeCell ref="AC1:AO1"/>
    <mergeCell ref="AC2:AO2"/>
    <mergeCell ref="BM1:BX1"/>
    <mergeCell ref="BM2:BX2"/>
    <mergeCell ref="CW3:DA3"/>
    <mergeCell ref="DB3:DG3"/>
    <mergeCell ref="DH3:DM3"/>
    <mergeCell ref="DB1:DM1"/>
    <mergeCell ref="DB2:DM2"/>
    <mergeCell ref="CP1:DA1"/>
    <mergeCell ref="CP2:DA2"/>
  </mergeCells>
  <conditionalFormatting sqref="A6:A11 Q9:CZ11 B6:CZ8 DN6:GD9 DM10:GG11">
    <cfRule type="expression" dxfId="223" priority="30">
      <formula>MOD(ROW(),2)=1</formula>
    </cfRule>
  </conditionalFormatting>
  <conditionalFormatting sqref="B9:P11 E5 GH6:GI6">
    <cfRule type="expression" dxfId="222" priority="13">
      <formula>MOD(ROW(),2)=1</formula>
    </cfRule>
  </conditionalFormatting>
  <conditionalFormatting sqref="B9:P9 E5 GH6:GI6 FY5:GA5">
    <cfRule type="expression" dxfId="221" priority="12">
      <formula>MOD(ROW(),2)=1</formula>
    </cfRule>
  </conditionalFormatting>
  <conditionalFormatting sqref="GJ6:GK6">
    <cfRule type="expression" dxfId="220" priority="5">
      <formula>MOD(ROW(),2)=1</formula>
    </cfRule>
  </conditionalFormatting>
  <conditionalFormatting sqref="GJ6:GK6">
    <cfRule type="expression" dxfId="219" priority="4">
      <formula>MOD(ROW(),2)=1</formula>
    </cfRule>
  </conditionalFormatting>
  <conditionalFormatting sqref="DA10:DL11 DA6:DA9">
    <cfRule type="expression" dxfId="218" priority="3">
      <formula>MOD(ROW(),2)=1</formula>
    </cfRule>
  </conditionalFormatting>
  <conditionalFormatting sqref="DB6:DL9">
    <cfRule type="expression" dxfId="217" priority="2">
      <formula>MOD(ROW(),2)=1</formula>
    </cfRule>
  </conditionalFormatting>
  <conditionalFormatting sqref="DM6:DM9">
    <cfRule type="expression" dxfId="216" priority="1">
      <formula>MOD(ROW(),2)=1</formula>
    </cfRule>
  </conditionalFormatting>
  <pageMargins left="0.7" right="0.7" top="0.75" bottom="0.75" header="0.3" footer="0.3"/>
  <pageSetup orientation="landscape" r:id="rId1"/>
  <ignoredErrors>
    <ignoredError sqref="C391:V391 C189:N390 Q197:V197 Q189:V189 Q190:V190 Q191:V191 Q192:V192 Q193:V193 Q262:V262 Q208:V208 Q194:V194 Q206:V207 Q198:V198 Q195:V195 Q196:V196 Q199:V199 Q200:V200 Q201:V201 Q202:V202 Q203:V203 Q204:V204 Q205:V205 Q209:V209 Q210:V210 Q211:V211 Q212:V212 Q213:V213 Q218:V218 Q214:V214 Q215:V215 Q222:V222 Q219:V219 Q216:V216 Q217:V217 Q228:V228 Q223:V223 Q220:V220 Q231:V231 Q229:V229 Q221:V221 Q224:V224 Q225:V225 Q226:V226 Q227:V227 Q230:V230 Q233:V233 Q232:V232 Q239:V239 Q234:V234 Q235:V235 Q252:V252 Q247:V247 Q236:V236 Q242:V242 Q240:V240 Q237:V237 Q244:V244 Q243:V243 Q238:V238 Q241:V241 Q248:V248 Q246:V246 Q245:V245 Q257:V257 Q253:V253 Q249:V249 Q250:V250 Q251:V251 Q254:V254 Q255:V255 Q256:V256 Q258:V258 Q259:V259 Q260:V260 Q266:V266 Q263:V263 Q261:V261 Q264:V264 Q265:V265 Q271:V271 Q267:V267 Q268:V268 Q269:V269 Q286:V286 Q274:V274 Q270:V270 Q273:V273 Q272:V272 Q275:V275 Q276:V276 Q277:V277 Q312:V312 Q310:V310 Q278:V278 Q279:V279 Q280:V280 Q281:V281 Q282:V282 Q294:V294 Q289:V289 Q283:V283 Q288:V288 Q287:V287 Q284:V284 Q304:V304 Q300:V300 Q285:V285 Q299:V299 Q295:V295 Q296:V296 Q290:V290 Q297:V297 Q291:V291 Q301:V301 Q292:V292 Q302:V302 Q293:V293 Q309:V309 Q308:V308 Q306:V306 Q305:V305 Q298:V298 Q314:V314 Q313:V313 Q303:V303 Q307:V307 Q316:V316 Q315:V315 Q323:V323 Q319:V319 Q318:V318 Q317:V317 Q311:V311 Q320:V320 Q373:V373 Q326:V326 Q330:V330 Q325:V325 Q324:V324 Q321:V321 Q322:V322 Q339:V339 Q331:V331 Q327:V327 Q328:V328 Q353:V353 Q340:V340 Q329:V329 Q332:V332 Q333:V333 Q334:V334 Q335:V335 Q341:V341 Q336:V336 Q337:V337 Q342:V342 Q338:V338 Q365:V365 Q354:V354 Q343:V343 Q344:V344 Q345:V345 Q346:V346 Q347:V347 Q348:V348 Q349:V349 Q355:V355 Q350:V350 Q351:V351 Q352:V352 Q356:V356 Q357:V357 Q358:V358 Q359:V359 Q360:V360 Q369:V369 Q366:V366 Q361:V361 Q362:V362 Q363:V363 Q364:V364 Q372:V372 Q370:V370 Q371:V371 Q367:V367 Q375:V375 Q374:V374 Q368:V368 Q381:V381 Q376:V376 Q389:V389 Q382:V382 Q377:V377 Q378:V378 Q379:V379 Q380:V380 Q390:V390 Q383:V383 Q384:V384 Q385:V385 Q386:V386 Q387:V387 Q388:V388 W391:AB391 W197:AB197 W189:AB189 W190:AB190 W191:AB191 W192:AB192 W193:AB193 W262:AB262 W208:AB208 W194:AB194 W206:AB207 W198:AB198 W195:AB195 W196:AB196 W199:AB199 W200:AB200 W201:AB201 W202:AB202 W203:AB203 W204:AB204 W205:AB205 W209:AB209 W210:AB210 W211:AB211 W212:AB212 W213:AB213 W218:AB218 W214:AB214 W215:AB215 W222:AB222 W219:AB219 W216:AB216 W217:AB217 W228:AB228 W223:AB223 W220:AB220 W231:AB231 W229:AB229 W221:AB221 W224:AB224 W225:AB225 W226:AB226 W227:AB227 W230:AB230 W233:AB233 W232:AB232 W239:AB239 W234:AB234 W235:AB235 W252:AB252 W247:AB247 W236:AB236 W242:AB242 W240:AB240 W237:AB237 W244:AB244 W243:AB243 W238:AB238 W241:AB241 W248:AB248 W246:AB246 W245:AB245 W257:AB257 W253:AB253 W249:AB249 W250:AB250 W251:AB251 W254:AB254 W255:AB255 W256:AB256 W258:AB258 W259:AB259 W260:AB260 W266:AB266 W263:AB263 W261:AB261 W264:AB264 W265:AB265 W271:AB271 W267:AB267 W268:AB268 W269:AB269 W286:AB286 W274:AB274 W270:AB270 W273:AB273 W272:AB272 W275:AB275 W276:AB276 W277:AB277 W312:AB312 W310:AB310 W278:AB278 W279:AB279 W280:AB280 W281:AB281 W282:AB282 W294:AB294 W289:AB289 W283:AB283 W288:AB288 W287:AB287 W284:AB284 W304:AB304 W300:AB300 W285:AB285 W299:AB299 W295:AB295 W296:AB296 W290:AB290 W297:AB297 W291:AB291 W301:AB301 W292:AB292 W302:AB302 W293:AB293 W309:AB309 W308:AB308 W306:AB306 W305:AB305 W298:AB298 W314:AB314 W313:AB313 W303:AB303 W307:AB307 W316:AB316 W315:AB315 W323:AB323 W319:AB319 W318:AB318 W317:AB317 W311:AB311 W320:AB320 W373:AB373 W326:AB326 W330:AB330 W325:AB325 W324:AB324 W321:AB321 W322:AB322 W339:AB339 W331:AB331 W327:AB327 W328:AB328 W353:AB353 W340:AB340 W329:AB329 W332:AB332 W333:AB333 W334:AB334 W335:AB335 W341:AB341 W336:AB336 W337:AB337 W342:AB342 W338:AB338 W365:AB365 W354:AB354 W343:AB343 W344:AB344 W345:AB345 W346:AB346 W347:AB347 W348:AB348 W349:AB349 W355:AB355 W350:AB350 W351:AB351 W352:AB352 W356:AB356 W357:AB357 W358:AB358 W359:AB359 W360:AB360 W369:AB369 W366:AB366 W361:AB361 W362:AB362 W363:AB363 W364:AB364 W372:AB372 W370:AB370 W371:AB371 W367:AB367 W375:AB375 W374:AB374 W368:AB368 W381:AB381 W376:AB376 W389:AB389 W382:AB382 W377:AB377 W378:AB378 W379:AB379 W380:AB380 W390:AB390 W383:AB383 W384:AB384 W385:AB385 W386:AB386 W387:AB387 W388:AB38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ClearDaily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0</xdr:col>
                    <xdr:colOff>1371600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414"/>
  <sheetViews>
    <sheetView zoomScale="80" zoomScaleNormal="80" zoomScalePageLayoutView="66" workbookViewId="0">
      <selection activeCell="D33" sqref="D33:F33"/>
    </sheetView>
  </sheetViews>
  <sheetFormatPr defaultColWidth="9.1796875" defaultRowHeight="13" x14ac:dyDescent="0.3"/>
  <cols>
    <col min="1" max="1" width="12.1796875" style="65" customWidth="1"/>
    <col min="2" max="2" width="9.26953125" style="74" customWidth="1"/>
    <col min="3" max="3" width="8.26953125" style="56" customWidth="1"/>
    <col min="4" max="4" width="7" style="64" customWidth="1"/>
    <col min="5" max="5" width="9.7265625" style="64" bestFit="1" customWidth="1"/>
    <col min="6" max="6" width="8.1796875" style="64" bestFit="1" customWidth="1"/>
    <col min="7" max="7" width="8.1796875" style="56" bestFit="1" customWidth="1"/>
    <col min="8" max="8" width="8.1796875" style="64" bestFit="1" customWidth="1"/>
    <col min="9" max="9" width="8.26953125" style="64" bestFit="1" customWidth="1"/>
    <col min="10" max="10" width="7.453125" style="64" bestFit="1" customWidth="1"/>
    <col min="11" max="11" width="8.453125" style="64" bestFit="1" customWidth="1"/>
    <col min="12" max="12" width="9.453125" style="56" bestFit="1" customWidth="1"/>
    <col min="13" max="13" width="8.453125" style="56" customWidth="1"/>
    <col min="14" max="14" width="9.7265625" style="56" bestFit="1" customWidth="1"/>
    <col min="15" max="15" width="10" style="56" customWidth="1"/>
    <col min="16" max="16" width="10" style="59" customWidth="1"/>
    <col min="17" max="17" width="9.1796875" style="64"/>
    <col min="18" max="18" width="7" style="64" customWidth="1"/>
    <col min="19" max="19" width="6.81640625" style="65" customWidth="1"/>
    <col min="20" max="20" width="6.7265625" style="65" customWidth="1"/>
    <col min="21" max="21" width="7.54296875" style="65" customWidth="1"/>
    <col min="22" max="22" width="7.7265625" style="65" customWidth="1"/>
    <col min="23" max="23" width="8.1796875" style="65" customWidth="1"/>
    <col min="24" max="24" width="7.7265625" style="65" customWidth="1"/>
    <col min="25" max="25" width="7.81640625" style="65" customWidth="1"/>
    <col min="26" max="26" width="8.1796875" style="65" bestFit="1" customWidth="1"/>
    <col min="27" max="27" width="7.54296875" style="65" customWidth="1"/>
    <col min="28" max="28" width="8.26953125" style="65" customWidth="1"/>
    <col min="29" max="29" width="8.54296875" style="65" customWidth="1"/>
    <col min="30" max="30" width="7.1796875" style="65" customWidth="1"/>
    <col min="31" max="31" width="8.81640625" style="65" customWidth="1"/>
    <col min="32" max="16384" width="9.1796875" style="65"/>
  </cols>
  <sheetData>
    <row r="1" spans="1:31" ht="23.5" x14ac:dyDescent="0.35">
      <c r="A1" s="1730" t="s">
        <v>376</v>
      </c>
      <c r="B1" s="1730"/>
      <c r="C1" s="1730"/>
      <c r="D1" s="1730"/>
      <c r="E1" s="1730"/>
      <c r="F1" s="1730"/>
      <c r="G1" s="1563"/>
      <c r="H1" s="1564"/>
      <c r="I1" s="1727">
        <f>DATA!$A$5</f>
        <v>44573</v>
      </c>
      <c r="J1" s="1728"/>
      <c r="K1" s="1728"/>
      <c r="L1" s="1729"/>
      <c r="M1" s="1729"/>
      <c r="N1" s="1729"/>
    </row>
    <row r="2" spans="1:31" ht="18.5" x14ac:dyDescent="0.45">
      <c r="A2" s="1028"/>
      <c r="B2" s="1029" t="s">
        <v>25</v>
      </c>
      <c r="C2" s="1030"/>
      <c r="D2" s="1030"/>
      <c r="E2" s="1030"/>
      <c r="F2" s="1030"/>
      <c r="G2" s="1030"/>
      <c r="H2" s="1030"/>
      <c r="I2" s="1030"/>
      <c r="J2" s="1030"/>
      <c r="K2" s="1030"/>
      <c r="L2" s="1030"/>
      <c r="M2" s="1744" t="s">
        <v>60</v>
      </c>
      <c r="N2" s="1745"/>
      <c r="O2" s="1746"/>
      <c r="P2" s="1009"/>
      <c r="Q2" s="1772" t="s">
        <v>373</v>
      </c>
      <c r="R2" s="1772"/>
      <c r="S2" s="1772"/>
      <c r="T2" s="1772"/>
      <c r="U2" s="1772"/>
      <c r="V2" s="1772"/>
      <c r="W2" s="1772"/>
      <c r="X2" s="1772"/>
      <c r="Y2" s="1772"/>
      <c r="Z2" s="1772"/>
      <c r="AA2" s="1772"/>
      <c r="AB2" s="1772"/>
      <c r="AC2" s="1772"/>
      <c r="AD2" s="1772"/>
    </row>
    <row r="3" spans="1:31" ht="25.5" customHeight="1" x14ac:dyDescent="0.3">
      <c r="A3" s="1027" t="s">
        <v>22</v>
      </c>
      <c r="B3" s="1022" t="s">
        <v>365</v>
      </c>
      <c r="C3" s="1023" t="s">
        <v>1</v>
      </c>
      <c r="D3" s="1021" t="s">
        <v>366</v>
      </c>
      <c r="E3" s="1024" t="s">
        <v>1</v>
      </c>
      <c r="F3" s="1021" t="s">
        <v>10</v>
      </c>
      <c r="G3" s="1023" t="s">
        <v>23</v>
      </c>
      <c r="H3" s="1024" t="s">
        <v>367</v>
      </c>
      <c r="I3" s="1534" t="s">
        <v>364</v>
      </c>
      <c r="J3" s="1021" t="s">
        <v>368</v>
      </c>
      <c r="K3" s="1272" t="s">
        <v>207</v>
      </c>
      <c r="L3" s="1023" t="s">
        <v>40</v>
      </c>
      <c r="M3" s="1025" t="s">
        <v>14</v>
      </c>
      <c r="N3" s="1025" t="s">
        <v>2</v>
      </c>
      <c r="O3" s="1025" t="s">
        <v>3</v>
      </c>
      <c r="P3" s="1031"/>
      <c r="Q3" s="1280" t="s">
        <v>0</v>
      </c>
      <c r="R3" s="1280" t="s">
        <v>328</v>
      </c>
      <c r="S3" s="1280" t="s">
        <v>329</v>
      </c>
      <c r="T3" s="1280" t="s">
        <v>330</v>
      </c>
      <c r="U3" s="1280" t="s">
        <v>331</v>
      </c>
      <c r="V3" s="1280" t="s">
        <v>332</v>
      </c>
      <c r="W3" s="1280" t="s">
        <v>333</v>
      </c>
      <c r="X3" s="1280" t="s">
        <v>334</v>
      </c>
      <c r="Y3" s="1280" t="s">
        <v>335</v>
      </c>
      <c r="Z3" s="1280" t="s">
        <v>336</v>
      </c>
      <c r="AA3" s="1280" t="s">
        <v>337</v>
      </c>
      <c r="AB3" s="1280" t="s">
        <v>338</v>
      </c>
      <c r="AC3" s="1280" t="s">
        <v>339</v>
      </c>
      <c r="AD3" s="1306" t="s">
        <v>340</v>
      </c>
      <c r="AE3" s="1315"/>
    </row>
    <row r="4" spans="1:31" ht="12.75" customHeight="1" x14ac:dyDescent="0.3">
      <c r="A4" s="1026"/>
      <c r="B4" s="1400"/>
      <c r="C4" s="1401"/>
      <c r="D4" s="1402"/>
      <c r="E4" s="1401"/>
      <c r="F4" s="1400"/>
      <c r="G4" s="1401"/>
      <c r="H4" s="1402"/>
      <c r="I4" s="1400"/>
      <c r="J4" s="1400"/>
      <c r="K4" s="1409"/>
      <c r="L4" s="1403"/>
      <c r="M4" s="1401"/>
      <c r="N4" s="1401"/>
      <c r="O4" s="1401"/>
      <c r="P4" s="1032"/>
      <c r="Q4" s="1280"/>
      <c r="R4" s="1280"/>
      <c r="S4" s="1281"/>
      <c r="T4" s="1281"/>
      <c r="U4" s="1281"/>
      <c r="V4" s="1281"/>
      <c r="W4" s="1281"/>
      <c r="X4" s="1281"/>
      <c r="Y4" s="1281"/>
      <c r="Z4" s="1281"/>
      <c r="AA4" s="1281"/>
      <c r="AB4" s="1281"/>
      <c r="AC4" s="1281"/>
      <c r="AD4" s="1304"/>
      <c r="AE4" s="1311"/>
    </row>
    <row r="5" spans="1:31" x14ac:dyDescent="0.3">
      <c r="A5" s="1026"/>
      <c r="B5" s="1040">
        <f>DATA!$CA$5</f>
        <v>0</v>
      </c>
      <c r="C5" s="1041">
        <f>IF(B5&gt;0,B5/B$11,0)</f>
        <v>0</v>
      </c>
      <c r="D5" s="1040">
        <f>DATA!$CB$5</f>
        <v>0</v>
      </c>
      <c r="E5" s="1041">
        <f>IF(D5&gt;0,ROUND(D5/D$11,6),0)</f>
        <v>0</v>
      </c>
      <c r="F5" s="1042">
        <f t="shared" ref="F5:F10" si="0">B5+D5</f>
        <v>0</v>
      </c>
      <c r="G5" s="1041">
        <f>IF(F5&gt;0,B5/$F$11,0)</f>
        <v>0</v>
      </c>
      <c r="H5" s="1040">
        <f>DATA!$CC$5</f>
        <v>0</v>
      </c>
      <c r="I5" s="1042">
        <f t="shared" ref="I5:I10" si="1">F5+H5</f>
        <v>0</v>
      </c>
      <c r="J5" s="1533">
        <f>(DATA!CK5)</f>
        <v>0</v>
      </c>
      <c r="L5" s="1044">
        <f>IF(I5&gt;0,I5/I$11,0)</f>
        <v>0</v>
      </c>
      <c r="M5" s="1041">
        <f>IF(B5&lt;&gt;0,$B5/$I5,0)</f>
        <v>0</v>
      </c>
      <c r="N5" s="1041">
        <f>IF($D5&lt;&gt;0,$D5/$I5,0)</f>
        <v>0</v>
      </c>
      <c r="O5" s="1041">
        <f>IF($H5&lt;&gt;0,$H5/$I5,0)</f>
        <v>0</v>
      </c>
      <c r="P5" s="1032"/>
      <c r="Q5" s="1289"/>
      <c r="AD5" s="1300"/>
      <c r="AE5" s="1315"/>
    </row>
    <row r="6" spans="1:31" x14ac:dyDescent="0.3">
      <c r="A6" s="1026" t="s">
        <v>388</v>
      </c>
      <c r="B6" s="1040">
        <f>DATA!$CP$5</f>
        <v>0</v>
      </c>
      <c r="C6" s="1041">
        <f t="shared" ref="C6:C7" si="2">IF(B6&gt;0,B6/B$11,0)</f>
        <v>0</v>
      </c>
      <c r="D6" s="1040">
        <f>DATA!$CQ$5</f>
        <v>0</v>
      </c>
      <c r="E6" s="1041">
        <f t="shared" ref="E6:E7" si="3">IF(D6&gt;0,ROUND(D6/D$11,6),0)</f>
        <v>0</v>
      </c>
      <c r="F6" s="1042">
        <f t="shared" si="0"/>
        <v>0</v>
      </c>
      <c r="G6" s="1041">
        <f t="shared" ref="G6:G9" si="4">IF(F6&gt;0,B6/$F$11,0)</f>
        <v>0</v>
      </c>
      <c r="H6" s="1040">
        <f>DATA!$CR$5</f>
        <v>0</v>
      </c>
      <c r="I6" s="1042">
        <f t="shared" si="1"/>
        <v>0</v>
      </c>
      <c r="J6" s="1533">
        <f>(DATA!CZ5)</f>
        <v>0</v>
      </c>
      <c r="K6" s="1043"/>
      <c r="L6" s="1044">
        <f t="shared" ref="L6:L10" si="5">IF(I6&gt;0,I6/I$11,0)</f>
        <v>0</v>
      </c>
      <c r="M6" s="1041">
        <f t="shared" ref="M6:M10" si="6">IF(B6&lt;&gt;0,$B6/$I6,0)</f>
        <v>0</v>
      </c>
      <c r="N6" s="1041">
        <f t="shared" ref="N6:N10" si="7">IF($D6&lt;&gt;0,$D6/$I6,0)</f>
        <v>0</v>
      </c>
      <c r="O6" s="1041">
        <f t="shared" ref="O6:O10" si="8">IF($H6&lt;&gt;0,$H6/$I6,0)</f>
        <v>0</v>
      </c>
      <c r="P6" s="1032"/>
      <c r="Q6" s="1289">
        <v>2013</v>
      </c>
      <c r="R6" s="1283">
        <v>43.95</v>
      </c>
      <c r="S6" s="1284">
        <v>39.25</v>
      </c>
      <c r="T6" s="1284">
        <v>43.38</v>
      </c>
      <c r="U6" s="1284">
        <v>49.05</v>
      </c>
      <c r="V6" s="1284">
        <v>46.77</v>
      </c>
      <c r="W6" s="1284">
        <v>44.25</v>
      </c>
      <c r="X6" s="1284">
        <v>46.05</v>
      </c>
      <c r="Y6" s="1284">
        <v>50.14</v>
      </c>
      <c r="Z6" s="1284">
        <v>48</v>
      </c>
      <c r="AA6" s="1284">
        <v>42.48</v>
      </c>
      <c r="AB6" s="1284">
        <v>45.35</v>
      </c>
      <c r="AC6" s="1284">
        <v>47.85</v>
      </c>
      <c r="AD6" s="1314">
        <f>SUM(R6:AC6)/12</f>
        <v>45.543333333333329</v>
      </c>
      <c r="AE6" s="78"/>
    </row>
    <row r="7" spans="1:31" s="445" customFormat="1" x14ac:dyDescent="0.3">
      <c r="A7" s="1026" t="s">
        <v>389</v>
      </c>
      <c r="B7" s="1040">
        <f>DATA!$BM$5</f>
        <v>0</v>
      </c>
      <c r="C7" s="1041">
        <f t="shared" si="2"/>
        <v>0</v>
      </c>
      <c r="D7" s="1040">
        <f>DATA!$BN$5</f>
        <v>0</v>
      </c>
      <c r="E7" s="1041">
        <f t="shared" si="3"/>
        <v>0</v>
      </c>
      <c r="F7" s="1042">
        <f t="shared" si="0"/>
        <v>0</v>
      </c>
      <c r="G7" s="1041">
        <f t="shared" si="4"/>
        <v>0</v>
      </c>
      <c r="H7" s="1040">
        <f>DATA!$BO$5</f>
        <v>0</v>
      </c>
      <c r="I7" s="1042">
        <f t="shared" si="1"/>
        <v>0</v>
      </c>
      <c r="J7" s="1533">
        <f>(DATA!BV5)</f>
        <v>0</v>
      </c>
      <c r="K7" s="1537"/>
      <c r="L7" s="1044">
        <f t="shared" si="5"/>
        <v>0</v>
      </c>
      <c r="M7" s="1041">
        <f t="shared" si="6"/>
        <v>0</v>
      </c>
      <c r="N7" s="1041">
        <f t="shared" si="7"/>
        <v>0</v>
      </c>
      <c r="O7" s="1041">
        <f t="shared" si="8"/>
        <v>0</v>
      </c>
      <c r="P7" s="1032"/>
      <c r="Q7" s="1289">
        <v>2014</v>
      </c>
      <c r="R7" s="1282">
        <v>52.32</v>
      </c>
      <c r="S7" s="407">
        <v>49.15</v>
      </c>
      <c r="T7" s="407">
        <v>45.33</v>
      </c>
      <c r="U7" s="407">
        <v>52.55</v>
      </c>
      <c r="V7" s="407">
        <v>48.64</v>
      </c>
      <c r="W7" s="407">
        <v>46.75</v>
      </c>
      <c r="X7" s="407">
        <v>40.770000000000003</v>
      </c>
      <c r="Y7" s="407">
        <v>39.64</v>
      </c>
      <c r="Z7" s="407">
        <v>43.8</v>
      </c>
      <c r="AA7" s="407">
        <v>42.57</v>
      </c>
      <c r="AB7" s="407">
        <v>39.25</v>
      </c>
      <c r="AC7" s="407">
        <v>44.8</v>
      </c>
      <c r="AD7" s="1314">
        <f>SUM(R7:AC7)/12</f>
        <v>45.464166666666664</v>
      </c>
      <c r="AE7" s="78"/>
    </row>
    <row r="8" spans="1:31" x14ac:dyDescent="0.3">
      <c r="A8" s="1026" t="str">
        <f>DATA!$EF$3</f>
        <v>U002MICHELLE</v>
      </c>
      <c r="B8" s="1040">
        <f>DATA!$EF$5</f>
        <v>1</v>
      </c>
      <c r="C8" s="1041">
        <f>IF(B8&gt;0,B8/B$11,0)</f>
        <v>0.25</v>
      </c>
      <c r="D8" s="1042">
        <f>DATA!$EG$5</f>
        <v>2</v>
      </c>
      <c r="E8" s="1041">
        <f>IF(D8&gt;0,ROUND(D8/D$11,6),0)</f>
        <v>0.222222</v>
      </c>
      <c r="F8" s="1042">
        <f t="shared" si="0"/>
        <v>3</v>
      </c>
      <c r="G8" s="1041">
        <f t="shared" si="4"/>
        <v>7.6923076923076927E-2</v>
      </c>
      <c r="H8" s="1042">
        <f>DATA!$EH$5</f>
        <v>4</v>
      </c>
      <c r="I8" s="1042">
        <f t="shared" si="1"/>
        <v>7</v>
      </c>
      <c r="J8" s="1042">
        <f>(DATA!EP5)</f>
        <v>17</v>
      </c>
      <c r="K8" s="1042"/>
      <c r="L8" s="1044">
        <f>IF(I8&gt;0,I8/I$11,0)</f>
        <v>0.31818181818181818</v>
      </c>
      <c r="M8" s="1041">
        <f t="shared" si="6"/>
        <v>0.14285714285714285</v>
      </c>
      <c r="N8" s="1041">
        <f t="shared" si="7"/>
        <v>0.2857142857142857</v>
      </c>
      <c r="O8" s="1041">
        <f t="shared" si="8"/>
        <v>0.5714285714285714</v>
      </c>
      <c r="P8" s="1032" t="s">
        <v>323</v>
      </c>
      <c r="Q8" s="1289">
        <v>2015</v>
      </c>
      <c r="R8" s="1285">
        <v>47.29</v>
      </c>
      <c r="S8" s="1286">
        <v>42.75</v>
      </c>
      <c r="T8" s="1286">
        <v>50.41</v>
      </c>
      <c r="U8" s="1286">
        <v>48.09</v>
      </c>
      <c r="V8" s="1286">
        <v>45.85</v>
      </c>
      <c r="W8" s="1286">
        <v>40.270000000000003</v>
      </c>
      <c r="X8" s="1286">
        <v>44.14</v>
      </c>
      <c r="Y8" s="1286">
        <v>41.24</v>
      </c>
      <c r="Z8" s="1286">
        <v>39.14</v>
      </c>
      <c r="AA8" s="1286">
        <v>40.36</v>
      </c>
      <c r="AB8" s="1286">
        <v>50.4</v>
      </c>
      <c r="AC8" s="1286">
        <v>50.81</v>
      </c>
      <c r="AD8" s="1314">
        <f>SUM(R8:AC8)/12</f>
        <v>45.0625</v>
      </c>
      <c r="AE8" s="1308"/>
    </row>
    <row r="9" spans="1:31" x14ac:dyDescent="0.3">
      <c r="A9" s="1026" t="str">
        <f>DATA!$EU$3</f>
        <v>U002RYAN</v>
      </c>
      <c r="B9" s="1040">
        <f>DATA!$EU$5</f>
        <v>3</v>
      </c>
      <c r="C9" s="1041">
        <f>IF(B9&gt;0,B9/B$11,0)</f>
        <v>0.75</v>
      </c>
      <c r="D9" s="1042">
        <f>DATA!$EV$5</f>
        <v>7</v>
      </c>
      <c r="E9" s="1041">
        <f>IF(D9&gt;0,ROUND(D9/D$11,6),0)</f>
        <v>0.77777799999999997</v>
      </c>
      <c r="F9" s="1042">
        <f t="shared" si="0"/>
        <v>10</v>
      </c>
      <c r="G9" s="1041">
        <f t="shared" si="4"/>
        <v>0.23076923076923078</v>
      </c>
      <c r="H9" s="1042">
        <f>DATA!$EW$5</f>
        <v>5</v>
      </c>
      <c r="I9" s="1042">
        <f t="shared" si="1"/>
        <v>15</v>
      </c>
      <c r="J9" s="1533">
        <f>(DATA!FE5)</f>
        <v>17</v>
      </c>
      <c r="K9" s="1533"/>
      <c r="L9" s="1044">
        <f t="shared" si="5"/>
        <v>0.68181818181818177</v>
      </c>
      <c r="M9" s="1041">
        <f t="shared" si="6"/>
        <v>0.2</v>
      </c>
      <c r="N9" s="1041">
        <f t="shared" si="7"/>
        <v>0.46666666666666667</v>
      </c>
      <c r="O9" s="1041">
        <f t="shared" si="8"/>
        <v>0.33333333333333331</v>
      </c>
      <c r="P9" s="1032"/>
      <c r="Q9" s="1289">
        <v>2016</v>
      </c>
      <c r="R9" s="1287">
        <v>53.75</v>
      </c>
      <c r="S9" s="549">
        <v>47.05</v>
      </c>
      <c r="T9" s="549">
        <v>49.78</v>
      </c>
      <c r="U9" s="549">
        <v>49.14</v>
      </c>
      <c r="V9" s="549">
        <v>42.76</v>
      </c>
      <c r="W9" s="549">
        <v>47.14</v>
      </c>
      <c r="X9" s="549">
        <v>43.05</v>
      </c>
      <c r="Y9" s="549">
        <v>46</v>
      </c>
      <c r="Z9" s="549">
        <v>44.86</v>
      </c>
      <c r="AA9" s="549">
        <v>44.38</v>
      </c>
      <c r="AB9" s="549">
        <v>38.549999999999997</v>
      </c>
      <c r="AC9" s="549">
        <v>46.95</v>
      </c>
      <c r="AD9" s="1314">
        <f>SUM(R9:AC9)/12</f>
        <v>46.1175</v>
      </c>
      <c r="AE9" s="1308"/>
    </row>
    <row r="10" spans="1:31" x14ac:dyDescent="0.3">
      <c r="A10" s="1026"/>
      <c r="B10" s="1400">
        <f>DATA!$FJ$5</f>
        <v>0</v>
      </c>
      <c r="C10" s="1401">
        <f>IF(B10&gt;0,B10/B$11,0)</f>
        <v>0</v>
      </c>
      <c r="D10" s="1402">
        <f>DATA!$FK$5</f>
        <v>0</v>
      </c>
      <c r="E10" s="1401">
        <f>IF(D10&gt;0,ROUND(D10/D$11,6),0)</f>
        <v>0</v>
      </c>
      <c r="F10" s="1402">
        <f t="shared" si="0"/>
        <v>0</v>
      </c>
      <c r="G10" s="1401">
        <f>IF(F10&gt;0,B10/$F$11,0)</f>
        <v>0</v>
      </c>
      <c r="H10" s="1402">
        <f>DATA!$FL$5</f>
        <v>0</v>
      </c>
      <c r="I10" s="1402">
        <f t="shared" si="1"/>
        <v>0</v>
      </c>
      <c r="J10" s="1402">
        <f>(DATA!FT5)</f>
        <v>0</v>
      </c>
      <c r="K10" s="1402"/>
      <c r="L10" s="1403">
        <f t="shared" si="5"/>
        <v>0</v>
      </c>
      <c r="M10" s="1401">
        <f t="shared" si="6"/>
        <v>0</v>
      </c>
      <c r="N10" s="1401">
        <f t="shared" si="7"/>
        <v>0</v>
      </c>
      <c r="O10" s="1401">
        <f t="shared" si="8"/>
        <v>0</v>
      </c>
      <c r="P10" s="1032"/>
      <c r="Q10" s="1289">
        <v>2017</v>
      </c>
      <c r="R10" s="1322">
        <v>50.32</v>
      </c>
      <c r="S10" s="1323">
        <v>56.7</v>
      </c>
      <c r="T10" s="1323">
        <v>52.83</v>
      </c>
      <c r="U10" s="1323">
        <v>56.3</v>
      </c>
      <c r="V10" s="1323">
        <v>52.36</v>
      </c>
      <c r="W10" s="1323">
        <f>(Worksheet!D8/Worksheet!H4)</f>
        <v>50.4</v>
      </c>
      <c r="X10" s="1323">
        <f>(Worksheet!D9/Worksheet!I4)</f>
        <v>40.75</v>
      </c>
      <c r="Y10" s="1323">
        <f>(Worksheet!D10/Worksheet!J4)</f>
        <v>41.304347826086953</v>
      </c>
      <c r="Z10" s="1323">
        <f>(Worksheet!D14/Worksheet!K4)</f>
        <v>45.8</v>
      </c>
      <c r="AA10" s="1323">
        <f>(Worksheet!D15/Worksheet!L4)</f>
        <v>49.409090909090907</v>
      </c>
      <c r="AB10" s="1323">
        <f>(Worksheet!D16/Worksheet!M4)</f>
        <v>41.904761904761905</v>
      </c>
      <c r="AC10" s="1323">
        <f>(Worksheet!D17/Worksheet!N4)</f>
        <v>41.65</v>
      </c>
      <c r="AD10" s="1314">
        <f t="shared" ref="AD10" si="9">SUM(R10:AC10)/12</f>
        <v>48.310683386661651</v>
      </c>
      <c r="AE10" s="1308"/>
    </row>
    <row r="11" spans="1:31" ht="13.5" thickBot="1" x14ac:dyDescent="0.35">
      <c r="A11" s="72" t="s">
        <v>27</v>
      </c>
      <c r="B11" s="73">
        <f>SUM(B5:B10)</f>
        <v>4</v>
      </c>
      <c r="C11" s="1060">
        <f t="shared" ref="C11:I11" si="10">SUM(C5:C10)</f>
        <v>1</v>
      </c>
      <c r="D11" s="73">
        <f t="shared" si="10"/>
        <v>9</v>
      </c>
      <c r="E11" s="1060">
        <f t="shared" si="10"/>
        <v>1</v>
      </c>
      <c r="F11" s="73">
        <f t="shared" si="10"/>
        <v>13</v>
      </c>
      <c r="G11" s="1061">
        <f t="shared" si="10"/>
        <v>0.30769230769230771</v>
      </c>
      <c r="H11" s="73">
        <f t="shared" si="10"/>
        <v>9</v>
      </c>
      <c r="I11" s="73">
        <f t="shared" si="10"/>
        <v>22</v>
      </c>
      <c r="J11" s="73">
        <f>SUM(J5:J10)</f>
        <v>34</v>
      </c>
      <c r="K11" s="1060"/>
      <c r="L11" s="1060">
        <f>SUM(L5:L10)</f>
        <v>1</v>
      </c>
      <c r="M11" s="118">
        <f>IF(B11&gt;0,IF(I11&gt;0,B11/I11,0),0)</f>
        <v>0.18181818181818182</v>
      </c>
      <c r="N11" s="120">
        <f>IF(D11&gt;0,IF(I11&gt;0,D11/I11,0),0)</f>
        <v>0.40909090909090912</v>
      </c>
      <c r="O11" s="120">
        <f>IF(H11&gt;0,IF(I11&gt;0,H11/I11,0),0)</f>
        <v>0.40909090909090912</v>
      </c>
      <c r="P11" s="1032"/>
      <c r="Q11" s="1289">
        <v>2018</v>
      </c>
      <c r="R11" s="1324">
        <f>(Worksheet!D20/Worksheet!H8)</f>
        <v>58.31818181818182</v>
      </c>
      <c r="S11" s="1303">
        <f>(Worksheet!D21/Worksheet!I8)</f>
        <v>62.05</v>
      </c>
      <c r="T11" s="1302">
        <v>61.14</v>
      </c>
      <c r="U11" s="1340">
        <v>61.29</v>
      </c>
      <c r="V11" s="1302">
        <v>57.82</v>
      </c>
      <c r="W11" s="1302">
        <v>56.33</v>
      </c>
      <c r="X11" s="1303">
        <v>41.05</v>
      </c>
      <c r="Y11" s="1303">
        <v>45.65</v>
      </c>
      <c r="Z11" s="1303">
        <v>40.53</v>
      </c>
      <c r="AA11" s="1303">
        <v>45.95</v>
      </c>
      <c r="AB11" s="1303">
        <v>48.11</v>
      </c>
      <c r="AC11" s="1303">
        <v>47.25</v>
      </c>
      <c r="AD11" s="1314">
        <f>SUM(R11:AC11)/12</f>
        <v>52.124015151515152</v>
      </c>
      <c r="AE11" s="1308">
        <v>5212</v>
      </c>
    </row>
    <row r="12" spans="1:31" ht="13.5" thickTop="1" x14ac:dyDescent="0.3">
      <c r="B12" s="1747"/>
      <c r="C12" s="1747"/>
      <c r="D12" s="1747"/>
      <c r="E12" s="1747"/>
      <c r="F12" s="1747"/>
      <c r="G12" s="1747"/>
      <c r="H12" s="1747"/>
      <c r="I12" s="1747"/>
      <c r="J12" s="1747"/>
      <c r="K12" s="1747"/>
      <c r="L12" s="1747"/>
      <c r="M12" s="1747"/>
      <c r="N12" s="1035"/>
      <c r="O12" s="1036"/>
      <c r="P12" s="1032"/>
      <c r="Q12" s="1289">
        <v>2019</v>
      </c>
      <c r="R12" s="1282">
        <v>52.68</v>
      </c>
      <c r="S12" s="407">
        <v>44.05</v>
      </c>
      <c r="T12" s="407">
        <v>42</v>
      </c>
      <c r="U12" s="407">
        <v>39.090000000000003</v>
      </c>
      <c r="V12" s="407">
        <v>39.29</v>
      </c>
      <c r="W12" s="407">
        <v>37.299999999999997</v>
      </c>
      <c r="X12" s="407">
        <v>33.729999999999997</v>
      </c>
      <c r="Y12" s="407">
        <v>39.950000000000003</v>
      </c>
      <c r="Z12" s="407">
        <v>34.6</v>
      </c>
      <c r="AA12" s="407">
        <v>40.270000000000003</v>
      </c>
      <c r="AB12" s="407">
        <v>33.9</v>
      </c>
      <c r="AC12" s="407">
        <v>39.54</v>
      </c>
      <c r="AD12" s="1314">
        <f>SUM(R12:AC12)/12</f>
        <v>39.699999999999996</v>
      </c>
      <c r="AE12" s="1309"/>
    </row>
    <row r="13" spans="1:31" ht="18.5" x14ac:dyDescent="0.45">
      <c r="A13" s="75"/>
      <c r="B13" s="98" t="s">
        <v>26</v>
      </c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1526" t="s">
        <v>60</v>
      </c>
      <c r="N13" s="1527"/>
      <c r="O13" s="1528"/>
      <c r="P13" s="1032"/>
      <c r="Q13" s="1289">
        <v>2020</v>
      </c>
      <c r="R13" s="1287">
        <v>51.38</v>
      </c>
      <c r="S13" s="549">
        <v>46.5</v>
      </c>
      <c r="T13" s="549">
        <v>39.5</v>
      </c>
      <c r="U13" s="549">
        <v>34.18</v>
      </c>
      <c r="V13" s="1588">
        <v>34.19</v>
      </c>
      <c r="W13" s="1588">
        <v>27.59</v>
      </c>
      <c r="X13" s="1588">
        <v>26.13</v>
      </c>
      <c r="Y13" s="1588">
        <v>34.700000000000003</v>
      </c>
      <c r="Z13" s="549">
        <v>32.14</v>
      </c>
      <c r="AA13" s="549">
        <v>28.27</v>
      </c>
      <c r="AB13" s="549">
        <v>31.9</v>
      </c>
      <c r="AC13" s="549">
        <v>32.24</v>
      </c>
      <c r="AD13" s="1288">
        <f>SUM(R13:AC13)/12</f>
        <v>34.893333333333331</v>
      </c>
      <c r="AE13" s="1309"/>
    </row>
    <row r="14" spans="1:31" ht="26" x14ac:dyDescent="0.3">
      <c r="A14" s="66" t="s">
        <v>22</v>
      </c>
      <c r="B14" s="67" t="s">
        <v>365</v>
      </c>
      <c r="C14" s="68" t="s">
        <v>1</v>
      </c>
      <c r="D14" s="66" t="s">
        <v>366</v>
      </c>
      <c r="E14" s="69" t="s">
        <v>1</v>
      </c>
      <c r="F14" s="66" t="s">
        <v>10</v>
      </c>
      <c r="G14" s="68" t="s">
        <v>23</v>
      </c>
      <c r="H14" s="69" t="s">
        <v>367</v>
      </c>
      <c r="I14" s="66" t="s">
        <v>369</v>
      </c>
      <c r="J14" s="66" t="s">
        <v>368</v>
      </c>
      <c r="K14" s="446"/>
      <c r="L14" s="68" t="s">
        <v>24</v>
      </c>
      <c r="M14" s="109" t="s">
        <v>14</v>
      </c>
      <c r="N14" s="109" t="s">
        <v>2</v>
      </c>
      <c r="O14" s="109" t="s">
        <v>3</v>
      </c>
      <c r="P14" s="1033"/>
      <c r="Q14" s="1289">
        <v>2021</v>
      </c>
      <c r="R14" s="1283">
        <v>39.75</v>
      </c>
      <c r="S14" s="1284">
        <v>46.7</v>
      </c>
      <c r="T14" s="1284"/>
      <c r="U14" s="1284">
        <v>37.67</v>
      </c>
      <c r="V14" s="1625">
        <v>35.1</v>
      </c>
      <c r="W14" s="1625">
        <v>37.869999999999997</v>
      </c>
      <c r="X14" s="1625">
        <v>39.86</v>
      </c>
      <c r="Y14" s="1625">
        <v>53.23</v>
      </c>
      <c r="Z14" s="1284">
        <v>44.95</v>
      </c>
      <c r="AA14" s="1284">
        <v>38.090000000000003</v>
      </c>
      <c r="AB14" s="1284">
        <v>34.549999999999997</v>
      </c>
      <c r="AC14" s="1284">
        <v>32.049999999999997</v>
      </c>
      <c r="AD14" s="1288">
        <f>SUM(R14:AC14)/11</f>
        <v>39.983636363636371</v>
      </c>
      <c r="AE14" s="1309"/>
    </row>
    <row r="15" spans="1:31" x14ac:dyDescent="0.3">
      <c r="A15" s="70"/>
      <c r="B15" s="1404"/>
      <c r="C15" s="109"/>
      <c r="D15" s="1405"/>
      <c r="E15" s="109"/>
      <c r="F15" s="1404"/>
      <c r="G15" s="109"/>
      <c r="H15" s="1405"/>
      <c r="I15" s="1405"/>
      <c r="J15" s="1405"/>
      <c r="K15" s="1405"/>
      <c r="L15" s="1450"/>
      <c r="M15" s="109"/>
      <c r="N15" s="109"/>
      <c r="O15" s="109"/>
      <c r="P15" s="1032"/>
      <c r="Q15" s="1289">
        <v>2022</v>
      </c>
      <c r="R15" s="1270">
        <f>(I80+I95+DATA!GI7)/Worksheet!H12</f>
        <v>41.25</v>
      </c>
      <c r="S15" s="410"/>
      <c r="T15" s="410"/>
      <c r="U15" s="410"/>
      <c r="V15" s="410"/>
      <c r="W15" s="410"/>
      <c r="X15" s="410"/>
      <c r="Y15" s="410"/>
      <c r="Z15" s="410"/>
      <c r="AA15" s="410"/>
      <c r="AB15" s="410"/>
      <c r="AC15" s="410"/>
      <c r="AD15" s="1288">
        <f>SUM(R15:AC15)/1</f>
        <v>41.25</v>
      </c>
      <c r="AE15" s="1310"/>
    </row>
    <row r="16" spans="1:31" x14ac:dyDescent="0.3">
      <c r="A16" s="70" t="str">
        <f>DATA!$AQ$3</f>
        <v>U002JEREMY</v>
      </c>
      <c r="B16" s="1040">
        <f>DATA!$AQ$5</f>
        <v>1</v>
      </c>
      <c r="C16" s="1041">
        <f>IF(B16&gt;0,B16/B$20,0)</f>
        <v>0.25</v>
      </c>
      <c r="D16" s="1040">
        <f>DATA!$AR$5</f>
        <v>1</v>
      </c>
      <c r="E16" s="1041">
        <f>IF(D16&gt;0,ROUND(D16/D$20,4),0)</f>
        <v>1</v>
      </c>
      <c r="F16" s="1042">
        <f>B16+D16</f>
        <v>2</v>
      </c>
      <c r="G16" s="1041">
        <f>IF(B16&gt;0,B16/$F$20,0)</f>
        <v>0.2</v>
      </c>
      <c r="H16" s="1040">
        <f>DATA!$AS$5</f>
        <v>3</v>
      </c>
      <c r="I16" s="1042">
        <f>F16+H16</f>
        <v>5</v>
      </c>
      <c r="J16" s="1040">
        <f>(DATA!BA5)</f>
        <v>7</v>
      </c>
      <c r="K16" s="1042"/>
      <c r="L16" s="1044">
        <f>IF(I16&gt;0,I16/I$20,0)</f>
        <v>0.26315789473684209</v>
      </c>
      <c r="M16" s="1041">
        <f>IF(B16&lt;&gt;0,$B16/$I16,0)</f>
        <v>0.2</v>
      </c>
      <c r="N16" s="1041">
        <f t="shared" ref="N16:N18" si="11">IF($D16&lt;&gt;0,$D16/$I16,0)</f>
        <v>0.2</v>
      </c>
      <c r="O16" s="1041">
        <f t="shared" ref="O16:O18" si="12">IF($H16&lt;&gt;0,$H16/$I16,0)</f>
        <v>0.6</v>
      </c>
      <c r="P16" s="1032"/>
      <c r="Q16" s="1289"/>
      <c r="R16" s="1270"/>
      <c r="S16" s="410"/>
      <c r="T16" s="410"/>
      <c r="U16" s="410"/>
      <c r="V16" s="410"/>
      <c r="W16" s="410"/>
      <c r="X16" s="410"/>
      <c r="Y16" s="410"/>
      <c r="Z16" s="410"/>
      <c r="AA16" s="410"/>
      <c r="AB16" s="410"/>
      <c r="AC16" s="410"/>
      <c r="AD16" s="1280"/>
      <c r="AE16" s="1310"/>
    </row>
    <row r="17" spans="1:31" s="445" customFormat="1" x14ac:dyDescent="0.3">
      <c r="A17" s="450" t="s">
        <v>325</v>
      </c>
      <c r="B17" s="1040">
        <f>DATA!$AC$5</f>
        <v>2</v>
      </c>
      <c r="C17" s="1041">
        <f t="shared" ref="C17:C18" si="13">IF(B17&gt;0,B17/B$20,0)</f>
        <v>0.5</v>
      </c>
      <c r="D17" s="1040">
        <f>DATA!$AD$5</f>
        <v>0</v>
      </c>
      <c r="E17" s="1041">
        <f t="shared" ref="E17:E18" si="14">IF(D17&gt;0,ROUND(D17/D$20,4),0)</f>
        <v>0</v>
      </c>
      <c r="F17" s="1042">
        <f>B17+D17</f>
        <v>2</v>
      </c>
      <c r="G17" s="1041">
        <f>IF(B17&gt;0,B17/$F$20,0)</f>
        <v>0.4</v>
      </c>
      <c r="H17" s="1040">
        <f>DATA!$AE$5</f>
        <v>5</v>
      </c>
      <c r="I17" s="1042">
        <f>F17+H17</f>
        <v>7</v>
      </c>
      <c r="J17" s="1536">
        <f>(DATA!AM5)</f>
        <v>8</v>
      </c>
      <c r="K17" s="1045"/>
      <c r="L17" s="1044">
        <f t="shared" ref="L17:L18" si="15">IF(I17&gt;0,I17/I$20,0)</f>
        <v>0.36842105263157893</v>
      </c>
      <c r="M17" s="1041">
        <f t="shared" ref="M17:M18" si="16">IF(B17&lt;&gt;0,$B17/$I17,0)</f>
        <v>0.2857142857142857</v>
      </c>
      <c r="N17" s="1041">
        <f t="shared" si="11"/>
        <v>0</v>
      </c>
      <c r="O17" s="1041">
        <f t="shared" si="12"/>
        <v>0.7142857142857143</v>
      </c>
      <c r="P17" s="1032"/>
      <c r="Q17" s="1289"/>
      <c r="R17" s="410"/>
      <c r="S17" s="410"/>
      <c r="T17" s="410"/>
      <c r="U17" s="410"/>
      <c r="V17" s="410"/>
      <c r="W17" s="410"/>
      <c r="X17" s="410"/>
      <c r="Y17" s="410"/>
      <c r="Z17" s="410"/>
      <c r="AA17" s="410"/>
      <c r="AB17" s="410"/>
      <c r="AC17" s="410"/>
      <c r="AD17" s="1280"/>
      <c r="AE17" s="1310"/>
    </row>
    <row r="18" spans="1:31" s="445" customFormat="1" x14ac:dyDescent="0.3">
      <c r="A18" s="450" t="s">
        <v>375</v>
      </c>
      <c r="B18" s="1553">
        <f>DATA!$Q$5</f>
        <v>1</v>
      </c>
      <c r="C18" s="1041">
        <f t="shared" si="13"/>
        <v>0.25</v>
      </c>
      <c r="D18" s="1553">
        <f>DATA!$R$5</f>
        <v>0</v>
      </c>
      <c r="E18" s="1041">
        <f t="shared" si="14"/>
        <v>0</v>
      </c>
      <c r="F18" s="1558">
        <f>+SUM(B18+D18)</f>
        <v>1</v>
      </c>
      <c r="G18" s="1041">
        <f>IF(B18&gt;0,B18/$F$20,0)</f>
        <v>0.2</v>
      </c>
      <c r="H18" s="1553">
        <f>DATA!$S$5</f>
        <v>6</v>
      </c>
      <c r="I18" s="1040">
        <f>F18+H18</f>
        <v>7</v>
      </c>
      <c r="J18" s="1536">
        <f>(DATA!Z5)</f>
        <v>8</v>
      </c>
      <c r="K18" s="1554"/>
      <c r="L18" s="1044">
        <f t="shared" si="15"/>
        <v>0.36842105263157893</v>
      </c>
      <c r="M18" s="1041">
        <f t="shared" si="16"/>
        <v>0.14285714285714285</v>
      </c>
      <c r="N18" s="1041">
        <f t="shared" si="11"/>
        <v>0</v>
      </c>
      <c r="O18" s="1041">
        <f t="shared" si="12"/>
        <v>0.8571428571428571</v>
      </c>
      <c r="P18" s="1034" t="s">
        <v>323</v>
      </c>
      <c r="Q18" s="1289"/>
      <c r="R18" s="410"/>
      <c r="S18" s="410"/>
      <c r="T18" s="410"/>
      <c r="U18" s="410"/>
      <c r="V18" s="410"/>
      <c r="W18" s="410"/>
      <c r="X18" s="410"/>
      <c r="Y18" s="410"/>
      <c r="Z18" s="410"/>
      <c r="AA18" s="410" t="s">
        <v>323</v>
      </c>
      <c r="AB18" s="410"/>
      <c r="AC18" s="410"/>
      <c r="AD18" s="1280"/>
      <c r="AE18" s="1310"/>
    </row>
    <row r="19" spans="1:31" x14ac:dyDescent="0.3">
      <c r="A19" s="70"/>
      <c r="B19" s="1404"/>
      <c r="C19" s="109"/>
      <c r="D19" s="1404"/>
      <c r="E19" s="109"/>
      <c r="F19" s="1405"/>
      <c r="G19" s="109"/>
      <c r="H19" s="1405"/>
      <c r="I19" s="1405"/>
      <c r="J19" s="1405"/>
      <c r="K19" s="1405"/>
      <c r="L19" s="1450"/>
      <c r="M19" s="109"/>
      <c r="N19" s="109"/>
      <c r="O19" s="109"/>
      <c r="P19" s="1034"/>
      <c r="Q19" s="1289"/>
      <c r="R19" s="1270"/>
      <c r="S19" s="410"/>
      <c r="T19" s="410"/>
      <c r="U19" s="410"/>
      <c r="V19" s="410"/>
      <c r="W19" s="410"/>
      <c r="X19" s="410"/>
      <c r="Y19" s="410"/>
      <c r="Z19" s="410"/>
      <c r="AA19" s="410"/>
      <c r="AB19" s="410"/>
      <c r="AC19" s="410"/>
      <c r="AD19" s="1306" t="s">
        <v>386</v>
      </c>
      <c r="AE19" s="1310"/>
    </row>
    <row r="20" spans="1:31" ht="14.25" customHeight="1" thickBot="1" x14ac:dyDescent="0.35">
      <c r="A20" s="72" t="s">
        <v>27</v>
      </c>
      <c r="B20" s="73">
        <f>SUM(B15:B18)</f>
        <v>4</v>
      </c>
      <c r="C20" s="1560">
        <f t="shared" ref="C20:L20" si="17">SUM(C15:C18)</f>
        <v>1</v>
      </c>
      <c r="D20" s="73">
        <f t="shared" si="17"/>
        <v>1</v>
      </c>
      <c r="E20" s="1559">
        <f t="shared" si="17"/>
        <v>1</v>
      </c>
      <c r="F20" s="73">
        <f t="shared" si="17"/>
        <v>5</v>
      </c>
      <c r="G20" s="1560">
        <f t="shared" si="17"/>
        <v>0.8</v>
      </c>
      <c r="H20" s="73">
        <f t="shared" si="17"/>
        <v>14</v>
      </c>
      <c r="I20" s="73">
        <f t="shared" si="17"/>
        <v>19</v>
      </c>
      <c r="J20" s="73">
        <f t="shared" si="17"/>
        <v>23</v>
      </c>
      <c r="K20" s="73">
        <f t="shared" si="17"/>
        <v>0</v>
      </c>
      <c r="L20" s="1560">
        <f t="shared" si="17"/>
        <v>1</v>
      </c>
      <c r="M20" s="118">
        <f>IF(B20&gt;0,IF(I20&gt;0,B20/I20,0),0)</f>
        <v>0.21052631578947367</v>
      </c>
      <c r="N20" s="120">
        <f>IF(D20&gt;0,IF(I20&gt;0,D20/I20,0),0)</f>
        <v>5.2631578947368418E-2</v>
      </c>
      <c r="O20" s="120">
        <f>IF(H20&gt;0,IF(I20&gt;0,H20/I20,0),0)</f>
        <v>0.73684210526315785</v>
      </c>
      <c r="P20" s="1034"/>
      <c r="Q20" s="1289" t="s">
        <v>11</v>
      </c>
      <c r="R20" s="1280" t="s">
        <v>328</v>
      </c>
      <c r="S20" s="1280" t="s">
        <v>329</v>
      </c>
      <c r="T20" s="1280" t="s">
        <v>330</v>
      </c>
      <c r="U20" s="1280" t="s">
        <v>331</v>
      </c>
      <c r="V20" s="1280" t="s">
        <v>332</v>
      </c>
      <c r="W20" s="1280" t="s">
        <v>333</v>
      </c>
      <c r="X20" s="1280" t="s">
        <v>334</v>
      </c>
      <c r="Y20" s="1280" t="s">
        <v>335</v>
      </c>
      <c r="Z20" s="1280" t="s">
        <v>336</v>
      </c>
      <c r="AA20" s="1280" t="s">
        <v>337</v>
      </c>
      <c r="AB20" s="1280" t="s">
        <v>338</v>
      </c>
      <c r="AC20" s="1280" t="s">
        <v>339</v>
      </c>
      <c r="AD20" s="1627" t="s">
        <v>387</v>
      </c>
      <c r="AE20" s="1310"/>
    </row>
    <row r="21" spans="1:31" s="79" customFormat="1" ht="13.5" thickTop="1" x14ac:dyDescent="0.3">
      <c r="A21" s="60"/>
      <c r="B21" s="77"/>
      <c r="C21" s="59"/>
      <c r="D21" s="78"/>
      <c r="E21" s="59"/>
      <c r="F21" s="78"/>
      <c r="G21" s="59"/>
      <c r="H21" s="78"/>
      <c r="I21" s="78"/>
      <c r="J21" s="78"/>
      <c r="L21" s="103"/>
      <c r="M21" s="1532"/>
      <c r="N21" s="63"/>
      <c r="O21" s="1037"/>
      <c r="P21" s="1032"/>
      <c r="Q21" s="1289">
        <v>2013</v>
      </c>
      <c r="R21" s="1290">
        <v>19.36</v>
      </c>
      <c r="S21" s="1290">
        <v>17.8</v>
      </c>
      <c r="T21" s="1290">
        <v>18.329999999999998</v>
      </c>
      <c r="U21" s="1290">
        <v>20.77</v>
      </c>
      <c r="V21" s="1290">
        <v>18.86</v>
      </c>
      <c r="W21" s="1290">
        <v>19.100000000000001</v>
      </c>
      <c r="X21" s="1290">
        <v>20.95</v>
      </c>
      <c r="Y21" s="1290">
        <v>19.68</v>
      </c>
      <c r="Z21" s="1290">
        <v>20.5</v>
      </c>
      <c r="AA21" s="1290">
        <v>19.22</v>
      </c>
      <c r="AB21" s="1290">
        <v>19.850000000000001</v>
      </c>
      <c r="AC21" s="1290">
        <v>20.8</v>
      </c>
      <c r="AD21" s="1325">
        <f t="shared" ref="AD21:AD28" si="18">SUM(R21:AC21)/12</f>
        <v>19.601666666666667</v>
      </c>
      <c r="AE21" s="1310"/>
    </row>
    <row r="22" spans="1:31" s="79" customFormat="1" ht="18.75" customHeight="1" x14ac:dyDescent="0.45">
      <c r="A22" s="80"/>
      <c r="B22" s="99" t="s">
        <v>38</v>
      </c>
      <c r="C22" s="81"/>
      <c r="D22" s="81"/>
      <c r="E22" s="81"/>
      <c r="F22" s="81"/>
      <c r="G22" s="81"/>
      <c r="H22" s="81"/>
      <c r="I22" s="81"/>
      <c r="J22" s="81"/>
      <c r="K22" s="81"/>
      <c r="L22" s="104"/>
      <c r="M22" s="1529" t="s">
        <v>60</v>
      </c>
      <c r="N22" s="1530"/>
      <c r="O22" s="1531"/>
      <c r="P22" s="1032"/>
      <c r="Q22" s="1289">
        <v>2014</v>
      </c>
      <c r="R22" s="1293">
        <v>18.95</v>
      </c>
      <c r="S22" s="1294">
        <v>23.5</v>
      </c>
      <c r="T22" s="1294">
        <v>22.43</v>
      </c>
      <c r="U22" s="1294">
        <v>25.41</v>
      </c>
      <c r="V22" s="1294">
        <v>21.19</v>
      </c>
      <c r="W22" s="1294">
        <v>21.7</v>
      </c>
      <c r="X22" s="1294">
        <v>18</v>
      </c>
      <c r="Y22" s="1294">
        <v>19.38</v>
      </c>
      <c r="Z22" s="1294">
        <v>20.57</v>
      </c>
      <c r="AA22" s="1294">
        <v>17.52</v>
      </c>
      <c r="AB22" s="1294">
        <v>17.579999999999998</v>
      </c>
      <c r="AC22" s="1294">
        <v>15.67</v>
      </c>
      <c r="AD22" s="1325">
        <f t="shared" si="18"/>
        <v>20.158333333333328</v>
      </c>
      <c r="AE22" s="1311"/>
    </row>
    <row r="23" spans="1:31" ht="26" x14ac:dyDescent="0.3">
      <c r="A23" s="82"/>
      <c r="B23" s="67" t="s">
        <v>370</v>
      </c>
      <c r="C23" s="57" t="s">
        <v>1</v>
      </c>
      <c r="D23" s="1535" t="s">
        <v>371</v>
      </c>
      <c r="E23" s="69" t="s">
        <v>1</v>
      </c>
      <c r="F23" s="66" t="s">
        <v>10</v>
      </c>
      <c r="G23" s="68" t="s">
        <v>23</v>
      </c>
      <c r="H23" s="66" t="s">
        <v>31</v>
      </c>
      <c r="I23" s="66" t="s">
        <v>372</v>
      </c>
      <c r="J23" s="66" t="s">
        <v>363</v>
      </c>
      <c r="K23" s="446"/>
      <c r="L23" s="68" t="s">
        <v>24</v>
      </c>
      <c r="M23" s="109" t="s">
        <v>14</v>
      </c>
      <c r="N23" s="109" t="s">
        <v>2</v>
      </c>
      <c r="O23" s="109" t="s">
        <v>3</v>
      </c>
      <c r="P23" s="1033"/>
      <c r="Q23" s="1289">
        <v>2015</v>
      </c>
      <c r="R23" s="1295">
        <v>15.9</v>
      </c>
      <c r="S23" s="1296">
        <v>15.5</v>
      </c>
      <c r="T23" s="1296">
        <v>16.45</v>
      </c>
      <c r="U23" s="1296">
        <v>18.309999999999999</v>
      </c>
      <c r="V23" s="1296">
        <v>16.64</v>
      </c>
      <c r="W23" s="1296">
        <v>19</v>
      </c>
      <c r="X23" s="1296">
        <v>16.82</v>
      </c>
      <c r="Y23" s="1296">
        <v>16.27</v>
      </c>
      <c r="Z23" s="1296">
        <v>14.76</v>
      </c>
      <c r="AA23" s="1296">
        <v>15.19</v>
      </c>
      <c r="AB23" s="1296">
        <v>19.22</v>
      </c>
      <c r="AC23" s="1296">
        <v>18.11</v>
      </c>
      <c r="AD23" s="1325">
        <f t="shared" si="18"/>
        <v>16.8475</v>
      </c>
      <c r="AE23" s="1312"/>
    </row>
    <row r="24" spans="1:31" x14ac:dyDescent="0.3">
      <c r="A24" s="70" t="s">
        <v>0</v>
      </c>
      <c r="B24" s="1040">
        <f>B11</f>
        <v>4</v>
      </c>
      <c r="C24" s="1041">
        <f>IF(B24&gt;0,B24/B$28,0)</f>
        <v>0.44444444444444442</v>
      </c>
      <c r="D24" s="1040">
        <f>D11</f>
        <v>9</v>
      </c>
      <c r="E24" s="1041">
        <f>IF(D24&gt;0,D24/D$28,0)</f>
        <v>0.9</v>
      </c>
      <c r="F24" s="1042">
        <f>B24+D24</f>
        <v>13</v>
      </c>
      <c r="G24" s="1041">
        <f>IF(F24&gt;0,B24/F$28,0)</f>
        <v>0.21052631578947367</v>
      </c>
      <c r="H24" s="1040">
        <f>H11</f>
        <v>9</v>
      </c>
      <c r="I24" s="1042">
        <f>I11</f>
        <v>22</v>
      </c>
      <c r="J24" s="1040">
        <f>(J11)</f>
        <v>34</v>
      </c>
      <c r="K24" s="1042"/>
      <c r="L24" s="1044">
        <f>IF(I24&gt;0,I24/I$28,0)</f>
        <v>0.5</v>
      </c>
      <c r="M24" s="1041">
        <f>IF(B24&lt;&gt;0,$B24/$I24,0)</f>
        <v>0.18181818181818182</v>
      </c>
      <c r="N24" s="1041">
        <f>IF($D24&lt;&gt;0,$D24/$I24,0)</f>
        <v>0.40909090909090912</v>
      </c>
      <c r="O24" s="1041">
        <f>IF($H24&lt;&gt;0,$H24/$I24,0)</f>
        <v>0.40909090909090912</v>
      </c>
      <c r="P24" s="1032"/>
      <c r="Q24" s="1289">
        <v>2016</v>
      </c>
      <c r="R24" s="1297">
        <v>17.5</v>
      </c>
      <c r="S24" s="1298">
        <v>16.95</v>
      </c>
      <c r="T24" s="1298">
        <v>18.22</v>
      </c>
      <c r="U24" s="1298">
        <v>19.14</v>
      </c>
      <c r="V24" s="1298">
        <v>18.62</v>
      </c>
      <c r="W24" s="1298">
        <v>21.86</v>
      </c>
      <c r="X24" s="1298">
        <v>17.7</v>
      </c>
      <c r="Y24" s="1298">
        <v>22.17</v>
      </c>
      <c r="Z24" s="1298">
        <v>17.760000000000002</v>
      </c>
      <c r="AA24" s="1298">
        <v>17.43</v>
      </c>
      <c r="AB24" s="1298">
        <v>15</v>
      </c>
      <c r="AC24" s="1298">
        <v>14.36</v>
      </c>
      <c r="AD24" s="1325">
        <f t="shared" si="18"/>
        <v>18.05916666666667</v>
      </c>
      <c r="AE24" s="1307"/>
    </row>
    <row r="25" spans="1:31" x14ac:dyDescent="0.3">
      <c r="A25" s="70" t="s">
        <v>11</v>
      </c>
      <c r="B25" s="1040">
        <f>B20</f>
        <v>4</v>
      </c>
      <c r="C25" s="1041">
        <f>IF(B25&gt;0,B25/B$28,0)</f>
        <v>0.44444444444444442</v>
      </c>
      <c r="D25" s="1042">
        <f>D20</f>
        <v>1</v>
      </c>
      <c r="E25" s="1041">
        <f>IF(D25&gt;0,D25/D$28,0)</f>
        <v>0.1</v>
      </c>
      <c r="F25" s="1042">
        <f>B25+D25</f>
        <v>5</v>
      </c>
      <c r="G25" s="1041">
        <f>IF(F25&gt;0,B25/F$28,0)</f>
        <v>0.21052631578947367</v>
      </c>
      <c r="H25" s="1042">
        <f>H20</f>
        <v>14</v>
      </c>
      <c r="I25" s="1042">
        <f>I20</f>
        <v>19</v>
      </c>
      <c r="J25" s="1040">
        <f>(J20)</f>
        <v>23</v>
      </c>
      <c r="K25" s="1042"/>
      <c r="L25" s="1044">
        <f>IF(I25&gt;0,I25/I$28,0)</f>
        <v>0.43181818181818182</v>
      </c>
      <c r="M25" s="1041">
        <f>IF(B25&lt;&gt;0,$B25/$I25,0)</f>
        <v>0.21052631578947367</v>
      </c>
      <c r="N25" s="1041">
        <f>IF($D25&lt;&gt;0,$D25/$I25,0)</f>
        <v>5.2631578947368418E-2</v>
      </c>
      <c r="O25" s="1041">
        <f>IF($H25&lt;&gt;0,$H25/$I25,0)</f>
        <v>0.73684210526315785</v>
      </c>
      <c r="P25" s="1032"/>
      <c r="Q25" s="1289">
        <v>2017</v>
      </c>
      <c r="R25" s="1291">
        <v>19.52</v>
      </c>
      <c r="S25" s="1292">
        <v>18.059999999999999</v>
      </c>
      <c r="T25" s="1292">
        <v>14.74</v>
      </c>
      <c r="U25" s="1292">
        <v>18.2</v>
      </c>
      <c r="V25" s="1292">
        <v>19.73</v>
      </c>
      <c r="W25" s="1292">
        <f>(Worksheet!E8/Worksheet!H4)</f>
        <v>21.5</v>
      </c>
      <c r="X25" s="1292">
        <f>(Worksheet!E9/Worksheet!I4)</f>
        <v>20.2</v>
      </c>
      <c r="Y25" s="1292">
        <f>(Worksheet!E10/Worksheet!J4)</f>
        <v>22.826086956521738</v>
      </c>
      <c r="Z25" s="1292">
        <f>(Worksheet!E14/Worksheet!K4)</f>
        <v>18.899999999999999</v>
      </c>
      <c r="AA25" s="1292">
        <f>(Worksheet!E15/Worksheet!L4)</f>
        <v>18.772727272727273</v>
      </c>
      <c r="AB25" s="1292">
        <f>(Worksheet!E16/Worksheet!M4)</f>
        <v>18.285714285714285</v>
      </c>
      <c r="AC25" s="1292">
        <f>(Worksheet!E17/Worksheet!N4)</f>
        <v>19</v>
      </c>
      <c r="AD25" s="1325">
        <f t="shared" si="18"/>
        <v>19.144544042913608</v>
      </c>
      <c r="AE25" s="1313"/>
    </row>
    <row r="26" spans="1:31" x14ac:dyDescent="0.3">
      <c r="A26" s="70" t="s">
        <v>324</v>
      </c>
      <c r="B26" s="1040">
        <f>DATA!$FY$5</f>
        <v>1</v>
      </c>
      <c r="C26" s="1041">
        <f>IF(B26&gt;0,B26/B$28,0)</f>
        <v>0.1111111111111111</v>
      </c>
      <c r="D26" s="1042">
        <f>DATA!$FZ$5</f>
        <v>0</v>
      </c>
      <c r="E26" s="1041">
        <f>IF(D26&gt;0,D26/D$28,0)</f>
        <v>0</v>
      </c>
      <c r="F26" s="1042">
        <f>B26+D26</f>
        <v>1</v>
      </c>
      <c r="G26" s="1041">
        <f>IF(F26&gt;0,B26/F$28,0)</f>
        <v>5.2631578947368418E-2</v>
      </c>
      <c r="H26" s="1042">
        <f>DATA!$GA$5</f>
        <v>2</v>
      </c>
      <c r="I26" s="1042">
        <f>F26+H26</f>
        <v>3</v>
      </c>
      <c r="J26" s="1042">
        <f>(I26)</f>
        <v>3</v>
      </c>
      <c r="K26" s="1042"/>
      <c r="L26" s="1044">
        <f>IF(I26&gt;0,I26/I$28,0)</f>
        <v>6.8181818181818177E-2</v>
      </c>
      <c r="M26" s="1041">
        <f>IF(B26&lt;&gt;0,$B26/$I26,0)</f>
        <v>0.33333333333333331</v>
      </c>
      <c r="N26" s="1041">
        <f>IF($D26&lt;&gt;0,$D26/$I26,0)</f>
        <v>0</v>
      </c>
      <c r="O26" s="1041">
        <f>IF($H26&lt;&gt;0,$H26/$I26,0)</f>
        <v>0.66666666666666663</v>
      </c>
      <c r="P26" s="1032"/>
      <c r="Q26" s="1289">
        <v>2018</v>
      </c>
      <c r="R26" s="1301">
        <f>(Worksheet!E20/Worksheet!H8)</f>
        <v>16.59090909090909</v>
      </c>
      <c r="S26" s="1302">
        <f>(Worksheet!E21/Worksheet!I8)</f>
        <v>19.45</v>
      </c>
      <c r="T26" s="1302">
        <v>17.59</v>
      </c>
      <c r="U26" s="1302">
        <v>22.14</v>
      </c>
      <c r="V26" s="1302">
        <v>15.91</v>
      </c>
      <c r="W26" s="1302">
        <v>21.33</v>
      </c>
      <c r="X26" s="1303">
        <v>22.59</v>
      </c>
      <c r="Y26" s="1302">
        <v>25.61</v>
      </c>
      <c r="Z26" s="1302">
        <v>20.32</v>
      </c>
      <c r="AA26" s="1302">
        <v>20.38</v>
      </c>
      <c r="AB26" s="1302">
        <v>21.4</v>
      </c>
      <c r="AC26" s="1302">
        <v>20.2</v>
      </c>
      <c r="AD26" s="1325">
        <f t="shared" si="18"/>
        <v>20.292575757575754</v>
      </c>
      <c r="AE26" s="1313"/>
    </row>
    <row r="27" spans="1:31" x14ac:dyDescent="0.3">
      <c r="A27" s="83" t="s">
        <v>9</v>
      </c>
      <c r="B27" s="1040">
        <f>DATA!$GH$5</f>
        <v>0</v>
      </c>
      <c r="C27" s="1041">
        <f>IF(B27&gt;0,B27/B$28,0)</f>
        <v>0</v>
      </c>
      <c r="D27" s="1040"/>
      <c r="E27" s="1041"/>
      <c r="F27" s="1042">
        <f>B27+D27</f>
        <v>0</v>
      </c>
      <c r="G27" s="1041">
        <f>IF(F27&gt;0,B27/F$28,0)</f>
        <v>0</v>
      </c>
      <c r="H27" s="1040">
        <f>DATA!$GI$5</f>
        <v>0</v>
      </c>
      <c r="I27" s="1042">
        <f>B27+D27+H27</f>
        <v>0</v>
      </c>
      <c r="J27" s="1042"/>
      <c r="K27" s="1042"/>
      <c r="L27" s="1044">
        <f>IF(I27&gt;0,I27/I$28,0)</f>
        <v>0</v>
      </c>
      <c r="M27" s="1041">
        <f>IF(B27&lt;&gt;0,$B27/$I27,0)</f>
        <v>0</v>
      </c>
      <c r="N27" s="1041">
        <f>IF($D27&lt;&gt;0,$D27/$I27,0)</f>
        <v>0</v>
      </c>
      <c r="O27" s="1041">
        <f>IF($H27&lt;&gt;0,$H27/$I27,0)</f>
        <v>0</v>
      </c>
      <c r="P27" s="1032"/>
      <c r="Q27" s="1289">
        <v>2019</v>
      </c>
      <c r="R27" s="1293">
        <v>22.45</v>
      </c>
      <c r="S27" s="1294">
        <v>19.32</v>
      </c>
      <c r="T27" s="1294">
        <v>20.14</v>
      </c>
      <c r="U27" s="1294">
        <v>18.95</v>
      </c>
      <c r="V27" s="1294">
        <v>22.57</v>
      </c>
      <c r="W27" s="1294">
        <v>20.7</v>
      </c>
      <c r="X27" s="1294">
        <v>17.55</v>
      </c>
      <c r="Y27" s="1294">
        <v>19</v>
      </c>
      <c r="Z27" s="1294">
        <v>23.6</v>
      </c>
      <c r="AA27" s="1294">
        <v>23.5</v>
      </c>
      <c r="AB27" s="1294">
        <v>18.670000000000002</v>
      </c>
      <c r="AC27" s="1294">
        <v>21.38</v>
      </c>
      <c r="AD27" s="1325">
        <f t="shared" si="18"/>
        <v>20.6525</v>
      </c>
      <c r="AE27" s="1313"/>
    </row>
    <row r="28" spans="1:31" ht="13.5" thickBot="1" x14ac:dyDescent="0.35">
      <c r="A28" s="1038" t="s">
        <v>28</v>
      </c>
      <c r="B28" s="85">
        <f t="shared" ref="B28:I28" si="19">SUM(B24:B27)</f>
        <v>9</v>
      </c>
      <c r="C28" s="105">
        <f t="shared" si="19"/>
        <v>1</v>
      </c>
      <c r="D28" s="85">
        <f t="shared" si="19"/>
        <v>10</v>
      </c>
      <c r="E28" s="105">
        <f t="shared" si="19"/>
        <v>1</v>
      </c>
      <c r="F28" s="85">
        <f t="shared" si="19"/>
        <v>19</v>
      </c>
      <c r="G28" s="111">
        <f t="shared" si="19"/>
        <v>0.47368421052631576</v>
      </c>
      <c r="H28" s="85">
        <f t="shared" si="19"/>
        <v>25</v>
      </c>
      <c r="I28" s="85">
        <f t="shared" si="19"/>
        <v>44</v>
      </c>
      <c r="J28" s="85">
        <f>SUM(J24:J27)</f>
        <v>60</v>
      </c>
      <c r="K28" s="85"/>
      <c r="L28" s="113">
        <f>SUM(L24:L27)</f>
        <v>1</v>
      </c>
      <c r="M28" s="119">
        <f>IF(B28&gt;0,IF(I28&gt;0,B28/I28,0),0)</f>
        <v>0.20454545454545456</v>
      </c>
      <c r="N28" s="121">
        <f>IF(D28&gt;0,IF(I28&gt;0,D28/I28,0),0)</f>
        <v>0.22727272727272727</v>
      </c>
      <c r="O28" s="121">
        <f>IF(H28&gt;0,IF(I28&gt;0,H28/I28,0),0)</f>
        <v>0.56818181818181823</v>
      </c>
      <c r="P28" s="1034"/>
      <c r="Q28" s="1289">
        <v>2020</v>
      </c>
      <c r="R28" s="1287">
        <v>25.62</v>
      </c>
      <c r="S28" s="549">
        <v>25.3</v>
      </c>
      <c r="T28" s="549">
        <v>21.36</v>
      </c>
      <c r="U28" s="549">
        <v>19.64</v>
      </c>
      <c r="V28" s="549">
        <v>22.86</v>
      </c>
      <c r="W28" s="549">
        <v>20.45</v>
      </c>
      <c r="X28" s="549">
        <v>18.96</v>
      </c>
      <c r="Y28" s="549">
        <v>23.5</v>
      </c>
      <c r="Z28" s="549">
        <v>23.14</v>
      </c>
      <c r="AA28" s="549">
        <v>23.32</v>
      </c>
      <c r="AB28" s="549">
        <v>22.5</v>
      </c>
      <c r="AC28" s="549">
        <v>23.8</v>
      </c>
      <c r="AD28" s="1589">
        <f t="shared" si="18"/>
        <v>22.537499999999998</v>
      </c>
      <c r="AE28" s="1313"/>
    </row>
    <row r="29" spans="1:31" ht="12.75" customHeight="1" thickTop="1" x14ac:dyDescent="0.35">
      <c r="A29" s="60"/>
      <c r="B29" s="1731"/>
      <c r="C29" s="1732"/>
      <c r="D29" s="1732"/>
      <c r="E29" s="1732"/>
      <c r="F29" s="1732"/>
      <c r="G29" s="1732"/>
      <c r="H29" s="61"/>
      <c r="I29" s="61"/>
      <c r="J29" s="61"/>
      <c r="K29" s="63"/>
      <c r="L29" s="61"/>
      <c r="Q29" s="1289">
        <v>2021</v>
      </c>
      <c r="R29" s="1283">
        <v>21.65</v>
      </c>
      <c r="S29" s="1284">
        <v>29.4</v>
      </c>
      <c r="T29" s="1626"/>
      <c r="U29" s="1284">
        <v>37.93</v>
      </c>
      <c r="V29" s="1284">
        <v>35.049999999999997</v>
      </c>
      <c r="W29" s="1284">
        <v>30.91</v>
      </c>
      <c r="X29" s="1284">
        <v>32.33</v>
      </c>
      <c r="Y29" s="1284">
        <v>37.590000000000003</v>
      </c>
      <c r="Z29" s="1284">
        <v>42.75</v>
      </c>
      <c r="AA29" s="1284">
        <v>29.23</v>
      </c>
      <c r="AB29" s="1284">
        <v>22.35</v>
      </c>
      <c r="AC29" s="1284">
        <v>22.51</v>
      </c>
      <c r="AD29" s="1589">
        <f>SUM(R29:AC29)/11</f>
        <v>31.063636363636366</v>
      </c>
      <c r="AE29" s="1313"/>
    </row>
    <row r="30" spans="1:31" ht="16.5" customHeight="1" x14ac:dyDescent="0.3">
      <c r="A30" s="188"/>
      <c r="B30" s="1736" t="s">
        <v>361</v>
      </c>
      <c r="C30" s="1737"/>
      <c r="D30" s="1733" t="s">
        <v>50</v>
      </c>
      <c r="E30" s="1734"/>
      <c r="F30" s="1735"/>
      <c r="G30" s="1773"/>
      <c r="H30" s="1774"/>
      <c r="I30" s="1774"/>
      <c r="J30" s="1774"/>
      <c r="K30" s="1774"/>
      <c r="L30" s="1774"/>
      <c r="M30" s="1774"/>
      <c r="N30" s="1774"/>
      <c r="O30" s="90"/>
      <c r="P30" s="1305"/>
      <c r="Q30" s="1289">
        <v>2022</v>
      </c>
      <c r="R30" s="1270">
        <f>(I89+DATA!GK7)/Worksheet!H12</f>
        <v>19.5</v>
      </c>
      <c r="AD30" s="1589">
        <f>SUM(R30:AC30)/1</f>
        <v>19.5</v>
      </c>
      <c r="AE30" s="1310"/>
    </row>
    <row r="31" spans="1:31" ht="15.5" x14ac:dyDescent="0.35">
      <c r="A31" s="188"/>
      <c r="B31" s="1742" t="s">
        <v>393</v>
      </c>
      <c r="C31" s="1742"/>
      <c r="D31" s="1743" t="s">
        <v>392</v>
      </c>
      <c r="E31" s="1738"/>
      <c r="F31" s="1738"/>
      <c r="G31" s="1773"/>
      <c r="H31" s="1774"/>
      <c r="I31" s="1774"/>
      <c r="J31" s="1774"/>
      <c r="K31" s="1774"/>
      <c r="L31" s="1774"/>
      <c r="M31" s="1774"/>
      <c r="N31" s="1774"/>
      <c r="O31" s="1519"/>
      <c r="P31" s="1519"/>
      <c r="Q31" s="1289"/>
      <c r="AD31" s="1589"/>
      <c r="AE31" s="79"/>
    </row>
    <row r="32" spans="1:31" ht="15.5" x14ac:dyDescent="0.35">
      <c r="A32" s="188"/>
      <c r="B32" s="1739" t="s">
        <v>8</v>
      </c>
      <c r="C32" s="1739"/>
      <c r="D32" s="1741" t="s">
        <v>394</v>
      </c>
      <c r="E32" s="1741"/>
      <c r="F32" s="1741"/>
      <c r="G32" s="1773"/>
      <c r="H32" s="1774"/>
      <c r="I32" s="1774"/>
      <c r="J32" s="1774"/>
      <c r="K32" s="1774"/>
      <c r="L32" s="1774"/>
      <c r="M32" s="1774"/>
      <c r="N32" s="1774"/>
      <c r="O32" s="95"/>
      <c r="P32" s="95"/>
      <c r="Q32" s="1299"/>
      <c r="R32" s="1299"/>
      <c r="S32" s="1300"/>
      <c r="T32" s="1300"/>
      <c r="U32" s="1300"/>
      <c r="V32" s="1300"/>
      <c r="W32" s="1300"/>
      <c r="X32" s="1300"/>
      <c r="Y32" s="1300"/>
      <c r="Z32" s="1300"/>
      <c r="AA32" s="1300"/>
      <c r="AB32" s="1300"/>
      <c r="AC32" s="1300"/>
      <c r="AD32" s="1300"/>
    </row>
    <row r="33" spans="1:18" ht="15.5" x14ac:dyDescent="0.35">
      <c r="A33" s="188"/>
      <c r="B33" s="1738"/>
      <c r="C33" s="1738"/>
      <c r="D33" s="1738"/>
      <c r="E33" s="1738"/>
      <c r="F33" s="1738"/>
      <c r="G33" s="1773"/>
      <c r="H33" s="1774"/>
      <c r="I33" s="1774"/>
      <c r="J33" s="1774"/>
      <c r="K33" s="1774"/>
      <c r="L33" s="1774"/>
      <c r="M33" s="1774"/>
      <c r="N33" s="1774"/>
      <c r="O33" s="95"/>
      <c r="P33" s="95"/>
      <c r="Q33" s="100"/>
      <c r="R33" s="100"/>
    </row>
    <row r="34" spans="1:18" ht="15.5" x14ac:dyDescent="0.35">
      <c r="A34" s="188"/>
      <c r="B34" s="1214"/>
      <c r="C34" s="1213"/>
      <c r="D34" s="1214"/>
      <c r="E34" s="1213"/>
      <c r="F34" s="1213"/>
      <c r="G34" s="1008"/>
      <c r="H34" s="62"/>
      <c r="I34" s="90"/>
      <c r="O34" s="61"/>
      <c r="P34" s="61" t="s">
        <v>323</v>
      </c>
    </row>
    <row r="35" spans="1:18" ht="23.5" x14ac:dyDescent="0.35">
      <c r="A35" s="1740" t="s">
        <v>37</v>
      </c>
      <c r="B35" s="1740"/>
      <c r="C35" s="1740"/>
      <c r="D35" s="1740"/>
      <c r="E35" s="1740"/>
      <c r="F35" s="1740"/>
      <c r="G35" s="87"/>
      <c r="H35" s="1048"/>
      <c r="I35" s="1727">
        <f>DATA!$A$5</f>
        <v>44573</v>
      </c>
      <c r="J35" s="1727"/>
      <c r="K35" s="1727"/>
      <c r="L35" s="1727"/>
      <c r="M35" s="1727"/>
      <c r="N35" s="1727"/>
      <c r="O35" s="1727"/>
      <c r="P35" s="65"/>
      <c r="Q35" s="65"/>
      <c r="R35" s="65"/>
    </row>
    <row r="36" spans="1:18" ht="18.5" x14ac:dyDescent="0.45">
      <c r="A36" s="1028"/>
      <c r="B36" s="1029" t="s">
        <v>25</v>
      </c>
      <c r="C36" s="1030"/>
      <c r="D36" s="1030"/>
      <c r="E36" s="1030"/>
      <c r="F36" s="1030"/>
      <c r="G36" s="1030"/>
      <c r="H36" s="1030"/>
      <c r="I36" s="1030"/>
      <c r="J36" s="1030"/>
      <c r="K36" s="1030"/>
      <c r="L36" s="1030"/>
      <c r="M36" s="1744" t="s">
        <v>60</v>
      </c>
      <c r="N36" s="1745"/>
      <c r="O36" s="1746"/>
      <c r="P36" s="65"/>
      <c r="Q36" s="65"/>
      <c r="R36" s="65"/>
    </row>
    <row r="37" spans="1:18" ht="26" x14ac:dyDescent="0.3">
      <c r="A37" s="66" t="s">
        <v>22</v>
      </c>
      <c r="B37" s="67" t="s">
        <v>41</v>
      </c>
      <c r="C37" s="68" t="s">
        <v>1</v>
      </c>
      <c r="D37" s="66" t="s">
        <v>2</v>
      </c>
      <c r="E37" s="69" t="s">
        <v>1</v>
      </c>
      <c r="F37" s="66" t="s">
        <v>10</v>
      </c>
      <c r="G37" s="68" t="s">
        <v>23</v>
      </c>
      <c r="H37" s="69" t="s">
        <v>3</v>
      </c>
      <c r="I37" s="66" t="s">
        <v>39</v>
      </c>
      <c r="J37" s="1274" t="s">
        <v>44</v>
      </c>
      <c r="K37" s="1215" t="s">
        <v>327</v>
      </c>
      <c r="L37" s="68" t="s">
        <v>24</v>
      </c>
      <c r="M37" s="58" t="s">
        <v>14</v>
      </c>
      <c r="N37" s="58" t="s">
        <v>2</v>
      </c>
      <c r="O37" s="58" t="s">
        <v>3</v>
      </c>
      <c r="P37" s="65"/>
      <c r="Q37" s="65"/>
      <c r="R37" s="65"/>
    </row>
    <row r="38" spans="1:18" ht="12.75" customHeight="1" x14ac:dyDescent="0.3">
      <c r="A38" s="70" t="s">
        <v>360</v>
      </c>
      <c r="B38" s="1404"/>
      <c r="C38" s="109"/>
      <c r="D38" s="1405"/>
      <c r="E38" s="109"/>
      <c r="F38" s="1404"/>
      <c r="G38" s="109"/>
      <c r="H38" s="1405"/>
      <c r="I38" s="1405"/>
      <c r="J38" s="1406"/>
      <c r="K38" s="1407"/>
      <c r="L38" s="109"/>
      <c r="M38" s="1408"/>
      <c r="N38" s="1408"/>
      <c r="O38" s="1408"/>
      <c r="P38" s="65"/>
      <c r="Q38" s="65"/>
      <c r="R38" s="65"/>
    </row>
    <row r="39" spans="1:18" x14ac:dyDescent="0.3">
      <c r="A39" s="70"/>
      <c r="B39" s="1040">
        <f>DATA!$CA$6</f>
        <v>0</v>
      </c>
      <c r="C39" s="1041">
        <f t="shared" ref="C39:C40" si="20">IF(B39&gt;0,B39/B$45,0)</f>
        <v>0</v>
      </c>
      <c r="D39" s="1040">
        <f>DATA!$CB$6</f>
        <v>0</v>
      </c>
      <c r="E39" s="1041">
        <f t="shared" ref="E39:E40" si="21">IF(D39&gt;0,D39/D$45,0)</f>
        <v>0</v>
      </c>
      <c r="F39" s="1042">
        <f t="shared" ref="F39:F40" si="22">B39+D39</f>
        <v>0</v>
      </c>
      <c r="G39" s="1041">
        <f t="shared" ref="G39:G40" si="23">IF(F39&lt;&gt;0,B39/$F$45,0)</f>
        <v>0</v>
      </c>
      <c r="H39" s="1040">
        <f>DATA!$CC$6</f>
        <v>0</v>
      </c>
      <c r="I39" s="1042">
        <f t="shared" ref="I39:I40" si="24">F39+H39</f>
        <v>0</v>
      </c>
      <c r="J39" s="1275">
        <f>(DATA!CQ6)</f>
        <v>0</v>
      </c>
      <c r="K39" s="1046" t="str">
        <f t="shared" ref="K39:K40" si="25">IF(I39&gt;0,IF(J39&gt;0,I39/J39,""),"")</f>
        <v/>
      </c>
      <c r="L39" s="1041">
        <f t="shared" ref="L39:L40" si="26">IF(I39&gt;0,I39/I$45,0)</f>
        <v>0</v>
      </c>
      <c r="M39" s="1047">
        <f t="shared" ref="M39:M40" si="27">IF(B39&gt;0,B39/I39,0)</f>
        <v>0</v>
      </c>
      <c r="N39" s="1047">
        <f t="shared" ref="N39:N40" si="28">IF(D39&gt;0,D39/I39,0)</f>
        <v>0</v>
      </c>
      <c r="O39" s="1047">
        <f t="shared" ref="O39:O40" si="29">IF(H39&gt;0,H39/I39,0)</f>
        <v>0</v>
      </c>
      <c r="P39" s="65"/>
      <c r="Q39" s="65"/>
      <c r="R39" s="65"/>
    </row>
    <row r="40" spans="1:18" ht="12.75" customHeight="1" x14ac:dyDescent="0.3">
      <c r="A40" s="70" t="s">
        <v>358</v>
      </c>
      <c r="B40" s="1040">
        <f>DATA!$CP$6</f>
        <v>0</v>
      </c>
      <c r="C40" s="1041">
        <f t="shared" si="20"/>
        <v>0</v>
      </c>
      <c r="D40" s="1040">
        <f>DATA!$CQ$6</f>
        <v>0</v>
      </c>
      <c r="E40" s="1041">
        <f t="shared" si="21"/>
        <v>0</v>
      </c>
      <c r="F40" s="1042">
        <f t="shared" si="22"/>
        <v>0</v>
      </c>
      <c r="G40" s="1041">
        <f t="shared" si="23"/>
        <v>0</v>
      </c>
      <c r="H40" s="1040">
        <f>DATA!$CR$6</f>
        <v>0</v>
      </c>
      <c r="I40" s="1042">
        <f t="shared" si="24"/>
        <v>0</v>
      </c>
      <c r="J40" s="1275">
        <f>(DATA!CT6)</f>
        <v>3</v>
      </c>
      <c r="K40" s="1046" t="str">
        <f t="shared" si="25"/>
        <v/>
      </c>
      <c r="L40" s="1041">
        <f t="shared" si="26"/>
        <v>0</v>
      </c>
      <c r="M40" s="1047">
        <f t="shared" si="27"/>
        <v>0</v>
      </c>
      <c r="N40" s="1047">
        <f t="shared" si="28"/>
        <v>0</v>
      </c>
      <c r="O40" s="1047">
        <f t="shared" si="29"/>
        <v>0</v>
      </c>
      <c r="P40" s="65"/>
      <c r="Q40" s="65"/>
      <c r="R40" s="65"/>
    </row>
    <row r="41" spans="1:18" s="445" customFormat="1" ht="12.75" customHeight="1" x14ac:dyDescent="0.3">
      <c r="A41" s="450" t="s">
        <v>354</v>
      </c>
      <c r="B41" s="1040">
        <f>DATA!$BM$6</f>
        <v>0</v>
      </c>
      <c r="C41" s="1041">
        <f t="shared" ref="C41" si="30">IF(B41&gt;0,B41/B$45,0)</f>
        <v>0</v>
      </c>
      <c r="D41" s="1040">
        <f>DATA!$BN$6</f>
        <v>0</v>
      </c>
      <c r="E41" s="1041">
        <f t="shared" ref="E41" si="31">IF(D41&gt;0,D41/D$45,0)</f>
        <v>0</v>
      </c>
      <c r="F41" s="1042">
        <f t="shared" ref="F41" si="32">B41+D41</f>
        <v>0</v>
      </c>
      <c r="G41" s="1041">
        <f t="shared" ref="G41" si="33">IF(F41&lt;&gt;0,B41/$F$45,0)</f>
        <v>0</v>
      </c>
      <c r="H41" s="1040">
        <f>DATA!$BO$6</f>
        <v>8</v>
      </c>
      <c r="I41" s="1042">
        <f t="shared" ref="I41" si="34">F41+H41</f>
        <v>8</v>
      </c>
      <c r="J41" s="1275">
        <f>(DATA!BQ6)</f>
        <v>3</v>
      </c>
      <c r="K41" s="1046">
        <f t="shared" ref="K41" si="35">IF(I41&gt;0,IF(J41&gt;0,I41/J41,""),"")</f>
        <v>2.6666666666666665</v>
      </c>
      <c r="L41" s="1041">
        <f t="shared" ref="L41" si="36">IF(I41&gt;0,I41/I$45,0)</f>
        <v>9.4117647058823528E-2</v>
      </c>
      <c r="M41" s="1047">
        <f t="shared" ref="M41" si="37">IF(B41&gt;0,B41/I41,0)</f>
        <v>0</v>
      </c>
      <c r="N41" s="1047">
        <f t="shared" ref="N41" si="38">IF(D41&gt;0,D41/I41,0)</f>
        <v>0</v>
      </c>
      <c r="O41" s="1047">
        <f t="shared" ref="O41" si="39">IF(H41&gt;0,H41/I41,0)</f>
        <v>1</v>
      </c>
    </row>
    <row r="42" spans="1:18" x14ac:dyDescent="0.3">
      <c r="A42" s="70" t="str">
        <f>$A$8</f>
        <v>U002MICHELLE</v>
      </c>
      <c r="B42" s="1040">
        <f>DATA!$EF$6</f>
        <v>13</v>
      </c>
      <c r="C42" s="1041">
        <f>IF(B42&gt;0,B42/B$45,0)</f>
        <v>0.65</v>
      </c>
      <c r="D42" s="1040">
        <f>DATA!$EG$6</f>
        <v>16</v>
      </c>
      <c r="E42" s="1041">
        <f>IF(D42&gt;0,D42/D$45,0)</f>
        <v>0.55172413793103448</v>
      </c>
      <c r="F42" s="1042">
        <f t="shared" ref="F42" si="40">B42+D42</f>
        <v>29</v>
      </c>
      <c r="G42" s="1041">
        <f>IF(F42&lt;&gt;0,B42/$F$45,0)</f>
        <v>0.26530612244897961</v>
      </c>
      <c r="H42" s="1042">
        <f>DATA!$EH$6</f>
        <v>15</v>
      </c>
      <c r="I42" s="1042">
        <f t="shared" ref="I42" si="41">F42+H42</f>
        <v>44</v>
      </c>
      <c r="J42" s="1275">
        <f>(DATA!EJ6)</f>
        <v>3</v>
      </c>
      <c r="K42" s="1046">
        <f>IF(I42&gt;0,IF(J42&gt;0,I42/J42,""),"")</f>
        <v>14.666666666666666</v>
      </c>
      <c r="L42" s="1041">
        <f t="shared" ref="L42:L44" si="42">IF(I42&gt;0,I42/I$45,0)</f>
        <v>0.51764705882352946</v>
      </c>
      <c r="M42" s="1047">
        <f t="shared" ref="M42:M44" si="43">IF(B42&gt;0,B42/I42,0)</f>
        <v>0.29545454545454547</v>
      </c>
      <c r="N42" s="1047">
        <f t="shared" ref="N42:N44" si="44">IF(D42&gt;0,D42/I42,0)</f>
        <v>0.36363636363636365</v>
      </c>
      <c r="O42" s="1047">
        <f t="shared" ref="O42:O44" si="45">IF(H42&gt;0,H42/I42,0)</f>
        <v>0.34090909090909088</v>
      </c>
      <c r="P42" s="65"/>
      <c r="Q42" s="65"/>
      <c r="R42" s="65"/>
    </row>
    <row r="43" spans="1:18" x14ac:dyDescent="0.3">
      <c r="A43" s="450" t="str">
        <f>$A$9</f>
        <v>U002RYAN</v>
      </c>
      <c r="B43" s="1040">
        <f>DATA!$EU$6</f>
        <v>7</v>
      </c>
      <c r="C43" s="1041">
        <f>IF(B43&gt;0,B43/B$45,0)</f>
        <v>0.35</v>
      </c>
      <c r="D43" s="1042">
        <f>DATA!$EV$6</f>
        <v>13</v>
      </c>
      <c r="E43" s="1041">
        <f>IF(D43&gt;0,D43/D$45,0)</f>
        <v>0.44827586206896552</v>
      </c>
      <c r="F43" s="1042">
        <f>B43+D43</f>
        <v>20</v>
      </c>
      <c r="G43" s="1041">
        <f>IF(F43&lt;&gt;0,B43/$F$45,0)</f>
        <v>0.14285714285714285</v>
      </c>
      <c r="H43" s="1042">
        <f>DATA!$EW$6</f>
        <v>13</v>
      </c>
      <c r="I43" s="1042">
        <f>F43+H43</f>
        <v>33</v>
      </c>
      <c r="J43" s="1275">
        <f>(DATA!EY6)</f>
        <v>3</v>
      </c>
      <c r="K43" s="1046">
        <f t="shared" ref="K43:K44" si="46">IF(I43&gt;0,IF(J43&gt;0,I43/J43,""),"")</f>
        <v>11</v>
      </c>
      <c r="L43" s="1041">
        <f t="shared" si="42"/>
        <v>0.38823529411764707</v>
      </c>
      <c r="M43" s="1047">
        <f t="shared" si="43"/>
        <v>0.21212121212121213</v>
      </c>
      <c r="N43" s="1047">
        <f t="shared" si="44"/>
        <v>0.39393939393939392</v>
      </c>
      <c r="O43" s="1047">
        <f t="shared" si="45"/>
        <v>0.39393939393939392</v>
      </c>
      <c r="P43" s="65"/>
      <c r="Q43" s="65"/>
      <c r="R43" s="65"/>
    </row>
    <row r="44" spans="1:18" x14ac:dyDescent="0.3">
      <c r="A44" s="450"/>
      <c r="B44" s="1040">
        <f>DATA!$FJ$6</f>
        <v>0</v>
      </c>
      <c r="C44" s="1041">
        <f>IF(B44&gt;0,B44/B$45,0)</f>
        <v>0</v>
      </c>
      <c r="D44" s="1040">
        <f>DATA!$FK$6</f>
        <v>0</v>
      </c>
      <c r="E44" s="1041">
        <f>IF(D44&gt;0,D44/D$45,0)</f>
        <v>0</v>
      </c>
      <c r="F44" s="1040">
        <f>B44+D44</f>
        <v>0</v>
      </c>
      <c r="G44" s="1041">
        <f>IF(F44&lt;&gt;0,B44/$F$45,0)</f>
        <v>0</v>
      </c>
      <c r="H44" s="1040">
        <f>DATA!$FL$6</f>
        <v>0</v>
      </c>
      <c r="I44" s="1042">
        <f t="shared" ref="I44" si="47">F44+H44</f>
        <v>0</v>
      </c>
      <c r="J44" s="1275">
        <f>(DATA!FN6)</f>
        <v>3</v>
      </c>
      <c r="K44" s="1046" t="str">
        <f t="shared" si="46"/>
        <v/>
      </c>
      <c r="L44" s="1041">
        <f t="shared" si="42"/>
        <v>0</v>
      </c>
      <c r="M44" s="1047">
        <f t="shared" si="43"/>
        <v>0</v>
      </c>
      <c r="N44" s="1047">
        <f t="shared" si="44"/>
        <v>0</v>
      </c>
      <c r="O44" s="1047">
        <f t="shared" si="45"/>
        <v>0</v>
      </c>
      <c r="P44" s="65"/>
      <c r="Q44" s="65"/>
      <c r="R44" s="65"/>
    </row>
    <row r="45" spans="1:18" ht="13.5" thickBot="1" x14ac:dyDescent="0.35">
      <c r="A45" s="72" t="s">
        <v>27</v>
      </c>
      <c r="B45" s="73">
        <f>SUM(B39:B44)</f>
        <v>20</v>
      </c>
      <c r="C45" s="1060">
        <f t="shared" ref="C45:L45" si="48">SUM(C39:C44)</f>
        <v>1</v>
      </c>
      <c r="D45" s="73">
        <f t="shared" si="48"/>
        <v>29</v>
      </c>
      <c r="E45" s="1060">
        <f t="shared" si="48"/>
        <v>1</v>
      </c>
      <c r="F45" s="73">
        <f t="shared" si="48"/>
        <v>49</v>
      </c>
      <c r="G45" s="1337">
        <f>SUM(G39:G44)</f>
        <v>0.40816326530612246</v>
      </c>
      <c r="H45" s="73">
        <f t="shared" si="48"/>
        <v>36</v>
      </c>
      <c r="I45" s="73">
        <f t="shared" si="48"/>
        <v>85</v>
      </c>
      <c r="J45" s="1276">
        <f>SUM(J39:J44)</f>
        <v>15</v>
      </c>
      <c r="K45" s="1273">
        <f>IF(I45&gt;0,IF(J45&gt;0,I45/J45,""),"")</f>
        <v>5.666666666666667</v>
      </c>
      <c r="L45" s="1060">
        <f t="shared" si="48"/>
        <v>1</v>
      </c>
      <c r="M45" s="118">
        <f>IF(B45&gt;0,IF(I45&gt;0,B45/I45,0),0)</f>
        <v>0.23529411764705882</v>
      </c>
      <c r="N45" s="120">
        <f>IF(D45&gt;0,IF(I45&gt;0,D45/I45,0),0)</f>
        <v>0.3411764705882353</v>
      </c>
      <c r="O45" s="120">
        <f>IF(H45&gt;0,IF(I45&gt;0,H45/I45,0),0)</f>
        <v>0.42352941176470588</v>
      </c>
      <c r="P45" s="65"/>
      <c r="Q45" s="65"/>
      <c r="R45" s="65"/>
    </row>
    <row r="46" spans="1:18" ht="13.5" thickTop="1" x14ac:dyDescent="0.3">
      <c r="C46" s="106"/>
      <c r="E46" s="102"/>
      <c r="G46" s="106"/>
      <c r="L46" s="106"/>
      <c r="M46" s="107"/>
      <c r="N46" s="108"/>
      <c r="O46" s="106"/>
      <c r="P46" s="65"/>
      <c r="Q46" s="65"/>
      <c r="R46" s="65"/>
    </row>
    <row r="47" spans="1:18" ht="18.5" x14ac:dyDescent="0.45">
      <c r="A47" s="75"/>
      <c r="B47" s="98" t="s">
        <v>26</v>
      </c>
      <c r="C47" s="110"/>
      <c r="D47" s="76"/>
      <c r="E47" s="110"/>
      <c r="F47" s="76"/>
      <c r="G47" s="110"/>
      <c r="H47" s="76"/>
      <c r="I47" s="76"/>
      <c r="J47" s="76"/>
      <c r="K47" s="76"/>
      <c r="L47" s="110"/>
      <c r="M47" s="1750" t="s">
        <v>60</v>
      </c>
      <c r="N47" s="1753"/>
      <c r="O47" s="1754"/>
      <c r="P47" s="65"/>
      <c r="Q47" s="65"/>
      <c r="R47" s="65"/>
    </row>
    <row r="48" spans="1:18" ht="26" x14ac:dyDescent="0.3">
      <c r="A48" s="66" t="s">
        <v>22</v>
      </c>
      <c r="B48" s="67" t="s">
        <v>47</v>
      </c>
      <c r="C48" s="68" t="s">
        <v>1</v>
      </c>
      <c r="D48" s="66" t="s">
        <v>48</v>
      </c>
      <c r="E48" s="69" t="s">
        <v>1</v>
      </c>
      <c r="F48" s="66" t="s">
        <v>10</v>
      </c>
      <c r="G48" s="68" t="s">
        <v>23</v>
      </c>
      <c r="H48" s="69" t="s">
        <v>3</v>
      </c>
      <c r="I48" s="66" t="s">
        <v>39</v>
      </c>
      <c r="J48" s="1277" t="s">
        <v>44</v>
      </c>
      <c r="K48" s="1215" t="s">
        <v>327</v>
      </c>
      <c r="L48" s="68" t="s">
        <v>24</v>
      </c>
      <c r="M48" s="109" t="s">
        <v>14</v>
      </c>
      <c r="N48" s="109" t="s">
        <v>2</v>
      </c>
      <c r="O48" s="109" t="s">
        <v>3</v>
      </c>
      <c r="P48" s="65"/>
      <c r="Q48" s="65"/>
      <c r="R48" s="65"/>
    </row>
    <row r="49" spans="1:18" ht="12.75" customHeight="1" x14ac:dyDescent="0.3">
      <c r="A49" s="70"/>
      <c r="B49" s="1404"/>
      <c r="C49" s="109"/>
      <c r="D49" s="1404"/>
      <c r="E49" s="109"/>
      <c r="F49" s="1405"/>
      <c r="G49" s="109"/>
      <c r="H49" s="1404"/>
      <c r="I49" s="1405"/>
      <c r="J49" s="1406"/>
      <c r="K49" s="1407"/>
      <c r="L49" s="109"/>
      <c r="M49" s="109"/>
      <c r="N49" s="109"/>
      <c r="O49" s="109"/>
      <c r="P49" s="65"/>
      <c r="Q49" s="65"/>
      <c r="R49" s="65"/>
    </row>
    <row r="50" spans="1:18" x14ac:dyDescent="0.3">
      <c r="A50" s="70" t="str">
        <f>$A$16</f>
        <v>U002JEREMY</v>
      </c>
      <c r="B50" s="1040">
        <f>DATA!$AQ$6</f>
        <v>2</v>
      </c>
      <c r="C50" s="1041">
        <f>IF(B50&gt;0,ROUND(B50/B$54,4),0)</f>
        <v>0.1333</v>
      </c>
      <c r="D50" s="1042">
        <f>DATA!$AR$6</f>
        <v>1</v>
      </c>
      <c r="E50" s="1041">
        <f>IF(D50&gt;0,ROUND(D50/D$54,4),0)</f>
        <v>0.33329999999999999</v>
      </c>
      <c r="F50" s="1042">
        <f t="shared" ref="F50" si="49">B50+D50</f>
        <v>3</v>
      </c>
      <c r="G50" s="1041">
        <f>IF(F50&gt;0,ROUND(B50/$F$54,4),0)</f>
        <v>0.1111</v>
      </c>
      <c r="H50" s="1042">
        <f>DATA!$AS$6</f>
        <v>14</v>
      </c>
      <c r="I50" s="1042">
        <f t="shared" ref="I50" si="50">F50+H50</f>
        <v>17</v>
      </c>
      <c r="J50" s="1278">
        <f>(DATA!AU6)</f>
        <v>0</v>
      </c>
      <c r="K50" s="1046" t="str">
        <f t="shared" ref="K50:K52" si="51">IF(I50&gt;0,IF(J50&gt;0,I50/J50,""),"")</f>
        <v/>
      </c>
      <c r="L50" s="1041">
        <f>IF(I50&gt;0,ROUND(I50/I$54,4),0)</f>
        <v>0.28810000000000002</v>
      </c>
      <c r="M50" s="1041">
        <f t="shared" ref="M50" si="52">IF(B50&gt;0,B50/I50,0)</f>
        <v>0.11764705882352941</v>
      </c>
      <c r="N50" s="1041">
        <f t="shared" ref="N50" si="53">IF(D50&gt;0,D50/I50,0)</f>
        <v>5.8823529411764705E-2</v>
      </c>
      <c r="O50" s="1041">
        <f t="shared" ref="O50" si="54">IF(H50&gt;0,H50/I50,0)</f>
        <v>0.82352941176470584</v>
      </c>
      <c r="P50" s="65"/>
      <c r="Q50" s="65"/>
      <c r="R50" s="65"/>
    </row>
    <row r="51" spans="1:18" s="445" customFormat="1" x14ac:dyDescent="0.3">
      <c r="A51" s="450" t="s">
        <v>325</v>
      </c>
      <c r="B51" s="1040">
        <f>DATA!$AC$6</f>
        <v>7</v>
      </c>
      <c r="C51" s="1041">
        <f>IF(B51&gt;0,ROUND(B51/B$54,4),0)</f>
        <v>0.4667</v>
      </c>
      <c r="D51" s="1040">
        <f>DATA!$AD$6</f>
        <v>0</v>
      </c>
      <c r="E51" s="1041">
        <f>IF(D51&gt;0,ROUND(D51/D$54,4),0)</f>
        <v>0</v>
      </c>
      <c r="F51" s="1042">
        <f t="shared" ref="F51:F52" si="55">B51+D51</f>
        <v>7</v>
      </c>
      <c r="G51" s="1041">
        <f>IF(F51&gt;0,ROUND(B51/$F$54,4),0)</f>
        <v>0.38890000000000002</v>
      </c>
      <c r="H51" s="1040">
        <f>DATA!$AE$6</f>
        <v>13</v>
      </c>
      <c r="I51" s="1042">
        <f t="shared" ref="I51" si="56">F51+H51</f>
        <v>20</v>
      </c>
      <c r="J51" s="1275">
        <f>(DATA!AG6)</f>
        <v>3</v>
      </c>
      <c r="K51" s="1046">
        <f t="shared" si="51"/>
        <v>6.666666666666667</v>
      </c>
      <c r="L51" s="1041">
        <f>IF(I51&gt;0,ROUND(I51/I$54,4),0)</f>
        <v>0.33900000000000002</v>
      </c>
      <c r="M51" s="1041">
        <f>IF(B51&gt;0,B51/I51,0)</f>
        <v>0.35</v>
      </c>
      <c r="N51" s="1041">
        <f>IF(D51&gt;0,D51/I51,0)</f>
        <v>0</v>
      </c>
      <c r="O51" s="1041">
        <f>IF(H51&gt;0,H51/I51,0)</f>
        <v>0.65</v>
      </c>
    </row>
    <row r="52" spans="1:18" s="445" customFormat="1" ht="12.75" customHeight="1" x14ac:dyDescent="0.3">
      <c r="A52" s="450" t="s">
        <v>375</v>
      </c>
      <c r="B52" s="1553">
        <f>DATA!$Q$6</f>
        <v>6</v>
      </c>
      <c r="C52" s="1041">
        <f>IF(B52&gt;0,ROUND(B52/B$54,4),0)</f>
        <v>0.4</v>
      </c>
      <c r="D52" s="1553">
        <f>DATA!$R$6</f>
        <v>2</v>
      </c>
      <c r="E52" s="1041">
        <f>IF(D52&gt;0,ROUND(D52/D$54,4),0)</f>
        <v>0.66669999999999996</v>
      </c>
      <c r="F52" s="1042">
        <f t="shared" si="55"/>
        <v>8</v>
      </c>
      <c r="G52" s="1041">
        <f>IF(F52&gt;0,ROUND(B52/$F$54,4),0)</f>
        <v>0.33329999999999999</v>
      </c>
      <c r="H52" s="1553">
        <f>DATA!$S$6</f>
        <v>14</v>
      </c>
      <c r="I52" s="1042">
        <f>F52+H52</f>
        <v>22</v>
      </c>
      <c r="J52" s="1561">
        <f>(DATA!U6)</f>
        <v>3</v>
      </c>
      <c r="K52" s="1046">
        <f t="shared" si="51"/>
        <v>7.333333333333333</v>
      </c>
      <c r="L52" s="1041">
        <f>IF(I52&gt;0,ROUND(I52/I$54,4),0)</f>
        <v>0.37290000000000001</v>
      </c>
      <c r="M52" s="1041">
        <f>IF(B52&gt;0,B52/I52,0)</f>
        <v>0.27272727272727271</v>
      </c>
      <c r="N52" s="1041">
        <f>IF(D52&gt;0,D52/I52,0)</f>
        <v>9.0909090909090912E-2</v>
      </c>
      <c r="O52" s="1041">
        <f>IF(H52&gt;0,H52/I52,0)</f>
        <v>0.63636363636363635</v>
      </c>
    </row>
    <row r="53" spans="1:18" ht="12.75" customHeight="1" x14ac:dyDescent="0.3">
      <c r="A53" s="70"/>
      <c r="B53" s="1404"/>
      <c r="C53" s="109"/>
      <c r="D53" s="1404"/>
      <c r="E53" s="109"/>
      <c r="F53" s="1405"/>
      <c r="G53" s="109"/>
      <c r="H53" s="1404"/>
      <c r="I53" s="1405"/>
      <c r="J53" s="1406"/>
      <c r="K53" s="1407"/>
      <c r="L53" s="109"/>
      <c r="M53" s="109"/>
      <c r="N53" s="109"/>
      <c r="O53" s="109"/>
      <c r="P53" s="65"/>
      <c r="Q53" s="65"/>
      <c r="R53" s="65"/>
    </row>
    <row r="54" spans="1:18" ht="13.5" thickBot="1" x14ac:dyDescent="0.35">
      <c r="A54" s="72" t="s">
        <v>27</v>
      </c>
      <c r="B54" s="73">
        <f>SUM(B49:B52)</f>
        <v>15</v>
      </c>
      <c r="C54" s="1060">
        <f>SUM(C49:C52)</f>
        <v>1</v>
      </c>
      <c r="D54" s="73">
        <f t="shared" ref="D54:L54" si="57">SUM(D49:D52)</f>
        <v>3</v>
      </c>
      <c r="E54" s="1060">
        <f t="shared" si="57"/>
        <v>1</v>
      </c>
      <c r="F54" s="73">
        <f t="shared" si="57"/>
        <v>18</v>
      </c>
      <c r="G54" s="1061">
        <f>SUM(G49:G52)</f>
        <v>0.83329999999999993</v>
      </c>
      <c r="H54" s="73">
        <f t="shared" si="57"/>
        <v>41</v>
      </c>
      <c r="I54" s="73">
        <f t="shared" si="57"/>
        <v>59</v>
      </c>
      <c r="J54" s="73">
        <f t="shared" si="57"/>
        <v>6</v>
      </c>
      <c r="K54" s="73">
        <f t="shared" si="57"/>
        <v>14</v>
      </c>
      <c r="L54" s="1060">
        <f t="shared" si="57"/>
        <v>1</v>
      </c>
      <c r="M54" s="118">
        <f>IF(B54&gt;0,IF(I54&gt;0,B54/I54,0),0)</f>
        <v>0.25423728813559321</v>
      </c>
      <c r="N54" s="120">
        <f>IF(D54&gt;0,IF(I54&gt;0,D54/I54,0),0)</f>
        <v>5.0847457627118647E-2</v>
      </c>
      <c r="O54" s="120">
        <f>IF(H54&gt;0,IF(I54&gt;0,H54/I54,0),0)</f>
        <v>0.69491525423728817</v>
      </c>
      <c r="P54" s="65"/>
      <c r="Q54" s="65"/>
      <c r="R54" s="65"/>
    </row>
    <row r="55" spans="1:18" ht="13.5" thickTop="1" x14ac:dyDescent="0.3">
      <c r="A55" s="60"/>
      <c r="B55" s="77"/>
      <c r="C55" s="103"/>
      <c r="D55" s="78"/>
      <c r="E55" s="103"/>
      <c r="F55" s="78"/>
      <c r="G55" s="1562"/>
      <c r="H55" s="78"/>
      <c r="I55" s="78"/>
      <c r="J55" s="78"/>
      <c r="K55" s="78"/>
      <c r="L55" s="103"/>
      <c r="M55" s="106"/>
      <c r="N55" s="106"/>
      <c r="O55" s="106"/>
      <c r="P55" s="65"/>
      <c r="Q55" s="65"/>
      <c r="R55" s="65"/>
    </row>
    <row r="56" spans="1:18" ht="18.5" x14ac:dyDescent="0.45">
      <c r="A56" s="80"/>
      <c r="B56" s="99" t="s">
        <v>38</v>
      </c>
      <c r="C56" s="104"/>
      <c r="D56" s="81"/>
      <c r="E56" s="104"/>
      <c r="F56" s="81"/>
      <c r="G56" s="104"/>
      <c r="H56" s="81"/>
      <c r="I56" s="81"/>
      <c r="J56" s="81"/>
      <c r="K56" s="81"/>
      <c r="L56" s="104"/>
      <c r="M56" s="1755" t="s">
        <v>60</v>
      </c>
      <c r="N56" s="1756"/>
      <c r="O56" s="1757"/>
      <c r="P56" s="65"/>
      <c r="Q56" s="65"/>
      <c r="R56" s="65"/>
    </row>
    <row r="57" spans="1:18" ht="26" x14ac:dyDescent="0.3">
      <c r="A57" s="82"/>
      <c r="B57" s="67" t="s">
        <v>29</v>
      </c>
      <c r="C57" s="68" t="s">
        <v>1</v>
      </c>
      <c r="D57" s="66" t="s">
        <v>30</v>
      </c>
      <c r="E57" s="69" t="s">
        <v>1</v>
      </c>
      <c r="F57" s="66" t="s">
        <v>10</v>
      </c>
      <c r="G57" s="68" t="s">
        <v>23</v>
      </c>
      <c r="H57" s="66" t="s">
        <v>31</v>
      </c>
      <c r="I57" s="66" t="s">
        <v>39</v>
      </c>
      <c r="J57" s="66"/>
      <c r="K57" s="66"/>
      <c r="L57" s="68" t="s">
        <v>24</v>
      </c>
      <c r="M57" s="109" t="s">
        <v>14</v>
      </c>
      <c r="N57" s="109" t="s">
        <v>2</v>
      </c>
      <c r="O57" s="109" t="s">
        <v>3</v>
      </c>
      <c r="P57" s="65"/>
      <c r="Q57" s="65"/>
      <c r="R57" s="65"/>
    </row>
    <row r="58" spans="1:18" x14ac:dyDescent="0.3">
      <c r="A58" s="70" t="s">
        <v>0</v>
      </c>
      <c r="B58" s="1040">
        <f>B45</f>
        <v>20</v>
      </c>
      <c r="C58" s="1041">
        <f>IF(B58&gt;0,B58/B$62,0)</f>
        <v>0.51282051282051277</v>
      </c>
      <c r="D58" s="1040">
        <f>D45</f>
        <v>29</v>
      </c>
      <c r="E58" s="1041">
        <f>IF(D58&gt;0,D58/D$62,0)</f>
        <v>0.80555555555555558</v>
      </c>
      <c r="F58" s="1042">
        <f>B58+D58</f>
        <v>49</v>
      </c>
      <c r="G58" s="1041">
        <f>IF(F58&gt;0,B58/$F$62,0)</f>
        <v>0.26666666666666666</v>
      </c>
      <c r="H58" s="1040">
        <f>H45</f>
        <v>36</v>
      </c>
      <c r="I58" s="1040">
        <f>F58+H58</f>
        <v>85</v>
      </c>
      <c r="J58" s="1040">
        <f>(J45)</f>
        <v>15</v>
      </c>
      <c r="K58" s="1046">
        <f t="shared" ref="K58:K62" si="58">IF(I58&gt;0,IF(J58&gt;0,I58/J58,""),"")</f>
        <v>5.666666666666667</v>
      </c>
      <c r="L58" s="1041">
        <f>IF(I58&gt;0,I58/I$62,0)</f>
        <v>0.55194805194805197</v>
      </c>
      <c r="M58" s="1041">
        <f>IF(B58&gt;0,B58/I58,0)</f>
        <v>0.23529411764705882</v>
      </c>
      <c r="N58" s="1041">
        <f>IF(D58&gt;0,D58/I58,0)</f>
        <v>0.3411764705882353</v>
      </c>
      <c r="O58" s="1041">
        <f>IF(H58&gt;0,H58/I58,0)</f>
        <v>0.42352941176470588</v>
      </c>
      <c r="P58" s="65"/>
      <c r="Q58" s="65"/>
      <c r="R58" s="65"/>
    </row>
    <row r="59" spans="1:18" x14ac:dyDescent="0.3">
      <c r="A59" s="70" t="s">
        <v>11</v>
      </c>
      <c r="B59" s="1040">
        <f>B54</f>
        <v>15</v>
      </c>
      <c r="C59" s="1041">
        <f>IF(B59&gt;0,B59/B$62,0)</f>
        <v>0.38461538461538464</v>
      </c>
      <c r="D59" s="1042">
        <f>D54</f>
        <v>3</v>
      </c>
      <c r="E59" s="1041">
        <f>IF(D59&gt;0,D59/D$62,0)</f>
        <v>8.3333333333333329E-2</v>
      </c>
      <c r="F59" s="1042">
        <f>B59+D59</f>
        <v>18</v>
      </c>
      <c r="G59" s="1041">
        <f>IF(F59&gt;0,B59/$F$62,0)</f>
        <v>0.2</v>
      </c>
      <c r="H59" s="1042">
        <f>H54</f>
        <v>41</v>
      </c>
      <c r="I59" s="1040">
        <f>F59+H59</f>
        <v>59</v>
      </c>
      <c r="J59" s="1040">
        <f>(J54)</f>
        <v>6</v>
      </c>
      <c r="K59" s="1046">
        <f t="shared" si="58"/>
        <v>9.8333333333333339</v>
      </c>
      <c r="L59" s="1041">
        <f>IF(I59&gt;0,I59/I$62,0)</f>
        <v>0.38311688311688313</v>
      </c>
      <c r="M59" s="1041">
        <f>IF(B59&gt;0,B59/I59,0)</f>
        <v>0.25423728813559321</v>
      </c>
      <c r="N59" s="1041">
        <f>IF(D59&gt;0,D59/I59,0)</f>
        <v>5.0847457627118647E-2</v>
      </c>
      <c r="O59" s="1041">
        <f>IF(H59&gt;0,H59/I59,0)</f>
        <v>0.69491525423728817</v>
      </c>
      <c r="P59" s="65"/>
      <c r="Q59" s="65"/>
      <c r="R59" s="65"/>
    </row>
    <row r="60" spans="1:18" x14ac:dyDescent="0.3">
      <c r="A60" s="450" t="s">
        <v>21</v>
      </c>
      <c r="B60" s="1040">
        <f>DATA!$FY$6</f>
        <v>4</v>
      </c>
      <c r="C60" s="1041">
        <f>IF(B60&gt;0,B60/B$62,0)</f>
        <v>0.10256410256410256</v>
      </c>
      <c r="D60" s="1042">
        <f>DATA!$FZ$6</f>
        <v>4</v>
      </c>
      <c r="E60" s="1041">
        <f>IF(D60&gt;0,D60/D$62,0)</f>
        <v>0.1111111111111111</v>
      </c>
      <c r="F60" s="1042">
        <f>B60+D60</f>
        <v>8</v>
      </c>
      <c r="G60" s="1041">
        <f>IF(F60&gt;0,B60/$F$62,0)</f>
        <v>5.3333333333333337E-2</v>
      </c>
      <c r="H60" s="1042">
        <f>DATA!$GA$6</f>
        <v>2</v>
      </c>
      <c r="I60" s="1040">
        <f>F60+H60</f>
        <v>10</v>
      </c>
      <c r="J60" s="1040">
        <f>(DATA!GC6)</f>
        <v>3</v>
      </c>
      <c r="K60" s="1046">
        <f t="shared" si="58"/>
        <v>3.3333333333333335</v>
      </c>
      <c r="L60" s="1041">
        <f>IF(I60&gt;0,I60/I$62,0)</f>
        <v>6.4935064935064929E-2</v>
      </c>
      <c r="M60" s="1041">
        <f>IF(B60&gt;0,B60/I60,0)</f>
        <v>0.4</v>
      </c>
      <c r="N60" s="1041">
        <f>IF(D60&gt;0,D60/I60,0)</f>
        <v>0.4</v>
      </c>
      <c r="O60" s="1041">
        <f>IF(H60&gt;0,H60/I60,0)</f>
        <v>0.2</v>
      </c>
      <c r="P60" s="65"/>
      <c r="Q60" s="65"/>
      <c r="R60" s="65"/>
    </row>
    <row r="61" spans="1:18" ht="12.75" customHeight="1" x14ac:dyDescent="0.3">
      <c r="A61" s="83"/>
      <c r="B61" s="1404"/>
      <c r="C61" s="109"/>
      <c r="D61" s="1405"/>
      <c r="E61" s="109"/>
      <c r="F61" s="1405"/>
      <c r="G61" s="109"/>
      <c r="H61" s="1404"/>
      <c r="I61" s="1404"/>
      <c r="J61" s="1404"/>
      <c r="K61" s="1407"/>
      <c r="L61" s="109"/>
      <c r="M61" s="109"/>
      <c r="N61" s="109"/>
      <c r="O61" s="109"/>
      <c r="P61" s="65"/>
      <c r="Q61" s="65"/>
      <c r="R61" s="65"/>
    </row>
    <row r="62" spans="1:18" ht="13.5" thickBot="1" x14ac:dyDescent="0.35">
      <c r="A62" s="84" t="s">
        <v>28</v>
      </c>
      <c r="B62" s="85">
        <f>SUM(B58:B61)</f>
        <v>39</v>
      </c>
      <c r="C62" s="105">
        <f>SUM(C58:C61)</f>
        <v>0.99999999999999989</v>
      </c>
      <c r="D62" s="85">
        <f>SUM(D58:D61)</f>
        <v>36</v>
      </c>
      <c r="E62" s="105">
        <f>SUM(E58:E61)</f>
        <v>1</v>
      </c>
      <c r="F62" s="85">
        <f>B62+D62</f>
        <v>75</v>
      </c>
      <c r="G62" s="111">
        <f>SUM(G58:G61)</f>
        <v>0.52</v>
      </c>
      <c r="H62" s="85">
        <f>SUM(H58:H61)</f>
        <v>79</v>
      </c>
      <c r="I62" s="85">
        <f>SUM(I58:I61)</f>
        <v>154</v>
      </c>
      <c r="J62" s="85">
        <f>SUM(J58:J61)</f>
        <v>24</v>
      </c>
      <c r="K62" s="112">
        <f t="shared" si="58"/>
        <v>6.416666666666667</v>
      </c>
      <c r="L62" s="113">
        <f>SUM(L58:L61)</f>
        <v>1</v>
      </c>
      <c r="M62" s="119">
        <f>IF(B62&gt;0,IF(I62&gt;0,B62/I62,0),0)</f>
        <v>0.25324675324675322</v>
      </c>
      <c r="N62" s="121">
        <f>IF(D62&gt;0,IF(I62&gt;0,D62/I62,0),0)</f>
        <v>0.23376623376623376</v>
      </c>
      <c r="O62" s="121">
        <f>IF(H62&gt;0,IF(I62&gt;0,H62/I62,0),0)</f>
        <v>0.51298701298701299</v>
      </c>
      <c r="P62" s="65"/>
      <c r="Q62" s="65"/>
      <c r="R62" s="65"/>
    </row>
    <row r="63" spans="1:18" ht="13.5" thickTop="1" x14ac:dyDescent="0.3">
      <c r="A63" s="60"/>
      <c r="B63" s="91"/>
      <c r="C63" s="96"/>
      <c r="D63" s="91"/>
      <c r="E63" s="96"/>
      <c r="F63" s="91"/>
      <c r="G63" s="96"/>
      <c r="H63" s="91"/>
      <c r="I63" s="91"/>
      <c r="J63" s="61"/>
      <c r="K63" s="62"/>
      <c r="L63" s="63"/>
      <c r="P63" s="65"/>
      <c r="Q63" s="65"/>
      <c r="R63" s="65"/>
    </row>
    <row r="64" spans="1:18" ht="14.5" x14ac:dyDescent="0.35">
      <c r="A64" s="188"/>
      <c r="B64" s="94"/>
      <c r="C64" s="93"/>
      <c r="D64" s="93"/>
      <c r="E64" s="93"/>
      <c r="F64" s="97"/>
      <c r="G64" s="97"/>
      <c r="H64" s="97"/>
      <c r="I64" s="97"/>
      <c r="J64" s="193"/>
      <c r="K64" s="229"/>
      <c r="L64" s="93"/>
      <c r="M64" s="93"/>
      <c r="N64" s="93"/>
      <c r="O64" s="93"/>
      <c r="P64" s="65"/>
      <c r="Q64" s="65"/>
      <c r="R64" s="65"/>
    </row>
    <row r="65" spans="1:18" x14ac:dyDescent="0.3">
      <c r="A65" s="188"/>
      <c r="B65" s="189"/>
      <c r="C65" s="61"/>
      <c r="D65" s="61"/>
      <c r="E65" s="61"/>
      <c r="F65" s="1005"/>
      <c r="G65" s="62"/>
      <c r="H65" s="1006"/>
      <c r="I65" s="190"/>
      <c r="J65" s="188"/>
      <c r="K65" s="230"/>
      <c r="L65" s="192"/>
      <c r="M65" s="192"/>
      <c r="N65" s="192"/>
      <c r="O65" s="192"/>
      <c r="P65" s="65"/>
      <c r="Q65" s="65"/>
      <c r="R65" s="65"/>
    </row>
    <row r="66" spans="1:18" x14ac:dyDescent="0.3">
      <c r="A66" s="188"/>
      <c r="B66" s="189"/>
      <c r="C66" s="61"/>
      <c r="D66" s="61"/>
      <c r="E66" s="61"/>
      <c r="F66" s="1005"/>
      <c r="G66" s="62"/>
      <c r="H66" s="1006"/>
      <c r="I66" s="190"/>
      <c r="J66" s="188"/>
      <c r="K66" s="230"/>
      <c r="L66" s="192"/>
      <c r="M66" s="192"/>
      <c r="N66" s="192"/>
      <c r="O66" s="192"/>
      <c r="P66" s="65"/>
      <c r="Q66" s="65"/>
      <c r="R66" s="65"/>
    </row>
    <row r="67" spans="1:18" x14ac:dyDescent="0.3">
      <c r="A67" s="188"/>
      <c r="B67" s="189"/>
      <c r="C67" s="61"/>
      <c r="D67" s="61"/>
      <c r="E67" s="61"/>
      <c r="F67" s="1005"/>
      <c r="G67" s="62"/>
      <c r="H67" s="1006"/>
      <c r="I67" s="190"/>
      <c r="J67" s="188"/>
      <c r="K67" s="230"/>
      <c r="L67" s="192"/>
      <c r="M67" s="192"/>
      <c r="N67" s="192"/>
      <c r="O67" s="192"/>
      <c r="P67" s="65"/>
      <c r="Q67" s="65"/>
      <c r="R67" s="65"/>
    </row>
    <row r="68" spans="1:18" x14ac:dyDescent="0.3">
      <c r="A68" s="188"/>
      <c r="B68" s="189"/>
      <c r="C68" s="61"/>
      <c r="D68" s="61"/>
      <c r="E68" s="61"/>
      <c r="F68" s="1005"/>
      <c r="G68" s="62"/>
      <c r="H68" s="1006"/>
      <c r="I68" s="190"/>
      <c r="J68" s="188"/>
      <c r="K68" s="230"/>
      <c r="L68" s="192"/>
      <c r="M68" s="192"/>
      <c r="N68" s="192"/>
      <c r="O68" s="192"/>
      <c r="P68" s="65"/>
      <c r="Q68" s="65"/>
      <c r="R68" s="65"/>
    </row>
    <row r="69" spans="1:18" x14ac:dyDescent="0.3">
      <c r="A69" s="188"/>
      <c r="B69" s="189"/>
      <c r="C69" s="61"/>
      <c r="D69" s="61"/>
      <c r="E69" s="61"/>
      <c r="F69" s="1005"/>
      <c r="G69" s="62"/>
      <c r="H69" s="1006"/>
      <c r="I69" s="190"/>
      <c r="J69" s="188"/>
      <c r="K69" s="230"/>
      <c r="L69" s="192"/>
      <c r="M69" s="192"/>
      <c r="N69" s="192"/>
      <c r="O69" s="192"/>
      <c r="P69" s="65"/>
      <c r="Q69" s="65"/>
      <c r="R69" s="65"/>
    </row>
    <row r="70" spans="1:18" ht="23.5" x14ac:dyDescent="0.35">
      <c r="A70" s="1740" t="s">
        <v>35</v>
      </c>
      <c r="B70" s="1766"/>
      <c r="C70" s="1766"/>
      <c r="D70" s="1766"/>
      <c r="E70" s="1766"/>
      <c r="F70" s="1767"/>
      <c r="G70" s="88"/>
      <c r="I70" s="1727">
        <f>DATA!$A$5</f>
        <v>44573</v>
      </c>
      <c r="J70" s="1758"/>
      <c r="K70" s="1758"/>
      <c r="L70" s="1758"/>
      <c r="M70" s="1758"/>
      <c r="N70" s="1758"/>
      <c r="O70" s="1758"/>
      <c r="P70" s="65"/>
      <c r="Q70" s="65"/>
      <c r="R70" s="65"/>
    </row>
    <row r="71" spans="1:18" ht="18.5" x14ac:dyDescent="0.45">
      <c r="A71" s="1028"/>
      <c r="B71" s="1029" t="s">
        <v>25</v>
      </c>
      <c r="C71" s="1030"/>
      <c r="D71" s="1030"/>
      <c r="E71" s="1030"/>
      <c r="F71" s="1030"/>
      <c r="G71" s="1030"/>
      <c r="H71" s="1030"/>
      <c r="I71" s="1030"/>
      <c r="J71" s="1030"/>
      <c r="K71" s="1030"/>
      <c r="L71" s="1030"/>
      <c r="M71" s="1744" t="s">
        <v>60</v>
      </c>
      <c r="N71" s="1759"/>
      <c r="O71" s="1760"/>
      <c r="P71" s="65"/>
      <c r="Q71" s="65"/>
      <c r="R71" s="65"/>
    </row>
    <row r="72" spans="1:18" ht="39.75" customHeight="1" x14ac:dyDescent="0.3">
      <c r="A72" s="66" t="s">
        <v>22</v>
      </c>
      <c r="B72" s="67" t="s">
        <v>47</v>
      </c>
      <c r="C72" s="68" t="s">
        <v>1</v>
      </c>
      <c r="D72" s="66" t="s">
        <v>48</v>
      </c>
      <c r="E72" s="69" t="s">
        <v>1</v>
      </c>
      <c r="F72" s="66" t="s">
        <v>10</v>
      </c>
      <c r="G72" s="68" t="s">
        <v>23</v>
      </c>
      <c r="H72" s="69" t="s">
        <v>3</v>
      </c>
      <c r="I72" s="66" t="s">
        <v>39</v>
      </c>
      <c r="J72" s="1274" t="s">
        <v>44</v>
      </c>
      <c r="K72" s="1215" t="s">
        <v>327</v>
      </c>
      <c r="L72" s="68" t="s">
        <v>24</v>
      </c>
      <c r="M72" s="1399" t="s">
        <v>14</v>
      </c>
      <c r="N72" s="1399" t="s">
        <v>2</v>
      </c>
      <c r="O72" s="1399" t="s">
        <v>3</v>
      </c>
      <c r="P72" s="65"/>
      <c r="Q72" s="65"/>
      <c r="R72" s="65"/>
    </row>
    <row r="73" spans="1:18" x14ac:dyDescent="0.3">
      <c r="A73" s="70" t="s">
        <v>360</v>
      </c>
      <c r="B73" s="1404"/>
      <c r="C73" s="58"/>
      <c r="D73" s="1405"/>
      <c r="E73" s="1405"/>
      <c r="F73" s="1405"/>
      <c r="G73" s="58"/>
      <c r="H73" s="1405"/>
      <c r="I73" s="1405"/>
      <c r="J73" s="1405"/>
      <c r="K73" s="1405"/>
      <c r="L73" s="58"/>
      <c r="M73" s="58"/>
      <c r="N73" s="58"/>
      <c r="O73" s="58"/>
      <c r="P73" s="65"/>
      <c r="Q73" s="65"/>
      <c r="R73" s="65"/>
    </row>
    <row r="74" spans="1:18" x14ac:dyDescent="0.3">
      <c r="A74" s="70">
        <f>$A$5</f>
        <v>0</v>
      </c>
      <c r="B74" s="1040">
        <f>DATA!$CA$7</f>
        <v>0</v>
      </c>
      <c r="C74" s="1041">
        <f t="shared" ref="C74:C79" si="59">IF(B74&gt;0,B74/B$80,0)</f>
        <v>0</v>
      </c>
      <c r="D74" s="1040">
        <f>DATA!$CB$7</f>
        <v>0</v>
      </c>
      <c r="E74" s="1041">
        <f t="shared" ref="E74:E79" si="60">IF(D74&gt;0,D74/D$80,0)</f>
        <v>0</v>
      </c>
      <c r="F74" s="1040">
        <f t="shared" ref="F74:F76" si="61">B74+D74</f>
        <v>0</v>
      </c>
      <c r="G74" s="1041">
        <f t="shared" ref="G74:G79" si="62">IF(F74&gt;0,B74/$F$80,0)</f>
        <v>0</v>
      </c>
      <c r="H74" s="1040">
        <f>DATA!$CC$7</f>
        <v>0</v>
      </c>
      <c r="I74" s="1040">
        <f t="shared" ref="I74:I76" si="63">F74+H74</f>
        <v>0</v>
      </c>
      <c r="J74" s="1271">
        <f>(DATA!CE7)</f>
        <v>0</v>
      </c>
      <c r="K74" s="1046" t="str">
        <f t="shared" ref="K74:K76" si="64">IF(I74&gt;0,IF(J74&gt;0,I74/J74,""),"")</f>
        <v/>
      </c>
      <c r="L74" s="1044">
        <f t="shared" ref="L74:L79" si="65">IF(I74&gt;0,I74/I$80,0)</f>
        <v>0</v>
      </c>
      <c r="M74" s="1041">
        <f t="shared" ref="M74:M76" si="66">IF(B74&gt;0,B74/I74,0)</f>
        <v>0</v>
      </c>
      <c r="N74" s="1041">
        <f t="shared" ref="N74:N76" si="67">IF(D74&gt;0,D74/I74,0)</f>
        <v>0</v>
      </c>
      <c r="O74" s="1041">
        <f t="shared" ref="O74:O76" si="68">IF(H74&gt;0,H74/I74,0)</f>
        <v>0</v>
      </c>
      <c r="P74" s="65"/>
      <c r="Q74" s="65"/>
      <c r="R74" s="65"/>
    </row>
    <row r="75" spans="1:18" x14ac:dyDescent="0.3">
      <c r="A75" s="70" t="s">
        <v>358</v>
      </c>
      <c r="B75" s="1040">
        <f>DATA!$CP$7</f>
        <v>0</v>
      </c>
      <c r="C75" s="1041">
        <f t="shared" si="59"/>
        <v>0</v>
      </c>
      <c r="D75" s="1040">
        <f>DATA!$CQ$7</f>
        <v>1</v>
      </c>
      <c r="E75" s="1041">
        <f t="shared" si="60"/>
        <v>8.771929824561403E-3</v>
      </c>
      <c r="F75" s="1040">
        <f t="shared" si="61"/>
        <v>1</v>
      </c>
      <c r="G75" s="1041">
        <f t="shared" si="62"/>
        <v>0</v>
      </c>
      <c r="H75" s="1040">
        <f>DATA!$CR$7</f>
        <v>1</v>
      </c>
      <c r="I75" s="1040">
        <f t="shared" si="63"/>
        <v>2</v>
      </c>
      <c r="J75" s="1271">
        <f>(DATA!CT7)</f>
        <v>8</v>
      </c>
      <c r="K75" s="1046">
        <f t="shared" si="64"/>
        <v>0.25</v>
      </c>
      <c r="L75" s="1044">
        <f t="shared" si="65"/>
        <v>6.5359477124183009E-3</v>
      </c>
      <c r="M75" s="1041">
        <f t="shared" si="66"/>
        <v>0</v>
      </c>
      <c r="N75" s="1041">
        <f t="shared" si="67"/>
        <v>0.5</v>
      </c>
      <c r="O75" s="1041">
        <f t="shared" si="68"/>
        <v>0.5</v>
      </c>
      <c r="P75" s="65"/>
      <c r="Q75" s="65"/>
      <c r="R75" s="65"/>
    </row>
    <row r="76" spans="1:18" s="445" customFormat="1" x14ac:dyDescent="0.3">
      <c r="A76" s="450" t="s">
        <v>354</v>
      </c>
      <c r="B76" s="1040">
        <f>DATA!$BM$7</f>
        <v>0</v>
      </c>
      <c r="C76" s="1041">
        <f t="shared" si="59"/>
        <v>0</v>
      </c>
      <c r="D76" s="1040">
        <f>DATA!$BO$7</f>
        <v>37</v>
      </c>
      <c r="E76" s="1041">
        <f t="shared" si="60"/>
        <v>0.32456140350877194</v>
      </c>
      <c r="F76" s="1040">
        <f t="shared" si="61"/>
        <v>37</v>
      </c>
      <c r="G76" s="1041">
        <f t="shared" si="62"/>
        <v>0</v>
      </c>
      <c r="H76" s="1040">
        <f>DATA!$BO$7</f>
        <v>37</v>
      </c>
      <c r="I76" s="1040">
        <f t="shared" si="63"/>
        <v>74</v>
      </c>
      <c r="J76" s="1271">
        <f>(DATA!BQ7)</f>
        <v>8</v>
      </c>
      <c r="K76" s="1046">
        <f t="shared" si="64"/>
        <v>9.25</v>
      </c>
      <c r="L76" s="1044">
        <f t="shared" si="65"/>
        <v>0.24183006535947713</v>
      </c>
      <c r="M76" s="1041">
        <f t="shared" si="66"/>
        <v>0</v>
      </c>
      <c r="N76" s="1041">
        <f t="shared" si="67"/>
        <v>0.5</v>
      </c>
      <c r="O76" s="1041">
        <f t="shared" si="68"/>
        <v>0.5</v>
      </c>
    </row>
    <row r="77" spans="1:18" x14ac:dyDescent="0.3">
      <c r="A77" s="70" t="str">
        <f>$A$8</f>
        <v>U002MICHELLE</v>
      </c>
      <c r="B77" s="1040">
        <f>DATA!$EF$7</f>
        <v>56</v>
      </c>
      <c r="C77" s="1041">
        <f t="shared" si="59"/>
        <v>0.69135802469135799</v>
      </c>
      <c r="D77" s="1042">
        <f>DATA!$EG$7</f>
        <v>37</v>
      </c>
      <c r="E77" s="1041">
        <f t="shared" si="60"/>
        <v>0.32456140350877194</v>
      </c>
      <c r="F77" s="1040">
        <f t="shared" ref="F77:F78" si="69">B77+D77</f>
        <v>93</v>
      </c>
      <c r="G77" s="1041">
        <f t="shared" si="62"/>
        <v>0.28717948717948716</v>
      </c>
      <c r="H77" s="1042">
        <f>DATA!$EH$7</f>
        <v>33</v>
      </c>
      <c r="I77" s="1040">
        <f t="shared" ref="I77:I79" si="70">F77+H77</f>
        <v>126</v>
      </c>
      <c r="J77" s="1271">
        <f>(DATA!EJ7)</f>
        <v>8</v>
      </c>
      <c r="K77" s="1046">
        <f t="shared" ref="K77:K79" si="71">IF(I77&gt;0,IF(J77&gt;0,I77/J77,""),"")</f>
        <v>15.75</v>
      </c>
      <c r="L77" s="1044">
        <f t="shared" si="65"/>
        <v>0.41176470588235292</v>
      </c>
      <c r="M77" s="1041">
        <f t="shared" ref="M77:M78" si="72">IF(B77&gt;0,B77/I77,0)</f>
        <v>0.44444444444444442</v>
      </c>
      <c r="N77" s="1041">
        <f t="shared" ref="N77:N78" si="73">IF(D77&gt;0,D77/I77,0)</f>
        <v>0.29365079365079366</v>
      </c>
      <c r="O77" s="1041">
        <f t="shared" ref="O77:O78" si="74">IF(H77&gt;0,H77/I77,0)</f>
        <v>0.26190476190476192</v>
      </c>
      <c r="P77" s="65"/>
      <c r="Q77" s="65"/>
      <c r="R77" s="65"/>
    </row>
    <row r="78" spans="1:18" x14ac:dyDescent="0.3">
      <c r="A78" s="450" t="str">
        <f>$A$9</f>
        <v>U002RYAN</v>
      </c>
      <c r="B78" s="1040">
        <f>DATA!$EU$7</f>
        <v>25</v>
      </c>
      <c r="C78" s="1041">
        <f t="shared" si="59"/>
        <v>0.30864197530864196</v>
      </c>
      <c r="D78" s="1042">
        <f>DATA!$EV$7</f>
        <v>39</v>
      </c>
      <c r="E78" s="1041">
        <f t="shared" si="60"/>
        <v>0.34210526315789475</v>
      </c>
      <c r="F78" s="1040">
        <f t="shared" si="69"/>
        <v>64</v>
      </c>
      <c r="G78" s="1041">
        <f t="shared" si="62"/>
        <v>0.12820512820512819</v>
      </c>
      <c r="H78" s="1042">
        <f>DATA!$EW$7</f>
        <v>40</v>
      </c>
      <c r="I78" s="1040">
        <f t="shared" si="70"/>
        <v>104</v>
      </c>
      <c r="J78" s="1271">
        <f>(DATA!EY7)</f>
        <v>8</v>
      </c>
      <c r="K78" s="1046">
        <f t="shared" si="71"/>
        <v>13</v>
      </c>
      <c r="L78" s="1044">
        <f t="shared" si="65"/>
        <v>0.33986928104575165</v>
      </c>
      <c r="M78" s="1041">
        <f t="shared" si="72"/>
        <v>0.24038461538461539</v>
      </c>
      <c r="N78" s="1041">
        <f t="shared" si="73"/>
        <v>0.375</v>
      </c>
      <c r="O78" s="1041">
        <f t="shared" si="74"/>
        <v>0.38461538461538464</v>
      </c>
      <c r="P78" s="65"/>
      <c r="Q78" s="65"/>
      <c r="R78" s="65"/>
    </row>
    <row r="79" spans="1:18" x14ac:dyDescent="0.3">
      <c r="A79" s="450">
        <f>$A$10</f>
        <v>0</v>
      </c>
      <c r="B79" s="1040">
        <f>DATA!$FJ$7</f>
        <v>0</v>
      </c>
      <c r="C79" s="1041">
        <f t="shared" si="59"/>
        <v>0</v>
      </c>
      <c r="D79" s="1040">
        <f>DATA!$FK$7</f>
        <v>0</v>
      </c>
      <c r="E79" s="1041">
        <f t="shared" si="60"/>
        <v>0</v>
      </c>
      <c r="F79" s="1040">
        <f>B79+D79</f>
        <v>0</v>
      </c>
      <c r="G79" s="1041">
        <f t="shared" si="62"/>
        <v>0</v>
      </c>
      <c r="H79" s="1040">
        <f>DATA!$FL$7</f>
        <v>0</v>
      </c>
      <c r="I79" s="1042">
        <f t="shared" si="70"/>
        <v>0</v>
      </c>
      <c r="J79" s="1271">
        <f>(DATA!FN7)</f>
        <v>8</v>
      </c>
      <c r="K79" s="1046" t="str">
        <f t="shared" si="71"/>
        <v/>
      </c>
      <c r="L79" s="1044">
        <f t="shared" si="65"/>
        <v>0</v>
      </c>
      <c r="M79" s="1041">
        <f t="shared" ref="M79" si="75">IF(B79&gt;0,B79/I79,0)</f>
        <v>0</v>
      </c>
      <c r="N79" s="1041">
        <f t="shared" ref="N79" si="76">IF(D79&gt;0,D79/I79,0)</f>
        <v>0</v>
      </c>
      <c r="O79" s="1041">
        <f t="shared" ref="O79" si="77">IF(H79&gt;0,H79/I79,0)</f>
        <v>0</v>
      </c>
      <c r="P79" s="65"/>
      <c r="Q79" s="65"/>
      <c r="R79" s="65"/>
    </row>
    <row r="80" spans="1:18" ht="13.5" thickBot="1" x14ac:dyDescent="0.35">
      <c r="A80" s="72" t="s">
        <v>27</v>
      </c>
      <c r="B80" s="73">
        <f>SUM(B74:B79)</f>
        <v>81</v>
      </c>
      <c r="C80" s="1060">
        <f t="shared" ref="C80:I80" si="78">SUM(C74:C79)</f>
        <v>1</v>
      </c>
      <c r="D80" s="73">
        <f t="shared" si="78"/>
        <v>114</v>
      </c>
      <c r="E80" s="1060">
        <f t="shared" si="78"/>
        <v>1</v>
      </c>
      <c r="F80" s="73">
        <f t="shared" si="78"/>
        <v>195</v>
      </c>
      <c r="G80" s="1061">
        <f t="shared" si="78"/>
        <v>0.41538461538461535</v>
      </c>
      <c r="H80" s="73">
        <f t="shared" si="78"/>
        <v>111</v>
      </c>
      <c r="I80" s="73">
        <f t="shared" si="78"/>
        <v>306</v>
      </c>
      <c r="J80" s="1279">
        <f>SUM(J74:J79)</f>
        <v>40</v>
      </c>
      <c r="K80" s="112">
        <f>IF(I80&gt;0,IF(J80&gt;0,(I93+I95)/J80,""),"")</f>
        <v>8.1999999999999993</v>
      </c>
      <c r="L80" s="114">
        <f>SUM(L74:L79)</f>
        <v>1</v>
      </c>
      <c r="M80" s="118">
        <f>IF(B80&gt;0,IF(I80&gt;0,B80/I80,0),0)</f>
        <v>0.26470588235294118</v>
      </c>
      <c r="N80" s="120">
        <f>IF(D80&gt;0,IF(I80&gt;0,D80/I80,0),0)</f>
        <v>0.37254901960784315</v>
      </c>
      <c r="O80" s="120">
        <f>IF(H80&gt;0,IF(I80&gt;0,H80/I80,0),0)</f>
        <v>0.36274509803921567</v>
      </c>
      <c r="P80" s="65"/>
      <c r="Q80" s="65"/>
      <c r="R80" s="65"/>
    </row>
    <row r="81" spans="1:18" ht="13.5" thickTop="1" x14ac:dyDescent="0.3">
      <c r="A81" s="60"/>
      <c r="B81" s="61"/>
      <c r="C81" s="1768"/>
      <c r="D81" s="1769"/>
      <c r="E81" s="61"/>
      <c r="F81" s="1770"/>
      <c r="G81" s="1771"/>
      <c r="H81" s="63"/>
      <c r="I81" s="71"/>
      <c r="J81" s="61"/>
      <c r="K81" s="62"/>
      <c r="L81" s="101"/>
      <c r="M81" s="107"/>
      <c r="N81" s="108"/>
      <c r="O81" s="106"/>
      <c r="P81" s="65"/>
      <c r="Q81" s="65"/>
      <c r="R81" s="65"/>
    </row>
    <row r="82" spans="1:18" ht="18.5" x14ac:dyDescent="0.45">
      <c r="A82" s="75"/>
      <c r="B82" s="98" t="s">
        <v>26</v>
      </c>
      <c r="C82" s="76"/>
      <c r="D82" s="76"/>
      <c r="E82" s="76"/>
      <c r="F82" s="76"/>
      <c r="G82" s="76"/>
      <c r="H82" s="76"/>
      <c r="I82" s="76"/>
      <c r="J82" s="76"/>
      <c r="K82" s="76"/>
      <c r="L82" s="110"/>
      <c r="M82" s="1750" t="s">
        <v>60</v>
      </c>
      <c r="N82" s="1751"/>
      <c r="O82" s="1752"/>
      <c r="P82" s="65"/>
      <c r="Q82" s="65"/>
      <c r="R82" s="65"/>
    </row>
    <row r="83" spans="1:18" ht="39.75" customHeight="1" x14ac:dyDescent="0.3">
      <c r="A83" s="66" t="s">
        <v>22</v>
      </c>
      <c r="B83" s="67" t="s">
        <v>47</v>
      </c>
      <c r="C83" s="68" t="s">
        <v>1</v>
      </c>
      <c r="D83" s="66" t="s">
        <v>48</v>
      </c>
      <c r="E83" s="69" t="s">
        <v>1</v>
      </c>
      <c r="F83" s="66" t="s">
        <v>10</v>
      </c>
      <c r="G83" s="68" t="s">
        <v>23</v>
      </c>
      <c r="H83" s="69" t="s">
        <v>3</v>
      </c>
      <c r="I83" s="66" t="s">
        <v>39</v>
      </c>
      <c r="J83" s="1274" t="s">
        <v>44</v>
      </c>
      <c r="K83" s="1215" t="s">
        <v>327</v>
      </c>
      <c r="L83" s="68" t="s">
        <v>24</v>
      </c>
      <c r="M83" s="109" t="s">
        <v>14</v>
      </c>
      <c r="N83" s="109" t="s">
        <v>2</v>
      </c>
      <c r="O83" s="109" t="s">
        <v>3</v>
      </c>
      <c r="P83" s="65"/>
      <c r="Q83" s="65"/>
      <c r="R83" s="65"/>
    </row>
    <row r="84" spans="1:18" x14ac:dyDescent="0.3">
      <c r="A84" s="70"/>
      <c r="B84" s="1404"/>
      <c r="C84" s="109"/>
      <c r="D84" s="1404"/>
      <c r="E84" s="109"/>
      <c r="F84" s="1404"/>
      <c r="G84" s="109"/>
      <c r="H84" s="1404"/>
      <c r="I84" s="1404"/>
      <c r="J84" s="1451"/>
      <c r="K84" s="1407"/>
      <c r="L84" s="1450"/>
      <c r="M84" s="109"/>
      <c r="N84" s="109"/>
      <c r="O84" s="109"/>
      <c r="P84" s="65"/>
      <c r="Q84" s="65"/>
      <c r="R84" s="65"/>
    </row>
    <row r="85" spans="1:18" x14ac:dyDescent="0.3">
      <c r="A85" s="70" t="str">
        <f>$A$16</f>
        <v>U002JEREMY</v>
      </c>
      <c r="B85" s="1040">
        <f>DATA!$AQ$7</f>
        <v>11</v>
      </c>
      <c r="C85" s="1041">
        <f>IF(B85&gt;0,B85/B$89,0)</f>
        <v>0.21153846153846154</v>
      </c>
      <c r="D85" s="1042">
        <f>DATA!$AR$7</f>
        <v>6</v>
      </c>
      <c r="E85" s="1041">
        <f>IF(D85&gt;0,D85/D$89,0)</f>
        <v>0.75</v>
      </c>
      <c r="F85" s="1042">
        <f t="shared" ref="F85" si="79">B85+D85</f>
        <v>17</v>
      </c>
      <c r="G85" s="1041">
        <f>IF(F85&gt;0,B85/$F$89,0)</f>
        <v>0.18333333333333332</v>
      </c>
      <c r="H85" s="1042">
        <f>DATA!$AS$7</f>
        <v>24</v>
      </c>
      <c r="I85" s="1042">
        <f t="shared" ref="I85" si="80">F85+H85</f>
        <v>41</v>
      </c>
      <c r="J85" s="1271">
        <f>(DATA!AU7)</f>
        <v>0</v>
      </c>
      <c r="K85" s="1046" t="str">
        <f t="shared" ref="K85:K87" si="81">IF(I85&gt;0,IF(J85&gt;0,I85/J85,""),"")</f>
        <v/>
      </c>
      <c r="L85" s="1041">
        <f>IF(I85&gt;0,I85/I$89,0)</f>
        <v>0.26451612903225807</v>
      </c>
      <c r="M85" s="1041">
        <f t="shared" ref="M85" si="82">IF(B85&gt;0,B85/I85,0)</f>
        <v>0.26829268292682928</v>
      </c>
      <c r="N85" s="1041">
        <f t="shared" ref="N85" si="83">IF(D85&gt;0,D85/I85,0)</f>
        <v>0.14634146341463414</v>
      </c>
      <c r="O85" s="1041">
        <f t="shared" ref="O85" si="84">IF(H85&gt;0,H85/I85,0)</f>
        <v>0.58536585365853655</v>
      </c>
      <c r="P85" s="65"/>
      <c r="Q85" s="65"/>
      <c r="R85" s="65"/>
    </row>
    <row r="86" spans="1:18" s="445" customFormat="1" x14ac:dyDescent="0.3">
      <c r="A86" s="450" t="s">
        <v>325</v>
      </c>
      <c r="B86" s="1040">
        <f>DATA!$AC$7</f>
        <v>21</v>
      </c>
      <c r="C86" s="1041">
        <f>IF(B86&gt;0,B86/B$89,0)</f>
        <v>0.40384615384615385</v>
      </c>
      <c r="D86" s="1040">
        <f>DATA!$AD$7</f>
        <v>0</v>
      </c>
      <c r="E86" s="1041">
        <f>IF(D86&gt;0,D86/D$89,0)</f>
        <v>0</v>
      </c>
      <c r="F86" s="1042">
        <f t="shared" ref="F86" si="85">B86+D86</f>
        <v>21</v>
      </c>
      <c r="G86" s="1041">
        <f>IF(F86&gt;0,B86/$F$89,0)</f>
        <v>0.35</v>
      </c>
      <c r="H86" s="1040">
        <f>DATA!$AE$7</f>
        <v>36</v>
      </c>
      <c r="I86" s="1042">
        <f t="shared" ref="I86" si="86">F86+H86</f>
        <v>57</v>
      </c>
      <c r="J86" s="1271">
        <f>(DATA!AG7)</f>
        <v>8</v>
      </c>
      <c r="K86" s="1046">
        <f t="shared" si="81"/>
        <v>7.125</v>
      </c>
      <c r="L86" s="1041">
        <f>IF(I86&gt;0,I86/I$89,0)</f>
        <v>0.36774193548387096</v>
      </c>
      <c r="M86" s="1041">
        <f>IF(B86&gt;0,B86/I86,0)</f>
        <v>0.36842105263157893</v>
      </c>
      <c r="N86" s="1041">
        <f>IF(D86&gt;0,D86/I86,0)</f>
        <v>0</v>
      </c>
      <c r="O86" s="1041">
        <f>IF(H86&gt;0,H86/I86,0)</f>
        <v>0.63157894736842102</v>
      </c>
    </row>
    <row r="87" spans="1:18" s="445" customFormat="1" x14ac:dyDescent="0.3">
      <c r="A87" s="450" t="s">
        <v>375</v>
      </c>
      <c r="B87" s="1553">
        <f>DATA!$Q$7</f>
        <v>20</v>
      </c>
      <c r="C87" s="1041">
        <f>IF(B87&gt;0,B87/B$89,0)</f>
        <v>0.38461538461538464</v>
      </c>
      <c r="D87" s="1553">
        <f>DATA!$R$7</f>
        <v>2</v>
      </c>
      <c r="E87" s="1041">
        <f>IF(D87&gt;0,D87/D$89,0)</f>
        <v>0.25</v>
      </c>
      <c r="F87" s="1040">
        <f>B87+D87</f>
        <v>22</v>
      </c>
      <c r="G87" s="1041">
        <f>IF(F87&gt;0,B87/$F$89,0)</f>
        <v>0.33333333333333331</v>
      </c>
      <c r="H87" s="1553">
        <f>DATA!$S$7</f>
        <v>35</v>
      </c>
      <c r="I87" s="1042">
        <f>F87+H87</f>
        <v>57</v>
      </c>
      <c r="J87" s="1536">
        <f>(DATA!U7)</f>
        <v>8</v>
      </c>
      <c r="K87" s="1046">
        <f t="shared" si="81"/>
        <v>7.125</v>
      </c>
      <c r="L87" s="1041">
        <f>IF(I87&gt;0,I87/I$89,0)</f>
        <v>0.36774193548387096</v>
      </c>
      <c r="M87" s="1041">
        <f>IF(B87&gt;0,B87/I87,0)</f>
        <v>0.35087719298245612</v>
      </c>
      <c r="N87" s="1041">
        <f>IF(D87&gt;0,D87/I87,0)</f>
        <v>3.5087719298245612E-2</v>
      </c>
      <c r="O87" s="1041">
        <f>IF(H87&gt;0,H87/I87,0)</f>
        <v>0.61403508771929827</v>
      </c>
    </row>
    <row r="88" spans="1:18" x14ac:dyDescent="0.3">
      <c r="A88" s="70"/>
      <c r="B88" s="1404"/>
      <c r="C88" s="109"/>
      <c r="D88" s="1404"/>
      <c r="E88" s="109"/>
      <c r="F88" s="1405"/>
      <c r="G88" s="109"/>
      <c r="H88" s="1404"/>
      <c r="I88" s="1405"/>
      <c r="J88" s="1405"/>
      <c r="K88" s="1407"/>
      <c r="L88" s="109"/>
      <c r="M88" s="109"/>
      <c r="N88" s="109"/>
      <c r="O88" s="109"/>
      <c r="P88" s="65"/>
      <c r="Q88" s="65"/>
      <c r="R88" s="65"/>
    </row>
    <row r="89" spans="1:18" ht="13.5" thickBot="1" x14ac:dyDescent="0.35">
      <c r="A89" s="72" t="s">
        <v>27</v>
      </c>
      <c r="B89" s="73">
        <f>SUM(B84:B87)</f>
        <v>52</v>
      </c>
      <c r="C89" s="1060">
        <f t="shared" ref="C89:L89" si="87">SUM(C84:C87)</f>
        <v>1</v>
      </c>
      <c r="D89" s="73">
        <f t="shared" si="87"/>
        <v>8</v>
      </c>
      <c r="E89" s="1060">
        <f t="shared" si="87"/>
        <v>1</v>
      </c>
      <c r="F89" s="73">
        <f t="shared" si="87"/>
        <v>60</v>
      </c>
      <c r="G89" s="1061">
        <f t="shared" si="87"/>
        <v>0.8666666666666667</v>
      </c>
      <c r="H89" s="73">
        <f t="shared" si="87"/>
        <v>95</v>
      </c>
      <c r="I89" s="73">
        <f t="shared" si="87"/>
        <v>155</v>
      </c>
      <c r="J89" s="73">
        <f t="shared" si="87"/>
        <v>16</v>
      </c>
      <c r="K89" s="73">
        <f t="shared" si="87"/>
        <v>14.25</v>
      </c>
      <c r="L89" s="73">
        <f t="shared" si="87"/>
        <v>1</v>
      </c>
      <c r="M89" s="118">
        <f>IF(B89&gt;0,IF(I89&gt;0,B89/I89,0),0)</f>
        <v>0.33548387096774196</v>
      </c>
      <c r="N89" s="120">
        <f>IF(D89&gt;0,IF(I89&gt;0,D89/I89,0),0)</f>
        <v>5.1612903225806452E-2</v>
      </c>
      <c r="O89" s="120">
        <f>IF(H89&gt;0,IF(I89&gt;0,H89/I89,0),0)</f>
        <v>0.61290322580645162</v>
      </c>
      <c r="P89" s="65"/>
      <c r="Q89" s="65"/>
      <c r="R89" s="65"/>
    </row>
    <row r="90" spans="1:18" ht="13.5" thickTop="1" x14ac:dyDescent="0.3">
      <c r="A90" s="60"/>
      <c r="B90" s="77"/>
      <c r="C90" s="103"/>
      <c r="D90" s="78"/>
      <c r="E90" s="103"/>
      <c r="F90" s="78"/>
      <c r="G90" s="103"/>
      <c r="H90" s="78"/>
      <c r="I90" s="78"/>
      <c r="J90" s="78"/>
      <c r="K90" s="78"/>
      <c r="L90" s="103"/>
      <c r="M90" s="106"/>
      <c r="N90" s="106"/>
      <c r="O90" s="106"/>
      <c r="P90" s="65"/>
      <c r="Q90" s="65"/>
      <c r="R90" s="65"/>
    </row>
    <row r="91" spans="1:18" ht="18.5" x14ac:dyDescent="0.45">
      <c r="A91" s="80"/>
      <c r="B91" s="99" t="s">
        <v>38</v>
      </c>
      <c r="C91" s="104"/>
      <c r="D91" s="81"/>
      <c r="E91" s="104"/>
      <c r="F91" s="81"/>
      <c r="G91" s="104"/>
      <c r="H91" s="81"/>
      <c r="I91" s="81"/>
      <c r="J91" s="81"/>
      <c r="K91" s="81"/>
      <c r="L91" s="104"/>
      <c r="M91" s="1755" t="s">
        <v>60</v>
      </c>
      <c r="N91" s="1761"/>
      <c r="O91" s="1762"/>
      <c r="P91" s="65"/>
      <c r="Q91" s="65"/>
      <c r="R91" s="65"/>
    </row>
    <row r="92" spans="1:18" ht="26" x14ac:dyDescent="0.3">
      <c r="A92" s="82"/>
      <c r="B92" s="67" t="s">
        <v>29</v>
      </c>
      <c r="C92" s="57" t="s">
        <v>1</v>
      </c>
      <c r="D92" s="66" t="s">
        <v>30</v>
      </c>
      <c r="E92" s="69" t="s">
        <v>1</v>
      </c>
      <c r="F92" s="66" t="s">
        <v>10</v>
      </c>
      <c r="G92" s="68" t="s">
        <v>23</v>
      </c>
      <c r="H92" s="66" t="s">
        <v>31</v>
      </c>
      <c r="I92" s="66" t="s">
        <v>39</v>
      </c>
      <c r="J92" s="66" t="s">
        <v>44</v>
      </c>
      <c r="K92" s="1215" t="s">
        <v>327</v>
      </c>
      <c r="L92" s="68" t="s">
        <v>24</v>
      </c>
      <c r="M92" s="109" t="s">
        <v>14</v>
      </c>
      <c r="N92" s="109" t="s">
        <v>2</v>
      </c>
      <c r="O92" s="109" t="s">
        <v>3</v>
      </c>
      <c r="P92" s="65"/>
      <c r="Q92" s="65"/>
      <c r="R92" s="65"/>
    </row>
    <row r="93" spans="1:18" x14ac:dyDescent="0.3">
      <c r="A93" s="70" t="s">
        <v>0</v>
      </c>
      <c r="B93" s="1040">
        <f>B80</f>
        <v>81</v>
      </c>
      <c r="C93" s="1041">
        <f>IF(B93&gt;0,B93/B$97,0)</f>
        <v>0.57857142857142863</v>
      </c>
      <c r="D93" s="1040">
        <f>D80</f>
        <v>114</v>
      </c>
      <c r="E93" s="1041">
        <f>IF(D93&gt;0,D93/D$97,0)</f>
        <v>0.88372093023255816</v>
      </c>
      <c r="F93" s="1042">
        <f>B93+D93</f>
        <v>195</v>
      </c>
      <c r="G93" s="1041">
        <f>IF(F93&gt;0,B93/$F$97,0)</f>
        <v>0.30111524163568776</v>
      </c>
      <c r="H93" s="1040">
        <f>H80</f>
        <v>111</v>
      </c>
      <c r="I93" s="1042">
        <f>I80</f>
        <v>306</v>
      </c>
      <c r="J93" s="1040">
        <f>(J80)</f>
        <v>40</v>
      </c>
      <c r="K93" s="1046">
        <f>IF(I93&gt;0,IF(J93&gt;0,I93/J93,""),"")</f>
        <v>7.65</v>
      </c>
      <c r="L93" s="1041">
        <f>IF(I93&gt;0,I93/I$97,0)</f>
        <v>0.63354037267080743</v>
      </c>
      <c r="M93" s="1041">
        <f>IF(B93&gt;0,B93/I93,0)</f>
        <v>0.26470588235294118</v>
      </c>
      <c r="N93" s="1041">
        <f>IF(D93&gt;0,D93/I93,0)</f>
        <v>0.37254901960784315</v>
      </c>
      <c r="O93" s="1041">
        <f>IF(H93&gt;0,H93/I93,0)</f>
        <v>0.36274509803921567</v>
      </c>
      <c r="P93" s="65"/>
      <c r="Q93" s="65"/>
      <c r="R93" s="65"/>
    </row>
    <row r="94" spans="1:18" x14ac:dyDescent="0.3">
      <c r="A94" s="70" t="s">
        <v>11</v>
      </c>
      <c r="B94" s="1040">
        <f>B89</f>
        <v>52</v>
      </c>
      <c r="C94" s="1041">
        <f>IF(B94&gt;0,B94/B$97,0)</f>
        <v>0.37142857142857144</v>
      </c>
      <c r="D94" s="1042">
        <f>D89</f>
        <v>8</v>
      </c>
      <c r="E94" s="1041">
        <f>IF(D94&gt;0,D94/D$97,0)</f>
        <v>6.2015503875968991E-2</v>
      </c>
      <c r="F94" s="1042">
        <f>B94+D94</f>
        <v>60</v>
      </c>
      <c r="G94" s="1041">
        <f>IF(F94&gt;0,B94/$F$97,0)</f>
        <v>0.19330855018587362</v>
      </c>
      <c r="H94" s="1042">
        <f>H89</f>
        <v>95</v>
      </c>
      <c r="I94" s="1042">
        <f>I89</f>
        <v>155</v>
      </c>
      <c r="J94" s="1040">
        <f>(J89)</f>
        <v>16</v>
      </c>
      <c r="K94" s="1046">
        <f>IF(I94&gt;0,IF(J94&gt;0,I94/J94,""),"")</f>
        <v>9.6875</v>
      </c>
      <c r="L94" s="1041">
        <f>IF(I94&gt;0,I94/I$97,0)</f>
        <v>0.32091097308488614</v>
      </c>
      <c r="M94" s="1041">
        <f>IF(B94&gt;0,B94/I94,0)</f>
        <v>0.33548387096774196</v>
      </c>
      <c r="N94" s="1041">
        <f>IF(D94&gt;0,D94/I94,0)</f>
        <v>5.1612903225806452E-2</v>
      </c>
      <c r="O94" s="1041">
        <f>IF(H94&gt;0,H94/I94,0)</f>
        <v>0.61290322580645162</v>
      </c>
      <c r="P94" s="65"/>
      <c r="Q94" s="65"/>
      <c r="R94" s="65"/>
    </row>
    <row r="95" spans="1:18" x14ac:dyDescent="0.3">
      <c r="A95" s="70" t="s">
        <v>21</v>
      </c>
      <c r="B95" s="1040">
        <f>DATA!$FY$7</f>
        <v>7</v>
      </c>
      <c r="C95" s="1041">
        <f>IF(B95&gt;0,B95/B$97,0)</f>
        <v>0.05</v>
      </c>
      <c r="D95" s="1042">
        <f>DATA!$FZ$7</f>
        <v>7</v>
      </c>
      <c r="E95" s="1041">
        <f>IF(D95&gt;0,D95/D$97,0)</f>
        <v>5.4263565891472867E-2</v>
      </c>
      <c r="F95" s="1042">
        <f>B95+D95</f>
        <v>14</v>
      </c>
      <c r="G95" s="1041">
        <f>IF(F95&gt;0,B95/$F$97,0)</f>
        <v>2.6022304832713755E-2</v>
      </c>
      <c r="H95" s="1042">
        <f>DATA!$GA$7</f>
        <v>8</v>
      </c>
      <c r="I95" s="1042">
        <f>F95+H95</f>
        <v>22</v>
      </c>
      <c r="J95" s="1040">
        <f>(DATA!GC7)</f>
        <v>8</v>
      </c>
      <c r="K95" s="1046">
        <f>IF(I95&gt;0,IF(J95&gt;0,I95/J95,""),"")</f>
        <v>2.75</v>
      </c>
      <c r="L95" s="1041">
        <f>IF(I95&gt;0,I95/I$97,0)</f>
        <v>4.5548654244306416E-2</v>
      </c>
      <c r="M95" s="1041">
        <f>IF(B95&gt;0,B95/I95,0)</f>
        <v>0.31818181818181818</v>
      </c>
      <c r="N95" s="1041">
        <f>IF(D95&gt;0,D95/I95,0)</f>
        <v>0.31818181818181818</v>
      </c>
      <c r="O95" s="1041">
        <f>IF(H95&gt;0,H95/I95,0)</f>
        <v>0.36363636363636365</v>
      </c>
      <c r="P95" s="65"/>
      <c r="Q95" s="65"/>
      <c r="R95" s="65"/>
    </row>
    <row r="96" spans="1:18" x14ac:dyDescent="0.3">
      <c r="A96" s="83" t="s">
        <v>378</v>
      </c>
      <c r="B96" s="1404"/>
      <c r="C96" s="109"/>
      <c r="D96" s="1405"/>
      <c r="E96" s="109"/>
      <c r="F96" s="1405"/>
      <c r="G96" s="109"/>
      <c r="H96" s="1404"/>
      <c r="I96" s="1405"/>
      <c r="J96" s="1405"/>
      <c r="K96" s="1407"/>
      <c r="L96" s="109"/>
      <c r="M96" s="109"/>
      <c r="N96" s="109"/>
      <c r="O96" s="109"/>
      <c r="P96" s="65"/>
      <c r="Q96" s="65"/>
      <c r="R96" s="65"/>
    </row>
    <row r="97" spans="1:18" ht="13.5" thickBot="1" x14ac:dyDescent="0.35">
      <c r="A97" s="84" t="s">
        <v>28</v>
      </c>
      <c r="B97" s="85">
        <f>SUM(B93:B96)</f>
        <v>140</v>
      </c>
      <c r="C97" s="105">
        <f>SUM(C93:C96)</f>
        <v>1</v>
      </c>
      <c r="D97" s="85">
        <f>SUM(D93:D96)</f>
        <v>129</v>
      </c>
      <c r="E97" s="105">
        <f>SUM(E93:E96)</f>
        <v>1</v>
      </c>
      <c r="F97" s="85">
        <f>B97+D97</f>
        <v>269</v>
      </c>
      <c r="G97" s="111">
        <f>SUM(G93:G96)</f>
        <v>0.5204460966542751</v>
      </c>
      <c r="H97" s="85">
        <f>SUM(H93:H96)</f>
        <v>214</v>
      </c>
      <c r="I97" s="85">
        <f>SUM(I93:I96)</f>
        <v>483</v>
      </c>
      <c r="J97" s="85">
        <f>SUM(J93:J96)</f>
        <v>64</v>
      </c>
      <c r="K97" s="112">
        <f>IF(I97&gt;0,IF(J97&gt;0,I97/J97,""),"")</f>
        <v>7.546875</v>
      </c>
      <c r="L97" s="113">
        <f>SUM(L93:L96)</f>
        <v>1</v>
      </c>
      <c r="M97" s="119">
        <f>IF(B97&gt;0,IF(I97&gt;0,B97/I97,0),0)</f>
        <v>0.28985507246376813</v>
      </c>
      <c r="N97" s="121">
        <f>IF(D97&gt;0,IF(I97&gt;0,D97/I97,0),0)</f>
        <v>0.26708074534161491</v>
      </c>
      <c r="O97" s="121">
        <f>IF(H97&gt;0,IF(I97&gt;0,H97/I97,0),0)</f>
        <v>0.44306418219461696</v>
      </c>
      <c r="P97" s="65"/>
      <c r="Q97" s="65"/>
      <c r="R97" s="65"/>
    </row>
    <row r="98" spans="1:18" ht="13.5" thickTop="1" x14ac:dyDescent="0.3">
      <c r="A98" s="60"/>
      <c r="B98" s="61"/>
      <c r="C98" s="63"/>
      <c r="D98" s="61"/>
      <c r="E98" s="63"/>
      <c r="F98" s="61"/>
      <c r="G98" s="63"/>
      <c r="H98" s="61"/>
      <c r="I98" s="61"/>
      <c r="J98" s="61"/>
      <c r="K98" s="62"/>
      <c r="L98" s="63"/>
      <c r="P98" s="65"/>
      <c r="Q98" s="65"/>
      <c r="R98" s="65"/>
    </row>
    <row r="99" spans="1:18" x14ac:dyDescent="0.3">
      <c r="A99" s="188"/>
      <c r="B99" s="94"/>
      <c r="C99" s="93"/>
      <c r="D99" s="93"/>
      <c r="E99" s="93"/>
      <c r="F99" s="97"/>
      <c r="G99" s="97"/>
      <c r="H99" s="97"/>
      <c r="I99" s="97"/>
      <c r="J99" s="92"/>
      <c r="K99" s="92"/>
      <c r="L99" s="93"/>
      <c r="M99" s="93"/>
      <c r="N99" s="94"/>
      <c r="O99" s="78"/>
      <c r="P99" s="65"/>
      <c r="Q99" s="65"/>
      <c r="R99" s="65"/>
    </row>
    <row r="100" spans="1:18" x14ac:dyDescent="0.3">
      <c r="A100" s="188"/>
      <c r="B100" s="189"/>
      <c r="C100" s="61"/>
      <c r="D100" s="61"/>
      <c r="E100" s="61"/>
      <c r="F100" s="1005"/>
      <c r="G100" s="62"/>
      <c r="H100" s="1006"/>
      <c r="I100" s="190"/>
      <c r="J100" s="78"/>
      <c r="K100" s="78"/>
      <c r="L100" s="61"/>
      <c r="M100" s="61"/>
      <c r="N100" s="63"/>
      <c r="O100" s="78"/>
      <c r="P100" s="65"/>
      <c r="Q100" s="65"/>
      <c r="R100" s="65"/>
    </row>
    <row r="101" spans="1:18" x14ac:dyDescent="0.3">
      <c r="A101" s="188"/>
      <c r="B101" s="189"/>
      <c r="C101" s="61"/>
      <c r="D101" s="61"/>
      <c r="E101" s="61"/>
      <c r="F101" s="1005"/>
      <c r="G101" s="62"/>
      <c r="H101" s="1006"/>
      <c r="I101" s="190"/>
      <c r="J101" s="78"/>
      <c r="K101" s="78"/>
      <c r="L101" s="61"/>
      <c r="M101" s="61"/>
      <c r="N101" s="63"/>
      <c r="O101" s="79"/>
      <c r="P101" s="65"/>
      <c r="Q101" s="65"/>
      <c r="R101" s="65"/>
    </row>
    <row r="102" spans="1:18" x14ac:dyDescent="0.3">
      <c r="A102" s="188"/>
      <c r="B102" s="189"/>
      <c r="C102" s="61"/>
      <c r="D102" s="61"/>
      <c r="E102" s="61"/>
      <c r="F102" s="1005"/>
      <c r="G102" s="62"/>
      <c r="H102" s="1006"/>
      <c r="I102" s="190"/>
      <c r="J102" s="78"/>
      <c r="K102" s="78"/>
      <c r="L102" s="61"/>
      <c r="M102" s="61"/>
      <c r="N102" s="63"/>
      <c r="O102" s="79"/>
      <c r="P102" s="65"/>
      <c r="Q102" s="65"/>
      <c r="R102" s="65"/>
    </row>
    <row r="103" spans="1:18" ht="23.5" x14ac:dyDescent="0.35">
      <c r="A103" s="1740" t="s">
        <v>34</v>
      </c>
      <c r="B103" s="1766"/>
      <c r="C103" s="1766"/>
      <c r="D103" s="1766"/>
      <c r="E103" s="1766"/>
      <c r="F103" s="1766"/>
      <c r="G103" s="89"/>
      <c r="H103" s="115"/>
      <c r="I103" s="1763">
        <f>DATA!$A$5</f>
        <v>44573</v>
      </c>
      <c r="J103" s="1758"/>
      <c r="K103" s="1758"/>
      <c r="L103" s="1758"/>
      <c r="M103" s="1758"/>
      <c r="N103" s="1758"/>
      <c r="O103" s="1758"/>
      <c r="P103" s="65"/>
      <c r="Q103" s="65"/>
      <c r="R103" s="65"/>
    </row>
    <row r="104" spans="1:18" ht="18.5" x14ac:dyDescent="0.45">
      <c r="A104" s="1028"/>
      <c r="B104" s="1029" t="s">
        <v>25</v>
      </c>
      <c r="C104" s="1030"/>
      <c r="D104" s="1030"/>
      <c r="E104" s="1030"/>
      <c r="F104" s="1030"/>
      <c r="G104" s="1030"/>
      <c r="H104" s="1030"/>
      <c r="I104" s="1030"/>
      <c r="J104" s="1030"/>
      <c r="K104" s="1030"/>
      <c r="L104" s="1030"/>
      <c r="M104" s="1744" t="s">
        <v>60</v>
      </c>
      <c r="N104" s="1759"/>
      <c r="O104" s="1760"/>
      <c r="P104" s="65"/>
      <c r="Q104" s="65"/>
      <c r="R104" s="65"/>
    </row>
    <row r="105" spans="1:18" ht="26" x14ac:dyDescent="0.3">
      <c r="A105" s="66" t="s">
        <v>22</v>
      </c>
      <c r="B105" s="67" t="s">
        <v>47</v>
      </c>
      <c r="C105" s="69" t="s">
        <v>1</v>
      </c>
      <c r="D105" s="66" t="s">
        <v>48</v>
      </c>
      <c r="E105" s="69" t="s">
        <v>1</v>
      </c>
      <c r="F105" s="66" t="s">
        <v>10</v>
      </c>
      <c r="G105" s="68" t="s">
        <v>23</v>
      </c>
      <c r="H105" s="69" t="s">
        <v>3</v>
      </c>
      <c r="I105" s="66" t="s">
        <v>39</v>
      </c>
      <c r="J105" s="446" t="s">
        <v>44</v>
      </c>
      <c r="K105" s="1215" t="s">
        <v>327</v>
      </c>
      <c r="L105" s="68" t="s">
        <v>24</v>
      </c>
      <c r="M105" s="1399" t="s">
        <v>14</v>
      </c>
      <c r="N105" s="1399" t="s">
        <v>2</v>
      </c>
      <c r="O105" s="1399" t="s">
        <v>3</v>
      </c>
      <c r="P105" s="65"/>
      <c r="Q105" s="65"/>
      <c r="R105" s="65"/>
    </row>
    <row r="106" spans="1:18" x14ac:dyDescent="0.3">
      <c r="A106" s="70" t="s">
        <v>359</v>
      </c>
      <c r="B106" s="1404"/>
      <c r="C106" s="58"/>
      <c r="D106" s="1405"/>
      <c r="E106" s="1405"/>
      <c r="F106" s="1405"/>
      <c r="G106" s="58"/>
      <c r="H106" s="1405"/>
      <c r="I106" s="1405"/>
      <c r="J106" s="1405"/>
      <c r="K106" s="1405"/>
      <c r="L106" s="58"/>
      <c r="M106" s="58"/>
      <c r="N106" s="58"/>
      <c r="O106" s="58"/>
      <c r="P106" s="65"/>
      <c r="Q106" s="65"/>
      <c r="R106" s="65"/>
    </row>
    <row r="107" spans="1:18" x14ac:dyDescent="0.3">
      <c r="A107" s="70">
        <f>$A$5</f>
        <v>0</v>
      </c>
      <c r="B107" s="1040">
        <f>DATA!$CA$8</f>
        <v>0</v>
      </c>
      <c r="C107" s="1041">
        <f t="shared" ref="C107:C112" si="88">IF(B107&gt;0,B107/B$113,0)</f>
        <v>0</v>
      </c>
      <c r="D107" s="1040">
        <f>DATA!$CB$8</f>
        <v>0</v>
      </c>
      <c r="E107" s="1041">
        <f t="shared" ref="E107:E112" si="89">IF(D107&gt;0,D107/D$113,0)</f>
        <v>0</v>
      </c>
      <c r="F107" s="1042">
        <f>B107+D107</f>
        <v>0</v>
      </c>
      <c r="G107" s="1041">
        <f t="shared" ref="G107:G112" si="90">IF(F107&lt;&gt;0,B107/$F$113,0)</f>
        <v>0</v>
      </c>
      <c r="H107" s="1040">
        <f>DATA!$CC$8</f>
        <v>0</v>
      </c>
      <c r="I107" s="1042">
        <f>F107+H107</f>
        <v>0</v>
      </c>
      <c r="J107" s="1040">
        <f>(DATA!CQ8)</f>
        <v>1</v>
      </c>
      <c r="K107" s="1046" t="str">
        <f>IF(I107&gt;0,IF(J107&gt;0,I107/J107,""),"")</f>
        <v/>
      </c>
      <c r="L107" s="1041">
        <f t="shared" ref="L107:L112" si="91">IF(I107&gt;0,I107/I$113,0)</f>
        <v>0</v>
      </c>
      <c r="M107" s="1041">
        <f>IF(B107&gt;0,B107/I107,0)</f>
        <v>0</v>
      </c>
      <c r="N107" s="1041">
        <f>IF(D107&gt;0,D107/I107,0)</f>
        <v>0</v>
      </c>
      <c r="O107" s="1041">
        <f>IF(H107&gt;0,H107/I107,0)</f>
        <v>0</v>
      </c>
      <c r="P107" s="65"/>
      <c r="Q107" s="65"/>
      <c r="R107" s="65"/>
    </row>
    <row r="108" spans="1:18" x14ac:dyDescent="0.3">
      <c r="A108" s="70" t="s">
        <v>358</v>
      </c>
      <c r="B108" s="1040">
        <f>DATA!$CP$8</f>
        <v>0</v>
      </c>
      <c r="C108" s="1041">
        <f t="shared" si="88"/>
        <v>0</v>
      </c>
      <c r="D108" s="1040">
        <f>DATA!$CQ$8</f>
        <v>1</v>
      </c>
      <c r="E108" s="1041">
        <f t="shared" si="89"/>
        <v>1.2987012987012988E-2</v>
      </c>
      <c r="F108" s="1042">
        <f>B108+D108</f>
        <v>1</v>
      </c>
      <c r="G108" s="1041">
        <f t="shared" si="90"/>
        <v>0</v>
      </c>
      <c r="H108" s="1040">
        <f>DATA!$CR$8</f>
        <v>1</v>
      </c>
      <c r="I108" s="1042">
        <f>F108+H108</f>
        <v>2</v>
      </c>
      <c r="J108" s="1040">
        <f>(DATA!CT8)</f>
        <v>8</v>
      </c>
      <c r="K108" s="1046">
        <f>IF(I108&gt;0,IF(J108&gt;0,I108/J108,""),"")</f>
        <v>0.25</v>
      </c>
      <c r="L108" s="1041">
        <f t="shared" si="91"/>
        <v>7.4349442379182153E-3</v>
      </c>
      <c r="M108" s="1041">
        <f>IF(B108&gt;0,B108/I108,0)</f>
        <v>0</v>
      </c>
      <c r="N108" s="1041">
        <f>IF(D108&gt;0,D108/I108,0)</f>
        <v>0.5</v>
      </c>
      <c r="O108" s="1041">
        <f>IF(H108&gt;0,H108/I108,0)</f>
        <v>0.5</v>
      </c>
      <c r="P108" s="65"/>
      <c r="Q108" s="65"/>
      <c r="R108" s="65"/>
    </row>
    <row r="109" spans="1:18" x14ac:dyDescent="0.3">
      <c r="A109" s="70" t="s">
        <v>354</v>
      </c>
      <c r="B109" s="1040">
        <f>DATA!$BM$8</f>
        <v>0</v>
      </c>
      <c r="C109" s="1041">
        <f t="shared" si="88"/>
        <v>0</v>
      </c>
      <c r="D109" s="1042">
        <f>DATA!$BN$8</f>
        <v>0</v>
      </c>
      <c r="E109" s="1041">
        <f t="shared" si="89"/>
        <v>0</v>
      </c>
      <c r="F109" s="1042">
        <f>B109+D109</f>
        <v>0</v>
      </c>
      <c r="G109" s="1041">
        <f t="shared" si="90"/>
        <v>0</v>
      </c>
      <c r="H109" s="1042">
        <f>DATA!$BO$8</f>
        <v>37</v>
      </c>
      <c r="I109" s="1042">
        <f>F109+H109</f>
        <v>37</v>
      </c>
      <c r="J109" s="1040">
        <f>(DATA!BQ8)</f>
        <v>8</v>
      </c>
      <c r="K109" s="1046">
        <f>IF(I109&gt;0,IF(J109&gt;0,I109/J109,""),"")</f>
        <v>4.625</v>
      </c>
      <c r="L109" s="1041">
        <f t="shared" si="91"/>
        <v>0.13754646840148699</v>
      </c>
      <c r="M109" s="1041">
        <f>IF(B109&gt;0,B109/I109,0)</f>
        <v>0</v>
      </c>
      <c r="N109" s="1041">
        <f>IF(D109&gt;0,D109/I109,0)</f>
        <v>0</v>
      </c>
      <c r="O109" s="1041">
        <f>IF(H109&gt;0,H109/I109,0)</f>
        <v>1</v>
      </c>
      <c r="P109" s="65"/>
      <c r="Q109" s="65"/>
      <c r="R109" s="65"/>
    </row>
    <row r="110" spans="1:18" x14ac:dyDescent="0.3">
      <c r="A110" s="70" t="str">
        <f>$A$8</f>
        <v>U002MICHELLE</v>
      </c>
      <c r="B110" s="1040">
        <f>DATA!$EF$8</f>
        <v>56</v>
      </c>
      <c r="C110" s="1041">
        <f t="shared" si="88"/>
        <v>0.69135802469135799</v>
      </c>
      <c r="D110" s="1042">
        <f>DATA!$EG$8</f>
        <v>37</v>
      </c>
      <c r="E110" s="1041">
        <f t="shared" si="89"/>
        <v>0.48051948051948051</v>
      </c>
      <c r="F110" s="1042">
        <f t="shared" ref="F110" si="92">B110+D110</f>
        <v>93</v>
      </c>
      <c r="G110" s="1041">
        <f t="shared" si="90"/>
        <v>0.35443037974683544</v>
      </c>
      <c r="H110" s="1042">
        <f>DATA!$EH$8</f>
        <v>33</v>
      </c>
      <c r="I110" s="1042">
        <f t="shared" ref="I110" si="93">F110+H110</f>
        <v>126</v>
      </c>
      <c r="J110" s="1040">
        <f>(DATA!EJ8)</f>
        <v>8</v>
      </c>
      <c r="K110" s="1046">
        <f t="shared" ref="K110:K113" si="94">IF(I110&gt;0,IF(J110&gt;0,I110/J110,""),"")</f>
        <v>15.75</v>
      </c>
      <c r="L110" s="1041">
        <f t="shared" si="91"/>
        <v>0.46840148698884759</v>
      </c>
      <c r="M110" s="1041">
        <f t="shared" ref="M110:M111" si="95">IF(B110&gt;0,B110/I110,0)</f>
        <v>0.44444444444444442</v>
      </c>
      <c r="N110" s="1041">
        <f t="shared" ref="N110:N111" si="96">IF(D110&gt;0,D110/I110,0)</f>
        <v>0.29365079365079366</v>
      </c>
      <c r="O110" s="1041">
        <f t="shared" ref="O110:O111" si="97">IF(H110&gt;0,H110/I110,0)</f>
        <v>0.26190476190476192</v>
      </c>
      <c r="P110" s="65"/>
      <c r="Q110" s="65"/>
      <c r="R110" s="65"/>
    </row>
    <row r="111" spans="1:18" x14ac:dyDescent="0.3">
      <c r="A111" s="70" t="str">
        <f>$A$9</f>
        <v>U002RYAN</v>
      </c>
      <c r="B111" s="1040">
        <f>DATA!$EU$8</f>
        <v>25</v>
      </c>
      <c r="C111" s="1041">
        <f t="shared" si="88"/>
        <v>0.30864197530864196</v>
      </c>
      <c r="D111" s="1042">
        <f>DATA!$EV$8</f>
        <v>39</v>
      </c>
      <c r="E111" s="1041">
        <f t="shared" si="89"/>
        <v>0.50649350649350644</v>
      </c>
      <c r="F111" s="1042">
        <f>B111+D111</f>
        <v>64</v>
      </c>
      <c r="G111" s="1041">
        <f t="shared" si="90"/>
        <v>0.15822784810126583</v>
      </c>
      <c r="H111" s="1042">
        <f>DATA!$EW$8</f>
        <v>40</v>
      </c>
      <c r="I111" s="1042">
        <f>F111+H111</f>
        <v>104</v>
      </c>
      <c r="J111" s="1040">
        <f>(DATA!EY8)</f>
        <v>8</v>
      </c>
      <c r="K111" s="1046">
        <f t="shared" si="94"/>
        <v>13</v>
      </c>
      <c r="L111" s="1041">
        <f t="shared" si="91"/>
        <v>0.38661710037174724</v>
      </c>
      <c r="M111" s="1041">
        <f t="shared" si="95"/>
        <v>0.24038461538461539</v>
      </c>
      <c r="N111" s="1041">
        <f t="shared" si="96"/>
        <v>0.375</v>
      </c>
      <c r="O111" s="1041">
        <f t="shared" si="97"/>
        <v>0.38461538461538464</v>
      </c>
      <c r="P111" s="65"/>
      <c r="Q111" s="65"/>
      <c r="R111" s="65"/>
    </row>
    <row r="112" spans="1:18" x14ac:dyDescent="0.3">
      <c r="A112" s="70">
        <f>$A$10</f>
        <v>0</v>
      </c>
      <c r="B112" s="1040">
        <f>DATA!$FJ$8</f>
        <v>0</v>
      </c>
      <c r="C112" s="1041">
        <f t="shared" si="88"/>
        <v>0</v>
      </c>
      <c r="D112" s="1040">
        <f>DATA!$FK$8</f>
        <v>0</v>
      </c>
      <c r="E112" s="1041">
        <f t="shared" si="89"/>
        <v>0</v>
      </c>
      <c r="F112" s="1040">
        <f>B112+D112</f>
        <v>0</v>
      </c>
      <c r="G112" s="1041">
        <f t="shared" si="90"/>
        <v>0</v>
      </c>
      <c r="H112" s="1040">
        <f>DATA!$FL$8</f>
        <v>0</v>
      </c>
      <c r="I112" s="1042">
        <f t="shared" ref="I112" si="98">F112+H112</f>
        <v>0</v>
      </c>
      <c r="J112" s="1040">
        <f>(DATA!FN8)</f>
        <v>8</v>
      </c>
      <c r="K112" s="1046" t="str">
        <f t="shared" si="94"/>
        <v/>
      </c>
      <c r="L112" s="1041">
        <f t="shared" si="91"/>
        <v>0</v>
      </c>
      <c r="M112" s="1041">
        <f t="shared" ref="M112" si="99">IF(B112&gt;0,B112/I112,0)</f>
        <v>0</v>
      </c>
      <c r="N112" s="1041">
        <f t="shared" ref="N112" si="100">IF(D112&gt;0,D112/I112,0)</f>
        <v>0</v>
      </c>
      <c r="O112" s="1041">
        <f t="shared" ref="O112" si="101">IF(H112&gt;0,H112/I112,0)</f>
        <v>0</v>
      </c>
      <c r="P112" s="65"/>
      <c r="Q112" s="65"/>
      <c r="R112" s="65"/>
    </row>
    <row r="113" spans="1:18" ht="13.5" thickBot="1" x14ac:dyDescent="0.35">
      <c r="A113" s="72" t="s">
        <v>27</v>
      </c>
      <c r="B113" s="73">
        <f>SUM(B107:B112)</f>
        <v>81</v>
      </c>
      <c r="C113" s="1060">
        <f t="shared" ref="C113:L113" si="102">SUM(C107:C112)</f>
        <v>1</v>
      </c>
      <c r="D113" s="73">
        <f t="shared" si="102"/>
        <v>77</v>
      </c>
      <c r="E113" s="1060">
        <f t="shared" si="102"/>
        <v>1</v>
      </c>
      <c r="F113" s="73">
        <f t="shared" si="102"/>
        <v>158</v>
      </c>
      <c r="G113" s="1061">
        <f t="shared" si="102"/>
        <v>0.51265822784810133</v>
      </c>
      <c r="H113" s="73">
        <f t="shared" si="102"/>
        <v>111</v>
      </c>
      <c r="I113" s="73">
        <f t="shared" si="102"/>
        <v>269</v>
      </c>
      <c r="J113" s="73">
        <f>SUM(J107:J112)</f>
        <v>41</v>
      </c>
      <c r="K113" s="1273">
        <f t="shared" si="94"/>
        <v>6.5609756097560972</v>
      </c>
      <c r="L113" s="1060">
        <f t="shared" si="102"/>
        <v>1</v>
      </c>
      <c r="M113" s="118">
        <f>IF(B113&gt;0,IF(I113&gt;0,B113/I113,0),0)</f>
        <v>0.30111524163568776</v>
      </c>
      <c r="N113" s="120">
        <f>IF(D113&gt;0,IF(I113&gt;0,D113/I113,0),0)</f>
        <v>0.28624535315985128</v>
      </c>
      <c r="O113" s="120">
        <f>IF(H113&gt;0,IF(I113&gt;0,H113/I113,0),0)</f>
        <v>0.41263940520446096</v>
      </c>
      <c r="P113" s="65"/>
      <c r="Q113" s="65"/>
      <c r="R113" s="65"/>
    </row>
    <row r="114" spans="1:18" ht="13.5" thickTop="1" x14ac:dyDescent="0.3">
      <c r="L114" s="106"/>
      <c r="M114" s="107"/>
      <c r="N114" s="108"/>
      <c r="O114" s="106"/>
      <c r="P114" s="65"/>
      <c r="Q114" s="65"/>
      <c r="R114" s="65"/>
    </row>
    <row r="115" spans="1:18" ht="18.5" x14ac:dyDescent="0.45">
      <c r="A115" s="75"/>
      <c r="B115" s="98" t="s">
        <v>26</v>
      </c>
      <c r="C115" s="76"/>
      <c r="D115" s="76"/>
      <c r="E115" s="76"/>
      <c r="F115" s="76"/>
      <c r="G115" s="76"/>
      <c r="H115" s="76"/>
      <c r="I115" s="76"/>
      <c r="J115" s="76"/>
      <c r="K115" s="76"/>
      <c r="L115" s="110"/>
      <c r="M115" s="1750" t="s">
        <v>60</v>
      </c>
      <c r="N115" s="1751"/>
      <c r="O115" s="1752"/>
      <c r="P115" s="65"/>
      <c r="Q115" s="65"/>
      <c r="R115" s="65"/>
    </row>
    <row r="116" spans="1:18" ht="26" x14ac:dyDescent="0.3">
      <c r="A116" s="66" t="s">
        <v>22</v>
      </c>
      <c r="B116" s="67" t="s">
        <v>47</v>
      </c>
      <c r="C116" s="69" t="s">
        <v>1</v>
      </c>
      <c r="D116" s="66" t="s">
        <v>48</v>
      </c>
      <c r="E116" s="69" t="s">
        <v>1</v>
      </c>
      <c r="F116" s="66" t="s">
        <v>10</v>
      </c>
      <c r="G116" s="68" t="s">
        <v>23</v>
      </c>
      <c r="H116" s="69" t="s">
        <v>3</v>
      </c>
      <c r="I116" s="66" t="s">
        <v>39</v>
      </c>
      <c r="J116" s="446" t="s">
        <v>44</v>
      </c>
      <c r="K116" s="1215" t="s">
        <v>327</v>
      </c>
      <c r="L116" s="68" t="s">
        <v>24</v>
      </c>
      <c r="M116" s="109" t="s">
        <v>14</v>
      </c>
      <c r="N116" s="109" t="s">
        <v>2</v>
      </c>
      <c r="O116" s="109" t="s">
        <v>3</v>
      </c>
      <c r="P116" s="65"/>
      <c r="Q116" s="65"/>
      <c r="R116" s="65"/>
    </row>
    <row r="117" spans="1:18" x14ac:dyDescent="0.3">
      <c r="A117" s="70"/>
      <c r="B117" s="1404"/>
      <c r="C117" s="109"/>
      <c r="D117" s="1404"/>
      <c r="E117" s="109"/>
      <c r="F117" s="1405"/>
      <c r="G117" s="109"/>
      <c r="H117" s="1404"/>
      <c r="I117" s="1405"/>
      <c r="J117" s="1407"/>
      <c r="K117" s="1407"/>
      <c r="L117" s="109"/>
      <c r="M117" s="109"/>
      <c r="N117" s="109"/>
      <c r="O117" s="109"/>
      <c r="P117" s="65"/>
      <c r="Q117" s="65"/>
      <c r="R117" s="65"/>
    </row>
    <row r="118" spans="1:18" x14ac:dyDescent="0.3">
      <c r="A118" s="70" t="str">
        <f>$A$16</f>
        <v>U002JEREMY</v>
      </c>
      <c r="B118" s="1040">
        <f>DATA!$AQ$8</f>
        <v>11</v>
      </c>
      <c r="C118" s="1041">
        <f>IF(B118&gt;0,B118/B$122,0)</f>
        <v>0.21153846153846154</v>
      </c>
      <c r="D118" s="1042">
        <f>DATA!$AR$8</f>
        <v>6</v>
      </c>
      <c r="E118" s="1041">
        <f>IF(D118&gt;0,D118/D$122,0)</f>
        <v>0.75</v>
      </c>
      <c r="F118" s="1042">
        <f t="shared" ref="F118" si="103">B118+D118</f>
        <v>17</v>
      </c>
      <c r="G118" s="1041">
        <f t="shared" ref="G118" si="104">IF(F118&gt;0,B118/F$122,0)</f>
        <v>0.18333333333333332</v>
      </c>
      <c r="H118" s="1042">
        <f>DATA!$AS$8</f>
        <v>24</v>
      </c>
      <c r="I118" s="1042">
        <f t="shared" ref="I118" si="105">F118+H118</f>
        <v>41</v>
      </c>
      <c r="J118" s="1040">
        <f>(DATA!AN8)</f>
        <v>8</v>
      </c>
      <c r="K118" s="1046">
        <f t="shared" ref="K118:K120" si="106">IF(I118&gt;0,IF(J118&gt;0,I118/J118,""),"")</f>
        <v>5.125</v>
      </c>
      <c r="L118" s="1041">
        <f>IF(I118&gt;0,I118/I$122,0)</f>
        <v>0.26451612903225807</v>
      </c>
      <c r="M118" s="1041">
        <f t="shared" ref="M118" si="107">IF(B118&gt;0,B118/I118,0)</f>
        <v>0.26829268292682928</v>
      </c>
      <c r="N118" s="1041">
        <f t="shared" ref="N118" si="108">IF(D118&gt;0,D118/I118,0)</f>
        <v>0.14634146341463414</v>
      </c>
      <c r="O118" s="1041">
        <f t="shared" ref="O118" si="109">IF(H118&gt;0,H118/I118,0)</f>
        <v>0.58536585365853655</v>
      </c>
      <c r="P118" s="65"/>
      <c r="Q118" s="65"/>
      <c r="R118" s="65"/>
    </row>
    <row r="119" spans="1:18" s="445" customFormat="1" x14ac:dyDescent="0.3">
      <c r="A119" s="450" t="s">
        <v>325</v>
      </c>
      <c r="B119" s="1040">
        <f>DATA!$AC$8</f>
        <v>21</v>
      </c>
      <c r="C119" s="1041">
        <f>IF(B119&gt;0,B119/B$122,0)</f>
        <v>0.40384615384615385</v>
      </c>
      <c r="D119" s="1042">
        <f>DATA!$ATO8</f>
        <v>0</v>
      </c>
      <c r="E119" s="1041">
        <f>IF(D119&gt;0,D119/D$122,0)</f>
        <v>0</v>
      </c>
      <c r="F119" s="1042">
        <f t="shared" ref="F119" si="110">B119+D119</f>
        <v>21</v>
      </c>
      <c r="G119" s="1041">
        <f t="shared" ref="G119:G120" si="111">IF(F119&gt;0,B119/F$122,0)</f>
        <v>0.35</v>
      </c>
      <c r="H119" s="1040">
        <f>DATA!$AE$8</f>
        <v>36</v>
      </c>
      <c r="I119" s="1042">
        <f t="shared" ref="I119" si="112">F119+H119</f>
        <v>57</v>
      </c>
      <c r="J119" s="1040">
        <f>(DATA!AG8)</f>
        <v>8</v>
      </c>
      <c r="K119" s="1046">
        <f t="shared" si="106"/>
        <v>7.125</v>
      </c>
      <c r="L119" s="1041">
        <f>IF(I119&gt;0,I119/I$122,0)</f>
        <v>0.36774193548387096</v>
      </c>
      <c r="M119" s="1041">
        <f>IF(B119&gt;0,B119/I119,0)</f>
        <v>0.36842105263157893</v>
      </c>
      <c r="N119" s="1041">
        <f>IF(D119&gt;0,D119/I119,0)</f>
        <v>0</v>
      </c>
      <c r="O119" s="1041">
        <f>IF(H119&gt;0,H119/I119,0)</f>
        <v>0.63157894736842102</v>
      </c>
    </row>
    <row r="120" spans="1:18" s="445" customFormat="1" x14ac:dyDescent="0.3">
      <c r="A120" s="450" t="s">
        <v>375</v>
      </c>
      <c r="B120" s="1553">
        <f>DATA!$Q$8</f>
        <v>20</v>
      </c>
      <c r="C120" s="1041">
        <f>IF(B120&gt;0,B120/B$122,0)</f>
        <v>0.38461538461538464</v>
      </c>
      <c r="D120" s="1553">
        <f>DATA!$R$8</f>
        <v>2</v>
      </c>
      <c r="E120" s="1041">
        <f>IF(D120&gt;0,D120/D$122,0)</f>
        <v>0.25</v>
      </c>
      <c r="F120" s="1040">
        <f>B120+D120</f>
        <v>22</v>
      </c>
      <c r="G120" s="1041">
        <f t="shared" si="111"/>
        <v>0.33333333333333331</v>
      </c>
      <c r="H120" s="1553">
        <f>DATA!$S$8</f>
        <v>35</v>
      </c>
      <c r="I120" s="1040">
        <f>F120+H120</f>
        <v>57</v>
      </c>
      <c r="J120" s="1536">
        <f>(DATA!U8)</f>
        <v>8</v>
      </c>
      <c r="K120" s="1046">
        <f t="shared" si="106"/>
        <v>7.125</v>
      </c>
      <c r="L120" s="1041">
        <f>IF(I120&gt;0,I120/I$122,0)</f>
        <v>0.36774193548387096</v>
      </c>
      <c r="M120" s="1041">
        <f>IF(B120&gt;0,B120/I120,0)</f>
        <v>0.35087719298245612</v>
      </c>
      <c r="N120" s="1041">
        <f>IF(D120&gt;0,D120/I120,0)</f>
        <v>3.5087719298245612E-2</v>
      </c>
      <c r="O120" s="1041">
        <f>IF(H120&gt;0,H120/I120,0)</f>
        <v>0.61403508771929827</v>
      </c>
    </row>
    <row r="121" spans="1:18" x14ac:dyDescent="0.3">
      <c r="A121" s="70"/>
      <c r="B121" s="1404"/>
      <c r="C121" s="109"/>
      <c r="D121" s="1405"/>
      <c r="E121" s="109"/>
      <c r="F121" s="1405"/>
      <c r="G121" s="109"/>
      <c r="H121" s="1405"/>
      <c r="I121" s="1405"/>
      <c r="J121" s="1405"/>
      <c r="K121" s="1407"/>
      <c r="L121" s="109"/>
      <c r="M121" s="109"/>
      <c r="N121" s="109"/>
      <c r="O121" s="109"/>
      <c r="P121" s="65"/>
      <c r="Q121" s="65"/>
      <c r="R121" s="65"/>
    </row>
    <row r="122" spans="1:18" ht="13.5" thickBot="1" x14ac:dyDescent="0.35">
      <c r="A122" s="72" t="s">
        <v>27</v>
      </c>
      <c r="B122" s="73">
        <f>SUM(B117:B120)</f>
        <v>52</v>
      </c>
      <c r="C122" s="1060">
        <f>SUM(C117:C120)</f>
        <v>1</v>
      </c>
      <c r="D122" s="73">
        <f t="shared" ref="D122:L122" si="113">SUM(D117:D120)</f>
        <v>8</v>
      </c>
      <c r="E122" s="1060">
        <f t="shared" si="113"/>
        <v>1</v>
      </c>
      <c r="F122" s="73">
        <f t="shared" si="113"/>
        <v>60</v>
      </c>
      <c r="G122" s="1061">
        <f t="shared" si="113"/>
        <v>0.8666666666666667</v>
      </c>
      <c r="H122" s="73">
        <f t="shared" si="113"/>
        <v>95</v>
      </c>
      <c r="I122" s="73">
        <f t="shared" si="113"/>
        <v>155</v>
      </c>
      <c r="J122" s="73">
        <f t="shared" si="113"/>
        <v>24</v>
      </c>
      <c r="K122" s="73">
        <f t="shared" si="113"/>
        <v>19.375</v>
      </c>
      <c r="L122" s="1060">
        <f t="shared" si="113"/>
        <v>1</v>
      </c>
      <c r="M122" s="118">
        <f>IF(B122&gt;0,IF(I122&gt;0,B122/I122,0),0)</f>
        <v>0.33548387096774196</v>
      </c>
      <c r="N122" s="120">
        <f>IF(D122&gt;0,IF(I122&gt;0,D122/I122,0),0)</f>
        <v>5.1612903225806452E-2</v>
      </c>
      <c r="O122" s="120">
        <f>IF(H122&gt;0,IF(I122&gt;0,H122/I122,0),0)</f>
        <v>0.61290322580645162</v>
      </c>
      <c r="P122" s="65"/>
      <c r="Q122" s="65"/>
      <c r="R122" s="65"/>
    </row>
    <row r="123" spans="1:18" ht="13.5" thickTop="1" x14ac:dyDescent="0.3">
      <c r="A123" s="60"/>
      <c r="B123" s="77"/>
      <c r="C123" s="59"/>
      <c r="D123" s="78"/>
      <c r="E123" s="59"/>
      <c r="F123" s="78"/>
      <c r="G123" s="59"/>
      <c r="H123" s="78"/>
      <c r="I123" s="78"/>
      <c r="J123" s="78"/>
      <c r="K123" s="78"/>
      <c r="L123" s="103"/>
      <c r="M123" s="106"/>
      <c r="N123" s="106"/>
      <c r="O123" s="106"/>
      <c r="P123" s="65"/>
      <c r="Q123" s="65"/>
      <c r="R123" s="65"/>
    </row>
    <row r="124" spans="1:18" ht="18.5" x14ac:dyDescent="0.45">
      <c r="A124" s="80"/>
      <c r="B124" s="99" t="s">
        <v>38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104"/>
      <c r="M124" s="1755" t="s">
        <v>60</v>
      </c>
      <c r="N124" s="1761"/>
      <c r="O124" s="1762"/>
      <c r="P124" s="65"/>
      <c r="Q124" s="65"/>
      <c r="R124" s="65"/>
    </row>
    <row r="125" spans="1:18" ht="26" x14ac:dyDescent="0.3">
      <c r="A125" s="82"/>
      <c r="B125" s="67" t="s">
        <v>29</v>
      </c>
      <c r="C125" s="69" t="s">
        <v>1</v>
      </c>
      <c r="D125" s="66" t="s">
        <v>30</v>
      </c>
      <c r="E125" s="69" t="s">
        <v>1</v>
      </c>
      <c r="F125" s="66" t="s">
        <v>10</v>
      </c>
      <c r="G125" s="68" t="s">
        <v>23</v>
      </c>
      <c r="H125" s="66" t="s">
        <v>31</v>
      </c>
      <c r="I125" s="66" t="s">
        <v>39</v>
      </c>
      <c r="J125" s="66"/>
      <c r="K125" s="66"/>
      <c r="L125" s="68" t="s">
        <v>24</v>
      </c>
      <c r="M125" s="109" t="s">
        <v>14</v>
      </c>
      <c r="N125" s="109" t="s">
        <v>2</v>
      </c>
      <c r="O125" s="109" t="s">
        <v>3</v>
      </c>
      <c r="P125" s="65"/>
      <c r="Q125" s="65"/>
      <c r="R125" s="65"/>
    </row>
    <row r="126" spans="1:18" x14ac:dyDescent="0.3">
      <c r="A126" s="70" t="s">
        <v>0</v>
      </c>
      <c r="B126" s="1040">
        <f>B113</f>
        <v>81</v>
      </c>
      <c r="C126" s="1041">
        <f>IF(B126&gt;0,B126/B$130,0)</f>
        <v>0.57857142857142863</v>
      </c>
      <c r="D126" s="1040">
        <f>D113</f>
        <v>77</v>
      </c>
      <c r="E126" s="1041">
        <f>IF(D126&gt;0,D126/D$130,0)</f>
        <v>0.83695652173913049</v>
      </c>
      <c r="F126" s="1042">
        <f>B126+D126</f>
        <v>158</v>
      </c>
      <c r="G126" s="1041">
        <f>IF(F126&lt;&gt;0,B126/F$130,"")</f>
        <v>0.34913793103448276</v>
      </c>
      <c r="H126" s="1040">
        <f>H113</f>
        <v>111</v>
      </c>
      <c r="I126" s="1040">
        <f>F126+H126</f>
        <v>269</v>
      </c>
      <c r="J126" s="1040">
        <f>(J113)</f>
        <v>41</v>
      </c>
      <c r="K126" s="1046">
        <f t="shared" ref="K126:K130" si="114">IF(I126&gt;0,IF(J126&gt;0,I126/J126,""),"")</f>
        <v>6.5609756097560972</v>
      </c>
      <c r="L126" s="1041">
        <f>IF(I126&gt;0,I126/I$130,0)</f>
        <v>0.60313901345291476</v>
      </c>
      <c r="M126" s="1041">
        <f>IF(B126&gt;0,B126/I126,0)</f>
        <v>0.30111524163568776</v>
      </c>
      <c r="N126" s="1041">
        <f>IF(D126&gt;0,D126/I126,0)</f>
        <v>0.28624535315985128</v>
      </c>
      <c r="O126" s="1041">
        <f>IF(H126&gt;0,H126/I126,0)</f>
        <v>0.41263940520446096</v>
      </c>
      <c r="P126" s="65"/>
      <c r="Q126" s="65"/>
      <c r="R126" s="65"/>
    </row>
    <row r="127" spans="1:18" x14ac:dyDescent="0.3">
      <c r="A127" s="70" t="s">
        <v>11</v>
      </c>
      <c r="B127" s="1040">
        <f>B122</f>
        <v>52</v>
      </c>
      <c r="C127" s="1041">
        <f>IF(B127&gt;0,B127/B$130,0)</f>
        <v>0.37142857142857144</v>
      </c>
      <c r="D127" s="1042">
        <f>D122</f>
        <v>8</v>
      </c>
      <c r="E127" s="1041">
        <f>IF(D127&gt;0,D127/D$130,0)</f>
        <v>8.6956521739130432E-2</v>
      </c>
      <c r="F127" s="1042">
        <f>B127+D127</f>
        <v>60</v>
      </c>
      <c r="G127" s="1041">
        <f>IF(F127&lt;&gt;0,B127/F$130,"")</f>
        <v>0.22413793103448276</v>
      </c>
      <c r="H127" s="1042">
        <f>H122</f>
        <v>95</v>
      </c>
      <c r="I127" s="1040">
        <f>F127+H127</f>
        <v>155</v>
      </c>
      <c r="J127" s="1040">
        <f>(J122)</f>
        <v>24</v>
      </c>
      <c r="K127" s="1046">
        <f t="shared" si="114"/>
        <v>6.458333333333333</v>
      </c>
      <c r="L127" s="1041">
        <f>IF(I127&gt;0,I127/I$130,0)</f>
        <v>0.34753363228699552</v>
      </c>
      <c r="M127" s="1041">
        <f>IF(B127&gt;0,B127/I127,0)</f>
        <v>0.33548387096774196</v>
      </c>
      <c r="N127" s="1041">
        <f>IF(D127&gt;0,D127/I127,0)</f>
        <v>5.1612903225806452E-2</v>
      </c>
      <c r="O127" s="1041">
        <f>IF(H127&gt;0,H127/I127,0)</f>
        <v>0.61290322580645162</v>
      </c>
      <c r="P127" s="65"/>
      <c r="Q127" s="65"/>
      <c r="R127" s="65"/>
    </row>
    <row r="128" spans="1:18" x14ac:dyDescent="0.3">
      <c r="A128" s="70" t="s">
        <v>21</v>
      </c>
      <c r="B128" s="1040">
        <f>DATA!$FY$8</f>
        <v>7</v>
      </c>
      <c r="C128" s="1041">
        <f>IF(B128&gt;0,B128/B$130,0)</f>
        <v>0.05</v>
      </c>
      <c r="D128" s="1042">
        <f>DATA!$FZ$8</f>
        <v>7</v>
      </c>
      <c r="E128" s="1041">
        <f>IF(D128&gt;0,D128/D$130,0)</f>
        <v>7.6086956521739135E-2</v>
      </c>
      <c r="F128" s="1040">
        <f>B128+D128</f>
        <v>14</v>
      </c>
      <c r="G128" s="1041">
        <f>IF(F128&lt;&gt;0,B128/F$130,"")</f>
        <v>3.017241379310345E-2</v>
      </c>
      <c r="H128" s="1042">
        <f>DATA!$GA$8</f>
        <v>8</v>
      </c>
      <c r="I128" s="1040">
        <f>F128+H128</f>
        <v>22</v>
      </c>
      <c r="J128" s="1040">
        <f>(DATA!GC8)</f>
        <v>8</v>
      </c>
      <c r="K128" s="1046">
        <f t="shared" si="114"/>
        <v>2.75</v>
      </c>
      <c r="L128" s="1041">
        <f>IF(I128&gt;0,I128/I$130,0)</f>
        <v>4.9327354260089683E-2</v>
      </c>
      <c r="M128" s="1041">
        <f>IF(B128&gt;0,B128/I128,0)</f>
        <v>0.31818181818181818</v>
      </c>
      <c r="N128" s="1041">
        <f>IF(D128&gt;0,D128/I128,0)</f>
        <v>0.31818181818181818</v>
      </c>
      <c r="O128" s="1041">
        <f>IF(H128&gt;0,H128/I128,0)</f>
        <v>0.36363636363636365</v>
      </c>
      <c r="P128" s="65"/>
      <c r="Q128" s="65"/>
      <c r="R128" s="65"/>
    </row>
    <row r="129" spans="1:18" x14ac:dyDescent="0.3">
      <c r="A129" s="83"/>
      <c r="B129" s="1404"/>
      <c r="C129" s="109"/>
      <c r="D129" s="1405"/>
      <c r="E129" s="109"/>
      <c r="F129" s="1405"/>
      <c r="G129" s="109"/>
      <c r="H129" s="1404"/>
      <c r="I129" s="1404"/>
      <c r="J129" s="1404"/>
      <c r="K129" s="1407" t="str">
        <f t="shared" si="114"/>
        <v/>
      </c>
      <c r="L129" s="109"/>
      <c r="M129" s="109"/>
      <c r="N129" s="109"/>
      <c r="O129" s="109"/>
      <c r="P129" s="65"/>
      <c r="Q129" s="65"/>
      <c r="R129" s="65"/>
    </row>
    <row r="130" spans="1:18" ht="14.25" customHeight="1" thickBot="1" x14ac:dyDescent="0.35">
      <c r="A130" s="84" t="s">
        <v>28</v>
      </c>
      <c r="B130" s="85">
        <f t="shared" ref="B130:I130" si="115">SUM(B126:B129)</f>
        <v>140</v>
      </c>
      <c r="C130" s="105">
        <f t="shared" si="115"/>
        <v>1</v>
      </c>
      <c r="D130" s="85">
        <f t="shared" si="115"/>
        <v>92</v>
      </c>
      <c r="E130" s="105">
        <f t="shared" si="115"/>
        <v>1</v>
      </c>
      <c r="F130" s="85">
        <f t="shared" si="115"/>
        <v>232</v>
      </c>
      <c r="G130" s="111">
        <f t="shared" si="115"/>
        <v>0.60344827586206895</v>
      </c>
      <c r="H130" s="85">
        <f t="shared" si="115"/>
        <v>214</v>
      </c>
      <c r="I130" s="85">
        <f t="shared" si="115"/>
        <v>446</v>
      </c>
      <c r="J130" s="85">
        <f>SUM(J126:J129)</f>
        <v>73</v>
      </c>
      <c r="K130" s="112">
        <f t="shared" si="114"/>
        <v>6.1095890410958908</v>
      </c>
      <c r="L130" s="113">
        <f>SUM(L126:L129)</f>
        <v>1</v>
      </c>
      <c r="M130" s="119">
        <f>IF(B130&gt;0,IF(I130&gt;0,B130/I130,0),0)</f>
        <v>0.31390134529147984</v>
      </c>
      <c r="N130" s="121">
        <f>IF(D130&gt;0,IF(I130&gt;0,D130/I130,0),0)</f>
        <v>0.20627802690582961</v>
      </c>
      <c r="O130" s="121">
        <f>IF(H130&gt;0,IF(I130&gt;0,H130/I130,0),0)</f>
        <v>0.47982062780269058</v>
      </c>
      <c r="P130" s="65"/>
      <c r="Q130" s="65"/>
      <c r="R130" s="65"/>
    </row>
    <row r="131" spans="1:18" ht="13.5" thickTop="1" x14ac:dyDescent="0.3">
      <c r="A131" s="60"/>
      <c r="B131" s="61"/>
      <c r="C131" s="63"/>
      <c r="D131" s="61"/>
      <c r="E131" s="63"/>
      <c r="F131" s="61"/>
      <c r="G131" s="63"/>
      <c r="H131" s="61"/>
      <c r="I131" s="61"/>
      <c r="J131" s="61"/>
      <c r="K131" s="62"/>
      <c r="L131" s="63"/>
      <c r="P131" s="65"/>
      <c r="Q131" s="65"/>
      <c r="R131" s="65"/>
    </row>
    <row r="132" spans="1:18" ht="14.5" x14ac:dyDescent="0.35">
      <c r="A132" s="188"/>
      <c r="B132" s="94"/>
      <c r="C132" s="93"/>
      <c r="D132" s="93"/>
      <c r="E132" s="93"/>
      <c r="F132" s="97"/>
      <c r="G132" s="97"/>
      <c r="H132" s="97"/>
      <c r="I132" s="97"/>
      <c r="J132" s="78"/>
      <c r="K132" s="229"/>
      <c r="L132" s="93"/>
      <c r="M132" s="93"/>
      <c r="N132" s="93"/>
      <c r="O132" s="93"/>
      <c r="P132" s="65"/>
      <c r="Q132" s="65"/>
      <c r="R132" s="65"/>
    </row>
    <row r="133" spans="1:18" x14ac:dyDescent="0.3">
      <c r="A133" s="188"/>
      <c r="B133" s="189"/>
      <c r="C133" s="61"/>
      <c r="D133" s="61"/>
      <c r="E133" s="61"/>
      <c r="F133" s="1005"/>
      <c r="G133" s="62"/>
      <c r="H133" s="1006"/>
      <c r="I133" s="190"/>
      <c r="J133" s="78"/>
      <c r="K133" s="191"/>
      <c r="L133" s="192"/>
      <c r="M133" s="192"/>
      <c r="N133" s="192"/>
      <c r="O133" s="192"/>
      <c r="P133" s="65"/>
      <c r="Q133" s="65"/>
      <c r="R133" s="65"/>
    </row>
    <row r="134" spans="1:18" x14ac:dyDescent="0.3">
      <c r="A134" s="188"/>
      <c r="B134" s="189"/>
      <c r="C134" s="61"/>
      <c r="D134" s="61"/>
      <c r="E134" s="61"/>
      <c r="F134" s="1005"/>
      <c r="G134" s="62"/>
      <c r="H134" s="1006"/>
      <c r="I134" s="190"/>
      <c r="J134" s="79"/>
      <c r="K134" s="191"/>
      <c r="L134" s="192"/>
      <c r="M134" s="192"/>
      <c r="N134" s="192"/>
      <c r="O134" s="192"/>
      <c r="P134" s="65"/>
      <c r="Q134" s="65"/>
      <c r="R134" s="65"/>
    </row>
    <row r="135" spans="1:18" x14ac:dyDescent="0.3">
      <c r="A135" s="188"/>
      <c r="B135" s="189"/>
      <c r="C135" s="61"/>
      <c r="D135" s="61"/>
      <c r="E135" s="61"/>
      <c r="F135" s="1005"/>
      <c r="G135" s="62"/>
      <c r="H135" s="1006"/>
      <c r="I135" s="190"/>
      <c r="J135" s="79"/>
      <c r="K135" s="191"/>
      <c r="L135" s="192"/>
      <c r="M135" s="192"/>
      <c r="N135" s="192"/>
      <c r="O135" s="192"/>
      <c r="P135" s="65"/>
      <c r="Q135" s="65"/>
      <c r="R135" s="65"/>
    </row>
    <row r="136" spans="1:18" x14ac:dyDescent="0.3">
      <c r="A136" s="188"/>
      <c r="B136" s="189"/>
      <c r="C136" s="61"/>
      <c r="D136" s="61"/>
      <c r="E136" s="61"/>
      <c r="F136" s="1005"/>
      <c r="G136" s="62"/>
      <c r="H136" s="1006"/>
      <c r="I136" s="190"/>
      <c r="J136" s="79"/>
      <c r="K136" s="191"/>
      <c r="L136" s="192"/>
      <c r="M136" s="192"/>
      <c r="N136" s="192"/>
      <c r="O136" s="192"/>
      <c r="P136" s="65"/>
      <c r="Q136" s="65"/>
      <c r="R136" s="65"/>
    </row>
    <row r="137" spans="1:18" x14ac:dyDescent="0.3">
      <c r="A137" s="188"/>
      <c r="B137" s="189"/>
      <c r="C137" s="61"/>
      <c r="D137" s="61"/>
      <c r="E137" s="61"/>
      <c r="F137" s="61"/>
      <c r="G137" s="190"/>
      <c r="H137" s="1006"/>
      <c r="I137" s="190"/>
      <c r="J137" s="61"/>
      <c r="K137" s="191"/>
      <c r="L137" s="192"/>
      <c r="M137" s="192"/>
      <c r="N137" s="192"/>
      <c r="O137" s="192"/>
      <c r="P137" s="65"/>
      <c r="Q137" s="65"/>
      <c r="R137" s="65"/>
    </row>
    <row r="138" spans="1:18" ht="23.5" x14ac:dyDescent="0.35">
      <c r="A138" s="1740" t="s">
        <v>36</v>
      </c>
      <c r="B138" s="1766"/>
      <c r="C138" s="1766"/>
      <c r="D138" s="1766"/>
      <c r="E138" s="1766"/>
      <c r="F138" s="1766"/>
      <c r="G138" s="89"/>
      <c r="H138" s="115"/>
      <c r="I138" s="1763">
        <f>DATA!$A$5</f>
        <v>44573</v>
      </c>
      <c r="J138" s="1758"/>
      <c r="K138" s="1758"/>
      <c r="L138" s="1758"/>
      <c r="M138" s="1758"/>
      <c r="N138" s="1758"/>
      <c r="O138" s="1758"/>
      <c r="P138" s="65"/>
      <c r="Q138" s="65"/>
      <c r="R138" s="65"/>
    </row>
    <row r="139" spans="1:18" ht="18.5" x14ac:dyDescent="0.45">
      <c r="A139" s="1028"/>
      <c r="B139" s="1029" t="s">
        <v>25</v>
      </c>
      <c r="C139" s="1030"/>
      <c r="D139" s="1030"/>
      <c r="E139" s="1030"/>
      <c r="F139" s="1030"/>
      <c r="G139" s="1030"/>
      <c r="H139" s="1030"/>
      <c r="I139" s="1030"/>
      <c r="J139" s="1030"/>
      <c r="K139" s="1030"/>
      <c r="L139" s="1030"/>
      <c r="M139" s="1744" t="s">
        <v>60</v>
      </c>
      <c r="N139" s="1759"/>
      <c r="O139" s="1760"/>
      <c r="P139" s="65"/>
      <c r="Q139" s="65"/>
      <c r="R139" s="65"/>
    </row>
    <row r="140" spans="1:18" ht="39.75" customHeight="1" x14ac:dyDescent="0.3">
      <c r="A140" s="66" t="s">
        <v>22</v>
      </c>
      <c r="B140" s="67" t="s">
        <v>47</v>
      </c>
      <c r="C140" s="69" t="s">
        <v>1</v>
      </c>
      <c r="D140" s="66" t="s">
        <v>48</v>
      </c>
      <c r="E140" s="69" t="s">
        <v>1</v>
      </c>
      <c r="F140" s="66" t="s">
        <v>10</v>
      </c>
      <c r="G140" s="68" t="s">
        <v>23</v>
      </c>
      <c r="H140" s="69" t="s">
        <v>3</v>
      </c>
      <c r="I140" s="66" t="s">
        <v>39</v>
      </c>
      <c r="J140" s="446" t="s">
        <v>44</v>
      </c>
      <c r="K140" s="1215" t="s">
        <v>327</v>
      </c>
      <c r="L140" s="68" t="s">
        <v>24</v>
      </c>
      <c r="M140" s="58" t="s">
        <v>14</v>
      </c>
      <c r="N140" s="58" t="s">
        <v>2</v>
      </c>
      <c r="O140" s="58" t="s">
        <v>3</v>
      </c>
      <c r="P140" s="65"/>
      <c r="Q140" s="65"/>
      <c r="R140" s="65"/>
    </row>
    <row r="141" spans="1:18" x14ac:dyDescent="0.3">
      <c r="A141" s="70"/>
      <c r="B141" s="1397"/>
      <c r="C141" s="1410"/>
      <c r="D141" s="1411"/>
      <c r="E141" s="1410"/>
      <c r="F141" s="1411"/>
      <c r="G141" s="1410"/>
      <c r="H141" s="1411"/>
      <c r="I141" s="1411"/>
      <c r="J141" s="1398"/>
      <c r="K141" s="1398"/>
      <c r="L141" s="1410"/>
      <c r="M141" s="1410"/>
      <c r="N141" s="1410"/>
      <c r="O141" s="1410"/>
      <c r="P141" s="65"/>
      <c r="Q141" s="65"/>
      <c r="R141" s="65"/>
    </row>
    <row r="142" spans="1:18" x14ac:dyDescent="0.3">
      <c r="A142" s="70" t="s">
        <v>360</v>
      </c>
      <c r="B142" s="1404"/>
      <c r="C142" s="109"/>
      <c r="D142" s="1405"/>
      <c r="E142" s="109"/>
      <c r="F142" s="1405"/>
      <c r="G142" s="109"/>
      <c r="H142" s="1405"/>
      <c r="I142" s="1405"/>
      <c r="J142" s="1404"/>
      <c r="K142" s="1407"/>
      <c r="L142" s="109"/>
      <c r="M142" s="109"/>
      <c r="N142" s="109"/>
      <c r="O142" s="109"/>
      <c r="P142" s="65"/>
      <c r="Q142" s="65"/>
      <c r="R142" s="65"/>
    </row>
    <row r="143" spans="1:18" x14ac:dyDescent="0.3">
      <c r="A143" s="70" t="s">
        <v>356</v>
      </c>
      <c r="B143" s="1040">
        <f>DATA!$CA$9</f>
        <v>0</v>
      </c>
      <c r="C143" s="1041">
        <f t="shared" ref="C143:C148" si="116">IF(B143&gt;0,B143/B$149,0)</f>
        <v>0</v>
      </c>
      <c r="D143" s="1040">
        <f>DATA!$CB$9</f>
        <v>0</v>
      </c>
      <c r="E143" s="1041">
        <f t="shared" ref="E143:E148" si="117">IF(D143&gt;0,D143/D$149,0)</f>
        <v>0</v>
      </c>
      <c r="F143" s="1042">
        <f>B143+D143</f>
        <v>0</v>
      </c>
      <c r="G143" s="1041">
        <f t="shared" ref="G143:G148" si="118">IF(F143&lt;&gt;0,B143/$F$149,0)</f>
        <v>0</v>
      </c>
      <c r="H143" s="1040">
        <f>DATA!$CC$9</f>
        <v>0</v>
      </c>
      <c r="I143" s="1042">
        <f>F143+H143</f>
        <v>0</v>
      </c>
      <c r="J143" s="1040">
        <f>(DATA!CQ9)</f>
        <v>1</v>
      </c>
      <c r="K143" s="1046" t="str">
        <f t="shared" ref="K143:K145" si="119">IF(I143&gt;0,IF(J143&gt;0,I143/J143,""),"")</f>
        <v/>
      </c>
      <c r="L143" s="1041">
        <f t="shared" ref="L143:L145" si="120">IF(I143&gt;0,I143/I$149,0)</f>
        <v>0</v>
      </c>
      <c r="M143" s="1041">
        <f t="shared" ref="M143:M145" si="121">IF(B143&gt;0,B143/I143,0)</f>
        <v>0</v>
      </c>
      <c r="N143" s="1041">
        <f t="shared" ref="N143:N145" si="122">IF(D143&gt;0,D143/I143,0)</f>
        <v>0</v>
      </c>
      <c r="O143" s="1041">
        <f t="shared" ref="O143:O145" si="123">IF(H143&gt;0,H143/I143,0)</f>
        <v>0</v>
      </c>
      <c r="P143" s="65"/>
      <c r="Q143" s="65"/>
      <c r="R143" s="65"/>
    </row>
    <row r="144" spans="1:18" s="445" customFormat="1" x14ac:dyDescent="0.3">
      <c r="A144" s="450" t="s">
        <v>358</v>
      </c>
      <c r="B144" s="1040">
        <f>DATA!$CP$9</f>
        <v>0</v>
      </c>
      <c r="C144" s="1041">
        <f t="shared" si="116"/>
        <v>0</v>
      </c>
      <c r="D144" s="1040">
        <f>DATA!$CQ$9</f>
        <v>1</v>
      </c>
      <c r="E144" s="1041">
        <f t="shared" si="117"/>
        <v>1.2987012987012988E-2</v>
      </c>
      <c r="F144" s="1042">
        <f>B144+D144</f>
        <v>1</v>
      </c>
      <c r="G144" s="1041">
        <f t="shared" si="118"/>
        <v>0</v>
      </c>
      <c r="H144" s="1040">
        <f>DATA!$CR$9</f>
        <v>1</v>
      </c>
      <c r="I144" s="1042">
        <f>F144+H144</f>
        <v>2</v>
      </c>
      <c r="J144" s="1040">
        <f>(DATA!CT9)</f>
        <v>8</v>
      </c>
      <c r="K144" s="1046">
        <f t="shared" si="119"/>
        <v>0.25</v>
      </c>
      <c r="L144" s="1041">
        <f t="shared" si="120"/>
        <v>7.4349442379182153E-3</v>
      </c>
      <c r="M144" s="1041">
        <f t="shared" si="121"/>
        <v>0</v>
      </c>
      <c r="N144" s="1041">
        <f t="shared" si="122"/>
        <v>0.5</v>
      </c>
      <c r="O144" s="1041">
        <f t="shared" si="123"/>
        <v>0.5</v>
      </c>
    </row>
    <row r="145" spans="1:18" x14ac:dyDescent="0.3">
      <c r="A145" s="70" t="s">
        <v>354</v>
      </c>
      <c r="B145" s="1040">
        <f>DATA!$BM$9</f>
        <v>0</v>
      </c>
      <c r="C145" s="1041">
        <f t="shared" si="116"/>
        <v>0</v>
      </c>
      <c r="D145" s="1040">
        <f>DATA!$BN$9</f>
        <v>0</v>
      </c>
      <c r="E145" s="1041">
        <f t="shared" si="117"/>
        <v>0</v>
      </c>
      <c r="F145" s="1042">
        <f>B145+D145</f>
        <v>0</v>
      </c>
      <c r="G145" s="1041">
        <f t="shared" si="118"/>
        <v>0</v>
      </c>
      <c r="H145" s="1040">
        <f>DATA!$BO$9</f>
        <v>37</v>
      </c>
      <c r="I145" s="1042">
        <f>F145+H145</f>
        <v>37</v>
      </c>
      <c r="J145" s="1040">
        <f>(DATA!BQ9)</f>
        <v>8</v>
      </c>
      <c r="K145" s="1046">
        <f t="shared" si="119"/>
        <v>4.625</v>
      </c>
      <c r="L145" s="1041">
        <f t="shared" si="120"/>
        <v>0.13754646840148699</v>
      </c>
      <c r="M145" s="1041">
        <f t="shared" si="121"/>
        <v>0</v>
      </c>
      <c r="N145" s="1041">
        <f t="shared" si="122"/>
        <v>0</v>
      </c>
      <c r="O145" s="1041">
        <f t="shared" si="123"/>
        <v>1</v>
      </c>
      <c r="P145" s="65"/>
      <c r="Q145" s="65"/>
      <c r="R145" s="65"/>
    </row>
    <row r="146" spans="1:18" x14ac:dyDescent="0.3">
      <c r="A146" s="70" t="str">
        <f>$A$8</f>
        <v>U002MICHELLE</v>
      </c>
      <c r="B146" s="1040">
        <f>DATA!$EF$9</f>
        <v>56</v>
      </c>
      <c r="C146" s="1041">
        <f t="shared" si="116"/>
        <v>0.69135802469135799</v>
      </c>
      <c r="D146" s="1042">
        <f>DATA!$EG$9</f>
        <v>37</v>
      </c>
      <c r="E146" s="1041">
        <f t="shared" si="117"/>
        <v>0.48051948051948051</v>
      </c>
      <c r="F146" s="1042">
        <f t="shared" ref="F146" si="124">B146+D146</f>
        <v>93</v>
      </c>
      <c r="G146" s="1041">
        <f t="shared" si="118"/>
        <v>0.35443037974683544</v>
      </c>
      <c r="H146" s="1042">
        <f>DATA!$EH$9</f>
        <v>33</v>
      </c>
      <c r="I146" s="1042">
        <f t="shared" ref="I146" si="125">F146+H146</f>
        <v>126</v>
      </c>
      <c r="J146" s="1040">
        <f>(DATA!EJ9)</f>
        <v>8</v>
      </c>
      <c r="K146" s="1046">
        <f t="shared" ref="K146:K149" si="126">IF(I146&gt;0,IF(J146&gt;0,I146/J146,""),"")</f>
        <v>15.75</v>
      </c>
      <c r="L146" s="1041">
        <f t="shared" ref="L146:L148" si="127">IF(I146&gt;0,I146/I$149,0)</f>
        <v>0.46840148698884759</v>
      </c>
      <c r="M146" s="1041">
        <f t="shared" ref="M146:M147" si="128">IF(B146&gt;0,B146/I146,0)</f>
        <v>0.44444444444444442</v>
      </c>
      <c r="N146" s="1041">
        <f t="shared" ref="N146:N147" si="129">IF(D146&gt;0,D146/I146,0)</f>
        <v>0.29365079365079366</v>
      </c>
      <c r="O146" s="1041">
        <f t="shared" ref="O146:O147" si="130">IF(H146&gt;0,H146/I146,0)</f>
        <v>0.26190476190476192</v>
      </c>
      <c r="P146" s="65"/>
      <c r="Q146" s="65"/>
      <c r="R146" s="65"/>
    </row>
    <row r="147" spans="1:18" x14ac:dyDescent="0.3">
      <c r="A147" s="70" t="str">
        <f>$A$9</f>
        <v>U002RYAN</v>
      </c>
      <c r="B147" s="1040">
        <f>DATA!$EU$9</f>
        <v>25</v>
      </c>
      <c r="C147" s="1041">
        <f t="shared" si="116"/>
        <v>0.30864197530864196</v>
      </c>
      <c r="D147" s="1042">
        <f>DATA!$EV$9</f>
        <v>39</v>
      </c>
      <c r="E147" s="1041">
        <f t="shared" si="117"/>
        <v>0.50649350649350644</v>
      </c>
      <c r="F147" s="1042">
        <f>B147+D147</f>
        <v>64</v>
      </c>
      <c r="G147" s="1041">
        <f t="shared" si="118"/>
        <v>0.15822784810126583</v>
      </c>
      <c r="H147" s="1042">
        <f>DATA!$EW$9</f>
        <v>40</v>
      </c>
      <c r="I147" s="1042">
        <f>F147+H147</f>
        <v>104</v>
      </c>
      <c r="J147" s="1040">
        <f>(DATA!EY9)</f>
        <v>8</v>
      </c>
      <c r="K147" s="1046">
        <f t="shared" si="126"/>
        <v>13</v>
      </c>
      <c r="L147" s="1041">
        <f t="shared" si="127"/>
        <v>0.38661710037174724</v>
      </c>
      <c r="M147" s="1041">
        <f t="shared" si="128"/>
        <v>0.24038461538461539</v>
      </c>
      <c r="N147" s="1041">
        <f t="shared" si="129"/>
        <v>0.375</v>
      </c>
      <c r="O147" s="1041">
        <f t="shared" si="130"/>
        <v>0.38461538461538464</v>
      </c>
      <c r="P147" s="65"/>
      <c r="Q147" s="65"/>
      <c r="R147" s="65"/>
    </row>
    <row r="148" spans="1:18" x14ac:dyDescent="0.3">
      <c r="A148" s="70">
        <f>$A$10</f>
        <v>0</v>
      </c>
      <c r="B148" s="1040">
        <f>DATA!$FJ$9</f>
        <v>0</v>
      </c>
      <c r="C148" s="1041">
        <f t="shared" si="116"/>
        <v>0</v>
      </c>
      <c r="D148" s="1040">
        <f>DATA!$FK$9</f>
        <v>0</v>
      </c>
      <c r="E148" s="1041">
        <f t="shared" si="117"/>
        <v>0</v>
      </c>
      <c r="F148" s="1040">
        <f>B148+D148</f>
        <v>0</v>
      </c>
      <c r="G148" s="1041">
        <f t="shared" si="118"/>
        <v>0</v>
      </c>
      <c r="H148" s="1040">
        <f>DATA!$FL$9</f>
        <v>0</v>
      </c>
      <c r="I148" s="1042">
        <f t="shared" ref="I148" si="131">F148+H148</f>
        <v>0</v>
      </c>
      <c r="J148" s="1040">
        <f>(DATA!FN9)</f>
        <v>8</v>
      </c>
      <c r="K148" s="1046" t="str">
        <f t="shared" si="126"/>
        <v/>
      </c>
      <c r="L148" s="1041">
        <f t="shared" si="127"/>
        <v>0</v>
      </c>
      <c r="M148" s="1041">
        <f t="shared" ref="M148" si="132">IF(B148&gt;0,B148/I148,0)</f>
        <v>0</v>
      </c>
      <c r="N148" s="1041">
        <f t="shared" ref="N148" si="133">IF(D148&gt;0,D148/I148,0)</f>
        <v>0</v>
      </c>
      <c r="O148" s="1041">
        <f t="shared" ref="O148" si="134">IF(H148&gt;0,H148/I148,0)</f>
        <v>0</v>
      </c>
      <c r="P148" s="65"/>
      <c r="Q148" s="65"/>
      <c r="R148" s="65"/>
    </row>
    <row r="149" spans="1:18" ht="13.5" thickBot="1" x14ac:dyDescent="0.35">
      <c r="A149" s="72" t="s">
        <v>27</v>
      </c>
      <c r="B149" s="73">
        <f>SUM(B141:B148)</f>
        <v>81</v>
      </c>
      <c r="C149" s="1060">
        <f>SUM(C140:C148)</f>
        <v>1</v>
      </c>
      <c r="D149" s="73">
        <f>SUM(D140:D148)</f>
        <v>77</v>
      </c>
      <c r="E149" s="1060">
        <f>SUM(E140:E148)</f>
        <v>1</v>
      </c>
      <c r="F149" s="73">
        <f>SUM(F140:F148)</f>
        <v>158</v>
      </c>
      <c r="G149" s="1061">
        <f t="shared" ref="G149:L149" si="135">SUM(G142:G148)</f>
        <v>0.51265822784810133</v>
      </c>
      <c r="H149" s="73">
        <f>SUM(H140:H148)</f>
        <v>111</v>
      </c>
      <c r="I149" s="73">
        <f>SUM(I140:I148)</f>
        <v>269</v>
      </c>
      <c r="J149" s="73">
        <f>SUM(J142:J148)</f>
        <v>41</v>
      </c>
      <c r="K149" s="1273">
        <f t="shared" si="126"/>
        <v>6.5609756097560972</v>
      </c>
      <c r="L149" s="1060">
        <f t="shared" si="135"/>
        <v>1</v>
      </c>
      <c r="M149" s="118">
        <f>IF(B149&gt;0,IF(I149&gt;0,B149/I149,0),0)</f>
        <v>0.30111524163568776</v>
      </c>
      <c r="N149" s="120">
        <f>IF(D149&gt;0,IF(I149&gt;0,D149/I149,0),0)</f>
        <v>0.28624535315985128</v>
      </c>
      <c r="O149" s="120">
        <f>IF(H149&gt;0,IF(I149&gt;0,H149/I149,0),0)</f>
        <v>0.41263940520446096</v>
      </c>
      <c r="P149" s="65"/>
      <c r="Q149" s="65"/>
      <c r="R149" s="65"/>
    </row>
    <row r="150" spans="1:18" ht="18" customHeight="1" thickTop="1" x14ac:dyDescent="0.3">
      <c r="L150" s="106"/>
      <c r="M150" s="107"/>
      <c r="N150" s="108"/>
      <c r="O150" s="106"/>
      <c r="P150" s="65"/>
      <c r="Q150" s="65"/>
      <c r="R150" s="65"/>
    </row>
    <row r="151" spans="1:18" ht="18.5" x14ac:dyDescent="0.45">
      <c r="A151" s="75"/>
      <c r="B151" s="98" t="s">
        <v>26</v>
      </c>
      <c r="C151" s="76"/>
      <c r="D151" s="76"/>
      <c r="E151" s="76"/>
      <c r="F151" s="76"/>
      <c r="G151" s="76"/>
      <c r="H151" s="76"/>
      <c r="I151" s="76"/>
      <c r="J151" s="76"/>
      <c r="K151" s="76"/>
      <c r="L151" s="110"/>
      <c r="M151" s="1750" t="s">
        <v>60</v>
      </c>
      <c r="N151" s="1751"/>
      <c r="O151" s="1752"/>
      <c r="P151" s="65"/>
      <c r="Q151" s="65"/>
      <c r="R151" s="65"/>
    </row>
    <row r="152" spans="1:18" ht="38.25" customHeight="1" x14ac:dyDescent="0.3">
      <c r="A152" s="66" t="s">
        <v>22</v>
      </c>
      <c r="B152" s="67" t="s">
        <v>47</v>
      </c>
      <c r="C152" s="69" t="s">
        <v>1</v>
      </c>
      <c r="D152" s="66" t="s">
        <v>48</v>
      </c>
      <c r="E152" s="69" t="s">
        <v>1</v>
      </c>
      <c r="F152" s="66" t="s">
        <v>10</v>
      </c>
      <c r="G152" s="68" t="s">
        <v>23</v>
      </c>
      <c r="H152" s="69" t="s">
        <v>3</v>
      </c>
      <c r="I152" s="66" t="s">
        <v>39</v>
      </c>
      <c r="J152" s="446" t="s">
        <v>44</v>
      </c>
      <c r="K152" s="1215" t="s">
        <v>327</v>
      </c>
      <c r="L152" s="68" t="s">
        <v>24</v>
      </c>
      <c r="M152" s="109" t="s">
        <v>14</v>
      </c>
      <c r="N152" s="109" t="s">
        <v>2</v>
      </c>
      <c r="O152" s="109" t="s">
        <v>3</v>
      </c>
      <c r="P152" s="65"/>
      <c r="Q152" s="65"/>
      <c r="R152" s="65"/>
    </row>
    <row r="153" spans="1:18" x14ac:dyDescent="0.3">
      <c r="A153" s="70"/>
      <c r="B153" s="1404"/>
      <c r="C153" s="109"/>
      <c r="D153" s="1404"/>
      <c r="E153" s="109"/>
      <c r="F153" s="1405"/>
      <c r="G153" s="109"/>
      <c r="H153" s="1404"/>
      <c r="I153" s="1405"/>
      <c r="J153" s="1407"/>
      <c r="K153" s="1407"/>
      <c r="L153" s="109"/>
      <c r="M153" s="109"/>
      <c r="N153" s="109"/>
      <c r="O153" s="109"/>
      <c r="P153" s="65"/>
      <c r="Q153" s="65"/>
      <c r="R153" s="65"/>
    </row>
    <row r="154" spans="1:18" x14ac:dyDescent="0.3">
      <c r="A154" s="70" t="str">
        <f>$A$16</f>
        <v>U002JEREMY</v>
      </c>
      <c r="B154" s="1040">
        <f>DATA!$AQ$9</f>
        <v>11</v>
      </c>
      <c r="C154" s="1041">
        <f>IF(B154&gt;0,B154/B$158,0)</f>
        <v>0.21153846153846154</v>
      </c>
      <c r="D154" s="1042">
        <f>DATA!$AR$9</f>
        <v>6</v>
      </c>
      <c r="E154" s="1041">
        <f>IF(D154&gt;0,D154/D$158,0)</f>
        <v>0.75</v>
      </c>
      <c r="F154" s="1042">
        <f t="shared" ref="F154" si="136">B154+D154</f>
        <v>17</v>
      </c>
      <c r="G154" s="1041">
        <f>IF(F154&lt;&gt;0,B154/$F$158,0)</f>
        <v>0.18333333333333332</v>
      </c>
      <c r="H154" s="1042">
        <f>DATA!$AS$9</f>
        <v>24</v>
      </c>
      <c r="I154" s="1042">
        <f t="shared" ref="I154" si="137">F154+H154</f>
        <v>41</v>
      </c>
      <c r="J154" s="1040">
        <f>(DATA!AU9)</f>
        <v>0</v>
      </c>
      <c r="K154" s="1046" t="str">
        <f t="shared" ref="K154:K156" si="138">IF(I154&gt;0,IF(J154&gt;0,I154/J154,""),"")</f>
        <v/>
      </c>
      <c r="L154" s="1041">
        <f>IF(I154&gt;0,I154/I$158,0)</f>
        <v>0.26451612903225807</v>
      </c>
      <c r="M154" s="1041">
        <f t="shared" ref="M154" si="139">IF(B154&gt;0,B154/I154,0)</f>
        <v>0.26829268292682928</v>
      </c>
      <c r="N154" s="1041">
        <f t="shared" ref="N154" si="140">IF(D154&gt;0,D154/I154,0)</f>
        <v>0.14634146341463414</v>
      </c>
      <c r="O154" s="1041">
        <f t="shared" ref="O154" si="141">IF(H154&gt;0,H154/I154,0)</f>
        <v>0.58536585365853655</v>
      </c>
      <c r="P154" s="65"/>
      <c r="Q154" s="65"/>
      <c r="R154" s="65"/>
    </row>
    <row r="155" spans="1:18" s="445" customFormat="1" x14ac:dyDescent="0.3">
      <c r="A155" s="450" t="s">
        <v>325</v>
      </c>
      <c r="B155" s="1040">
        <f>DATA!$AC$9</f>
        <v>21</v>
      </c>
      <c r="C155" s="1041">
        <f>IF(B155&gt;0,B155/B$158,0)</f>
        <v>0.40384615384615385</v>
      </c>
      <c r="D155" s="1040">
        <f>DATA!$AD$9</f>
        <v>0</v>
      </c>
      <c r="E155" s="1041">
        <f>IF(D155&gt;0,D155/D$158,0)</f>
        <v>0</v>
      </c>
      <c r="F155" s="1042">
        <f t="shared" ref="F155" si="142">B155+D155</f>
        <v>21</v>
      </c>
      <c r="G155" s="1041">
        <f>IF(F155&lt;&gt;0,B155/$F$158,0)</f>
        <v>0.35</v>
      </c>
      <c r="H155" s="1040">
        <f>DATA!$AE$9</f>
        <v>36</v>
      </c>
      <c r="I155" s="1042">
        <f t="shared" ref="I155" si="143">F155+H155</f>
        <v>57</v>
      </c>
      <c r="J155" s="1040">
        <f>(DATA!AG9)</f>
        <v>8</v>
      </c>
      <c r="K155" s="1046">
        <f t="shared" si="138"/>
        <v>7.125</v>
      </c>
      <c r="L155" s="1041">
        <f>IF(I155&gt;0,I155/I$158,0)</f>
        <v>0.36774193548387096</v>
      </c>
      <c r="M155" s="1041">
        <f>IF(B155&gt;0,B155/I155,0)</f>
        <v>0.36842105263157893</v>
      </c>
      <c r="N155" s="1041">
        <f>IF(D155&gt;0,D155/I155,0)</f>
        <v>0</v>
      </c>
      <c r="O155" s="1041">
        <f>IF(H155&gt;0,H155/I155,0)</f>
        <v>0.63157894736842102</v>
      </c>
    </row>
    <row r="156" spans="1:18" s="445" customFormat="1" x14ac:dyDescent="0.3">
      <c r="A156" s="450" t="s">
        <v>375</v>
      </c>
      <c r="B156" s="1553">
        <f>DATA!$Q$9</f>
        <v>20</v>
      </c>
      <c r="C156" s="1041">
        <f>IF(B156&gt;0,B156/B$122,0)</f>
        <v>0.38461538461538464</v>
      </c>
      <c r="D156" s="1553">
        <f>DATA!$R$9</f>
        <v>2</v>
      </c>
      <c r="E156" s="1041">
        <f>IF(D156&gt;0,D156/D$122,0)</f>
        <v>0.25</v>
      </c>
      <c r="F156" s="1040">
        <f>B156+D156</f>
        <v>22</v>
      </c>
      <c r="G156" s="1041">
        <f t="shared" ref="G156" si="144">IF(F156&gt;0,B156/F$122,0)</f>
        <v>0.33333333333333331</v>
      </c>
      <c r="H156" s="1553">
        <f>DATA!$S$9</f>
        <v>35</v>
      </c>
      <c r="I156" s="1040">
        <f>F156+H156</f>
        <v>57</v>
      </c>
      <c r="J156" s="1536">
        <f>(DATA!U9)</f>
        <v>8</v>
      </c>
      <c r="K156" s="1046">
        <f t="shared" si="138"/>
        <v>7.125</v>
      </c>
      <c r="L156" s="1041">
        <f>IF(I156&gt;0,I156/I$158,0)</f>
        <v>0.36774193548387096</v>
      </c>
      <c r="M156" s="1041">
        <f>IF(B156&gt;0,B156/I156,0)</f>
        <v>0.35087719298245612</v>
      </c>
      <c r="N156" s="1041">
        <f>IF(D156&gt;0,D156/I156,0)</f>
        <v>3.5087719298245612E-2</v>
      </c>
      <c r="O156" s="1041">
        <f>IF(H156&gt;0,H156/I156,0)</f>
        <v>0.61403508771929827</v>
      </c>
    </row>
    <row r="157" spans="1:18" x14ac:dyDescent="0.3">
      <c r="A157" s="70"/>
      <c r="B157" s="1404"/>
      <c r="C157" s="109"/>
      <c r="D157" s="1405"/>
      <c r="E157" s="109"/>
      <c r="F157" s="1405"/>
      <c r="G157" s="109"/>
      <c r="H157" s="1405"/>
      <c r="I157" s="1405"/>
      <c r="J157" s="1405"/>
      <c r="K157" s="1407"/>
      <c r="L157" s="109"/>
      <c r="M157" s="109"/>
      <c r="N157" s="109"/>
      <c r="O157" s="109"/>
      <c r="P157" s="65"/>
      <c r="Q157" s="65"/>
      <c r="R157" s="65"/>
    </row>
    <row r="158" spans="1:18" ht="13.5" thickBot="1" x14ac:dyDescent="0.35">
      <c r="A158" s="72" t="s">
        <v>27</v>
      </c>
      <c r="B158" s="73">
        <f>SUM(B153:B156)</f>
        <v>52</v>
      </c>
      <c r="C158" s="1060">
        <f t="shared" ref="C158:L158" si="145">SUM(C153:C156)</f>
        <v>1</v>
      </c>
      <c r="D158" s="73">
        <f t="shared" si="145"/>
        <v>8</v>
      </c>
      <c r="E158" s="1060">
        <f t="shared" si="145"/>
        <v>1</v>
      </c>
      <c r="F158" s="73">
        <f t="shared" si="145"/>
        <v>60</v>
      </c>
      <c r="G158" s="1061">
        <f t="shared" si="145"/>
        <v>0.8666666666666667</v>
      </c>
      <c r="H158" s="73">
        <f t="shared" si="145"/>
        <v>95</v>
      </c>
      <c r="I158" s="73">
        <f t="shared" si="145"/>
        <v>155</v>
      </c>
      <c r="J158" s="73">
        <f t="shared" si="145"/>
        <v>16</v>
      </c>
      <c r="K158" s="73">
        <f t="shared" si="145"/>
        <v>14.25</v>
      </c>
      <c r="L158" s="1060">
        <f t="shared" si="145"/>
        <v>1</v>
      </c>
      <c r="M158" s="118">
        <f>IF(B158&gt;0,IF(I158&gt;0,B158/I158,0),0)</f>
        <v>0.33548387096774196</v>
      </c>
      <c r="N158" s="120">
        <f>IF(D158&gt;0,IF(I158&gt;0,D158/I158,0),0)</f>
        <v>5.1612903225806452E-2</v>
      </c>
      <c r="O158" s="120">
        <f>IF(H158&gt;0,IF(I158&gt;0,H158/I158,0),0)</f>
        <v>0.61290322580645162</v>
      </c>
      <c r="P158" s="65"/>
      <c r="Q158" s="65"/>
      <c r="R158" s="65"/>
    </row>
    <row r="159" spans="1:18" ht="13.5" thickTop="1" x14ac:dyDescent="0.3">
      <c r="A159" s="60"/>
      <c r="B159" s="77"/>
      <c r="C159" s="59"/>
      <c r="D159" s="78"/>
      <c r="E159" s="59"/>
      <c r="F159" s="78"/>
      <c r="G159" s="59"/>
      <c r="H159" s="78"/>
      <c r="I159" s="78"/>
      <c r="J159" s="78"/>
      <c r="K159" s="78"/>
      <c r="L159" s="103"/>
      <c r="M159" s="106"/>
      <c r="N159" s="106"/>
      <c r="O159" s="106"/>
      <c r="P159" s="65"/>
      <c r="Q159" s="65"/>
      <c r="R159" s="65"/>
    </row>
    <row r="160" spans="1:18" ht="18.5" x14ac:dyDescent="0.45">
      <c r="A160" s="80"/>
      <c r="B160" s="99" t="s">
        <v>38</v>
      </c>
      <c r="C160" s="81"/>
      <c r="D160" s="81"/>
      <c r="E160" s="81"/>
      <c r="F160" s="81"/>
      <c r="G160" s="81"/>
      <c r="H160" s="81"/>
      <c r="I160" s="81"/>
      <c r="J160" s="81"/>
      <c r="K160" s="81"/>
      <c r="L160" s="104"/>
      <c r="M160" s="1755" t="s">
        <v>60</v>
      </c>
      <c r="N160" s="1761"/>
      <c r="O160" s="1762"/>
      <c r="P160" s="65"/>
      <c r="Q160" s="65"/>
      <c r="R160" s="65"/>
    </row>
    <row r="161" spans="1:18" ht="26" x14ac:dyDescent="0.3">
      <c r="A161" s="82"/>
      <c r="B161" s="67" t="s">
        <v>29</v>
      </c>
      <c r="C161" s="69" t="s">
        <v>1</v>
      </c>
      <c r="D161" s="66" t="s">
        <v>30</v>
      </c>
      <c r="E161" s="69" t="s">
        <v>1</v>
      </c>
      <c r="F161" s="66" t="s">
        <v>10</v>
      </c>
      <c r="G161" s="68" t="s">
        <v>23</v>
      </c>
      <c r="H161" s="66" t="s">
        <v>31</v>
      </c>
      <c r="I161" s="66" t="s">
        <v>39</v>
      </c>
      <c r="J161" s="66"/>
      <c r="K161" s="66"/>
      <c r="L161" s="68" t="s">
        <v>24</v>
      </c>
      <c r="M161" s="109" t="s">
        <v>14</v>
      </c>
      <c r="N161" s="109" t="s">
        <v>2</v>
      </c>
      <c r="O161" s="109" t="s">
        <v>3</v>
      </c>
      <c r="P161" s="65"/>
      <c r="Q161" s="65"/>
      <c r="R161" s="65"/>
    </row>
    <row r="162" spans="1:18" x14ac:dyDescent="0.3">
      <c r="A162" s="70" t="s">
        <v>0</v>
      </c>
      <c r="B162" s="1040">
        <f>B149</f>
        <v>81</v>
      </c>
      <c r="C162" s="1041">
        <f>IF(B162&gt;0,B162/B$166,0)</f>
        <v>0.57857142857142863</v>
      </c>
      <c r="D162" s="1040">
        <f>D149</f>
        <v>77</v>
      </c>
      <c r="E162" s="1041">
        <f>IF(D162&gt;0,D162/D$166,0)</f>
        <v>0.83695652173913049</v>
      </c>
      <c r="F162" s="1040">
        <f>B162+D162</f>
        <v>158</v>
      </c>
      <c r="G162" s="1041">
        <f>IF(F162&gt;0,B162/F$166,0)</f>
        <v>0.34913793103448276</v>
      </c>
      <c r="H162" s="1040">
        <f>H149</f>
        <v>111</v>
      </c>
      <c r="I162" s="1040">
        <f>F162+H162</f>
        <v>269</v>
      </c>
      <c r="J162" s="1040">
        <f>(J149)</f>
        <v>41</v>
      </c>
      <c r="K162" s="1046">
        <f t="shared" ref="K162:K166" si="146">IF(I162&gt;0,IF(J162&gt;0,I162/J162,""),"")</f>
        <v>6.5609756097560972</v>
      </c>
      <c r="L162" s="1041">
        <f>IF(I162&gt;0,I162/I$166,0)</f>
        <v>0.60313901345291476</v>
      </c>
      <c r="M162" s="1041">
        <f>IF(B162&gt;0,B162/I162,0)</f>
        <v>0.30111524163568776</v>
      </c>
      <c r="N162" s="1041">
        <f>IF(D162&gt;0,D162/I162,0)</f>
        <v>0.28624535315985128</v>
      </c>
      <c r="O162" s="1041">
        <f>IF(H162&gt;0,H162/I162,0)</f>
        <v>0.41263940520446096</v>
      </c>
      <c r="P162" s="65"/>
      <c r="Q162" s="65"/>
      <c r="R162" s="65"/>
    </row>
    <row r="163" spans="1:18" x14ac:dyDescent="0.3">
      <c r="A163" s="70" t="s">
        <v>11</v>
      </c>
      <c r="B163" s="1040">
        <f>B158</f>
        <v>52</v>
      </c>
      <c r="C163" s="1041">
        <f>IF(B163&gt;0,B163/B$166,0)</f>
        <v>0.37142857142857144</v>
      </c>
      <c r="D163" s="1042">
        <f>D158</f>
        <v>8</v>
      </c>
      <c r="E163" s="1041">
        <f>IF(D163&gt;0,D163/D$166,0)</f>
        <v>8.6956521739130432E-2</v>
      </c>
      <c r="F163" s="1040">
        <f>B163+D163</f>
        <v>60</v>
      </c>
      <c r="G163" s="1041">
        <f>IF(F163&gt;0,B163/F$166,0)</f>
        <v>0.22413793103448276</v>
      </c>
      <c r="H163" s="1042">
        <f>H158</f>
        <v>95</v>
      </c>
      <c r="I163" s="1040">
        <f>F163+H163</f>
        <v>155</v>
      </c>
      <c r="J163" s="1040">
        <f>(J158)</f>
        <v>16</v>
      </c>
      <c r="K163" s="1046">
        <f t="shared" si="146"/>
        <v>9.6875</v>
      </c>
      <c r="L163" s="1041">
        <f>IF(I163&gt;0,I163/I$166,0)</f>
        <v>0.34753363228699552</v>
      </c>
      <c r="M163" s="1041">
        <f>IF(B163&gt;0,B163/I163,0)</f>
        <v>0.33548387096774196</v>
      </c>
      <c r="N163" s="1041">
        <f>IF(D163&gt;0,D163/I163,0)</f>
        <v>5.1612903225806452E-2</v>
      </c>
      <c r="O163" s="1041">
        <f>IF(H163&gt;0,H163/I163,0)</f>
        <v>0.61290322580645162</v>
      </c>
      <c r="P163" s="65"/>
      <c r="Q163" s="65"/>
      <c r="R163" s="65"/>
    </row>
    <row r="164" spans="1:18" x14ac:dyDescent="0.3">
      <c r="A164" s="70" t="s">
        <v>21</v>
      </c>
      <c r="B164" s="1040">
        <f>DATA!$FY$9</f>
        <v>7</v>
      </c>
      <c r="C164" s="1041">
        <f>IF(B164&gt;0,B164/B$166,0)</f>
        <v>0.05</v>
      </c>
      <c r="D164" s="1042">
        <f>DATA!$FZ$9</f>
        <v>7</v>
      </c>
      <c r="E164" s="1041">
        <f>IF(D164&gt;0,D164/D$166,0)</f>
        <v>7.6086956521739135E-2</v>
      </c>
      <c r="F164" s="1040">
        <f>B164+D164</f>
        <v>14</v>
      </c>
      <c r="G164" s="1041">
        <f>IF(F164&gt;0,B164/F$166,0)</f>
        <v>3.017241379310345E-2</v>
      </c>
      <c r="H164" s="1042">
        <f>DATA!$GA$9</f>
        <v>8</v>
      </c>
      <c r="I164" s="1040">
        <f>F164+H164</f>
        <v>22</v>
      </c>
      <c r="J164" s="1040">
        <f>(DATA!GC9)</f>
        <v>8</v>
      </c>
      <c r="K164" s="1046">
        <f t="shared" si="146"/>
        <v>2.75</v>
      </c>
      <c r="L164" s="1041">
        <f>IF(I164&gt;0,I164/I$166,0)</f>
        <v>4.9327354260089683E-2</v>
      </c>
      <c r="M164" s="1041">
        <f>IF(B164&gt;0,B164/I164,0)</f>
        <v>0.31818181818181818</v>
      </c>
      <c r="N164" s="1041">
        <f>IF(D164&gt;0,D164/I164,0)</f>
        <v>0.31818181818181818</v>
      </c>
      <c r="O164" s="1041">
        <f>IF(H164&gt;0,H164/I164,0)</f>
        <v>0.36363636363636365</v>
      </c>
      <c r="P164" s="65"/>
      <c r="Q164" s="65"/>
      <c r="R164" s="65"/>
    </row>
    <row r="165" spans="1:18" x14ac:dyDescent="0.3">
      <c r="A165" s="83"/>
      <c r="B165" s="1404"/>
      <c r="C165" s="109"/>
      <c r="D165" s="1405"/>
      <c r="E165" s="109"/>
      <c r="F165" s="1404"/>
      <c r="G165" s="109"/>
      <c r="H165" s="1404"/>
      <c r="I165" s="1404"/>
      <c r="J165" s="1404"/>
      <c r="K165" s="1407" t="str">
        <f t="shared" si="146"/>
        <v/>
      </c>
      <c r="L165" s="109"/>
      <c r="M165" s="109"/>
      <c r="N165" s="109"/>
      <c r="O165" s="109"/>
      <c r="P165" s="65"/>
      <c r="Q165" s="65"/>
      <c r="R165" s="65"/>
    </row>
    <row r="166" spans="1:18" ht="13.5" thickBot="1" x14ac:dyDescent="0.35">
      <c r="A166" s="597" t="s">
        <v>28</v>
      </c>
      <c r="B166" s="85">
        <f>SUM(B162:B165)</f>
        <v>140</v>
      </c>
      <c r="C166" s="105">
        <f>SUM(C162:C165)</f>
        <v>1</v>
      </c>
      <c r="D166" s="85">
        <f>SUM(D162:D165)</f>
        <v>92</v>
      </c>
      <c r="E166" s="105">
        <f>IF(D166&gt;0,D166/D$166,0)</f>
        <v>1</v>
      </c>
      <c r="F166" s="85">
        <f>B166+D166</f>
        <v>232</v>
      </c>
      <c r="G166" s="111">
        <f>SUM(G162:G165)</f>
        <v>0.60344827586206895</v>
      </c>
      <c r="H166" s="85">
        <f>SUM(H162:H165)</f>
        <v>214</v>
      </c>
      <c r="I166" s="85">
        <f>SUM(I162:I165)</f>
        <v>446</v>
      </c>
      <c r="J166" s="85">
        <f>SUM(J162:J165)</f>
        <v>65</v>
      </c>
      <c r="K166" s="112">
        <f t="shared" si="146"/>
        <v>6.8615384615384611</v>
      </c>
      <c r="L166" s="113">
        <f>SUM(L162:L165)</f>
        <v>1</v>
      </c>
      <c r="M166" s="119">
        <f>IF(B166&gt;0,IF(I166&gt;0,B166/I166,0),0)</f>
        <v>0.31390134529147984</v>
      </c>
      <c r="N166" s="121">
        <f>IF(D166&gt;0,IF(I166&gt;0,D166/I166,0),0)</f>
        <v>0.20627802690582961</v>
      </c>
      <c r="O166" s="121">
        <f>IF(H166&gt;0,IF(I166&gt;0,H166/I166,0),0)</f>
        <v>0.47982062780269058</v>
      </c>
      <c r="P166" s="65"/>
      <c r="Q166" s="65"/>
      <c r="R166" s="65"/>
    </row>
    <row r="167" spans="1:18" s="445" customFormat="1" ht="12.75" customHeight="1" thickTop="1" x14ac:dyDescent="0.3">
      <c r="A167" s="1010"/>
      <c r="B167" s="61"/>
      <c r="C167" s="1005"/>
      <c r="D167" s="61"/>
      <c r="E167" s="1005"/>
      <c r="F167" s="61"/>
      <c r="G167" s="1005"/>
      <c r="H167" s="61"/>
      <c r="I167" s="61"/>
      <c r="J167" s="61"/>
      <c r="K167" s="62"/>
      <c r="L167" s="1007"/>
      <c r="M167" s="230"/>
      <c r="N167" s="230"/>
      <c r="O167" s="230"/>
    </row>
    <row r="168" spans="1:18" ht="14.5" x14ac:dyDescent="0.35">
      <c r="A168" s="1269"/>
      <c r="B168" s="1764"/>
      <c r="C168" s="1765"/>
      <c r="D168" s="1051"/>
      <c r="E168" s="1051"/>
      <c r="F168" s="1052"/>
      <c r="G168" s="193"/>
      <c r="H168" s="1059"/>
      <c r="I168" s="1059"/>
      <c r="J168" s="1039"/>
      <c r="K168" s="1039"/>
      <c r="L168" s="1035"/>
      <c r="M168" s="1035"/>
      <c r="N168" s="1035"/>
      <c r="O168" s="1035"/>
      <c r="P168" s="65"/>
      <c r="Q168" s="65"/>
      <c r="R168" s="65"/>
    </row>
    <row r="169" spans="1:18" ht="15" customHeight="1" x14ac:dyDescent="0.35">
      <c r="A169" s="1216"/>
      <c r="B169" s="1748"/>
      <c r="C169" s="1749"/>
      <c r="D169" s="61"/>
      <c r="E169" s="61"/>
      <c r="F169" s="63"/>
      <c r="G169" s="1053"/>
      <c r="H169" s="1058"/>
      <c r="I169" s="1058"/>
      <c r="J169" s="1039"/>
      <c r="K169" s="1039"/>
      <c r="L169" s="1035"/>
      <c r="M169" s="1035"/>
      <c r="N169" s="1035"/>
      <c r="O169" s="1035"/>
      <c r="P169" s="65"/>
      <c r="Q169" s="65"/>
      <c r="R169" s="65"/>
    </row>
    <row r="170" spans="1:18" ht="12.75" customHeight="1" x14ac:dyDescent="0.75">
      <c r="A170" s="1057"/>
      <c r="B170" s="1057"/>
      <c r="C170" s="1057"/>
      <c r="D170" s="1057"/>
      <c r="E170" s="1057"/>
      <c r="F170" s="1057"/>
      <c r="G170" s="1057"/>
      <c r="H170" s="1057"/>
      <c r="I170" s="1057"/>
      <c r="J170" s="1057"/>
      <c r="K170" s="1057"/>
      <c r="L170" s="1057"/>
      <c r="M170" s="1057"/>
      <c r="N170" s="1057"/>
      <c r="O170" s="1057"/>
      <c r="P170" s="65"/>
      <c r="Q170" s="65"/>
      <c r="R170" s="65"/>
    </row>
    <row r="171" spans="1:18" ht="12.75" customHeight="1" x14ac:dyDescent="0.75">
      <c r="A171" s="1057"/>
      <c r="B171" s="1057"/>
      <c r="C171" s="1057"/>
      <c r="D171" s="1057"/>
      <c r="E171" s="1057"/>
      <c r="F171" s="1057"/>
      <c r="G171" s="1057"/>
      <c r="H171" s="1057"/>
      <c r="I171" s="1057"/>
      <c r="J171" s="1057"/>
      <c r="K171" s="1057"/>
      <c r="L171" s="1057"/>
      <c r="M171" s="1057"/>
      <c r="N171" s="1057"/>
      <c r="O171" s="1057"/>
      <c r="P171" s="65"/>
      <c r="Q171" s="65"/>
      <c r="R171" s="65"/>
    </row>
    <row r="172" spans="1:18" ht="12.75" customHeight="1" x14ac:dyDescent="0.75">
      <c r="A172" s="1057"/>
      <c r="B172" s="1057"/>
      <c r="C172" s="1057"/>
      <c r="D172" s="1057"/>
      <c r="E172" s="1057"/>
      <c r="F172" s="1057"/>
      <c r="G172" s="1057"/>
      <c r="H172" s="1057"/>
      <c r="I172" s="1057"/>
      <c r="J172" s="1057"/>
      <c r="K172" s="1057"/>
      <c r="L172" s="1057"/>
      <c r="M172" s="1057"/>
      <c r="N172" s="1057"/>
      <c r="O172" s="1057"/>
      <c r="P172" s="65"/>
      <c r="Q172" s="65"/>
      <c r="R172" s="65"/>
    </row>
    <row r="173" spans="1:18" ht="12.75" customHeight="1" x14ac:dyDescent="0.75">
      <c r="A173" s="1057"/>
      <c r="B173" s="1057"/>
      <c r="C173" s="1057"/>
      <c r="D173" s="1057"/>
      <c r="E173" s="1057"/>
      <c r="F173" s="1057"/>
      <c r="G173" s="1057"/>
      <c r="H173" s="1057"/>
      <c r="I173" s="1057"/>
      <c r="J173" s="1057"/>
      <c r="K173" s="1057"/>
      <c r="L173" s="1057"/>
      <c r="M173" s="1057"/>
      <c r="N173" s="1057"/>
      <c r="O173" s="1057"/>
      <c r="P173" s="65"/>
      <c r="Q173" s="65"/>
      <c r="R173" s="65"/>
    </row>
    <row r="174" spans="1:18" ht="12.75" customHeight="1" x14ac:dyDescent="0.75">
      <c r="A174" s="1057"/>
      <c r="B174" s="1057"/>
      <c r="C174" s="1057"/>
      <c r="D174" s="1057"/>
      <c r="E174" s="1057"/>
      <c r="F174" s="1057"/>
      <c r="G174" s="1057"/>
      <c r="H174" s="1057"/>
      <c r="I174" s="1057"/>
      <c r="J174" s="1057"/>
      <c r="K174" s="1057"/>
      <c r="L174" s="1057"/>
      <c r="M174" s="1057"/>
      <c r="N174" s="1057"/>
      <c r="O174" s="1057"/>
      <c r="P174" s="65"/>
      <c r="Q174" s="65"/>
      <c r="R174" s="65"/>
    </row>
    <row r="175" spans="1:18" ht="12.75" customHeight="1" x14ac:dyDescent="0.75">
      <c r="A175" s="1057"/>
      <c r="B175" s="1057"/>
      <c r="C175" s="1057"/>
      <c r="D175" s="1057"/>
      <c r="E175" s="1057"/>
      <c r="F175" s="1057"/>
      <c r="G175" s="1057"/>
      <c r="H175" s="1057"/>
      <c r="I175" s="1057"/>
      <c r="J175" s="1057"/>
      <c r="K175" s="1057"/>
      <c r="L175" s="1057"/>
      <c r="M175" s="1057"/>
      <c r="N175" s="1057"/>
      <c r="O175" s="1057"/>
      <c r="P175" s="65"/>
      <c r="Q175" s="65"/>
      <c r="R175" s="65"/>
    </row>
    <row r="176" spans="1:18" ht="12.75" customHeight="1" x14ac:dyDescent="0.75">
      <c r="A176" s="1057"/>
      <c r="B176" s="1057"/>
      <c r="C176" s="1057"/>
      <c r="D176" s="1057"/>
      <c r="E176" s="1057"/>
      <c r="F176" s="1057"/>
      <c r="G176" s="1057"/>
      <c r="H176" s="1057"/>
      <c r="I176" s="1057"/>
      <c r="J176" s="1057"/>
      <c r="K176" s="1057"/>
      <c r="L176" s="1057"/>
      <c r="M176" s="1057"/>
      <c r="N176" s="1057"/>
      <c r="O176" s="1057"/>
      <c r="P176" s="65"/>
      <c r="Q176" s="65"/>
      <c r="R176" s="65"/>
    </row>
    <row r="177" spans="1:18" ht="12.75" customHeight="1" x14ac:dyDescent="0.75">
      <c r="A177" s="1057"/>
      <c r="B177" s="1057"/>
      <c r="C177" s="1057"/>
      <c r="D177" s="1057"/>
      <c r="E177" s="1057"/>
      <c r="F177" s="1057"/>
      <c r="G177" s="1057"/>
      <c r="H177" s="1057"/>
      <c r="I177" s="1057"/>
      <c r="J177" s="1057"/>
      <c r="K177" s="1057"/>
      <c r="L177" s="1057"/>
      <c r="M177" s="1057"/>
      <c r="N177" s="1057"/>
      <c r="O177" s="1057"/>
      <c r="P177" s="65"/>
      <c r="Q177" s="65"/>
      <c r="R177" s="65"/>
    </row>
    <row r="178" spans="1:18" ht="12.75" customHeight="1" x14ac:dyDescent="0.75">
      <c r="A178" s="1057"/>
      <c r="B178" s="1057"/>
      <c r="C178" s="1057"/>
      <c r="D178" s="1057"/>
      <c r="E178" s="1057"/>
      <c r="F178" s="1057"/>
      <c r="G178" s="1057"/>
      <c r="H178" s="1057"/>
      <c r="I178" s="1057"/>
      <c r="J178" s="1057"/>
      <c r="K178" s="1057"/>
      <c r="L178" s="1057"/>
      <c r="M178" s="1057"/>
      <c r="N178" s="1057"/>
      <c r="O178" s="1057"/>
      <c r="P178" s="65"/>
      <c r="Q178" s="65"/>
      <c r="R178" s="65"/>
    </row>
    <row r="179" spans="1:18" ht="12.75" customHeight="1" x14ac:dyDescent="0.75">
      <c r="A179" s="1057"/>
      <c r="B179" s="1057"/>
      <c r="C179" s="1057"/>
      <c r="D179" s="1057"/>
      <c r="E179" s="1057"/>
      <c r="F179" s="1057"/>
      <c r="G179" s="1057"/>
      <c r="H179" s="1057"/>
      <c r="I179" s="1057"/>
      <c r="J179" s="1057"/>
      <c r="K179" s="1057"/>
      <c r="L179" s="1057"/>
      <c r="M179" s="1057"/>
      <c r="N179" s="1057"/>
      <c r="O179" s="1057"/>
      <c r="P179" s="65"/>
      <c r="Q179" s="65"/>
      <c r="R179" s="65"/>
    </row>
    <row r="180" spans="1:18" ht="12.75" customHeight="1" x14ac:dyDescent="0.75">
      <c r="A180" s="1057"/>
      <c r="B180" s="1057"/>
      <c r="C180" s="1057"/>
      <c r="D180" s="1057"/>
      <c r="E180" s="1057"/>
      <c r="F180" s="1057"/>
      <c r="G180" s="1057"/>
      <c r="H180" s="1057"/>
      <c r="I180" s="1057"/>
      <c r="J180" s="1057"/>
      <c r="K180" s="1057"/>
      <c r="L180" s="1057"/>
      <c r="M180" s="1057"/>
      <c r="N180" s="1057"/>
      <c r="O180" s="1057"/>
      <c r="P180" s="65"/>
      <c r="Q180" s="65"/>
      <c r="R180" s="65"/>
    </row>
    <row r="181" spans="1:18" ht="12.75" customHeight="1" x14ac:dyDescent="0.75">
      <c r="A181" s="1057"/>
      <c r="B181" s="1057"/>
      <c r="C181" s="1057"/>
      <c r="D181" s="1057"/>
      <c r="E181" s="1057"/>
      <c r="F181" s="1057"/>
      <c r="G181" s="1057"/>
      <c r="H181" s="1057"/>
      <c r="I181" s="1057"/>
      <c r="J181" s="1057"/>
      <c r="K181" s="1057"/>
      <c r="L181" s="1057"/>
      <c r="M181" s="1057"/>
      <c r="N181" s="1057"/>
      <c r="O181" s="1057"/>
      <c r="P181" s="65"/>
      <c r="Q181" s="65"/>
      <c r="R181" s="65"/>
    </row>
    <row r="182" spans="1:18" ht="12.75" customHeight="1" x14ac:dyDescent="0.75">
      <c r="A182" s="1057"/>
      <c r="B182" s="1057"/>
      <c r="C182" s="1057"/>
      <c r="D182" s="1057"/>
      <c r="E182" s="1057"/>
      <c r="F182" s="1057"/>
      <c r="G182" s="1057"/>
      <c r="H182" s="1057"/>
      <c r="I182" s="1057"/>
      <c r="J182" s="1057"/>
      <c r="K182" s="1057"/>
      <c r="L182" s="1057"/>
      <c r="M182" s="1057"/>
      <c r="N182" s="1057"/>
      <c r="O182" s="1057"/>
      <c r="P182" s="65"/>
      <c r="Q182" s="65"/>
      <c r="R182" s="65"/>
    </row>
    <row r="183" spans="1:18" ht="12.75" customHeight="1" x14ac:dyDescent="0.75">
      <c r="A183" s="1057"/>
      <c r="B183" s="1057"/>
      <c r="C183" s="1057"/>
      <c r="D183" s="1057"/>
      <c r="E183" s="1057"/>
      <c r="F183" s="1057"/>
      <c r="G183" s="1057"/>
      <c r="H183" s="1057"/>
      <c r="I183" s="1057"/>
      <c r="J183" s="1057"/>
      <c r="K183" s="1057"/>
      <c r="L183" s="1057"/>
      <c r="M183" s="1057"/>
      <c r="N183" s="1057"/>
      <c r="O183" s="1057"/>
      <c r="P183" s="65"/>
      <c r="Q183" s="65"/>
      <c r="R183" s="65"/>
    </row>
    <row r="184" spans="1:18" ht="12.75" customHeight="1" x14ac:dyDescent="0.75">
      <c r="A184" s="1057"/>
      <c r="B184" s="1057"/>
      <c r="C184" s="1057"/>
      <c r="D184" s="1057"/>
      <c r="E184" s="1057"/>
      <c r="F184" s="1057"/>
      <c r="G184" s="1057"/>
      <c r="H184" s="1057"/>
      <c r="I184" s="1057"/>
      <c r="J184" s="1057"/>
      <c r="K184" s="1057"/>
      <c r="L184" s="1057"/>
      <c r="M184" s="1057"/>
      <c r="N184" s="1057"/>
      <c r="O184" s="1057"/>
      <c r="P184" s="65"/>
      <c r="Q184" s="65"/>
      <c r="R184" s="65"/>
    </row>
    <row r="185" spans="1:18" ht="12.75" customHeight="1" x14ac:dyDescent="0.75">
      <c r="A185" s="1057"/>
      <c r="B185" s="1057"/>
      <c r="C185" s="1057"/>
      <c r="D185" s="1057"/>
      <c r="E185" s="1057"/>
      <c r="F185" s="1057"/>
      <c r="G185" s="1057"/>
      <c r="H185" s="1057"/>
      <c r="I185" s="1057"/>
      <c r="J185" s="1057"/>
      <c r="K185" s="1057"/>
      <c r="L185" s="1057"/>
      <c r="M185" s="1057"/>
      <c r="N185" s="1057"/>
      <c r="O185" s="1057"/>
      <c r="P185" s="65"/>
      <c r="Q185" s="65"/>
      <c r="R185" s="65"/>
    </row>
    <row r="186" spans="1:18" ht="12.75" customHeight="1" x14ac:dyDescent="0.75">
      <c r="A186" s="1057"/>
      <c r="B186" s="1057"/>
      <c r="C186" s="1057"/>
      <c r="D186" s="1057"/>
      <c r="E186" s="1057"/>
      <c r="F186" s="1057"/>
      <c r="G186" s="1057"/>
      <c r="H186" s="1057"/>
      <c r="I186" s="1057"/>
      <c r="J186" s="1057"/>
      <c r="K186" s="1057"/>
      <c r="L186" s="1057"/>
      <c r="M186" s="1057"/>
      <c r="N186" s="1057"/>
      <c r="O186" s="1057"/>
      <c r="P186" s="65"/>
      <c r="Q186" s="65"/>
      <c r="R186" s="65"/>
    </row>
    <row r="187" spans="1:18" ht="12.75" customHeight="1" x14ac:dyDescent="0.75">
      <c r="A187" s="1057"/>
      <c r="B187" s="1057"/>
      <c r="C187" s="1057"/>
      <c r="D187" s="1057"/>
      <c r="E187" s="1057"/>
      <c r="F187" s="1057"/>
      <c r="G187" s="1057"/>
      <c r="H187" s="1057"/>
      <c r="I187" s="1057"/>
      <c r="J187" s="1057"/>
      <c r="K187" s="1057"/>
      <c r="L187" s="1057"/>
      <c r="M187" s="1057"/>
      <c r="N187" s="1057"/>
      <c r="O187" s="1057"/>
      <c r="P187" s="65"/>
      <c r="Q187" s="65"/>
      <c r="R187" s="65"/>
    </row>
    <row r="188" spans="1:18" ht="12.75" customHeight="1" x14ac:dyDescent="0.75">
      <c r="A188" s="1057"/>
      <c r="B188" s="1057"/>
      <c r="C188" s="1057"/>
      <c r="D188" s="1057"/>
      <c r="E188" s="1057"/>
      <c r="F188" s="1057"/>
      <c r="G188" s="1057"/>
      <c r="H188" s="1057"/>
      <c r="I188" s="1057"/>
      <c r="J188" s="1057"/>
      <c r="K188" s="1057"/>
      <c r="L188" s="1057"/>
      <c r="M188" s="1057"/>
      <c r="N188" s="1057"/>
      <c r="O188" s="1057"/>
      <c r="P188" s="65"/>
      <c r="Q188" s="65"/>
      <c r="R188" s="65"/>
    </row>
    <row r="189" spans="1:18" ht="12.75" customHeight="1" x14ac:dyDescent="0.75">
      <c r="A189" s="1057"/>
      <c r="B189" s="1057"/>
      <c r="C189" s="1057"/>
      <c r="D189" s="1057"/>
      <c r="E189" s="1057"/>
      <c r="F189" s="1057"/>
      <c r="G189" s="1057"/>
      <c r="H189" s="1057"/>
      <c r="I189" s="1057"/>
      <c r="J189" s="1057"/>
      <c r="K189" s="1057"/>
      <c r="L189" s="1057"/>
      <c r="M189" s="1057"/>
      <c r="N189" s="1057"/>
      <c r="O189" s="1057"/>
      <c r="P189" s="65"/>
      <c r="Q189" s="65"/>
      <c r="R189" s="65"/>
    </row>
    <row r="190" spans="1:18" ht="12.75" customHeight="1" x14ac:dyDescent="0.75">
      <c r="A190" s="1057"/>
      <c r="B190" s="1057"/>
      <c r="C190" s="1057"/>
      <c r="D190" s="1057"/>
      <c r="E190" s="1057"/>
      <c r="F190" s="1057"/>
      <c r="G190" s="1057"/>
      <c r="H190" s="1057"/>
      <c r="I190" s="1057"/>
      <c r="J190" s="1057"/>
      <c r="K190" s="1057"/>
      <c r="L190" s="1057"/>
      <c r="M190" s="1057"/>
      <c r="N190" s="1057"/>
      <c r="O190" s="1057"/>
      <c r="P190" s="65"/>
      <c r="Q190" s="65"/>
      <c r="R190" s="65"/>
    </row>
    <row r="191" spans="1:18" ht="12.75" customHeight="1" x14ac:dyDescent="0.75">
      <c r="A191" s="1057"/>
      <c r="B191" s="1057"/>
      <c r="C191" s="1057"/>
      <c r="D191" s="1057"/>
      <c r="E191" s="1057"/>
      <c r="F191" s="1057"/>
      <c r="G191" s="1057"/>
      <c r="H191" s="1057"/>
      <c r="I191" s="1057"/>
      <c r="J191" s="1057"/>
      <c r="K191" s="1057"/>
      <c r="L191" s="1057"/>
      <c r="M191" s="1057"/>
      <c r="N191" s="1057"/>
      <c r="O191" s="1057"/>
      <c r="P191" s="65"/>
      <c r="Q191" s="65"/>
      <c r="R191" s="65"/>
    </row>
    <row r="192" spans="1:18" ht="12.75" customHeight="1" x14ac:dyDescent="0.75">
      <c r="A192" s="1057"/>
      <c r="B192" s="1057"/>
      <c r="C192" s="1057"/>
      <c r="D192" s="1057"/>
      <c r="E192" s="1057"/>
      <c r="F192" s="1057"/>
      <c r="G192" s="1057"/>
      <c r="H192" s="1057"/>
      <c r="I192" s="1057"/>
      <c r="J192" s="1057"/>
      <c r="K192" s="1057"/>
      <c r="L192" s="1057"/>
      <c r="M192" s="1057"/>
      <c r="N192" s="1057"/>
      <c r="O192" s="1057"/>
      <c r="P192" s="65"/>
      <c r="Q192" s="65"/>
      <c r="R192" s="65"/>
    </row>
    <row r="193" spans="1:18" ht="12.75" customHeight="1" x14ac:dyDescent="0.75">
      <c r="A193" s="1057"/>
      <c r="B193" s="1057"/>
      <c r="C193" s="1057"/>
      <c r="D193" s="1057"/>
      <c r="E193" s="1057"/>
      <c r="F193" s="1057"/>
      <c r="G193" s="1057"/>
      <c r="H193" s="1057"/>
      <c r="I193" s="1057"/>
      <c r="J193" s="1057"/>
      <c r="K193" s="1057"/>
      <c r="L193" s="1057"/>
      <c r="M193" s="1057"/>
      <c r="N193" s="1057"/>
      <c r="O193" s="1057"/>
      <c r="P193" s="65"/>
      <c r="Q193" s="65"/>
      <c r="R193" s="65"/>
    </row>
    <row r="194" spans="1:18" ht="12.75" customHeight="1" x14ac:dyDescent="0.75">
      <c r="A194" s="1057"/>
      <c r="B194" s="1057"/>
      <c r="C194" s="1057"/>
      <c r="D194" s="1057"/>
      <c r="E194" s="1057"/>
      <c r="F194" s="1057"/>
      <c r="G194" s="1057"/>
      <c r="H194" s="1057"/>
      <c r="I194" s="1057"/>
      <c r="J194" s="1057"/>
      <c r="K194" s="1057"/>
      <c r="L194" s="1057"/>
      <c r="M194" s="1057"/>
      <c r="N194" s="1057"/>
      <c r="O194" s="1057"/>
      <c r="P194" s="65"/>
      <c r="Q194" s="65"/>
      <c r="R194" s="65"/>
    </row>
    <row r="195" spans="1:18" ht="12.75" customHeight="1" x14ac:dyDescent="0.75">
      <c r="A195" s="1057"/>
      <c r="B195" s="1057"/>
      <c r="C195" s="1057"/>
      <c r="D195" s="1057"/>
      <c r="E195" s="1057"/>
      <c r="F195" s="1057"/>
      <c r="G195" s="1057"/>
      <c r="H195" s="1057"/>
      <c r="I195" s="1057"/>
      <c r="J195" s="1057"/>
      <c r="K195" s="1057"/>
      <c r="L195" s="1057"/>
      <c r="M195" s="1057"/>
      <c r="N195" s="1057"/>
      <c r="O195" s="1057"/>
      <c r="P195" s="65"/>
      <c r="Q195" s="65"/>
      <c r="R195" s="65"/>
    </row>
    <row r="196" spans="1:18" ht="12.75" customHeight="1" x14ac:dyDescent="0.75">
      <c r="A196" s="1057"/>
      <c r="B196" s="1057"/>
      <c r="C196" s="1057"/>
      <c r="D196" s="1057"/>
      <c r="E196" s="1057"/>
      <c r="F196" s="1057"/>
      <c r="G196" s="1057"/>
      <c r="H196" s="1057"/>
      <c r="I196" s="1057"/>
      <c r="J196" s="1057"/>
      <c r="K196" s="1057"/>
      <c r="L196" s="1057"/>
      <c r="M196" s="1057"/>
      <c r="N196" s="1057"/>
      <c r="O196" s="1057"/>
      <c r="P196" s="65"/>
      <c r="Q196" s="65"/>
      <c r="R196" s="65"/>
    </row>
    <row r="197" spans="1:18" ht="12.75" customHeight="1" x14ac:dyDescent="0.75">
      <c r="A197" s="1057"/>
      <c r="B197" s="1057"/>
      <c r="C197" s="1057"/>
      <c r="D197" s="1057"/>
      <c r="E197" s="1057"/>
      <c r="F197" s="1057"/>
      <c r="G197" s="1057"/>
      <c r="H197" s="1057"/>
      <c r="I197" s="1057"/>
      <c r="J197" s="1057"/>
      <c r="K197" s="1057"/>
      <c r="L197" s="1057"/>
      <c r="M197" s="1057"/>
      <c r="N197" s="1057"/>
      <c r="O197" s="1057"/>
      <c r="P197" s="65"/>
      <c r="Q197" s="65"/>
      <c r="R197" s="65"/>
    </row>
    <row r="198" spans="1:18" ht="12.75" customHeight="1" x14ac:dyDescent="0.75">
      <c r="A198" s="1057"/>
      <c r="B198" s="1057"/>
      <c r="C198" s="1057"/>
      <c r="D198" s="1057"/>
      <c r="E198" s="1057"/>
      <c r="F198" s="1057"/>
      <c r="G198" s="1057"/>
      <c r="H198" s="1057"/>
      <c r="I198" s="1057"/>
      <c r="J198" s="1057"/>
      <c r="K198" s="1057"/>
      <c r="L198" s="1057"/>
      <c r="M198" s="1057"/>
      <c r="N198" s="1057"/>
      <c r="O198" s="1057"/>
      <c r="P198" s="65"/>
      <c r="Q198" s="65"/>
      <c r="R198" s="65"/>
    </row>
    <row r="199" spans="1:18" ht="12.75" customHeight="1" x14ac:dyDescent="0.75">
      <c r="A199" s="1057"/>
      <c r="B199" s="1057"/>
      <c r="C199" s="1057"/>
      <c r="D199" s="1057"/>
      <c r="E199" s="1057"/>
      <c r="F199" s="1057"/>
      <c r="G199" s="1057"/>
      <c r="H199" s="1057"/>
      <c r="I199" s="1057"/>
      <c r="J199" s="1057"/>
      <c r="K199" s="1057"/>
      <c r="L199" s="1057"/>
      <c r="M199" s="1057"/>
      <c r="N199" s="1057"/>
      <c r="O199" s="1057"/>
      <c r="P199" s="65"/>
      <c r="Q199" s="65"/>
      <c r="R199" s="65"/>
    </row>
    <row r="200" spans="1:18" ht="12.75" customHeight="1" x14ac:dyDescent="0.75">
      <c r="A200" s="1057"/>
      <c r="B200" s="1057"/>
      <c r="C200" s="1057"/>
      <c r="D200" s="1057"/>
      <c r="E200" s="1057"/>
      <c r="F200" s="1057"/>
      <c r="G200" s="1057"/>
      <c r="H200" s="1057"/>
      <c r="I200" s="1057"/>
      <c r="J200" s="1057"/>
      <c r="K200" s="1057"/>
      <c r="L200" s="1057"/>
      <c r="M200" s="1057"/>
      <c r="N200" s="1057"/>
      <c r="O200" s="1057"/>
      <c r="P200" s="65"/>
      <c r="Q200" s="65"/>
      <c r="R200" s="65"/>
    </row>
    <row r="201" spans="1:18" ht="12.75" customHeight="1" x14ac:dyDescent="0.75">
      <c r="A201" s="1057"/>
      <c r="B201" s="1057"/>
      <c r="C201" s="1057"/>
      <c r="D201" s="1057"/>
      <c r="E201" s="1057"/>
      <c r="F201" s="1057"/>
      <c r="G201" s="1057"/>
      <c r="H201" s="1057"/>
      <c r="I201" s="1057"/>
      <c r="J201" s="1057"/>
      <c r="K201" s="1057"/>
      <c r="L201" s="1057"/>
      <c r="M201" s="1057"/>
      <c r="N201" s="1057"/>
      <c r="O201" s="1057"/>
      <c r="P201" s="65"/>
      <c r="Q201" s="65"/>
      <c r="R201" s="65"/>
    </row>
    <row r="202" spans="1:18" ht="12.75" customHeight="1" x14ac:dyDescent="0.75">
      <c r="A202" s="1057"/>
      <c r="B202" s="1057"/>
      <c r="C202" s="1057"/>
      <c r="D202" s="1057"/>
      <c r="E202" s="1057"/>
      <c r="F202" s="1057"/>
      <c r="G202" s="1057"/>
      <c r="H202" s="1057"/>
      <c r="I202" s="1057"/>
      <c r="J202" s="1057"/>
      <c r="K202" s="1057"/>
      <c r="L202" s="1057"/>
      <c r="M202" s="1057"/>
      <c r="N202" s="1057"/>
      <c r="O202" s="1057"/>
      <c r="P202" s="65"/>
      <c r="Q202" s="65"/>
      <c r="R202" s="65"/>
    </row>
    <row r="203" spans="1:18" ht="12.75" customHeight="1" x14ac:dyDescent="0.75">
      <c r="A203" s="1057"/>
      <c r="B203" s="1057"/>
      <c r="C203" s="1057"/>
      <c r="D203" s="1057"/>
      <c r="E203" s="1057"/>
      <c r="F203" s="1057"/>
      <c r="G203" s="1057"/>
      <c r="H203" s="1057"/>
      <c r="I203" s="1057"/>
      <c r="J203" s="1057"/>
      <c r="K203" s="1057"/>
      <c r="L203" s="1057"/>
      <c r="M203" s="1057"/>
      <c r="N203" s="1057"/>
      <c r="O203" s="1057"/>
      <c r="P203" s="65"/>
      <c r="Q203" s="65"/>
      <c r="R203" s="65"/>
    </row>
    <row r="204" spans="1:18" ht="12.75" customHeight="1" x14ac:dyDescent="0.75">
      <c r="A204" s="1057"/>
      <c r="B204" s="1057"/>
      <c r="C204" s="1057"/>
      <c r="D204" s="1057"/>
      <c r="E204" s="1057"/>
      <c r="F204" s="1057"/>
      <c r="G204" s="1057"/>
      <c r="H204" s="1057"/>
      <c r="I204" s="1057"/>
      <c r="J204" s="1057"/>
      <c r="K204" s="1057"/>
      <c r="L204" s="1057"/>
      <c r="M204" s="1057"/>
      <c r="N204" s="1057"/>
      <c r="O204" s="1057"/>
      <c r="P204" s="65"/>
      <c r="Q204" s="65"/>
      <c r="R204" s="65"/>
    </row>
    <row r="205" spans="1:18" ht="12.75" customHeight="1" x14ac:dyDescent="0.75">
      <c r="A205" s="1057"/>
      <c r="B205" s="1057"/>
      <c r="C205" s="1057"/>
      <c r="D205" s="1057"/>
      <c r="E205" s="1057"/>
      <c r="F205" s="1057"/>
      <c r="G205" s="1057"/>
      <c r="H205" s="1057"/>
      <c r="I205" s="1057"/>
      <c r="J205" s="1057"/>
      <c r="K205" s="1057"/>
      <c r="L205" s="1057"/>
      <c r="M205" s="1057"/>
      <c r="N205" s="1057"/>
      <c r="O205" s="1057"/>
      <c r="P205" s="65"/>
      <c r="Q205" s="65"/>
      <c r="R205" s="65"/>
    </row>
    <row r="206" spans="1:18" ht="12.75" customHeight="1" x14ac:dyDescent="0.75">
      <c r="A206" s="1057"/>
      <c r="B206" s="1057"/>
      <c r="C206" s="1057"/>
      <c r="D206" s="1057"/>
      <c r="E206" s="1057"/>
      <c r="F206" s="1057"/>
      <c r="G206" s="1057"/>
      <c r="H206" s="1057"/>
      <c r="I206" s="1057"/>
      <c r="J206" s="1057"/>
      <c r="K206" s="1057"/>
      <c r="L206" s="1057"/>
      <c r="M206" s="1057"/>
      <c r="N206" s="1057"/>
      <c r="O206" s="1057"/>
      <c r="P206" s="65"/>
      <c r="Q206" s="65"/>
      <c r="R206" s="65"/>
    </row>
    <row r="207" spans="1:18" ht="12.75" customHeight="1" x14ac:dyDescent="0.75">
      <c r="A207" s="1057"/>
      <c r="B207" s="1057"/>
      <c r="C207" s="1057"/>
      <c r="D207" s="1057"/>
      <c r="E207" s="1057"/>
      <c r="F207" s="1057"/>
      <c r="G207" s="1057"/>
      <c r="H207" s="1057"/>
      <c r="I207" s="1057"/>
      <c r="J207" s="1057"/>
      <c r="K207" s="1057"/>
      <c r="L207" s="1057"/>
      <c r="M207" s="1057"/>
      <c r="N207" s="1057"/>
      <c r="O207" s="1057"/>
      <c r="P207" s="65"/>
      <c r="Q207" s="65"/>
      <c r="R207" s="65"/>
    </row>
    <row r="208" spans="1:18" ht="12.75" customHeight="1" x14ac:dyDescent="0.75">
      <c r="A208" s="1057"/>
      <c r="B208" s="1057"/>
      <c r="C208" s="1057"/>
      <c r="D208" s="1057"/>
      <c r="E208" s="1057"/>
      <c r="F208" s="1057"/>
      <c r="G208" s="1057"/>
      <c r="H208" s="1057"/>
      <c r="I208" s="1057"/>
      <c r="J208" s="1057"/>
      <c r="K208" s="1057"/>
      <c r="L208" s="1057"/>
      <c r="M208" s="1057"/>
      <c r="N208" s="1057"/>
      <c r="O208" s="1057"/>
      <c r="P208" s="65"/>
      <c r="Q208" s="65"/>
      <c r="R208" s="65"/>
    </row>
    <row r="209" spans="1:18" ht="12.75" customHeight="1" x14ac:dyDescent="0.75">
      <c r="A209" s="1057"/>
      <c r="B209" s="1057"/>
      <c r="C209" s="1057"/>
      <c r="D209" s="1057"/>
      <c r="E209" s="1057"/>
      <c r="F209" s="1057"/>
      <c r="G209" s="1057"/>
      <c r="H209" s="1057"/>
      <c r="I209" s="1057"/>
      <c r="J209" s="1057"/>
      <c r="K209" s="1057"/>
      <c r="L209" s="1057"/>
      <c r="M209" s="1057"/>
      <c r="N209" s="1057"/>
      <c r="O209" s="1057"/>
      <c r="P209" s="65"/>
      <c r="Q209" s="65"/>
      <c r="R209" s="65"/>
    </row>
    <row r="210" spans="1:18" ht="12.75" customHeight="1" x14ac:dyDescent="0.75">
      <c r="A210" s="1057"/>
      <c r="B210" s="1057"/>
      <c r="C210" s="1057"/>
      <c r="D210" s="1057"/>
      <c r="E210" s="1057"/>
      <c r="F210" s="1057"/>
      <c r="G210" s="1057"/>
      <c r="H210" s="1057"/>
      <c r="I210" s="1057"/>
      <c r="J210" s="1057"/>
      <c r="K210" s="1057"/>
      <c r="L210" s="1057"/>
      <c r="M210" s="1057"/>
      <c r="N210" s="1057"/>
      <c r="O210" s="1057"/>
      <c r="P210" s="65"/>
      <c r="Q210" s="65"/>
      <c r="R210" s="65"/>
    </row>
    <row r="211" spans="1:18" ht="12.75" customHeight="1" x14ac:dyDescent="0.75">
      <c r="A211" s="1057"/>
      <c r="B211" s="1057"/>
      <c r="C211" s="1057"/>
      <c r="D211" s="1057"/>
      <c r="E211" s="1057"/>
      <c r="F211" s="1057"/>
      <c r="G211" s="1057"/>
      <c r="H211" s="1057"/>
      <c r="I211" s="1057"/>
      <c r="J211" s="1057"/>
      <c r="K211" s="1057"/>
      <c r="L211" s="1057"/>
      <c r="M211" s="1057"/>
      <c r="N211" s="1057"/>
      <c r="O211" s="1057"/>
      <c r="P211" s="65"/>
      <c r="Q211" s="65"/>
      <c r="R211" s="65"/>
    </row>
    <row r="212" spans="1:18" ht="12.75" customHeight="1" x14ac:dyDescent="0.75">
      <c r="A212" s="1057"/>
      <c r="B212" s="1057"/>
      <c r="C212" s="1057"/>
      <c r="D212" s="1057"/>
      <c r="E212" s="1057"/>
      <c r="F212" s="1057"/>
      <c r="G212" s="1057"/>
      <c r="H212" s="1057"/>
      <c r="I212" s="1057"/>
      <c r="J212" s="1057"/>
      <c r="K212" s="1057"/>
      <c r="L212" s="1057"/>
      <c r="M212" s="1057"/>
      <c r="N212" s="1057"/>
      <c r="O212" s="1057"/>
      <c r="P212" s="65"/>
      <c r="Q212" s="65"/>
      <c r="R212" s="65"/>
    </row>
    <row r="213" spans="1:18" ht="12.75" customHeight="1" x14ac:dyDescent="0.75">
      <c r="A213" s="1057"/>
      <c r="B213" s="1057"/>
      <c r="C213" s="1057"/>
      <c r="D213" s="1057"/>
      <c r="E213" s="1057"/>
      <c r="F213" s="1057"/>
      <c r="G213" s="1057"/>
      <c r="H213" s="1057"/>
      <c r="I213" s="1057"/>
      <c r="J213" s="1057"/>
      <c r="K213" s="1057"/>
      <c r="L213" s="1057"/>
      <c r="M213" s="1057"/>
      <c r="N213" s="1057"/>
      <c r="O213" s="1057"/>
      <c r="P213" s="65"/>
      <c r="Q213" s="65"/>
      <c r="R213" s="65"/>
    </row>
    <row r="214" spans="1:18" ht="12.75" customHeight="1" x14ac:dyDescent="0.75">
      <c r="A214" s="1057"/>
      <c r="B214" s="1057"/>
      <c r="C214" s="1057"/>
      <c r="D214" s="1057"/>
      <c r="E214" s="1057"/>
      <c r="F214" s="1057"/>
      <c r="G214" s="1057"/>
      <c r="H214" s="1057"/>
      <c r="I214" s="1057"/>
      <c r="J214" s="1057"/>
      <c r="K214" s="1057"/>
      <c r="L214" s="1057"/>
      <c r="M214" s="1057"/>
      <c r="N214" s="1057"/>
      <c r="O214" s="1057"/>
      <c r="P214" s="65"/>
      <c r="Q214" s="65"/>
      <c r="R214" s="65"/>
    </row>
    <row r="215" spans="1:18" ht="12.75" customHeight="1" x14ac:dyDescent="0.75">
      <c r="A215" s="1057"/>
      <c r="B215" s="1057"/>
      <c r="C215" s="1057"/>
      <c r="D215" s="1057"/>
      <c r="E215" s="1057"/>
      <c r="F215" s="1057"/>
      <c r="G215" s="1057"/>
      <c r="H215" s="1057"/>
      <c r="I215" s="1057"/>
      <c r="J215" s="1057"/>
      <c r="K215" s="1057"/>
      <c r="L215" s="1057"/>
      <c r="M215" s="1057"/>
      <c r="N215" s="1057"/>
      <c r="O215" s="1057"/>
      <c r="P215" s="65"/>
      <c r="Q215" s="65"/>
      <c r="R215" s="65"/>
    </row>
    <row r="216" spans="1:18" ht="12.75" customHeight="1" x14ac:dyDescent="0.75">
      <c r="A216" s="1057"/>
      <c r="B216" s="1057"/>
      <c r="C216" s="1057"/>
      <c r="D216" s="1057"/>
      <c r="E216" s="1057"/>
      <c r="F216" s="1057"/>
      <c r="G216" s="1057"/>
      <c r="H216" s="1057"/>
      <c r="I216" s="1057"/>
      <c r="J216" s="1057"/>
      <c r="K216" s="1057"/>
      <c r="L216" s="1057"/>
      <c r="M216" s="1057"/>
      <c r="N216" s="1057"/>
      <c r="O216" s="1057"/>
      <c r="P216" s="65"/>
      <c r="Q216" s="65"/>
      <c r="R216" s="65"/>
    </row>
    <row r="217" spans="1:18" ht="12.75" customHeight="1" x14ac:dyDescent="0.75">
      <c r="A217" s="1057"/>
      <c r="B217" s="1057"/>
      <c r="C217" s="1057"/>
      <c r="D217" s="1057"/>
      <c r="E217" s="1057"/>
      <c r="F217" s="1057"/>
      <c r="G217" s="1057"/>
      <c r="H217" s="1057"/>
      <c r="I217" s="1057"/>
      <c r="J217" s="1057"/>
      <c r="K217" s="1057"/>
      <c r="L217" s="1057"/>
      <c r="M217" s="1057"/>
      <c r="N217" s="1057"/>
      <c r="O217" s="1057"/>
      <c r="P217" s="65"/>
      <c r="Q217" s="65"/>
      <c r="R217" s="65"/>
    </row>
    <row r="218" spans="1:18" ht="12.75" customHeight="1" x14ac:dyDescent="0.75">
      <c r="A218" s="1057"/>
      <c r="B218" s="1057"/>
      <c r="C218" s="1057"/>
      <c r="D218" s="1057"/>
      <c r="E218" s="1057"/>
      <c r="F218" s="1057"/>
      <c r="G218" s="1057"/>
      <c r="H218" s="1057"/>
      <c r="I218" s="1057"/>
      <c r="J218" s="1057"/>
      <c r="K218" s="1057"/>
      <c r="L218" s="1057"/>
      <c r="M218" s="1057"/>
      <c r="N218" s="1057"/>
      <c r="O218" s="1057"/>
      <c r="P218" s="65"/>
      <c r="Q218" s="65"/>
      <c r="R218" s="65"/>
    </row>
    <row r="219" spans="1:18" ht="12.75" customHeight="1" x14ac:dyDescent="0.75">
      <c r="A219" s="1057"/>
      <c r="B219" s="1057"/>
      <c r="C219" s="1057"/>
      <c r="D219" s="1057"/>
      <c r="E219" s="1057"/>
      <c r="F219" s="1057"/>
      <c r="G219" s="1057"/>
      <c r="H219" s="1057"/>
      <c r="I219" s="1057"/>
      <c r="J219" s="1057"/>
      <c r="K219" s="1057"/>
      <c r="L219" s="1057"/>
      <c r="M219" s="1057"/>
      <c r="N219" s="1057"/>
      <c r="O219" s="1057"/>
      <c r="P219" s="65"/>
      <c r="Q219" s="65"/>
      <c r="R219" s="65"/>
    </row>
    <row r="220" spans="1:18" ht="12.75" customHeight="1" x14ac:dyDescent="0.75">
      <c r="A220" s="1057"/>
      <c r="B220" s="1057"/>
      <c r="C220" s="1057"/>
      <c r="D220" s="1057"/>
      <c r="E220" s="1057"/>
      <c r="F220" s="1057"/>
      <c r="G220" s="1057"/>
      <c r="H220" s="1057"/>
      <c r="I220" s="1057"/>
      <c r="J220" s="1057"/>
      <c r="K220" s="1057"/>
      <c r="L220" s="1057"/>
      <c r="M220" s="1057"/>
      <c r="N220" s="1057"/>
      <c r="O220" s="1057"/>
      <c r="P220" s="65"/>
      <c r="Q220" s="65"/>
      <c r="R220" s="65"/>
    </row>
    <row r="221" spans="1:18" ht="12.75" customHeight="1" x14ac:dyDescent="0.75">
      <c r="A221" s="1057"/>
      <c r="B221" s="1057"/>
      <c r="C221" s="1057"/>
      <c r="D221" s="1057"/>
      <c r="E221" s="1057"/>
      <c r="F221" s="1057"/>
      <c r="G221" s="1057"/>
      <c r="H221" s="1057"/>
      <c r="I221" s="1057"/>
      <c r="J221" s="1057"/>
      <c r="K221" s="1057"/>
      <c r="L221" s="1057"/>
      <c r="M221" s="1057"/>
      <c r="N221" s="1057"/>
      <c r="O221" s="1057"/>
      <c r="P221" s="65"/>
      <c r="Q221" s="65"/>
      <c r="R221" s="65"/>
    </row>
    <row r="222" spans="1:18" ht="12.75" customHeight="1" x14ac:dyDescent="0.75">
      <c r="A222" s="1057"/>
      <c r="B222" s="1057"/>
      <c r="C222" s="1057"/>
      <c r="D222" s="1057"/>
      <c r="E222" s="1057"/>
      <c r="F222" s="1057"/>
      <c r="G222" s="1057"/>
      <c r="H222" s="1057"/>
      <c r="I222" s="1057"/>
      <c r="J222" s="1057"/>
      <c r="K222" s="1057"/>
      <c r="L222" s="1057"/>
      <c r="M222" s="1057"/>
      <c r="N222" s="1057"/>
      <c r="O222" s="1057"/>
      <c r="P222" s="65"/>
      <c r="Q222" s="65"/>
      <c r="R222" s="65"/>
    </row>
    <row r="223" spans="1:18" ht="12.75" customHeight="1" x14ac:dyDescent="0.75">
      <c r="A223" s="1057"/>
      <c r="B223" s="1057"/>
      <c r="C223" s="1057"/>
      <c r="D223" s="1057"/>
      <c r="E223" s="1057"/>
      <c r="F223" s="1057"/>
      <c r="G223" s="1057"/>
      <c r="H223" s="1057"/>
      <c r="I223" s="1057"/>
      <c r="J223" s="1057"/>
      <c r="K223" s="1057"/>
      <c r="L223" s="1057"/>
      <c r="M223" s="1057"/>
      <c r="N223" s="1057"/>
      <c r="O223" s="1057"/>
      <c r="P223" s="65"/>
      <c r="Q223" s="65"/>
      <c r="R223" s="65"/>
    </row>
    <row r="224" spans="1:18" ht="12.75" customHeight="1" x14ac:dyDescent="0.75">
      <c r="A224" s="1057"/>
      <c r="B224" s="1057"/>
      <c r="C224" s="1057"/>
      <c r="D224" s="1057"/>
      <c r="E224" s="1057"/>
      <c r="F224" s="1057"/>
      <c r="G224" s="1057"/>
      <c r="H224" s="1057"/>
      <c r="I224" s="1057"/>
      <c r="J224" s="1057"/>
      <c r="K224" s="1057"/>
      <c r="L224" s="1057"/>
      <c r="M224" s="1057"/>
      <c r="N224" s="1057"/>
      <c r="O224" s="1057"/>
      <c r="P224" s="65"/>
      <c r="Q224" s="65"/>
      <c r="R224" s="65"/>
    </row>
    <row r="225" spans="1:18" ht="12.75" customHeight="1" x14ac:dyDescent="0.75">
      <c r="A225" s="1057"/>
      <c r="B225" s="1057"/>
      <c r="C225" s="1057"/>
      <c r="D225" s="1057"/>
      <c r="E225" s="1057"/>
      <c r="F225" s="1057"/>
      <c r="G225" s="1057"/>
      <c r="H225" s="1057"/>
      <c r="I225" s="1057"/>
      <c r="J225" s="1057"/>
      <c r="K225" s="1057"/>
      <c r="L225" s="1057"/>
      <c r="M225" s="1057"/>
      <c r="N225" s="1057"/>
      <c r="O225" s="1057"/>
      <c r="P225" s="65"/>
      <c r="Q225" s="65"/>
      <c r="R225" s="65"/>
    </row>
    <row r="226" spans="1:18" ht="12.75" customHeight="1" x14ac:dyDescent="0.75">
      <c r="A226" s="1057"/>
      <c r="B226" s="1057"/>
      <c r="C226" s="1057"/>
      <c r="D226" s="1057"/>
      <c r="E226" s="1057"/>
      <c r="F226" s="1057"/>
      <c r="G226" s="1057"/>
      <c r="H226" s="1057"/>
      <c r="I226" s="1057"/>
      <c r="J226" s="1057"/>
      <c r="K226" s="1057"/>
      <c r="L226" s="1057"/>
      <c r="M226" s="1057"/>
      <c r="N226" s="1057"/>
      <c r="O226" s="1057"/>
      <c r="P226" s="65"/>
      <c r="Q226" s="65"/>
      <c r="R226" s="65"/>
    </row>
    <row r="227" spans="1:18" ht="12.75" customHeight="1" x14ac:dyDescent="0.75">
      <c r="A227" s="1057"/>
      <c r="B227" s="1057"/>
      <c r="C227" s="1057"/>
      <c r="D227" s="1057"/>
      <c r="E227" s="1057"/>
      <c r="F227" s="1057"/>
      <c r="G227" s="1057"/>
      <c r="H227" s="1057"/>
      <c r="I227" s="1057"/>
      <c r="J227" s="1057"/>
      <c r="K227" s="1057"/>
      <c r="L227" s="1057"/>
      <c r="M227" s="1057"/>
      <c r="N227" s="1057"/>
      <c r="O227" s="1057"/>
      <c r="P227" s="65"/>
      <c r="Q227" s="65"/>
      <c r="R227" s="65"/>
    </row>
    <row r="228" spans="1:18" ht="12.75" customHeight="1" x14ac:dyDescent="0.75">
      <c r="A228" s="1057"/>
      <c r="B228" s="1057"/>
      <c r="C228" s="1057"/>
      <c r="D228" s="1057"/>
      <c r="E228" s="1057"/>
      <c r="F228" s="1057"/>
      <c r="G228" s="1057"/>
      <c r="H228" s="1057"/>
      <c r="I228" s="1057"/>
      <c r="J228" s="1057"/>
      <c r="K228" s="1057"/>
      <c r="L228" s="1057"/>
      <c r="M228" s="1057"/>
      <c r="N228" s="1057"/>
      <c r="O228" s="1057"/>
      <c r="P228" s="65"/>
      <c r="Q228" s="65"/>
      <c r="R228" s="65"/>
    </row>
    <row r="229" spans="1:18" ht="12.75" customHeight="1" x14ac:dyDescent="0.75">
      <c r="A229" s="1057"/>
      <c r="B229" s="1057"/>
      <c r="C229" s="1057"/>
      <c r="D229" s="1057"/>
      <c r="E229" s="1057"/>
      <c r="F229" s="1057"/>
      <c r="G229" s="1057"/>
      <c r="H229" s="1057"/>
      <c r="I229" s="1057"/>
      <c r="J229" s="1057"/>
      <c r="K229" s="1057"/>
      <c r="L229" s="1057"/>
      <c r="M229" s="1057"/>
      <c r="N229" s="1057"/>
      <c r="O229" s="1057"/>
      <c r="P229" s="65"/>
      <c r="Q229" s="65"/>
      <c r="R229" s="65"/>
    </row>
    <row r="230" spans="1:18" ht="12.75" customHeight="1" x14ac:dyDescent="0.75">
      <c r="A230" s="1057"/>
      <c r="B230" s="1057"/>
      <c r="C230" s="1057"/>
      <c r="D230" s="1057"/>
      <c r="E230" s="1057"/>
      <c r="F230" s="1057"/>
      <c r="G230" s="1057"/>
      <c r="H230" s="1057"/>
      <c r="I230" s="1057"/>
      <c r="J230" s="1057"/>
      <c r="K230" s="1057"/>
      <c r="L230" s="1057"/>
      <c r="M230" s="1057"/>
      <c r="N230" s="1057"/>
      <c r="O230" s="1057"/>
      <c r="P230" s="65"/>
      <c r="Q230" s="65"/>
      <c r="R230" s="65"/>
    </row>
    <row r="231" spans="1:18" ht="12.75" customHeight="1" x14ac:dyDescent="0.75">
      <c r="A231" s="1057"/>
      <c r="B231" s="1057"/>
      <c r="C231" s="1057"/>
      <c r="D231" s="1057"/>
      <c r="E231" s="1057"/>
      <c r="F231" s="1057"/>
      <c r="G231" s="1057"/>
      <c r="H231" s="1057"/>
      <c r="I231" s="1057"/>
      <c r="J231" s="1057"/>
      <c r="K231" s="1057"/>
      <c r="L231" s="1057"/>
      <c r="M231" s="1057"/>
      <c r="N231" s="1057"/>
      <c r="O231" s="1057"/>
      <c r="P231" s="65"/>
      <c r="Q231" s="65"/>
      <c r="R231" s="65"/>
    </row>
    <row r="232" spans="1:18" ht="12.75" customHeight="1" x14ac:dyDescent="0.75">
      <c r="A232" s="1057"/>
      <c r="B232" s="1057"/>
      <c r="C232" s="1057"/>
      <c r="D232" s="1057"/>
      <c r="E232" s="1057"/>
      <c r="F232" s="1057"/>
      <c r="G232" s="1057"/>
      <c r="H232" s="1057"/>
      <c r="I232" s="1057"/>
      <c r="J232" s="1057"/>
      <c r="K232" s="1057"/>
      <c r="L232" s="1057"/>
      <c r="M232" s="1057"/>
      <c r="N232" s="1057"/>
      <c r="O232" s="1057"/>
      <c r="P232" s="65"/>
      <c r="Q232" s="65"/>
      <c r="R232" s="65"/>
    </row>
    <row r="233" spans="1:18" ht="12.75" customHeight="1" x14ac:dyDescent="0.75">
      <c r="A233" s="1057"/>
      <c r="B233" s="1057"/>
      <c r="C233" s="1057"/>
      <c r="D233" s="1057"/>
      <c r="E233" s="1057"/>
      <c r="F233" s="1057"/>
      <c r="G233" s="1057"/>
      <c r="H233" s="1057"/>
      <c r="I233" s="1057"/>
      <c r="J233" s="1057"/>
      <c r="K233" s="1057"/>
      <c r="L233" s="1057"/>
      <c r="M233" s="1057"/>
      <c r="N233" s="1057"/>
      <c r="O233" s="1057"/>
      <c r="P233" s="65"/>
      <c r="Q233" s="65"/>
      <c r="R233" s="65"/>
    </row>
    <row r="234" spans="1:18" ht="12.75" customHeight="1" x14ac:dyDescent="0.75">
      <c r="A234" s="1057"/>
      <c r="B234" s="1057"/>
      <c r="C234" s="1057"/>
      <c r="D234" s="1057"/>
      <c r="E234" s="1057"/>
      <c r="F234" s="1057"/>
      <c r="G234" s="1057"/>
      <c r="H234" s="1057"/>
      <c r="I234" s="1057"/>
      <c r="J234" s="1057"/>
      <c r="K234" s="1057"/>
      <c r="L234" s="1057"/>
      <c r="M234" s="1057"/>
      <c r="N234" s="1057"/>
      <c r="O234" s="1057"/>
      <c r="P234" s="65"/>
      <c r="Q234" s="65"/>
      <c r="R234" s="65"/>
    </row>
    <row r="235" spans="1:18" ht="12.75" customHeight="1" x14ac:dyDescent="0.75">
      <c r="A235" s="1057"/>
      <c r="B235" s="1057"/>
      <c r="C235" s="1057"/>
      <c r="D235" s="1057"/>
      <c r="E235" s="1057"/>
      <c r="F235" s="1057"/>
      <c r="G235" s="1057"/>
      <c r="H235" s="1057"/>
      <c r="I235" s="1057"/>
      <c r="J235" s="1057"/>
      <c r="K235" s="1057"/>
      <c r="L235" s="1057"/>
      <c r="M235" s="1057"/>
      <c r="N235" s="1057"/>
      <c r="O235" s="1057"/>
      <c r="P235" s="65"/>
      <c r="Q235" s="65"/>
      <c r="R235" s="65"/>
    </row>
    <row r="236" spans="1:18" ht="12.75" customHeight="1" x14ac:dyDescent="0.75">
      <c r="A236" s="1057"/>
      <c r="B236" s="1057"/>
      <c r="C236" s="1057"/>
      <c r="D236" s="1057"/>
      <c r="E236" s="1057"/>
      <c r="F236" s="1057"/>
      <c r="G236" s="1057"/>
      <c r="H236" s="1057"/>
      <c r="I236" s="1057"/>
      <c r="J236" s="1057"/>
      <c r="K236" s="1057"/>
      <c r="L236" s="1057"/>
      <c r="M236" s="1057"/>
      <c r="N236" s="1057"/>
      <c r="O236" s="1057"/>
      <c r="P236" s="65"/>
      <c r="Q236" s="65"/>
      <c r="R236" s="65"/>
    </row>
    <row r="237" spans="1:18" ht="12.75" customHeight="1" x14ac:dyDescent="0.75">
      <c r="A237" s="1057"/>
      <c r="B237" s="1057"/>
      <c r="C237" s="1057"/>
      <c r="D237" s="1057"/>
      <c r="E237" s="1057"/>
      <c r="F237" s="1057"/>
      <c r="G237" s="1057"/>
      <c r="H237" s="1057"/>
      <c r="I237" s="1057"/>
      <c r="J237" s="1057"/>
      <c r="K237" s="1057"/>
      <c r="L237" s="1057"/>
      <c r="M237" s="1057"/>
      <c r="N237" s="1057"/>
      <c r="O237" s="1057"/>
      <c r="P237" s="65"/>
      <c r="Q237" s="65"/>
      <c r="R237" s="65"/>
    </row>
    <row r="238" spans="1:18" ht="12.75" customHeight="1" x14ac:dyDescent="0.75">
      <c r="A238" s="1057"/>
      <c r="B238" s="1057"/>
      <c r="C238" s="1057"/>
      <c r="D238" s="1057"/>
      <c r="E238" s="1057"/>
      <c r="F238" s="1057"/>
      <c r="G238" s="1057"/>
      <c r="H238" s="1057"/>
      <c r="I238" s="1057"/>
      <c r="J238" s="1057"/>
      <c r="K238" s="1057"/>
      <c r="L238" s="1057"/>
      <c r="M238" s="1057"/>
      <c r="N238" s="1057"/>
      <c r="O238" s="1057"/>
      <c r="P238" s="65"/>
      <c r="Q238" s="65"/>
      <c r="R238" s="65"/>
    </row>
    <row r="239" spans="1:18" ht="12.75" customHeight="1" x14ac:dyDescent="0.75">
      <c r="A239" s="1057"/>
      <c r="B239" s="1057"/>
      <c r="C239" s="1057"/>
      <c r="D239" s="1057"/>
      <c r="E239" s="1057"/>
      <c r="F239" s="1057"/>
      <c r="G239" s="1057"/>
      <c r="H239" s="1057"/>
      <c r="I239" s="1057"/>
      <c r="J239" s="1057"/>
      <c r="K239" s="1057"/>
      <c r="L239" s="1057"/>
      <c r="M239" s="1057"/>
      <c r="N239" s="1057"/>
      <c r="O239" s="1057"/>
      <c r="P239" s="65"/>
      <c r="Q239" s="65"/>
      <c r="R239" s="65"/>
    </row>
    <row r="240" spans="1:18" ht="12.75" customHeight="1" x14ac:dyDescent="0.75">
      <c r="A240" s="1057"/>
      <c r="B240" s="1057"/>
      <c r="C240" s="1057"/>
      <c r="D240" s="1057"/>
      <c r="E240" s="1057"/>
      <c r="F240" s="1057"/>
      <c r="G240" s="1057"/>
      <c r="H240" s="1057"/>
      <c r="I240" s="1057"/>
      <c r="J240" s="1057"/>
      <c r="K240" s="1057"/>
      <c r="L240" s="1057"/>
      <c r="M240" s="1057"/>
      <c r="N240" s="1057"/>
      <c r="O240" s="1057"/>
      <c r="P240" s="65"/>
      <c r="Q240" s="65"/>
      <c r="R240" s="65"/>
    </row>
    <row r="241" spans="1:18" ht="12.75" customHeight="1" x14ac:dyDescent="0.75">
      <c r="A241" s="1057"/>
      <c r="B241" s="1057"/>
      <c r="C241" s="1057"/>
      <c r="D241" s="1057"/>
      <c r="E241" s="1057"/>
      <c r="F241" s="1057"/>
      <c r="G241" s="1057"/>
      <c r="H241" s="1057"/>
      <c r="I241" s="1057"/>
      <c r="J241" s="1057"/>
      <c r="K241" s="1057"/>
      <c r="L241" s="1057"/>
      <c r="M241" s="1057"/>
      <c r="N241" s="1057"/>
      <c r="O241" s="1057"/>
      <c r="P241" s="65"/>
      <c r="Q241" s="65"/>
      <c r="R241" s="65"/>
    </row>
    <row r="242" spans="1:18" ht="12.75" customHeight="1" x14ac:dyDescent="0.75">
      <c r="A242" s="1057"/>
      <c r="B242" s="1057"/>
      <c r="C242" s="1057"/>
      <c r="D242" s="1057"/>
      <c r="E242" s="1057"/>
      <c r="F242" s="1057"/>
      <c r="G242" s="1057"/>
      <c r="H242" s="1057"/>
      <c r="I242" s="1057"/>
      <c r="J242" s="1057"/>
      <c r="K242" s="1057"/>
      <c r="L242" s="1057"/>
      <c r="M242" s="1057"/>
      <c r="N242" s="1057"/>
      <c r="O242" s="1057"/>
      <c r="P242" s="65"/>
      <c r="Q242" s="65"/>
      <c r="R242" s="65"/>
    </row>
    <row r="243" spans="1:18" ht="12.75" customHeight="1" x14ac:dyDescent="0.75">
      <c r="A243" s="1057"/>
      <c r="B243" s="1057"/>
      <c r="C243" s="1057"/>
      <c r="D243" s="1057"/>
      <c r="E243" s="1057"/>
      <c r="F243" s="1057"/>
      <c r="G243" s="1057"/>
      <c r="H243" s="1057"/>
      <c r="I243" s="1057"/>
      <c r="J243" s="1057"/>
      <c r="K243" s="1057"/>
      <c r="L243" s="1057"/>
      <c r="M243" s="1057"/>
      <c r="N243" s="1057"/>
      <c r="O243" s="1057"/>
      <c r="P243" s="65"/>
      <c r="Q243" s="65"/>
      <c r="R243" s="65"/>
    </row>
    <row r="244" spans="1:18" ht="12.75" customHeight="1" x14ac:dyDescent="0.75">
      <c r="A244" s="1057"/>
      <c r="B244" s="1057"/>
      <c r="C244" s="1057"/>
      <c r="D244" s="1057"/>
      <c r="E244" s="1057"/>
      <c r="F244" s="1057"/>
      <c r="G244" s="1057"/>
      <c r="H244" s="1057"/>
      <c r="I244" s="1057"/>
      <c r="J244" s="1057"/>
      <c r="K244" s="1057"/>
      <c r="L244" s="1057"/>
      <c r="M244" s="1057"/>
      <c r="N244" s="1057"/>
      <c r="O244" s="1057"/>
      <c r="P244" s="65"/>
      <c r="Q244" s="65"/>
      <c r="R244" s="65"/>
    </row>
    <row r="245" spans="1:18" ht="12.75" customHeight="1" x14ac:dyDescent="0.75">
      <c r="A245" s="1057"/>
      <c r="B245" s="1057"/>
      <c r="C245" s="1057"/>
      <c r="D245" s="1057"/>
      <c r="E245" s="1057"/>
      <c r="F245" s="1057"/>
      <c r="G245" s="1057"/>
      <c r="H245" s="1057"/>
      <c r="I245" s="1057"/>
      <c r="J245" s="1057"/>
      <c r="K245" s="1057"/>
      <c r="L245" s="1057"/>
      <c r="M245" s="1057"/>
      <c r="N245" s="1057"/>
      <c r="O245" s="1057"/>
      <c r="P245" s="65"/>
      <c r="Q245" s="65"/>
      <c r="R245" s="65"/>
    </row>
    <row r="246" spans="1:18" ht="12.75" customHeight="1" x14ac:dyDescent="0.75">
      <c r="A246" s="1057"/>
      <c r="B246" s="1057"/>
      <c r="C246" s="1057"/>
      <c r="D246" s="1057"/>
      <c r="E246" s="1057"/>
      <c r="F246" s="1057"/>
      <c r="G246" s="1057"/>
      <c r="H246" s="1057"/>
      <c r="I246" s="1057"/>
      <c r="J246" s="1057"/>
      <c r="K246" s="1057"/>
      <c r="L246" s="1057"/>
      <c r="M246" s="1057"/>
      <c r="N246" s="1057"/>
      <c r="O246" s="1057"/>
      <c r="P246" s="65"/>
      <c r="Q246" s="65"/>
      <c r="R246" s="65"/>
    </row>
    <row r="247" spans="1:18" ht="12.75" customHeight="1" x14ac:dyDescent="0.75">
      <c r="A247" s="1057"/>
      <c r="B247" s="1057"/>
      <c r="C247" s="1057"/>
      <c r="D247" s="1057"/>
      <c r="E247" s="1057"/>
      <c r="F247" s="1057"/>
      <c r="G247" s="1057"/>
      <c r="H247" s="1057"/>
      <c r="I247" s="1057"/>
      <c r="J247" s="1057"/>
      <c r="K247" s="1057"/>
      <c r="L247" s="1057"/>
      <c r="M247" s="1057"/>
      <c r="N247" s="1057"/>
      <c r="O247" s="1057"/>
      <c r="P247" s="65"/>
      <c r="Q247" s="65"/>
      <c r="R247" s="65"/>
    </row>
    <row r="248" spans="1:18" ht="12.75" customHeight="1" x14ac:dyDescent="0.75">
      <c r="A248" s="1057"/>
      <c r="B248" s="1057"/>
      <c r="C248" s="1057"/>
      <c r="D248" s="1057"/>
      <c r="E248" s="1057"/>
      <c r="F248" s="1057"/>
      <c r="G248" s="1057"/>
      <c r="H248" s="1057"/>
      <c r="I248" s="1057"/>
      <c r="J248" s="1057"/>
      <c r="K248" s="1057"/>
      <c r="L248" s="1057"/>
      <c r="M248" s="1057"/>
      <c r="N248" s="1057"/>
      <c r="O248" s="1057"/>
      <c r="P248" s="65"/>
      <c r="Q248" s="65"/>
      <c r="R248" s="65"/>
    </row>
    <row r="249" spans="1:18" ht="12.75" customHeight="1" x14ac:dyDescent="0.75">
      <c r="A249" s="1057"/>
      <c r="B249" s="1057"/>
      <c r="C249" s="1057"/>
      <c r="D249" s="1057"/>
      <c r="E249" s="1057"/>
      <c r="F249" s="1057"/>
      <c r="G249" s="1057"/>
      <c r="H249" s="1057"/>
      <c r="I249" s="1057"/>
      <c r="J249" s="1057"/>
      <c r="K249" s="1057"/>
      <c r="L249" s="1057"/>
      <c r="M249" s="1057"/>
      <c r="N249" s="1057"/>
      <c r="O249" s="1057"/>
      <c r="P249" s="65"/>
      <c r="Q249" s="65"/>
      <c r="R249" s="65"/>
    </row>
    <row r="250" spans="1:18" ht="12.75" customHeight="1" x14ac:dyDescent="0.75">
      <c r="A250" s="1057"/>
      <c r="B250" s="1057"/>
      <c r="C250" s="1057"/>
      <c r="D250" s="1057"/>
      <c r="E250" s="1057"/>
      <c r="F250" s="1057"/>
      <c r="G250" s="1057"/>
      <c r="H250" s="1057"/>
      <c r="I250" s="1057"/>
      <c r="J250" s="1057"/>
      <c r="K250" s="1057"/>
      <c r="L250" s="1057"/>
      <c r="M250" s="1057"/>
      <c r="N250" s="1057"/>
      <c r="O250" s="1057"/>
      <c r="P250" s="65"/>
      <c r="Q250" s="65"/>
      <c r="R250" s="65"/>
    </row>
    <row r="251" spans="1:18" ht="12.75" customHeight="1" x14ac:dyDescent="0.75">
      <c r="A251" s="1057"/>
      <c r="B251" s="1057"/>
      <c r="C251" s="1057"/>
      <c r="D251" s="1057"/>
      <c r="E251" s="1057"/>
      <c r="F251" s="1057"/>
      <c r="G251" s="1057"/>
      <c r="H251" s="1057"/>
      <c r="I251" s="1057"/>
      <c r="J251" s="1057"/>
      <c r="K251" s="1057"/>
      <c r="L251" s="1057"/>
      <c r="M251" s="1057"/>
      <c r="N251" s="1057"/>
      <c r="O251" s="1057"/>
      <c r="P251" s="65"/>
      <c r="Q251" s="65"/>
      <c r="R251" s="65"/>
    </row>
    <row r="252" spans="1:18" ht="12.75" customHeight="1" x14ac:dyDescent="0.75">
      <c r="A252" s="1057"/>
      <c r="B252" s="1057"/>
      <c r="C252" s="1057"/>
      <c r="D252" s="1057"/>
      <c r="E252" s="1057"/>
      <c r="F252" s="1057"/>
      <c r="G252" s="1057"/>
      <c r="H252" s="1057"/>
      <c r="I252" s="1057"/>
      <c r="J252" s="1057"/>
      <c r="K252" s="1057"/>
      <c r="L252" s="1057"/>
      <c r="M252" s="1057"/>
      <c r="N252" s="1057"/>
      <c r="O252" s="1057"/>
      <c r="P252" s="65"/>
      <c r="Q252" s="65"/>
      <c r="R252" s="65"/>
    </row>
    <row r="253" spans="1:18" ht="12.75" customHeight="1" x14ac:dyDescent="0.75">
      <c r="A253" s="1057"/>
      <c r="B253" s="1057"/>
      <c r="C253" s="1057"/>
      <c r="D253" s="1057"/>
      <c r="E253" s="1057"/>
      <c r="F253" s="1057"/>
      <c r="G253" s="1057"/>
      <c r="H253" s="1057"/>
      <c r="I253" s="1057"/>
      <c r="J253" s="1057"/>
      <c r="K253" s="1057"/>
      <c r="L253" s="1057"/>
      <c r="M253" s="1057"/>
      <c r="N253" s="1057"/>
      <c r="O253" s="1057"/>
      <c r="P253" s="65"/>
      <c r="Q253" s="65"/>
      <c r="R253" s="65"/>
    </row>
    <row r="254" spans="1:18" ht="12.75" customHeight="1" x14ac:dyDescent="0.75">
      <c r="A254" s="1057"/>
      <c r="B254" s="1057"/>
      <c r="C254" s="1057"/>
      <c r="D254" s="1057"/>
      <c r="E254" s="1057"/>
      <c r="F254" s="1057"/>
      <c r="G254" s="1057"/>
      <c r="H254" s="1057"/>
      <c r="I254" s="1057"/>
      <c r="J254" s="1057"/>
      <c r="K254" s="1057"/>
      <c r="L254" s="1057"/>
      <c r="M254" s="1057"/>
      <c r="N254" s="1057"/>
      <c r="O254" s="1057"/>
      <c r="P254" s="65"/>
      <c r="Q254" s="65"/>
      <c r="R254" s="65"/>
    </row>
    <row r="255" spans="1:18" ht="12.75" customHeight="1" x14ac:dyDescent="0.75">
      <c r="A255" s="1057"/>
      <c r="B255" s="1057"/>
      <c r="C255" s="1057"/>
      <c r="D255" s="1057"/>
      <c r="E255" s="1057"/>
      <c r="F255" s="1057"/>
      <c r="G255" s="1057"/>
      <c r="H255" s="1057"/>
      <c r="I255" s="1057"/>
      <c r="J255" s="1057"/>
      <c r="K255" s="1057"/>
      <c r="L255" s="1057"/>
      <c r="M255" s="1057"/>
      <c r="N255" s="1057"/>
      <c r="O255" s="1057"/>
      <c r="P255" s="65"/>
      <c r="Q255" s="65"/>
      <c r="R255" s="65"/>
    </row>
    <row r="256" spans="1:18" ht="12.75" customHeight="1" x14ac:dyDescent="0.75">
      <c r="A256" s="1057"/>
      <c r="B256" s="1057"/>
      <c r="C256" s="1057"/>
      <c r="D256" s="1057"/>
      <c r="E256" s="1057"/>
      <c r="F256" s="1057"/>
      <c r="G256" s="1057"/>
      <c r="H256" s="1057"/>
      <c r="I256" s="1057"/>
      <c r="J256" s="1057"/>
      <c r="K256" s="1057"/>
      <c r="L256" s="1057"/>
      <c r="M256" s="1057"/>
      <c r="N256" s="1057"/>
      <c r="O256" s="1057"/>
      <c r="P256" s="65"/>
      <c r="Q256" s="65"/>
      <c r="R256" s="65"/>
    </row>
    <row r="257" spans="1:18" ht="12.75" customHeight="1" x14ac:dyDescent="0.75">
      <c r="A257" s="1057"/>
      <c r="B257" s="1057"/>
      <c r="C257" s="1057"/>
      <c r="D257" s="1057"/>
      <c r="E257" s="1057"/>
      <c r="F257" s="1057"/>
      <c r="G257" s="1057"/>
      <c r="H257" s="1057"/>
      <c r="I257" s="1057"/>
      <c r="J257" s="1057"/>
      <c r="K257" s="1057"/>
      <c r="L257" s="1057"/>
      <c r="M257" s="1057"/>
      <c r="N257" s="1057"/>
      <c r="O257" s="1057"/>
      <c r="P257" s="65"/>
      <c r="Q257" s="65"/>
      <c r="R257" s="65"/>
    </row>
    <row r="258" spans="1:18" ht="12.75" customHeight="1" x14ac:dyDescent="0.75">
      <c r="A258" s="1057"/>
      <c r="B258" s="1057"/>
      <c r="C258" s="1057"/>
      <c r="D258" s="1057"/>
      <c r="E258" s="1057"/>
      <c r="F258" s="1057"/>
      <c r="G258" s="1057"/>
      <c r="H258" s="1057"/>
      <c r="I258" s="1057"/>
      <c r="J258" s="1057"/>
      <c r="K258" s="1057"/>
      <c r="L258" s="1057"/>
      <c r="M258" s="1057"/>
      <c r="N258" s="1057"/>
      <c r="O258" s="1057"/>
      <c r="P258" s="65"/>
      <c r="Q258" s="65"/>
      <c r="R258" s="65"/>
    </row>
    <row r="259" spans="1:18" ht="12.75" customHeight="1" x14ac:dyDescent="0.75">
      <c r="A259" s="1057"/>
      <c r="B259" s="1057"/>
      <c r="C259" s="1057"/>
      <c r="D259" s="1057"/>
      <c r="E259" s="1057"/>
      <c r="F259" s="1057"/>
      <c r="G259" s="1057"/>
      <c r="H259" s="1057"/>
      <c r="I259" s="1057"/>
      <c r="J259" s="1057"/>
      <c r="K259" s="1057"/>
      <c r="L259" s="1057"/>
      <c r="M259" s="1057"/>
      <c r="N259" s="1057"/>
      <c r="O259" s="1057"/>
      <c r="P259" s="65"/>
      <c r="Q259" s="65"/>
      <c r="R259" s="65"/>
    </row>
    <row r="260" spans="1:18" ht="12.75" customHeight="1" x14ac:dyDescent="0.75">
      <c r="A260" s="1057"/>
      <c r="B260" s="1057"/>
      <c r="C260" s="1057"/>
      <c r="D260" s="1057"/>
      <c r="E260" s="1057"/>
      <c r="F260" s="1057"/>
      <c r="G260" s="1057"/>
      <c r="H260" s="1057"/>
      <c r="I260" s="1057"/>
      <c r="J260" s="1057"/>
      <c r="K260" s="1057"/>
      <c r="L260" s="1057"/>
      <c r="M260" s="1057"/>
      <c r="N260" s="1057"/>
      <c r="O260" s="1057"/>
      <c r="P260" s="65"/>
      <c r="Q260" s="65"/>
      <c r="R260" s="65"/>
    </row>
    <row r="261" spans="1:18" ht="12.75" customHeight="1" x14ac:dyDescent="0.75">
      <c r="A261" s="1057"/>
      <c r="B261" s="1057"/>
      <c r="C261" s="1057"/>
      <c r="D261" s="1057"/>
      <c r="E261" s="1057"/>
      <c r="F261" s="1057"/>
      <c r="G261" s="1057"/>
      <c r="H261" s="1057"/>
      <c r="I261" s="1057"/>
      <c r="J261" s="1057"/>
      <c r="K261" s="1057"/>
      <c r="L261" s="1057"/>
      <c r="M261" s="1057"/>
      <c r="N261" s="1057"/>
      <c r="O261" s="1057"/>
      <c r="P261" s="65"/>
      <c r="Q261" s="65"/>
      <c r="R261" s="65"/>
    </row>
    <row r="262" spans="1:18" ht="12.75" customHeight="1" x14ac:dyDescent="0.75">
      <c r="A262" s="1057"/>
      <c r="B262" s="1057"/>
      <c r="C262" s="1057"/>
      <c r="D262" s="1057"/>
      <c r="E262" s="1057"/>
      <c r="F262" s="1057"/>
      <c r="G262" s="1057"/>
      <c r="H262" s="1057"/>
      <c r="I262" s="1057"/>
      <c r="J262" s="1057"/>
      <c r="K262" s="1057"/>
      <c r="L262" s="1057"/>
      <c r="M262" s="1057"/>
      <c r="N262" s="1057"/>
      <c r="O262" s="1057"/>
      <c r="P262" s="65"/>
      <c r="Q262" s="65"/>
      <c r="R262" s="65"/>
    </row>
    <row r="263" spans="1:18" ht="12.75" customHeight="1" x14ac:dyDescent="0.75">
      <c r="A263" s="1057"/>
      <c r="B263" s="1057"/>
      <c r="C263" s="1057"/>
      <c r="D263" s="1057"/>
      <c r="E263" s="1057"/>
      <c r="F263" s="1057"/>
      <c r="G263" s="1057"/>
      <c r="H263" s="1057"/>
      <c r="I263" s="1057"/>
      <c r="J263" s="1057"/>
      <c r="K263" s="1057"/>
      <c r="L263" s="1057"/>
      <c r="M263" s="1057"/>
      <c r="N263" s="1057"/>
      <c r="O263" s="1057"/>
      <c r="P263" s="65"/>
      <c r="Q263" s="65"/>
      <c r="R263" s="65"/>
    </row>
    <row r="264" spans="1:18" ht="12.75" customHeight="1" x14ac:dyDescent="0.75">
      <c r="A264" s="1057"/>
      <c r="B264" s="1057"/>
      <c r="C264" s="1057"/>
      <c r="D264" s="1057"/>
      <c r="E264" s="1057"/>
      <c r="F264" s="1057"/>
      <c r="G264" s="1057"/>
      <c r="H264" s="1057"/>
      <c r="I264" s="1057"/>
      <c r="J264" s="1057"/>
      <c r="K264" s="1057"/>
      <c r="L264" s="1057"/>
      <c r="M264" s="1057"/>
      <c r="N264" s="1057"/>
      <c r="O264" s="1057"/>
      <c r="P264" s="65"/>
      <c r="Q264" s="65"/>
      <c r="R264" s="65"/>
    </row>
    <row r="265" spans="1:18" ht="12.75" customHeight="1" x14ac:dyDescent="0.75">
      <c r="A265" s="1057"/>
      <c r="B265" s="1057"/>
      <c r="C265" s="1057"/>
      <c r="D265" s="1057"/>
      <c r="E265" s="1057"/>
      <c r="F265" s="1057"/>
      <c r="G265" s="1057"/>
      <c r="H265" s="1057"/>
      <c r="I265" s="1057"/>
      <c r="J265" s="1057"/>
      <c r="K265" s="1057"/>
      <c r="L265" s="1057"/>
      <c r="M265" s="1057"/>
      <c r="N265" s="1057"/>
      <c r="O265" s="1057"/>
      <c r="P265" s="65"/>
      <c r="Q265" s="65"/>
      <c r="R265" s="65"/>
    </row>
    <row r="266" spans="1:18" ht="12.75" customHeight="1" x14ac:dyDescent="0.75">
      <c r="A266" s="1057"/>
      <c r="B266" s="1057"/>
      <c r="C266" s="1057"/>
      <c r="D266" s="1057"/>
      <c r="E266" s="1057"/>
      <c r="F266" s="1057"/>
      <c r="G266" s="1057"/>
      <c r="H266" s="1057"/>
      <c r="I266" s="1057"/>
      <c r="J266" s="1057"/>
      <c r="K266" s="1057"/>
      <c r="L266" s="1057"/>
      <c r="M266" s="1057"/>
      <c r="N266" s="1057"/>
      <c r="O266" s="1057"/>
      <c r="P266" s="65"/>
      <c r="Q266" s="65"/>
      <c r="R266" s="65"/>
    </row>
    <row r="267" spans="1:18" ht="12.75" customHeight="1" x14ac:dyDescent="0.75">
      <c r="A267" s="1057"/>
      <c r="B267" s="1057"/>
      <c r="C267" s="1057"/>
      <c r="D267" s="1057"/>
      <c r="E267" s="1057"/>
      <c r="F267" s="1057"/>
      <c r="G267" s="1057"/>
      <c r="H267" s="1057"/>
      <c r="I267" s="1057"/>
      <c r="J267" s="1057"/>
      <c r="K267" s="1057"/>
      <c r="L267" s="1057"/>
      <c r="M267" s="1057"/>
      <c r="N267" s="1057"/>
      <c r="O267" s="1057"/>
      <c r="P267" s="65"/>
      <c r="Q267" s="65"/>
      <c r="R267" s="65"/>
    </row>
    <row r="268" spans="1:18" ht="12.75" customHeight="1" x14ac:dyDescent="0.75">
      <c r="A268" s="1057"/>
      <c r="B268" s="1057"/>
      <c r="C268" s="1057"/>
      <c r="D268" s="1057"/>
      <c r="E268" s="1057"/>
      <c r="F268" s="1057"/>
      <c r="G268" s="1057"/>
      <c r="H268" s="1057"/>
      <c r="I268" s="1057"/>
      <c r="J268" s="1057"/>
      <c r="K268" s="1057"/>
      <c r="L268" s="1057"/>
      <c r="M268" s="1057"/>
      <c r="N268" s="1057"/>
      <c r="O268" s="1057"/>
      <c r="P268" s="65"/>
      <c r="Q268" s="65"/>
      <c r="R268" s="65"/>
    </row>
    <row r="269" spans="1:18" ht="12.75" customHeight="1" x14ac:dyDescent="0.75">
      <c r="A269" s="1057"/>
      <c r="B269" s="1057"/>
      <c r="C269" s="1057"/>
      <c r="D269" s="1057"/>
      <c r="E269" s="1057"/>
      <c r="F269" s="1057"/>
      <c r="G269" s="1057"/>
      <c r="H269" s="1057"/>
      <c r="I269" s="1057"/>
      <c r="J269" s="1057"/>
      <c r="K269" s="1057"/>
      <c r="L269" s="1057"/>
      <c r="M269" s="1057"/>
      <c r="N269" s="1057"/>
      <c r="O269" s="1057"/>
      <c r="P269" s="65"/>
      <c r="Q269" s="65"/>
      <c r="R269" s="65"/>
    </row>
    <row r="270" spans="1:18" ht="12.75" customHeight="1" x14ac:dyDescent="0.75">
      <c r="A270" s="1057"/>
      <c r="B270" s="1057"/>
      <c r="C270" s="1057"/>
      <c r="D270" s="1057"/>
      <c r="E270" s="1057"/>
      <c r="F270" s="1057"/>
      <c r="G270" s="1057"/>
      <c r="H270" s="1057"/>
      <c r="I270" s="1057"/>
      <c r="J270" s="1057"/>
      <c r="K270" s="1057"/>
      <c r="L270" s="1057"/>
      <c r="M270" s="1057"/>
      <c r="N270" s="1057"/>
      <c r="O270" s="1057"/>
      <c r="P270" s="65"/>
      <c r="Q270" s="65"/>
      <c r="R270" s="65"/>
    </row>
    <row r="271" spans="1:18" ht="12.75" customHeight="1" x14ac:dyDescent="0.75">
      <c r="A271" s="1057"/>
      <c r="B271" s="1057"/>
      <c r="C271" s="1057"/>
      <c r="D271" s="1057"/>
      <c r="E271" s="1057"/>
      <c r="F271" s="1057"/>
      <c r="G271" s="1057"/>
      <c r="H271" s="1057"/>
      <c r="I271" s="1057"/>
      <c r="J271" s="1057"/>
      <c r="K271" s="1057"/>
      <c r="L271" s="1057"/>
      <c r="M271" s="1057"/>
      <c r="N271" s="1057"/>
      <c r="O271" s="1057"/>
      <c r="P271" s="65"/>
      <c r="Q271" s="65"/>
      <c r="R271" s="65"/>
    </row>
    <row r="272" spans="1:18" ht="12.75" customHeight="1" x14ac:dyDescent="0.75">
      <c r="A272" s="1057"/>
      <c r="B272" s="1057"/>
      <c r="C272" s="1057"/>
      <c r="D272" s="1057"/>
      <c r="E272" s="1057"/>
      <c r="F272" s="1057"/>
      <c r="G272" s="1057"/>
      <c r="H272" s="1057"/>
      <c r="I272" s="1057"/>
      <c r="J272" s="1057"/>
      <c r="K272" s="1057"/>
      <c r="L272" s="1057"/>
      <c r="M272" s="1057"/>
      <c r="N272" s="1057"/>
      <c r="O272" s="1057"/>
      <c r="P272" s="65"/>
      <c r="Q272" s="65"/>
      <c r="R272" s="65"/>
    </row>
    <row r="273" spans="1:18" ht="12.75" customHeight="1" x14ac:dyDescent="0.75">
      <c r="A273" s="1057"/>
      <c r="B273" s="1057"/>
      <c r="C273" s="1057"/>
      <c r="D273" s="1057"/>
      <c r="E273" s="1057"/>
      <c r="F273" s="1057"/>
      <c r="G273" s="1057"/>
      <c r="H273" s="1057"/>
      <c r="I273" s="1057"/>
      <c r="J273" s="1057"/>
      <c r="K273" s="1057"/>
      <c r="L273" s="1057"/>
      <c r="M273" s="1057"/>
      <c r="N273" s="1057"/>
      <c r="O273" s="1057"/>
      <c r="P273" s="65"/>
      <c r="Q273" s="65"/>
      <c r="R273" s="65"/>
    </row>
    <row r="274" spans="1:18" ht="12.75" customHeight="1" x14ac:dyDescent="0.75">
      <c r="A274" s="1057"/>
      <c r="B274" s="1057"/>
      <c r="C274" s="1057"/>
      <c r="D274" s="1057"/>
      <c r="E274" s="1057"/>
      <c r="F274" s="1057"/>
      <c r="G274" s="1057"/>
      <c r="H274" s="1057"/>
      <c r="I274" s="1057"/>
      <c r="J274" s="1057"/>
      <c r="K274" s="1057"/>
      <c r="L274" s="1057"/>
      <c r="M274" s="1057"/>
      <c r="N274" s="1057"/>
      <c r="O274" s="1057"/>
      <c r="P274" s="65"/>
      <c r="Q274" s="65"/>
      <c r="R274" s="65"/>
    </row>
    <row r="275" spans="1:18" ht="12.75" customHeight="1" x14ac:dyDescent="0.75">
      <c r="A275" s="1057"/>
      <c r="B275" s="1057"/>
      <c r="C275" s="1057"/>
      <c r="D275" s="1057"/>
      <c r="E275" s="1057"/>
      <c r="F275" s="1057"/>
      <c r="G275" s="1057"/>
      <c r="H275" s="1057"/>
      <c r="I275" s="1057"/>
      <c r="J275" s="1057"/>
      <c r="K275" s="1057"/>
      <c r="L275" s="1057"/>
      <c r="M275" s="1057"/>
      <c r="N275" s="1057"/>
      <c r="O275" s="1057"/>
      <c r="P275" s="65"/>
      <c r="Q275" s="65"/>
      <c r="R275" s="65"/>
    </row>
    <row r="276" spans="1:18" ht="12.75" customHeight="1" x14ac:dyDescent="0.75">
      <c r="A276" s="1057"/>
      <c r="B276" s="1057"/>
      <c r="C276" s="1057"/>
      <c r="D276" s="1057"/>
      <c r="E276" s="1057"/>
      <c r="F276" s="1057"/>
      <c r="G276" s="1057"/>
      <c r="H276" s="1057"/>
      <c r="I276" s="1057"/>
      <c r="J276" s="1057"/>
      <c r="K276" s="1057"/>
      <c r="L276" s="1057"/>
      <c r="M276" s="1057"/>
      <c r="N276" s="1057"/>
      <c r="O276" s="1057"/>
      <c r="P276" s="65"/>
      <c r="Q276" s="65"/>
      <c r="R276" s="65"/>
    </row>
    <row r="277" spans="1:18" ht="12.75" customHeight="1" x14ac:dyDescent="0.75">
      <c r="A277" s="1057"/>
      <c r="B277" s="1057"/>
      <c r="C277" s="1057"/>
      <c r="D277" s="1057"/>
      <c r="E277" s="1057"/>
      <c r="F277" s="1057"/>
      <c r="G277" s="1057"/>
      <c r="H277" s="1057"/>
      <c r="I277" s="1057"/>
      <c r="J277" s="1057"/>
      <c r="K277" s="1057"/>
      <c r="L277" s="1057"/>
      <c r="M277" s="1057"/>
      <c r="N277" s="1057"/>
      <c r="O277" s="1057"/>
      <c r="P277" s="65"/>
      <c r="Q277" s="65"/>
      <c r="R277" s="65"/>
    </row>
    <row r="278" spans="1:18" ht="12.75" customHeight="1" x14ac:dyDescent="0.75">
      <c r="A278" s="1057"/>
      <c r="B278" s="1057"/>
      <c r="C278" s="1057"/>
      <c r="D278" s="1057"/>
      <c r="E278" s="1057"/>
      <c r="F278" s="1057"/>
      <c r="G278" s="1057"/>
      <c r="H278" s="1057"/>
      <c r="I278" s="1057"/>
      <c r="J278" s="1057"/>
      <c r="K278" s="1057"/>
      <c r="L278" s="1057"/>
      <c r="M278" s="1057"/>
      <c r="N278" s="1057"/>
      <c r="O278" s="1057"/>
      <c r="P278" s="65"/>
      <c r="Q278" s="65"/>
      <c r="R278" s="65"/>
    </row>
    <row r="279" spans="1:18" ht="12.75" customHeight="1" x14ac:dyDescent="0.75">
      <c r="A279" s="1057"/>
      <c r="B279" s="1057"/>
      <c r="C279" s="1057"/>
      <c r="D279" s="1057"/>
      <c r="E279" s="1057"/>
      <c r="F279" s="1057"/>
      <c r="G279" s="1057"/>
      <c r="H279" s="1057"/>
      <c r="I279" s="1057"/>
      <c r="J279" s="1057"/>
      <c r="K279" s="1057"/>
      <c r="L279" s="1057"/>
      <c r="M279" s="1057"/>
      <c r="N279" s="1057"/>
      <c r="O279" s="1057"/>
      <c r="P279" s="65"/>
      <c r="Q279" s="65"/>
      <c r="R279" s="65"/>
    </row>
    <row r="280" spans="1:18" ht="12.75" customHeight="1" x14ac:dyDescent="0.75">
      <c r="A280" s="1057"/>
      <c r="B280" s="1057"/>
      <c r="C280" s="1057"/>
      <c r="D280" s="1057"/>
      <c r="E280" s="1057"/>
      <c r="F280" s="1057"/>
      <c r="G280" s="1057"/>
      <c r="H280" s="1057"/>
      <c r="I280" s="1057"/>
      <c r="J280" s="1057"/>
      <c r="K280" s="1057"/>
      <c r="L280" s="1057"/>
      <c r="M280" s="1057"/>
      <c r="N280" s="1057"/>
      <c r="O280" s="1057"/>
      <c r="P280" s="65"/>
      <c r="Q280" s="65"/>
      <c r="R280" s="65"/>
    </row>
    <row r="281" spans="1:18" ht="12.75" customHeight="1" x14ac:dyDescent="0.75">
      <c r="A281" s="1057"/>
      <c r="B281" s="1057"/>
      <c r="C281" s="1057"/>
      <c r="D281" s="1057"/>
      <c r="E281" s="1057"/>
      <c r="F281" s="1057"/>
      <c r="G281" s="1057"/>
      <c r="H281" s="1057"/>
      <c r="I281" s="1057"/>
      <c r="J281" s="1057"/>
      <c r="K281" s="1057"/>
      <c r="L281" s="1057"/>
      <c r="M281" s="1057"/>
      <c r="N281" s="1057"/>
      <c r="O281" s="1057"/>
      <c r="P281" s="65"/>
      <c r="Q281" s="65"/>
      <c r="R281" s="65"/>
    </row>
    <row r="282" spans="1:18" ht="12.75" customHeight="1" x14ac:dyDescent="0.75">
      <c r="A282" s="1057"/>
      <c r="B282" s="1057"/>
      <c r="C282" s="1057"/>
      <c r="D282" s="1057"/>
      <c r="E282" s="1057"/>
      <c r="F282" s="1057"/>
      <c r="G282" s="1057"/>
      <c r="H282" s="1057"/>
      <c r="I282" s="1057"/>
      <c r="J282" s="1057"/>
      <c r="K282" s="1057"/>
      <c r="L282" s="1057"/>
      <c r="M282" s="1057"/>
      <c r="N282" s="1057"/>
      <c r="O282" s="1057"/>
      <c r="P282" s="65"/>
      <c r="Q282" s="65"/>
      <c r="R282" s="65"/>
    </row>
    <row r="283" spans="1:18" ht="12.75" customHeight="1" x14ac:dyDescent="0.75">
      <c r="A283" s="1057"/>
      <c r="B283" s="1057"/>
      <c r="C283" s="1057"/>
      <c r="D283" s="1057"/>
      <c r="E283" s="1057"/>
      <c r="F283" s="1057"/>
      <c r="G283" s="1057"/>
      <c r="H283" s="1057"/>
      <c r="I283" s="1057"/>
      <c r="J283" s="1057"/>
      <c r="K283" s="1057"/>
      <c r="L283" s="1057"/>
      <c r="M283" s="1057"/>
      <c r="N283" s="1057"/>
      <c r="O283" s="1057"/>
      <c r="P283" s="65"/>
      <c r="Q283" s="65"/>
      <c r="R283" s="65"/>
    </row>
    <row r="284" spans="1:18" ht="12.75" customHeight="1" x14ac:dyDescent="0.75">
      <c r="A284" s="1057"/>
      <c r="B284" s="1057"/>
      <c r="C284" s="1057"/>
      <c r="D284" s="1057"/>
      <c r="E284" s="1057"/>
      <c r="F284" s="1057"/>
      <c r="G284" s="1057"/>
      <c r="H284" s="1057"/>
      <c r="I284" s="1057"/>
      <c r="J284" s="1057"/>
      <c r="K284" s="1057"/>
      <c r="L284" s="1057"/>
      <c r="M284" s="1057"/>
      <c r="N284" s="1057"/>
      <c r="O284" s="1057"/>
      <c r="P284" s="65"/>
      <c r="Q284" s="65"/>
      <c r="R284" s="65"/>
    </row>
    <row r="285" spans="1:18" ht="12.75" customHeight="1" x14ac:dyDescent="0.75">
      <c r="A285" s="1057"/>
      <c r="B285" s="1057"/>
      <c r="C285" s="1057"/>
      <c r="D285" s="1057"/>
      <c r="E285" s="1057"/>
      <c r="F285" s="1057"/>
      <c r="G285" s="1057"/>
      <c r="H285" s="1057"/>
      <c r="I285" s="1057"/>
      <c r="J285" s="1057"/>
      <c r="K285" s="1057"/>
      <c r="L285" s="1057"/>
      <c r="M285" s="1057"/>
      <c r="N285" s="1057"/>
      <c r="O285" s="1057"/>
      <c r="P285" s="65"/>
      <c r="Q285" s="65"/>
      <c r="R285" s="65"/>
    </row>
    <row r="286" spans="1:18" ht="12.75" customHeight="1" x14ac:dyDescent="0.75">
      <c r="A286" s="1057"/>
      <c r="B286" s="1057"/>
      <c r="C286" s="1057"/>
      <c r="D286" s="1057"/>
      <c r="E286" s="1057"/>
      <c r="F286" s="1057"/>
      <c r="G286" s="1057"/>
      <c r="H286" s="1057"/>
      <c r="I286" s="1057"/>
      <c r="J286" s="1057"/>
      <c r="K286" s="1057"/>
      <c r="L286" s="1057"/>
      <c r="M286" s="1057"/>
      <c r="N286" s="1057"/>
      <c r="O286" s="1057"/>
      <c r="P286" s="65"/>
      <c r="Q286" s="65"/>
      <c r="R286" s="65"/>
    </row>
    <row r="287" spans="1:18" ht="12.75" customHeight="1" x14ac:dyDescent="0.75">
      <c r="A287" s="1057"/>
      <c r="B287" s="1057"/>
      <c r="C287" s="1057"/>
      <c r="D287" s="1057"/>
      <c r="E287" s="1057"/>
      <c r="F287" s="1057"/>
      <c r="G287" s="1057"/>
      <c r="H287" s="1057"/>
      <c r="I287" s="1057"/>
      <c r="J287" s="1057"/>
      <c r="K287" s="1057"/>
      <c r="L287" s="1057"/>
      <c r="M287" s="1057"/>
      <c r="N287" s="1057"/>
      <c r="O287" s="1057"/>
      <c r="P287" s="65"/>
      <c r="Q287" s="65"/>
      <c r="R287" s="65"/>
    </row>
    <row r="288" spans="1:18" ht="12.75" customHeight="1" x14ac:dyDescent="0.75">
      <c r="A288" s="1057"/>
      <c r="B288" s="1057"/>
      <c r="C288" s="1057"/>
      <c r="D288" s="1057"/>
      <c r="E288" s="1057"/>
      <c r="F288" s="1057"/>
      <c r="G288" s="1057"/>
      <c r="H288" s="1057"/>
      <c r="I288" s="1057"/>
      <c r="J288" s="1057"/>
      <c r="K288" s="1057"/>
      <c r="L288" s="1057"/>
      <c r="M288" s="1057"/>
      <c r="N288" s="1057"/>
      <c r="O288" s="1057"/>
      <c r="P288" s="65"/>
      <c r="Q288" s="65"/>
      <c r="R288" s="65"/>
    </row>
    <row r="289" spans="1:18" ht="12.75" customHeight="1" x14ac:dyDescent="0.75">
      <c r="A289" s="1057"/>
      <c r="B289" s="1057"/>
      <c r="C289" s="1057"/>
      <c r="D289" s="1057"/>
      <c r="E289" s="1057"/>
      <c r="F289" s="1057"/>
      <c r="G289" s="1057"/>
      <c r="H289" s="1057"/>
      <c r="I289" s="1057"/>
      <c r="J289" s="1057"/>
      <c r="K289" s="1057"/>
      <c r="L289" s="1057"/>
      <c r="M289" s="1057"/>
      <c r="N289" s="1057"/>
      <c r="O289" s="1057"/>
      <c r="P289" s="65"/>
      <c r="Q289" s="65"/>
      <c r="R289" s="65"/>
    </row>
    <row r="290" spans="1:18" ht="12.75" customHeight="1" x14ac:dyDescent="0.75">
      <c r="A290" s="1057"/>
      <c r="B290" s="1057"/>
      <c r="C290" s="1057"/>
      <c r="D290" s="1057"/>
      <c r="E290" s="1057"/>
      <c r="F290" s="1057"/>
      <c r="G290" s="1057"/>
      <c r="H290" s="1057"/>
      <c r="I290" s="1057"/>
      <c r="J290" s="1057"/>
      <c r="K290" s="1057"/>
      <c r="L290" s="1057"/>
      <c r="M290" s="1057"/>
      <c r="N290" s="1057"/>
      <c r="O290" s="1057"/>
      <c r="P290" s="65"/>
      <c r="Q290" s="65"/>
      <c r="R290" s="65"/>
    </row>
    <row r="291" spans="1:18" ht="12.75" customHeight="1" x14ac:dyDescent="0.75">
      <c r="A291" s="1057"/>
      <c r="B291" s="1057"/>
      <c r="C291" s="1057"/>
      <c r="D291" s="1057"/>
      <c r="E291" s="1057"/>
      <c r="F291" s="1057"/>
      <c r="G291" s="1057"/>
      <c r="H291" s="1057"/>
      <c r="I291" s="1057"/>
      <c r="J291" s="1057"/>
      <c r="K291" s="1057"/>
      <c r="L291" s="1057"/>
      <c r="M291" s="1057"/>
      <c r="N291" s="1057"/>
      <c r="O291" s="1057"/>
      <c r="P291" s="65"/>
      <c r="Q291" s="65"/>
      <c r="R291" s="65"/>
    </row>
    <row r="292" spans="1:18" ht="12.75" customHeight="1" x14ac:dyDescent="0.75">
      <c r="A292" s="1057"/>
      <c r="B292" s="1057"/>
      <c r="C292" s="1057"/>
      <c r="D292" s="1057"/>
      <c r="E292" s="1057"/>
      <c r="F292" s="1057"/>
      <c r="G292" s="1057"/>
      <c r="H292" s="1057"/>
      <c r="I292" s="1057"/>
      <c r="J292" s="1057"/>
      <c r="K292" s="1057"/>
      <c r="L292" s="1057"/>
      <c r="M292" s="1057"/>
      <c r="N292" s="1057"/>
      <c r="O292" s="1057"/>
      <c r="P292" s="65"/>
      <c r="Q292" s="65"/>
      <c r="R292" s="65"/>
    </row>
    <row r="293" spans="1:18" ht="12.75" customHeight="1" x14ac:dyDescent="0.75">
      <c r="A293" s="1057"/>
      <c r="B293" s="1057"/>
      <c r="C293" s="1057"/>
      <c r="D293" s="1057"/>
      <c r="E293" s="1057"/>
      <c r="F293" s="1057"/>
      <c r="G293" s="1057"/>
      <c r="H293" s="1057"/>
      <c r="I293" s="1057"/>
      <c r="J293" s="1057"/>
      <c r="K293" s="1057"/>
      <c r="L293" s="1057"/>
      <c r="M293" s="1057"/>
      <c r="N293" s="1057"/>
      <c r="O293" s="1057"/>
      <c r="P293" s="65"/>
      <c r="Q293" s="65"/>
      <c r="R293" s="65"/>
    </row>
    <row r="294" spans="1:18" ht="12.75" customHeight="1" x14ac:dyDescent="0.75">
      <c r="A294" s="1057"/>
      <c r="B294" s="1057"/>
      <c r="C294" s="1057"/>
      <c r="D294" s="1057"/>
      <c r="E294" s="1057"/>
      <c r="F294" s="1057"/>
      <c r="G294" s="1057"/>
      <c r="H294" s="1057"/>
      <c r="I294" s="1057"/>
      <c r="J294" s="1057"/>
      <c r="K294" s="1057"/>
      <c r="L294" s="1057"/>
      <c r="M294" s="1057"/>
      <c r="N294" s="1057"/>
      <c r="O294" s="1057"/>
      <c r="P294" s="65"/>
      <c r="Q294" s="65"/>
      <c r="R294" s="65"/>
    </row>
    <row r="295" spans="1:18" ht="12.75" customHeight="1" x14ac:dyDescent="0.75">
      <c r="A295" s="1057"/>
      <c r="B295" s="1057"/>
      <c r="C295" s="1057"/>
      <c r="D295" s="1057"/>
      <c r="E295" s="1057"/>
      <c r="F295" s="1057"/>
      <c r="G295" s="1057"/>
      <c r="H295" s="1057"/>
      <c r="I295" s="1057"/>
      <c r="J295" s="1057"/>
      <c r="K295" s="1057"/>
      <c r="L295" s="1057"/>
      <c r="M295" s="1057"/>
      <c r="N295" s="1057"/>
      <c r="O295" s="1057"/>
      <c r="P295" s="65"/>
      <c r="Q295" s="65"/>
      <c r="R295" s="65"/>
    </row>
    <row r="296" spans="1:18" ht="12.75" customHeight="1" x14ac:dyDescent="0.75">
      <c r="A296" s="1057"/>
      <c r="B296" s="1057"/>
      <c r="C296" s="1057"/>
      <c r="D296" s="1057"/>
      <c r="E296" s="1057"/>
      <c r="F296" s="1057"/>
      <c r="G296" s="1057"/>
      <c r="H296" s="1057"/>
      <c r="I296" s="1057"/>
      <c r="J296" s="1057"/>
      <c r="K296" s="1057"/>
      <c r="L296" s="1057"/>
      <c r="M296" s="1057"/>
      <c r="N296" s="1057"/>
      <c r="O296" s="1057"/>
      <c r="P296" s="65"/>
      <c r="Q296" s="65"/>
      <c r="R296" s="65"/>
    </row>
    <row r="297" spans="1:18" ht="12.75" customHeight="1" x14ac:dyDescent="0.75">
      <c r="A297" s="1057"/>
      <c r="B297" s="1057"/>
      <c r="C297" s="1057"/>
      <c r="D297" s="1057"/>
      <c r="E297" s="1057"/>
      <c r="F297" s="1057"/>
      <c r="G297" s="1057"/>
      <c r="H297" s="1057"/>
      <c r="I297" s="1057"/>
      <c r="J297" s="1057"/>
      <c r="K297" s="1057"/>
      <c r="L297" s="1057"/>
      <c r="M297" s="1057"/>
      <c r="N297" s="1057"/>
      <c r="O297" s="1057"/>
      <c r="P297" s="65"/>
      <c r="Q297" s="65"/>
      <c r="R297" s="65"/>
    </row>
    <row r="298" spans="1:18" ht="12.75" customHeight="1" x14ac:dyDescent="0.75">
      <c r="A298" s="1057"/>
      <c r="B298" s="1057"/>
      <c r="C298" s="1057"/>
      <c r="D298" s="1057"/>
      <c r="E298" s="1057"/>
      <c r="F298" s="1057"/>
      <c r="G298" s="1057"/>
      <c r="H298" s="1057"/>
      <c r="I298" s="1057"/>
      <c r="J298" s="1057"/>
      <c r="K298" s="1057"/>
      <c r="L298" s="1057"/>
      <c r="M298" s="1057"/>
      <c r="N298" s="1057"/>
      <c r="O298" s="1057"/>
      <c r="P298" s="65"/>
      <c r="Q298" s="65"/>
      <c r="R298" s="65"/>
    </row>
    <row r="299" spans="1:18" ht="12.75" customHeight="1" x14ac:dyDescent="0.75">
      <c r="A299" s="1057"/>
      <c r="B299" s="1057"/>
      <c r="C299" s="1057"/>
      <c r="D299" s="1057"/>
      <c r="E299" s="1057"/>
      <c r="F299" s="1057"/>
      <c r="G299" s="1057"/>
      <c r="H299" s="1057"/>
      <c r="I299" s="1057"/>
      <c r="J299" s="1057"/>
      <c r="K299" s="1057"/>
      <c r="L299" s="1057"/>
      <c r="M299" s="1057"/>
      <c r="N299" s="1057"/>
      <c r="O299" s="1057"/>
      <c r="P299" s="65"/>
      <c r="Q299" s="65"/>
      <c r="R299" s="65"/>
    </row>
    <row r="300" spans="1:18" ht="12.75" customHeight="1" x14ac:dyDescent="0.75">
      <c r="A300" s="1057"/>
      <c r="B300" s="1057"/>
      <c r="C300" s="1057"/>
      <c r="D300" s="1057"/>
      <c r="E300" s="1057"/>
      <c r="F300" s="1057"/>
      <c r="G300" s="1057"/>
      <c r="H300" s="1057"/>
      <c r="I300" s="1057"/>
      <c r="J300" s="1057"/>
      <c r="K300" s="1057"/>
      <c r="L300" s="1057"/>
      <c r="M300" s="1057"/>
      <c r="N300" s="1057"/>
      <c r="O300" s="1057"/>
      <c r="P300" s="65"/>
      <c r="Q300" s="65"/>
      <c r="R300" s="65"/>
    </row>
    <row r="301" spans="1:18" ht="12.75" customHeight="1" x14ac:dyDescent="0.75">
      <c r="A301" s="1057"/>
      <c r="B301" s="1057"/>
      <c r="C301" s="1057"/>
      <c r="D301" s="1057"/>
      <c r="E301" s="1057"/>
      <c r="F301" s="1057"/>
      <c r="G301" s="1057"/>
      <c r="H301" s="1057"/>
      <c r="I301" s="1057"/>
      <c r="J301" s="1057"/>
      <c r="K301" s="1057"/>
      <c r="L301" s="1057"/>
      <c r="M301" s="1057"/>
      <c r="N301" s="1057"/>
      <c r="O301" s="1057"/>
      <c r="P301" s="65"/>
      <c r="Q301" s="65"/>
      <c r="R301" s="65"/>
    </row>
    <row r="302" spans="1:18" ht="12.75" customHeight="1" x14ac:dyDescent="0.75">
      <c r="A302" s="1057"/>
      <c r="B302" s="1057"/>
      <c r="C302" s="1057"/>
      <c r="D302" s="1057"/>
      <c r="E302" s="1057"/>
      <c r="F302" s="1057"/>
      <c r="G302" s="1057"/>
      <c r="H302" s="1057"/>
      <c r="I302" s="1057"/>
      <c r="J302" s="1057"/>
      <c r="K302" s="1057"/>
      <c r="L302" s="1057"/>
      <c r="M302" s="1057"/>
      <c r="N302" s="1057"/>
      <c r="O302" s="1057"/>
      <c r="P302" s="65"/>
      <c r="Q302" s="65"/>
      <c r="R302" s="65"/>
    </row>
    <row r="303" spans="1:18" ht="12.75" customHeight="1" x14ac:dyDescent="0.75">
      <c r="A303" s="1057"/>
      <c r="B303" s="1057"/>
      <c r="C303" s="1057"/>
      <c r="D303" s="1057"/>
      <c r="E303" s="1057"/>
      <c r="F303" s="1057"/>
      <c r="G303" s="1057"/>
      <c r="H303" s="1057"/>
      <c r="I303" s="1057"/>
      <c r="J303" s="1057"/>
      <c r="K303" s="1057"/>
      <c r="L303" s="1057"/>
      <c r="M303" s="1057"/>
      <c r="N303" s="1057"/>
      <c r="O303" s="1057"/>
      <c r="P303" s="65"/>
      <c r="Q303" s="65"/>
      <c r="R303" s="65"/>
    </row>
    <row r="304" spans="1:18" ht="12.75" customHeight="1" x14ac:dyDescent="0.75">
      <c r="A304" s="1057"/>
      <c r="B304" s="1057"/>
      <c r="C304" s="1057"/>
      <c r="D304" s="1057"/>
      <c r="E304" s="1057"/>
      <c r="F304" s="1057"/>
      <c r="G304" s="1057"/>
      <c r="H304" s="1057"/>
      <c r="I304" s="1057"/>
      <c r="J304" s="1057"/>
      <c r="K304" s="1057"/>
      <c r="L304" s="1057"/>
      <c r="M304" s="1057"/>
      <c r="N304" s="1057"/>
      <c r="O304" s="1057"/>
      <c r="P304" s="65"/>
      <c r="Q304" s="65"/>
      <c r="R304" s="65"/>
    </row>
    <row r="305" spans="1:18" ht="12.75" customHeight="1" x14ac:dyDescent="0.75">
      <c r="A305" s="1057"/>
      <c r="B305" s="1057"/>
      <c r="C305" s="1057"/>
      <c r="D305" s="1057"/>
      <c r="E305" s="1057"/>
      <c r="F305" s="1057"/>
      <c r="G305" s="1057"/>
      <c r="H305" s="1057"/>
      <c r="I305" s="1057"/>
      <c r="J305" s="1057"/>
      <c r="K305" s="1057"/>
      <c r="L305" s="1057"/>
      <c r="M305" s="1057"/>
      <c r="N305" s="1057"/>
      <c r="O305" s="1057"/>
      <c r="P305" s="65"/>
      <c r="Q305" s="65"/>
      <c r="R305" s="65"/>
    </row>
    <row r="306" spans="1:18" ht="12.75" customHeight="1" x14ac:dyDescent="0.75">
      <c r="A306" s="1057"/>
      <c r="B306" s="1057"/>
      <c r="C306" s="1057"/>
      <c r="D306" s="1057"/>
      <c r="E306" s="1057"/>
      <c r="F306" s="1057"/>
      <c r="G306" s="1057"/>
      <c r="H306" s="1057"/>
      <c r="I306" s="1057"/>
      <c r="J306" s="1057"/>
      <c r="K306" s="1057"/>
      <c r="L306" s="1057"/>
      <c r="M306" s="1057"/>
      <c r="N306" s="1057"/>
      <c r="O306" s="1057"/>
      <c r="P306" s="65"/>
      <c r="Q306" s="65"/>
      <c r="R306" s="65"/>
    </row>
    <row r="307" spans="1:18" ht="12.75" customHeight="1" x14ac:dyDescent="0.75">
      <c r="A307" s="1057"/>
      <c r="B307" s="1057"/>
      <c r="C307" s="1057"/>
      <c r="D307" s="1057"/>
      <c r="E307" s="1057"/>
      <c r="F307" s="1057"/>
      <c r="G307" s="1057"/>
      <c r="H307" s="1057"/>
      <c r="I307" s="1057"/>
      <c r="J307" s="1057"/>
      <c r="K307" s="1057"/>
      <c r="L307" s="1057"/>
      <c r="M307" s="1057"/>
      <c r="N307" s="1057"/>
      <c r="O307" s="1057"/>
      <c r="P307" s="65"/>
      <c r="Q307" s="65"/>
      <c r="R307" s="65"/>
    </row>
    <row r="308" spans="1:18" ht="12.75" customHeight="1" x14ac:dyDescent="0.75">
      <c r="A308" s="1057"/>
      <c r="B308" s="1057"/>
      <c r="C308" s="1057"/>
      <c r="D308" s="1057"/>
      <c r="E308" s="1057"/>
      <c r="F308" s="1057"/>
      <c r="G308" s="1057"/>
      <c r="H308" s="1057"/>
      <c r="I308" s="1057"/>
      <c r="J308" s="1057"/>
      <c r="K308" s="1057"/>
      <c r="L308" s="1057"/>
      <c r="M308" s="1057"/>
      <c r="N308" s="1057"/>
      <c r="O308" s="1057"/>
      <c r="P308" s="65"/>
      <c r="Q308" s="65"/>
      <c r="R308" s="65"/>
    </row>
    <row r="309" spans="1:18" ht="12.75" customHeight="1" x14ac:dyDescent="0.75">
      <c r="A309" s="1057"/>
      <c r="B309" s="1057"/>
      <c r="C309" s="1057"/>
      <c r="D309" s="1057"/>
      <c r="E309" s="1057"/>
      <c r="F309" s="1057"/>
      <c r="G309" s="1057"/>
      <c r="H309" s="1057"/>
      <c r="I309" s="1057"/>
      <c r="J309" s="1057"/>
      <c r="K309" s="1057"/>
      <c r="L309" s="1057"/>
      <c r="M309" s="1057"/>
      <c r="N309" s="1057"/>
      <c r="O309" s="1057"/>
      <c r="P309" s="65"/>
      <c r="Q309" s="65"/>
      <c r="R309" s="65"/>
    </row>
    <row r="310" spans="1:18" ht="12.75" customHeight="1" x14ac:dyDescent="0.75">
      <c r="A310" s="1057"/>
      <c r="B310" s="1057"/>
      <c r="C310" s="1057"/>
      <c r="D310" s="1057"/>
      <c r="E310" s="1057"/>
      <c r="F310" s="1057"/>
      <c r="G310" s="1057"/>
      <c r="H310" s="1057"/>
      <c r="I310" s="1057"/>
      <c r="J310" s="1057"/>
      <c r="K310" s="1057"/>
      <c r="L310" s="1057"/>
      <c r="M310" s="1057"/>
      <c r="N310" s="1057"/>
      <c r="O310" s="1057"/>
      <c r="P310" s="65"/>
      <c r="Q310" s="65"/>
      <c r="R310" s="65"/>
    </row>
    <row r="311" spans="1:18" ht="12.75" customHeight="1" x14ac:dyDescent="0.75">
      <c r="A311" s="1057"/>
      <c r="B311" s="1057"/>
      <c r="C311" s="1057"/>
      <c r="D311" s="1057"/>
      <c r="E311" s="1057"/>
      <c r="F311" s="1057"/>
      <c r="G311" s="1057"/>
      <c r="H311" s="1057"/>
      <c r="I311" s="1057"/>
      <c r="J311" s="1057"/>
      <c r="K311" s="1057"/>
      <c r="L311" s="1057"/>
      <c r="M311" s="1057"/>
      <c r="N311" s="1057"/>
      <c r="O311" s="1057"/>
      <c r="P311" s="65"/>
      <c r="Q311" s="65"/>
      <c r="R311" s="65"/>
    </row>
    <row r="312" spans="1:18" ht="12.75" customHeight="1" x14ac:dyDescent="0.75">
      <c r="A312" s="1057"/>
      <c r="B312" s="1057"/>
      <c r="C312" s="1057"/>
      <c r="D312" s="1057"/>
      <c r="E312" s="1057"/>
      <c r="F312" s="1057"/>
      <c r="G312" s="1057"/>
      <c r="H312" s="1057"/>
      <c r="I312" s="1057"/>
      <c r="J312" s="1057"/>
      <c r="K312" s="1057"/>
      <c r="L312" s="1057"/>
      <c r="M312" s="1057"/>
      <c r="N312" s="1057"/>
      <c r="O312" s="1057"/>
      <c r="P312" s="65"/>
      <c r="Q312" s="65"/>
      <c r="R312" s="65"/>
    </row>
    <row r="313" spans="1:18" ht="12.75" customHeight="1" x14ac:dyDescent="0.75">
      <c r="A313" s="1057"/>
      <c r="B313" s="1057"/>
      <c r="C313" s="1057"/>
      <c r="D313" s="1057"/>
      <c r="E313" s="1057"/>
      <c r="F313" s="1057"/>
      <c r="G313" s="1057"/>
      <c r="H313" s="1057"/>
      <c r="I313" s="1057"/>
      <c r="J313" s="1057"/>
      <c r="K313" s="1057"/>
      <c r="L313" s="1057"/>
      <c r="M313" s="1057"/>
      <c r="N313" s="1057"/>
      <c r="O313" s="1057"/>
      <c r="P313" s="65"/>
      <c r="Q313" s="65"/>
      <c r="R313" s="65"/>
    </row>
    <row r="314" spans="1:18" ht="12.75" customHeight="1" x14ac:dyDescent="0.75">
      <c r="A314" s="1057"/>
      <c r="B314" s="1057"/>
      <c r="C314" s="1057"/>
      <c r="D314" s="1057"/>
      <c r="E314" s="1057"/>
      <c r="F314" s="1057"/>
      <c r="G314" s="1057"/>
      <c r="H314" s="1057"/>
      <c r="I314" s="1057"/>
      <c r="J314" s="1057"/>
      <c r="K314" s="1057"/>
      <c r="L314" s="1057"/>
      <c r="M314" s="1057"/>
      <c r="N314" s="1057"/>
      <c r="O314" s="1057"/>
      <c r="P314" s="65"/>
      <c r="Q314" s="65"/>
      <c r="R314" s="65"/>
    </row>
    <row r="315" spans="1:18" ht="12.75" customHeight="1" x14ac:dyDescent="0.75">
      <c r="A315" s="1057"/>
      <c r="B315" s="1057"/>
      <c r="C315" s="1057"/>
      <c r="D315" s="1057"/>
      <c r="E315" s="1057"/>
      <c r="F315" s="1057"/>
      <c r="G315" s="1057"/>
      <c r="H315" s="1057"/>
      <c r="I315" s="1057"/>
      <c r="J315" s="1057"/>
      <c r="K315" s="1057"/>
      <c r="L315" s="1057"/>
      <c r="M315" s="1057"/>
      <c r="N315" s="1057"/>
      <c r="O315" s="1057"/>
      <c r="P315" s="65"/>
      <c r="Q315" s="65"/>
      <c r="R315" s="65"/>
    </row>
    <row r="316" spans="1:18" ht="12.75" customHeight="1" x14ac:dyDescent="0.75">
      <c r="A316" s="1057"/>
      <c r="B316" s="1057"/>
      <c r="C316" s="1057"/>
      <c r="D316" s="1057"/>
      <c r="E316" s="1057"/>
      <c r="F316" s="1057"/>
      <c r="G316" s="1057"/>
      <c r="H316" s="1057"/>
      <c r="I316" s="1057"/>
      <c r="J316" s="1057"/>
      <c r="K316" s="1057"/>
      <c r="L316" s="1057"/>
      <c r="M316" s="1057"/>
      <c r="N316" s="1057"/>
      <c r="O316" s="1057"/>
      <c r="P316" s="65"/>
      <c r="Q316" s="65"/>
      <c r="R316" s="65"/>
    </row>
    <row r="317" spans="1:18" ht="12.75" customHeight="1" x14ac:dyDescent="0.75">
      <c r="A317" s="1057"/>
      <c r="B317" s="1057"/>
      <c r="C317" s="1057"/>
      <c r="D317" s="1057"/>
      <c r="E317" s="1057"/>
      <c r="F317" s="1057"/>
      <c r="G317" s="1057"/>
      <c r="H317" s="1057"/>
      <c r="I317" s="1057"/>
      <c r="J317" s="1057"/>
      <c r="K317" s="1057"/>
      <c r="L317" s="1057"/>
      <c r="M317" s="1057"/>
      <c r="N317" s="1057"/>
      <c r="O317" s="1057"/>
      <c r="P317" s="65"/>
      <c r="Q317" s="65"/>
      <c r="R317" s="65"/>
    </row>
    <row r="318" spans="1:18" ht="12.75" customHeight="1" x14ac:dyDescent="0.75">
      <c r="A318" s="1057"/>
      <c r="B318" s="1057"/>
      <c r="C318" s="1057"/>
      <c r="D318" s="1057"/>
      <c r="E318" s="1057"/>
      <c r="F318" s="1057"/>
      <c r="G318" s="1057"/>
      <c r="H318" s="1057"/>
      <c r="I318" s="1057"/>
      <c r="J318" s="1057"/>
      <c r="K318" s="1057"/>
      <c r="L318" s="1057"/>
      <c r="M318" s="1057"/>
      <c r="N318" s="1057"/>
      <c r="O318" s="1057"/>
      <c r="P318" s="65"/>
      <c r="Q318" s="65"/>
      <c r="R318" s="65"/>
    </row>
    <row r="319" spans="1:18" ht="12.75" customHeight="1" x14ac:dyDescent="0.75">
      <c r="A319" s="1057"/>
      <c r="B319" s="1057"/>
      <c r="C319" s="1057"/>
      <c r="D319" s="1057"/>
      <c r="E319" s="1057"/>
      <c r="F319" s="1057"/>
      <c r="G319" s="1057"/>
      <c r="H319" s="1057"/>
      <c r="I319" s="1057"/>
      <c r="J319" s="1057"/>
      <c r="K319" s="1057"/>
      <c r="L319" s="1057"/>
      <c r="M319" s="1057"/>
      <c r="N319" s="1057"/>
      <c r="O319" s="1057"/>
      <c r="P319" s="65"/>
      <c r="Q319" s="65"/>
      <c r="R319" s="65"/>
    </row>
    <row r="320" spans="1:18" ht="12.75" customHeight="1" x14ac:dyDescent="0.75">
      <c r="A320" s="1057"/>
      <c r="B320" s="1057"/>
      <c r="C320" s="1057"/>
      <c r="D320" s="1057"/>
      <c r="E320" s="1057"/>
      <c r="F320" s="1057"/>
      <c r="G320" s="1057"/>
      <c r="H320" s="1057"/>
      <c r="I320" s="1057"/>
      <c r="J320" s="1057"/>
      <c r="K320" s="1057"/>
      <c r="L320" s="1057"/>
      <c r="M320" s="1057"/>
      <c r="N320" s="1057"/>
      <c r="O320" s="1057"/>
      <c r="P320" s="65"/>
      <c r="Q320" s="65"/>
      <c r="R320" s="65"/>
    </row>
    <row r="321" spans="1:18" ht="12.75" customHeight="1" x14ac:dyDescent="0.75">
      <c r="A321" s="1057"/>
      <c r="B321" s="1057"/>
      <c r="C321" s="1057"/>
      <c r="D321" s="1057"/>
      <c r="E321" s="1057"/>
      <c r="F321" s="1057"/>
      <c r="G321" s="1057"/>
      <c r="H321" s="1057"/>
      <c r="I321" s="1057"/>
      <c r="J321" s="1057"/>
      <c r="K321" s="1057"/>
      <c r="L321" s="1057"/>
      <c r="M321" s="1057"/>
      <c r="N321" s="1057"/>
      <c r="O321" s="1057"/>
      <c r="P321" s="65"/>
      <c r="Q321" s="65"/>
      <c r="R321" s="65"/>
    </row>
    <row r="322" spans="1:18" ht="12.75" customHeight="1" x14ac:dyDescent="0.75">
      <c r="A322" s="1057"/>
      <c r="B322" s="1057"/>
      <c r="C322" s="1057"/>
      <c r="D322" s="1057"/>
      <c r="E322" s="1057"/>
      <c r="F322" s="1057"/>
      <c r="G322" s="1057"/>
      <c r="H322" s="1057"/>
      <c r="I322" s="1057"/>
      <c r="J322" s="1057"/>
      <c r="K322" s="1057"/>
      <c r="L322" s="1057"/>
      <c r="M322" s="1057"/>
      <c r="N322" s="1057"/>
      <c r="O322" s="1057"/>
      <c r="P322" s="65"/>
      <c r="Q322" s="65"/>
      <c r="R322" s="65"/>
    </row>
    <row r="323" spans="1:18" ht="12.75" customHeight="1" x14ac:dyDescent="0.75">
      <c r="A323" s="1057"/>
      <c r="B323" s="1057"/>
      <c r="C323" s="1057"/>
      <c r="D323" s="1057"/>
      <c r="E323" s="1057"/>
      <c r="F323" s="1057"/>
      <c r="G323" s="1057"/>
      <c r="H323" s="1057"/>
      <c r="I323" s="1057"/>
      <c r="J323" s="1057"/>
      <c r="K323" s="1057"/>
      <c r="L323" s="1057"/>
      <c r="M323" s="1057"/>
      <c r="N323" s="1057"/>
      <c r="O323" s="1057"/>
      <c r="P323" s="65"/>
      <c r="Q323" s="65"/>
      <c r="R323" s="65"/>
    </row>
    <row r="324" spans="1:18" ht="12.75" customHeight="1" x14ac:dyDescent="0.75">
      <c r="A324" s="1057"/>
      <c r="B324" s="1057"/>
      <c r="C324" s="1057"/>
      <c r="D324" s="1057"/>
      <c r="E324" s="1057"/>
      <c r="F324" s="1057"/>
      <c r="G324" s="1057"/>
      <c r="H324" s="1057"/>
      <c r="I324" s="1057"/>
      <c r="J324" s="1057"/>
      <c r="K324" s="1057"/>
      <c r="L324" s="1057"/>
      <c r="M324" s="1057"/>
      <c r="N324" s="1057"/>
      <c r="O324" s="1057"/>
      <c r="P324" s="65"/>
      <c r="Q324" s="65"/>
      <c r="R324" s="65"/>
    </row>
    <row r="325" spans="1:18" ht="12.75" customHeight="1" x14ac:dyDescent="0.75">
      <c r="A325" s="1057"/>
      <c r="B325" s="1057"/>
      <c r="C325" s="1057"/>
      <c r="D325" s="1057"/>
      <c r="E325" s="1057"/>
      <c r="F325" s="1057"/>
      <c r="G325" s="1057"/>
      <c r="H325" s="1057"/>
      <c r="I325" s="1057"/>
      <c r="J325" s="1057"/>
      <c r="K325" s="1057"/>
      <c r="L325" s="1057"/>
      <c r="M325" s="1057"/>
      <c r="N325" s="1057"/>
      <c r="O325" s="1057"/>
      <c r="P325" s="65"/>
      <c r="Q325" s="65"/>
      <c r="R325" s="65"/>
    </row>
    <row r="326" spans="1:18" ht="12.75" customHeight="1" x14ac:dyDescent="0.75">
      <c r="A326" s="1057"/>
      <c r="B326" s="1057"/>
      <c r="C326" s="1057"/>
      <c r="D326" s="1057"/>
      <c r="E326" s="1057"/>
      <c r="F326" s="1057"/>
      <c r="G326" s="1057"/>
      <c r="H326" s="1057"/>
      <c r="I326" s="1057"/>
      <c r="J326" s="1057"/>
      <c r="K326" s="1057"/>
      <c r="L326" s="1057"/>
      <c r="M326" s="1057"/>
      <c r="N326" s="1057"/>
      <c r="O326" s="1057"/>
      <c r="P326" s="65"/>
      <c r="Q326" s="65"/>
      <c r="R326" s="65"/>
    </row>
    <row r="327" spans="1:18" ht="12.75" customHeight="1" x14ac:dyDescent="0.75">
      <c r="A327" s="1057"/>
      <c r="B327" s="1057"/>
      <c r="C327" s="1057"/>
      <c r="D327" s="1057"/>
      <c r="E327" s="1057"/>
      <c r="F327" s="1057"/>
      <c r="G327" s="1057"/>
      <c r="H327" s="1057"/>
      <c r="I327" s="1057"/>
      <c r="J327" s="1057"/>
      <c r="K327" s="1057"/>
      <c r="L327" s="1057"/>
      <c r="M327" s="1057"/>
      <c r="N327" s="1057"/>
      <c r="O327" s="1057"/>
      <c r="P327" s="65"/>
      <c r="Q327" s="65"/>
      <c r="R327" s="65"/>
    </row>
    <row r="328" spans="1:18" ht="12.75" customHeight="1" x14ac:dyDescent="0.75">
      <c r="A328" s="1057"/>
      <c r="B328" s="1057"/>
      <c r="C328" s="1057"/>
      <c r="D328" s="1057"/>
      <c r="E328" s="1057"/>
      <c r="F328" s="1057"/>
      <c r="G328" s="1057"/>
      <c r="H328" s="1057"/>
      <c r="I328" s="1057"/>
      <c r="J328" s="1057"/>
      <c r="K328" s="1057"/>
      <c r="L328" s="1057"/>
      <c r="M328" s="1057"/>
      <c r="N328" s="1057"/>
      <c r="O328" s="1057"/>
      <c r="P328" s="65"/>
      <c r="Q328" s="65"/>
      <c r="R328" s="65"/>
    </row>
    <row r="329" spans="1:18" ht="12.75" customHeight="1" x14ac:dyDescent="0.75">
      <c r="A329" s="1057"/>
      <c r="B329" s="1057"/>
      <c r="C329" s="1057"/>
      <c r="D329" s="1057"/>
      <c r="E329" s="1057"/>
      <c r="F329" s="1057"/>
      <c r="G329" s="1057"/>
      <c r="H329" s="1057"/>
      <c r="I329" s="1057"/>
      <c r="J329" s="1057"/>
      <c r="K329" s="1057"/>
      <c r="L329" s="1057"/>
      <c r="M329" s="1057"/>
      <c r="N329" s="1057"/>
      <c r="O329" s="1057"/>
      <c r="P329" s="65"/>
      <c r="Q329" s="65"/>
      <c r="R329" s="65"/>
    </row>
    <row r="330" spans="1:18" ht="12.75" customHeight="1" x14ac:dyDescent="0.75">
      <c r="A330" s="1057"/>
      <c r="B330" s="1057"/>
      <c r="C330" s="1057"/>
      <c r="D330" s="1057"/>
      <c r="E330" s="1057"/>
      <c r="F330" s="1057"/>
      <c r="G330" s="1057"/>
      <c r="H330" s="1057"/>
      <c r="I330" s="1057"/>
      <c r="J330" s="1057"/>
      <c r="K330" s="1057"/>
      <c r="L330" s="1057"/>
      <c r="M330" s="1057"/>
      <c r="N330" s="1057"/>
      <c r="O330" s="1057"/>
      <c r="P330" s="65"/>
      <c r="Q330" s="65"/>
      <c r="R330" s="65"/>
    </row>
    <row r="331" spans="1:18" ht="12.75" customHeight="1" x14ac:dyDescent="0.75">
      <c r="A331" s="1057"/>
      <c r="B331" s="1057"/>
      <c r="C331" s="1057"/>
      <c r="D331" s="1057"/>
      <c r="E331" s="1057"/>
      <c r="F331" s="1057"/>
      <c r="G331" s="1057"/>
      <c r="H331" s="1057"/>
      <c r="I331" s="1057"/>
      <c r="J331" s="1057"/>
      <c r="K331" s="1057"/>
      <c r="L331" s="1057"/>
      <c r="M331" s="1057"/>
      <c r="N331" s="1057"/>
      <c r="O331" s="1057"/>
      <c r="P331" s="65"/>
      <c r="Q331" s="65"/>
      <c r="R331" s="65"/>
    </row>
    <row r="332" spans="1:18" ht="12.75" customHeight="1" x14ac:dyDescent="0.75">
      <c r="A332" s="1057"/>
      <c r="B332" s="1057"/>
      <c r="C332" s="1057"/>
      <c r="D332" s="1057"/>
      <c r="E332" s="1057"/>
      <c r="F332" s="1057"/>
      <c r="G332" s="1057"/>
      <c r="H332" s="1057"/>
      <c r="I332" s="1057"/>
      <c r="J332" s="1057"/>
      <c r="K332" s="1057"/>
      <c r="L332" s="1057"/>
      <c r="M332" s="1057"/>
      <c r="N332" s="1057"/>
      <c r="O332" s="1057"/>
      <c r="P332" s="65"/>
      <c r="Q332" s="65"/>
      <c r="R332" s="65"/>
    </row>
    <row r="333" spans="1:18" ht="12.75" customHeight="1" x14ac:dyDescent="0.75">
      <c r="A333" s="1057"/>
      <c r="B333" s="1057"/>
      <c r="C333" s="1057"/>
      <c r="D333" s="1057"/>
      <c r="E333" s="1057"/>
      <c r="F333" s="1057"/>
      <c r="G333" s="1057"/>
      <c r="H333" s="1057"/>
      <c r="I333" s="1057"/>
      <c r="J333" s="1057"/>
      <c r="K333" s="1057"/>
      <c r="L333" s="1057"/>
      <c r="M333" s="1057"/>
      <c r="N333" s="1057"/>
      <c r="O333" s="1057"/>
      <c r="P333" s="65"/>
      <c r="Q333" s="65"/>
      <c r="R333" s="65"/>
    </row>
    <row r="334" spans="1:18" ht="12.75" customHeight="1" x14ac:dyDescent="0.75">
      <c r="A334" s="1057"/>
      <c r="B334" s="1057"/>
      <c r="C334" s="1057"/>
      <c r="D334" s="1057"/>
      <c r="E334" s="1057"/>
      <c r="F334" s="1057"/>
      <c r="G334" s="1057"/>
      <c r="H334" s="1057"/>
      <c r="I334" s="1057"/>
      <c r="J334" s="1057"/>
      <c r="K334" s="1057"/>
      <c r="L334" s="1057"/>
      <c r="M334" s="1057"/>
      <c r="N334" s="1057"/>
      <c r="O334" s="1057"/>
      <c r="P334" s="65"/>
      <c r="Q334" s="65"/>
      <c r="R334" s="65"/>
    </row>
    <row r="335" spans="1:18" ht="12.75" customHeight="1" x14ac:dyDescent="0.75">
      <c r="A335" s="1057"/>
      <c r="B335" s="1057"/>
      <c r="C335" s="1057"/>
      <c r="D335" s="1057"/>
      <c r="E335" s="1057"/>
      <c r="F335" s="1057"/>
      <c r="G335" s="1057"/>
      <c r="H335" s="1057"/>
      <c r="I335" s="1057"/>
      <c r="J335" s="1057"/>
      <c r="K335" s="1057"/>
      <c r="L335" s="1057"/>
      <c r="M335" s="1057"/>
      <c r="N335" s="1057"/>
      <c r="O335" s="1057"/>
      <c r="P335" s="65"/>
      <c r="Q335" s="65"/>
      <c r="R335" s="65"/>
    </row>
    <row r="336" spans="1:18" ht="12.75" customHeight="1" x14ac:dyDescent="0.75">
      <c r="A336" s="1057"/>
      <c r="B336" s="1057"/>
      <c r="C336" s="1057"/>
      <c r="D336" s="1057"/>
      <c r="E336" s="1057"/>
      <c r="F336" s="1057"/>
      <c r="G336" s="1057"/>
      <c r="H336" s="1057"/>
      <c r="I336" s="1057"/>
      <c r="J336" s="1057"/>
      <c r="K336" s="1057"/>
      <c r="L336" s="1057"/>
      <c r="M336" s="1057"/>
      <c r="N336" s="1057"/>
      <c r="O336" s="1057"/>
      <c r="P336" s="65"/>
      <c r="Q336" s="65"/>
      <c r="R336" s="65"/>
    </row>
    <row r="337" spans="1:18" ht="12.75" customHeight="1" x14ac:dyDescent="0.75">
      <c r="A337" s="1057"/>
      <c r="B337" s="1057"/>
      <c r="C337" s="1057"/>
      <c r="D337" s="1057"/>
      <c r="E337" s="1057"/>
      <c r="F337" s="1057"/>
      <c r="G337" s="1057"/>
      <c r="H337" s="1057"/>
      <c r="I337" s="1057"/>
      <c r="J337" s="1057"/>
      <c r="K337" s="1057"/>
      <c r="L337" s="1057"/>
      <c r="M337" s="1057"/>
      <c r="N337" s="1057"/>
      <c r="O337" s="1057"/>
      <c r="P337" s="65"/>
      <c r="Q337" s="65"/>
      <c r="R337" s="65"/>
    </row>
    <row r="338" spans="1:18" ht="12.75" customHeight="1" x14ac:dyDescent="0.75">
      <c r="A338" s="1057"/>
      <c r="B338" s="1057"/>
      <c r="C338" s="1057"/>
      <c r="D338" s="1057"/>
      <c r="E338" s="1057"/>
      <c r="F338" s="1057"/>
      <c r="G338" s="1057"/>
      <c r="H338" s="1057"/>
      <c r="I338" s="1057"/>
      <c r="J338" s="1057"/>
      <c r="K338" s="1057"/>
      <c r="L338" s="1057"/>
      <c r="M338" s="1057"/>
      <c r="N338" s="1057"/>
      <c r="O338" s="1057"/>
      <c r="P338" s="65"/>
      <c r="Q338" s="65"/>
      <c r="R338" s="65"/>
    </row>
    <row r="339" spans="1:18" ht="12.75" customHeight="1" x14ac:dyDescent="0.75">
      <c r="A339" s="1057"/>
      <c r="B339" s="1057"/>
      <c r="C339" s="1057"/>
      <c r="D339" s="1057"/>
      <c r="E339" s="1057"/>
      <c r="F339" s="1057"/>
      <c r="G339" s="1057"/>
      <c r="H339" s="1057"/>
      <c r="I339" s="1057"/>
      <c r="J339" s="1057"/>
      <c r="K339" s="1057"/>
      <c r="L339" s="1057"/>
      <c r="M339" s="1057"/>
      <c r="N339" s="1057"/>
      <c r="O339" s="1057"/>
      <c r="P339" s="65"/>
      <c r="Q339" s="65"/>
      <c r="R339" s="65"/>
    </row>
    <row r="340" spans="1:18" ht="12.75" customHeight="1" x14ac:dyDescent="0.75">
      <c r="A340" s="1057"/>
      <c r="B340" s="1057"/>
      <c r="C340" s="1057"/>
      <c r="D340" s="1057"/>
      <c r="E340" s="1057"/>
      <c r="F340" s="1057"/>
      <c r="G340" s="1057"/>
      <c r="H340" s="1057"/>
      <c r="I340" s="1057"/>
      <c r="J340" s="1057"/>
      <c r="K340" s="1057"/>
      <c r="L340" s="1057"/>
      <c r="M340" s="1057"/>
      <c r="N340" s="1057"/>
      <c r="O340" s="1057"/>
      <c r="P340" s="65"/>
      <c r="Q340" s="65"/>
      <c r="R340" s="65"/>
    </row>
    <row r="341" spans="1:18" ht="12.75" customHeight="1" x14ac:dyDescent="0.75">
      <c r="A341" s="1057"/>
      <c r="B341" s="1057"/>
      <c r="C341" s="1057"/>
      <c r="D341" s="1057"/>
      <c r="E341" s="1057"/>
      <c r="F341" s="1057"/>
      <c r="G341" s="1057"/>
      <c r="H341" s="1057"/>
      <c r="I341" s="1057"/>
      <c r="J341" s="1057"/>
      <c r="K341" s="1057"/>
      <c r="L341" s="1057"/>
      <c r="M341" s="1057"/>
      <c r="N341" s="1057"/>
      <c r="O341" s="1057"/>
      <c r="P341" s="65"/>
      <c r="Q341" s="65"/>
      <c r="R341" s="65"/>
    </row>
    <row r="342" spans="1:18" ht="12.75" customHeight="1" x14ac:dyDescent="0.75">
      <c r="A342" s="1057"/>
      <c r="B342" s="1057"/>
      <c r="C342" s="1057"/>
      <c r="D342" s="1057"/>
      <c r="E342" s="1057"/>
      <c r="F342" s="1057"/>
      <c r="G342" s="1057"/>
      <c r="H342" s="1057"/>
      <c r="I342" s="1057"/>
      <c r="J342" s="1057"/>
      <c r="K342" s="1057"/>
      <c r="L342" s="1057"/>
      <c r="M342" s="1057"/>
      <c r="N342" s="1057"/>
      <c r="O342" s="1057"/>
      <c r="P342" s="65"/>
      <c r="Q342" s="65"/>
      <c r="R342" s="65"/>
    </row>
    <row r="343" spans="1:18" ht="12.75" customHeight="1" x14ac:dyDescent="0.75">
      <c r="A343" s="1057"/>
      <c r="B343" s="1057"/>
      <c r="C343" s="1057"/>
      <c r="D343" s="1057"/>
      <c r="E343" s="1057"/>
      <c r="F343" s="1057"/>
      <c r="G343" s="1057"/>
      <c r="H343" s="1057"/>
      <c r="I343" s="1057"/>
      <c r="J343" s="1057"/>
      <c r="K343" s="1057"/>
      <c r="L343" s="1057"/>
      <c r="M343" s="1057"/>
      <c r="N343" s="1057"/>
      <c r="O343" s="1057"/>
      <c r="P343" s="65"/>
      <c r="Q343" s="65"/>
      <c r="R343" s="65"/>
    </row>
    <row r="344" spans="1:18" ht="12.75" customHeight="1" x14ac:dyDescent="0.75">
      <c r="A344" s="1057"/>
      <c r="B344" s="1057"/>
      <c r="C344" s="1057"/>
      <c r="D344" s="1057"/>
      <c r="E344" s="1057"/>
      <c r="F344" s="1057"/>
      <c r="G344" s="1057"/>
      <c r="H344" s="1057"/>
      <c r="I344" s="1057"/>
      <c r="J344" s="1057"/>
      <c r="K344" s="1057"/>
      <c r="L344" s="1057"/>
      <c r="M344" s="1057"/>
      <c r="N344" s="1057"/>
      <c r="O344" s="1057"/>
      <c r="P344" s="65"/>
      <c r="Q344" s="65"/>
      <c r="R344" s="65"/>
    </row>
    <row r="345" spans="1:18" ht="12.75" customHeight="1" x14ac:dyDescent="0.75">
      <c r="A345" s="1057"/>
      <c r="B345" s="1057"/>
      <c r="C345" s="1057"/>
      <c r="D345" s="1057"/>
      <c r="E345" s="1057"/>
      <c r="F345" s="1057"/>
      <c r="G345" s="1057"/>
      <c r="H345" s="1057"/>
      <c r="I345" s="1057"/>
      <c r="J345" s="1057"/>
      <c r="K345" s="1057"/>
      <c r="L345" s="1057"/>
      <c r="M345" s="1057"/>
      <c r="N345" s="1057"/>
      <c r="O345" s="1057"/>
      <c r="P345" s="65"/>
      <c r="Q345" s="65"/>
      <c r="R345" s="65"/>
    </row>
    <row r="346" spans="1:18" ht="12.75" customHeight="1" x14ac:dyDescent="0.75">
      <c r="A346" s="1057"/>
      <c r="B346" s="1057"/>
      <c r="C346" s="1057"/>
      <c r="D346" s="1057"/>
      <c r="E346" s="1057"/>
      <c r="F346" s="1057"/>
      <c r="G346" s="1057"/>
      <c r="H346" s="1057"/>
      <c r="I346" s="1057"/>
      <c r="J346" s="1057"/>
      <c r="K346" s="1057"/>
      <c r="L346" s="1057"/>
      <c r="M346" s="1057"/>
      <c r="N346" s="1057"/>
      <c r="O346" s="1057"/>
      <c r="P346" s="65"/>
      <c r="Q346" s="65"/>
      <c r="R346" s="65"/>
    </row>
    <row r="347" spans="1:18" ht="12.75" customHeight="1" x14ac:dyDescent="0.75">
      <c r="A347" s="1057"/>
      <c r="B347" s="1057"/>
      <c r="C347" s="1057"/>
      <c r="D347" s="1057"/>
      <c r="E347" s="1057"/>
      <c r="F347" s="1057"/>
      <c r="G347" s="1057"/>
      <c r="H347" s="1057"/>
      <c r="I347" s="1057"/>
      <c r="J347" s="1057"/>
      <c r="K347" s="1057"/>
      <c r="L347" s="1057"/>
      <c r="M347" s="1057"/>
      <c r="N347" s="1057"/>
      <c r="O347" s="1057"/>
      <c r="P347" s="65"/>
      <c r="Q347" s="65"/>
      <c r="R347" s="65"/>
    </row>
    <row r="348" spans="1:18" ht="12.75" customHeight="1" x14ac:dyDescent="0.75">
      <c r="A348" s="1057"/>
      <c r="B348" s="1057"/>
      <c r="C348" s="1057"/>
      <c r="D348" s="1057"/>
      <c r="E348" s="1057"/>
      <c r="F348" s="1057"/>
      <c r="G348" s="1057"/>
      <c r="H348" s="1057"/>
      <c r="I348" s="1057"/>
      <c r="J348" s="1057"/>
      <c r="K348" s="1057"/>
      <c r="L348" s="1057"/>
      <c r="M348" s="1057"/>
      <c r="N348" s="1057"/>
      <c r="O348" s="1057"/>
      <c r="P348" s="65"/>
      <c r="Q348" s="65"/>
      <c r="R348" s="65"/>
    </row>
    <row r="349" spans="1:18" ht="12.75" customHeight="1" x14ac:dyDescent="0.75">
      <c r="A349" s="1057"/>
      <c r="B349" s="1057"/>
      <c r="C349" s="1057"/>
      <c r="D349" s="1057"/>
      <c r="E349" s="1057"/>
      <c r="F349" s="1057"/>
      <c r="G349" s="1057"/>
      <c r="H349" s="1057"/>
      <c r="I349" s="1057"/>
      <c r="J349" s="1057"/>
      <c r="K349" s="1057"/>
      <c r="L349" s="1057"/>
      <c r="M349" s="1057"/>
      <c r="N349" s="1057"/>
      <c r="O349" s="1057"/>
      <c r="P349" s="65"/>
      <c r="Q349" s="65"/>
      <c r="R349" s="65"/>
    </row>
    <row r="350" spans="1:18" ht="12.75" customHeight="1" x14ac:dyDescent="0.75">
      <c r="A350" s="1057"/>
      <c r="B350" s="1057"/>
      <c r="C350" s="1057"/>
      <c r="D350" s="1057"/>
      <c r="E350" s="1057"/>
      <c r="F350" s="1057"/>
      <c r="G350" s="1057"/>
      <c r="H350" s="1057"/>
      <c r="I350" s="1057"/>
      <c r="J350" s="1057"/>
      <c r="K350" s="1057"/>
      <c r="L350" s="1057"/>
      <c r="M350" s="1057"/>
      <c r="N350" s="1057"/>
      <c r="O350" s="1057"/>
      <c r="P350" s="65"/>
      <c r="Q350" s="65"/>
      <c r="R350" s="65"/>
    </row>
    <row r="351" spans="1:18" ht="12.75" customHeight="1" x14ac:dyDescent="0.75">
      <c r="A351" s="1057"/>
      <c r="B351" s="1057"/>
      <c r="C351" s="1057"/>
      <c r="D351" s="1057"/>
      <c r="E351" s="1057"/>
      <c r="F351" s="1057"/>
      <c r="G351" s="1057"/>
      <c r="H351" s="1057"/>
      <c r="I351" s="1057"/>
      <c r="J351" s="1057"/>
      <c r="K351" s="1057"/>
      <c r="L351" s="1057"/>
      <c r="M351" s="1057"/>
      <c r="N351" s="1057"/>
      <c r="O351" s="1057"/>
      <c r="P351" s="65"/>
      <c r="Q351" s="65"/>
      <c r="R351" s="65"/>
    </row>
    <row r="352" spans="1:18" ht="12.75" customHeight="1" x14ac:dyDescent="0.75">
      <c r="A352" s="1057"/>
      <c r="B352" s="1057"/>
      <c r="C352" s="1057"/>
      <c r="D352" s="1057"/>
      <c r="E352" s="1057"/>
      <c r="F352" s="1057"/>
      <c r="G352" s="1057"/>
      <c r="H352" s="1057"/>
      <c r="I352" s="1057"/>
      <c r="J352" s="1057"/>
      <c r="K352" s="1057"/>
      <c r="L352" s="1057"/>
      <c r="M352" s="1057"/>
      <c r="N352" s="1057"/>
      <c r="O352" s="1057"/>
      <c r="P352" s="65"/>
      <c r="Q352" s="65"/>
      <c r="R352" s="65"/>
    </row>
    <row r="353" spans="1:18" ht="12.75" customHeight="1" x14ac:dyDescent="0.75">
      <c r="A353" s="1057"/>
      <c r="B353" s="1057"/>
      <c r="C353" s="1057"/>
      <c r="D353" s="1057"/>
      <c r="E353" s="1057"/>
      <c r="F353" s="1057"/>
      <c r="G353" s="1057"/>
      <c r="H353" s="1057"/>
      <c r="I353" s="1057"/>
      <c r="J353" s="1057"/>
      <c r="K353" s="1057"/>
      <c r="L353" s="1057"/>
      <c r="M353" s="1057"/>
      <c r="N353" s="1057"/>
      <c r="O353" s="1057"/>
      <c r="P353" s="65"/>
      <c r="Q353" s="65"/>
      <c r="R353" s="65"/>
    </row>
    <row r="354" spans="1:18" ht="12.75" customHeight="1" x14ac:dyDescent="0.75">
      <c r="A354" s="1057"/>
      <c r="B354" s="1057"/>
      <c r="C354" s="1057"/>
      <c r="D354" s="1057"/>
      <c r="E354" s="1057"/>
      <c r="F354" s="1057"/>
      <c r="G354" s="1057"/>
      <c r="H354" s="1057"/>
      <c r="I354" s="1057"/>
      <c r="J354" s="1057"/>
      <c r="K354" s="1057"/>
      <c r="L354" s="1057"/>
      <c r="M354" s="1057"/>
      <c r="N354" s="1057"/>
      <c r="O354" s="1057"/>
      <c r="P354" s="65"/>
      <c r="Q354" s="65"/>
      <c r="R354" s="65"/>
    </row>
    <row r="355" spans="1:18" ht="12.75" customHeight="1" x14ac:dyDescent="0.75">
      <c r="A355" s="1057"/>
      <c r="B355" s="1057"/>
      <c r="C355" s="1057"/>
      <c r="D355" s="1057"/>
      <c r="E355" s="1057"/>
      <c r="F355" s="1057"/>
      <c r="G355" s="1057"/>
      <c r="H355" s="1057"/>
      <c r="I355" s="1057"/>
      <c r="J355" s="1057"/>
      <c r="K355" s="1057"/>
      <c r="L355" s="1057"/>
      <c r="M355" s="1057"/>
      <c r="N355" s="1057"/>
      <c r="O355" s="1057"/>
      <c r="P355" s="65"/>
      <c r="Q355" s="65"/>
      <c r="R355" s="65"/>
    </row>
    <row r="356" spans="1:18" ht="12.75" customHeight="1" x14ac:dyDescent="0.75">
      <c r="A356" s="1057"/>
      <c r="B356" s="1057"/>
      <c r="C356" s="1057"/>
      <c r="D356" s="1057"/>
      <c r="E356" s="1057"/>
      <c r="F356" s="1057"/>
      <c r="G356" s="1057"/>
      <c r="H356" s="1057"/>
      <c r="I356" s="1057"/>
      <c r="J356" s="1057"/>
      <c r="K356" s="1057"/>
      <c r="L356" s="1057"/>
      <c r="M356" s="1057"/>
      <c r="N356" s="1057"/>
      <c r="O356" s="1057"/>
      <c r="P356" s="65"/>
      <c r="Q356" s="65"/>
      <c r="R356" s="65"/>
    </row>
    <row r="357" spans="1:18" ht="12.75" customHeight="1" x14ac:dyDescent="0.75">
      <c r="A357" s="1057"/>
      <c r="B357" s="1057"/>
      <c r="C357" s="1057"/>
      <c r="D357" s="1057"/>
      <c r="E357" s="1057"/>
      <c r="F357" s="1057"/>
      <c r="G357" s="1057"/>
      <c r="H357" s="1057"/>
      <c r="I357" s="1057"/>
      <c r="J357" s="1057"/>
      <c r="K357" s="1057"/>
      <c r="L357" s="1057"/>
      <c r="M357" s="1057"/>
      <c r="N357" s="1057"/>
      <c r="O357" s="1057"/>
      <c r="P357" s="65"/>
      <c r="Q357" s="65"/>
      <c r="R357" s="65"/>
    </row>
    <row r="358" spans="1:18" ht="12.75" customHeight="1" x14ac:dyDescent="0.75">
      <c r="A358" s="1057"/>
      <c r="B358" s="1057"/>
      <c r="C358" s="1057"/>
      <c r="D358" s="1057"/>
      <c r="E358" s="1057"/>
      <c r="F358" s="1057"/>
      <c r="G358" s="1057"/>
      <c r="H358" s="1057"/>
      <c r="I358" s="1057"/>
      <c r="J358" s="1057"/>
      <c r="K358" s="1057"/>
      <c r="L358" s="1057"/>
      <c r="M358" s="1057"/>
      <c r="N358" s="1057"/>
      <c r="O358" s="1057"/>
      <c r="P358" s="65"/>
      <c r="Q358" s="65"/>
      <c r="R358" s="65"/>
    </row>
    <row r="359" spans="1:18" ht="12.75" customHeight="1" x14ac:dyDescent="0.75">
      <c r="A359" s="1057"/>
      <c r="B359" s="1057"/>
      <c r="C359" s="1057"/>
      <c r="D359" s="1057"/>
      <c r="E359" s="1057"/>
      <c r="F359" s="1057"/>
      <c r="G359" s="1057"/>
      <c r="H359" s="1057"/>
      <c r="I359" s="1057"/>
      <c r="J359" s="1057"/>
      <c r="K359" s="1057"/>
      <c r="L359" s="1057"/>
      <c r="M359" s="1057"/>
      <c r="N359" s="1057"/>
      <c r="O359" s="1057"/>
      <c r="P359" s="65"/>
      <c r="Q359" s="65"/>
      <c r="R359" s="65"/>
    </row>
    <row r="360" spans="1:18" ht="12.75" customHeight="1" x14ac:dyDescent="0.75">
      <c r="A360" s="1057"/>
      <c r="B360" s="1057"/>
      <c r="C360" s="1057"/>
      <c r="D360" s="1057"/>
      <c r="E360" s="1057"/>
      <c r="F360" s="1057"/>
      <c r="G360" s="1057"/>
      <c r="H360" s="1057"/>
      <c r="I360" s="1057"/>
      <c r="J360" s="1057"/>
      <c r="K360" s="1057"/>
      <c r="L360" s="1057"/>
      <c r="M360" s="1057"/>
      <c r="N360" s="1057"/>
      <c r="O360" s="1057"/>
      <c r="P360" s="65"/>
      <c r="Q360" s="65"/>
      <c r="R360" s="65"/>
    </row>
    <row r="361" spans="1:18" ht="12.75" customHeight="1" x14ac:dyDescent="0.75">
      <c r="A361" s="1057"/>
      <c r="B361" s="1057"/>
      <c r="C361" s="1057"/>
      <c r="D361" s="1057"/>
      <c r="E361" s="1057"/>
      <c r="F361" s="1057"/>
      <c r="G361" s="1057"/>
      <c r="H361" s="1057"/>
      <c r="I361" s="1057"/>
      <c r="J361" s="1057"/>
      <c r="K361" s="1057"/>
      <c r="L361" s="1057"/>
      <c r="M361" s="1057"/>
      <c r="N361" s="1057"/>
      <c r="O361" s="1057"/>
      <c r="P361" s="65"/>
      <c r="Q361" s="65"/>
      <c r="R361" s="65"/>
    </row>
    <row r="362" spans="1:18" ht="12.75" customHeight="1" x14ac:dyDescent="0.75">
      <c r="A362" s="1057"/>
      <c r="B362" s="1057"/>
      <c r="C362" s="1057"/>
      <c r="D362" s="1057"/>
      <c r="E362" s="1057"/>
      <c r="F362" s="1057"/>
      <c r="G362" s="1057"/>
      <c r="H362" s="1057"/>
      <c r="I362" s="1057"/>
      <c r="J362" s="1057"/>
      <c r="K362" s="1057"/>
      <c r="L362" s="1057"/>
      <c r="M362" s="1057"/>
      <c r="N362" s="1057"/>
      <c r="O362" s="1057"/>
      <c r="P362" s="65"/>
      <c r="Q362" s="65"/>
      <c r="R362" s="65"/>
    </row>
    <row r="363" spans="1:18" ht="12.75" customHeight="1" x14ac:dyDescent="0.75">
      <c r="A363" s="1057"/>
      <c r="B363" s="1057"/>
      <c r="C363" s="1057"/>
      <c r="D363" s="1057"/>
      <c r="E363" s="1057"/>
      <c r="F363" s="1057"/>
      <c r="G363" s="1057"/>
      <c r="H363" s="1057"/>
      <c r="I363" s="1057"/>
      <c r="J363" s="1057"/>
      <c r="K363" s="1057"/>
      <c r="L363" s="1057"/>
      <c r="M363" s="1057"/>
      <c r="N363" s="1057"/>
      <c r="O363" s="1057"/>
      <c r="P363" s="65"/>
      <c r="Q363" s="65"/>
      <c r="R363" s="65"/>
    </row>
    <row r="364" spans="1:18" ht="12.75" customHeight="1" x14ac:dyDescent="0.75">
      <c r="A364" s="1057"/>
      <c r="B364" s="1057"/>
      <c r="C364" s="1057"/>
      <c r="D364" s="1057"/>
      <c r="E364" s="1057"/>
      <c r="F364" s="1057"/>
      <c r="G364" s="1057"/>
      <c r="H364" s="1057"/>
      <c r="I364" s="1057"/>
      <c r="J364" s="1057"/>
      <c r="K364" s="1057"/>
      <c r="L364" s="1057"/>
      <c r="M364" s="1057"/>
      <c r="N364" s="1057"/>
      <c r="O364" s="1057"/>
      <c r="P364" s="65"/>
      <c r="Q364" s="65"/>
      <c r="R364" s="65"/>
    </row>
    <row r="365" spans="1:18" ht="12.75" customHeight="1" x14ac:dyDescent="0.75">
      <c r="A365" s="1057"/>
      <c r="B365" s="1057"/>
      <c r="C365" s="1057"/>
      <c r="D365" s="1057"/>
      <c r="E365" s="1057"/>
      <c r="F365" s="1057"/>
      <c r="G365" s="1057"/>
      <c r="H365" s="1057"/>
      <c r="I365" s="1057"/>
      <c r="J365" s="1057"/>
      <c r="K365" s="1057"/>
      <c r="L365" s="1057"/>
      <c r="M365" s="1057"/>
      <c r="N365" s="1057"/>
      <c r="O365" s="1057"/>
      <c r="P365" s="65"/>
      <c r="Q365" s="65"/>
      <c r="R365" s="65"/>
    </row>
    <row r="366" spans="1:18" ht="12.75" customHeight="1" x14ac:dyDescent="0.75">
      <c r="A366" s="1057"/>
      <c r="B366" s="1057"/>
      <c r="C366" s="1057"/>
      <c r="D366" s="1057"/>
      <c r="E366" s="1057"/>
      <c r="F366" s="1057"/>
      <c r="G366" s="1057"/>
      <c r="H366" s="1057"/>
      <c r="I366" s="1057"/>
      <c r="J366" s="1057"/>
      <c r="K366" s="1057"/>
      <c r="L366" s="1057"/>
      <c r="M366" s="1057"/>
      <c r="N366" s="1057"/>
      <c r="O366" s="1057"/>
      <c r="P366" s="65"/>
      <c r="Q366" s="65"/>
      <c r="R366" s="65"/>
    </row>
    <row r="367" spans="1:18" ht="12.75" customHeight="1" x14ac:dyDescent="0.75">
      <c r="A367" s="1057"/>
      <c r="B367" s="1057"/>
      <c r="C367" s="1057"/>
      <c r="D367" s="1057"/>
      <c r="E367" s="1057"/>
      <c r="F367" s="1057"/>
      <c r="G367" s="1057"/>
      <c r="H367" s="1057"/>
      <c r="I367" s="1057"/>
      <c r="J367" s="1057"/>
      <c r="K367" s="1057"/>
      <c r="L367" s="1057"/>
      <c r="M367" s="1057"/>
      <c r="N367" s="1057"/>
      <c r="O367" s="1057"/>
      <c r="P367" s="65"/>
      <c r="Q367" s="65"/>
      <c r="R367" s="65"/>
    </row>
    <row r="368" spans="1:18" x14ac:dyDescent="0.3">
      <c r="P368" s="65"/>
      <c r="Q368" s="65"/>
      <c r="R368" s="65"/>
    </row>
    <row r="369" spans="16:18" x14ac:dyDescent="0.3">
      <c r="P369" s="65"/>
      <c r="Q369" s="65"/>
      <c r="R369" s="65"/>
    </row>
    <row r="370" spans="16:18" x14ac:dyDescent="0.3">
      <c r="P370" s="65"/>
      <c r="Q370" s="65"/>
      <c r="R370" s="65"/>
    </row>
    <row r="371" spans="16:18" x14ac:dyDescent="0.3">
      <c r="P371" s="65"/>
      <c r="Q371" s="65"/>
      <c r="R371" s="65"/>
    </row>
    <row r="372" spans="16:18" x14ac:dyDescent="0.3">
      <c r="P372" s="65"/>
      <c r="Q372" s="65"/>
      <c r="R372" s="65"/>
    </row>
    <row r="373" spans="16:18" x14ac:dyDescent="0.3">
      <c r="P373" s="65"/>
      <c r="Q373" s="65"/>
      <c r="R373" s="65"/>
    </row>
    <row r="374" spans="16:18" x14ac:dyDescent="0.3">
      <c r="P374" s="65"/>
      <c r="Q374" s="65"/>
      <c r="R374" s="65"/>
    </row>
    <row r="375" spans="16:18" x14ac:dyDescent="0.3">
      <c r="P375" s="65"/>
      <c r="Q375" s="65"/>
      <c r="R375" s="65"/>
    </row>
    <row r="376" spans="16:18" x14ac:dyDescent="0.3">
      <c r="P376" s="65"/>
      <c r="Q376" s="65"/>
      <c r="R376" s="65"/>
    </row>
    <row r="377" spans="16:18" x14ac:dyDescent="0.3">
      <c r="P377" s="65"/>
      <c r="Q377" s="65"/>
      <c r="R377" s="65"/>
    </row>
    <row r="378" spans="16:18" x14ac:dyDescent="0.3">
      <c r="P378" s="65"/>
      <c r="Q378" s="65"/>
      <c r="R378" s="65"/>
    </row>
    <row r="379" spans="16:18" x14ac:dyDescent="0.3">
      <c r="P379" s="65"/>
      <c r="Q379" s="65"/>
      <c r="R379" s="65"/>
    </row>
    <row r="380" spans="16:18" x14ac:dyDescent="0.3">
      <c r="P380" s="65"/>
      <c r="Q380" s="65"/>
      <c r="R380" s="65"/>
    </row>
    <row r="381" spans="16:18" x14ac:dyDescent="0.3">
      <c r="P381" s="65"/>
      <c r="Q381" s="65"/>
      <c r="R381" s="65"/>
    </row>
    <row r="382" spans="16:18" x14ac:dyDescent="0.3">
      <c r="P382" s="65"/>
      <c r="Q382" s="65"/>
      <c r="R382" s="65"/>
    </row>
    <row r="383" spans="16:18" x14ac:dyDescent="0.3">
      <c r="P383" s="65"/>
      <c r="Q383" s="65"/>
      <c r="R383" s="65"/>
    </row>
    <row r="384" spans="16:18" x14ac:dyDescent="0.3">
      <c r="P384" s="65"/>
      <c r="Q384" s="65"/>
      <c r="R384" s="65"/>
    </row>
    <row r="385" spans="16:18" x14ac:dyDescent="0.3">
      <c r="P385" s="65"/>
      <c r="Q385" s="65"/>
      <c r="R385" s="65"/>
    </row>
    <row r="386" spans="16:18" x14ac:dyDescent="0.3">
      <c r="P386" s="65"/>
      <c r="Q386" s="65"/>
      <c r="R386" s="65"/>
    </row>
    <row r="387" spans="16:18" x14ac:dyDescent="0.3">
      <c r="P387" s="65"/>
      <c r="Q387" s="65"/>
      <c r="R387" s="65"/>
    </row>
    <row r="388" spans="16:18" x14ac:dyDescent="0.3">
      <c r="P388" s="65"/>
      <c r="Q388" s="65"/>
      <c r="R388" s="65"/>
    </row>
    <row r="389" spans="16:18" x14ac:dyDescent="0.3">
      <c r="P389" s="65"/>
      <c r="Q389" s="65"/>
      <c r="R389" s="65"/>
    </row>
    <row r="390" spans="16:18" x14ac:dyDescent="0.3">
      <c r="P390" s="65"/>
      <c r="Q390" s="65"/>
      <c r="R390" s="65"/>
    </row>
    <row r="391" spans="16:18" x14ac:dyDescent="0.3">
      <c r="P391" s="65"/>
      <c r="Q391" s="65"/>
      <c r="R391" s="65"/>
    </row>
    <row r="392" spans="16:18" x14ac:dyDescent="0.3">
      <c r="P392" s="65"/>
      <c r="Q392" s="65"/>
      <c r="R392" s="65"/>
    </row>
    <row r="393" spans="16:18" x14ac:dyDescent="0.3">
      <c r="P393" s="65"/>
      <c r="Q393" s="65"/>
      <c r="R393" s="65"/>
    </row>
    <row r="394" spans="16:18" x14ac:dyDescent="0.3">
      <c r="P394" s="65"/>
      <c r="Q394" s="65"/>
      <c r="R394" s="65"/>
    </row>
    <row r="395" spans="16:18" x14ac:dyDescent="0.3">
      <c r="P395" s="65"/>
      <c r="Q395" s="65"/>
      <c r="R395" s="65"/>
    </row>
    <row r="396" spans="16:18" x14ac:dyDescent="0.3">
      <c r="P396" s="65"/>
      <c r="Q396" s="65"/>
      <c r="R396" s="65"/>
    </row>
    <row r="397" spans="16:18" x14ac:dyDescent="0.3">
      <c r="P397" s="65"/>
      <c r="Q397" s="65"/>
      <c r="R397" s="65"/>
    </row>
    <row r="398" spans="16:18" x14ac:dyDescent="0.3">
      <c r="P398" s="65"/>
      <c r="Q398" s="65"/>
      <c r="R398" s="65"/>
    </row>
    <row r="399" spans="16:18" x14ac:dyDescent="0.3">
      <c r="P399" s="65"/>
      <c r="Q399" s="65"/>
      <c r="R399" s="65"/>
    </row>
    <row r="400" spans="16:18" x14ac:dyDescent="0.3">
      <c r="P400" s="65"/>
      <c r="Q400" s="65"/>
      <c r="R400" s="65"/>
    </row>
    <row r="401" spans="16:18" x14ac:dyDescent="0.3">
      <c r="P401" s="65"/>
      <c r="Q401" s="65"/>
      <c r="R401" s="65"/>
    </row>
    <row r="402" spans="16:18" x14ac:dyDescent="0.3">
      <c r="P402" s="65"/>
      <c r="Q402" s="65"/>
      <c r="R402" s="65"/>
    </row>
    <row r="403" spans="16:18" x14ac:dyDescent="0.3">
      <c r="P403" s="65"/>
      <c r="Q403" s="65"/>
      <c r="R403" s="65"/>
    </row>
    <row r="404" spans="16:18" x14ac:dyDescent="0.3">
      <c r="P404" s="65"/>
      <c r="Q404" s="65"/>
      <c r="R404" s="65"/>
    </row>
    <row r="405" spans="16:18" x14ac:dyDescent="0.3">
      <c r="P405" s="65"/>
      <c r="Q405" s="65"/>
      <c r="R405" s="65"/>
    </row>
    <row r="406" spans="16:18" x14ac:dyDescent="0.3">
      <c r="P406" s="65"/>
      <c r="Q406" s="65"/>
      <c r="R406" s="65"/>
    </row>
    <row r="407" spans="16:18" x14ac:dyDescent="0.3">
      <c r="P407" s="65"/>
      <c r="Q407" s="65"/>
      <c r="R407" s="65"/>
    </row>
    <row r="408" spans="16:18" x14ac:dyDescent="0.3">
      <c r="P408" s="65"/>
      <c r="Q408" s="65"/>
      <c r="R408" s="65"/>
    </row>
    <row r="409" spans="16:18" x14ac:dyDescent="0.3">
      <c r="P409" s="65"/>
      <c r="Q409" s="65"/>
      <c r="R409" s="65"/>
    </row>
    <row r="410" spans="16:18" x14ac:dyDescent="0.3">
      <c r="P410" s="65"/>
      <c r="Q410" s="65"/>
      <c r="R410" s="65"/>
    </row>
    <row r="411" spans="16:18" x14ac:dyDescent="0.3">
      <c r="P411" s="65"/>
      <c r="Q411" s="65"/>
      <c r="R411" s="65"/>
    </row>
    <row r="412" spans="16:18" x14ac:dyDescent="0.3">
      <c r="P412" s="65"/>
      <c r="Q412" s="65"/>
      <c r="R412" s="65"/>
    </row>
    <row r="413" spans="16:18" x14ac:dyDescent="0.3">
      <c r="P413" s="65"/>
      <c r="Q413" s="65"/>
      <c r="R413" s="65"/>
    </row>
    <row r="414" spans="16:18" x14ac:dyDescent="0.3">
      <c r="P414" s="65"/>
      <c r="Q414" s="65"/>
      <c r="R414" s="65"/>
    </row>
  </sheetData>
  <mergeCells count="39">
    <mergeCell ref="M160:O160"/>
    <mergeCell ref="I138:O138"/>
    <mergeCell ref="C81:D81"/>
    <mergeCell ref="F81:G81"/>
    <mergeCell ref="Q2:AD2"/>
    <mergeCell ref="M139:O139"/>
    <mergeCell ref="M151:O151"/>
    <mergeCell ref="G30:N33"/>
    <mergeCell ref="B169:C169"/>
    <mergeCell ref="M115:O115"/>
    <mergeCell ref="M36:O36"/>
    <mergeCell ref="M47:O47"/>
    <mergeCell ref="M56:O56"/>
    <mergeCell ref="I70:O70"/>
    <mergeCell ref="M71:O71"/>
    <mergeCell ref="M82:O82"/>
    <mergeCell ref="M91:O91"/>
    <mergeCell ref="M124:O124"/>
    <mergeCell ref="I103:O103"/>
    <mergeCell ref="M104:O104"/>
    <mergeCell ref="B168:C168"/>
    <mergeCell ref="A138:F138"/>
    <mergeCell ref="A70:F70"/>
    <mergeCell ref="A103:F103"/>
    <mergeCell ref="I1:N1"/>
    <mergeCell ref="I35:O35"/>
    <mergeCell ref="A1:F1"/>
    <mergeCell ref="B29:G29"/>
    <mergeCell ref="D30:F30"/>
    <mergeCell ref="B30:C30"/>
    <mergeCell ref="D33:F33"/>
    <mergeCell ref="B32:C32"/>
    <mergeCell ref="B33:C33"/>
    <mergeCell ref="A35:F35"/>
    <mergeCell ref="D32:F32"/>
    <mergeCell ref="B31:C31"/>
    <mergeCell ref="D31:F31"/>
    <mergeCell ref="M2:O2"/>
    <mergeCell ref="B12:M12"/>
  </mergeCells>
  <pageMargins left="0.25" right="0.25" top="0.75" bottom="0.75" header="0.3" footer="0.3"/>
  <pageSetup fitToHeight="0" orientation="landscape" horizontalDpi="4294967295" verticalDpi="4294967295" r:id="rId1"/>
  <rowBreaks count="4" manualBreakCount="4">
    <brk id="34" max="16383" man="1"/>
    <brk id="69" max="16383" man="1"/>
    <brk id="102" max="16383" man="1"/>
    <brk id="137" max="16383" man="1"/>
  </rowBreaks>
  <ignoredErrors>
    <ignoredError sqref="D2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S22"/>
  <sheetViews>
    <sheetView zoomScale="90" zoomScaleNormal="90" workbookViewId="0">
      <selection activeCell="H13" sqref="H13"/>
    </sheetView>
  </sheetViews>
  <sheetFormatPr defaultRowHeight="14.5" x14ac:dyDescent="0.35"/>
  <sheetData>
    <row r="3" spans="2:19" x14ac:dyDescent="0.35">
      <c r="B3" s="1326">
        <v>2017</v>
      </c>
      <c r="C3" s="1326" t="s">
        <v>328</v>
      </c>
      <c r="D3" s="1326" t="s">
        <v>329</v>
      </c>
      <c r="E3" s="1326" t="s">
        <v>330</v>
      </c>
      <c r="F3" s="1326" t="s">
        <v>331</v>
      </c>
      <c r="G3" s="1326" t="s">
        <v>332</v>
      </c>
      <c r="H3" s="1326" t="s">
        <v>333</v>
      </c>
      <c r="I3" s="1326" t="s">
        <v>334</v>
      </c>
      <c r="J3" s="1326" t="s">
        <v>335</v>
      </c>
      <c r="K3" s="1326" t="s">
        <v>336</v>
      </c>
      <c r="L3" s="1326" t="s">
        <v>337</v>
      </c>
      <c r="M3" s="1326" t="s">
        <v>338</v>
      </c>
      <c r="N3" s="1326" t="s">
        <v>339</v>
      </c>
    </row>
    <row r="4" spans="2:19" x14ac:dyDescent="0.35">
      <c r="H4">
        <v>20</v>
      </c>
      <c r="I4">
        <v>20</v>
      </c>
      <c r="J4">
        <v>23</v>
      </c>
      <c r="K4">
        <v>20</v>
      </c>
      <c r="L4">
        <v>22</v>
      </c>
      <c r="M4">
        <v>21</v>
      </c>
      <c r="N4">
        <v>20</v>
      </c>
    </row>
    <row r="6" spans="2:19" x14ac:dyDescent="0.35">
      <c r="C6" s="1327"/>
      <c r="D6" s="1328" t="s">
        <v>341</v>
      </c>
      <c r="E6" s="1329" t="s">
        <v>342</v>
      </c>
    </row>
    <row r="7" spans="2:19" x14ac:dyDescent="0.35">
      <c r="C7" s="1330"/>
      <c r="D7" s="1316"/>
      <c r="E7" s="1331"/>
      <c r="G7" s="1326"/>
      <c r="H7" s="1326" t="s">
        <v>328</v>
      </c>
      <c r="I7" s="1326" t="s">
        <v>329</v>
      </c>
      <c r="J7" s="1326" t="s">
        <v>330</v>
      </c>
      <c r="K7" s="1326" t="s">
        <v>331</v>
      </c>
      <c r="L7" s="1326" t="s">
        <v>332</v>
      </c>
      <c r="M7" s="1326" t="s">
        <v>333</v>
      </c>
      <c r="N7" s="1326" t="s">
        <v>334</v>
      </c>
      <c r="O7" s="1326" t="s">
        <v>335</v>
      </c>
      <c r="P7" s="1326" t="s">
        <v>336</v>
      </c>
      <c r="Q7" s="1326" t="s">
        <v>337</v>
      </c>
      <c r="R7" s="1326" t="s">
        <v>338</v>
      </c>
      <c r="S7" s="1326" t="s">
        <v>339</v>
      </c>
    </row>
    <row r="8" spans="2:19" x14ac:dyDescent="0.35">
      <c r="C8" s="1330" t="s">
        <v>344</v>
      </c>
      <c r="D8" s="1321">
        <v>1008</v>
      </c>
      <c r="E8" s="1332">
        <v>430</v>
      </c>
      <c r="G8" s="149">
        <v>2018</v>
      </c>
      <c r="H8" s="149">
        <v>22</v>
      </c>
      <c r="I8" s="149">
        <v>20</v>
      </c>
      <c r="J8" s="149">
        <v>22</v>
      </c>
      <c r="K8" s="1318">
        <v>21</v>
      </c>
      <c r="L8" s="1318">
        <v>22</v>
      </c>
      <c r="M8" s="1318">
        <v>21</v>
      </c>
      <c r="N8" s="1318">
        <v>22</v>
      </c>
      <c r="O8" s="1318">
        <v>23</v>
      </c>
      <c r="P8" s="1318">
        <v>19</v>
      </c>
      <c r="Q8" s="1318">
        <v>19.5</v>
      </c>
      <c r="R8" s="1318">
        <v>21</v>
      </c>
      <c r="S8" s="1318">
        <v>18.5</v>
      </c>
    </row>
    <row r="9" spans="2:19" x14ac:dyDescent="0.35">
      <c r="C9" s="1330" t="s">
        <v>343</v>
      </c>
      <c r="D9" s="1321">
        <v>815</v>
      </c>
      <c r="E9" s="1332">
        <v>404</v>
      </c>
      <c r="G9">
        <v>2019</v>
      </c>
      <c r="H9" s="1516">
        <v>22</v>
      </c>
      <c r="I9" s="1520">
        <v>22</v>
      </c>
      <c r="J9" s="1520">
        <v>22</v>
      </c>
      <c r="K9" s="1520">
        <v>22</v>
      </c>
      <c r="L9" s="1520">
        <v>21</v>
      </c>
      <c r="M9" s="1520">
        <v>20</v>
      </c>
      <c r="N9" s="1520">
        <v>22</v>
      </c>
      <c r="O9" s="1520">
        <v>22</v>
      </c>
      <c r="P9" s="1520">
        <v>20</v>
      </c>
      <c r="Q9" s="1520">
        <v>22</v>
      </c>
      <c r="R9" s="1520">
        <v>21</v>
      </c>
      <c r="S9" s="1520">
        <v>19.5</v>
      </c>
    </row>
    <row r="10" spans="2:19" x14ac:dyDescent="0.35">
      <c r="C10" s="1330" t="s">
        <v>335</v>
      </c>
      <c r="D10" s="1321">
        <v>950</v>
      </c>
      <c r="E10" s="1332">
        <v>525</v>
      </c>
      <c r="G10">
        <v>2020</v>
      </c>
      <c r="H10">
        <v>21</v>
      </c>
      <c r="I10">
        <v>20</v>
      </c>
      <c r="J10">
        <v>22</v>
      </c>
      <c r="K10">
        <v>22</v>
      </c>
      <c r="L10">
        <v>21</v>
      </c>
      <c r="M10">
        <v>22</v>
      </c>
      <c r="N10">
        <v>23</v>
      </c>
      <c r="O10">
        <v>21</v>
      </c>
      <c r="P10">
        <v>21</v>
      </c>
      <c r="Q10">
        <v>22</v>
      </c>
      <c r="R10">
        <v>20</v>
      </c>
      <c r="S10">
        <v>20.5</v>
      </c>
    </row>
    <row r="11" spans="2:19" x14ac:dyDescent="0.35">
      <c r="C11" s="1330"/>
      <c r="D11" s="1321"/>
      <c r="E11" s="1332"/>
      <c r="G11">
        <v>2021</v>
      </c>
      <c r="H11">
        <v>20</v>
      </c>
      <c r="I11">
        <v>10</v>
      </c>
      <c r="K11">
        <v>15</v>
      </c>
      <c r="L11">
        <v>20</v>
      </c>
      <c r="M11">
        <v>23</v>
      </c>
      <c r="N11">
        <v>21</v>
      </c>
      <c r="O11">
        <v>22</v>
      </c>
      <c r="P11">
        <v>20</v>
      </c>
      <c r="Q11">
        <v>22</v>
      </c>
      <c r="R11">
        <v>20</v>
      </c>
      <c r="S11">
        <v>21.5</v>
      </c>
    </row>
    <row r="12" spans="2:19" x14ac:dyDescent="0.35">
      <c r="C12" s="1330"/>
      <c r="D12" s="1321"/>
      <c r="E12" s="1332"/>
      <c r="G12">
        <v>2022</v>
      </c>
      <c r="H12">
        <v>8</v>
      </c>
    </row>
    <row r="13" spans="2:19" x14ac:dyDescent="0.35">
      <c r="C13" s="1330"/>
      <c r="D13" s="1321"/>
      <c r="E13" s="1332"/>
      <c r="K13" t="s">
        <v>323</v>
      </c>
    </row>
    <row r="14" spans="2:19" x14ac:dyDescent="0.35">
      <c r="C14" s="1333" t="s">
        <v>49</v>
      </c>
      <c r="D14" s="1319">
        <v>916</v>
      </c>
      <c r="E14" s="1334">
        <v>378</v>
      </c>
      <c r="F14" s="509"/>
      <c r="G14" s="509"/>
      <c r="H14" s="509"/>
      <c r="I14" s="509"/>
      <c r="J14" s="509"/>
      <c r="K14" s="509"/>
      <c r="L14" s="509"/>
      <c r="M14" s="509"/>
      <c r="N14" s="509"/>
      <c r="O14" s="1317"/>
      <c r="P14" s="509"/>
      <c r="Q14" s="1318"/>
      <c r="R14" s="1318"/>
      <c r="S14" s="1316"/>
    </row>
    <row r="15" spans="2:19" x14ac:dyDescent="0.35">
      <c r="C15" s="1335" t="s">
        <v>345</v>
      </c>
      <c r="D15" s="1320">
        <v>1087</v>
      </c>
      <c r="E15" s="1336">
        <v>413</v>
      </c>
      <c r="F15" s="1318"/>
      <c r="G15" s="1318"/>
      <c r="H15" s="1318"/>
      <c r="I15" s="1318"/>
      <c r="J15" s="1318"/>
      <c r="K15" s="1318"/>
      <c r="L15" s="1318"/>
      <c r="M15" s="1318"/>
      <c r="N15" s="1318"/>
      <c r="O15" s="1318"/>
      <c r="P15" s="1318"/>
      <c r="Q15" s="1318"/>
      <c r="R15" s="1318"/>
      <c r="S15" s="1316"/>
    </row>
    <row r="16" spans="2:19" x14ac:dyDescent="0.35">
      <c r="C16" s="1330" t="s">
        <v>338</v>
      </c>
      <c r="D16" s="1321">
        <v>880</v>
      </c>
      <c r="E16" s="1332">
        <v>384</v>
      </c>
      <c r="F16" s="1316"/>
      <c r="G16" s="1316"/>
      <c r="H16" s="1316"/>
      <c r="I16" s="1316"/>
      <c r="J16" s="1316"/>
      <c r="K16" s="1316"/>
      <c r="L16" s="1316"/>
      <c r="M16" s="1316"/>
      <c r="N16" s="1316"/>
      <c r="O16" s="1316"/>
      <c r="P16" s="1316"/>
      <c r="Q16" s="1316"/>
      <c r="R16" s="1316"/>
      <c r="S16" s="1316"/>
    </row>
    <row r="17" spans="3:5" x14ac:dyDescent="0.35">
      <c r="C17" s="1330" t="s">
        <v>339</v>
      </c>
      <c r="D17" s="1321">
        <v>833</v>
      </c>
      <c r="E17" s="1332">
        <v>380</v>
      </c>
    </row>
    <row r="18" spans="3:5" x14ac:dyDescent="0.35">
      <c r="C18" s="1330"/>
      <c r="D18" s="1316"/>
      <c r="E18" s="1331"/>
    </row>
    <row r="19" spans="3:5" x14ac:dyDescent="0.35">
      <c r="C19" s="1330"/>
      <c r="D19" s="1316"/>
      <c r="E19" s="1331"/>
    </row>
    <row r="20" spans="3:5" x14ac:dyDescent="0.35">
      <c r="C20" s="1330" t="s">
        <v>346</v>
      </c>
      <c r="D20" s="1316">
        <v>1283</v>
      </c>
      <c r="E20" s="1331">
        <v>365</v>
      </c>
    </row>
    <row r="21" spans="3:5" x14ac:dyDescent="0.35">
      <c r="C21" s="1330" t="s">
        <v>347</v>
      </c>
      <c r="D21" s="1316">
        <v>1241</v>
      </c>
      <c r="E21" s="1331">
        <v>389</v>
      </c>
    </row>
    <row r="22" spans="3:5" x14ac:dyDescent="0.35">
      <c r="C22" s="1341" t="s">
        <v>348</v>
      </c>
      <c r="D22" s="1342"/>
      <c r="E22" s="1343"/>
    </row>
  </sheetData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3:C8"/>
  <sheetViews>
    <sheetView workbookViewId="0">
      <selection activeCell="W23" sqref="W23"/>
    </sheetView>
  </sheetViews>
  <sheetFormatPr defaultRowHeight="14.5" x14ac:dyDescent="0.35"/>
  <cols>
    <col min="2" max="2" width="9.54296875" bestFit="1" customWidth="1"/>
    <col min="3" max="3" width="10.54296875" style="1339" bestFit="1" customWidth="1"/>
  </cols>
  <sheetData>
    <row r="3" spans="1:3" x14ac:dyDescent="0.35">
      <c r="A3" s="1348" t="s">
        <v>352</v>
      </c>
      <c r="B3" s="1349">
        <v>7.22</v>
      </c>
      <c r="C3" s="1523"/>
    </row>
    <row r="4" spans="1:3" x14ac:dyDescent="0.35">
      <c r="A4" s="1344" t="s">
        <v>377</v>
      </c>
      <c r="B4" s="1345">
        <v>8.19</v>
      </c>
    </row>
    <row r="5" spans="1:3" x14ac:dyDescent="0.35">
      <c r="A5" s="1346" t="s">
        <v>349</v>
      </c>
      <c r="B5" s="1347">
        <v>9.1300000000000008</v>
      </c>
    </row>
    <row r="6" spans="1:3" x14ac:dyDescent="0.35">
      <c r="A6" s="1350" t="s">
        <v>350</v>
      </c>
      <c r="B6" s="1351">
        <v>6.19</v>
      </c>
    </row>
    <row r="7" spans="1:3" x14ac:dyDescent="0.35">
      <c r="A7" s="1352" t="s">
        <v>351</v>
      </c>
      <c r="B7" s="1353">
        <v>6.05</v>
      </c>
    </row>
    <row r="8" spans="1:3" x14ac:dyDescent="0.35">
      <c r="A8" s="1566" t="s">
        <v>362</v>
      </c>
      <c r="B8" s="1567">
        <v>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"/>
  <sheetViews>
    <sheetView workbookViewId="0">
      <selection activeCell="T23" sqref="T23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N19"/>
  <sheetViews>
    <sheetView workbookViewId="0">
      <pane ySplit="2" topLeftCell="A3" activePane="bottomLeft" state="frozenSplit"/>
      <selection pane="bottomLeft" activeCell="H29" sqref="H29"/>
    </sheetView>
  </sheetViews>
  <sheetFormatPr defaultRowHeight="14.5" x14ac:dyDescent="0.35"/>
  <cols>
    <col min="1" max="1" width="13.1796875" style="7" bestFit="1" customWidth="1"/>
    <col min="2" max="2" width="7.26953125" style="1" bestFit="1" customWidth="1"/>
    <col min="3" max="3" width="6.1796875" style="1" bestFit="1" customWidth="1"/>
    <col min="4" max="4" width="6.7265625" style="1" bestFit="1" customWidth="1"/>
    <col min="5" max="5" width="7" style="1" bestFit="1" customWidth="1"/>
    <col min="6" max="6" width="7.26953125" style="1" bestFit="1" customWidth="1"/>
    <col min="7" max="7" width="6.1796875" style="1" bestFit="1" customWidth="1"/>
    <col min="8" max="8" width="6.7265625" style="1" bestFit="1" customWidth="1"/>
    <col min="9" max="9" width="7" style="1" bestFit="1" customWidth="1"/>
    <col min="10" max="10" width="7.26953125" style="1" bestFit="1" customWidth="1"/>
    <col min="11" max="11" width="6.1796875" style="1" bestFit="1" customWidth="1"/>
    <col min="12" max="12" width="6.7265625" style="1" bestFit="1" customWidth="1"/>
    <col min="13" max="13" width="7" style="1" bestFit="1" customWidth="1"/>
    <col min="14" max="14" width="7.26953125" style="1" bestFit="1" customWidth="1"/>
    <col min="15" max="15" width="6.1796875" style="1" bestFit="1" customWidth="1"/>
    <col min="16" max="16" width="6.7265625" style="1" bestFit="1" customWidth="1"/>
    <col min="17" max="17" width="7" style="1" bestFit="1" customWidth="1"/>
    <col min="18" max="18" width="7.26953125" style="1" bestFit="1" customWidth="1"/>
    <col min="19" max="19" width="6.1796875" style="1" bestFit="1" customWidth="1"/>
    <col min="20" max="20" width="6.7265625" style="1" bestFit="1" customWidth="1"/>
    <col min="21" max="21" width="7" style="1" bestFit="1" customWidth="1"/>
    <col min="22" max="22" width="7.26953125" style="1" bestFit="1" customWidth="1"/>
    <col min="23" max="23" width="6.1796875" style="1" bestFit="1" customWidth="1"/>
    <col min="24" max="24" width="6.7265625" style="1" bestFit="1" customWidth="1"/>
    <col min="25" max="25" width="7" style="1" bestFit="1" customWidth="1"/>
    <col min="26" max="26" width="7.26953125" style="1" bestFit="1" customWidth="1"/>
    <col min="27" max="27" width="6.1796875" style="1" bestFit="1" customWidth="1"/>
    <col min="28" max="28" width="6.7265625" style="1" bestFit="1" customWidth="1"/>
    <col min="29" max="29" width="7" style="1" bestFit="1" customWidth="1"/>
    <col min="30" max="33" width="7" style="1" customWidth="1"/>
    <col min="34" max="34" width="7.26953125" style="2" bestFit="1" customWidth="1"/>
    <col min="35" max="36" width="7" style="2" bestFit="1" customWidth="1"/>
    <col min="37" max="37" width="5.453125" style="2" bestFit="1" customWidth="1"/>
    <col min="38" max="38" width="8.453125" style="2" bestFit="1" customWidth="1"/>
    <col min="39" max="39" width="8" style="2" bestFit="1" customWidth="1"/>
    <col min="40" max="40" width="8" style="3" bestFit="1" customWidth="1"/>
  </cols>
  <sheetData>
    <row r="1" spans="1:40" s="11" customFormat="1" x14ac:dyDescent="0.35">
      <c r="A1" s="10"/>
      <c r="B1" s="1775" t="s">
        <v>13</v>
      </c>
      <c r="C1" s="1776"/>
      <c r="D1" s="1776"/>
      <c r="E1" s="1777"/>
      <c r="F1" s="1775" t="s">
        <v>12</v>
      </c>
      <c r="G1" s="1776"/>
      <c r="H1" s="1776"/>
      <c r="I1" s="1777"/>
      <c r="J1" s="1775" t="s">
        <v>4</v>
      </c>
      <c r="K1" s="1776"/>
      <c r="L1" s="1776"/>
      <c r="M1" s="1777"/>
      <c r="N1" s="1775" t="s">
        <v>5</v>
      </c>
      <c r="O1" s="1776"/>
      <c r="P1" s="1776"/>
      <c r="Q1" s="1777"/>
      <c r="R1" s="1775" t="s">
        <v>6</v>
      </c>
      <c r="S1" s="1776"/>
      <c r="T1" s="1776"/>
      <c r="U1" s="1777"/>
      <c r="V1" s="1775" t="s">
        <v>8</v>
      </c>
      <c r="W1" s="1776"/>
      <c r="X1" s="1776"/>
      <c r="Y1" s="1777"/>
      <c r="Z1" s="1775" t="s">
        <v>7</v>
      </c>
      <c r="AA1" s="1776"/>
      <c r="AB1" s="1776"/>
      <c r="AC1" s="1777"/>
      <c r="AD1" s="1775" t="s">
        <v>21</v>
      </c>
      <c r="AE1" s="1776"/>
      <c r="AF1" s="1776"/>
      <c r="AG1" s="1777"/>
      <c r="AH1" s="1778" t="s">
        <v>15</v>
      </c>
      <c r="AI1" s="1779"/>
      <c r="AJ1" s="1779"/>
      <c r="AK1" s="1780"/>
      <c r="AL1" s="1778" t="s">
        <v>16</v>
      </c>
      <c r="AM1" s="1781"/>
      <c r="AN1" s="40" t="s">
        <v>18</v>
      </c>
    </row>
    <row r="2" spans="1:40" s="11" customFormat="1" x14ac:dyDescent="0.35">
      <c r="A2" s="54" t="s">
        <v>32</v>
      </c>
      <c r="B2" s="12" t="s">
        <v>14</v>
      </c>
      <c r="C2" s="13" t="s">
        <v>2</v>
      </c>
      <c r="D2" s="13" t="s">
        <v>16</v>
      </c>
      <c r="E2" s="14" t="s">
        <v>10</v>
      </c>
      <c r="F2" s="12" t="s">
        <v>14</v>
      </c>
      <c r="G2" s="13" t="s">
        <v>2</v>
      </c>
      <c r="H2" s="13" t="s">
        <v>16</v>
      </c>
      <c r="I2" s="14" t="s">
        <v>10</v>
      </c>
      <c r="J2" s="12" t="s">
        <v>14</v>
      </c>
      <c r="K2" s="13" t="s">
        <v>2</v>
      </c>
      <c r="L2" s="13" t="s">
        <v>16</v>
      </c>
      <c r="M2" s="14" t="s">
        <v>10</v>
      </c>
      <c r="N2" s="12" t="s">
        <v>14</v>
      </c>
      <c r="O2" s="13" t="s">
        <v>2</v>
      </c>
      <c r="P2" s="13" t="s">
        <v>16</v>
      </c>
      <c r="Q2" s="14" t="s">
        <v>10</v>
      </c>
      <c r="R2" s="12" t="s">
        <v>14</v>
      </c>
      <c r="S2" s="13" t="s">
        <v>2</v>
      </c>
      <c r="T2" s="13" t="s">
        <v>16</v>
      </c>
      <c r="U2" s="14" t="s">
        <v>10</v>
      </c>
      <c r="V2" s="15" t="s">
        <v>14</v>
      </c>
      <c r="W2" s="16" t="s">
        <v>2</v>
      </c>
      <c r="X2" s="16" t="s">
        <v>16</v>
      </c>
      <c r="Y2" s="17" t="s">
        <v>10</v>
      </c>
      <c r="Z2" s="15" t="s">
        <v>14</v>
      </c>
      <c r="AA2" s="16" t="s">
        <v>2</v>
      </c>
      <c r="AB2" s="16" t="s">
        <v>16</v>
      </c>
      <c r="AC2" s="17" t="s">
        <v>10</v>
      </c>
      <c r="AD2" s="15" t="s">
        <v>14</v>
      </c>
      <c r="AE2" s="16" t="s">
        <v>2</v>
      </c>
      <c r="AF2" s="16" t="s">
        <v>16</v>
      </c>
      <c r="AG2" s="17" t="s">
        <v>10</v>
      </c>
      <c r="AH2" s="30" t="s">
        <v>14</v>
      </c>
      <c r="AI2" s="31" t="s">
        <v>2</v>
      </c>
      <c r="AJ2" s="31" t="s">
        <v>16</v>
      </c>
      <c r="AK2" s="32" t="s">
        <v>10</v>
      </c>
      <c r="AL2" s="30" t="s">
        <v>17</v>
      </c>
      <c r="AM2" s="31" t="s">
        <v>9</v>
      </c>
      <c r="AN2" s="32" t="s">
        <v>9</v>
      </c>
    </row>
    <row r="3" spans="1:40" x14ac:dyDescent="0.35">
      <c r="A3" s="9" t="s">
        <v>20</v>
      </c>
      <c r="B3" s="18">
        <v>7</v>
      </c>
      <c r="C3" s="19">
        <v>4</v>
      </c>
      <c r="D3" s="19">
        <v>3</v>
      </c>
      <c r="E3" s="20">
        <f>SUM(B3:D3)</f>
        <v>14</v>
      </c>
      <c r="F3" s="18">
        <v>13</v>
      </c>
      <c r="G3" s="19">
        <v>4</v>
      </c>
      <c r="H3" s="19">
        <v>3</v>
      </c>
      <c r="I3" s="20">
        <f>SUM(F3:H3)</f>
        <v>20</v>
      </c>
      <c r="J3" s="18">
        <v>11</v>
      </c>
      <c r="K3" s="19">
        <v>0</v>
      </c>
      <c r="L3" s="19">
        <v>0</v>
      </c>
      <c r="M3" s="20">
        <f>SUM(J3:L3)</f>
        <v>11</v>
      </c>
      <c r="N3" s="18">
        <v>7</v>
      </c>
      <c r="O3" s="19">
        <v>6</v>
      </c>
      <c r="P3" s="19">
        <v>0</v>
      </c>
      <c r="Q3" s="20">
        <f>SUM(N3:P3)</f>
        <v>13</v>
      </c>
      <c r="R3" s="18">
        <v>5</v>
      </c>
      <c r="S3" s="19">
        <v>3</v>
      </c>
      <c r="T3" s="19">
        <v>1</v>
      </c>
      <c r="U3" s="20">
        <f>SUM(R3:T3)</f>
        <v>9</v>
      </c>
      <c r="V3" s="18">
        <v>10</v>
      </c>
      <c r="W3" s="19">
        <v>4</v>
      </c>
      <c r="X3" s="19">
        <v>1</v>
      </c>
      <c r="Y3" s="20">
        <f>SUM(V3:X3)</f>
        <v>15</v>
      </c>
      <c r="Z3" s="18">
        <v>8</v>
      </c>
      <c r="AA3" s="19">
        <v>3</v>
      </c>
      <c r="AB3" s="19">
        <v>2</v>
      </c>
      <c r="AC3" s="20">
        <f>SUM(Z3:AB3)</f>
        <v>13</v>
      </c>
      <c r="AD3" s="18">
        <v>0</v>
      </c>
      <c r="AE3" s="19">
        <v>0</v>
      </c>
      <c r="AF3" s="19">
        <v>4</v>
      </c>
      <c r="AG3" s="20">
        <f>SUM(AD3:AF3)</f>
        <v>4</v>
      </c>
      <c r="AH3" s="33">
        <f>IF((B3+J3+N3+R3+F3+V3+Z3)&gt;0,(B3+J3+N3+R3+F3+V3+Z3+AD3),"")</f>
        <v>61</v>
      </c>
      <c r="AI3" s="34">
        <f>IF((C3+K3+O3+S3+G3+W3+AA3)&gt;0,(C3+K3+O3+S3+G3+W3+AA3+AE3),"")</f>
        <v>24</v>
      </c>
      <c r="AJ3" s="34">
        <f>IF((D3+L3+P3+T3+H3+X3+AB3)&gt;0,(D3+L3+P3+T3+H3+X3+AB3+AF3),"")</f>
        <v>14</v>
      </c>
      <c r="AK3" s="35">
        <f>SUM(AH3:AI3)</f>
        <v>85</v>
      </c>
      <c r="AL3" s="33">
        <v>12</v>
      </c>
      <c r="AM3" s="34">
        <v>1</v>
      </c>
      <c r="AN3" s="41">
        <v>0</v>
      </c>
    </row>
    <row r="4" spans="1:40" x14ac:dyDescent="0.35">
      <c r="A4" s="44"/>
      <c r="B4" s="45"/>
      <c r="C4" s="46"/>
      <c r="D4" s="46"/>
      <c r="E4" s="47"/>
      <c r="F4" s="45"/>
      <c r="G4" s="46"/>
      <c r="H4" s="46"/>
      <c r="I4" s="47"/>
      <c r="J4" s="48"/>
      <c r="K4" s="49"/>
      <c r="L4" s="49"/>
      <c r="M4" s="50"/>
      <c r="N4" s="48"/>
      <c r="O4" s="49"/>
      <c r="P4" s="49"/>
      <c r="Q4" s="50"/>
      <c r="R4" s="48"/>
      <c r="S4" s="49"/>
      <c r="T4" s="49"/>
      <c r="U4" s="50"/>
      <c r="V4" s="48"/>
      <c r="W4" s="49"/>
      <c r="X4" s="49"/>
      <c r="Y4" s="50"/>
      <c r="Z4" s="48"/>
      <c r="AA4" s="49"/>
      <c r="AB4" s="49"/>
      <c r="AC4" s="50"/>
      <c r="AD4" s="48"/>
      <c r="AE4" s="49"/>
      <c r="AF4" s="49"/>
      <c r="AG4" s="50"/>
      <c r="AH4" s="51"/>
      <c r="AI4" s="52"/>
      <c r="AJ4" s="52"/>
      <c r="AK4" s="53"/>
      <c r="AL4" s="51"/>
      <c r="AM4" s="52"/>
      <c r="AN4" s="53"/>
    </row>
    <row r="5" spans="1:40" x14ac:dyDescent="0.35">
      <c r="A5" s="6">
        <v>1</v>
      </c>
      <c r="B5" s="18">
        <v>7</v>
      </c>
      <c r="C5" s="19">
        <v>4</v>
      </c>
      <c r="D5" s="19">
        <v>3</v>
      </c>
      <c r="E5" s="20">
        <f>SUM(B5:D5)</f>
        <v>14</v>
      </c>
      <c r="F5" s="18">
        <v>13</v>
      </c>
      <c r="G5" s="19">
        <v>4</v>
      </c>
      <c r="H5" s="19">
        <v>3</v>
      </c>
      <c r="I5" s="20">
        <f>SUM(F5:H5)</f>
        <v>20</v>
      </c>
      <c r="J5" s="18">
        <v>11</v>
      </c>
      <c r="K5" s="19">
        <v>4</v>
      </c>
      <c r="L5" s="19">
        <v>0</v>
      </c>
      <c r="M5" s="20">
        <f>SUM(J5:L5)</f>
        <v>15</v>
      </c>
      <c r="N5" s="18">
        <v>7</v>
      </c>
      <c r="O5" s="19">
        <v>6</v>
      </c>
      <c r="P5" s="19">
        <v>0</v>
      </c>
      <c r="Q5" s="20">
        <f>SUM(N5:P5)</f>
        <v>13</v>
      </c>
      <c r="R5" s="18">
        <v>5</v>
      </c>
      <c r="S5" s="19">
        <v>3</v>
      </c>
      <c r="T5" s="19">
        <v>1</v>
      </c>
      <c r="U5" s="20">
        <f>SUM(R5:T5)</f>
        <v>9</v>
      </c>
      <c r="V5" s="18">
        <v>10</v>
      </c>
      <c r="W5" s="19">
        <v>4</v>
      </c>
      <c r="X5" s="19">
        <v>1</v>
      </c>
      <c r="Y5" s="20">
        <f>SUM(V5:X5)</f>
        <v>15</v>
      </c>
      <c r="Z5" s="18">
        <v>8</v>
      </c>
      <c r="AA5" s="19">
        <v>3</v>
      </c>
      <c r="AB5" s="19">
        <v>2</v>
      </c>
      <c r="AC5" s="20">
        <f>SUM(Z5:AB5)</f>
        <v>13</v>
      </c>
      <c r="AD5" s="18">
        <v>0</v>
      </c>
      <c r="AE5" s="19">
        <v>0</v>
      </c>
      <c r="AF5" s="19">
        <v>4</v>
      </c>
      <c r="AG5" s="20">
        <f>SUM(AD5:AF5)</f>
        <v>4</v>
      </c>
      <c r="AH5" s="33">
        <f>IF((B5+J5+N5+R5+F5+V5+Z5)&gt;0,(B5+J5+N5+R5+F5+V5+Z5+AD5),"")</f>
        <v>61</v>
      </c>
      <c r="AI5" s="34">
        <f>IF((C5+K5+O5+S5+G5+W5+AA5)&gt;0,(C5+K5+O5+S5+G5+W5+AA5+AE5),"")</f>
        <v>28</v>
      </c>
      <c r="AJ5" s="34">
        <f>IF((D5+L5+P5+T5+H5+X5+AB5)&gt;0,(D5+L5+P5+T5+H5+X5+AB5+AF5),"")</f>
        <v>14</v>
      </c>
      <c r="AK5" s="35">
        <f>SUM(AH5:AI5)</f>
        <v>89</v>
      </c>
      <c r="AL5" s="33">
        <v>12</v>
      </c>
      <c r="AM5" s="34">
        <v>1</v>
      </c>
      <c r="AN5" s="41">
        <v>0</v>
      </c>
    </row>
    <row r="6" spans="1:40" x14ac:dyDescent="0.35">
      <c r="A6" s="6">
        <f>A5+1</f>
        <v>2</v>
      </c>
      <c r="B6" s="18"/>
      <c r="C6" s="19"/>
      <c r="D6" s="19"/>
      <c r="E6" s="20"/>
      <c r="F6" s="18"/>
      <c r="G6" s="19"/>
      <c r="H6" s="19"/>
      <c r="I6" s="20"/>
      <c r="J6" s="18"/>
      <c r="K6" s="19"/>
      <c r="L6" s="19"/>
      <c r="M6" s="20"/>
      <c r="N6" s="18"/>
      <c r="O6" s="19"/>
      <c r="P6" s="19"/>
      <c r="Q6" s="20"/>
      <c r="R6" s="18"/>
      <c r="S6" s="19"/>
      <c r="T6" s="19"/>
      <c r="U6" s="20"/>
      <c r="V6" s="18"/>
      <c r="W6" s="19"/>
      <c r="X6" s="19"/>
      <c r="Y6" s="20"/>
      <c r="Z6" s="18"/>
      <c r="AA6" s="19"/>
      <c r="AB6" s="19"/>
      <c r="AC6" s="20"/>
      <c r="AD6" s="18"/>
      <c r="AE6" s="19"/>
      <c r="AF6" s="19"/>
      <c r="AG6" s="20"/>
      <c r="AH6" s="33"/>
      <c r="AI6" s="34"/>
      <c r="AJ6" s="34"/>
      <c r="AK6" s="35"/>
      <c r="AL6" s="33"/>
      <c r="AM6" s="34"/>
      <c r="AN6" s="41"/>
    </row>
    <row r="7" spans="1:40" x14ac:dyDescent="0.35">
      <c r="A7" s="6">
        <f t="shared" ref="A7:A15" si="0">A6+1</f>
        <v>3</v>
      </c>
      <c r="B7" s="18"/>
      <c r="C7" s="19" t="str">
        <f t="shared" ref="C7:C16" si="1">IF(E7&lt;&gt;"",E7-B7,"")</f>
        <v/>
      </c>
      <c r="D7" s="19"/>
      <c r="E7" s="20"/>
      <c r="F7" s="18"/>
      <c r="G7" s="19" t="str">
        <f t="shared" ref="G7:G16" si="2">IF(I7&lt;&gt;"",I7-F7,"")</f>
        <v/>
      </c>
      <c r="H7" s="19"/>
      <c r="I7" s="20"/>
      <c r="J7" s="18"/>
      <c r="K7" s="19" t="str">
        <f t="shared" ref="K7:K16" si="3">IF(M7&lt;&gt;"",M7-J7,"")</f>
        <v/>
      </c>
      <c r="L7" s="19"/>
      <c r="M7" s="20"/>
      <c r="N7" s="18"/>
      <c r="O7" s="19" t="str">
        <f t="shared" ref="O7:O16" si="4">IF(Q7&lt;&gt;"",Q7-N7,"")</f>
        <v/>
      </c>
      <c r="P7" s="19"/>
      <c r="Q7" s="20"/>
      <c r="R7" s="18"/>
      <c r="S7" s="19" t="str">
        <f t="shared" ref="S7:S16" si="5">IF(U7&lt;&gt;"",U7-R7,"")</f>
        <v/>
      </c>
      <c r="T7" s="19"/>
      <c r="U7" s="20"/>
      <c r="V7" s="18"/>
      <c r="W7" s="19" t="str">
        <f t="shared" ref="W7:W16" si="6">IF(Y7&lt;&gt;"",Y7-V7,"")</f>
        <v/>
      </c>
      <c r="X7" s="19"/>
      <c r="Y7" s="20"/>
      <c r="Z7" s="18"/>
      <c r="AA7" s="19" t="str">
        <f t="shared" ref="AA7:AA16" si="7">IF(AC7&lt;&gt;"",AC7-Z7,"")</f>
        <v/>
      </c>
      <c r="AB7" s="19"/>
      <c r="AC7" s="20"/>
      <c r="AD7" s="18"/>
      <c r="AE7" s="19"/>
      <c r="AF7" s="19"/>
      <c r="AG7" s="20"/>
      <c r="AH7" s="33"/>
      <c r="AI7" s="34"/>
      <c r="AJ7" s="34"/>
      <c r="AK7" s="35"/>
      <c r="AL7" s="33"/>
      <c r="AM7" s="34"/>
      <c r="AN7" s="41"/>
    </row>
    <row r="8" spans="1:40" x14ac:dyDescent="0.35">
      <c r="A8" s="6">
        <f t="shared" si="0"/>
        <v>4</v>
      </c>
      <c r="B8" s="18"/>
      <c r="C8" s="19" t="str">
        <f t="shared" si="1"/>
        <v/>
      </c>
      <c r="D8" s="19"/>
      <c r="E8" s="20"/>
      <c r="F8" s="18"/>
      <c r="G8" s="19" t="str">
        <f t="shared" si="2"/>
        <v/>
      </c>
      <c r="H8" s="19"/>
      <c r="I8" s="20"/>
      <c r="J8" s="18"/>
      <c r="K8" s="19" t="str">
        <f t="shared" si="3"/>
        <v/>
      </c>
      <c r="L8" s="19"/>
      <c r="M8" s="20"/>
      <c r="N8" s="18"/>
      <c r="O8" s="19" t="str">
        <f t="shared" si="4"/>
        <v/>
      </c>
      <c r="P8" s="19"/>
      <c r="Q8" s="20"/>
      <c r="R8" s="18"/>
      <c r="S8" s="19" t="str">
        <f t="shared" si="5"/>
        <v/>
      </c>
      <c r="T8" s="19"/>
      <c r="U8" s="20"/>
      <c r="V8" s="18"/>
      <c r="W8" s="19" t="str">
        <f t="shared" si="6"/>
        <v/>
      </c>
      <c r="X8" s="19"/>
      <c r="Y8" s="20"/>
      <c r="Z8" s="18"/>
      <c r="AA8" s="19" t="str">
        <f t="shared" si="7"/>
        <v/>
      </c>
      <c r="AB8" s="19"/>
      <c r="AC8" s="20"/>
      <c r="AD8" s="18"/>
      <c r="AE8" s="19"/>
      <c r="AF8" s="19"/>
      <c r="AG8" s="20"/>
      <c r="AH8" s="33"/>
      <c r="AI8" s="34"/>
      <c r="AJ8" s="34"/>
      <c r="AK8" s="35"/>
      <c r="AL8" s="33"/>
      <c r="AM8" s="34"/>
      <c r="AN8" s="41"/>
    </row>
    <row r="9" spans="1:40" x14ac:dyDescent="0.35">
      <c r="A9" s="6">
        <f t="shared" si="0"/>
        <v>5</v>
      </c>
      <c r="B9" s="18"/>
      <c r="C9" s="19" t="str">
        <f t="shared" si="1"/>
        <v/>
      </c>
      <c r="D9" s="19"/>
      <c r="E9" s="20"/>
      <c r="F9" s="18"/>
      <c r="G9" s="19" t="str">
        <f t="shared" si="2"/>
        <v/>
      </c>
      <c r="H9" s="19"/>
      <c r="I9" s="20"/>
      <c r="J9" s="18"/>
      <c r="K9" s="19" t="str">
        <f t="shared" si="3"/>
        <v/>
      </c>
      <c r="L9" s="19"/>
      <c r="M9" s="20"/>
      <c r="N9" s="18"/>
      <c r="O9" s="19" t="str">
        <f t="shared" si="4"/>
        <v/>
      </c>
      <c r="P9" s="19"/>
      <c r="Q9" s="20"/>
      <c r="R9" s="18"/>
      <c r="S9" s="19" t="str">
        <f t="shared" si="5"/>
        <v/>
      </c>
      <c r="T9" s="19"/>
      <c r="U9" s="20"/>
      <c r="V9" s="18"/>
      <c r="W9" s="19" t="str">
        <f t="shared" si="6"/>
        <v/>
      </c>
      <c r="X9" s="19"/>
      <c r="Y9" s="20"/>
      <c r="Z9" s="18"/>
      <c r="AA9" s="19" t="str">
        <f t="shared" si="7"/>
        <v/>
      </c>
      <c r="AB9" s="19"/>
      <c r="AC9" s="20"/>
      <c r="AD9" s="18"/>
      <c r="AE9" s="19"/>
      <c r="AF9" s="19"/>
      <c r="AG9" s="20"/>
      <c r="AH9" s="33"/>
      <c r="AI9" s="34"/>
      <c r="AJ9" s="34"/>
      <c r="AK9" s="35"/>
      <c r="AL9" s="33"/>
      <c r="AM9" s="34"/>
      <c r="AN9" s="41"/>
    </row>
    <row r="10" spans="1:40" x14ac:dyDescent="0.35">
      <c r="A10" s="6">
        <f t="shared" si="0"/>
        <v>6</v>
      </c>
      <c r="B10" s="18"/>
      <c r="C10" s="19" t="str">
        <f t="shared" si="1"/>
        <v/>
      </c>
      <c r="D10" s="19"/>
      <c r="E10" s="20"/>
      <c r="F10" s="18"/>
      <c r="G10" s="19" t="str">
        <f t="shared" si="2"/>
        <v/>
      </c>
      <c r="H10" s="19"/>
      <c r="I10" s="20"/>
      <c r="J10" s="18"/>
      <c r="K10" s="19" t="str">
        <f t="shared" si="3"/>
        <v/>
      </c>
      <c r="L10" s="19"/>
      <c r="M10" s="20"/>
      <c r="N10" s="18"/>
      <c r="O10" s="19" t="str">
        <f t="shared" si="4"/>
        <v/>
      </c>
      <c r="P10" s="19"/>
      <c r="Q10" s="20"/>
      <c r="R10" s="18"/>
      <c r="S10" s="19" t="str">
        <f t="shared" si="5"/>
        <v/>
      </c>
      <c r="T10" s="19"/>
      <c r="U10" s="20"/>
      <c r="V10" s="18"/>
      <c r="W10" s="19" t="str">
        <f t="shared" si="6"/>
        <v/>
      </c>
      <c r="X10" s="19"/>
      <c r="Y10" s="20"/>
      <c r="Z10" s="18"/>
      <c r="AA10" s="19" t="str">
        <f t="shared" si="7"/>
        <v/>
      </c>
      <c r="AB10" s="19"/>
      <c r="AC10" s="20"/>
      <c r="AD10" s="18"/>
      <c r="AE10" s="19"/>
      <c r="AF10" s="19"/>
      <c r="AG10" s="20"/>
      <c r="AH10" s="33"/>
      <c r="AI10" s="34"/>
      <c r="AJ10" s="34"/>
      <c r="AK10" s="35"/>
      <c r="AL10" s="33"/>
      <c r="AM10" s="34"/>
      <c r="AN10" s="41"/>
    </row>
    <row r="11" spans="1:40" x14ac:dyDescent="0.35">
      <c r="A11" s="6">
        <f t="shared" si="0"/>
        <v>7</v>
      </c>
      <c r="B11" s="18"/>
      <c r="C11" s="19" t="str">
        <f t="shared" si="1"/>
        <v/>
      </c>
      <c r="D11" s="19"/>
      <c r="E11" s="20"/>
      <c r="F11" s="18"/>
      <c r="G11" s="19" t="str">
        <f t="shared" si="2"/>
        <v/>
      </c>
      <c r="H11" s="19"/>
      <c r="I11" s="20"/>
      <c r="J11" s="18"/>
      <c r="K11" s="19" t="str">
        <f t="shared" si="3"/>
        <v/>
      </c>
      <c r="L11" s="19"/>
      <c r="M11" s="20"/>
      <c r="N11" s="18"/>
      <c r="O11" s="19" t="str">
        <f t="shared" si="4"/>
        <v/>
      </c>
      <c r="P11" s="19"/>
      <c r="Q11" s="20"/>
      <c r="R11" s="18"/>
      <c r="S11" s="19" t="str">
        <f t="shared" si="5"/>
        <v/>
      </c>
      <c r="T11" s="19"/>
      <c r="U11" s="20"/>
      <c r="V11" s="18"/>
      <c r="W11" s="19" t="str">
        <f t="shared" si="6"/>
        <v/>
      </c>
      <c r="X11" s="19"/>
      <c r="Y11" s="20"/>
      <c r="Z11" s="18"/>
      <c r="AA11" s="19" t="str">
        <f t="shared" si="7"/>
        <v/>
      </c>
      <c r="AB11" s="19"/>
      <c r="AC11" s="20"/>
      <c r="AD11" s="18"/>
      <c r="AE11" s="19"/>
      <c r="AF11" s="19"/>
      <c r="AG11" s="20"/>
      <c r="AH11" s="33"/>
      <c r="AI11" s="34"/>
      <c r="AJ11" s="34"/>
      <c r="AK11" s="35"/>
      <c r="AL11" s="33"/>
      <c r="AM11" s="34"/>
      <c r="AN11" s="41"/>
    </row>
    <row r="12" spans="1:40" x14ac:dyDescent="0.35">
      <c r="A12" s="6">
        <f t="shared" si="0"/>
        <v>8</v>
      </c>
      <c r="B12" s="18"/>
      <c r="C12" s="19" t="str">
        <f t="shared" si="1"/>
        <v/>
      </c>
      <c r="D12" s="19"/>
      <c r="E12" s="20"/>
      <c r="F12" s="18"/>
      <c r="G12" s="19" t="str">
        <f t="shared" si="2"/>
        <v/>
      </c>
      <c r="H12" s="19"/>
      <c r="I12" s="20"/>
      <c r="J12" s="18"/>
      <c r="K12" s="19" t="str">
        <f t="shared" si="3"/>
        <v/>
      </c>
      <c r="L12" s="19"/>
      <c r="M12" s="20"/>
      <c r="N12" s="18"/>
      <c r="O12" s="19" t="str">
        <f t="shared" si="4"/>
        <v/>
      </c>
      <c r="P12" s="19"/>
      <c r="Q12" s="20"/>
      <c r="R12" s="18"/>
      <c r="S12" s="19" t="str">
        <f t="shared" si="5"/>
        <v/>
      </c>
      <c r="T12" s="19"/>
      <c r="U12" s="20"/>
      <c r="V12" s="18"/>
      <c r="W12" s="19" t="str">
        <f t="shared" si="6"/>
        <v/>
      </c>
      <c r="X12" s="19"/>
      <c r="Y12" s="20"/>
      <c r="Z12" s="18"/>
      <c r="AA12" s="19" t="str">
        <f t="shared" si="7"/>
        <v/>
      </c>
      <c r="AB12" s="19"/>
      <c r="AC12" s="20"/>
      <c r="AD12" s="18"/>
      <c r="AE12" s="19"/>
      <c r="AF12" s="19"/>
      <c r="AG12" s="20"/>
      <c r="AH12" s="33"/>
      <c r="AI12" s="34"/>
      <c r="AJ12" s="34"/>
      <c r="AK12" s="35"/>
      <c r="AL12" s="33"/>
      <c r="AM12" s="34"/>
      <c r="AN12" s="41"/>
    </row>
    <row r="13" spans="1:40" x14ac:dyDescent="0.35">
      <c r="A13" s="6">
        <f t="shared" si="0"/>
        <v>9</v>
      </c>
      <c r="B13" s="18"/>
      <c r="C13" s="19" t="str">
        <f t="shared" si="1"/>
        <v/>
      </c>
      <c r="D13" s="19"/>
      <c r="E13" s="20"/>
      <c r="F13" s="18"/>
      <c r="G13" s="19" t="str">
        <f t="shared" si="2"/>
        <v/>
      </c>
      <c r="H13" s="19"/>
      <c r="I13" s="20"/>
      <c r="J13" s="18"/>
      <c r="K13" s="19" t="str">
        <f t="shared" si="3"/>
        <v/>
      </c>
      <c r="L13" s="19"/>
      <c r="M13" s="20"/>
      <c r="N13" s="18"/>
      <c r="O13" s="19" t="str">
        <f t="shared" si="4"/>
        <v/>
      </c>
      <c r="P13" s="19"/>
      <c r="Q13" s="20"/>
      <c r="R13" s="18"/>
      <c r="S13" s="19" t="str">
        <f t="shared" si="5"/>
        <v/>
      </c>
      <c r="T13" s="19"/>
      <c r="U13" s="20"/>
      <c r="V13" s="18"/>
      <c r="W13" s="19" t="str">
        <f t="shared" si="6"/>
        <v/>
      </c>
      <c r="X13" s="19"/>
      <c r="Y13" s="20"/>
      <c r="Z13" s="18"/>
      <c r="AA13" s="19" t="str">
        <f t="shared" si="7"/>
        <v/>
      </c>
      <c r="AB13" s="19"/>
      <c r="AC13" s="20"/>
      <c r="AD13" s="18"/>
      <c r="AE13" s="19"/>
      <c r="AF13" s="19"/>
      <c r="AG13" s="20"/>
      <c r="AH13" s="33"/>
      <c r="AI13" s="34"/>
      <c r="AJ13" s="34"/>
      <c r="AK13" s="35"/>
      <c r="AL13" s="33"/>
      <c r="AM13" s="34"/>
      <c r="AN13" s="41"/>
    </row>
    <row r="14" spans="1:40" x14ac:dyDescent="0.35">
      <c r="A14" s="6">
        <f t="shared" si="0"/>
        <v>10</v>
      </c>
      <c r="B14" s="18"/>
      <c r="C14" s="19" t="str">
        <f t="shared" si="1"/>
        <v/>
      </c>
      <c r="D14" s="19"/>
      <c r="E14" s="20"/>
      <c r="F14" s="18"/>
      <c r="G14" s="19" t="str">
        <f t="shared" si="2"/>
        <v/>
      </c>
      <c r="H14" s="19"/>
      <c r="I14" s="20"/>
      <c r="J14" s="18"/>
      <c r="K14" s="19" t="str">
        <f t="shared" si="3"/>
        <v/>
      </c>
      <c r="L14" s="19"/>
      <c r="M14" s="20"/>
      <c r="N14" s="18"/>
      <c r="O14" s="19" t="str">
        <f t="shared" si="4"/>
        <v/>
      </c>
      <c r="P14" s="19"/>
      <c r="Q14" s="20"/>
      <c r="R14" s="18"/>
      <c r="S14" s="19" t="str">
        <f t="shared" si="5"/>
        <v/>
      </c>
      <c r="T14" s="19"/>
      <c r="U14" s="20"/>
      <c r="V14" s="18"/>
      <c r="W14" s="19" t="str">
        <f t="shared" si="6"/>
        <v/>
      </c>
      <c r="X14" s="19"/>
      <c r="Y14" s="20"/>
      <c r="Z14" s="18"/>
      <c r="AA14" s="19" t="str">
        <f t="shared" si="7"/>
        <v/>
      </c>
      <c r="AB14" s="19"/>
      <c r="AC14" s="20"/>
      <c r="AD14" s="18"/>
      <c r="AE14" s="19"/>
      <c r="AF14" s="19"/>
      <c r="AG14" s="20"/>
      <c r="AH14" s="33"/>
      <c r="AI14" s="34"/>
      <c r="AJ14" s="34"/>
      <c r="AK14" s="35"/>
      <c r="AL14" s="33"/>
      <c r="AM14" s="34"/>
      <c r="AN14" s="41"/>
    </row>
    <row r="15" spans="1:40" x14ac:dyDescent="0.35">
      <c r="A15" s="6">
        <f t="shared" si="0"/>
        <v>11</v>
      </c>
      <c r="B15" s="18"/>
      <c r="C15" s="19" t="str">
        <f t="shared" si="1"/>
        <v/>
      </c>
      <c r="D15" s="19"/>
      <c r="E15" s="20"/>
      <c r="F15" s="18"/>
      <c r="G15" s="19" t="str">
        <f t="shared" si="2"/>
        <v/>
      </c>
      <c r="H15" s="19"/>
      <c r="I15" s="20"/>
      <c r="J15" s="18"/>
      <c r="K15" s="19" t="str">
        <f t="shared" si="3"/>
        <v/>
      </c>
      <c r="L15" s="19"/>
      <c r="M15" s="20"/>
      <c r="N15" s="18"/>
      <c r="O15" s="19" t="str">
        <f t="shared" si="4"/>
        <v/>
      </c>
      <c r="P15" s="19"/>
      <c r="Q15" s="20"/>
      <c r="R15" s="18"/>
      <c r="S15" s="19" t="str">
        <f t="shared" si="5"/>
        <v/>
      </c>
      <c r="T15" s="19"/>
      <c r="U15" s="20"/>
      <c r="V15" s="18"/>
      <c r="W15" s="19" t="str">
        <f t="shared" si="6"/>
        <v/>
      </c>
      <c r="X15" s="19"/>
      <c r="Y15" s="20"/>
      <c r="Z15" s="18"/>
      <c r="AA15" s="19" t="str">
        <f t="shared" si="7"/>
        <v/>
      </c>
      <c r="AB15" s="19"/>
      <c r="AC15" s="20"/>
      <c r="AD15" s="18"/>
      <c r="AE15" s="19"/>
      <c r="AF15" s="19"/>
      <c r="AG15" s="20"/>
      <c r="AH15" s="33"/>
      <c r="AI15" s="34"/>
      <c r="AJ15" s="34"/>
      <c r="AK15" s="35"/>
      <c r="AL15" s="33"/>
      <c r="AM15" s="34"/>
      <c r="AN15" s="41"/>
    </row>
    <row r="16" spans="1:40" x14ac:dyDescent="0.35">
      <c r="A16" s="6">
        <v>12</v>
      </c>
      <c r="B16" s="18"/>
      <c r="C16" s="19" t="str">
        <f t="shared" si="1"/>
        <v/>
      </c>
      <c r="D16" s="19"/>
      <c r="E16" s="20"/>
      <c r="F16" s="18"/>
      <c r="G16" s="19" t="str">
        <f t="shared" si="2"/>
        <v/>
      </c>
      <c r="H16" s="19"/>
      <c r="I16" s="20"/>
      <c r="J16" s="18"/>
      <c r="K16" s="19" t="str">
        <f t="shared" si="3"/>
        <v/>
      </c>
      <c r="L16" s="19"/>
      <c r="M16" s="20"/>
      <c r="N16" s="18"/>
      <c r="O16" s="19" t="str">
        <f t="shared" si="4"/>
        <v/>
      </c>
      <c r="P16" s="19"/>
      <c r="Q16" s="20"/>
      <c r="R16" s="18"/>
      <c r="S16" s="19" t="str">
        <f t="shared" si="5"/>
        <v/>
      </c>
      <c r="T16" s="19"/>
      <c r="U16" s="20"/>
      <c r="V16" s="18"/>
      <c r="W16" s="19" t="str">
        <f t="shared" si="6"/>
        <v/>
      </c>
      <c r="X16" s="19"/>
      <c r="Y16" s="20"/>
      <c r="Z16" s="18"/>
      <c r="AA16" s="19" t="str">
        <f t="shared" si="7"/>
        <v/>
      </c>
      <c r="AB16" s="19"/>
      <c r="AC16" s="20"/>
      <c r="AD16" s="18"/>
      <c r="AE16" s="19"/>
      <c r="AF16" s="19"/>
      <c r="AG16" s="20"/>
      <c r="AH16" s="33"/>
      <c r="AI16" s="34"/>
      <c r="AJ16" s="34"/>
      <c r="AK16" s="35"/>
      <c r="AL16" s="33"/>
      <c r="AM16" s="34"/>
      <c r="AN16" s="41"/>
    </row>
    <row r="17" spans="1:40" s="5" customFormat="1" ht="12" x14ac:dyDescent="0.3">
      <c r="A17" s="55" t="s">
        <v>20</v>
      </c>
      <c r="B17" s="21">
        <f t="shared" ref="B17:AN17" si="8">SUM(B5:B16)</f>
        <v>7</v>
      </c>
      <c r="C17" s="22">
        <f t="shared" si="8"/>
        <v>4</v>
      </c>
      <c r="D17" s="22">
        <f t="shared" si="8"/>
        <v>3</v>
      </c>
      <c r="E17" s="23">
        <f t="shared" si="8"/>
        <v>14</v>
      </c>
      <c r="F17" s="21">
        <f t="shared" si="8"/>
        <v>13</v>
      </c>
      <c r="G17" s="22">
        <f t="shared" si="8"/>
        <v>4</v>
      </c>
      <c r="H17" s="22">
        <f t="shared" si="8"/>
        <v>3</v>
      </c>
      <c r="I17" s="23">
        <f t="shared" si="8"/>
        <v>20</v>
      </c>
      <c r="J17" s="21">
        <f t="shared" si="8"/>
        <v>11</v>
      </c>
      <c r="K17" s="22">
        <f t="shared" si="8"/>
        <v>4</v>
      </c>
      <c r="L17" s="22">
        <f t="shared" si="8"/>
        <v>0</v>
      </c>
      <c r="M17" s="23">
        <f t="shared" si="8"/>
        <v>15</v>
      </c>
      <c r="N17" s="21">
        <f t="shared" si="8"/>
        <v>7</v>
      </c>
      <c r="O17" s="22">
        <f t="shared" si="8"/>
        <v>6</v>
      </c>
      <c r="P17" s="22">
        <f t="shared" si="8"/>
        <v>0</v>
      </c>
      <c r="Q17" s="23">
        <f t="shared" si="8"/>
        <v>13</v>
      </c>
      <c r="R17" s="21">
        <f t="shared" si="8"/>
        <v>5</v>
      </c>
      <c r="S17" s="22">
        <f t="shared" si="8"/>
        <v>3</v>
      </c>
      <c r="T17" s="22">
        <f t="shared" si="8"/>
        <v>1</v>
      </c>
      <c r="U17" s="23">
        <f t="shared" si="8"/>
        <v>9</v>
      </c>
      <c r="V17" s="21">
        <f t="shared" si="8"/>
        <v>10</v>
      </c>
      <c r="W17" s="22">
        <f t="shared" si="8"/>
        <v>4</v>
      </c>
      <c r="X17" s="22">
        <f t="shared" si="8"/>
        <v>1</v>
      </c>
      <c r="Y17" s="23">
        <f t="shared" si="8"/>
        <v>15</v>
      </c>
      <c r="Z17" s="21">
        <f t="shared" si="8"/>
        <v>8</v>
      </c>
      <c r="AA17" s="22">
        <f t="shared" si="8"/>
        <v>3</v>
      </c>
      <c r="AB17" s="22">
        <f t="shared" si="8"/>
        <v>2</v>
      </c>
      <c r="AC17" s="23">
        <f t="shared" si="8"/>
        <v>13</v>
      </c>
      <c r="AD17" s="21">
        <f t="shared" si="8"/>
        <v>0</v>
      </c>
      <c r="AE17" s="22">
        <f t="shared" si="8"/>
        <v>0</v>
      </c>
      <c r="AF17" s="22">
        <f t="shared" si="8"/>
        <v>4</v>
      </c>
      <c r="AG17" s="23">
        <f t="shared" si="8"/>
        <v>4</v>
      </c>
      <c r="AH17" s="21">
        <f t="shared" si="8"/>
        <v>61</v>
      </c>
      <c r="AI17" s="22">
        <f t="shared" si="8"/>
        <v>28</v>
      </c>
      <c r="AJ17" s="22">
        <f t="shared" si="8"/>
        <v>14</v>
      </c>
      <c r="AK17" s="23">
        <f t="shared" si="8"/>
        <v>89</v>
      </c>
      <c r="AL17" s="21">
        <f t="shared" si="8"/>
        <v>12</v>
      </c>
      <c r="AM17" s="22">
        <f t="shared" si="8"/>
        <v>1</v>
      </c>
      <c r="AN17" s="23">
        <f t="shared" si="8"/>
        <v>0</v>
      </c>
    </row>
    <row r="18" spans="1:40" s="4" customFormat="1" ht="12" x14ac:dyDescent="0.3">
      <c r="A18" s="55" t="s">
        <v>19</v>
      </c>
      <c r="B18" s="24">
        <f>B17/$AH$17</f>
        <v>0.11475409836065574</v>
      </c>
      <c r="C18" s="25">
        <f>C17/$AI$17</f>
        <v>0.14285714285714285</v>
      </c>
      <c r="D18" s="25">
        <f>D17/$AJ$17</f>
        <v>0.21428571428571427</v>
      </c>
      <c r="E18" s="26">
        <f>E17/$AK$17</f>
        <v>0.15730337078651685</v>
      </c>
      <c r="F18" s="24">
        <f>F17/$AH$17</f>
        <v>0.21311475409836064</v>
      </c>
      <c r="G18" s="25">
        <f>G17/$AI$17</f>
        <v>0.14285714285714285</v>
      </c>
      <c r="H18" s="25">
        <f>H17/$AJ$17</f>
        <v>0.21428571428571427</v>
      </c>
      <c r="I18" s="26"/>
      <c r="J18" s="24">
        <f>J17/$AH$17</f>
        <v>0.18032786885245902</v>
      </c>
      <c r="K18" s="25">
        <f>K17/$AI$17</f>
        <v>0.14285714285714285</v>
      </c>
      <c r="L18" s="25">
        <f>L17/$AJ$17</f>
        <v>0</v>
      </c>
      <c r="M18" s="26">
        <f>M17/$AK$17</f>
        <v>0.16853932584269662</v>
      </c>
      <c r="N18" s="24">
        <f>N17/$AH$17</f>
        <v>0.11475409836065574</v>
      </c>
      <c r="O18" s="25">
        <f>O17/$AI$17</f>
        <v>0.21428571428571427</v>
      </c>
      <c r="P18" s="25">
        <f>P17/$AJ$17</f>
        <v>0</v>
      </c>
      <c r="Q18" s="26"/>
      <c r="R18" s="24">
        <f>R17/$AH$17</f>
        <v>8.1967213114754092E-2</v>
      </c>
      <c r="S18" s="25">
        <f>S17/$AI$17</f>
        <v>0.10714285714285714</v>
      </c>
      <c r="T18" s="25">
        <f>T17/$AJ$17</f>
        <v>7.1428571428571425E-2</v>
      </c>
      <c r="U18" s="26"/>
      <c r="V18" s="24">
        <f>V17/$AH$17</f>
        <v>0.16393442622950818</v>
      </c>
      <c r="W18" s="25">
        <f>W17/$AI$17</f>
        <v>0.14285714285714285</v>
      </c>
      <c r="X18" s="25">
        <f>X17/$AJ$17</f>
        <v>7.1428571428571425E-2</v>
      </c>
      <c r="Y18" s="26"/>
      <c r="Z18" s="24">
        <f>Z17/$AH$17</f>
        <v>0.13114754098360656</v>
      </c>
      <c r="AA18" s="25">
        <f>AA17/$AI$17</f>
        <v>0.10714285714285714</v>
      </c>
      <c r="AB18" s="25">
        <f>AB17/$AJ$17</f>
        <v>0.14285714285714285</v>
      </c>
      <c r="AC18" s="26"/>
      <c r="AD18" s="24"/>
      <c r="AE18" s="25"/>
      <c r="AF18" s="25"/>
      <c r="AG18" s="26"/>
      <c r="AH18" s="24">
        <f>AH17/$AH$17</f>
        <v>1</v>
      </c>
      <c r="AI18" s="25">
        <f>AI17/$AI$17</f>
        <v>1</v>
      </c>
      <c r="AJ18" s="25">
        <f>AJ17/$AJ$17</f>
        <v>1</v>
      </c>
      <c r="AK18" s="36"/>
      <c r="AL18" s="42"/>
      <c r="AM18" s="43"/>
      <c r="AN18" s="36"/>
    </row>
    <row r="19" spans="1:40" s="4" customFormat="1" ht="12" x14ac:dyDescent="0.3">
      <c r="A19" s="8"/>
      <c r="B19" s="27">
        <f>B17/E17</f>
        <v>0.5</v>
      </c>
      <c r="C19" s="28">
        <f>C17/E17</f>
        <v>0.2857142857142857</v>
      </c>
      <c r="D19" s="28">
        <f>D17/E17</f>
        <v>0.21428571428571427</v>
      </c>
      <c r="E19" s="29">
        <f>SUM(B19:D19)</f>
        <v>1</v>
      </c>
      <c r="F19" s="27">
        <f>F17/I17</f>
        <v>0.65</v>
      </c>
      <c r="G19" s="28">
        <f>G17/I17</f>
        <v>0.2</v>
      </c>
      <c r="H19" s="28">
        <f>H17/I17</f>
        <v>0.15</v>
      </c>
      <c r="I19" s="29">
        <f>SUM(F19:H19)</f>
        <v>1</v>
      </c>
      <c r="J19" s="27">
        <f>J17/M17</f>
        <v>0.73333333333333328</v>
      </c>
      <c r="K19" s="28">
        <f>K17/M17</f>
        <v>0.26666666666666666</v>
      </c>
      <c r="L19" s="28">
        <f>L17/M17</f>
        <v>0</v>
      </c>
      <c r="M19" s="29">
        <f>SUM(J19:L19)</f>
        <v>1</v>
      </c>
      <c r="N19" s="27">
        <f>N17/Q17</f>
        <v>0.53846153846153844</v>
      </c>
      <c r="O19" s="28">
        <f>O17/Q17</f>
        <v>0.46153846153846156</v>
      </c>
      <c r="P19" s="28">
        <f>P17/Q17</f>
        <v>0</v>
      </c>
      <c r="Q19" s="29">
        <f>SUM(N19:P19)</f>
        <v>1</v>
      </c>
      <c r="R19" s="27">
        <f>R17/U17</f>
        <v>0.55555555555555558</v>
      </c>
      <c r="S19" s="28">
        <f>S17/U17</f>
        <v>0.33333333333333331</v>
      </c>
      <c r="T19" s="28">
        <f>T17/U17</f>
        <v>0.1111111111111111</v>
      </c>
      <c r="U19" s="29">
        <f>SUM(R19:T19)</f>
        <v>1</v>
      </c>
      <c r="V19" s="27">
        <f>V17/Y17</f>
        <v>0.66666666666666663</v>
      </c>
      <c r="W19" s="28">
        <f>W17/Y17</f>
        <v>0.26666666666666666</v>
      </c>
      <c r="X19" s="28">
        <f>X17/Y17</f>
        <v>6.6666666666666666E-2</v>
      </c>
      <c r="Y19" s="29">
        <f>SUM(V19:X19)</f>
        <v>1</v>
      </c>
      <c r="Z19" s="27">
        <f>Z17/AC17</f>
        <v>0.61538461538461542</v>
      </c>
      <c r="AA19" s="28">
        <f>AA17/AC17</f>
        <v>0.23076923076923078</v>
      </c>
      <c r="AB19" s="28">
        <f>AB17/AC17</f>
        <v>0.15384615384615385</v>
      </c>
      <c r="AC19" s="29">
        <f>SUM(Z19:AB19)</f>
        <v>1</v>
      </c>
      <c r="AD19" s="27"/>
      <c r="AE19" s="28"/>
      <c r="AF19" s="28"/>
      <c r="AG19" s="29"/>
      <c r="AH19" s="37"/>
      <c r="AI19" s="38"/>
      <c r="AJ19" s="38"/>
      <c r="AK19" s="39"/>
      <c r="AL19" s="37"/>
      <c r="AM19" s="38"/>
      <c r="AN19" s="39"/>
    </row>
  </sheetData>
  <mergeCells count="10">
    <mergeCell ref="Z1:AC1"/>
    <mergeCell ref="AD1:AG1"/>
    <mergeCell ref="AH1:AK1"/>
    <mergeCell ref="AL1:AM1"/>
    <mergeCell ref="B1:E1"/>
    <mergeCell ref="F1:I1"/>
    <mergeCell ref="J1:M1"/>
    <mergeCell ref="N1:Q1"/>
    <mergeCell ref="R1:U1"/>
    <mergeCell ref="V1:Y1"/>
  </mergeCells>
  <conditionalFormatting sqref="A5:AN5 A6:A16 B7:AN16">
    <cfRule type="expression" dxfId="215" priority="5">
      <formula>MOD(ROW(),2)=1</formula>
    </cfRule>
  </conditionalFormatting>
  <conditionalFormatting sqref="A3:AH3">
    <cfRule type="expression" dxfId="214" priority="4">
      <formula>MOD(ROW(),2)=1</formula>
    </cfRule>
  </conditionalFormatting>
  <conditionalFormatting sqref="AI3:AN3">
    <cfRule type="expression" dxfId="213" priority="3">
      <formula>MOD(ROW(),2)=1</formula>
    </cfRule>
  </conditionalFormatting>
  <conditionalFormatting sqref="B6:AH6">
    <cfRule type="expression" dxfId="212" priority="2">
      <formula>MOD(ROW(),2)=1</formula>
    </cfRule>
  </conditionalFormatting>
  <conditionalFormatting sqref="AI6:AN6">
    <cfRule type="expression" dxfId="211" priority="1">
      <formula>MOD(ROW(),2)=1</formula>
    </cfRule>
  </conditionalFormatting>
  <pageMargins left="0.7" right="0.7" top="0.75" bottom="0.75" header="0.3" footer="0.3"/>
  <pageSetup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N11"/>
  <sheetViews>
    <sheetView workbookViewId="0">
      <pane ySplit="2" topLeftCell="A3" activePane="bottomLeft" state="frozenSplit"/>
      <selection pane="bottomLeft" activeCell="C5" sqref="C5"/>
    </sheetView>
  </sheetViews>
  <sheetFormatPr defaultRowHeight="14.5" x14ac:dyDescent="0.35"/>
  <cols>
    <col min="1" max="1" width="13.1796875" style="7" bestFit="1" customWidth="1"/>
    <col min="2" max="2" width="7.26953125" style="1" bestFit="1" customWidth="1"/>
    <col min="3" max="3" width="6.1796875" style="1" bestFit="1" customWidth="1"/>
    <col min="4" max="4" width="6.7265625" style="1" bestFit="1" customWidth="1"/>
    <col min="5" max="5" width="7" style="1" bestFit="1" customWidth="1"/>
    <col min="6" max="6" width="7.26953125" style="1" bestFit="1" customWidth="1"/>
    <col min="7" max="7" width="6.1796875" style="1" bestFit="1" customWidth="1"/>
    <col min="8" max="8" width="6.7265625" style="1" bestFit="1" customWidth="1"/>
    <col min="9" max="9" width="7" style="1" bestFit="1" customWidth="1"/>
    <col min="10" max="10" width="7.26953125" style="1" bestFit="1" customWidth="1"/>
    <col min="11" max="11" width="6.1796875" style="1" bestFit="1" customWidth="1"/>
    <col min="12" max="12" width="6.7265625" style="1" bestFit="1" customWidth="1"/>
    <col min="13" max="13" width="7" style="1" bestFit="1" customWidth="1"/>
    <col min="14" max="14" width="7.26953125" style="1" bestFit="1" customWidth="1"/>
    <col min="15" max="15" width="6.1796875" style="1" bestFit="1" customWidth="1"/>
    <col min="16" max="16" width="6.7265625" style="1" bestFit="1" customWidth="1"/>
    <col min="17" max="17" width="7" style="1" bestFit="1" customWidth="1"/>
    <col min="18" max="18" width="7.26953125" style="1" bestFit="1" customWidth="1"/>
    <col min="19" max="19" width="6.1796875" style="1" bestFit="1" customWidth="1"/>
    <col min="20" max="20" width="6.7265625" style="1" bestFit="1" customWidth="1"/>
    <col min="21" max="21" width="7" style="1" bestFit="1" customWidth="1"/>
    <col min="22" max="22" width="7.26953125" style="1" bestFit="1" customWidth="1"/>
    <col min="23" max="23" width="6.1796875" style="1" bestFit="1" customWidth="1"/>
    <col min="24" max="24" width="6.7265625" style="1" bestFit="1" customWidth="1"/>
    <col min="25" max="25" width="7" style="1" bestFit="1" customWidth="1"/>
    <col min="26" max="26" width="7.26953125" style="1" bestFit="1" customWidth="1"/>
    <col min="27" max="27" width="6.1796875" style="1" bestFit="1" customWidth="1"/>
    <col min="28" max="28" width="6.7265625" style="1" bestFit="1" customWidth="1"/>
    <col min="29" max="29" width="7" style="1" bestFit="1" customWidth="1"/>
    <col min="30" max="33" width="7" style="1" customWidth="1"/>
    <col min="34" max="34" width="7.26953125" style="2" bestFit="1" customWidth="1"/>
    <col min="35" max="36" width="7" style="2" bestFit="1" customWidth="1"/>
    <col min="37" max="37" width="5.453125" style="2" bestFit="1" customWidth="1"/>
    <col min="38" max="38" width="8.453125" style="2" bestFit="1" customWidth="1"/>
    <col min="39" max="39" width="8" style="2" bestFit="1" customWidth="1"/>
    <col min="40" max="40" width="8" style="3" bestFit="1" customWidth="1"/>
  </cols>
  <sheetData>
    <row r="1" spans="1:40" s="11" customFormat="1" x14ac:dyDescent="0.35">
      <c r="A1" s="10"/>
      <c r="B1" s="1775" t="s">
        <v>13</v>
      </c>
      <c r="C1" s="1776"/>
      <c r="D1" s="1776"/>
      <c r="E1" s="1777"/>
      <c r="F1" s="1775" t="s">
        <v>12</v>
      </c>
      <c r="G1" s="1776"/>
      <c r="H1" s="1776"/>
      <c r="I1" s="1777"/>
      <c r="J1" s="1775" t="s">
        <v>4</v>
      </c>
      <c r="K1" s="1776"/>
      <c r="L1" s="1776"/>
      <c r="M1" s="1777"/>
      <c r="N1" s="1775" t="s">
        <v>5</v>
      </c>
      <c r="O1" s="1776"/>
      <c r="P1" s="1776"/>
      <c r="Q1" s="1777"/>
      <c r="R1" s="1775" t="s">
        <v>6</v>
      </c>
      <c r="S1" s="1776"/>
      <c r="T1" s="1776"/>
      <c r="U1" s="1777"/>
      <c r="V1" s="1775" t="s">
        <v>8</v>
      </c>
      <c r="W1" s="1776"/>
      <c r="X1" s="1776"/>
      <c r="Y1" s="1777"/>
      <c r="Z1" s="1775" t="s">
        <v>7</v>
      </c>
      <c r="AA1" s="1776"/>
      <c r="AB1" s="1776"/>
      <c r="AC1" s="1777"/>
      <c r="AD1" s="1775" t="s">
        <v>21</v>
      </c>
      <c r="AE1" s="1776"/>
      <c r="AF1" s="1776"/>
      <c r="AG1" s="1777"/>
      <c r="AH1" s="1778" t="s">
        <v>15</v>
      </c>
      <c r="AI1" s="1779"/>
      <c r="AJ1" s="1779"/>
      <c r="AK1" s="1780"/>
      <c r="AL1" s="1778" t="s">
        <v>16</v>
      </c>
      <c r="AM1" s="1781"/>
      <c r="AN1" s="40" t="s">
        <v>18</v>
      </c>
    </row>
    <row r="2" spans="1:40" s="11" customFormat="1" x14ac:dyDescent="0.35">
      <c r="A2" s="54" t="s">
        <v>32</v>
      </c>
      <c r="B2" s="12" t="s">
        <v>14</v>
      </c>
      <c r="C2" s="13" t="s">
        <v>2</v>
      </c>
      <c r="D2" s="13" t="s">
        <v>16</v>
      </c>
      <c r="E2" s="14" t="s">
        <v>10</v>
      </c>
      <c r="F2" s="12" t="s">
        <v>14</v>
      </c>
      <c r="G2" s="13" t="s">
        <v>2</v>
      </c>
      <c r="H2" s="13" t="s">
        <v>16</v>
      </c>
      <c r="I2" s="14" t="s">
        <v>10</v>
      </c>
      <c r="J2" s="12" t="s">
        <v>14</v>
      </c>
      <c r="K2" s="13" t="s">
        <v>2</v>
      </c>
      <c r="L2" s="13" t="s">
        <v>16</v>
      </c>
      <c r="M2" s="14" t="s">
        <v>10</v>
      </c>
      <c r="N2" s="12" t="s">
        <v>14</v>
      </c>
      <c r="O2" s="13" t="s">
        <v>2</v>
      </c>
      <c r="P2" s="13" t="s">
        <v>16</v>
      </c>
      <c r="Q2" s="14" t="s">
        <v>10</v>
      </c>
      <c r="R2" s="12" t="s">
        <v>14</v>
      </c>
      <c r="S2" s="13" t="s">
        <v>2</v>
      </c>
      <c r="T2" s="13" t="s">
        <v>16</v>
      </c>
      <c r="U2" s="14" t="s">
        <v>10</v>
      </c>
      <c r="V2" s="15" t="s">
        <v>14</v>
      </c>
      <c r="W2" s="16" t="s">
        <v>2</v>
      </c>
      <c r="X2" s="16" t="s">
        <v>16</v>
      </c>
      <c r="Y2" s="17" t="s">
        <v>10</v>
      </c>
      <c r="Z2" s="15" t="s">
        <v>14</v>
      </c>
      <c r="AA2" s="16" t="s">
        <v>2</v>
      </c>
      <c r="AB2" s="16" t="s">
        <v>16</v>
      </c>
      <c r="AC2" s="17" t="s">
        <v>10</v>
      </c>
      <c r="AD2" s="15" t="s">
        <v>14</v>
      </c>
      <c r="AE2" s="16" t="s">
        <v>2</v>
      </c>
      <c r="AF2" s="16" t="s">
        <v>16</v>
      </c>
      <c r="AG2" s="17" t="s">
        <v>10</v>
      </c>
      <c r="AH2" s="30" t="s">
        <v>14</v>
      </c>
      <c r="AI2" s="31" t="s">
        <v>2</v>
      </c>
      <c r="AJ2" s="31" t="s">
        <v>16</v>
      </c>
      <c r="AK2" s="32" t="s">
        <v>10</v>
      </c>
      <c r="AL2" s="30" t="s">
        <v>17</v>
      </c>
      <c r="AM2" s="31" t="s">
        <v>9</v>
      </c>
      <c r="AN2" s="32" t="s">
        <v>9</v>
      </c>
    </row>
    <row r="3" spans="1:40" x14ac:dyDescent="0.35">
      <c r="A3" s="9" t="s">
        <v>20</v>
      </c>
      <c r="B3" s="18">
        <v>7</v>
      </c>
      <c r="C3" s="19">
        <v>4</v>
      </c>
      <c r="D3" s="19">
        <v>3</v>
      </c>
      <c r="E3" s="20">
        <f>SUM(B3:D3)</f>
        <v>14</v>
      </c>
      <c r="F3" s="18">
        <v>13</v>
      </c>
      <c r="G3" s="19">
        <v>4</v>
      </c>
      <c r="H3" s="19">
        <v>3</v>
      </c>
      <c r="I3" s="20">
        <f>SUM(F3:H3)</f>
        <v>20</v>
      </c>
      <c r="J3" s="18">
        <v>11</v>
      </c>
      <c r="K3" s="19">
        <v>0</v>
      </c>
      <c r="L3" s="19">
        <v>0</v>
      </c>
      <c r="M3" s="20">
        <f>SUM(J3:L3)</f>
        <v>11</v>
      </c>
      <c r="N3" s="18">
        <v>7</v>
      </c>
      <c r="O3" s="19">
        <v>6</v>
      </c>
      <c r="P3" s="19">
        <v>0</v>
      </c>
      <c r="Q3" s="20">
        <f>SUM(N3:P3)</f>
        <v>13</v>
      </c>
      <c r="R3" s="18">
        <v>5</v>
      </c>
      <c r="S3" s="19">
        <v>3</v>
      </c>
      <c r="T3" s="19">
        <v>1</v>
      </c>
      <c r="U3" s="20">
        <f>SUM(R3:T3)</f>
        <v>9</v>
      </c>
      <c r="V3" s="18">
        <v>10</v>
      </c>
      <c r="W3" s="19">
        <v>4</v>
      </c>
      <c r="X3" s="19">
        <v>1</v>
      </c>
      <c r="Y3" s="20">
        <f>SUM(V3:X3)</f>
        <v>15</v>
      </c>
      <c r="Z3" s="18">
        <v>8</v>
      </c>
      <c r="AA3" s="19">
        <v>3</v>
      </c>
      <c r="AB3" s="19">
        <v>2</v>
      </c>
      <c r="AC3" s="20">
        <f>SUM(Z3:AB3)</f>
        <v>13</v>
      </c>
      <c r="AD3" s="18">
        <v>0</v>
      </c>
      <c r="AE3" s="19">
        <v>0</v>
      </c>
      <c r="AF3" s="19">
        <v>4</v>
      </c>
      <c r="AG3" s="20">
        <f>SUM(AD3:AF3)</f>
        <v>4</v>
      </c>
      <c r="AH3" s="33">
        <f>IF((B3+J3+N3+R3+F3+V3+Z3)&gt;0,(B3+J3+N3+R3+F3+V3+Z3+AD3),"")</f>
        <v>61</v>
      </c>
      <c r="AI3" s="34">
        <f>IF((C3+K3+O3+S3+G3+W3+AA3)&gt;0,(C3+K3+O3+S3+G3+W3+AA3+AE3),"")</f>
        <v>24</v>
      </c>
      <c r="AJ3" s="34">
        <f>IF((D3+L3+P3+T3+H3+X3+AB3)&gt;0,(D3+L3+P3+T3+H3+X3+AB3+AF3),"")</f>
        <v>14</v>
      </c>
      <c r="AK3" s="35">
        <f>SUM(AH3:AI3)</f>
        <v>85</v>
      </c>
      <c r="AL3" s="33">
        <v>12</v>
      </c>
      <c r="AM3" s="34">
        <v>1</v>
      </c>
      <c r="AN3" s="41">
        <v>0</v>
      </c>
    </row>
    <row r="4" spans="1:40" x14ac:dyDescent="0.35">
      <c r="A4" s="44"/>
      <c r="B4" s="45"/>
      <c r="C4" s="46"/>
      <c r="D4" s="46"/>
      <c r="E4" s="47"/>
      <c r="F4" s="45"/>
      <c r="G4" s="46"/>
      <c r="H4" s="46"/>
      <c r="I4" s="47"/>
      <c r="J4" s="48"/>
      <c r="K4" s="49"/>
      <c r="L4" s="49"/>
      <c r="M4" s="50"/>
      <c r="N4" s="48"/>
      <c r="O4" s="49"/>
      <c r="P4" s="49"/>
      <c r="Q4" s="50"/>
      <c r="R4" s="48"/>
      <c r="S4" s="49"/>
      <c r="T4" s="49"/>
      <c r="U4" s="50"/>
      <c r="V4" s="48"/>
      <c r="W4" s="49"/>
      <c r="X4" s="49"/>
      <c r="Y4" s="50"/>
      <c r="Z4" s="48"/>
      <c r="AA4" s="49"/>
      <c r="AB4" s="49"/>
      <c r="AC4" s="50"/>
      <c r="AD4" s="48"/>
      <c r="AE4" s="49"/>
      <c r="AF4" s="49"/>
      <c r="AG4" s="50"/>
      <c r="AH4" s="51"/>
      <c r="AI4" s="52"/>
      <c r="AJ4" s="52"/>
      <c r="AK4" s="53"/>
      <c r="AL4" s="51"/>
      <c r="AM4" s="52"/>
      <c r="AN4" s="53"/>
    </row>
    <row r="5" spans="1:40" x14ac:dyDescent="0.35">
      <c r="A5" s="6">
        <v>1</v>
      </c>
      <c r="B5" s="18">
        <v>7</v>
      </c>
      <c r="C5" s="19">
        <v>4</v>
      </c>
      <c r="D5" s="19">
        <v>3</v>
      </c>
      <c r="E5" s="20">
        <f>SUM(B5:D5)</f>
        <v>14</v>
      </c>
      <c r="F5" s="18">
        <v>13</v>
      </c>
      <c r="G5" s="19">
        <v>4</v>
      </c>
      <c r="H5" s="19">
        <v>3</v>
      </c>
      <c r="I5" s="20">
        <f>SUM(F5:H5)</f>
        <v>20</v>
      </c>
      <c r="J5" s="18">
        <v>11</v>
      </c>
      <c r="K5" s="19">
        <v>4</v>
      </c>
      <c r="L5" s="19">
        <v>0</v>
      </c>
      <c r="M5" s="20">
        <f>SUM(J5:L5)</f>
        <v>15</v>
      </c>
      <c r="N5" s="18">
        <v>7</v>
      </c>
      <c r="O5" s="19">
        <v>6</v>
      </c>
      <c r="P5" s="19">
        <v>0</v>
      </c>
      <c r="Q5" s="20">
        <f>SUM(N5:P5)</f>
        <v>13</v>
      </c>
      <c r="R5" s="18">
        <v>5</v>
      </c>
      <c r="S5" s="19">
        <v>3</v>
      </c>
      <c r="T5" s="19">
        <v>1</v>
      </c>
      <c r="U5" s="20">
        <f>SUM(R5:T5)</f>
        <v>9</v>
      </c>
      <c r="V5" s="18">
        <v>10</v>
      </c>
      <c r="W5" s="19">
        <v>4</v>
      </c>
      <c r="X5" s="19">
        <v>1</v>
      </c>
      <c r="Y5" s="20">
        <f>SUM(V5:X5)</f>
        <v>15</v>
      </c>
      <c r="Z5" s="18">
        <v>8</v>
      </c>
      <c r="AA5" s="19">
        <v>3</v>
      </c>
      <c r="AB5" s="19">
        <v>2</v>
      </c>
      <c r="AC5" s="20">
        <f>SUM(Z5:AB5)</f>
        <v>13</v>
      </c>
      <c r="AD5" s="18">
        <v>0</v>
      </c>
      <c r="AE5" s="19">
        <v>0</v>
      </c>
      <c r="AF5" s="19">
        <v>4</v>
      </c>
      <c r="AG5" s="20">
        <f>SUM(AD5:AF5)</f>
        <v>4</v>
      </c>
      <c r="AH5" s="33">
        <f>IF((B5+J5+N5+R5+F5+V5+Z5)&gt;0,(B5+J5+N5+R5+F5+V5+Z5+AD5),"")</f>
        <v>61</v>
      </c>
      <c r="AI5" s="34">
        <f>IF((C5+K5+O5+S5+G5+W5+AA5)&gt;0,(C5+K5+O5+S5+G5+W5+AA5+AE5),"")</f>
        <v>28</v>
      </c>
      <c r="AJ5" s="34">
        <f>IF((D5+L5+P5+T5+H5+X5+AB5)&gt;0,(D5+L5+P5+T5+H5+X5+AB5+AF5),"")</f>
        <v>14</v>
      </c>
      <c r="AK5" s="35">
        <f>SUM(AH5:AI5)</f>
        <v>89</v>
      </c>
      <c r="AL5" s="33">
        <v>12</v>
      </c>
      <c r="AM5" s="34">
        <v>1</v>
      </c>
      <c r="AN5" s="41">
        <v>0</v>
      </c>
    </row>
    <row r="6" spans="1:40" x14ac:dyDescent="0.35">
      <c r="A6" s="6">
        <f>A5+1</f>
        <v>2</v>
      </c>
      <c r="B6" s="18"/>
      <c r="C6" s="19"/>
      <c r="D6" s="19"/>
      <c r="E6" s="20"/>
      <c r="F6" s="18"/>
      <c r="G6" s="19"/>
      <c r="H6" s="19"/>
      <c r="I6" s="20"/>
      <c r="J6" s="18"/>
      <c r="K6" s="19"/>
      <c r="L6" s="19"/>
      <c r="M6" s="20"/>
      <c r="N6" s="18"/>
      <c r="O6" s="19"/>
      <c r="P6" s="19"/>
      <c r="Q6" s="20"/>
      <c r="R6" s="18"/>
      <c r="S6" s="19"/>
      <c r="T6" s="19"/>
      <c r="U6" s="20"/>
      <c r="V6" s="18"/>
      <c r="W6" s="19"/>
      <c r="X6" s="19"/>
      <c r="Y6" s="20"/>
      <c r="Z6" s="18"/>
      <c r="AA6" s="19"/>
      <c r="AB6" s="19"/>
      <c r="AC6" s="20"/>
      <c r="AD6" s="18"/>
      <c r="AE6" s="19"/>
      <c r="AF6" s="19"/>
      <c r="AG6" s="20"/>
      <c r="AH6" s="33"/>
      <c r="AI6" s="34"/>
      <c r="AJ6" s="34"/>
      <c r="AK6" s="35"/>
      <c r="AL6" s="33"/>
      <c r="AM6" s="34"/>
      <c r="AN6" s="41"/>
    </row>
    <row r="7" spans="1:40" x14ac:dyDescent="0.35">
      <c r="A7" s="6">
        <f>A6+1</f>
        <v>3</v>
      </c>
      <c r="B7" s="18"/>
      <c r="C7" s="19" t="str">
        <f>IF(E7&lt;&gt;"",E7-B7,"")</f>
        <v/>
      </c>
      <c r="D7" s="19"/>
      <c r="E7" s="20"/>
      <c r="F7" s="18"/>
      <c r="G7" s="19" t="str">
        <f>IF(I7&lt;&gt;"",I7-F7,"")</f>
        <v/>
      </c>
      <c r="H7" s="19"/>
      <c r="I7" s="20"/>
      <c r="J7" s="18"/>
      <c r="K7" s="19" t="str">
        <f>IF(M7&lt;&gt;"",M7-J7,"")</f>
        <v/>
      </c>
      <c r="L7" s="19"/>
      <c r="M7" s="20"/>
      <c r="N7" s="18"/>
      <c r="O7" s="19" t="str">
        <f>IF(Q7&lt;&gt;"",Q7-N7,"")</f>
        <v/>
      </c>
      <c r="P7" s="19"/>
      <c r="Q7" s="20"/>
      <c r="R7" s="18"/>
      <c r="S7" s="19" t="str">
        <f>IF(U7&lt;&gt;"",U7-R7,"")</f>
        <v/>
      </c>
      <c r="T7" s="19"/>
      <c r="U7" s="20"/>
      <c r="V7" s="18"/>
      <c r="W7" s="19" t="str">
        <f>IF(Y7&lt;&gt;"",Y7-V7,"")</f>
        <v/>
      </c>
      <c r="X7" s="19"/>
      <c r="Y7" s="20"/>
      <c r="Z7" s="18"/>
      <c r="AA7" s="19" t="str">
        <f>IF(AC7&lt;&gt;"",AC7-Z7,"")</f>
        <v/>
      </c>
      <c r="AB7" s="19"/>
      <c r="AC7" s="20"/>
      <c r="AD7" s="18"/>
      <c r="AE7" s="19"/>
      <c r="AF7" s="19"/>
      <c r="AG7" s="20"/>
      <c r="AH7" s="33"/>
      <c r="AI7" s="34"/>
      <c r="AJ7" s="34"/>
      <c r="AK7" s="35"/>
      <c r="AL7" s="33"/>
      <c r="AM7" s="34"/>
      <c r="AN7" s="41"/>
    </row>
    <row r="8" spans="1:40" x14ac:dyDescent="0.35">
      <c r="A8" s="6">
        <v>4</v>
      </c>
      <c r="B8" s="18"/>
      <c r="C8" s="19" t="str">
        <f>IF(E8&lt;&gt;"",E8-B8,"")</f>
        <v/>
      </c>
      <c r="D8" s="19"/>
      <c r="E8" s="20"/>
      <c r="F8" s="18"/>
      <c r="G8" s="19" t="str">
        <f>IF(I8&lt;&gt;"",I8-F8,"")</f>
        <v/>
      </c>
      <c r="H8" s="19"/>
      <c r="I8" s="20"/>
      <c r="J8" s="18"/>
      <c r="K8" s="19" t="str">
        <f>IF(M8&lt;&gt;"",M8-J8,"")</f>
        <v/>
      </c>
      <c r="L8" s="19"/>
      <c r="M8" s="20"/>
      <c r="N8" s="18"/>
      <c r="O8" s="19" t="str">
        <f>IF(Q8&lt;&gt;"",Q8-N8,"")</f>
        <v/>
      </c>
      <c r="P8" s="19"/>
      <c r="Q8" s="20"/>
      <c r="R8" s="18"/>
      <c r="S8" s="19" t="str">
        <f>IF(U8&lt;&gt;"",U8-R8,"")</f>
        <v/>
      </c>
      <c r="T8" s="19"/>
      <c r="U8" s="20"/>
      <c r="V8" s="18"/>
      <c r="W8" s="19" t="str">
        <f>IF(Y8&lt;&gt;"",Y8-V8,"")</f>
        <v/>
      </c>
      <c r="X8" s="19"/>
      <c r="Y8" s="20"/>
      <c r="Z8" s="18"/>
      <c r="AA8" s="19" t="str">
        <f>IF(AC8&lt;&gt;"",AC8-Z8,"")</f>
        <v/>
      </c>
      <c r="AB8" s="19"/>
      <c r="AC8" s="20"/>
      <c r="AD8" s="18"/>
      <c r="AE8" s="19"/>
      <c r="AF8" s="19"/>
      <c r="AG8" s="20"/>
      <c r="AH8" s="33"/>
      <c r="AI8" s="34"/>
      <c r="AJ8" s="34"/>
      <c r="AK8" s="35"/>
      <c r="AL8" s="33"/>
      <c r="AM8" s="34"/>
      <c r="AN8" s="41"/>
    </row>
    <row r="9" spans="1:40" s="5" customFormat="1" ht="12" x14ac:dyDescent="0.3">
      <c r="A9" s="55" t="s">
        <v>33</v>
      </c>
      <c r="B9" s="21">
        <f t="shared" ref="B9:AN9" si="0">SUM(B5:B8)</f>
        <v>7</v>
      </c>
      <c r="C9" s="22">
        <f t="shared" si="0"/>
        <v>4</v>
      </c>
      <c r="D9" s="22">
        <f t="shared" si="0"/>
        <v>3</v>
      </c>
      <c r="E9" s="23">
        <f t="shared" si="0"/>
        <v>14</v>
      </c>
      <c r="F9" s="21">
        <f t="shared" si="0"/>
        <v>13</v>
      </c>
      <c r="G9" s="22">
        <f t="shared" si="0"/>
        <v>4</v>
      </c>
      <c r="H9" s="22">
        <f t="shared" si="0"/>
        <v>3</v>
      </c>
      <c r="I9" s="23">
        <f t="shared" si="0"/>
        <v>20</v>
      </c>
      <c r="J9" s="21">
        <f t="shared" si="0"/>
        <v>11</v>
      </c>
      <c r="K9" s="22">
        <f t="shared" si="0"/>
        <v>4</v>
      </c>
      <c r="L9" s="22">
        <f t="shared" si="0"/>
        <v>0</v>
      </c>
      <c r="M9" s="23">
        <f t="shared" si="0"/>
        <v>15</v>
      </c>
      <c r="N9" s="21">
        <f t="shared" si="0"/>
        <v>7</v>
      </c>
      <c r="O9" s="22">
        <f t="shared" si="0"/>
        <v>6</v>
      </c>
      <c r="P9" s="22">
        <f t="shared" si="0"/>
        <v>0</v>
      </c>
      <c r="Q9" s="23">
        <f t="shared" si="0"/>
        <v>13</v>
      </c>
      <c r="R9" s="21">
        <f t="shared" si="0"/>
        <v>5</v>
      </c>
      <c r="S9" s="22">
        <f t="shared" si="0"/>
        <v>3</v>
      </c>
      <c r="T9" s="22">
        <f t="shared" si="0"/>
        <v>1</v>
      </c>
      <c r="U9" s="23">
        <f t="shared" si="0"/>
        <v>9</v>
      </c>
      <c r="V9" s="21">
        <f t="shared" si="0"/>
        <v>10</v>
      </c>
      <c r="W9" s="22">
        <f t="shared" si="0"/>
        <v>4</v>
      </c>
      <c r="X9" s="22">
        <f t="shared" si="0"/>
        <v>1</v>
      </c>
      <c r="Y9" s="23">
        <f t="shared" si="0"/>
        <v>15</v>
      </c>
      <c r="Z9" s="21">
        <f t="shared" si="0"/>
        <v>8</v>
      </c>
      <c r="AA9" s="22">
        <f t="shared" si="0"/>
        <v>3</v>
      </c>
      <c r="AB9" s="22">
        <f t="shared" si="0"/>
        <v>2</v>
      </c>
      <c r="AC9" s="23">
        <f t="shared" si="0"/>
        <v>13</v>
      </c>
      <c r="AD9" s="21">
        <f t="shared" si="0"/>
        <v>0</v>
      </c>
      <c r="AE9" s="22">
        <f t="shared" si="0"/>
        <v>0</v>
      </c>
      <c r="AF9" s="22">
        <f t="shared" si="0"/>
        <v>4</v>
      </c>
      <c r="AG9" s="23">
        <f t="shared" si="0"/>
        <v>4</v>
      </c>
      <c r="AH9" s="21">
        <f t="shared" si="0"/>
        <v>61</v>
      </c>
      <c r="AI9" s="22">
        <f t="shared" si="0"/>
        <v>28</v>
      </c>
      <c r="AJ9" s="22">
        <f t="shared" si="0"/>
        <v>14</v>
      </c>
      <c r="AK9" s="23">
        <f t="shared" si="0"/>
        <v>89</v>
      </c>
      <c r="AL9" s="21">
        <f t="shared" si="0"/>
        <v>12</v>
      </c>
      <c r="AM9" s="22">
        <f t="shared" si="0"/>
        <v>1</v>
      </c>
      <c r="AN9" s="23">
        <f t="shared" si="0"/>
        <v>0</v>
      </c>
    </row>
    <row r="10" spans="1:40" s="4" customFormat="1" ht="12" x14ac:dyDescent="0.3">
      <c r="A10" s="55" t="s">
        <v>19</v>
      </c>
      <c r="B10" s="24">
        <f>B9/$AH$9</f>
        <v>0.11475409836065574</v>
      </c>
      <c r="C10" s="25">
        <f>C9/$AI$9</f>
        <v>0.14285714285714285</v>
      </c>
      <c r="D10" s="25">
        <f>D9/$AJ$9</f>
        <v>0.21428571428571427</v>
      </c>
      <c r="E10" s="26">
        <f>E9/$AK$9</f>
        <v>0.15730337078651685</v>
      </c>
      <c r="F10" s="24">
        <f>F9/$AH$9</f>
        <v>0.21311475409836064</v>
      </c>
      <c r="G10" s="25">
        <f>G9/$AI$9</f>
        <v>0.14285714285714285</v>
      </c>
      <c r="H10" s="25">
        <f>H9/$AJ$9</f>
        <v>0.21428571428571427</v>
      </c>
      <c r="I10" s="26"/>
      <c r="J10" s="24">
        <f>J9/$AH$9</f>
        <v>0.18032786885245902</v>
      </c>
      <c r="K10" s="25">
        <f>K9/$AI$9</f>
        <v>0.14285714285714285</v>
      </c>
      <c r="L10" s="25">
        <f>L9/$AJ$9</f>
        <v>0</v>
      </c>
      <c r="M10" s="26">
        <f>M9/$AK$9</f>
        <v>0.16853932584269662</v>
      </c>
      <c r="N10" s="24">
        <f>N9/$AH$9</f>
        <v>0.11475409836065574</v>
      </c>
      <c r="O10" s="25">
        <f>O9/$AI$9</f>
        <v>0.21428571428571427</v>
      </c>
      <c r="P10" s="25">
        <f>P9/$AJ$9</f>
        <v>0</v>
      </c>
      <c r="Q10" s="26"/>
      <c r="R10" s="24">
        <f>R9/$AH$9</f>
        <v>8.1967213114754092E-2</v>
      </c>
      <c r="S10" s="25">
        <f>S9/$AI$9</f>
        <v>0.10714285714285714</v>
      </c>
      <c r="T10" s="25">
        <f>T9/$AJ$9</f>
        <v>7.1428571428571425E-2</v>
      </c>
      <c r="U10" s="26"/>
      <c r="V10" s="24">
        <f>V9/$AH$9</f>
        <v>0.16393442622950818</v>
      </c>
      <c r="W10" s="25">
        <f>W9/$AI$9</f>
        <v>0.14285714285714285</v>
      </c>
      <c r="X10" s="25">
        <f>X9/$AJ$9</f>
        <v>7.1428571428571425E-2</v>
      </c>
      <c r="Y10" s="26"/>
      <c r="Z10" s="24">
        <f>Z9/$AH$9</f>
        <v>0.13114754098360656</v>
      </c>
      <c r="AA10" s="25">
        <f>AA9/$AI$9</f>
        <v>0.10714285714285714</v>
      </c>
      <c r="AB10" s="25">
        <f>AB9/$AJ$9</f>
        <v>0.14285714285714285</v>
      </c>
      <c r="AC10" s="26"/>
      <c r="AD10" s="24"/>
      <c r="AE10" s="25"/>
      <c r="AF10" s="25"/>
      <c r="AG10" s="26"/>
      <c r="AH10" s="24">
        <f>AH9/$AH$9</f>
        <v>1</v>
      </c>
      <c r="AI10" s="25">
        <f>AI9/$AI$9</f>
        <v>1</v>
      </c>
      <c r="AJ10" s="25">
        <f>AJ9/$AJ$9</f>
        <v>1</v>
      </c>
      <c r="AK10" s="36"/>
      <c r="AL10" s="42"/>
      <c r="AM10" s="43"/>
      <c r="AN10" s="36"/>
    </row>
    <row r="11" spans="1:40" s="4" customFormat="1" ht="12" x14ac:dyDescent="0.3">
      <c r="A11" s="8"/>
      <c r="B11" s="27">
        <f>B9/E9</f>
        <v>0.5</v>
      </c>
      <c r="C11" s="28">
        <f>C9/E9</f>
        <v>0.2857142857142857</v>
      </c>
      <c r="D11" s="28">
        <f>D9/E9</f>
        <v>0.21428571428571427</v>
      </c>
      <c r="E11" s="29">
        <f>SUM(B11:D11)</f>
        <v>1</v>
      </c>
      <c r="F11" s="27">
        <f>F9/I9</f>
        <v>0.65</v>
      </c>
      <c r="G11" s="28">
        <f>G9/I9</f>
        <v>0.2</v>
      </c>
      <c r="H11" s="28">
        <f>H9/I9</f>
        <v>0.15</v>
      </c>
      <c r="I11" s="29">
        <f>SUM(F11:H11)</f>
        <v>1</v>
      </c>
      <c r="J11" s="27">
        <f>J9/M9</f>
        <v>0.73333333333333328</v>
      </c>
      <c r="K11" s="28">
        <f>K9/M9</f>
        <v>0.26666666666666666</v>
      </c>
      <c r="L11" s="28">
        <f>L9/M9</f>
        <v>0</v>
      </c>
      <c r="M11" s="29">
        <f>SUM(J11:L11)</f>
        <v>1</v>
      </c>
      <c r="N11" s="27">
        <f>N9/Q9</f>
        <v>0.53846153846153844</v>
      </c>
      <c r="O11" s="28">
        <f>O9/Q9</f>
        <v>0.46153846153846156</v>
      </c>
      <c r="P11" s="28">
        <f>P9/Q9</f>
        <v>0</v>
      </c>
      <c r="Q11" s="29">
        <f>SUM(N11:P11)</f>
        <v>1</v>
      </c>
      <c r="R11" s="27">
        <f>R9/U9</f>
        <v>0.55555555555555558</v>
      </c>
      <c r="S11" s="28">
        <f>S9/U9</f>
        <v>0.33333333333333331</v>
      </c>
      <c r="T11" s="28">
        <f>T9/U9</f>
        <v>0.1111111111111111</v>
      </c>
      <c r="U11" s="29">
        <f>SUM(R11:T11)</f>
        <v>1</v>
      </c>
      <c r="V11" s="27">
        <f>V9/Y9</f>
        <v>0.66666666666666663</v>
      </c>
      <c r="W11" s="28">
        <f>W9/Y9</f>
        <v>0.26666666666666666</v>
      </c>
      <c r="X11" s="28">
        <f>X9/Y9</f>
        <v>6.6666666666666666E-2</v>
      </c>
      <c r="Y11" s="29">
        <f>SUM(V11:X11)</f>
        <v>1</v>
      </c>
      <c r="Z11" s="27">
        <f>Z9/AC9</f>
        <v>0.61538461538461542</v>
      </c>
      <c r="AA11" s="28">
        <f>AA9/AC9</f>
        <v>0.23076923076923078</v>
      </c>
      <c r="AB11" s="28">
        <f>AB9/AC9</f>
        <v>0.15384615384615385</v>
      </c>
      <c r="AC11" s="29">
        <f>SUM(Z11:AB11)</f>
        <v>1</v>
      </c>
      <c r="AD11" s="27"/>
      <c r="AE11" s="28"/>
      <c r="AF11" s="28"/>
      <c r="AG11" s="29"/>
      <c r="AH11" s="37"/>
      <c r="AI11" s="38"/>
      <c r="AJ11" s="38"/>
      <c r="AK11" s="39"/>
      <c r="AL11" s="37"/>
      <c r="AM11" s="38"/>
      <c r="AN11" s="39"/>
    </row>
  </sheetData>
  <mergeCells count="10">
    <mergeCell ref="Z1:AC1"/>
    <mergeCell ref="AD1:AG1"/>
    <mergeCell ref="AH1:AK1"/>
    <mergeCell ref="AL1:AM1"/>
    <mergeCell ref="B1:E1"/>
    <mergeCell ref="F1:I1"/>
    <mergeCell ref="J1:M1"/>
    <mergeCell ref="N1:Q1"/>
    <mergeCell ref="R1:U1"/>
    <mergeCell ref="V1:Y1"/>
  </mergeCells>
  <conditionalFormatting sqref="A5:AN5 A6:A8 B7:AN8">
    <cfRule type="expression" dxfId="210" priority="5">
      <formula>MOD(ROW(),2)=1</formula>
    </cfRule>
  </conditionalFormatting>
  <conditionalFormatting sqref="A3:AH3">
    <cfRule type="expression" dxfId="209" priority="4">
      <formula>MOD(ROW(),2)=1</formula>
    </cfRule>
  </conditionalFormatting>
  <conditionalFormatting sqref="AI3:AN3">
    <cfRule type="expression" dxfId="208" priority="3">
      <formula>MOD(ROW(),2)=1</formula>
    </cfRule>
  </conditionalFormatting>
  <conditionalFormatting sqref="B6:AH6">
    <cfRule type="expression" dxfId="207" priority="2">
      <formula>MOD(ROW(),2)=1</formula>
    </cfRule>
  </conditionalFormatting>
  <conditionalFormatting sqref="AI6:AN6">
    <cfRule type="expression" dxfId="206" priority="1">
      <formula>MOD(ROW(),2)=1</formula>
    </cfRule>
  </conditionalFormatting>
  <pageMargins left="0.7" right="0.7" top="0.75" bottom="0.75" header="0.3" footer="0.3"/>
  <pageSetup orientation="portrait" horizont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S97"/>
  <sheetViews>
    <sheetView zoomScaleNormal="100" workbookViewId="0">
      <selection activeCell="T45" sqref="T45"/>
    </sheetView>
  </sheetViews>
  <sheetFormatPr defaultColWidth="9.1796875" defaultRowHeight="13" x14ac:dyDescent="0.3"/>
  <cols>
    <col min="1" max="1" width="14.7265625" style="65" customWidth="1"/>
    <col min="2" max="2" width="10" style="74" customWidth="1"/>
    <col min="3" max="3" width="7.7265625" style="56" bestFit="1" customWidth="1"/>
    <col min="4" max="4" width="8.1796875" style="117" bestFit="1" customWidth="1"/>
    <col min="5" max="5" width="9.7265625" style="117" bestFit="1" customWidth="1"/>
    <col min="6" max="6" width="10.26953125" style="117" customWidth="1"/>
    <col min="7" max="7" width="8.1796875" style="56" bestFit="1" customWidth="1"/>
    <col min="8" max="8" width="8.1796875" style="117" bestFit="1" customWidth="1"/>
    <col min="9" max="9" width="8.26953125" style="117" bestFit="1" customWidth="1"/>
    <col min="10" max="10" width="6.81640625" style="117" customWidth="1"/>
    <col min="11" max="11" width="7.7265625" style="117" bestFit="1" customWidth="1"/>
    <col min="12" max="12" width="9.453125" style="56" bestFit="1" customWidth="1"/>
    <col min="13" max="15" width="7.453125" style="56" customWidth="1"/>
    <col min="16" max="19" width="9.1796875" style="117"/>
    <col min="20" max="16384" width="9.1796875" style="65"/>
  </cols>
  <sheetData>
    <row r="1" spans="1:19" ht="23.5" x14ac:dyDescent="0.35">
      <c r="A1" s="1786"/>
      <c r="B1" s="1766"/>
      <c r="C1" s="1766"/>
      <c r="D1" s="1766"/>
      <c r="E1" s="1766"/>
      <c r="F1" s="1766"/>
      <c r="G1" s="1787"/>
      <c r="H1" s="1787"/>
      <c r="I1" s="1763">
        <f>DATA!$A$5</f>
        <v>44573</v>
      </c>
      <c r="J1" s="1782"/>
      <c r="K1" s="1782"/>
      <c r="L1" s="1782"/>
      <c r="M1" s="1782"/>
      <c r="N1" s="1782"/>
      <c r="O1" s="1782"/>
    </row>
    <row r="2" spans="1:19" ht="28" x14ac:dyDescent="0.6">
      <c r="A2" s="145" t="s">
        <v>61</v>
      </c>
      <c r="B2" s="142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783"/>
      <c r="N2" s="1784"/>
      <c r="O2" s="1785"/>
    </row>
    <row r="3" spans="1:19" ht="33.75" customHeight="1" x14ac:dyDescent="0.35">
      <c r="A3" s="130" t="s">
        <v>259</v>
      </c>
      <c r="B3" s="67" t="s">
        <v>51</v>
      </c>
      <c r="C3" s="69" t="s">
        <v>1</v>
      </c>
      <c r="D3" s="66" t="s">
        <v>52</v>
      </c>
      <c r="E3" s="69" t="s">
        <v>1</v>
      </c>
      <c r="F3" s="66" t="s">
        <v>53</v>
      </c>
      <c r="G3" s="68" t="s">
        <v>1</v>
      </c>
      <c r="H3" s="69" t="s">
        <v>54</v>
      </c>
      <c r="I3" s="66" t="s">
        <v>1</v>
      </c>
      <c r="J3" s="66" t="s">
        <v>55</v>
      </c>
      <c r="K3" s="66" t="s">
        <v>1</v>
      </c>
      <c r="L3" s="123" t="s">
        <v>59</v>
      </c>
      <c r="M3" s="131" t="s">
        <v>1</v>
      </c>
      <c r="N3" s="144" t="s">
        <v>64</v>
      </c>
      <c r="O3" s="131"/>
    </row>
    <row r="4" spans="1:19" x14ac:dyDescent="0.3">
      <c r="A4" s="70" t="s">
        <v>14</v>
      </c>
      <c r="B4" s="124">
        <f>DATA!$CA$495</f>
        <v>0</v>
      </c>
      <c r="C4" s="86">
        <f>IF(B4&gt;0,B4/B$7,0)</f>
        <v>0</v>
      </c>
      <c r="D4" s="124">
        <f>DATA!$CA$496</f>
        <v>0</v>
      </c>
      <c r="E4" s="86">
        <f>IF(D4&gt;0,D4/D$7,0)</f>
        <v>0</v>
      </c>
      <c r="F4" s="124">
        <f>DATA!$CA$497</f>
        <v>0</v>
      </c>
      <c r="G4" s="86">
        <f>IF(F4&gt;0,F4/F$7,0)</f>
        <v>0</v>
      </c>
      <c r="H4" s="124">
        <f>DATA!$CA$498</f>
        <v>0</v>
      </c>
      <c r="I4" s="86">
        <f>IF(H4&gt;0,H4/H$7,0)</f>
        <v>0</v>
      </c>
      <c r="J4" s="124">
        <f>DATA!$CA$499</f>
        <v>0</v>
      </c>
      <c r="K4" s="86">
        <f>IF(J4&gt;0,J4/J$7,0)</f>
        <v>0</v>
      </c>
      <c r="L4" s="124">
        <f>B4+D4+F4+H4+J4</f>
        <v>0</v>
      </c>
      <c r="M4" s="86">
        <f>IF(L4&gt;0,L4/L$7,0)</f>
        <v>0</v>
      </c>
      <c r="N4" s="86">
        <f>IF(L4&gt;0,ROUND(L4/L$40,4),0)</f>
        <v>0</v>
      </c>
      <c r="O4" s="86"/>
    </row>
    <row r="5" spans="1:19" x14ac:dyDescent="0.3">
      <c r="A5" s="70" t="s">
        <v>2</v>
      </c>
      <c r="B5" s="124">
        <f>DATA!$CB$495</f>
        <v>0</v>
      </c>
      <c r="C5" s="86">
        <f>IF(B5&gt;0,B5/B$7,0)</f>
        <v>0</v>
      </c>
      <c r="D5" s="124">
        <f>DATA!$CB$496</f>
        <v>0</v>
      </c>
      <c r="E5" s="86">
        <f>IF(D5&gt;0,D5/D$7,0)</f>
        <v>0</v>
      </c>
      <c r="F5" s="124">
        <f>DATA!$CB$497</f>
        <v>0</v>
      </c>
      <c r="G5" s="86">
        <f>IF(F5&gt;0,F5/F$7,0)</f>
        <v>0</v>
      </c>
      <c r="H5" s="124">
        <f>DATA!$CB$498</f>
        <v>0</v>
      </c>
      <c r="I5" s="86">
        <f>IF(H5&gt;0,H5/H$7,0)</f>
        <v>0</v>
      </c>
      <c r="J5" s="124">
        <f>DATA!$CB$499</f>
        <v>0</v>
      </c>
      <c r="K5" s="86">
        <f>IF(J5&gt;0,J5/J$7,0)</f>
        <v>0</v>
      </c>
      <c r="L5" s="124">
        <f>B5+D5+F5+H5+J5</f>
        <v>0</v>
      </c>
      <c r="M5" s="86">
        <f>IF(L5&gt;0,L5/L$7,0)</f>
        <v>0</v>
      </c>
      <c r="N5" s="86">
        <f>IF(L5&gt;0,ROUND(L5/L$41,4),0)</f>
        <v>0</v>
      </c>
      <c r="O5" s="86"/>
    </row>
    <row r="6" spans="1:19" x14ac:dyDescent="0.3">
      <c r="A6" s="70" t="s">
        <v>3</v>
      </c>
      <c r="B6" s="124">
        <f>DATA!$CC$495</f>
        <v>0</v>
      </c>
      <c r="C6" s="86">
        <f>IF(B6&gt;0,B6/B$7,0)</f>
        <v>0</v>
      </c>
      <c r="D6" s="124">
        <f>DATA!$CC$496</f>
        <v>0</v>
      </c>
      <c r="E6" s="86">
        <f>IF(D6&gt;0,D6/D$7,0)</f>
        <v>0</v>
      </c>
      <c r="F6" s="124">
        <f>DATA!$CC$497</f>
        <v>4</v>
      </c>
      <c r="G6" s="86">
        <f>IF(F6&gt;0,F6/F$7,0)</f>
        <v>1</v>
      </c>
      <c r="H6" s="124">
        <f>DATA!$CC$498</f>
        <v>3</v>
      </c>
      <c r="I6" s="86">
        <f>IF(H6&gt;0,H6/H$7,0)</f>
        <v>1</v>
      </c>
      <c r="J6" s="124">
        <f>DATA!$CC$499</f>
        <v>5</v>
      </c>
      <c r="K6" s="86">
        <f>IF(J6&gt;0,J6/J$7,0)</f>
        <v>1</v>
      </c>
      <c r="L6" s="124">
        <f>B6+D6+F6+H6+J6</f>
        <v>12</v>
      </c>
      <c r="M6" s="86">
        <f>IF(L6&gt;0,L6/L$7,0)</f>
        <v>1</v>
      </c>
      <c r="N6" s="86" t="e">
        <f>IF(L6&gt;0,ROUND(L6/L$42,4),0)</f>
        <v>#REF!</v>
      </c>
      <c r="O6" s="86"/>
    </row>
    <row r="7" spans="1:19" ht="13.5" thickBot="1" x14ac:dyDescent="0.35">
      <c r="A7" s="70" t="s">
        <v>15</v>
      </c>
      <c r="B7" s="125">
        <f>SUM(B4:B6)</f>
        <v>0</v>
      </c>
      <c r="C7" s="126">
        <f>IF(B7&gt;0,B7/B$7,0)</f>
        <v>0</v>
      </c>
      <c r="D7" s="125">
        <f>SUM(D4:D6)</f>
        <v>0</v>
      </c>
      <c r="E7" s="126">
        <f>IF(D7&gt;0,D7/D$7,0)</f>
        <v>0</v>
      </c>
      <c r="F7" s="125">
        <f>SUM(F4:F6)</f>
        <v>4</v>
      </c>
      <c r="G7" s="126">
        <f>IF(F7&gt;0,F7/F$7,0)</f>
        <v>1</v>
      </c>
      <c r="H7" s="125">
        <f>SUM(H4:H6)</f>
        <v>3</v>
      </c>
      <c r="I7" s="126">
        <f>IF(H7&gt;0,H7/H$7,0)</f>
        <v>1</v>
      </c>
      <c r="J7" s="125">
        <f>SUM(J4:J6)</f>
        <v>5</v>
      </c>
      <c r="K7" s="126">
        <f>IF(J7&gt;0,J7/J$7,0)</f>
        <v>1</v>
      </c>
      <c r="L7" s="125">
        <f>SUM(L4:L6)</f>
        <v>12</v>
      </c>
      <c r="M7" s="126">
        <f>IF(L7&gt;0,L7/L$7,0)</f>
        <v>1</v>
      </c>
      <c r="N7" s="126" t="e">
        <f>L7/L$43</f>
        <v>#REF!</v>
      </c>
      <c r="O7" s="126"/>
    </row>
    <row r="8" spans="1:19" ht="130.5" customHeight="1" thickTop="1" x14ac:dyDescent="0.3">
      <c r="A8" s="70"/>
      <c r="B8" s="132"/>
      <c r="C8" s="133"/>
      <c r="D8" s="134"/>
      <c r="E8" s="133"/>
      <c r="F8" s="134"/>
      <c r="G8" s="133"/>
      <c r="H8" s="134"/>
      <c r="I8" s="135"/>
      <c r="J8" s="134"/>
      <c r="K8" s="133"/>
      <c r="L8" s="134"/>
      <c r="M8" s="133"/>
      <c r="N8" s="133"/>
      <c r="O8" s="136"/>
    </row>
    <row r="9" spans="1:19" ht="26.5" x14ac:dyDescent="0.35">
      <c r="A9" s="130" t="s">
        <v>264</v>
      </c>
      <c r="B9" s="67" t="s">
        <v>51</v>
      </c>
      <c r="C9" s="69" t="s">
        <v>1</v>
      </c>
      <c r="D9" s="66" t="s">
        <v>52</v>
      </c>
      <c r="E9" s="69" t="s">
        <v>1</v>
      </c>
      <c r="F9" s="66" t="s">
        <v>53</v>
      </c>
      <c r="G9" s="68" t="s">
        <v>1</v>
      </c>
      <c r="H9" s="69" t="s">
        <v>54</v>
      </c>
      <c r="I9" s="66" t="s">
        <v>1</v>
      </c>
      <c r="J9" s="66" t="s">
        <v>55</v>
      </c>
      <c r="K9" s="66" t="s">
        <v>1</v>
      </c>
      <c r="L9" s="123" t="s">
        <v>59</v>
      </c>
      <c r="M9" s="141" t="s">
        <v>1</v>
      </c>
      <c r="N9" s="144" t="s">
        <v>64</v>
      </c>
      <c r="O9" s="140"/>
    </row>
    <row r="10" spans="1:19" x14ac:dyDescent="0.3">
      <c r="A10" s="70" t="s">
        <v>14</v>
      </c>
      <c r="B10" s="124">
        <f>DATA!$CP$495</f>
        <v>0</v>
      </c>
      <c r="C10" s="86">
        <f>IF(B10&gt;0,B10/B$13,0)</f>
        <v>0</v>
      </c>
      <c r="D10" s="124">
        <f>DATA!$CP$496</f>
        <v>0</v>
      </c>
      <c r="E10" s="86">
        <f>IF(D10&gt;0,D10/D$13,0)</f>
        <v>0</v>
      </c>
      <c r="F10" s="124">
        <f>DATA!$CP$497</f>
        <v>0</v>
      </c>
      <c r="G10" s="86">
        <f>IF(F10&gt;0,F10/F$13,0)</f>
        <v>0</v>
      </c>
      <c r="H10" s="124">
        <f>DATA!$CP$498</f>
        <v>0</v>
      </c>
      <c r="I10" s="86">
        <f>IF(H10&gt;0,H10/H$13,0)</f>
        <v>0</v>
      </c>
      <c r="J10" s="124">
        <f>DATA!$CP$499</f>
        <v>0</v>
      </c>
      <c r="K10" s="86">
        <f>IF(J10&gt;0,J10/J$13,0)</f>
        <v>0</v>
      </c>
      <c r="L10" s="124">
        <f>B10+D10+F10+H10+J10</f>
        <v>0</v>
      </c>
      <c r="M10" s="86">
        <f>IF(L10&gt;0,L10/L$13,0)</f>
        <v>0</v>
      </c>
      <c r="N10" s="86">
        <f>IF(L10&gt;0,ROUND(L10/L$40,4),0)</f>
        <v>0</v>
      </c>
      <c r="O10" s="86"/>
    </row>
    <row r="11" spans="1:19" x14ac:dyDescent="0.3">
      <c r="A11" s="70" t="s">
        <v>2</v>
      </c>
      <c r="B11" s="124">
        <f>DATA!$CQ$495</f>
        <v>0</v>
      </c>
      <c r="C11" s="86">
        <f>IF(B11&gt;0,B11/B$13,0)</f>
        <v>0</v>
      </c>
      <c r="D11" s="124">
        <f>DATA!$CQ$496</f>
        <v>0</v>
      </c>
      <c r="E11" s="86">
        <f>IF(D11&gt;0,D11/D$13,0)</f>
        <v>0</v>
      </c>
      <c r="F11" s="124">
        <f>DATA!$CQ$497</f>
        <v>0</v>
      </c>
      <c r="G11" s="86">
        <f>IF(F11&gt;0,F11/F$13,0)</f>
        <v>0</v>
      </c>
      <c r="H11" s="124">
        <f>DATA!$CQ$498</f>
        <v>0</v>
      </c>
      <c r="I11" s="86">
        <f>IF(H11&gt;0,H11/H$13,0)</f>
        <v>0</v>
      </c>
      <c r="J11" s="124">
        <f>DATA!$CQ$499</f>
        <v>0</v>
      </c>
      <c r="K11" s="86">
        <f>IF(J11&gt;0,J11/J$13,0)</f>
        <v>0</v>
      </c>
      <c r="L11" s="124">
        <f>B11+D11+F11+H11+J11</f>
        <v>0</v>
      </c>
      <c r="M11" s="86">
        <f>IF(L11&gt;0,L11/L$13,0)</f>
        <v>0</v>
      </c>
      <c r="N11" s="86">
        <f>IF(L11&gt;0,ROUND(L11/L$41,4),0)</f>
        <v>0</v>
      </c>
      <c r="O11" s="86"/>
    </row>
    <row r="12" spans="1:19" x14ac:dyDescent="0.3">
      <c r="A12" s="70" t="s">
        <v>3</v>
      </c>
      <c r="B12" s="124">
        <f>DATA!$CR$495</f>
        <v>1</v>
      </c>
      <c r="C12" s="86">
        <f>IF(B12&gt;0,B12/B$13,0)</f>
        <v>1</v>
      </c>
      <c r="D12" s="124">
        <f>DATA!$CR$496</f>
        <v>0</v>
      </c>
      <c r="E12" s="86">
        <f>IF(D12&gt;0,D12/D$13,0)</f>
        <v>0</v>
      </c>
      <c r="F12" s="124">
        <f>DATA!$CR$497</f>
        <v>2</v>
      </c>
      <c r="G12" s="86">
        <f>IF(F12&gt;0,F12/F$13,0)</f>
        <v>1</v>
      </c>
      <c r="H12" s="124">
        <f>DATA!$CR$498</f>
        <v>1</v>
      </c>
      <c r="I12" s="86">
        <f>IF(H12&gt;0,H12/H$13,0)</f>
        <v>1</v>
      </c>
      <c r="J12" s="124">
        <f>DATA!$CR$499</f>
        <v>6</v>
      </c>
      <c r="K12" s="86">
        <f>IF(J12&gt;0,J12/J$13,0)</f>
        <v>1</v>
      </c>
      <c r="L12" s="124">
        <f>B12+D12+F12+H12+J12</f>
        <v>10</v>
      </c>
      <c r="M12" s="86">
        <f>IF(L12&gt;0,L12/L$13,0)</f>
        <v>1</v>
      </c>
      <c r="N12" s="86" t="e">
        <f>IF(L12&gt;0,ROUND(L12/L$42,4),0)</f>
        <v>#REF!</v>
      </c>
      <c r="O12" s="86"/>
    </row>
    <row r="13" spans="1:19" ht="13.5" thickBot="1" x14ac:dyDescent="0.35">
      <c r="A13" s="70" t="s">
        <v>15</v>
      </c>
      <c r="B13" s="125">
        <f t="shared" ref="B13:L13" si="0">SUM(B10:B12)</f>
        <v>1</v>
      </c>
      <c r="C13" s="126">
        <f>IF(B13&gt;0,B13/B$13,0)</f>
        <v>1</v>
      </c>
      <c r="D13" s="125">
        <f t="shared" si="0"/>
        <v>0</v>
      </c>
      <c r="E13" s="126">
        <f>IF(D13&gt;0,D13/D$13,0)</f>
        <v>0</v>
      </c>
      <c r="F13" s="125">
        <f t="shared" si="0"/>
        <v>2</v>
      </c>
      <c r="G13" s="126">
        <f>IF(F13&gt;0,F13/F$13,0)</f>
        <v>1</v>
      </c>
      <c r="H13" s="125">
        <f t="shared" si="0"/>
        <v>1</v>
      </c>
      <c r="I13" s="126">
        <f>IF(H13&gt;0,H13/H$13,0)</f>
        <v>1</v>
      </c>
      <c r="J13" s="125">
        <f t="shared" si="0"/>
        <v>6</v>
      </c>
      <c r="K13" s="126">
        <f>IF(J13&gt;0,J13/J$13,0)</f>
        <v>1</v>
      </c>
      <c r="L13" s="125">
        <f t="shared" si="0"/>
        <v>10</v>
      </c>
      <c r="M13" s="126">
        <f>IF(L13&gt;0,L13/L$13,0)</f>
        <v>1</v>
      </c>
      <c r="N13" s="126" t="e">
        <f>L13/L$43</f>
        <v>#REF!</v>
      </c>
      <c r="O13" s="126"/>
    </row>
    <row r="14" spans="1:19" ht="129.75" customHeight="1" thickTop="1" x14ac:dyDescent="0.3">
      <c r="A14" s="70"/>
      <c r="B14" s="127"/>
      <c r="C14" s="128"/>
      <c r="D14" s="127"/>
      <c r="E14" s="128"/>
      <c r="F14" s="127"/>
      <c r="G14" s="128"/>
      <c r="H14" s="127"/>
      <c r="I14" s="129"/>
      <c r="J14" s="127"/>
      <c r="K14" s="128"/>
      <c r="L14" s="127"/>
      <c r="M14" s="128"/>
      <c r="N14" s="128"/>
      <c r="O14" s="128"/>
    </row>
    <row r="15" spans="1:19" s="445" customFormat="1" ht="26.5" x14ac:dyDescent="0.35">
      <c r="A15" s="456" t="s">
        <v>276</v>
      </c>
      <c r="B15" s="447" t="s">
        <v>51</v>
      </c>
      <c r="C15" s="449" t="s">
        <v>1</v>
      </c>
      <c r="D15" s="446" t="s">
        <v>52</v>
      </c>
      <c r="E15" s="449" t="s">
        <v>1</v>
      </c>
      <c r="F15" s="446" t="s">
        <v>53</v>
      </c>
      <c r="G15" s="448" t="s">
        <v>1</v>
      </c>
      <c r="H15" s="449" t="s">
        <v>54</v>
      </c>
      <c r="I15" s="446" t="s">
        <v>1</v>
      </c>
      <c r="J15" s="446" t="s">
        <v>55</v>
      </c>
      <c r="K15" s="446" t="s">
        <v>1</v>
      </c>
      <c r="L15" s="452" t="s">
        <v>59</v>
      </c>
      <c r="M15" s="457" t="s">
        <v>1</v>
      </c>
      <c r="N15" s="458" t="s">
        <v>64</v>
      </c>
      <c r="O15" s="457"/>
      <c r="P15" s="744"/>
      <c r="Q15" s="744"/>
      <c r="R15" s="744"/>
      <c r="S15" s="744"/>
    </row>
    <row r="16" spans="1:19" s="445" customFormat="1" x14ac:dyDescent="0.3">
      <c r="A16" s="450" t="s">
        <v>14</v>
      </c>
      <c r="B16" s="124">
        <f>DATA!$DQ$495</f>
        <v>0</v>
      </c>
      <c r="C16" s="86">
        <f>IF(B16&gt;0,B16/B$25,0)</f>
        <v>0</v>
      </c>
      <c r="D16" s="124">
        <f>DATA!$DQ$496</f>
        <v>0</v>
      </c>
      <c r="E16" s="86">
        <f>IF(D16&gt;0,D16/D$25,0)</f>
        <v>0</v>
      </c>
      <c r="F16" s="124">
        <f>DATA!$DQ$497</f>
        <v>0</v>
      </c>
      <c r="G16" s="86">
        <f>IF(F16&gt;0,F16/F$25,0)</f>
        <v>0</v>
      </c>
      <c r="H16" s="124">
        <f>DATA!$DQ$498</f>
        <v>0</v>
      </c>
      <c r="I16" s="86">
        <f>IF(H16&gt;0,H16/H$25,0)</f>
        <v>0</v>
      </c>
      <c r="J16" s="124">
        <f>DATA!$DQ$499</f>
        <v>0</v>
      </c>
      <c r="K16" s="86">
        <f>IF(J16&gt;0,J16/J$25,0)</f>
        <v>0</v>
      </c>
      <c r="L16" s="124">
        <f>B16+D16+F16+H16+J16</f>
        <v>0</v>
      </c>
      <c r="M16" s="86">
        <f>IF(L16&gt;0,L16/L$25,0)</f>
        <v>0</v>
      </c>
      <c r="N16" s="86">
        <f>IF(L16&gt;0,ROUND(L16/L$40,4),0)</f>
        <v>0</v>
      </c>
      <c r="O16" s="86"/>
      <c r="P16" s="744"/>
      <c r="Q16" s="744"/>
      <c r="R16" s="744"/>
      <c r="S16" s="744"/>
    </row>
    <row r="17" spans="1:19" s="445" customFormat="1" x14ac:dyDescent="0.3">
      <c r="A17" s="450" t="s">
        <v>2</v>
      </c>
      <c r="B17" s="124">
        <f>DATA!$DR$495</f>
        <v>0</v>
      </c>
      <c r="C17" s="86">
        <f>IF(B17&gt;0,B17/B$25,0)</f>
        <v>0</v>
      </c>
      <c r="D17" s="124">
        <f>DATA!$DR$496</f>
        <v>0</v>
      </c>
      <c r="E17" s="86">
        <f>IF(D17&gt;0,D17/D$25,0)</f>
        <v>0</v>
      </c>
      <c r="F17" s="124">
        <f>DATA!$DR$497</f>
        <v>0</v>
      </c>
      <c r="G17" s="86">
        <f>IF(F17&gt;0,F17/F$25,0)</f>
        <v>0</v>
      </c>
      <c r="H17" s="124">
        <f>DATA!$DR$498</f>
        <v>0</v>
      </c>
      <c r="I17" s="86">
        <f>IF(H17&gt;0,H17/H$25,0)</f>
        <v>0</v>
      </c>
      <c r="J17" s="124">
        <f>DATA!$DR$499</f>
        <v>0</v>
      </c>
      <c r="K17" s="86">
        <f>IF(J17&gt;0,J17/J$25,0)</f>
        <v>0</v>
      </c>
      <c r="L17" s="124">
        <f>B17+D17+F17+H17+J17</f>
        <v>0</v>
      </c>
      <c r="M17" s="86">
        <f>IF(L17&gt;0,L17/L$25,0)</f>
        <v>0</v>
      </c>
      <c r="N17" s="86">
        <f>IF(L17&gt;0,ROUND(L17/L$41,4),0)</f>
        <v>0</v>
      </c>
      <c r="O17" s="86"/>
      <c r="P17" s="744"/>
      <c r="Q17" s="744"/>
      <c r="R17" s="744"/>
      <c r="S17" s="744"/>
    </row>
    <row r="18" spans="1:19" s="445" customFormat="1" x14ac:dyDescent="0.3">
      <c r="A18" s="450" t="s">
        <v>3</v>
      </c>
      <c r="B18" s="124">
        <f>DATA!$DS$495</f>
        <v>0</v>
      </c>
      <c r="C18" s="86">
        <f>IF(B18&gt;0,B18/B$25,0)</f>
        <v>0</v>
      </c>
      <c r="D18" s="124">
        <f>DATA!$DS$496</f>
        <v>0</v>
      </c>
      <c r="E18" s="86">
        <f>IF(D18&gt;0,D18/D$25,0)</f>
        <v>0</v>
      </c>
      <c r="F18" s="124">
        <f>DATA!$DS$497</f>
        <v>0</v>
      </c>
      <c r="G18" s="86">
        <f>IF(F18&gt;0,F18/F$25,0)</f>
        <v>0</v>
      </c>
      <c r="H18" s="124">
        <f>DATA!$DS$498</f>
        <v>0</v>
      </c>
      <c r="I18" s="86">
        <f>IF(H18&gt;0,H18/H$25,0)</f>
        <v>0</v>
      </c>
      <c r="J18" s="124">
        <f>DATA!$DS$499</f>
        <v>0</v>
      </c>
      <c r="K18" s="86">
        <f>IF(J18&gt;0,J18/J$25,0)</f>
        <v>0</v>
      </c>
      <c r="L18" s="124">
        <f>B18+D18+F18+H18+J18</f>
        <v>0</v>
      </c>
      <c r="M18" s="86">
        <f>IF(L18&gt;0,L18/L$25,0)</f>
        <v>0</v>
      </c>
      <c r="N18" s="86">
        <f>IF(L18&gt;0,ROUND(L18/L$42,4),0)</f>
        <v>0</v>
      </c>
      <c r="O18" s="86"/>
      <c r="P18" s="744"/>
      <c r="Q18" s="744"/>
      <c r="R18" s="744"/>
      <c r="S18" s="744"/>
    </row>
    <row r="19" spans="1:19" s="445" customFormat="1" ht="18.75" customHeight="1" thickBot="1" x14ac:dyDescent="0.35">
      <c r="A19" s="450" t="s">
        <v>15</v>
      </c>
      <c r="B19" s="454">
        <f>SUM(B16:B18)</f>
        <v>0</v>
      </c>
      <c r="C19" s="455">
        <f>IF(B19&gt;0,B19/B$25,0)</f>
        <v>0</v>
      </c>
      <c r="D19" s="454">
        <f>SUM(D16:D18)</f>
        <v>0</v>
      </c>
      <c r="E19" s="455">
        <f>IF(D19&gt;0,D19/D$25,0)</f>
        <v>0</v>
      </c>
      <c r="F19" s="454">
        <f>SUM(F16:F18)</f>
        <v>0</v>
      </c>
      <c r="G19" s="455">
        <f>IF(F19&gt;0,F19/F$25,0)</f>
        <v>0</v>
      </c>
      <c r="H19" s="454">
        <f>SUM(H16:H18)</f>
        <v>0</v>
      </c>
      <c r="I19" s="455">
        <f>IF(H19&gt;0,H19/H$25,0)</f>
        <v>0</v>
      </c>
      <c r="J19" s="454">
        <f>SUM(J16:J18)</f>
        <v>0</v>
      </c>
      <c r="K19" s="455">
        <f>IF(J19&gt;0,J19/J$25,0)</f>
        <v>0</v>
      </c>
      <c r="L19" s="454">
        <f>SUM(L16:L18)</f>
        <v>0</v>
      </c>
      <c r="M19" s="455">
        <f>IF(L19&gt;0,L19/L$25,0)</f>
        <v>0</v>
      </c>
      <c r="N19" s="455" t="e">
        <f>L19/L$43</f>
        <v>#REF!</v>
      </c>
      <c r="O19" s="455"/>
      <c r="P19" s="744"/>
      <c r="Q19" s="744"/>
      <c r="R19" s="744"/>
      <c r="S19" s="744"/>
    </row>
    <row r="20" spans="1:19" s="445" customFormat="1" ht="151.5" customHeight="1" thickTop="1" x14ac:dyDescent="0.3">
      <c r="A20" s="450"/>
      <c r="B20" s="127"/>
      <c r="C20" s="128"/>
      <c r="D20" s="127"/>
      <c r="E20" s="128"/>
      <c r="F20" s="127"/>
      <c r="G20" s="128"/>
      <c r="H20" s="127"/>
      <c r="I20" s="129"/>
      <c r="J20" s="127"/>
      <c r="K20" s="128"/>
      <c r="L20" s="127"/>
      <c r="M20" s="128"/>
      <c r="N20" s="128"/>
      <c r="O20" s="128"/>
      <c r="P20" s="744"/>
      <c r="Q20" s="744"/>
      <c r="R20" s="744"/>
      <c r="S20" s="744"/>
    </row>
    <row r="21" spans="1:19" ht="35.25" customHeight="1" x14ac:dyDescent="0.35">
      <c r="A21" s="130" t="s">
        <v>8</v>
      </c>
      <c r="B21" s="67" t="s">
        <v>51</v>
      </c>
      <c r="C21" s="69" t="s">
        <v>1</v>
      </c>
      <c r="D21" s="66" t="s">
        <v>52</v>
      </c>
      <c r="E21" s="69" t="s">
        <v>1</v>
      </c>
      <c r="F21" s="66" t="s">
        <v>53</v>
      </c>
      <c r="G21" s="68" t="s">
        <v>1</v>
      </c>
      <c r="H21" s="69" t="s">
        <v>54</v>
      </c>
      <c r="I21" s="66" t="s">
        <v>1</v>
      </c>
      <c r="J21" s="66" t="s">
        <v>55</v>
      </c>
      <c r="K21" s="66" t="s">
        <v>1</v>
      </c>
      <c r="L21" s="123" t="s">
        <v>59</v>
      </c>
      <c r="M21" s="131" t="s">
        <v>1</v>
      </c>
      <c r="N21" s="144" t="s">
        <v>64</v>
      </c>
      <c r="O21" s="131"/>
    </row>
    <row r="22" spans="1:19" x14ac:dyDescent="0.3">
      <c r="A22" s="70" t="s">
        <v>14</v>
      </c>
      <c r="B22" s="124">
        <f>DATA!$EF$495</f>
        <v>5</v>
      </c>
      <c r="C22" s="86">
        <f>IF(B22&gt;0,B22/B$25,0)</f>
        <v>0.5</v>
      </c>
      <c r="D22" s="124">
        <f>DATA!$EF$496</f>
        <v>7</v>
      </c>
      <c r="E22" s="86">
        <f>IF(D22&gt;0,D22/D$25,0)</f>
        <v>0.53846153846153844</v>
      </c>
      <c r="F22" s="124">
        <f>DATA!$EF$497</f>
        <v>8</v>
      </c>
      <c r="G22" s="86">
        <f>IF(F22&gt;0,F22/F$25,0)</f>
        <v>0.61538461538461542</v>
      </c>
      <c r="H22" s="124">
        <f>DATA!$EF$498</f>
        <v>7</v>
      </c>
      <c r="I22" s="86">
        <f>IF(H22&gt;0,H22/H$25,0)</f>
        <v>0.7</v>
      </c>
      <c r="J22" s="124">
        <f>DATA!$EF$499</f>
        <v>11</v>
      </c>
      <c r="K22" s="86">
        <f>IF(J22&gt;0,J22/J$25,0)</f>
        <v>0.6875</v>
      </c>
      <c r="L22" s="124">
        <f>B22+D22+F22+H22+J22</f>
        <v>38</v>
      </c>
      <c r="M22" s="86">
        <f>IF(L22&gt;0,L22/L$25,0)</f>
        <v>0.61290322580645162</v>
      </c>
      <c r="N22" s="86" t="e">
        <f>IF(L22&gt;0,ROUND(L22/L$40,4),0)</f>
        <v>#REF!</v>
      </c>
      <c r="O22" s="86"/>
    </row>
    <row r="23" spans="1:19" x14ac:dyDescent="0.3">
      <c r="A23" s="70" t="s">
        <v>2</v>
      </c>
      <c r="B23" s="124">
        <f>DATA!$EG$495</f>
        <v>2</v>
      </c>
      <c r="C23" s="86">
        <f>IF(B23&gt;0,B23/B$25,0)</f>
        <v>0.2</v>
      </c>
      <c r="D23" s="124">
        <f>DATA!$EG$496</f>
        <v>6</v>
      </c>
      <c r="E23" s="86">
        <f>IF(D23&gt;0,D23/D$25,0)</f>
        <v>0.46153846153846156</v>
      </c>
      <c r="F23" s="124">
        <f>DATA!$EG$497</f>
        <v>4</v>
      </c>
      <c r="G23" s="86">
        <f>IF(F23&gt;0,F23/F$25,0)</f>
        <v>0.30769230769230771</v>
      </c>
      <c r="H23" s="124">
        <f>DATA!$EG$498</f>
        <v>0</v>
      </c>
      <c r="I23" s="86">
        <f>IF(H23&gt;0,H23/H$25,0)</f>
        <v>0</v>
      </c>
      <c r="J23" s="124">
        <f>DATA!$EG$499</f>
        <v>3</v>
      </c>
      <c r="K23" s="86">
        <f>IF(J23&gt;0,J23/J$25,0)</f>
        <v>0.1875</v>
      </c>
      <c r="L23" s="124">
        <f>B23+D23+F23+H23+J23</f>
        <v>15</v>
      </c>
      <c r="M23" s="86">
        <f>IF(L23&gt;0,L23/L$25,0)</f>
        <v>0.24193548387096775</v>
      </c>
      <c r="N23" s="86" t="e">
        <f>IF(L23&gt;0,ROUND(L23/L$41,4),0)</f>
        <v>#REF!</v>
      </c>
      <c r="O23" s="86"/>
    </row>
    <row r="24" spans="1:19" x14ac:dyDescent="0.3">
      <c r="A24" s="70" t="s">
        <v>3</v>
      </c>
      <c r="B24" s="124">
        <f>DATA!$EH$495</f>
        <v>3</v>
      </c>
      <c r="C24" s="86">
        <f>IF(B24&gt;0,B24/B$25,0)</f>
        <v>0.3</v>
      </c>
      <c r="D24" s="124">
        <f>DATA!$EH$496</f>
        <v>0</v>
      </c>
      <c r="E24" s="86">
        <f>IF(D24&gt;0,D24/D$25,0)</f>
        <v>0</v>
      </c>
      <c r="F24" s="124">
        <f>DATA!$EH$497</f>
        <v>1</v>
      </c>
      <c r="G24" s="86">
        <f>IF(F24&gt;0,F24/F$25,0)</f>
        <v>7.6923076923076927E-2</v>
      </c>
      <c r="H24" s="124">
        <f>DATA!$EH$498</f>
        <v>3</v>
      </c>
      <c r="I24" s="86">
        <f>IF(H24&gt;0,H24/H$25,0)</f>
        <v>0.3</v>
      </c>
      <c r="J24" s="124">
        <f>DATA!$EH$499</f>
        <v>2</v>
      </c>
      <c r="K24" s="86">
        <f>IF(J24&gt;0,J24/J$25,0)</f>
        <v>0.125</v>
      </c>
      <c r="L24" s="124">
        <f>B24+D24+F24+H24+J24</f>
        <v>9</v>
      </c>
      <c r="M24" s="86">
        <f>IF(L24&gt;0,L24/L$25,0)</f>
        <v>0.14516129032258066</v>
      </c>
      <c r="N24" s="86" t="e">
        <f>IF(L24&gt;0,ROUND(L24/L$42,4),0)</f>
        <v>#REF!</v>
      </c>
      <c r="O24" s="86"/>
    </row>
    <row r="25" spans="1:19" ht="18.75" customHeight="1" thickBot="1" x14ac:dyDescent="0.35">
      <c r="A25" s="70" t="s">
        <v>15</v>
      </c>
      <c r="B25" s="125">
        <f t="shared" ref="B25:L25" si="1">SUM(B22:B24)</f>
        <v>10</v>
      </c>
      <c r="C25" s="126">
        <f>IF(B25&gt;0,B25/B$25,0)</f>
        <v>1</v>
      </c>
      <c r="D25" s="125">
        <f t="shared" si="1"/>
        <v>13</v>
      </c>
      <c r="E25" s="126">
        <f>IF(D25&gt;0,D25/D$25,0)</f>
        <v>1</v>
      </c>
      <c r="F25" s="125">
        <f t="shared" si="1"/>
        <v>13</v>
      </c>
      <c r="G25" s="126">
        <f>IF(F25&gt;0,F25/F$25,0)</f>
        <v>1</v>
      </c>
      <c r="H25" s="125">
        <f t="shared" si="1"/>
        <v>10</v>
      </c>
      <c r="I25" s="126">
        <f>IF(H25&gt;0,H25/H$25,0)</f>
        <v>1</v>
      </c>
      <c r="J25" s="125">
        <f t="shared" si="1"/>
        <v>16</v>
      </c>
      <c r="K25" s="126">
        <f>IF(J25&gt;0,J25/J$25,0)</f>
        <v>1</v>
      </c>
      <c r="L25" s="125">
        <f t="shared" si="1"/>
        <v>62</v>
      </c>
      <c r="M25" s="126">
        <f>IF(L25&gt;0,L25/L$25,0)</f>
        <v>1</v>
      </c>
      <c r="N25" s="126" t="e">
        <f>L25/L$43</f>
        <v>#REF!</v>
      </c>
      <c r="O25" s="126"/>
    </row>
    <row r="26" spans="1:19" ht="151.5" customHeight="1" thickTop="1" x14ac:dyDescent="0.3">
      <c r="A26" s="70"/>
      <c r="B26" s="127"/>
      <c r="C26" s="128"/>
      <c r="D26" s="127"/>
      <c r="E26" s="128"/>
      <c r="F26" s="127"/>
      <c r="G26" s="128"/>
      <c r="H26" s="127"/>
      <c r="I26" s="129"/>
      <c r="J26" s="127"/>
      <c r="K26" s="128"/>
      <c r="L26" s="127"/>
      <c r="M26" s="128"/>
      <c r="N26" s="128"/>
      <c r="O26" s="128"/>
    </row>
    <row r="27" spans="1:19" ht="26.5" x14ac:dyDescent="0.35">
      <c r="A27" s="130" t="s">
        <v>7</v>
      </c>
      <c r="B27" s="67" t="s">
        <v>51</v>
      </c>
      <c r="C27" s="69" t="s">
        <v>1</v>
      </c>
      <c r="D27" s="66" t="s">
        <v>52</v>
      </c>
      <c r="E27" s="69" t="s">
        <v>1</v>
      </c>
      <c r="F27" s="66" t="s">
        <v>53</v>
      </c>
      <c r="G27" s="68" t="s">
        <v>1</v>
      </c>
      <c r="H27" s="69" t="s">
        <v>54</v>
      </c>
      <c r="I27" s="66" t="s">
        <v>1</v>
      </c>
      <c r="J27" s="66" t="s">
        <v>55</v>
      </c>
      <c r="K27" s="66" t="s">
        <v>1</v>
      </c>
      <c r="L27" s="123" t="s">
        <v>59</v>
      </c>
      <c r="M27" s="131" t="s">
        <v>1</v>
      </c>
      <c r="N27" s="144" t="s">
        <v>64</v>
      </c>
      <c r="O27" s="131"/>
    </row>
    <row r="28" spans="1:19" x14ac:dyDescent="0.3">
      <c r="A28" s="70" t="s">
        <v>14</v>
      </c>
      <c r="B28" s="124">
        <f>DATA!$EU$495</f>
        <v>8</v>
      </c>
      <c r="C28" s="86">
        <f>IF(B28&gt;0,B28/B$31,0)</f>
        <v>0.72727272727272729</v>
      </c>
      <c r="D28" s="124">
        <f>DATA!$EU$496</f>
        <v>12</v>
      </c>
      <c r="E28" s="86">
        <f>IF(D28&gt;0,D28/D$31,0)</f>
        <v>0.52173913043478259</v>
      </c>
      <c r="F28" s="124">
        <f>DATA!$EU$497</f>
        <v>3</v>
      </c>
      <c r="G28" s="86">
        <f>IF(F28&gt;0,F28/F$31,0)</f>
        <v>0.5</v>
      </c>
      <c r="H28" s="124">
        <f>DATA!$EU$498</f>
        <v>9</v>
      </c>
      <c r="I28" s="86">
        <f>IF(H28&gt;0,H28/H$31,0)</f>
        <v>0.6</v>
      </c>
      <c r="J28" s="124">
        <f>DATA!$EU$499</f>
        <v>11</v>
      </c>
      <c r="K28" s="86">
        <f>IF(J28&gt;0,J28/J$31,0)</f>
        <v>0.6470588235294118</v>
      </c>
      <c r="L28" s="124">
        <f>B28+D28+F28+H28+J28</f>
        <v>43</v>
      </c>
      <c r="M28" s="86">
        <f>IF(L28&gt;0,L28/L$31,0)</f>
        <v>0.59722222222222221</v>
      </c>
      <c r="N28" s="86" t="e">
        <f>IF(L28&gt;0,ROUND(L28/L$40,4),0)</f>
        <v>#REF!</v>
      </c>
      <c r="O28" s="86"/>
    </row>
    <row r="29" spans="1:19" x14ac:dyDescent="0.3">
      <c r="A29" s="70" t="s">
        <v>2</v>
      </c>
      <c r="B29" s="124">
        <f>DATA!$EV$495</f>
        <v>2</v>
      </c>
      <c r="C29" s="86">
        <f>IF(B29&gt;0,B29/B$31,0)</f>
        <v>0.18181818181818182</v>
      </c>
      <c r="D29" s="124">
        <f>DATA!$EV$496</f>
        <v>4</v>
      </c>
      <c r="E29" s="86">
        <f>IF(D29&gt;0,D29/D$31,0)</f>
        <v>0.17391304347826086</v>
      </c>
      <c r="F29" s="124">
        <f>DATA!$EV$497</f>
        <v>0</v>
      </c>
      <c r="G29" s="86">
        <f>IF(F29&gt;0,F29/F$31,0)</f>
        <v>0</v>
      </c>
      <c r="H29" s="124">
        <f>DATA!$EV$498</f>
        <v>1</v>
      </c>
      <c r="I29" s="86">
        <f>IF(H29&gt;0,H29/H$31,0)</f>
        <v>6.6666666666666666E-2</v>
      </c>
      <c r="J29" s="124">
        <f>DATA!$EV$499</f>
        <v>1</v>
      </c>
      <c r="K29" s="86">
        <f>IF(J29&gt;0,J29/J$31,0)</f>
        <v>5.8823529411764705E-2</v>
      </c>
      <c r="L29" s="124">
        <f>B29+D29+F29+H29+J29</f>
        <v>8</v>
      </c>
      <c r="M29" s="86">
        <f>IF(L29&gt;0,L29/L$31,0)</f>
        <v>0.1111111111111111</v>
      </c>
      <c r="N29" s="86" t="e">
        <f>IF(L29&gt;0,ROUND(L29/L$41,4),0)</f>
        <v>#REF!</v>
      </c>
      <c r="O29" s="86"/>
    </row>
    <row r="30" spans="1:19" x14ac:dyDescent="0.3">
      <c r="A30" s="70" t="s">
        <v>3</v>
      </c>
      <c r="B30" s="124">
        <f>DATA!$EW$495</f>
        <v>1</v>
      </c>
      <c r="C30" s="86">
        <f>IF(B30&gt;0,B30/B$31,0)</f>
        <v>9.0909090909090912E-2</v>
      </c>
      <c r="D30" s="124">
        <f>DATA!$EW$496</f>
        <v>7</v>
      </c>
      <c r="E30" s="86">
        <f>IF(D30&gt;0,D30/D$31,0)</f>
        <v>0.30434782608695654</v>
      </c>
      <c r="F30" s="124">
        <f>DATA!$EW$497</f>
        <v>3</v>
      </c>
      <c r="G30" s="86">
        <f>IF(F30&gt;0,F30/F$31,0)</f>
        <v>0.5</v>
      </c>
      <c r="H30" s="124">
        <f>DATA!$EW$498</f>
        <v>5</v>
      </c>
      <c r="I30" s="86">
        <f>IF(H30&gt;0,H30/H$31,0)</f>
        <v>0.33333333333333331</v>
      </c>
      <c r="J30" s="124">
        <f>DATA!$EW$499</f>
        <v>5</v>
      </c>
      <c r="K30" s="86">
        <f>IF(J30&gt;0,J30/J$31,0)</f>
        <v>0.29411764705882354</v>
      </c>
      <c r="L30" s="124">
        <f>B30+D30+F30+H30+J30</f>
        <v>21</v>
      </c>
      <c r="M30" s="86">
        <f>IF(L30&gt;0,L30/L$31,0)</f>
        <v>0.29166666666666669</v>
      </c>
      <c r="N30" s="86" t="e">
        <f>IF(L30&gt;0,ROUND(L30/L$42,4),0)</f>
        <v>#REF!</v>
      </c>
      <c r="O30" s="86"/>
    </row>
    <row r="31" spans="1:19" ht="13.5" thickBot="1" x14ac:dyDescent="0.35">
      <c r="A31" s="70" t="s">
        <v>15</v>
      </c>
      <c r="B31" s="125">
        <f t="shared" ref="B31:J31" si="2">SUM(B28:B30)</f>
        <v>11</v>
      </c>
      <c r="C31" s="126">
        <f>IF(B31&gt;0,B31/B$31,0)</f>
        <v>1</v>
      </c>
      <c r="D31" s="125">
        <f t="shared" si="2"/>
        <v>23</v>
      </c>
      <c r="E31" s="126">
        <f>IF(D31&gt;0,D31/D$31,0)</f>
        <v>1</v>
      </c>
      <c r="F31" s="125">
        <f t="shared" si="2"/>
        <v>6</v>
      </c>
      <c r="G31" s="126">
        <f>IF(F31&gt;0,F31/F$31,0)</f>
        <v>1</v>
      </c>
      <c r="H31" s="125">
        <f t="shared" si="2"/>
        <v>15</v>
      </c>
      <c r="I31" s="126">
        <f>IF(H31&gt;0,H31/H$31,0)</f>
        <v>1</v>
      </c>
      <c r="J31" s="125">
        <f t="shared" si="2"/>
        <v>17</v>
      </c>
      <c r="K31" s="126">
        <f>IF(J31&gt;0,J31/J$31,0)</f>
        <v>1</v>
      </c>
      <c r="L31" s="125">
        <f>SUM(L28:L30)</f>
        <v>72</v>
      </c>
      <c r="M31" s="126">
        <f>IF(L31&gt;0,L31/L$31,0)</f>
        <v>1</v>
      </c>
      <c r="N31" s="126" t="e">
        <f>L31/L$43</f>
        <v>#REF!</v>
      </c>
      <c r="O31" s="126"/>
    </row>
    <row r="32" spans="1:19" ht="153.75" customHeight="1" thickTop="1" x14ac:dyDescent="0.3">
      <c r="A32" s="70"/>
      <c r="B32" s="127"/>
      <c r="C32" s="128"/>
      <c r="D32" s="127"/>
      <c r="E32" s="128"/>
      <c r="F32" s="127"/>
      <c r="G32" s="128"/>
      <c r="H32" s="127"/>
      <c r="I32" s="129"/>
      <c r="J32" s="127"/>
      <c r="K32" s="128"/>
      <c r="L32" s="127"/>
      <c r="M32" s="128"/>
      <c r="N32" s="128"/>
      <c r="O32" s="128"/>
    </row>
    <row r="33" spans="1:19" s="445" customFormat="1" ht="26.25" customHeight="1" x14ac:dyDescent="0.35">
      <c r="A33" s="456" t="s">
        <v>76</v>
      </c>
      <c r="B33" s="447" t="s">
        <v>51</v>
      </c>
      <c r="C33" s="449" t="s">
        <v>1</v>
      </c>
      <c r="D33" s="446" t="s">
        <v>52</v>
      </c>
      <c r="E33" s="449" t="s">
        <v>1</v>
      </c>
      <c r="F33" s="446" t="s">
        <v>53</v>
      </c>
      <c r="G33" s="448" t="s">
        <v>1</v>
      </c>
      <c r="H33" s="449" t="s">
        <v>54</v>
      </c>
      <c r="I33" s="446" t="s">
        <v>1</v>
      </c>
      <c r="J33" s="446" t="s">
        <v>55</v>
      </c>
      <c r="K33" s="446" t="s">
        <v>1</v>
      </c>
      <c r="L33" s="452" t="s">
        <v>59</v>
      </c>
      <c r="M33" s="457" t="s">
        <v>1</v>
      </c>
      <c r="N33" s="458" t="s">
        <v>64</v>
      </c>
      <c r="O33" s="457"/>
      <c r="P33" s="444"/>
      <c r="Q33" s="444"/>
      <c r="R33" s="444"/>
      <c r="S33" s="444"/>
    </row>
    <row r="34" spans="1:19" s="445" customFormat="1" x14ac:dyDescent="0.3">
      <c r="A34" s="450" t="s">
        <v>14</v>
      </c>
      <c r="B34" s="453" t="e">
        <f>DATA!#REF!</f>
        <v>#REF!</v>
      </c>
      <c r="C34" s="451" t="e">
        <f>IF(B34&gt;0,B34/B$37,0)</f>
        <v>#REF!</v>
      </c>
      <c r="D34" s="453" t="e">
        <f>DATA!#REF!</f>
        <v>#REF!</v>
      </c>
      <c r="E34" s="451" t="e">
        <f>IF(D34&gt;0,D34/D$37,0)</f>
        <v>#REF!</v>
      </c>
      <c r="F34" s="453" t="e">
        <f>DATA!#REF!</f>
        <v>#REF!</v>
      </c>
      <c r="G34" s="451">
        <v>1.1049723756906077E-2</v>
      </c>
      <c r="H34" s="453" t="e">
        <f>DATA!#REF!</f>
        <v>#REF!</v>
      </c>
      <c r="I34" s="451">
        <v>1.3123359580052493E-2</v>
      </c>
      <c r="J34" s="453" t="e">
        <f>DATA!#REF!</f>
        <v>#REF!</v>
      </c>
      <c r="K34" s="451">
        <v>3.857566765578635E-2</v>
      </c>
      <c r="L34" s="453" t="e">
        <f>B34+D34+F34+H34+J34</f>
        <v>#REF!</v>
      </c>
      <c r="M34" s="451" t="e">
        <f>IF(L34&gt;0,L34/L$37,0)</f>
        <v>#REF!</v>
      </c>
      <c r="N34" s="451" t="e">
        <f>IF(L34&gt;0,ROUND(L34/L$40,4),0)</f>
        <v>#REF!</v>
      </c>
      <c r="O34" s="451"/>
      <c r="P34" s="444"/>
      <c r="Q34" s="444"/>
      <c r="R34" s="444"/>
      <c r="S34" s="444"/>
    </row>
    <row r="35" spans="1:19" s="445" customFormat="1" x14ac:dyDescent="0.3">
      <c r="A35" s="450" t="s">
        <v>2</v>
      </c>
      <c r="B35" s="453" t="e">
        <f>DATA!#REF!</f>
        <v>#REF!</v>
      </c>
      <c r="C35" s="451" t="e">
        <f>IF(B35&gt;0,B35/B$37,0)</f>
        <v>#REF!</v>
      </c>
      <c r="D35" s="453" t="e">
        <f>DATA!#REF!</f>
        <v>#REF!</v>
      </c>
      <c r="E35" s="451" t="e">
        <f>IF(D35&gt;0,D35/D$37,0)</f>
        <v>#REF!</v>
      </c>
      <c r="F35" s="453" t="e">
        <f>DATA!#REF!</f>
        <v>#REF!</v>
      </c>
      <c r="G35" s="451">
        <v>2.7624309392265192E-2</v>
      </c>
      <c r="H35" s="453" t="e">
        <f>DATA!#REF!</f>
        <v>#REF!</v>
      </c>
      <c r="I35" s="451">
        <v>2.8871391076115485E-2</v>
      </c>
      <c r="J35" s="453" t="e">
        <f>DATA!#REF!</f>
        <v>#REF!</v>
      </c>
      <c r="K35" s="451">
        <v>2.967359050445104E-2</v>
      </c>
      <c r="L35" s="453" t="e">
        <f>B35+D35+F35+H35+J35</f>
        <v>#REF!</v>
      </c>
      <c r="M35" s="451" t="e">
        <f>IF(L35&gt;0,L35/L$37,0)</f>
        <v>#REF!</v>
      </c>
      <c r="N35" s="451" t="e">
        <f>IF(L35&gt;0,ROUND(L35/L$41,4),0)</f>
        <v>#REF!</v>
      </c>
      <c r="O35" s="451"/>
      <c r="P35" s="444"/>
      <c r="Q35" s="444"/>
      <c r="R35" s="444"/>
      <c r="S35" s="444"/>
    </row>
    <row r="36" spans="1:19" s="445" customFormat="1" x14ac:dyDescent="0.3">
      <c r="A36" s="450" t="s">
        <v>3</v>
      </c>
      <c r="B36" s="453" t="e">
        <f>DATA!#REF!</f>
        <v>#REF!</v>
      </c>
      <c r="C36" s="451" t="e">
        <f>IF(B36&gt;0,B36/B$37,0)</f>
        <v>#REF!</v>
      </c>
      <c r="D36" s="453" t="e">
        <f>DATA!#REF!</f>
        <v>#REF!</v>
      </c>
      <c r="E36" s="451" t="e">
        <f>IF(D36&gt;0,D36/D$37,0)</f>
        <v>#REF!</v>
      </c>
      <c r="F36" s="453" t="e">
        <f>DATA!#REF!</f>
        <v>#REF!</v>
      </c>
      <c r="G36" s="451">
        <v>3.591160220994475E-2</v>
      </c>
      <c r="H36" s="453" t="e">
        <f>DATA!#REF!</f>
        <v>#REF!</v>
      </c>
      <c r="I36" s="451">
        <v>2.3622047244094488E-2</v>
      </c>
      <c r="J36" s="453" t="e">
        <f>DATA!#REF!</f>
        <v>#REF!</v>
      </c>
      <c r="K36" s="451">
        <v>5.637982195845697E-2</v>
      </c>
      <c r="L36" s="453" t="e">
        <f>B36+D36+F36+H36+J36</f>
        <v>#REF!</v>
      </c>
      <c r="M36" s="451" t="e">
        <f>IF(L36&gt;0,L36/L$37,0)</f>
        <v>#REF!</v>
      </c>
      <c r="N36" s="451" t="e">
        <f>IF(L36&gt;0,ROUND(L36/L$42,4),0)</f>
        <v>#REF!</v>
      </c>
      <c r="O36" s="451"/>
      <c r="P36" s="444"/>
      <c r="Q36" s="444"/>
      <c r="R36" s="444"/>
      <c r="S36" s="444"/>
    </row>
    <row r="37" spans="1:19" s="445" customFormat="1" ht="13.5" thickBot="1" x14ac:dyDescent="0.35">
      <c r="A37" s="450" t="s">
        <v>15</v>
      </c>
      <c r="B37" s="454" t="e">
        <f>SUM(B34:B36)</f>
        <v>#REF!</v>
      </c>
      <c r="C37" s="455" t="e">
        <f>SUM(C34:C36)</f>
        <v>#REF!</v>
      </c>
      <c r="D37" s="454" t="e">
        <f>SUM(D34:D36)</f>
        <v>#REF!</v>
      </c>
      <c r="E37" s="455" t="e">
        <f>SUM(E34:E36)</f>
        <v>#REF!</v>
      </c>
      <c r="F37" s="454" t="e">
        <f>SUM(F34:F36)</f>
        <v>#REF!</v>
      </c>
      <c r="G37" s="455">
        <v>7.4585635359116026E-2</v>
      </c>
      <c r="H37" s="454" t="e">
        <f>SUM(H34:H36)</f>
        <v>#REF!</v>
      </c>
      <c r="I37" s="455">
        <v>6.5616797900262466E-2</v>
      </c>
      <c r="J37" s="454" t="e">
        <f>SUM(J34:J36)</f>
        <v>#REF!</v>
      </c>
      <c r="K37" s="455">
        <v>0.12462908011869436</v>
      </c>
      <c r="L37" s="454" t="e">
        <f>SUM(L34:L36)</f>
        <v>#REF!</v>
      </c>
      <c r="M37" s="455" t="e">
        <f>SUM(M34:M36)</f>
        <v>#REF!</v>
      </c>
      <c r="N37" s="455" t="e">
        <f>L37/L$43</f>
        <v>#REF!</v>
      </c>
      <c r="O37" s="455"/>
      <c r="P37" s="444"/>
      <c r="Q37" s="444"/>
      <c r="R37" s="444"/>
      <c r="S37" s="444"/>
    </row>
    <row r="38" spans="1:19" ht="168" customHeight="1" thickTop="1" x14ac:dyDescent="0.45">
      <c r="A38" s="443"/>
      <c r="B38" s="435"/>
      <c r="C38" s="437"/>
      <c r="D38" s="434"/>
      <c r="E38" s="437"/>
      <c r="F38" s="434"/>
      <c r="G38" s="436"/>
      <c r="H38" s="437"/>
      <c r="I38" s="434"/>
      <c r="J38" s="434"/>
      <c r="K38" s="434"/>
      <c r="L38" s="440"/>
      <c r="M38" s="422"/>
      <c r="N38" s="423"/>
      <c r="O38" s="424"/>
      <c r="P38" s="433"/>
      <c r="Q38" s="433"/>
      <c r="R38" s="433"/>
      <c r="S38" s="433"/>
    </row>
    <row r="39" spans="1:19" ht="18.5" x14ac:dyDescent="0.45">
      <c r="A39" s="425" t="s">
        <v>61</v>
      </c>
      <c r="B39" s="426" t="s">
        <v>51</v>
      </c>
      <c r="C39" s="439" t="s">
        <v>1</v>
      </c>
      <c r="D39" s="427" t="s">
        <v>52</v>
      </c>
      <c r="E39" s="439" t="s">
        <v>1</v>
      </c>
      <c r="F39" s="427" t="s">
        <v>53</v>
      </c>
      <c r="G39" s="428" t="s">
        <v>1</v>
      </c>
      <c r="H39" s="439" t="s">
        <v>54</v>
      </c>
      <c r="I39" s="427" t="s">
        <v>1</v>
      </c>
      <c r="J39" s="427" t="s">
        <v>55</v>
      </c>
      <c r="K39" s="427" t="s">
        <v>1</v>
      </c>
      <c r="L39" s="429" t="s">
        <v>59</v>
      </c>
      <c r="M39" s="430" t="s">
        <v>1</v>
      </c>
      <c r="N39" s="431"/>
      <c r="O39" s="432"/>
      <c r="P39" s="433"/>
      <c r="Q39" s="433"/>
      <c r="R39" s="433"/>
      <c r="S39" s="433"/>
    </row>
    <row r="40" spans="1:19" x14ac:dyDescent="0.3">
      <c r="A40" s="438" t="s">
        <v>14</v>
      </c>
      <c r="B40" s="124" t="e">
        <f>B4+B10+B16+B22+B28+B34</f>
        <v>#REF!</v>
      </c>
      <c r="C40" s="86" t="e">
        <f>IF(B40&gt;0,B40/B$43,0)</f>
        <v>#REF!</v>
      </c>
      <c r="D40" s="124" t="e">
        <f>D4+D10+D16+D22+D28+D34</f>
        <v>#REF!</v>
      </c>
      <c r="E40" s="86" t="e">
        <f>IF(D40&gt;0,D40/D$43,0)</f>
        <v>#REF!</v>
      </c>
      <c r="F40" s="124" t="e">
        <f>F4+F10+F16+F22+F28+F34</f>
        <v>#REF!</v>
      </c>
      <c r="G40" s="86" t="e">
        <f>IF(F40&gt;0,F40/F$43,0)</f>
        <v>#REF!</v>
      </c>
      <c r="H40" s="124" t="e">
        <f>H4+H10+H16+H22+H28+H34</f>
        <v>#REF!</v>
      </c>
      <c r="I40" s="86" t="e">
        <f>IF(H40&gt;0,H40/H$43,0)</f>
        <v>#REF!</v>
      </c>
      <c r="J40" s="124" t="e">
        <f>J4+J10+J16+J22+J28+J34</f>
        <v>#REF!</v>
      </c>
      <c r="K40" s="86" t="e">
        <f>IF(J40&gt;0,J40/J$43,0)</f>
        <v>#REF!</v>
      </c>
      <c r="L40" s="124" t="e">
        <f>B40+D40+F40+H40+J40</f>
        <v>#REF!</v>
      </c>
      <c r="M40" s="86" t="e">
        <f>IF(L40&gt;0,L40/L$43,0)</f>
        <v>#REF!</v>
      </c>
      <c r="N40" s="86"/>
      <c r="O40" s="86"/>
      <c r="P40" s="433"/>
      <c r="Q40" s="433"/>
      <c r="R40" s="433"/>
      <c r="S40" s="433"/>
    </row>
    <row r="41" spans="1:19" x14ac:dyDescent="0.3">
      <c r="A41" s="438" t="s">
        <v>2</v>
      </c>
      <c r="B41" s="124" t="e">
        <f t="shared" ref="B41:D42" si="3">B5+B11+B17+B23+B29+B35</f>
        <v>#REF!</v>
      </c>
      <c r="C41" s="86" t="e">
        <f>IF(B41&gt;0,B41/B$43,0)</f>
        <v>#REF!</v>
      </c>
      <c r="D41" s="124" t="e">
        <f t="shared" si="3"/>
        <v>#REF!</v>
      </c>
      <c r="E41" s="86" t="e">
        <f>IF(D41&gt;0,D41/D$43,0)</f>
        <v>#REF!</v>
      </c>
      <c r="F41" s="124" t="e">
        <f t="shared" ref="F41:H41" si="4">F5+F11+F17+F23+F29+F35</f>
        <v>#REF!</v>
      </c>
      <c r="G41" s="86" t="e">
        <f>IF(F41&gt;0,F41/F$43,0)</f>
        <v>#REF!</v>
      </c>
      <c r="H41" s="124" t="e">
        <f t="shared" si="4"/>
        <v>#REF!</v>
      </c>
      <c r="I41" s="86" t="e">
        <f>IF(H41&gt;0,H41/H$43,0)</f>
        <v>#REF!</v>
      </c>
      <c r="J41" s="124" t="e">
        <f t="shared" ref="J41" si="5">J5+J11+J17+J23+J29+J35</f>
        <v>#REF!</v>
      </c>
      <c r="K41" s="86" t="e">
        <f>IF(J41&gt;0,J41/J$43,0)</f>
        <v>#REF!</v>
      </c>
      <c r="L41" s="124" t="e">
        <f>B41+D41+F41+H41+J41</f>
        <v>#REF!</v>
      </c>
      <c r="M41" s="86" t="e">
        <f>IF(L41&gt;0,L41/L$43,0)</f>
        <v>#REF!</v>
      </c>
      <c r="N41" s="86"/>
      <c r="O41" s="86"/>
      <c r="P41" s="433"/>
      <c r="Q41" s="433"/>
      <c r="R41" s="433"/>
      <c r="S41" s="433"/>
    </row>
    <row r="42" spans="1:19" x14ac:dyDescent="0.3">
      <c r="A42" s="438" t="s">
        <v>3</v>
      </c>
      <c r="B42" s="124" t="e">
        <f t="shared" si="3"/>
        <v>#REF!</v>
      </c>
      <c r="C42" s="86" t="e">
        <f>IF(B42&gt;0,B42/B$43,0)</f>
        <v>#REF!</v>
      </c>
      <c r="D42" s="124" t="e">
        <f t="shared" si="3"/>
        <v>#REF!</v>
      </c>
      <c r="E42" s="86" t="e">
        <f>IF(D42&gt;0,D42/D$43,0)</f>
        <v>#REF!</v>
      </c>
      <c r="F42" s="124" t="e">
        <f t="shared" ref="F42:H42" si="6">F6+F12+F18+F24+F30+F36</f>
        <v>#REF!</v>
      </c>
      <c r="G42" s="86" t="e">
        <f>IF(F42&gt;0,F42/F$43,0)</f>
        <v>#REF!</v>
      </c>
      <c r="H42" s="124" t="e">
        <f t="shared" si="6"/>
        <v>#REF!</v>
      </c>
      <c r="I42" s="86" t="e">
        <f>IF(H42&gt;0,H42/H$43,0)</f>
        <v>#REF!</v>
      </c>
      <c r="J42" s="124" t="e">
        <f t="shared" ref="J42" si="7">J6+J12+J18+J24+J30+J36</f>
        <v>#REF!</v>
      </c>
      <c r="K42" s="86" t="e">
        <f>IF(J42&gt;0,J42/J$43,0)</f>
        <v>#REF!</v>
      </c>
      <c r="L42" s="124" t="e">
        <f>B42+D42+F42+H42+J42</f>
        <v>#REF!</v>
      </c>
      <c r="M42" s="86" t="e">
        <f>IF(L42&gt;0,L42/L$43,0)</f>
        <v>#REF!</v>
      </c>
      <c r="N42" s="86"/>
      <c r="O42" s="86"/>
      <c r="P42" s="433"/>
      <c r="Q42" s="433"/>
      <c r="R42" s="433"/>
      <c r="S42" s="433"/>
    </row>
    <row r="43" spans="1:19" ht="13.5" thickBot="1" x14ac:dyDescent="0.35">
      <c r="A43" s="438" t="s">
        <v>15</v>
      </c>
      <c r="B43" s="441" t="e">
        <f t="shared" ref="B43:J43" si="8">SUM(B40:B42)</f>
        <v>#REF!</v>
      </c>
      <c r="C43" s="442" t="e">
        <f>IF(B43&gt;0,B43/B$43,0)</f>
        <v>#REF!</v>
      </c>
      <c r="D43" s="441" t="e">
        <f t="shared" si="8"/>
        <v>#REF!</v>
      </c>
      <c r="E43" s="442" t="e">
        <f>IF(D43&gt;0,D43/D$43,0)</f>
        <v>#REF!</v>
      </c>
      <c r="F43" s="441" t="e">
        <f t="shared" si="8"/>
        <v>#REF!</v>
      </c>
      <c r="G43" s="442" t="e">
        <f>IF(F43&gt;0,F43/F$43,0)</f>
        <v>#REF!</v>
      </c>
      <c r="H43" s="441" t="e">
        <f t="shared" si="8"/>
        <v>#REF!</v>
      </c>
      <c r="I43" s="442" t="e">
        <f>IF(H43&gt;0,H43/H$43,0)</f>
        <v>#REF!</v>
      </c>
      <c r="J43" s="441" t="e">
        <f t="shared" si="8"/>
        <v>#REF!</v>
      </c>
      <c r="K43" s="442" t="e">
        <f>IF(J43&gt;0,J43/J$43,0)</f>
        <v>#REF!</v>
      </c>
      <c r="L43" s="441" t="e">
        <f>SUM(L40:L42)</f>
        <v>#REF!</v>
      </c>
      <c r="M43" s="442" t="e">
        <f>IF(L43&gt;0,L43/L$43,0)</f>
        <v>#REF!</v>
      </c>
      <c r="N43" s="442" t="e">
        <f>N7+N13+N19+N25+N31+N37</f>
        <v>#REF!</v>
      </c>
      <c r="O43" s="442"/>
      <c r="P43" s="433"/>
      <c r="Q43" s="433"/>
      <c r="R43" s="433"/>
      <c r="S43" s="433"/>
    </row>
    <row r="44" spans="1:19" ht="13.5" thickTop="1" x14ac:dyDescent="0.3">
      <c r="A44" s="70"/>
      <c r="B44" s="134"/>
      <c r="C44" s="133"/>
      <c r="D44" s="134"/>
      <c r="E44" s="133"/>
      <c r="F44" s="134"/>
      <c r="G44" s="133"/>
      <c r="H44" s="134"/>
      <c r="I44" s="135"/>
      <c r="J44" s="134"/>
      <c r="K44" s="133"/>
      <c r="L44" s="134"/>
      <c r="M44" s="133"/>
      <c r="N44" s="133"/>
      <c r="O44" s="133"/>
    </row>
    <row r="45" spans="1:19" ht="145.5" customHeight="1" x14ac:dyDescent="0.3">
      <c r="A45" s="70"/>
      <c r="B45" s="137"/>
      <c r="C45" s="116"/>
      <c r="D45" s="137"/>
      <c r="E45" s="116"/>
      <c r="F45" s="137"/>
      <c r="G45" s="116"/>
      <c r="H45" s="137"/>
      <c r="I45" s="138"/>
      <c r="J45" s="137"/>
      <c r="K45" s="116"/>
      <c r="L45" s="137"/>
      <c r="M45" s="991"/>
      <c r="N45" s="991"/>
      <c r="O45" s="991"/>
    </row>
    <row r="46" spans="1:19" ht="28" x14ac:dyDescent="0.6">
      <c r="A46" s="992" t="s">
        <v>62</v>
      </c>
      <c r="B46" s="993"/>
      <c r="C46" s="994"/>
      <c r="D46" s="993"/>
      <c r="E46" s="994"/>
      <c r="F46" s="993"/>
      <c r="G46" s="994"/>
      <c r="H46" s="993"/>
      <c r="I46" s="995"/>
      <c r="J46" s="993"/>
      <c r="K46" s="994"/>
      <c r="L46" s="993"/>
      <c r="M46" s="994"/>
      <c r="N46" s="994"/>
      <c r="O46" s="996"/>
    </row>
    <row r="47" spans="1:19" ht="29.25" hidden="1" customHeight="1" x14ac:dyDescent="0.35">
      <c r="A47" s="130" t="s">
        <v>57</v>
      </c>
      <c r="B47" s="67" t="s">
        <v>51</v>
      </c>
      <c r="C47" s="69" t="s">
        <v>1</v>
      </c>
      <c r="D47" s="66" t="s">
        <v>52</v>
      </c>
      <c r="E47" s="69" t="s">
        <v>1</v>
      </c>
      <c r="F47" s="66" t="s">
        <v>53</v>
      </c>
      <c r="G47" s="68" t="s">
        <v>1</v>
      </c>
      <c r="H47" s="69" t="s">
        <v>54</v>
      </c>
      <c r="I47" s="66" t="s">
        <v>1</v>
      </c>
      <c r="J47" s="66" t="s">
        <v>55</v>
      </c>
      <c r="K47" s="66" t="s">
        <v>1</v>
      </c>
      <c r="L47" s="123" t="s">
        <v>59</v>
      </c>
      <c r="M47" s="141" t="s">
        <v>1</v>
      </c>
      <c r="N47" s="144" t="s">
        <v>64</v>
      </c>
      <c r="O47" s="140"/>
    </row>
    <row r="48" spans="1:19" hidden="1" x14ac:dyDescent="0.3">
      <c r="A48" s="70" t="s">
        <v>14</v>
      </c>
      <c r="B48" s="124">
        <f>DATA!$AC$443</f>
        <v>7</v>
      </c>
      <c r="C48" s="86">
        <f>IF(B48&gt;0,B48/B$51,0)</f>
        <v>0.53846153846153844</v>
      </c>
      <c r="D48" s="124">
        <f>DATA!$AC$444</f>
        <v>6</v>
      </c>
      <c r="E48" s="86">
        <f>IF(D48&gt;0,D48/D$51,0)</f>
        <v>0.66666666666666663</v>
      </c>
      <c r="F48" s="124">
        <f>DATA!$AC$445</f>
        <v>8</v>
      </c>
      <c r="G48" s="86">
        <f>IF(F48&gt;0,F48/F$51,0)</f>
        <v>0.66666666666666663</v>
      </c>
      <c r="H48" s="124">
        <f>DATA!$AC$446</f>
        <v>0</v>
      </c>
      <c r="I48" s="86">
        <f>IF(H48&gt;0,H48/H$51,0)</f>
        <v>0</v>
      </c>
      <c r="J48" s="124">
        <f>DATA!$AC$447</f>
        <v>11</v>
      </c>
      <c r="K48" s="86">
        <f>IF(J48&gt;0,J48/J$51,0)</f>
        <v>0.6875</v>
      </c>
      <c r="L48" s="124">
        <f>B48+D48+F48+H48+J48</f>
        <v>32</v>
      </c>
      <c r="M48" s="86">
        <f>IF(L48&gt;0,L48/L$51,0)</f>
        <v>0.64</v>
      </c>
      <c r="N48" s="86" t="e">
        <f>IF(L48&gt;0,L48/L$84,0)</f>
        <v>#REF!</v>
      </c>
      <c r="O48" s="86"/>
    </row>
    <row r="49" spans="1:19" hidden="1" x14ac:dyDescent="0.3">
      <c r="A49" s="70" t="s">
        <v>2</v>
      </c>
      <c r="B49" s="124">
        <f>DATA!$AD$443</f>
        <v>2</v>
      </c>
      <c r="C49" s="86">
        <f>IF(B49&gt;0,B49/B$51,0)</f>
        <v>0.15384615384615385</v>
      </c>
      <c r="D49" s="124">
        <f>DATA!$AD$444</f>
        <v>0</v>
      </c>
      <c r="E49" s="86">
        <f>IF(D49&gt;0,D49/D$51,0)</f>
        <v>0</v>
      </c>
      <c r="F49" s="124">
        <f>DATA!$AD$445</f>
        <v>1</v>
      </c>
      <c r="G49" s="86">
        <f>IF(F49&gt;0,F49/F$51,0)</f>
        <v>8.3333333333333329E-2</v>
      </c>
      <c r="H49" s="124">
        <f>DATA!$AD$446</f>
        <v>0</v>
      </c>
      <c r="I49" s="86">
        <f>IF(H49&gt;0,H49/H$51,0)</f>
        <v>0</v>
      </c>
      <c r="J49" s="124">
        <f>DATA!$AD$447</f>
        <v>2</v>
      </c>
      <c r="K49" s="86">
        <f>IF(J49&gt;0,J49/J$51,0)</f>
        <v>0.125</v>
      </c>
      <c r="L49" s="124">
        <f>B49+D49+F49+H49+J49</f>
        <v>5</v>
      </c>
      <c r="M49" s="86">
        <f>IF(L49&gt;0,L49/L$51,0)</f>
        <v>0.1</v>
      </c>
      <c r="N49" s="86" t="e">
        <f>IF(L49&gt;0,L49/L$85,0)</f>
        <v>#REF!</v>
      </c>
      <c r="O49" s="86"/>
    </row>
    <row r="50" spans="1:19" hidden="1" x14ac:dyDescent="0.3">
      <c r="A50" s="70" t="s">
        <v>3</v>
      </c>
      <c r="B50" s="124">
        <f>DATA!$AE$443</f>
        <v>4</v>
      </c>
      <c r="C50" s="86">
        <f>IF(B50&gt;0,B50/B$51,0)</f>
        <v>0.30769230769230771</v>
      </c>
      <c r="D50" s="124">
        <f>DATA!$AE$444</f>
        <v>3</v>
      </c>
      <c r="E50" s="86">
        <f>IF(D50&gt;0,D50/D$51,0)</f>
        <v>0.33333333333333331</v>
      </c>
      <c r="F50" s="124">
        <f>DATA!$AE$445</f>
        <v>3</v>
      </c>
      <c r="G50" s="86">
        <f>IF(F50&gt;0,F50/F$51,0)</f>
        <v>0.25</v>
      </c>
      <c r="H50" s="124">
        <f>DATA!$AE$446</f>
        <v>0</v>
      </c>
      <c r="I50" s="86">
        <f>IF(H50&gt;0,H50/H$51,0)</f>
        <v>0</v>
      </c>
      <c r="J50" s="124">
        <f>DATA!$AE$447</f>
        <v>3</v>
      </c>
      <c r="K50" s="86">
        <f>IF(J50&gt;0,J50/J$51,0)</f>
        <v>0.1875</v>
      </c>
      <c r="L50" s="124">
        <f>B50+D50+F50+H50+J50</f>
        <v>13</v>
      </c>
      <c r="M50" s="86">
        <f>IF(L50&gt;0,L50/L$51,0)</f>
        <v>0.26</v>
      </c>
      <c r="N50" s="86" t="e">
        <f>IF(L50&gt;0,L50/L$86,0)</f>
        <v>#REF!</v>
      </c>
      <c r="O50" s="86"/>
    </row>
    <row r="51" spans="1:19" ht="13.5" hidden="1" thickBot="1" x14ac:dyDescent="0.35">
      <c r="A51" s="70" t="s">
        <v>15</v>
      </c>
      <c r="B51" s="125">
        <f t="shared" ref="B51:L51" si="9">SUM(B48:B50)</f>
        <v>13</v>
      </c>
      <c r="C51" s="126">
        <f>IF(B51&gt;0,B51/B$51,0)</f>
        <v>1</v>
      </c>
      <c r="D51" s="125">
        <f t="shared" si="9"/>
        <v>9</v>
      </c>
      <c r="E51" s="126">
        <f>IF(D51&gt;0,D51/D$51,0)</f>
        <v>1</v>
      </c>
      <c r="F51" s="125">
        <f t="shared" si="9"/>
        <v>12</v>
      </c>
      <c r="G51" s="126">
        <f>IF(F51&gt;0,F51/F$51,0)</f>
        <v>1</v>
      </c>
      <c r="H51" s="125">
        <f t="shared" si="9"/>
        <v>0</v>
      </c>
      <c r="I51" s="126">
        <f>IF(H51&gt;0,H51/H$51,0)</f>
        <v>0</v>
      </c>
      <c r="J51" s="125">
        <f t="shared" si="9"/>
        <v>16</v>
      </c>
      <c r="K51" s="126">
        <f>IF(J51&gt;0,J51/J$51,0)</f>
        <v>1</v>
      </c>
      <c r="L51" s="125">
        <f t="shared" si="9"/>
        <v>50</v>
      </c>
      <c r="M51" s="126" t="e">
        <f>IF(L51&gt;0,L51/L$87,0)</f>
        <v>#REF!</v>
      </c>
      <c r="N51" s="126" t="e">
        <f>IF(L51&gt;0,L51/L$87,0)</f>
        <v>#REF!</v>
      </c>
      <c r="O51" s="126"/>
    </row>
    <row r="52" spans="1:19" ht="170.25" hidden="1" customHeight="1" thickTop="1" x14ac:dyDescent="0.3">
      <c r="A52" s="70"/>
      <c r="B52" s="127"/>
      <c r="C52" s="128"/>
      <c r="D52" s="127"/>
      <c r="E52" s="128"/>
      <c r="F52" s="127"/>
      <c r="G52" s="128"/>
      <c r="H52" s="127"/>
      <c r="I52" s="129"/>
      <c r="J52" s="127"/>
      <c r="K52" s="128"/>
      <c r="L52" s="127"/>
      <c r="M52" s="128"/>
      <c r="N52" s="128"/>
      <c r="O52" s="128"/>
    </row>
    <row r="53" spans="1:19" ht="29.25" hidden="1" customHeight="1" x14ac:dyDescent="0.35">
      <c r="A53" s="130" t="s">
        <v>56</v>
      </c>
      <c r="B53" s="67" t="s">
        <v>51</v>
      </c>
      <c r="C53" s="69" t="s">
        <v>1</v>
      </c>
      <c r="D53" s="66" t="s">
        <v>52</v>
      </c>
      <c r="E53" s="69" t="s">
        <v>1</v>
      </c>
      <c r="F53" s="66" t="s">
        <v>53</v>
      </c>
      <c r="G53" s="68" t="s">
        <v>1</v>
      </c>
      <c r="H53" s="69" t="s">
        <v>54</v>
      </c>
      <c r="I53" s="66" t="s">
        <v>1</v>
      </c>
      <c r="J53" s="66" t="s">
        <v>55</v>
      </c>
      <c r="K53" s="66" t="s">
        <v>1</v>
      </c>
      <c r="L53" s="123" t="s">
        <v>59</v>
      </c>
      <c r="M53" s="141" t="s">
        <v>1</v>
      </c>
      <c r="N53" s="144" t="s">
        <v>64</v>
      </c>
      <c r="O53" s="140"/>
      <c r="P53" s="367"/>
      <c r="Q53" s="367"/>
      <c r="R53" s="367"/>
      <c r="S53" s="367"/>
    </row>
    <row r="54" spans="1:19" hidden="1" x14ac:dyDescent="0.3">
      <c r="A54" s="70" t="s">
        <v>14</v>
      </c>
      <c r="B54" s="124" t="e">
        <f>DATA!#REF!</f>
        <v>#REF!</v>
      </c>
      <c r="C54" s="86" t="e">
        <f>IF(B54&gt;0,B54/B$57,0)</f>
        <v>#REF!</v>
      </c>
      <c r="D54" s="124" t="e">
        <f>DATA!#REF!</f>
        <v>#REF!</v>
      </c>
      <c r="E54" s="86" t="e">
        <f>IF(D54&gt;0,D54/D$57,0)</f>
        <v>#REF!</v>
      </c>
      <c r="F54" s="124" t="e">
        <f>DATA!#REF!</f>
        <v>#REF!</v>
      </c>
      <c r="G54" s="86" t="e">
        <f>IF(F54&gt;0,F54/F$57,0)</f>
        <v>#REF!</v>
      </c>
      <c r="H54" s="124" t="e">
        <f>DATA!#REF!</f>
        <v>#REF!</v>
      </c>
      <c r="I54" s="86" t="e">
        <f>IF(H54&gt;0,H54/H$57,0)</f>
        <v>#REF!</v>
      </c>
      <c r="J54" s="124" t="e">
        <f>DATA!#REF!</f>
        <v>#REF!</v>
      </c>
      <c r="K54" s="86" t="e">
        <f>IF(J54&gt;0,J54/J$57,0)</f>
        <v>#REF!</v>
      </c>
      <c r="L54" s="124" t="e">
        <f>B54+D54+F54+H54+J54</f>
        <v>#REF!</v>
      </c>
      <c r="M54" s="86" t="e">
        <f>IF(L54&gt;0,L54/L$84,0)</f>
        <v>#REF!</v>
      </c>
      <c r="N54" s="86" t="e">
        <f>IF(L54&gt;0,L54/L$84,0)</f>
        <v>#REF!</v>
      </c>
      <c r="O54" s="86"/>
      <c r="P54" s="367"/>
      <c r="Q54" s="367"/>
      <c r="R54" s="367"/>
      <c r="S54" s="367"/>
    </row>
    <row r="55" spans="1:19" hidden="1" x14ac:dyDescent="0.3">
      <c r="A55" s="70" t="s">
        <v>2</v>
      </c>
      <c r="B55" s="124" t="e">
        <f>DATA!#REF!</f>
        <v>#REF!</v>
      </c>
      <c r="C55" s="86" t="e">
        <f>IF(B55&gt;0,B55/B$57,0)</f>
        <v>#REF!</v>
      </c>
      <c r="D55" s="124" t="e">
        <f>DATA!#REF!</f>
        <v>#REF!</v>
      </c>
      <c r="E55" s="86" t="e">
        <f>IF(D55&gt;0,D55/D$57,0)</f>
        <v>#REF!</v>
      </c>
      <c r="F55" s="124" t="e">
        <f>DATA!#REF!</f>
        <v>#REF!</v>
      </c>
      <c r="G55" s="86" t="e">
        <f>IF(F55&gt;0,F55/F$57,0)</f>
        <v>#REF!</v>
      </c>
      <c r="H55" s="124" t="e">
        <f>DATA!#REF!</f>
        <v>#REF!</v>
      </c>
      <c r="I55" s="86" t="e">
        <f>IF(H55&gt;0,H55/H$57,0)</f>
        <v>#REF!</v>
      </c>
      <c r="J55" s="124" t="e">
        <f>DATA!#REF!</f>
        <v>#REF!</v>
      </c>
      <c r="K55" s="86" t="e">
        <f>IF(J55&gt;0,J55/J$57,0)</f>
        <v>#REF!</v>
      </c>
      <c r="L55" s="124" t="e">
        <f>B55+D55+F55+H55+J55</f>
        <v>#REF!</v>
      </c>
      <c r="M55" s="86" t="e">
        <f>IF(L55&gt;0,L55/L$85,0)</f>
        <v>#REF!</v>
      </c>
      <c r="N55" s="86" t="e">
        <f>IF(L55&gt;0,L55/L$85,0)</f>
        <v>#REF!</v>
      </c>
      <c r="O55" s="86"/>
      <c r="P55" s="367"/>
      <c r="Q55" s="367"/>
      <c r="R55" s="367"/>
      <c r="S55" s="367"/>
    </row>
    <row r="56" spans="1:19" hidden="1" x14ac:dyDescent="0.3">
      <c r="A56" s="70" t="s">
        <v>3</v>
      </c>
      <c r="B56" s="124" t="e">
        <f>DATA!#REF!</f>
        <v>#REF!</v>
      </c>
      <c r="C56" s="86" t="e">
        <f>IF(B56&gt;0,B56/B$57,0)</f>
        <v>#REF!</v>
      </c>
      <c r="D56" s="124" t="e">
        <f>DATA!#REF!</f>
        <v>#REF!</v>
      </c>
      <c r="E56" s="86" t="e">
        <f>IF(D56&gt;0,D56/D$57,0)</f>
        <v>#REF!</v>
      </c>
      <c r="F56" s="124" t="e">
        <f>DATA!#REF!</f>
        <v>#REF!</v>
      </c>
      <c r="G56" s="86" t="e">
        <f>IF(F56&gt;0,F56/F$57,0)</f>
        <v>#REF!</v>
      </c>
      <c r="H56" s="124" t="e">
        <f>DATA!#REF!</f>
        <v>#REF!</v>
      </c>
      <c r="I56" s="86" t="e">
        <f>IF(H56&gt;0,H56/H$57,0)</f>
        <v>#REF!</v>
      </c>
      <c r="J56" s="124" t="e">
        <f>DATA!#REF!</f>
        <v>#REF!</v>
      </c>
      <c r="K56" s="86" t="e">
        <f>IF(J56&gt;0,J56/J$57,0)</f>
        <v>#REF!</v>
      </c>
      <c r="L56" s="124" t="e">
        <f>B56+D56+F56+H56+J56</f>
        <v>#REF!</v>
      </c>
      <c r="M56" s="86" t="e">
        <f>IF(L56&gt;0,L56/L$86,0)</f>
        <v>#REF!</v>
      </c>
      <c r="N56" s="86" t="e">
        <f>IF(L56&gt;0,L56/L$86,0)</f>
        <v>#REF!</v>
      </c>
      <c r="O56" s="86"/>
      <c r="P56" s="367"/>
      <c r="Q56" s="367"/>
      <c r="R56" s="367"/>
      <c r="S56" s="367"/>
    </row>
    <row r="57" spans="1:19" ht="13.5" hidden="1" thickBot="1" x14ac:dyDescent="0.35">
      <c r="A57" s="70" t="s">
        <v>15</v>
      </c>
      <c r="B57" s="125" t="e">
        <f t="shared" ref="B57:L57" si="10">SUM(B54:B56)</f>
        <v>#REF!</v>
      </c>
      <c r="C57" s="126" t="e">
        <f>IF(B57&gt;0,B57/B$57,0)</f>
        <v>#REF!</v>
      </c>
      <c r="D57" s="125" t="e">
        <f t="shared" si="10"/>
        <v>#REF!</v>
      </c>
      <c r="E57" s="126" t="e">
        <f>IF(D57&gt;0,D57/D$57,0)</f>
        <v>#REF!</v>
      </c>
      <c r="F57" s="125" t="e">
        <f t="shared" si="10"/>
        <v>#REF!</v>
      </c>
      <c r="G57" s="126" t="e">
        <f>IF(F57&gt;0,F57/F$57,0)</f>
        <v>#REF!</v>
      </c>
      <c r="H57" s="125" t="e">
        <f t="shared" si="10"/>
        <v>#REF!</v>
      </c>
      <c r="I57" s="126" t="e">
        <f>IF(H57&gt;0,H57/H$57,0)</f>
        <v>#REF!</v>
      </c>
      <c r="J57" s="125" t="e">
        <f t="shared" si="10"/>
        <v>#REF!</v>
      </c>
      <c r="K57" s="126" t="e">
        <f>IF(J57&gt;0,J57/J$57,0)</f>
        <v>#REF!</v>
      </c>
      <c r="L57" s="125" t="e">
        <f t="shared" si="10"/>
        <v>#REF!</v>
      </c>
      <c r="M57" s="126" t="e">
        <f>IF(L57&gt;0,L57/L$87,0)</f>
        <v>#REF!</v>
      </c>
      <c r="N57" s="126" t="e">
        <f>IF(L57&gt;0,L57/L$87,0)</f>
        <v>#REF!</v>
      </c>
      <c r="O57" s="126"/>
      <c r="P57" s="367"/>
      <c r="Q57" s="367"/>
      <c r="R57" s="367"/>
      <c r="S57" s="367"/>
    </row>
    <row r="58" spans="1:19" ht="161.25" hidden="1" customHeight="1" thickTop="1" x14ac:dyDescent="0.3">
      <c r="A58" s="70"/>
      <c r="B58" s="127"/>
      <c r="C58" s="128"/>
      <c r="D58" s="127"/>
      <c r="E58" s="128"/>
      <c r="F58" s="127"/>
      <c r="G58" s="128"/>
      <c r="H58" s="127"/>
      <c r="I58" s="129"/>
      <c r="J58" s="127"/>
      <c r="K58" s="128"/>
      <c r="L58" s="127"/>
      <c r="M58" s="128"/>
      <c r="N58" s="128"/>
      <c r="O58" s="128"/>
      <c r="P58" s="367"/>
      <c r="Q58" s="367"/>
      <c r="R58" s="367"/>
      <c r="S58" s="367"/>
    </row>
    <row r="59" spans="1:19" ht="26.5" x14ac:dyDescent="0.35">
      <c r="A59" s="130" t="s">
        <v>263</v>
      </c>
      <c r="B59" s="67" t="s">
        <v>51</v>
      </c>
      <c r="C59" s="69" t="s">
        <v>1</v>
      </c>
      <c r="D59" s="66" t="s">
        <v>52</v>
      </c>
      <c r="E59" s="69" t="s">
        <v>1</v>
      </c>
      <c r="F59" s="66" t="s">
        <v>53</v>
      </c>
      <c r="G59" s="68" t="s">
        <v>1</v>
      </c>
      <c r="H59" s="69" t="s">
        <v>54</v>
      </c>
      <c r="I59" s="66" t="s">
        <v>1</v>
      </c>
      <c r="J59" s="66" t="s">
        <v>55</v>
      </c>
      <c r="K59" s="66" t="s">
        <v>1</v>
      </c>
      <c r="L59" s="123" t="s">
        <v>59</v>
      </c>
      <c r="M59" s="141" t="s">
        <v>1</v>
      </c>
      <c r="N59" s="144" t="s">
        <v>64</v>
      </c>
      <c r="O59" s="140"/>
      <c r="P59" s="367"/>
      <c r="Q59" s="367"/>
      <c r="R59" s="367"/>
      <c r="S59" s="367"/>
    </row>
    <row r="60" spans="1:19" x14ac:dyDescent="0.3">
      <c r="A60" s="70" t="s">
        <v>14</v>
      </c>
      <c r="B60" s="124">
        <f>DATA!$AQ$495</f>
        <v>2</v>
      </c>
      <c r="C60" s="86">
        <f>IF(B60&gt;0,B60/B$63,0)</f>
        <v>0.2857142857142857</v>
      </c>
      <c r="D60" s="124">
        <f>DATA!$AQ$496</f>
        <v>6</v>
      </c>
      <c r="E60" s="86">
        <f>IF(D60&gt;0,D60/D$63,0)</f>
        <v>0.375</v>
      </c>
      <c r="F60" s="124">
        <f>DATA!$AQ$497</f>
        <v>2</v>
      </c>
      <c r="G60" s="86">
        <f>IF(F60&gt;0,F60/F$63,0)</f>
        <v>0.4</v>
      </c>
      <c r="H60" s="124">
        <f>DATA!$AQ$498</f>
        <v>6</v>
      </c>
      <c r="I60" s="86">
        <f>IF(H60&gt;0,H60/H$63,0)</f>
        <v>0.66666666666666663</v>
      </c>
      <c r="J60" s="124">
        <f>DATA!$AQ$499</f>
        <v>3</v>
      </c>
      <c r="K60" s="86">
        <f>IF(J60&gt;0,J60/J$63,0)</f>
        <v>0.5</v>
      </c>
      <c r="L60" s="124">
        <f>B60+D60+F60+H60+J60</f>
        <v>19</v>
      </c>
      <c r="M60" s="86">
        <f>IF(L60&gt;0,L60/L$63,0)</f>
        <v>0.44186046511627908</v>
      </c>
      <c r="N60" s="86" t="e">
        <f>IF(L60&gt;0,L60/L$84,0)</f>
        <v>#REF!</v>
      </c>
      <c r="O60" s="86"/>
      <c r="P60" s="367"/>
      <c r="Q60" s="367"/>
      <c r="R60" s="367"/>
      <c r="S60" s="367"/>
    </row>
    <row r="61" spans="1:19" x14ac:dyDescent="0.3">
      <c r="A61" s="70" t="s">
        <v>2</v>
      </c>
      <c r="B61" s="124">
        <f>DATA!$AR$495</f>
        <v>1</v>
      </c>
      <c r="C61" s="86">
        <f>IF(B61&gt;0,B61/B$63,0)</f>
        <v>0.14285714285714285</v>
      </c>
      <c r="D61" s="124">
        <f>DATA!$AR$496</f>
        <v>7</v>
      </c>
      <c r="E61" s="86">
        <f>IF(D61&gt;0,D61/D$63,0)</f>
        <v>0.4375</v>
      </c>
      <c r="F61" s="124">
        <f>DATA!$AR$497</f>
        <v>1</v>
      </c>
      <c r="G61" s="86">
        <f>IF(F61&gt;0,F61/F$63,0)</f>
        <v>0.2</v>
      </c>
      <c r="H61" s="124">
        <f>DATA!$AR$498</f>
        <v>0</v>
      </c>
      <c r="I61" s="86">
        <f>IF(H61&gt;0,H61/H$63,0)</f>
        <v>0</v>
      </c>
      <c r="J61" s="124">
        <f>DATA!$AR$499</f>
        <v>2</v>
      </c>
      <c r="K61" s="86">
        <f>IF(J61&gt;0,J61/J$63,0)</f>
        <v>0.33333333333333331</v>
      </c>
      <c r="L61" s="124">
        <f>B61+D61+F61+H61+J61</f>
        <v>11</v>
      </c>
      <c r="M61" s="86">
        <f>IF(L61&gt;0,L61/L$63,0)</f>
        <v>0.2558139534883721</v>
      </c>
      <c r="N61" s="86" t="e">
        <f>IF(L61&gt;0,L61/L$85,0)</f>
        <v>#REF!</v>
      </c>
      <c r="O61" s="86"/>
      <c r="P61" s="367"/>
      <c r="Q61" s="367"/>
      <c r="R61" s="367"/>
      <c r="S61" s="367"/>
    </row>
    <row r="62" spans="1:19" x14ac:dyDescent="0.3">
      <c r="A62" s="70" t="s">
        <v>3</v>
      </c>
      <c r="B62" s="124">
        <f>DATA!$AS$495</f>
        <v>4</v>
      </c>
      <c r="C62" s="86">
        <f>IF(B62&gt;0,B62/B$63,0)</f>
        <v>0.5714285714285714</v>
      </c>
      <c r="D62" s="124">
        <f>DATA!$AS$496</f>
        <v>3</v>
      </c>
      <c r="E62" s="86">
        <f>IF(D62&gt;0,D62/D$63,0)</f>
        <v>0.1875</v>
      </c>
      <c r="F62" s="124">
        <f>DATA!$AS$497</f>
        <v>2</v>
      </c>
      <c r="G62" s="86">
        <f>IF(F62&gt;0,F62/F$63,0)</f>
        <v>0.4</v>
      </c>
      <c r="H62" s="124">
        <f>DATA!$AS$498</f>
        <v>3</v>
      </c>
      <c r="I62" s="86">
        <f>IF(H62&gt;0,H62/H$63,0)</f>
        <v>0.33333333333333331</v>
      </c>
      <c r="J62" s="124">
        <f>DATA!$AS$499</f>
        <v>1</v>
      </c>
      <c r="K62" s="86">
        <f>IF(J62&gt;0,J62/J$63,0)</f>
        <v>0.16666666666666666</v>
      </c>
      <c r="L62" s="124">
        <f>B62+D62+F62+H62+J62</f>
        <v>13</v>
      </c>
      <c r="M62" s="86">
        <f>IF(L62&gt;0,L62/L$63,0)</f>
        <v>0.30232558139534882</v>
      </c>
      <c r="N62" s="86" t="e">
        <f>IF(L62&gt;0,L62/L$86,0)</f>
        <v>#REF!</v>
      </c>
      <c r="O62" s="86"/>
      <c r="P62" s="367"/>
      <c r="Q62" s="367"/>
      <c r="R62" s="367"/>
      <c r="S62" s="367"/>
    </row>
    <row r="63" spans="1:19" ht="13.5" thickBot="1" x14ac:dyDescent="0.35">
      <c r="A63" s="70" t="s">
        <v>15</v>
      </c>
      <c r="B63" s="125">
        <f>SUM(B60:B62)</f>
        <v>7</v>
      </c>
      <c r="C63" s="126">
        <f>SUM(C60:C62)</f>
        <v>1</v>
      </c>
      <c r="D63" s="125">
        <f>SUM(D60:D62)</f>
        <v>16</v>
      </c>
      <c r="E63" s="126">
        <f>IF(D63&gt;0,D63/D$63,0)</f>
        <v>1</v>
      </c>
      <c r="F63" s="125">
        <f>SUM(F60:F62)</f>
        <v>5</v>
      </c>
      <c r="G63" s="126">
        <f>IF(F63&gt;0,F63/F$63,0)</f>
        <v>1</v>
      </c>
      <c r="H63" s="125">
        <f>SUM(H60:H62)</f>
        <v>9</v>
      </c>
      <c r="I63" s="126">
        <f>IF(H63&gt;0,H63/H$63,0)</f>
        <v>1</v>
      </c>
      <c r="J63" s="125">
        <f>SUM(J60:J62)</f>
        <v>6</v>
      </c>
      <c r="K63" s="126">
        <f>IF(J63&gt;0,J63/J$63,0)</f>
        <v>1</v>
      </c>
      <c r="L63" s="125">
        <f>SUM(L60:L62)</f>
        <v>43</v>
      </c>
      <c r="M63" s="126" t="e">
        <f>IF(L63&gt;0,L63/L$87,0)</f>
        <v>#REF!</v>
      </c>
      <c r="N63" s="126" t="e">
        <f>IF(L63&gt;0,L63/L$87,0)</f>
        <v>#REF!</v>
      </c>
      <c r="O63" s="126"/>
      <c r="P63" s="367"/>
      <c r="Q63" s="367"/>
      <c r="R63" s="367"/>
      <c r="S63" s="367"/>
    </row>
    <row r="64" spans="1:19" ht="162" customHeight="1" thickTop="1" x14ac:dyDescent="0.3">
      <c r="A64" s="70"/>
      <c r="B64" s="127"/>
      <c r="C64" s="128"/>
      <c r="D64" s="127"/>
      <c r="E64" s="128"/>
      <c r="F64" s="127"/>
      <c r="G64" s="128"/>
      <c r="H64" s="127"/>
      <c r="I64" s="129"/>
      <c r="J64" s="127"/>
      <c r="K64" s="128"/>
      <c r="L64" s="127"/>
      <c r="M64" s="128"/>
      <c r="N64" s="128"/>
      <c r="O64" s="128"/>
      <c r="P64" s="367"/>
      <c r="Q64" s="367"/>
      <c r="R64" s="367"/>
      <c r="S64" s="367"/>
    </row>
    <row r="65" spans="1:19" s="445" customFormat="1" ht="26.5" x14ac:dyDescent="0.35">
      <c r="A65" s="456" t="s">
        <v>198</v>
      </c>
      <c r="B65" s="447" t="s">
        <v>51</v>
      </c>
      <c r="C65" s="449" t="s">
        <v>1</v>
      </c>
      <c r="D65" s="446" t="s">
        <v>52</v>
      </c>
      <c r="E65" s="449" t="s">
        <v>1</v>
      </c>
      <c r="F65" s="446" t="s">
        <v>53</v>
      </c>
      <c r="G65" s="448" t="s">
        <v>1</v>
      </c>
      <c r="H65" s="449" t="s">
        <v>54</v>
      </c>
      <c r="I65" s="446" t="s">
        <v>1</v>
      </c>
      <c r="J65" s="446" t="s">
        <v>55</v>
      </c>
      <c r="K65" s="446" t="s">
        <v>1</v>
      </c>
      <c r="L65" s="452" t="s">
        <v>59</v>
      </c>
      <c r="M65" s="141" t="s">
        <v>1</v>
      </c>
      <c r="N65" s="458" t="s">
        <v>64</v>
      </c>
      <c r="O65" s="140"/>
      <c r="P65" s="501"/>
      <c r="Q65" s="501"/>
      <c r="R65" s="501"/>
      <c r="S65" s="501"/>
    </row>
    <row r="66" spans="1:19" s="445" customFormat="1" x14ac:dyDescent="0.3">
      <c r="A66" s="450" t="s">
        <v>14</v>
      </c>
      <c r="B66" s="124">
        <f>DATA!$B$495</f>
        <v>0</v>
      </c>
      <c r="C66" s="86">
        <f>IF(B66&gt;0,B66/B$69,0)</f>
        <v>0</v>
      </c>
      <c r="D66" s="124">
        <f>DATA!$B$496</f>
        <v>0</v>
      </c>
      <c r="E66" s="86">
        <f>IF(D66&gt;0,D66/D$69,0)</f>
        <v>0</v>
      </c>
      <c r="F66" s="124">
        <f>DATA!$B$497</f>
        <v>0</v>
      </c>
      <c r="G66" s="86">
        <f>IF(F66&gt;0,F66/F$69,0)</f>
        <v>0</v>
      </c>
      <c r="H66" s="124">
        <f>DATA!$B$498</f>
        <v>0</v>
      </c>
      <c r="I66" s="86">
        <f>IF(H66&gt;0,H66/H$69,0)</f>
        <v>0</v>
      </c>
      <c r="J66" s="124">
        <f>DATA!$B$499</f>
        <v>0</v>
      </c>
      <c r="K66" s="86">
        <f>IF(J66&gt;0,J66/J$69,0)</f>
        <v>0</v>
      </c>
      <c r="L66" s="124">
        <f>B66+D66+F66+H66+J66</f>
        <v>0</v>
      </c>
      <c r="M66" s="86">
        <f>IF(L66&gt;0,L66/L$69,0)</f>
        <v>0</v>
      </c>
      <c r="N66" s="86">
        <f>IF(L66&gt;0,L66/L$84,0)</f>
        <v>0</v>
      </c>
      <c r="O66" s="86"/>
      <c r="P66" s="501"/>
      <c r="Q66" s="501"/>
      <c r="R66" s="501"/>
      <c r="S66" s="501"/>
    </row>
    <row r="67" spans="1:19" s="445" customFormat="1" x14ac:dyDescent="0.3">
      <c r="A67" s="450" t="s">
        <v>2</v>
      </c>
      <c r="B67" s="124">
        <f>DATA!$C$495</f>
        <v>0</v>
      </c>
      <c r="C67" s="86">
        <f>IF(B67&gt;0,B67/B$69,0)</f>
        <v>0</v>
      </c>
      <c r="D67" s="124">
        <f>DATA!$C$496</f>
        <v>0</v>
      </c>
      <c r="E67" s="86">
        <f>IF(D67&gt;0,D67/D$69,0)</f>
        <v>0</v>
      </c>
      <c r="F67" s="124">
        <f>DATA!$C$497</f>
        <v>0</v>
      </c>
      <c r="G67" s="86">
        <f>IF(F67&gt;0,F67/F$69,0)</f>
        <v>0</v>
      </c>
      <c r="H67" s="124">
        <f>DATA!$C$498</f>
        <v>0</v>
      </c>
      <c r="I67" s="86">
        <f>IF(H67&gt;0,H67/H$69,0)</f>
        <v>0</v>
      </c>
      <c r="J67" s="124">
        <f>DATA!$C$499</f>
        <v>0</v>
      </c>
      <c r="K67" s="86">
        <f>IF(J67&gt;0,J67/J$69,0)</f>
        <v>0</v>
      </c>
      <c r="L67" s="124">
        <f>B67+D67+F67+H67+J67</f>
        <v>0</v>
      </c>
      <c r="M67" s="86">
        <f>IF(L67&gt;0,L67/L$69,0)</f>
        <v>0</v>
      </c>
      <c r="N67" s="86">
        <f>IF(L67&gt;0,L67/L$85,0)</f>
        <v>0</v>
      </c>
      <c r="O67" s="86"/>
      <c r="P67" s="501"/>
      <c r="Q67" s="501"/>
      <c r="R67" s="501"/>
      <c r="S67" s="501"/>
    </row>
    <row r="68" spans="1:19" s="445" customFormat="1" x14ac:dyDescent="0.3">
      <c r="A68" s="450" t="s">
        <v>3</v>
      </c>
      <c r="B68" s="124">
        <f>DATA!$D$495</f>
        <v>0</v>
      </c>
      <c r="C68" s="86">
        <f>IF(B68&gt;0,B68/B$69,0)</f>
        <v>0</v>
      </c>
      <c r="D68" s="124">
        <f>DATA!$D$496</f>
        <v>0</v>
      </c>
      <c r="E68" s="86">
        <f>IF(D68&gt;0,D68/D$69,0)</f>
        <v>0</v>
      </c>
      <c r="F68" s="124">
        <f>DATA!$D$497</f>
        <v>0</v>
      </c>
      <c r="G68" s="86">
        <f>IF(F68&gt;0,F68/F$69,0)</f>
        <v>0</v>
      </c>
      <c r="H68" s="124">
        <f>DATA!$D$498</f>
        <v>0</v>
      </c>
      <c r="I68" s="86">
        <f>IF(H68&gt;0,H68/H$69,0)</f>
        <v>0</v>
      </c>
      <c r="J68" s="124">
        <f>DATA!$D$499</f>
        <v>0</v>
      </c>
      <c r="K68" s="86">
        <f>IF(J68&gt;0,J68/J$69,0)</f>
        <v>0</v>
      </c>
      <c r="L68" s="124">
        <f>B68+D68+F68+H68+J68</f>
        <v>0</v>
      </c>
      <c r="M68" s="86">
        <f>IF(L68&gt;0,L68/L$69,0)</f>
        <v>0</v>
      </c>
      <c r="N68" s="86">
        <f>IF(L68&gt;0,L68/L$86,0)</f>
        <v>0</v>
      </c>
      <c r="O68" s="86"/>
      <c r="P68" s="501"/>
      <c r="Q68" s="501"/>
      <c r="R68" s="501"/>
      <c r="S68" s="501"/>
    </row>
    <row r="69" spans="1:19" s="445" customFormat="1" ht="13.5" thickBot="1" x14ac:dyDescent="0.35">
      <c r="A69" s="450" t="s">
        <v>15</v>
      </c>
      <c r="B69" s="454">
        <f>SUM(B66:B68)</f>
        <v>0</v>
      </c>
      <c r="C69" s="455">
        <f>IF(B69&gt;0,B69/B$69,0)</f>
        <v>0</v>
      </c>
      <c r="D69" s="454">
        <f>SUM(D66:D68)</f>
        <v>0</v>
      </c>
      <c r="E69" s="455">
        <f>IF(D69&gt;0,D69/D$69,0)</f>
        <v>0</v>
      </c>
      <c r="F69" s="454">
        <f>SUM(F66:F68)</f>
        <v>0</v>
      </c>
      <c r="G69" s="455">
        <f>IF(F69&gt;0,F69/F$69,0)</f>
        <v>0</v>
      </c>
      <c r="H69" s="454">
        <f>SUM(H66:H68)</f>
        <v>0</v>
      </c>
      <c r="I69" s="455">
        <f>IF(H69&gt;0,H69/H$69,0)</f>
        <v>0</v>
      </c>
      <c r="J69" s="454">
        <f>SUM(J66:J68)</f>
        <v>0</v>
      </c>
      <c r="K69" s="455">
        <f>IF(J69&gt;0,J69/J$69,0)</f>
        <v>0</v>
      </c>
      <c r="L69" s="454">
        <f>SUM(L66:L68)</f>
        <v>0</v>
      </c>
      <c r="M69" s="455">
        <f>IF(L69&gt;0,L69/L$87,0)</f>
        <v>0</v>
      </c>
      <c r="N69" s="455">
        <f>IF(L69&gt;0,L69/L$87,0)</f>
        <v>0</v>
      </c>
      <c r="O69" s="455"/>
      <c r="P69" s="501"/>
      <c r="Q69" s="501"/>
      <c r="R69" s="501"/>
      <c r="S69" s="501"/>
    </row>
    <row r="70" spans="1:19" s="445" customFormat="1" ht="162" customHeight="1" thickTop="1" x14ac:dyDescent="0.3">
      <c r="A70" s="450"/>
      <c r="B70" s="137"/>
      <c r="C70" s="500"/>
      <c r="D70" s="137"/>
      <c r="E70" s="500"/>
      <c r="F70" s="137"/>
      <c r="G70" s="500"/>
      <c r="H70" s="137"/>
      <c r="I70" s="138"/>
      <c r="J70" s="137"/>
      <c r="K70" s="500"/>
      <c r="L70" s="137"/>
      <c r="M70" s="500"/>
      <c r="N70" s="500"/>
      <c r="O70" s="502"/>
      <c r="P70" s="501"/>
      <c r="Q70" s="501"/>
      <c r="R70" s="501"/>
      <c r="S70" s="501"/>
    </row>
    <row r="71" spans="1:19" ht="27.75" hidden="1" customHeight="1" x14ac:dyDescent="0.35">
      <c r="A71" s="130" t="s">
        <v>58</v>
      </c>
      <c r="B71" s="67" t="s">
        <v>51</v>
      </c>
      <c r="C71" s="69" t="s">
        <v>1</v>
      </c>
      <c r="D71" s="66" t="s">
        <v>52</v>
      </c>
      <c r="E71" s="69" t="s">
        <v>1</v>
      </c>
      <c r="F71" s="66" t="s">
        <v>53</v>
      </c>
      <c r="G71" s="68" t="s">
        <v>1</v>
      </c>
      <c r="H71" s="69" t="s">
        <v>54</v>
      </c>
      <c r="I71" s="66" t="s">
        <v>1</v>
      </c>
      <c r="J71" s="66" t="s">
        <v>55</v>
      </c>
      <c r="K71" s="66" t="s">
        <v>1</v>
      </c>
      <c r="L71" s="123" t="s">
        <v>59</v>
      </c>
      <c r="M71" s="141" t="s">
        <v>1</v>
      </c>
      <c r="N71" s="144" t="s">
        <v>64</v>
      </c>
      <c r="O71" s="140"/>
    </row>
    <row r="72" spans="1:19" hidden="1" x14ac:dyDescent="0.3">
      <c r="A72" s="70" t="s">
        <v>14</v>
      </c>
      <c r="B72" s="124">
        <f>DATA!$BF$443</f>
        <v>0</v>
      </c>
      <c r="C72" s="86">
        <f>IF(B72&gt;0,B72/B$57,0)</f>
        <v>0</v>
      </c>
      <c r="D72" s="124">
        <f>DATA!$BF$444</f>
        <v>0</v>
      </c>
      <c r="E72" s="86">
        <f>IF(D72&gt;0,D72/D$57,0)</f>
        <v>0</v>
      </c>
      <c r="F72" s="124">
        <f>DATA!$BF$445</f>
        <v>0</v>
      </c>
      <c r="G72" s="86">
        <f>IF(F72&gt;0,F72/F$57,0)</f>
        <v>0</v>
      </c>
      <c r="H72" s="124">
        <f>DATA!$BF$446</f>
        <v>0</v>
      </c>
      <c r="I72" s="86">
        <f>IF(H72&gt;0,H72/H$57,0)</f>
        <v>0</v>
      </c>
      <c r="J72" s="124">
        <f>DATA!$BF$447</f>
        <v>0</v>
      </c>
      <c r="K72" s="86">
        <f>IF(J72&gt;0,J72/J$57,0)</f>
        <v>0</v>
      </c>
      <c r="L72" s="124">
        <f>B72+D72+F72+H72+J72</f>
        <v>0</v>
      </c>
      <c r="M72" s="86">
        <f>IF(L72&gt;0,L72/L$57,0)</f>
        <v>0</v>
      </c>
      <c r="N72" s="86">
        <f>IF(L72&gt;0,L72/L$84,0)</f>
        <v>0</v>
      </c>
      <c r="O72" s="86"/>
    </row>
    <row r="73" spans="1:19" hidden="1" x14ac:dyDescent="0.3">
      <c r="A73" s="70" t="s">
        <v>2</v>
      </c>
      <c r="B73" s="124">
        <f>DATA!$BG$443</f>
        <v>0</v>
      </c>
      <c r="C73" s="86">
        <f>IF(B73&gt;0,B73/B$57,0)</f>
        <v>0</v>
      </c>
      <c r="D73" s="124">
        <f>DATA!$BG$444</f>
        <v>0</v>
      </c>
      <c r="E73" s="86">
        <f>IF(D73&gt;0,D73/D$57,0)</f>
        <v>0</v>
      </c>
      <c r="F73" s="124">
        <f>DATA!$BG$445</f>
        <v>0</v>
      </c>
      <c r="G73" s="86">
        <f>IF(F73&gt;0,F73/F$57,0)</f>
        <v>0</v>
      </c>
      <c r="H73" s="124">
        <f>DATA!$BG$446</f>
        <v>0</v>
      </c>
      <c r="I73" s="86">
        <f>IF(H73&gt;0,H73/H$57,0)</f>
        <v>0</v>
      </c>
      <c r="J73" s="124">
        <f>DATA!$BG$447</f>
        <v>0</v>
      </c>
      <c r="K73" s="86">
        <f>IF(J73&gt;0,J73/J$57,0)</f>
        <v>0</v>
      </c>
      <c r="L73" s="124">
        <f>B73+D73+F73+H73+J73</f>
        <v>0</v>
      </c>
      <c r="M73" s="86">
        <f>IF(L73&gt;0,L73/L$57,0)</f>
        <v>0</v>
      </c>
      <c r="N73" s="86">
        <f>IF(L73&gt;0,L73/L$85,0)</f>
        <v>0</v>
      </c>
      <c r="O73" s="86"/>
    </row>
    <row r="74" spans="1:19" hidden="1" x14ac:dyDescent="0.3">
      <c r="A74" s="70" t="s">
        <v>3</v>
      </c>
      <c r="B74" s="124">
        <f>DATA!$BH$443</f>
        <v>0</v>
      </c>
      <c r="C74" s="86">
        <f>IF(B74&gt;0,B74/B$57,0)</f>
        <v>0</v>
      </c>
      <c r="D74" s="124">
        <f>DATA!$BH$444</f>
        <v>0</v>
      </c>
      <c r="E74" s="86">
        <f>IF(D74&gt;0,D74/D$57,0)</f>
        <v>0</v>
      </c>
      <c r="F74" s="124">
        <f>DATA!$BH$445</f>
        <v>0</v>
      </c>
      <c r="G74" s="86">
        <f>IF(F74&gt;0,F74/F$57,0)</f>
        <v>0</v>
      </c>
      <c r="H74" s="124">
        <f>DATA!$BH$446</f>
        <v>0</v>
      </c>
      <c r="I74" s="86">
        <f>IF(H74&gt;0,H74/H$57,0)</f>
        <v>0</v>
      </c>
      <c r="J74" s="124">
        <f>DATA!$BH$447</f>
        <v>0</v>
      </c>
      <c r="K74" s="86">
        <f>IF(J74&gt;0,J74/J$57,0)</f>
        <v>0</v>
      </c>
      <c r="L74" s="124">
        <f>B74+D74+F74+H74+J74</f>
        <v>0</v>
      </c>
      <c r="M74" s="86">
        <f>IF(L74&gt;0,L74/L$57,0)</f>
        <v>0</v>
      </c>
      <c r="N74" s="86">
        <f>IF(L74&gt;0,L74/L$86,0)</f>
        <v>0</v>
      </c>
      <c r="O74" s="86"/>
    </row>
    <row r="75" spans="1:19" ht="13.5" hidden="1" thickBot="1" x14ac:dyDescent="0.35">
      <c r="A75" s="70" t="s">
        <v>15</v>
      </c>
      <c r="B75" s="125">
        <f>SUM(B72:B74)</f>
        <v>0</v>
      </c>
      <c r="C75" s="126">
        <f>IF(B75&gt;0,B75/B$57,0)</f>
        <v>0</v>
      </c>
      <c r="D75" s="125">
        <f>SUM(D72:D74)</f>
        <v>0</v>
      </c>
      <c r="E75" s="126">
        <f>IF(D75&gt;0,D75/D$57,0)</f>
        <v>0</v>
      </c>
      <c r="F75" s="125">
        <f>SUM(F72:F74)</f>
        <v>0</v>
      </c>
      <c r="G75" s="126">
        <f>IF(F75&gt;0,F75/F$57,0)</f>
        <v>0</v>
      </c>
      <c r="H75" s="125">
        <f>SUM(H72:H74)</f>
        <v>0</v>
      </c>
      <c r="I75" s="126">
        <f>IF(H75&gt;0,H75/H$57,0)</f>
        <v>0</v>
      </c>
      <c r="J75" s="125">
        <f>SUM(J72:J74)</f>
        <v>0</v>
      </c>
      <c r="K75" s="126">
        <f>IF(J75&gt;0,J75/J$57,0)</f>
        <v>0</v>
      </c>
      <c r="L75" s="125">
        <f>SUM(L72:L74)</f>
        <v>0</v>
      </c>
      <c r="M75" s="126">
        <f>IF(L75&gt;0,L75/L$87,0)</f>
        <v>0</v>
      </c>
      <c r="N75" s="126">
        <f>IF(L75&gt;0,L75/L$87,0)</f>
        <v>0</v>
      </c>
      <c r="O75" s="126"/>
    </row>
    <row r="76" spans="1:19" ht="167.25" hidden="1" customHeight="1" thickTop="1" x14ac:dyDescent="0.3">
      <c r="A76" s="70"/>
      <c r="B76" s="127"/>
      <c r="C76" s="128"/>
      <c r="D76" s="127"/>
      <c r="E76" s="128"/>
      <c r="F76" s="127"/>
      <c r="G76" s="128"/>
      <c r="H76" s="127"/>
      <c r="I76" s="129"/>
      <c r="J76" s="127"/>
      <c r="K76" s="128"/>
      <c r="L76" s="127"/>
      <c r="M76" s="128"/>
      <c r="N76" s="128"/>
      <c r="O76" s="128"/>
    </row>
    <row r="77" spans="1:19" s="445" customFormat="1" ht="26.5" hidden="1" x14ac:dyDescent="0.35">
      <c r="A77" s="456" t="s">
        <v>192</v>
      </c>
      <c r="B77" s="447" t="s">
        <v>51</v>
      </c>
      <c r="C77" s="449" t="s">
        <v>1</v>
      </c>
      <c r="D77" s="446" t="s">
        <v>52</v>
      </c>
      <c r="E77" s="449" t="s">
        <v>1</v>
      </c>
      <c r="F77" s="446" t="s">
        <v>53</v>
      </c>
      <c r="G77" s="448" t="s">
        <v>1</v>
      </c>
      <c r="H77" s="449" t="s">
        <v>54</v>
      </c>
      <c r="I77" s="446" t="s">
        <v>1</v>
      </c>
      <c r="J77" s="446" t="s">
        <v>55</v>
      </c>
      <c r="K77" s="446" t="s">
        <v>1</v>
      </c>
      <c r="L77" s="452" t="s">
        <v>59</v>
      </c>
      <c r="M77" s="141" t="s">
        <v>1</v>
      </c>
      <c r="N77" s="458" t="s">
        <v>64</v>
      </c>
      <c r="O77" s="140"/>
      <c r="P77" s="461"/>
      <c r="Q77" s="461"/>
      <c r="R77" s="461"/>
      <c r="S77" s="461"/>
    </row>
    <row r="78" spans="1:19" s="445" customFormat="1" hidden="1" x14ac:dyDescent="0.3">
      <c r="A78" s="450" t="s">
        <v>14</v>
      </c>
      <c r="B78" s="124">
        <f>DATA!$Q$467</f>
        <v>0</v>
      </c>
      <c r="C78" s="86">
        <f>IF(B78&gt;0,B78/B$81,0)</f>
        <v>0</v>
      </c>
      <c r="D78" s="124">
        <f>DATA!$Q$468</f>
        <v>0</v>
      </c>
      <c r="E78" s="86">
        <f>IF(D78&gt;0,D78/D$81,0)</f>
        <v>0</v>
      </c>
      <c r="F78" s="124">
        <f>DATA!$Q$469</f>
        <v>0</v>
      </c>
      <c r="G78" s="86">
        <f>IF(F78&gt;0,F78/F$81,0)</f>
        <v>0</v>
      </c>
      <c r="H78" s="124">
        <f>DATA!$Q$470</f>
        <v>0</v>
      </c>
      <c r="I78" s="86">
        <f>IF(H78&gt;0,H78/H$81,0)</f>
        <v>0</v>
      </c>
      <c r="J78" s="124">
        <f>DATA!$Q$471</f>
        <v>0</v>
      </c>
      <c r="K78" s="86">
        <f>IF(J78&gt;0,J78/J$81,0)</f>
        <v>0</v>
      </c>
      <c r="L78" s="124">
        <f>B78+D78+F78+H78+J78</f>
        <v>0</v>
      </c>
      <c r="M78" s="86">
        <f>IF(L78&gt;0,L78/L$81,0)</f>
        <v>0</v>
      </c>
      <c r="N78" s="86">
        <f>IF(L78&gt;0,L78/L$84,0)</f>
        <v>0</v>
      </c>
      <c r="O78" s="86"/>
      <c r="P78" s="461"/>
      <c r="Q78" s="461"/>
      <c r="R78" s="461"/>
      <c r="S78" s="461"/>
    </row>
    <row r="79" spans="1:19" s="445" customFormat="1" hidden="1" x14ac:dyDescent="0.3">
      <c r="A79" s="450" t="s">
        <v>2</v>
      </c>
      <c r="B79" s="124">
        <f>DATA!$R$467</f>
        <v>0</v>
      </c>
      <c r="C79" s="86">
        <f>IF(B79&gt;0,B79/B$81,0)</f>
        <v>0</v>
      </c>
      <c r="D79" s="124">
        <f>DATA!$R$468</f>
        <v>0</v>
      </c>
      <c r="E79" s="86">
        <f>IF(D79&gt;0,D79/D$81,0)</f>
        <v>0</v>
      </c>
      <c r="F79" s="124">
        <f>DATA!$R$469</f>
        <v>0</v>
      </c>
      <c r="G79" s="86">
        <f>IF(F79&gt;0,F79/F$81,0)</f>
        <v>0</v>
      </c>
      <c r="H79" s="124">
        <f>DATA!$R$470</f>
        <v>0</v>
      </c>
      <c r="I79" s="86">
        <f>IF(H79&gt;0,H79/H$81,0)</f>
        <v>0</v>
      </c>
      <c r="J79" s="124">
        <f>DATA!$R$471</f>
        <v>0</v>
      </c>
      <c r="K79" s="86">
        <f>IF(J79&gt;0,J79/J$81,0)</f>
        <v>0</v>
      </c>
      <c r="L79" s="124">
        <f>B79+D79+F79+H79+J79</f>
        <v>0</v>
      </c>
      <c r="M79" s="86">
        <f>IF(L79&gt;0,L79/L$81,0)</f>
        <v>0</v>
      </c>
      <c r="N79" s="86">
        <f>IF(L79&gt;0,L79/L$85,0)</f>
        <v>0</v>
      </c>
      <c r="O79" s="86"/>
      <c r="P79" s="461"/>
      <c r="Q79" s="461"/>
      <c r="R79" s="461"/>
      <c r="S79" s="461"/>
    </row>
    <row r="80" spans="1:19" s="445" customFormat="1" hidden="1" x14ac:dyDescent="0.3">
      <c r="A80" s="450" t="s">
        <v>3</v>
      </c>
      <c r="B80" s="124">
        <f>DATA!$S$467</f>
        <v>0</v>
      </c>
      <c r="C80" s="86">
        <f>IF(B80&gt;0,B80/B$81,0)</f>
        <v>0</v>
      </c>
      <c r="D80" s="124">
        <f>DATA!$S$468</f>
        <v>0</v>
      </c>
      <c r="E80" s="86">
        <f>IF(D80&gt;0,D80/D$81,0)</f>
        <v>0</v>
      </c>
      <c r="F80" s="124">
        <f>DATA!$S$469</f>
        <v>0</v>
      </c>
      <c r="G80" s="86">
        <f>IF(F80&gt;0,F80/F$81,0)</f>
        <v>0</v>
      </c>
      <c r="H80" s="124">
        <f>DATA!$S$470</f>
        <v>0</v>
      </c>
      <c r="I80" s="86">
        <f>IF(H80&gt;0,H80/H$81,0)</f>
        <v>0</v>
      </c>
      <c r="J80" s="124">
        <f>DATA!$S$471</f>
        <v>0</v>
      </c>
      <c r="K80" s="86">
        <f>IF(J80&gt;0,J80/J$81,0)</f>
        <v>0</v>
      </c>
      <c r="L80" s="124">
        <f>B80+D80+F80+H80+J80</f>
        <v>0</v>
      </c>
      <c r="M80" s="86">
        <f>IF(L80&gt;0,L80/L$81,0)</f>
        <v>0</v>
      </c>
      <c r="N80" s="86">
        <f>IF(L80&gt;0,L80/L$86,0)</f>
        <v>0</v>
      </c>
      <c r="O80" s="86"/>
      <c r="P80" s="461"/>
      <c r="Q80" s="461"/>
      <c r="R80" s="461"/>
      <c r="S80" s="461"/>
    </row>
    <row r="81" spans="1:19" s="445" customFormat="1" ht="13.5" hidden="1" thickBot="1" x14ac:dyDescent="0.35">
      <c r="A81" s="450" t="s">
        <v>15</v>
      </c>
      <c r="B81" s="454">
        <f t="shared" ref="B81:H81" si="11">SUM(B78:B80)</f>
        <v>0</v>
      </c>
      <c r="C81" s="455">
        <f t="shared" si="11"/>
        <v>0</v>
      </c>
      <c r="D81" s="454">
        <f t="shared" si="11"/>
        <v>0</v>
      </c>
      <c r="E81" s="455">
        <f t="shared" si="11"/>
        <v>0</v>
      </c>
      <c r="F81" s="454">
        <f t="shared" si="11"/>
        <v>0</v>
      </c>
      <c r="G81" s="455">
        <f t="shared" si="11"/>
        <v>0</v>
      </c>
      <c r="H81" s="454">
        <f t="shared" si="11"/>
        <v>0</v>
      </c>
      <c r="I81" s="455">
        <f>IF(H81&gt;0,H81/H$81,0)</f>
        <v>0</v>
      </c>
      <c r="J81" s="454">
        <f>SUM(J78:J80)</f>
        <v>0</v>
      </c>
      <c r="K81" s="455">
        <f>SUM(K78:K80)</f>
        <v>0</v>
      </c>
      <c r="L81" s="454">
        <f>SUM(L78:L80)</f>
        <v>0</v>
      </c>
      <c r="M81" s="455">
        <f>IF(L81&gt;0,L81/L$87,0)</f>
        <v>0</v>
      </c>
      <c r="N81" s="455">
        <f>IF(L81&gt;0,L81/L$87,0)</f>
        <v>0</v>
      </c>
      <c r="O81" s="455"/>
      <c r="P81" s="461"/>
      <c r="Q81" s="461"/>
      <c r="R81" s="461"/>
      <c r="S81" s="461"/>
    </row>
    <row r="82" spans="1:19" s="445" customFormat="1" ht="167.25" hidden="1" customHeight="1" thickTop="1" x14ac:dyDescent="0.35">
      <c r="A82" s="450"/>
      <c r="B82" s="1788"/>
      <c r="C82" s="1789"/>
      <c r="D82" s="1789"/>
      <c r="E82" s="1789"/>
      <c r="F82" s="1789"/>
      <c r="G82" s="1789"/>
      <c r="H82" s="1789"/>
      <c r="I82" s="1789"/>
      <c r="J82" s="1789"/>
      <c r="K82" s="1789"/>
      <c r="L82" s="1789"/>
      <c r="M82" s="1789"/>
      <c r="N82" s="1789"/>
      <c r="O82" s="1790"/>
      <c r="P82" s="461"/>
      <c r="Q82" s="461"/>
      <c r="R82" s="461"/>
      <c r="S82" s="461"/>
    </row>
    <row r="83" spans="1:19" ht="24" customHeight="1" x14ac:dyDescent="0.35">
      <c r="A83" s="130" t="s">
        <v>62</v>
      </c>
      <c r="B83" s="67" t="s">
        <v>51</v>
      </c>
      <c r="C83" s="69" t="s">
        <v>1</v>
      </c>
      <c r="D83" s="66" t="s">
        <v>52</v>
      </c>
      <c r="E83" s="69" t="s">
        <v>1</v>
      </c>
      <c r="F83" s="66" t="s">
        <v>53</v>
      </c>
      <c r="G83" s="68" t="s">
        <v>1</v>
      </c>
      <c r="H83" s="69" t="s">
        <v>54</v>
      </c>
      <c r="I83" s="66" t="s">
        <v>1</v>
      </c>
      <c r="J83" s="66" t="s">
        <v>55</v>
      </c>
      <c r="K83" s="66" t="s">
        <v>1</v>
      </c>
      <c r="L83" s="123" t="s">
        <v>59</v>
      </c>
      <c r="M83" s="141" t="s">
        <v>1</v>
      </c>
      <c r="N83" s="141"/>
      <c r="O83" s="140"/>
    </row>
    <row r="84" spans="1:19" x14ac:dyDescent="0.3">
      <c r="A84" s="70" t="s">
        <v>14</v>
      </c>
      <c r="B84" s="124">
        <f>B60+B66</f>
        <v>2</v>
      </c>
      <c r="C84" s="86">
        <f>IF(B84&gt;0,B84/B$87,0)</f>
        <v>0.2857142857142857</v>
      </c>
      <c r="D84" s="124" t="e">
        <f>D48+D54+D60+D66+D72+D78</f>
        <v>#REF!</v>
      </c>
      <c r="E84" s="86" t="e">
        <f>IF(D84&gt;0,D84/D$87,0)</f>
        <v>#REF!</v>
      </c>
      <c r="F84" s="124" t="e">
        <f>F48+F54+F60+F66+F72+F78</f>
        <v>#REF!</v>
      </c>
      <c r="G84" s="86" t="e">
        <f>IF(F84&gt;0,F84/F$87,0)</f>
        <v>#REF!</v>
      </c>
      <c r="H84" s="124" t="e">
        <f>H48+H54+H60+H66+H72+H78</f>
        <v>#REF!</v>
      </c>
      <c r="I84" s="86" t="e">
        <f>IF(H84&gt;0,H84/H$87,0)</f>
        <v>#REF!</v>
      </c>
      <c r="J84" s="124" t="e">
        <f>J48+J54+J60+J66+J72+J78</f>
        <v>#REF!</v>
      </c>
      <c r="K84" s="86" t="e">
        <f>IF(J84&gt;0,J84/J$87,0)</f>
        <v>#REF!</v>
      </c>
      <c r="L84" s="124" t="e">
        <f>B84+D84+F84+H84+J84</f>
        <v>#REF!</v>
      </c>
      <c r="M84" s="86" t="e">
        <f>IF(L84&gt;0,L84/L$87,0)</f>
        <v>#REF!</v>
      </c>
      <c r="N84" s="86" t="e">
        <f>N48+N54+N60+N72</f>
        <v>#REF!</v>
      </c>
      <c r="O84" s="86"/>
    </row>
    <row r="85" spans="1:19" x14ac:dyDescent="0.3">
      <c r="A85" s="70" t="s">
        <v>2</v>
      </c>
      <c r="B85" s="124">
        <f>B61+B67</f>
        <v>1</v>
      </c>
      <c r="C85" s="86">
        <f>IF(B85&gt;0,B85/B$87,0)</f>
        <v>0.14285714285714285</v>
      </c>
      <c r="D85" s="124" t="e">
        <f>D49+D55+D61+D67+D73+D79</f>
        <v>#REF!</v>
      </c>
      <c r="E85" s="86" t="e">
        <f>IF(D85&gt;0,D85/D$87,0)</f>
        <v>#REF!</v>
      </c>
      <c r="F85" s="124" t="e">
        <f>F49+F55+F61+F67+F73+F79</f>
        <v>#REF!</v>
      </c>
      <c r="G85" s="86" t="e">
        <f>IF(F85&gt;0,F85/F$87,0)</f>
        <v>#REF!</v>
      </c>
      <c r="H85" s="124" t="e">
        <f>H49+H55+H61+H67+H73+H79</f>
        <v>#REF!</v>
      </c>
      <c r="I85" s="86" t="e">
        <f>IF(H85&gt;0,H85/H$87,0)</f>
        <v>#REF!</v>
      </c>
      <c r="J85" s="124" t="e">
        <f>J49+J55+J61+J67+J73+J79</f>
        <v>#REF!</v>
      </c>
      <c r="K85" s="86" t="e">
        <f>IF(J85&gt;0,J85/J$87,0)</f>
        <v>#REF!</v>
      </c>
      <c r="L85" s="124" t="e">
        <f>B85+D85+F85+H85+J85</f>
        <v>#REF!</v>
      </c>
      <c r="M85" s="86" t="e">
        <f>IF(L85&gt;0,L85/L$87,0)</f>
        <v>#REF!</v>
      </c>
      <c r="N85" s="86" t="e">
        <f>N49+N55+N61+N73</f>
        <v>#REF!</v>
      </c>
      <c r="O85" s="86"/>
    </row>
    <row r="86" spans="1:19" x14ac:dyDescent="0.3">
      <c r="A86" s="70" t="s">
        <v>3</v>
      </c>
      <c r="B86" s="124">
        <f>B62+B68</f>
        <v>4</v>
      </c>
      <c r="C86" s="86">
        <f>IF(B86&gt;0,B86/B$87,0)</f>
        <v>0.5714285714285714</v>
      </c>
      <c r="D86" s="124" t="e">
        <f>D50+D56+D62+D68+D74+D80</f>
        <v>#REF!</v>
      </c>
      <c r="E86" s="86" t="e">
        <f>IF(D86&gt;0,D86/D$87,0)</f>
        <v>#REF!</v>
      </c>
      <c r="F86" s="124" t="e">
        <f>F50+F56+F62+F68+F74+F80</f>
        <v>#REF!</v>
      </c>
      <c r="G86" s="86" t="e">
        <f>IF(F86&gt;0,F86/F$87,0)</f>
        <v>#REF!</v>
      </c>
      <c r="H86" s="124" t="e">
        <f>H50+H56+H62+H68+H74+H80</f>
        <v>#REF!</v>
      </c>
      <c r="I86" s="86" t="e">
        <f>IF(H86&gt;0,H86/H$87,0)</f>
        <v>#REF!</v>
      </c>
      <c r="J86" s="124" t="e">
        <f>J50+J56+J62+J68+J74+J80</f>
        <v>#REF!</v>
      </c>
      <c r="K86" s="86" t="e">
        <f>IF(J86&gt;0,J86/J$87,0)</f>
        <v>#REF!</v>
      </c>
      <c r="L86" s="124" t="e">
        <f>B86+D86+F86+H86+J86</f>
        <v>#REF!</v>
      </c>
      <c r="M86" s="86" t="e">
        <f>IF(L86&gt;0,L86/L$87,0)</f>
        <v>#REF!</v>
      </c>
      <c r="N86" s="86" t="e">
        <f>N50+N56+N62+N74</f>
        <v>#REF!</v>
      </c>
      <c r="O86" s="86"/>
    </row>
    <row r="87" spans="1:19" ht="13.5" thickBot="1" x14ac:dyDescent="0.35">
      <c r="A87" s="70" t="s">
        <v>15</v>
      </c>
      <c r="B87" s="125">
        <f t="shared" ref="B87:L87" si="12">SUM(B84:B86)</f>
        <v>7</v>
      </c>
      <c r="C87" s="126">
        <f>SUM(C84:C86)</f>
        <v>1</v>
      </c>
      <c r="D87" s="125" t="e">
        <f t="shared" si="12"/>
        <v>#REF!</v>
      </c>
      <c r="E87" s="126" t="e">
        <f>SUM(E84:E86)</f>
        <v>#REF!</v>
      </c>
      <c r="F87" s="125" t="e">
        <f t="shared" si="12"/>
        <v>#REF!</v>
      </c>
      <c r="G87" s="126" t="e">
        <f>SUM(G84:G86)</f>
        <v>#REF!</v>
      </c>
      <c r="H87" s="125" t="e">
        <f t="shared" si="12"/>
        <v>#REF!</v>
      </c>
      <c r="I87" s="126" t="e">
        <f>SUM(I84:I86)</f>
        <v>#REF!</v>
      </c>
      <c r="J87" s="125" t="e">
        <f t="shared" si="12"/>
        <v>#REF!</v>
      </c>
      <c r="K87" s="126" t="e">
        <f>SUM(K84:K86)</f>
        <v>#REF!</v>
      </c>
      <c r="L87" s="125" t="e">
        <f t="shared" si="12"/>
        <v>#REF!</v>
      </c>
      <c r="M87" s="126" t="e">
        <f>IF(L87&gt;0,L87/L$87,0)</f>
        <v>#REF!</v>
      </c>
      <c r="N87" s="126" t="e">
        <f>N51+N57+N63+N75</f>
        <v>#REF!</v>
      </c>
      <c r="O87" s="126"/>
      <c r="P87" s="139"/>
      <c r="Q87" s="139"/>
      <c r="R87" s="139"/>
      <c r="S87" s="139"/>
    </row>
    <row r="88" spans="1:19" ht="167.25" customHeight="1" thickTop="1" x14ac:dyDescent="0.3">
      <c r="A88" s="70"/>
      <c r="B88" s="134"/>
      <c r="C88" s="133"/>
      <c r="D88" s="134"/>
      <c r="E88" s="133"/>
      <c r="F88" s="134"/>
      <c r="G88" s="133"/>
      <c r="H88" s="134"/>
      <c r="I88" s="135"/>
      <c r="J88" s="134"/>
      <c r="K88" s="133"/>
      <c r="L88" s="134"/>
      <c r="M88" s="133"/>
      <c r="N88" s="133"/>
      <c r="O88" s="133"/>
      <c r="P88" s="139"/>
      <c r="Q88" s="139"/>
      <c r="R88" s="139"/>
      <c r="S88" s="139"/>
    </row>
    <row r="89" spans="1:19" ht="18.5" x14ac:dyDescent="0.45">
      <c r="A89" s="148" t="s">
        <v>63</v>
      </c>
      <c r="B89" s="67" t="s">
        <v>51</v>
      </c>
      <c r="C89" s="69" t="s">
        <v>1</v>
      </c>
      <c r="D89" s="66" t="s">
        <v>52</v>
      </c>
      <c r="E89" s="69" t="s">
        <v>1</v>
      </c>
      <c r="F89" s="66" t="s">
        <v>53</v>
      </c>
      <c r="G89" s="68" t="s">
        <v>1</v>
      </c>
      <c r="H89" s="69" t="s">
        <v>54</v>
      </c>
      <c r="I89" s="66" t="s">
        <v>1</v>
      </c>
      <c r="J89" s="66" t="s">
        <v>55</v>
      </c>
      <c r="K89" s="66" t="s">
        <v>1</v>
      </c>
      <c r="L89" s="123" t="s">
        <v>59</v>
      </c>
      <c r="M89" s="141" t="s">
        <v>1</v>
      </c>
      <c r="N89" s="141"/>
      <c r="O89" s="140"/>
      <c r="P89" s="139"/>
      <c r="Q89" s="139"/>
      <c r="R89" s="139"/>
      <c r="S89" s="139"/>
    </row>
    <row r="90" spans="1:19" ht="14.25" customHeight="1" x14ac:dyDescent="0.3">
      <c r="A90" s="70" t="s">
        <v>14</v>
      </c>
      <c r="B90" s="124" t="e">
        <f>B40+B84</f>
        <v>#REF!</v>
      </c>
      <c r="C90" s="86" t="e">
        <f>IF(B90&gt;0,B90/B$96,0)</f>
        <v>#REF!</v>
      </c>
      <c r="D90" s="124" t="e">
        <f>D84+D40</f>
        <v>#REF!</v>
      </c>
      <c r="E90" s="86" t="e">
        <f t="shared" ref="E90:E96" si="13">IF(D90&gt;0,D90/D$96,0)</f>
        <v>#REF!</v>
      </c>
      <c r="F90" s="124" t="e">
        <f>F84+F40</f>
        <v>#REF!</v>
      </c>
      <c r="G90" s="86" t="e">
        <f>IF(F90&gt;0,F90/F$96,0)</f>
        <v>#REF!</v>
      </c>
      <c r="H90" s="124" t="e">
        <f>H84+H40</f>
        <v>#REF!</v>
      </c>
      <c r="I90" s="86" t="e">
        <f>IF(H90&gt;0,H90/H$96,0)</f>
        <v>#REF!</v>
      </c>
      <c r="J90" s="124" t="e">
        <f>J84+J40</f>
        <v>#REF!</v>
      </c>
      <c r="K90" s="86" t="e">
        <f>IF(J90&gt;0,J90/J$96,0)</f>
        <v>#REF!</v>
      </c>
      <c r="L90" s="124" t="e">
        <f t="shared" ref="L90:L95" si="14">B90+D90+F90+H90+J90</f>
        <v>#REF!</v>
      </c>
      <c r="M90" s="86" t="e">
        <f>IF(L90&gt;0,L90/L$96,0)</f>
        <v>#REF!</v>
      </c>
      <c r="N90" s="86"/>
      <c r="O90" s="86"/>
    </row>
    <row r="91" spans="1:19" x14ac:dyDescent="0.3">
      <c r="A91" s="70" t="s">
        <v>2</v>
      </c>
      <c r="B91" s="124" t="e">
        <f>B41+B85</f>
        <v>#REF!</v>
      </c>
      <c r="C91" s="86" t="e">
        <f t="shared" ref="C91:C96" si="15">IF(B91&gt;0,B91/B$96,0)</f>
        <v>#REF!</v>
      </c>
      <c r="D91" s="124" t="e">
        <f>D85+D41</f>
        <v>#REF!</v>
      </c>
      <c r="E91" s="86" t="e">
        <f t="shared" si="13"/>
        <v>#REF!</v>
      </c>
      <c r="F91" s="124" t="e">
        <f>F85+F41</f>
        <v>#REF!</v>
      </c>
      <c r="G91" s="86" t="e">
        <f t="shared" ref="G91:G96" si="16">IF(F91&gt;0,F91/F$96,0)</f>
        <v>#REF!</v>
      </c>
      <c r="H91" s="124" t="e">
        <f>H85+H41</f>
        <v>#REF!</v>
      </c>
      <c r="I91" s="86" t="e">
        <f t="shared" ref="I91:I96" si="17">IF(H91&gt;0,H91/H$96,0)</f>
        <v>#REF!</v>
      </c>
      <c r="J91" s="124" t="e">
        <f>J85+J41</f>
        <v>#REF!</v>
      </c>
      <c r="K91" s="86" t="e">
        <f t="shared" ref="K91:K96" si="18">IF(J91&gt;0,J91/J$96,0)</f>
        <v>#REF!</v>
      </c>
      <c r="L91" s="124" t="e">
        <f t="shared" si="14"/>
        <v>#REF!</v>
      </c>
      <c r="M91" s="86" t="e">
        <f t="shared" ref="M91:M96" si="19">IF(L91&gt;0,L91/L$96,0)</f>
        <v>#REF!</v>
      </c>
      <c r="N91" s="86"/>
      <c r="O91" s="86"/>
    </row>
    <row r="92" spans="1:19" x14ac:dyDescent="0.3">
      <c r="A92" s="70" t="s">
        <v>3</v>
      </c>
      <c r="B92" s="124" t="e">
        <f>B42+B86</f>
        <v>#REF!</v>
      </c>
      <c r="C92" s="86" t="e">
        <f t="shared" si="15"/>
        <v>#REF!</v>
      </c>
      <c r="D92" s="124" t="e">
        <f>D86+D42</f>
        <v>#REF!</v>
      </c>
      <c r="E92" s="86" t="e">
        <f t="shared" si="13"/>
        <v>#REF!</v>
      </c>
      <c r="F92" s="124" t="e">
        <f>F86+F42</f>
        <v>#REF!</v>
      </c>
      <c r="G92" s="86" t="e">
        <f t="shared" si="16"/>
        <v>#REF!</v>
      </c>
      <c r="H92" s="124" t="e">
        <f>H86+H42</f>
        <v>#REF!</v>
      </c>
      <c r="I92" s="86" t="e">
        <f t="shared" si="17"/>
        <v>#REF!</v>
      </c>
      <c r="J92" s="124" t="e">
        <f>J86+J42</f>
        <v>#REF!</v>
      </c>
      <c r="K92" s="86" t="e">
        <f t="shared" si="18"/>
        <v>#REF!</v>
      </c>
      <c r="L92" s="124" t="e">
        <f t="shared" si="14"/>
        <v>#REF!</v>
      </c>
      <c r="M92" s="86" t="e">
        <f t="shared" si="19"/>
        <v>#REF!</v>
      </c>
      <c r="N92" s="86"/>
      <c r="O92" s="86"/>
    </row>
    <row r="93" spans="1:19" x14ac:dyDescent="0.3">
      <c r="A93" s="70" t="s">
        <v>21</v>
      </c>
      <c r="B93" s="146">
        <f>DATA!$GB$495</f>
        <v>1</v>
      </c>
      <c r="C93" s="147" t="e">
        <f t="shared" si="15"/>
        <v>#REF!</v>
      </c>
      <c r="D93" s="146">
        <f>DATA!$GB$496</f>
        <v>0</v>
      </c>
      <c r="E93" s="147">
        <f t="shared" si="13"/>
        <v>0</v>
      </c>
      <c r="F93" s="146">
        <f>DATA!$GB$497</f>
        <v>5</v>
      </c>
      <c r="G93" s="147" t="e">
        <f t="shared" si="16"/>
        <v>#REF!</v>
      </c>
      <c r="H93" s="146">
        <f>DATA!$GB$498</f>
        <v>3</v>
      </c>
      <c r="I93" s="147" t="e">
        <f t="shared" si="17"/>
        <v>#REF!</v>
      </c>
      <c r="J93" s="146">
        <f>DATA!$GB$499</f>
        <v>6</v>
      </c>
      <c r="K93" s="147" t="e">
        <f t="shared" si="18"/>
        <v>#REF!</v>
      </c>
      <c r="L93" s="146">
        <f t="shared" si="14"/>
        <v>15</v>
      </c>
      <c r="M93" s="147" t="e">
        <f t="shared" si="19"/>
        <v>#REF!</v>
      </c>
      <c r="N93" s="147"/>
      <c r="O93" s="147"/>
    </row>
    <row r="94" spans="1:19" x14ac:dyDescent="0.3">
      <c r="A94" s="70" t="s">
        <v>65</v>
      </c>
      <c r="B94" s="146">
        <f>DATA!$FY$495</f>
        <v>1</v>
      </c>
      <c r="C94" s="147" t="e">
        <f t="shared" si="15"/>
        <v>#REF!</v>
      </c>
      <c r="D94" s="146">
        <f>DATA!$FY$496</f>
        <v>0</v>
      </c>
      <c r="E94" s="147">
        <f t="shared" si="13"/>
        <v>0</v>
      </c>
      <c r="F94" s="146">
        <f>DATA!$FY$497</f>
        <v>1</v>
      </c>
      <c r="G94" s="147" t="e">
        <f t="shared" si="16"/>
        <v>#REF!</v>
      </c>
      <c r="H94" s="146">
        <f>DATA!$FY$498</f>
        <v>1</v>
      </c>
      <c r="I94" s="147" t="e">
        <f t="shared" si="17"/>
        <v>#REF!</v>
      </c>
      <c r="J94" s="146">
        <f>DATA!$FY$499</f>
        <v>1</v>
      </c>
      <c r="K94" s="147" t="e">
        <f t="shared" si="18"/>
        <v>#REF!</v>
      </c>
      <c r="L94" s="146">
        <f t="shared" si="14"/>
        <v>4</v>
      </c>
      <c r="M94" s="147" t="e">
        <f t="shared" si="19"/>
        <v>#REF!</v>
      </c>
      <c r="N94" s="147"/>
      <c r="O94" s="147"/>
    </row>
    <row r="95" spans="1:19" x14ac:dyDescent="0.3">
      <c r="A95" s="70" t="s">
        <v>66</v>
      </c>
      <c r="B95" s="146">
        <f>DATA!$FZ$503</f>
        <v>0</v>
      </c>
      <c r="C95" s="147">
        <f t="shared" si="15"/>
        <v>0</v>
      </c>
      <c r="D95" s="146">
        <f>DATA!$FZ$496</f>
        <v>0</v>
      </c>
      <c r="E95" s="147">
        <f t="shared" si="13"/>
        <v>0</v>
      </c>
      <c r="F95" s="146">
        <f>DATA!$FZ$497</f>
        <v>3</v>
      </c>
      <c r="G95" s="147" t="e">
        <f t="shared" si="16"/>
        <v>#REF!</v>
      </c>
      <c r="H95" s="146">
        <f>DATA!$FZ$498</f>
        <v>0</v>
      </c>
      <c r="I95" s="147">
        <f t="shared" si="17"/>
        <v>0</v>
      </c>
      <c r="J95" s="146">
        <f>DATA!$FZ$499</f>
        <v>3</v>
      </c>
      <c r="K95" s="147" t="e">
        <f t="shared" si="18"/>
        <v>#REF!</v>
      </c>
      <c r="L95" s="146">
        <f t="shared" si="14"/>
        <v>6</v>
      </c>
      <c r="M95" s="147" t="e">
        <f t="shared" si="19"/>
        <v>#REF!</v>
      </c>
      <c r="N95" s="147"/>
      <c r="O95" s="147"/>
    </row>
    <row r="96" spans="1:19" ht="13.5" thickBot="1" x14ac:dyDescent="0.35">
      <c r="A96" s="70" t="s">
        <v>15</v>
      </c>
      <c r="B96" s="125" t="e">
        <f t="shared" ref="B96:L96" si="20">SUM(B90:B95)</f>
        <v>#REF!</v>
      </c>
      <c r="C96" s="122" t="e">
        <f t="shared" si="15"/>
        <v>#REF!</v>
      </c>
      <c r="D96" s="125" t="e">
        <f t="shared" si="20"/>
        <v>#REF!</v>
      </c>
      <c r="E96" s="122" t="e">
        <f t="shared" si="13"/>
        <v>#REF!</v>
      </c>
      <c r="F96" s="125" t="e">
        <f t="shared" si="20"/>
        <v>#REF!</v>
      </c>
      <c r="G96" s="122" t="e">
        <f t="shared" si="16"/>
        <v>#REF!</v>
      </c>
      <c r="H96" s="125" t="e">
        <f t="shared" si="20"/>
        <v>#REF!</v>
      </c>
      <c r="I96" s="122" t="e">
        <f t="shared" si="17"/>
        <v>#REF!</v>
      </c>
      <c r="J96" s="125" t="e">
        <f t="shared" si="20"/>
        <v>#REF!</v>
      </c>
      <c r="K96" s="122" t="e">
        <f t="shared" si="18"/>
        <v>#REF!</v>
      </c>
      <c r="L96" s="125" t="e">
        <f t="shared" si="20"/>
        <v>#REF!</v>
      </c>
      <c r="M96" s="126" t="e">
        <f t="shared" si="19"/>
        <v>#REF!</v>
      </c>
      <c r="N96" s="126"/>
      <c r="O96" s="126"/>
    </row>
    <row r="97" spans="1:15" ht="183" customHeight="1" thickTop="1" x14ac:dyDescent="0.3">
      <c r="A97" s="70"/>
      <c r="B97" s="127"/>
      <c r="C97" s="128"/>
      <c r="D97" s="127"/>
      <c r="E97" s="128"/>
      <c r="F97" s="127"/>
      <c r="G97" s="128"/>
      <c r="H97" s="127"/>
      <c r="I97" s="129"/>
      <c r="J97" s="127"/>
      <c r="K97" s="128"/>
      <c r="L97" s="127"/>
      <c r="M97" s="128"/>
      <c r="N97" s="128"/>
      <c r="O97" s="128"/>
    </row>
  </sheetData>
  <mergeCells count="4">
    <mergeCell ref="I1:O1"/>
    <mergeCell ref="M2:O2"/>
    <mergeCell ref="A1:H1"/>
    <mergeCell ref="B82:O82"/>
  </mergeCells>
  <pageMargins left="0.59" right="0.59" top="0.7" bottom="0.4" header="0.3" footer="0.3"/>
  <pageSetup scale="95" fitToHeight="0" orientation="landscape" r:id="rId1"/>
  <headerFooter>
    <oddHeader>&amp;C&amp;"-,Bold"&amp;12Y-T-D Support by Day of the Week&amp;14
&amp;"-,Italic"&amp;8(Software/Hardware both included)</oddHeader>
    <oddFooter>&amp;LFilename: &amp;F
Tab: &amp;A&amp;C                                           Page &amp;P of &amp;N&amp;R&amp;D   &amp;T</oddFooter>
  </headerFooter>
  <rowBreaks count="5" manualBreakCount="5">
    <brk id="8" max="16383" man="1"/>
    <brk id="20" max="16383" man="1"/>
    <brk id="38" max="16383" man="1"/>
    <brk id="45" max="16383" man="1"/>
    <brk id="7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V244"/>
  <sheetViews>
    <sheetView workbookViewId="0">
      <pane ySplit="2" topLeftCell="A3" activePane="bottomLeft" state="frozenSplit"/>
      <selection activeCell="P1" sqref="P1:R145"/>
      <selection pane="bottomLeft" activeCell="A79" sqref="A79"/>
    </sheetView>
  </sheetViews>
  <sheetFormatPr defaultRowHeight="14.5" x14ac:dyDescent="0.35"/>
  <cols>
    <col min="1" max="1" width="17.54296875" style="462" bestFit="1" customWidth="1"/>
    <col min="8" max="8" width="16" customWidth="1"/>
    <col min="9" max="9" width="11" bestFit="1" customWidth="1"/>
    <col min="10" max="10" width="12" bestFit="1" customWidth="1"/>
    <col min="11" max="11" width="9" style="149" customWidth="1"/>
    <col min="12" max="12" width="7.26953125" customWidth="1"/>
    <col min="13" max="13" width="17.54296875" style="462" bestFit="1" customWidth="1"/>
    <col min="19" max="19" width="17.54296875" style="366" bestFit="1" customWidth="1"/>
  </cols>
  <sheetData>
    <row r="1" spans="1:22" s="149" customFormat="1" x14ac:dyDescent="0.35">
      <c r="A1" s="1791" t="s">
        <v>157</v>
      </c>
      <c r="B1" s="1791"/>
      <c r="C1" s="1791"/>
      <c r="D1" s="1791"/>
      <c r="E1" s="1791"/>
      <c r="H1" s="1791" t="s">
        <v>158</v>
      </c>
      <c r="I1" s="1791"/>
      <c r="J1" s="1791"/>
      <c r="K1" s="383"/>
      <c r="M1" s="1791" t="s">
        <v>159</v>
      </c>
      <c r="N1" s="1791"/>
      <c r="O1" s="1791"/>
      <c r="P1" s="1791"/>
      <c r="S1" s="1792" t="s">
        <v>160</v>
      </c>
      <c r="T1" s="1791"/>
      <c r="U1" s="1791"/>
      <c r="V1" s="1791"/>
    </row>
    <row r="2" spans="1:22" x14ac:dyDescent="0.35">
      <c r="A2" s="1002" t="s">
        <v>202</v>
      </c>
      <c r="B2" s="1002" t="s">
        <v>203</v>
      </c>
      <c r="C2" s="1002" t="s">
        <v>10</v>
      </c>
      <c r="D2" s="1002" t="s">
        <v>149</v>
      </c>
      <c r="E2" s="1002" t="s">
        <v>150</v>
      </c>
      <c r="F2" s="368" t="s">
        <v>190</v>
      </c>
      <c r="H2" s="1002" t="s">
        <v>202</v>
      </c>
      <c r="I2" s="1002" t="s">
        <v>10</v>
      </c>
      <c r="J2" s="1002" t="s">
        <v>149</v>
      </c>
      <c r="K2" s="1002" t="s">
        <v>150</v>
      </c>
      <c r="L2" s="149"/>
      <c r="M2" s="1002" t="s">
        <v>202</v>
      </c>
      <c r="N2" s="1002" t="s">
        <v>10</v>
      </c>
      <c r="O2" s="1002" t="s">
        <v>149</v>
      </c>
      <c r="P2" s="1002" t="s">
        <v>150</v>
      </c>
      <c r="Q2" s="363" t="s">
        <v>168</v>
      </c>
      <c r="S2" s="1002" t="s">
        <v>202</v>
      </c>
      <c r="T2" s="1002" t="s">
        <v>10</v>
      </c>
      <c r="U2" s="1002" t="s">
        <v>149</v>
      </c>
      <c r="V2" s="1002" t="s">
        <v>150</v>
      </c>
    </row>
    <row r="3" spans="1:22" x14ac:dyDescent="0.35">
      <c r="A3" s="1003">
        <v>13700</v>
      </c>
      <c r="B3" s="1003">
        <v>2017</v>
      </c>
      <c r="C3" s="1003">
        <v>61</v>
      </c>
      <c r="D3" s="1003">
        <v>14</v>
      </c>
      <c r="E3" s="1003">
        <v>47</v>
      </c>
      <c r="H3" s="1003">
        <v>1200</v>
      </c>
      <c r="I3" s="1003">
        <v>16</v>
      </c>
      <c r="J3" s="1003">
        <v>5</v>
      </c>
      <c r="K3" s="1003">
        <v>11</v>
      </c>
      <c r="L3" s="149"/>
      <c r="M3" s="1003">
        <v>21200</v>
      </c>
      <c r="N3" s="1003">
        <v>22</v>
      </c>
      <c r="O3" s="1003">
        <v>9</v>
      </c>
      <c r="P3" s="1003">
        <v>13</v>
      </c>
      <c r="Q3" s="149"/>
      <c r="S3" s="1003">
        <v>13700</v>
      </c>
      <c r="T3" s="1003">
        <v>3</v>
      </c>
      <c r="U3" s="1003">
        <v>0</v>
      </c>
      <c r="V3" s="1003">
        <v>3</v>
      </c>
    </row>
    <row r="4" spans="1:22" x14ac:dyDescent="0.35">
      <c r="A4" s="1003">
        <v>14500</v>
      </c>
      <c r="B4" s="1003">
        <v>2017</v>
      </c>
      <c r="C4" s="1003">
        <v>27</v>
      </c>
      <c r="D4" s="1003">
        <v>13</v>
      </c>
      <c r="E4" s="1003">
        <v>14</v>
      </c>
      <c r="H4" s="1003">
        <v>9200</v>
      </c>
      <c r="I4" s="1003">
        <v>8</v>
      </c>
      <c r="J4" s="1003">
        <v>5</v>
      </c>
      <c r="K4" s="1003">
        <v>3</v>
      </c>
      <c r="L4" s="149"/>
      <c r="M4" s="1003">
        <v>22000</v>
      </c>
      <c r="N4" s="1003">
        <v>5</v>
      </c>
      <c r="O4" s="1003">
        <v>2</v>
      </c>
      <c r="P4" s="1003">
        <v>3</v>
      </c>
      <c r="Q4" s="149"/>
      <c r="S4" s="1003">
        <v>14500</v>
      </c>
      <c r="T4" s="1003">
        <v>1</v>
      </c>
      <c r="U4" s="1003">
        <v>0</v>
      </c>
      <c r="V4" s="1003">
        <v>1</v>
      </c>
    </row>
    <row r="5" spans="1:22" x14ac:dyDescent="0.35">
      <c r="A5" s="1003">
        <v>18300</v>
      </c>
      <c r="B5" s="1003">
        <v>2017</v>
      </c>
      <c r="C5" s="1003">
        <v>27</v>
      </c>
      <c r="D5" s="1003">
        <v>11</v>
      </c>
      <c r="E5" s="1003">
        <v>16</v>
      </c>
      <c r="H5" s="1003">
        <v>16100</v>
      </c>
      <c r="I5" s="1003">
        <v>2</v>
      </c>
      <c r="J5" s="1003">
        <v>0</v>
      </c>
      <c r="K5" s="1003">
        <v>2</v>
      </c>
      <c r="L5" s="149"/>
      <c r="M5" s="1003">
        <v>24100</v>
      </c>
      <c r="N5" s="1003">
        <v>5</v>
      </c>
      <c r="O5" s="1003">
        <v>3</v>
      </c>
      <c r="P5" s="1003">
        <v>2</v>
      </c>
      <c r="Q5" s="149"/>
      <c r="S5" s="1003">
        <v>16100</v>
      </c>
      <c r="T5" s="1003">
        <v>1</v>
      </c>
      <c r="U5" s="1003">
        <v>0</v>
      </c>
      <c r="V5" s="1003">
        <v>1</v>
      </c>
    </row>
    <row r="6" spans="1:22" x14ac:dyDescent="0.35">
      <c r="A6" s="1003">
        <v>18400</v>
      </c>
      <c r="B6" s="1003">
        <v>2017</v>
      </c>
      <c r="C6" s="1003">
        <v>33</v>
      </c>
      <c r="D6" s="1003">
        <v>13</v>
      </c>
      <c r="E6" s="1003">
        <v>20</v>
      </c>
      <c r="H6" s="1003">
        <v>16700</v>
      </c>
      <c r="I6" s="1003">
        <v>7</v>
      </c>
      <c r="J6" s="1003">
        <v>3</v>
      </c>
      <c r="K6" s="1003">
        <v>4</v>
      </c>
      <c r="L6" s="149"/>
      <c r="M6" s="1003">
        <v>47100</v>
      </c>
      <c r="N6" s="1003">
        <v>15</v>
      </c>
      <c r="O6" s="1003">
        <v>5</v>
      </c>
      <c r="P6" s="1003">
        <v>10</v>
      </c>
      <c r="Q6" s="149"/>
      <c r="S6" s="1003">
        <v>17100</v>
      </c>
      <c r="T6" s="1003">
        <v>2</v>
      </c>
      <c r="U6" s="1003">
        <v>1</v>
      </c>
      <c r="V6" s="1003">
        <v>1</v>
      </c>
    </row>
    <row r="7" spans="1:22" x14ac:dyDescent="0.35">
      <c r="A7" s="1003">
        <v>20500</v>
      </c>
      <c r="B7" s="1003">
        <v>2017</v>
      </c>
      <c r="C7" s="1003">
        <v>30</v>
      </c>
      <c r="D7" s="1003">
        <v>8</v>
      </c>
      <c r="E7" s="1003">
        <v>22</v>
      </c>
      <c r="H7" s="1003">
        <v>17100</v>
      </c>
      <c r="I7" s="1003">
        <v>23</v>
      </c>
      <c r="J7" s="1003">
        <v>7</v>
      </c>
      <c r="K7" s="1003">
        <v>16</v>
      </c>
      <c r="L7" s="149"/>
      <c r="M7" s="1003">
        <v>50100</v>
      </c>
      <c r="N7" s="1003">
        <v>10</v>
      </c>
      <c r="O7" s="1003">
        <v>4</v>
      </c>
      <c r="P7" s="1003">
        <v>6</v>
      </c>
      <c r="Q7" s="149"/>
      <c r="S7" s="1003">
        <v>18300</v>
      </c>
      <c r="T7" s="1003">
        <v>1</v>
      </c>
      <c r="U7" s="1003">
        <v>0</v>
      </c>
      <c r="V7" s="1003">
        <v>1</v>
      </c>
    </row>
    <row r="8" spans="1:22" x14ac:dyDescent="0.35">
      <c r="A8" s="1003">
        <v>20800</v>
      </c>
      <c r="B8" s="1003">
        <v>2017</v>
      </c>
      <c r="C8" s="1003">
        <v>33</v>
      </c>
      <c r="D8" s="1003">
        <v>17</v>
      </c>
      <c r="E8" s="1003">
        <v>16</v>
      </c>
      <c r="H8" s="1003">
        <v>17700</v>
      </c>
      <c r="I8" s="1003">
        <v>18</v>
      </c>
      <c r="J8" s="1003">
        <v>10</v>
      </c>
      <c r="K8" s="1003">
        <v>8</v>
      </c>
      <c r="L8" s="149"/>
      <c r="M8" s="1003">
        <v>50200</v>
      </c>
      <c r="N8" s="1003">
        <v>8</v>
      </c>
      <c r="O8" s="1003">
        <v>3</v>
      </c>
      <c r="P8" s="1003">
        <v>5</v>
      </c>
      <c r="Q8" s="149"/>
      <c r="S8" s="1003">
        <v>18400</v>
      </c>
      <c r="T8" s="1003">
        <v>3</v>
      </c>
      <c r="U8" s="1003">
        <v>1</v>
      </c>
      <c r="V8" s="1003">
        <v>2</v>
      </c>
    </row>
    <row r="9" spans="1:22" x14ac:dyDescent="0.35">
      <c r="A9" s="1003">
        <v>21200</v>
      </c>
      <c r="B9" s="1003">
        <v>2017</v>
      </c>
      <c r="C9" s="1003">
        <v>344</v>
      </c>
      <c r="D9" s="1003">
        <v>144</v>
      </c>
      <c r="E9" s="1003">
        <v>200</v>
      </c>
      <c r="H9" s="1003">
        <v>18500</v>
      </c>
      <c r="I9" s="1003">
        <v>4</v>
      </c>
      <c r="J9" s="1003">
        <v>1</v>
      </c>
      <c r="K9" s="1003">
        <v>3</v>
      </c>
      <c r="L9" s="149"/>
      <c r="M9" s="1003">
        <v>50400</v>
      </c>
      <c r="N9" s="1003">
        <v>7</v>
      </c>
      <c r="O9" s="1003">
        <v>0</v>
      </c>
      <c r="P9" s="1003">
        <v>7</v>
      </c>
      <c r="Q9" s="149"/>
      <c r="S9" s="1003">
        <v>20500</v>
      </c>
      <c r="T9" s="1003">
        <v>2</v>
      </c>
      <c r="U9" s="1003">
        <v>0</v>
      </c>
      <c r="V9" s="1003">
        <v>2</v>
      </c>
    </row>
    <row r="10" spans="1:22" x14ac:dyDescent="0.35">
      <c r="A10" s="1003">
        <v>22000</v>
      </c>
      <c r="B10" s="1003">
        <v>2017</v>
      </c>
      <c r="C10" s="1003">
        <v>121</v>
      </c>
      <c r="D10" s="1003">
        <v>76</v>
      </c>
      <c r="E10" s="1003">
        <v>45</v>
      </c>
      <c r="H10" s="1003">
        <v>19100</v>
      </c>
      <c r="I10" s="1003">
        <v>11</v>
      </c>
      <c r="J10" s="1003">
        <v>4</v>
      </c>
      <c r="K10" s="1003">
        <v>7</v>
      </c>
      <c r="L10" s="149"/>
      <c r="M10" s="1003">
        <v>53700</v>
      </c>
      <c r="N10" s="1003">
        <v>8</v>
      </c>
      <c r="O10" s="1003">
        <v>2</v>
      </c>
      <c r="P10" s="1003">
        <v>6</v>
      </c>
      <c r="Q10" s="149"/>
      <c r="S10" s="1003">
        <v>20800</v>
      </c>
      <c r="T10" s="1003">
        <v>4</v>
      </c>
      <c r="U10" s="1003">
        <v>1</v>
      </c>
      <c r="V10" s="1003">
        <v>3</v>
      </c>
    </row>
    <row r="11" spans="1:22" x14ac:dyDescent="0.35">
      <c r="A11" s="1003">
        <v>23100</v>
      </c>
      <c r="B11" s="1003">
        <v>2017</v>
      </c>
      <c r="C11" s="1003">
        <v>47</v>
      </c>
      <c r="D11" s="1003">
        <v>15</v>
      </c>
      <c r="E11" s="1003">
        <v>32</v>
      </c>
      <c r="H11" s="1003">
        <v>20700</v>
      </c>
      <c r="I11" s="1003">
        <v>3</v>
      </c>
      <c r="J11" s="1003">
        <v>0</v>
      </c>
      <c r="K11" s="1003">
        <v>3</v>
      </c>
      <c r="L11" s="149"/>
      <c r="M11" s="1003">
        <v>53900</v>
      </c>
      <c r="N11" s="1003">
        <v>5</v>
      </c>
      <c r="O11" s="1003">
        <v>0</v>
      </c>
      <c r="P11" s="1003">
        <v>5</v>
      </c>
      <c r="Q11" s="149"/>
      <c r="S11" s="1003">
        <v>21000</v>
      </c>
      <c r="T11" s="1003">
        <v>1</v>
      </c>
      <c r="U11" s="1003">
        <v>0</v>
      </c>
      <c r="V11" s="1003">
        <v>1</v>
      </c>
    </row>
    <row r="12" spans="1:22" x14ac:dyDescent="0.35">
      <c r="A12" s="1003">
        <v>23300</v>
      </c>
      <c r="B12" s="1003">
        <v>2017</v>
      </c>
      <c r="C12" s="1003">
        <v>52</v>
      </c>
      <c r="D12" s="1003">
        <v>16</v>
      </c>
      <c r="E12" s="1003">
        <v>36</v>
      </c>
      <c r="H12" s="1003">
        <v>21000</v>
      </c>
      <c r="I12" s="1003">
        <v>21</v>
      </c>
      <c r="J12" s="1003">
        <v>7</v>
      </c>
      <c r="K12" s="1003">
        <v>14</v>
      </c>
      <c r="L12" s="149"/>
      <c r="M12" s="1003">
        <v>55000</v>
      </c>
      <c r="N12" s="1003">
        <v>5</v>
      </c>
      <c r="O12" s="1003">
        <v>2</v>
      </c>
      <c r="P12" s="1003">
        <v>3</v>
      </c>
      <c r="Q12" s="149"/>
      <c r="S12" s="1003">
        <v>22600</v>
      </c>
      <c r="T12" s="1003">
        <v>3</v>
      </c>
      <c r="U12" s="1003">
        <v>1</v>
      </c>
      <c r="V12" s="1003">
        <v>2</v>
      </c>
    </row>
    <row r="13" spans="1:22" x14ac:dyDescent="0.35">
      <c r="A13" s="1003">
        <v>24100</v>
      </c>
      <c r="B13" s="1003">
        <v>2017</v>
      </c>
      <c r="C13" s="1003">
        <v>88</v>
      </c>
      <c r="D13" s="1003">
        <v>37</v>
      </c>
      <c r="E13" s="1003">
        <v>51</v>
      </c>
      <c r="H13" s="1003">
        <v>21300</v>
      </c>
      <c r="I13" s="1003">
        <v>1</v>
      </c>
      <c r="J13" s="1003">
        <v>1</v>
      </c>
      <c r="K13" s="1003">
        <v>0</v>
      </c>
      <c r="L13" s="149"/>
      <c r="M13" s="1003">
        <v>55100</v>
      </c>
      <c r="N13" s="1003">
        <v>10</v>
      </c>
      <c r="O13" s="1003">
        <v>2</v>
      </c>
      <c r="P13" s="1003">
        <v>8</v>
      </c>
      <c r="Q13" s="149"/>
      <c r="S13" s="1003">
        <v>23100</v>
      </c>
      <c r="T13" s="1003">
        <v>3</v>
      </c>
      <c r="U13" s="1003">
        <v>1</v>
      </c>
      <c r="V13" s="1003">
        <v>2</v>
      </c>
    </row>
    <row r="14" spans="1:22" x14ac:dyDescent="0.35">
      <c r="A14" s="1003">
        <v>24800</v>
      </c>
      <c r="B14" s="1003">
        <v>2017</v>
      </c>
      <c r="C14" s="1003">
        <v>49</v>
      </c>
      <c r="D14" s="1003">
        <v>20</v>
      </c>
      <c r="E14" s="1003">
        <v>29</v>
      </c>
      <c r="H14" s="1003">
        <v>21500</v>
      </c>
      <c r="I14" s="1003">
        <v>4</v>
      </c>
      <c r="J14" s="1003">
        <v>1</v>
      </c>
      <c r="K14" s="1003">
        <v>3</v>
      </c>
      <c r="L14" s="149"/>
      <c r="M14" s="1003">
        <v>56700</v>
      </c>
      <c r="N14" s="1003">
        <v>5</v>
      </c>
      <c r="O14" s="1003">
        <v>1</v>
      </c>
      <c r="P14" s="1003">
        <v>4</v>
      </c>
      <c r="Q14" s="149"/>
      <c r="S14" s="1003">
        <v>23300</v>
      </c>
      <c r="T14" s="1003">
        <v>3</v>
      </c>
      <c r="U14" s="1003">
        <v>2</v>
      </c>
      <c r="V14" s="1003">
        <v>1</v>
      </c>
    </row>
    <row r="15" spans="1:22" x14ac:dyDescent="0.35">
      <c r="A15" s="1003">
        <v>25700</v>
      </c>
      <c r="B15" s="1003">
        <v>2017</v>
      </c>
      <c r="C15" s="1003">
        <v>38</v>
      </c>
      <c r="D15" s="1003">
        <v>10</v>
      </c>
      <c r="E15" s="1003">
        <v>28</v>
      </c>
      <c r="H15" s="1003">
        <v>21600</v>
      </c>
      <c r="I15" s="1003">
        <v>4</v>
      </c>
      <c r="J15" s="1003">
        <v>1</v>
      </c>
      <c r="K15" s="1003">
        <v>3</v>
      </c>
      <c r="L15" s="149"/>
      <c r="M15" s="1003">
        <v>60700</v>
      </c>
      <c r="N15" s="1003">
        <v>5</v>
      </c>
      <c r="O15" s="1003">
        <v>2</v>
      </c>
      <c r="P15" s="1003">
        <v>3</v>
      </c>
      <c r="Q15" s="149"/>
      <c r="S15" s="1003">
        <v>24601</v>
      </c>
      <c r="T15" s="1003">
        <v>1</v>
      </c>
      <c r="U15" s="1003">
        <v>0</v>
      </c>
      <c r="V15" s="1003">
        <v>1</v>
      </c>
    </row>
    <row r="16" spans="1:22" x14ac:dyDescent="0.35">
      <c r="A16" s="1003">
        <v>26300</v>
      </c>
      <c r="B16" s="1003">
        <v>2017</v>
      </c>
      <c r="C16" s="1003">
        <v>27</v>
      </c>
      <c r="D16" s="1003">
        <v>13</v>
      </c>
      <c r="E16" s="1003">
        <v>14</v>
      </c>
      <c r="H16" s="1003">
        <v>22600</v>
      </c>
      <c r="I16" s="1003">
        <v>13</v>
      </c>
      <c r="J16" s="1003">
        <v>7</v>
      </c>
      <c r="K16" s="1003">
        <v>6</v>
      </c>
      <c r="L16" s="149"/>
      <c r="M16" s="1003">
        <v>66400</v>
      </c>
      <c r="N16" s="1003">
        <v>5</v>
      </c>
      <c r="O16" s="1003">
        <v>2</v>
      </c>
      <c r="P16" s="1003">
        <v>3</v>
      </c>
      <c r="Q16" s="149"/>
      <c r="S16" s="1003">
        <v>24800</v>
      </c>
      <c r="T16" s="1003">
        <v>1</v>
      </c>
      <c r="U16" s="1003">
        <v>0</v>
      </c>
      <c r="V16" s="1003">
        <v>1</v>
      </c>
    </row>
    <row r="17" spans="1:22" x14ac:dyDescent="0.35">
      <c r="A17" s="1003">
        <v>27300</v>
      </c>
      <c r="B17" s="1003">
        <v>2017</v>
      </c>
      <c r="C17" s="1003">
        <v>32</v>
      </c>
      <c r="D17" s="1003">
        <v>9</v>
      </c>
      <c r="E17" s="1003">
        <v>23</v>
      </c>
      <c r="H17" s="1003">
        <v>24601</v>
      </c>
      <c r="I17" s="1003">
        <v>10</v>
      </c>
      <c r="J17" s="1003">
        <v>3</v>
      </c>
      <c r="K17" s="1003">
        <v>7</v>
      </c>
      <c r="L17" s="149"/>
      <c r="M17" s="1003">
        <v>66500</v>
      </c>
      <c r="N17" s="1003">
        <v>10</v>
      </c>
      <c r="O17" s="1003">
        <v>6</v>
      </c>
      <c r="P17" s="1003">
        <v>4</v>
      </c>
      <c r="Q17" s="149"/>
      <c r="S17" s="1003">
        <v>25600</v>
      </c>
      <c r="T17" s="1003">
        <v>1</v>
      </c>
      <c r="U17" s="1003">
        <v>0</v>
      </c>
      <c r="V17" s="1003">
        <v>1</v>
      </c>
    </row>
    <row r="18" spans="1:22" x14ac:dyDescent="0.35">
      <c r="A18" s="1003">
        <v>28100</v>
      </c>
      <c r="B18" s="1003">
        <v>2017</v>
      </c>
      <c r="C18" s="1003">
        <v>39</v>
      </c>
      <c r="D18" s="1003">
        <v>19</v>
      </c>
      <c r="E18" s="1003">
        <v>20</v>
      </c>
      <c r="H18" s="1003">
        <v>24900</v>
      </c>
      <c r="I18" s="1003">
        <v>1</v>
      </c>
      <c r="J18" s="1003">
        <v>0</v>
      </c>
      <c r="K18" s="1003">
        <v>1</v>
      </c>
      <c r="L18" s="149"/>
      <c r="M18" s="1003">
        <v>66600</v>
      </c>
      <c r="N18" s="1003">
        <v>10</v>
      </c>
      <c r="O18" s="1003">
        <v>5</v>
      </c>
      <c r="P18" s="1003">
        <v>5</v>
      </c>
      <c r="Q18" s="149"/>
      <c r="S18" s="1003">
        <v>25900</v>
      </c>
      <c r="T18" s="1003">
        <v>1</v>
      </c>
      <c r="U18" s="1003">
        <v>0</v>
      </c>
      <c r="V18" s="1003">
        <v>1</v>
      </c>
    </row>
    <row r="19" spans="1:22" x14ac:dyDescent="0.35">
      <c r="A19" s="1003">
        <v>30000</v>
      </c>
      <c r="B19" s="1003">
        <v>2017</v>
      </c>
      <c r="C19" s="1003">
        <v>43</v>
      </c>
      <c r="D19" s="1003">
        <v>14</v>
      </c>
      <c r="E19" s="1003">
        <v>29</v>
      </c>
      <c r="H19" s="1003">
        <v>25300</v>
      </c>
      <c r="I19" s="1003">
        <v>18</v>
      </c>
      <c r="J19" s="1003">
        <v>5</v>
      </c>
      <c r="K19" s="1003">
        <v>13</v>
      </c>
      <c r="L19" s="149"/>
      <c r="M19" s="1003">
        <v>66800</v>
      </c>
      <c r="N19" s="1003">
        <v>5</v>
      </c>
      <c r="O19" s="1003">
        <v>1</v>
      </c>
      <c r="P19" s="1003">
        <v>4</v>
      </c>
      <c r="Q19" s="149"/>
      <c r="S19" s="1003">
        <v>27000</v>
      </c>
      <c r="T19" s="1003">
        <v>2</v>
      </c>
      <c r="U19" s="1003">
        <v>1</v>
      </c>
      <c r="V19" s="1003">
        <v>1</v>
      </c>
    </row>
    <row r="20" spans="1:22" x14ac:dyDescent="0.35">
      <c r="A20" s="1003">
        <v>32800</v>
      </c>
      <c r="B20" s="1003">
        <v>2017</v>
      </c>
      <c r="C20" s="1003">
        <v>49</v>
      </c>
      <c r="D20" s="1003">
        <v>19</v>
      </c>
      <c r="E20" s="1003">
        <v>30</v>
      </c>
      <c r="H20" s="1003">
        <v>25500</v>
      </c>
      <c r="I20" s="1003">
        <v>21</v>
      </c>
      <c r="J20" s="1003">
        <v>9</v>
      </c>
      <c r="K20" s="1003">
        <v>12</v>
      </c>
      <c r="L20" s="149"/>
      <c r="M20" s="1003">
        <v>67600</v>
      </c>
      <c r="N20" s="1003">
        <v>9</v>
      </c>
      <c r="O20" s="1003">
        <v>0</v>
      </c>
      <c r="P20" s="1003">
        <v>9</v>
      </c>
      <c r="Q20" s="149"/>
      <c r="S20" s="1003">
        <v>27300</v>
      </c>
      <c r="T20" s="1003">
        <v>1</v>
      </c>
      <c r="U20" s="1003">
        <v>0</v>
      </c>
      <c r="V20" s="1003">
        <v>1</v>
      </c>
    </row>
    <row r="21" spans="1:22" x14ac:dyDescent="0.35">
      <c r="A21" s="1003">
        <v>37000</v>
      </c>
      <c r="B21" s="1003">
        <v>2017</v>
      </c>
      <c r="C21" s="1003">
        <v>38</v>
      </c>
      <c r="D21" s="1003">
        <v>18</v>
      </c>
      <c r="E21" s="1003">
        <v>20</v>
      </c>
      <c r="H21" s="1003">
        <v>25600</v>
      </c>
      <c r="I21" s="1003">
        <v>14</v>
      </c>
      <c r="J21" s="1003">
        <v>7</v>
      </c>
      <c r="K21" s="1003">
        <v>7</v>
      </c>
      <c r="L21" s="149"/>
      <c r="M21" s="1003">
        <v>68200</v>
      </c>
      <c r="N21" s="1003">
        <v>6</v>
      </c>
      <c r="O21" s="1003">
        <v>4</v>
      </c>
      <c r="P21" s="1003">
        <v>2</v>
      </c>
      <c r="Q21" s="149"/>
      <c r="S21" s="1003">
        <v>28100</v>
      </c>
      <c r="T21" s="1003">
        <v>2</v>
      </c>
      <c r="U21" s="1003">
        <v>0</v>
      </c>
      <c r="V21" s="1003">
        <v>2</v>
      </c>
    </row>
    <row r="22" spans="1:22" x14ac:dyDescent="0.35">
      <c r="A22" s="1003">
        <v>42200</v>
      </c>
      <c r="B22" s="1003">
        <v>2017</v>
      </c>
      <c r="C22" s="1003">
        <v>27</v>
      </c>
      <c r="D22" s="1003">
        <v>10</v>
      </c>
      <c r="E22" s="1003">
        <v>17</v>
      </c>
      <c r="H22" s="1003">
        <v>25900</v>
      </c>
      <c r="I22" s="1003">
        <v>7</v>
      </c>
      <c r="J22" s="1003">
        <v>3</v>
      </c>
      <c r="K22" s="1003">
        <v>4</v>
      </c>
      <c r="L22" s="149"/>
      <c r="M22" s="1003">
        <v>68500</v>
      </c>
      <c r="N22" s="1003">
        <v>12</v>
      </c>
      <c r="O22" s="1003">
        <v>8</v>
      </c>
      <c r="P22" s="1003">
        <v>4</v>
      </c>
      <c r="Q22" s="149"/>
      <c r="S22" s="1003">
        <v>30000</v>
      </c>
      <c r="T22" s="1003">
        <v>4</v>
      </c>
      <c r="U22" s="1003">
        <v>2</v>
      </c>
      <c r="V22" s="1003">
        <v>2</v>
      </c>
    </row>
    <row r="23" spans="1:22" x14ac:dyDescent="0.35">
      <c r="A23" s="1003">
        <v>43000</v>
      </c>
      <c r="B23" s="1003">
        <v>2017</v>
      </c>
      <c r="C23" s="1003">
        <v>29</v>
      </c>
      <c r="D23" s="1003">
        <v>14</v>
      </c>
      <c r="E23" s="1003">
        <v>15</v>
      </c>
      <c r="H23" s="1003">
        <v>26900</v>
      </c>
      <c r="I23" s="1003">
        <v>23</v>
      </c>
      <c r="J23" s="1003">
        <v>12</v>
      </c>
      <c r="K23" s="1003">
        <v>11</v>
      </c>
      <c r="L23" s="149"/>
      <c r="M23" s="1003">
        <v>68900</v>
      </c>
      <c r="N23" s="1003">
        <v>9</v>
      </c>
      <c r="O23" s="1003">
        <v>2</v>
      </c>
      <c r="P23" s="1003">
        <v>7</v>
      </c>
      <c r="Q23" s="149"/>
      <c r="S23" s="1003">
        <v>30500</v>
      </c>
      <c r="T23" s="1003">
        <v>1</v>
      </c>
      <c r="U23" s="1003">
        <v>1</v>
      </c>
      <c r="V23" s="1003">
        <v>0</v>
      </c>
    </row>
    <row r="24" spans="1:22" x14ac:dyDescent="0.35">
      <c r="A24" s="1003">
        <v>44700</v>
      </c>
      <c r="B24" s="1003">
        <v>2017</v>
      </c>
      <c r="C24" s="1003">
        <v>74</v>
      </c>
      <c r="D24" s="1003">
        <v>20</v>
      </c>
      <c r="E24" s="1003">
        <v>54</v>
      </c>
      <c r="H24" s="1003">
        <v>27000</v>
      </c>
      <c r="I24" s="1003">
        <v>12</v>
      </c>
      <c r="J24" s="1003">
        <v>6</v>
      </c>
      <c r="K24" s="1003">
        <v>6</v>
      </c>
      <c r="L24" s="149"/>
      <c r="M24" s="1003">
        <v>69000</v>
      </c>
      <c r="N24" s="1003">
        <v>6</v>
      </c>
      <c r="O24" s="1003">
        <v>3</v>
      </c>
      <c r="P24" s="1003">
        <v>3</v>
      </c>
      <c r="Q24" s="149"/>
      <c r="S24" s="1003">
        <v>32800</v>
      </c>
      <c r="T24" s="1003">
        <v>4</v>
      </c>
      <c r="U24" s="1003">
        <v>0</v>
      </c>
      <c r="V24" s="1003">
        <v>4</v>
      </c>
    </row>
    <row r="25" spans="1:22" x14ac:dyDescent="0.35">
      <c r="A25" s="1003">
        <v>45100</v>
      </c>
      <c r="B25" s="1003">
        <v>2017</v>
      </c>
      <c r="C25" s="1003">
        <v>25</v>
      </c>
      <c r="D25" s="1003">
        <v>8</v>
      </c>
      <c r="E25" s="1003">
        <v>17</v>
      </c>
      <c r="H25" s="1003">
        <v>27500</v>
      </c>
      <c r="I25" s="1003">
        <v>1</v>
      </c>
      <c r="J25" s="1003">
        <v>0</v>
      </c>
      <c r="K25" s="1003">
        <v>1</v>
      </c>
      <c r="L25" s="149"/>
      <c r="M25" s="1003">
        <v>69500</v>
      </c>
      <c r="N25" s="1003">
        <v>9</v>
      </c>
      <c r="O25" s="1003">
        <v>4</v>
      </c>
      <c r="P25" s="1003">
        <v>5</v>
      </c>
      <c r="Q25" s="149"/>
      <c r="S25" s="1003">
        <v>34700</v>
      </c>
      <c r="T25" s="1003">
        <v>4</v>
      </c>
      <c r="U25" s="1003">
        <v>2</v>
      </c>
      <c r="V25" s="1003">
        <v>2</v>
      </c>
    </row>
    <row r="26" spans="1:22" x14ac:dyDescent="0.35">
      <c r="A26" s="1003">
        <v>45300</v>
      </c>
      <c r="B26" s="1003">
        <v>2017</v>
      </c>
      <c r="C26" s="1003">
        <v>25</v>
      </c>
      <c r="D26" s="1003">
        <v>10</v>
      </c>
      <c r="E26" s="1003">
        <v>15</v>
      </c>
      <c r="H26" s="1003">
        <v>27700</v>
      </c>
      <c r="I26" s="1003">
        <v>5</v>
      </c>
      <c r="J26" s="1003">
        <v>2</v>
      </c>
      <c r="K26" s="1003">
        <v>3</v>
      </c>
      <c r="L26" s="149"/>
      <c r="M26" s="462" t="s">
        <v>321</v>
      </c>
      <c r="N26" s="397">
        <v>1.85</v>
      </c>
      <c r="O26" s="397">
        <v>0.75</v>
      </c>
      <c r="P26" s="397">
        <v>1.1000000000000001</v>
      </c>
      <c r="Q26" s="149"/>
      <c r="S26" s="1003">
        <v>34900</v>
      </c>
      <c r="T26" s="1003">
        <v>4</v>
      </c>
      <c r="U26" s="1003">
        <v>2</v>
      </c>
      <c r="V26" s="1003">
        <v>2</v>
      </c>
    </row>
    <row r="27" spans="1:22" x14ac:dyDescent="0.35">
      <c r="A27" s="1003">
        <v>47100</v>
      </c>
      <c r="B27" s="1003">
        <v>2017</v>
      </c>
      <c r="C27" s="1003">
        <v>159</v>
      </c>
      <c r="D27" s="1003">
        <v>45</v>
      </c>
      <c r="E27" s="1003">
        <v>114</v>
      </c>
      <c r="H27" s="1003">
        <v>28300</v>
      </c>
      <c r="I27" s="1003">
        <v>11</v>
      </c>
      <c r="J27" s="1003">
        <v>4</v>
      </c>
      <c r="K27" s="1003">
        <v>7</v>
      </c>
      <c r="L27" s="149"/>
      <c r="Q27" s="149"/>
      <c r="S27" s="1003">
        <v>35500</v>
      </c>
      <c r="T27" s="1003">
        <v>1</v>
      </c>
      <c r="U27" s="1003">
        <v>1</v>
      </c>
      <c r="V27" s="1003">
        <v>0</v>
      </c>
    </row>
    <row r="28" spans="1:22" x14ac:dyDescent="0.35">
      <c r="A28" s="1003">
        <v>49701</v>
      </c>
      <c r="B28" s="1003">
        <v>2017</v>
      </c>
      <c r="C28" s="1003">
        <v>25</v>
      </c>
      <c r="D28" s="1003">
        <v>12</v>
      </c>
      <c r="E28" s="1003">
        <v>13</v>
      </c>
      <c r="H28" s="1003">
        <v>30500</v>
      </c>
      <c r="I28" s="1003">
        <v>7</v>
      </c>
      <c r="J28" s="1003">
        <v>4</v>
      </c>
      <c r="K28" s="1003">
        <v>3</v>
      </c>
      <c r="L28" s="149"/>
      <c r="Q28" s="149"/>
      <c r="S28" s="1003">
        <v>36300</v>
      </c>
      <c r="T28" s="1003">
        <v>1</v>
      </c>
      <c r="U28" s="1003">
        <v>1</v>
      </c>
      <c r="V28" s="1003">
        <v>0</v>
      </c>
    </row>
    <row r="29" spans="1:22" x14ac:dyDescent="0.35">
      <c r="A29" s="1003">
        <v>50100</v>
      </c>
      <c r="B29" s="1003">
        <v>2017</v>
      </c>
      <c r="C29" s="1003">
        <v>142</v>
      </c>
      <c r="D29" s="1003">
        <v>45</v>
      </c>
      <c r="E29" s="1003">
        <v>97</v>
      </c>
      <c r="H29" s="1003">
        <v>31100</v>
      </c>
      <c r="I29" s="1003">
        <v>3</v>
      </c>
      <c r="J29" s="1003">
        <v>2</v>
      </c>
      <c r="K29" s="1003">
        <v>1</v>
      </c>
      <c r="L29" s="149"/>
      <c r="Q29" s="149"/>
      <c r="S29" s="1003">
        <v>36500</v>
      </c>
      <c r="T29" s="1003">
        <v>1</v>
      </c>
      <c r="U29" s="1003">
        <v>0</v>
      </c>
      <c r="V29" s="1003">
        <v>1</v>
      </c>
    </row>
    <row r="30" spans="1:22" x14ac:dyDescent="0.35">
      <c r="A30" s="1003">
        <v>50200</v>
      </c>
      <c r="B30" s="1003">
        <v>2017</v>
      </c>
      <c r="C30" s="1003">
        <v>89</v>
      </c>
      <c r="D30" s="1003">
        <v>33</v>
      </c>
      <c r="E30" s="1003">
        <v>56</v>
      </c>
      <c r="H30" s="1003">
        <v>32700</v>
      </c>
      <c r="I30" s="1003">
        <v>15</v>
      </c>
      <c r="J30" s="1003">
        <v>9</v>
      </c>
      <c r="K30" s="1003">
        <v>6</v>
      </c>
      <c r="L30" s="149"/>
      <c r="Q30" s="149"/>
      <c r="S30" s="1003">
        <v>37000</v>
      </c>
      <c r="T30" s="1003">
        <v>3</v>
      </c>
      <c r="U30" s="1003">
        <v>0</v>
      </c>
      <c r="V30" s="1003">
        <v>3</v>
      </c>
    </row>
    <row r="31" spans="1:22" x14ac:dyDescent="0.35">
      <c r="A31" s="1003">
        <v>50400</v>
      </c>
      <c r="B31" s="1003">
        <v>2017</v>
      </c>
      <c r="C31" s="1003">
        <v>77</v>
      </c>
      <c r="D31" s="1003">
        <v>35</v>
      </c>
      <c r="E31" s="1003">
        <v>42</v>
      </c>
      <c r="H31" s="1003">
        <v>32900</v>
      </c>
      <c r="I31" s="1003">
        <v>7</v>
      </c>
      <c r="J31" s="1003">
        <v>3</v>
      </c>
      <c r="K31" s="1003">
        <v>4</v>
      </c>
      <c r="L31" s="149"/>
      <c r="Q31" s="149"/>
      <c r="S31" s="1003">
        <v>37600</v>
      </c>
      <c r="T31" s="1003">
        <v>4</v>
      </c>
      <c r="U31" s="1003">
        <v>1</v>
      </c>
      <c r="V31" s="1003">
        <v>3</v>
      </c>
    </row>
    <row r="32" spans="1:22" x14ac:dyDescent="0.35">
      <c r="A32" s="1003">
        <v>50700</v>
      </c>
      <c r="B32" s="1003">
        <v>2017</v>
      </c>
      <c r="C32" s="1003">
        <v>27</v>
      </c>
      <c r="D32" s="1003">
        <v>11</v>
      </c>
      <c r="E32" s="1003">
        <v>16</v>
      </c>
      <c r="H32" s="1003">
        <v>33500</v>
      </c>
      <c r="I32" s="1003">
        <v>3</v>
      </c>
      <c r="J32" s="1003">
        <v>2</v>
      </c>
      <c r="K32" s="1003">
        <v>1</v>
      </c>
      <c r="L32" s="149"/>
      <c r="Q32" s="149"/>
      <c r="S32" s="1003">
        <v>40400</v>
      </c>
      <c r="T32" s="1003">
        <v>2</v>
      </c>
      <c r="U32" s="1003">
        <v>2</v>
      </c>
      <c r="V32" s="1003">
        <v>0</v>
      </c>
    </row>
    <row r="33" spans="1:22" x14ac:dyDescent="0.35">
      <c r="A33" s="1003">
        <v>52300</v>
      </c>
      <c r="B33" s="1003">
        <v>2017</v>
      </c>
      <c r="C33" s="1003">
        <v>41</v>
      </c>
      <c r="D33" s="1003">
        <v>16</v>
      </c>
      <c r="E33" s="1003">
        <v>25</v>
      </c>
      <c r="H33" s="1003">
        <v>34400</v>
      </c>
      <c r="I33" s="1003">
        <v>3</v>
      </c>
      <c r="J33" s="1003">
        <v>3</v>
      </c>
      <c r="K33" s="1003">
        <v>0</v>
      </c>
      <c r="L33" s="149"/>
      <c r="Q33" s="149"/>
      <c r="S33" s="1003">
        <v>41000</v>
      </c>
      <c r="T33" s="1003">
        <v>2</v>
      </c>
      <c r="U33" s="1003">
        <v>1</v>
      </c>
      <c r="V33" s="1003">
        <v>1</v>
      </c>
    </row>
    <row r="34" spans="1:22" x14ac:dyDescent="0.35">
      <c r="A34" s="1003">
        <v>53700</v>
      </c>
      <c r="B34" s="1003">
        <v>2017</v>
      </c>
      <c r="C34" s="1003">
        <v>121</v>
      </c>
      <c r="D34" s="1003">
        <v>39</v>
      </c>
      <c r="E34" s="1003">
        <v>82</v>
      </c>
      <c r="H34" s="1003">
        <v>34700</v>
      </c>
      <c r="I34" s="1003">
        <v>21</v>
      </c>
      <c r="J34" s="1003">
        <v>13</v>
      </c>
      <c r="K34" s="1003">
        <v>8</v>
      </c>
      <c r="L34" s="149"/>
      <c r="Q34" s="149"/>
      <c r="S34" s="1003">
        <v>41100</v>
      </c>
      <c r="T34" s="1003">
        <v>1</v>
      </c>
      <c r="U34" s="1003">
        <v>0</v>
      </c>
      <c r="V34" s="1003">
        <v>1</v>
      </c>
    </row>
    <row r="35" spans="1:22" x14ac:dyDescent="0.35">
      <c r="A35" s="1003">
        <v>53900</v>
      </c>
      <c r="B35" s="1003">
        <v>2017</v>
      </c>
      <c r="C35" s="1003">
        <v>99</v>
      </c>
      <c r="D35" s="1003">
        <v>27</v>
      </c>
      <c r="E35" s="1003">
        <v>72</v>
      </c>
      <c r="H35" s="1003">
        <v>34900</v>
      </c>
      <c r="I35" s="1003">
        <v>16</v>
      </c>
      <c r="J35" s="1003">
        <v>5</v>
      </c>
      <c r="K35" s="1003">
        <v>11</v>
      </c>
      <c r="L35" s="149"/>
      <c r="Q35" s="149"/>
      <c r="S35" s="1003">
        <v>42700</v>
      </c>
      <c r="T35" s="1003">
        <v>1</v>
      </c>
      <c r="U35" s="1003">
        <v>0</v>
      </c>
      <c r="V35" s="1003">
        <v>1</v>
      </c>
    </row>
    <row r="36" spans="1:22" x14ac:dyDescent="0.35">
      <c r="A36" s="1003">
        <v>54000</v>
      </c>
      <c r="B36" s="1003">
        <v>2017</v>
      </c>
      <c r="C36" s="1003">
        <v>30</v>
      </c>
      <c r="D36" s="1003">
        <v>15</v>
      </c>
      <c r="E36" s="1003">
        <v>15</v>
      </c>
      <c r="H36" s="1003">
        <v>35300</v>
      </c>
      <c r="I36" s="1003">
        <v>16</v>
      </c>
      <c r="J36" s="1003">
        <v>6</v>
      </c>
      <c r="K36" s="1003">
        <v>10</v>
      </c>
      <c r="L36" s="149"/>
      <c r="Q36" s="149"/>
      <c r="S36" s="1003">
        <v>42800</v>
      </c>
      <c r="T36" s="1003">
        <v>2</v>
      </c>
      <c r="U36" s="1003">
        <v>0</v>
      </c>
      <c r="V36" s="1003">
        <v>2</v>
      </c>
    </row>
    <row r="37" spans="1:22" x14ac:dyDescent="0.35">
      <c r="A37" s="1003">
        <v>55100</v>
      </c>
      <c r="B37" s="1003">
        <v>2017</v>
      </c>
      <c r="C37" s="1003">
        <v>148</v>
      </c>
      <c r="D37" s="1003">
        <v>55</v>
      </c>
      <c r="E37" s="1003">
        <v>93</v>
      </c>
      <c r="H37" s="1003">
        <v>35500</v>
      </c>
      <c r="I37" s="1003">
        <v>10</v>
      </c>
      <c r="J37" s="1003">
        <v>4</v>
      </c>
      <c r="K37" s="1003">
        <v>6</v>
      </c>
      <c r="L37" s="149"/>
      <c r="Q37" s="149"/>
      <c r="S37" s="1003">
        <v>43000</v>
      </c>
      <c r="T37" s="1003">
        <v>2</v>
      </c>
      <c r="U37" s="1003">
        <v>0</v>
      </c>
      <c r="V37" s="1003">
        <v>2</v>
      </c>
    </row>
    <row r="38" spans="1:22" x14ac:dyDescent="0.35">
      <c r="A38" s="1003">
        <v>55102</v>
      </c>
      <c r="B38" s="1003">
        <v>2017</v>
      </c>
      <c r="C38" s="1003">
        <v>32</v>
      </c>
      <c r="D38" s="1003">
        <v>16</v>
      </c>
      <c r="E38" s="1003">
        <v>16</v>
      </c>
      <c r="H38" s="1003">
        <v>35600</v>
      </c>
      <c r="I38" s="1003">
        <v>8</v>
      </c>
      <c r="J38" s="1003">
        <v>4</v>
      </c>
      <c r="K38" s="1003">
        <v>4</v>
      </c>
      <c r="L38" s="149"/>
      <c r="Q38" s="149"/>
      <c r="S38" s="1003">
        <v>43700</v>
      </c>
      <c r="T38" s="1003">
        <v>1</v>
      </c>
      <c r="U38" s="1003">
        <v>0</v>
      </c>
      <c r="V38" s="1003">
        <v>1</v>
      </c>
    </row>
    <row r="39" spans="1:22" x14ac:dyDescent="0.35">
      <c r="A39" s="1003">
        <v>56200</v>
      </c>
      <c r="B39" s="1003">
        <v>2017</v>
      </c>
      <c r="C39" s="1003">
        <v>37</v>
      </c>
      <c r="D39" s="1003">
        <v>18</v>
      </c>
      <c r="E39" s="1003">
        <v>19</v>
      </c>
      <c r="H39" s="1003">
        <v>35700</v>
      </c>
      <c r="I39" s="1003">
        <v>17</v>
      </c>
      <c r="J39" s="1003">
        <v>2</v>
      </c>
      <c r="K39" s="1003">
        <v>15</v>
      </c>
      <c r="L39" s="149"/>
      <c r="Q39" s="149"/>
      <c r="S39" s="1003">
        <v>44400</v>
      </c>
      <c r="T39" s="1003">
        <v>2</v>
      </c>
      <c r="U39" s="1003">
        <v>0</v>
      </c>
      <c r="V39" s="1003">
        <v>2</v>
      </c>
    </row>
    <row r="40" spans="1:22" x14ac:dyDescent="0.35">
      <c r="A40" s="1003">
        <v>56400</v>
      </c>
      <c r="B40" s="1003">
        <v>2017</v>
      </c>
      <c r="C40" s="1003">
        <v>41</v>
      </c>
      <c r="D40" s="1003">
        <v>22</v>
      </c>
      <c r="E40" s="1003">
        <v>19</v>
      </c>
      <c r="H40" s="1003">
        <v>35800</v>
      </c>
      <c r="I40" s="1003">
        <v>4</v>
      </c>
      <c r="J40" s="1003">
        <v>4</v>
      </c>
      <c r="K40" s="1003">
        <v>0</v>
      </c>
      <c r="L40" s="149"/>
      <c r="Q40" s="149"/>
      <c r="S40" s="1003">
        <v>44406</v>
      </c>
      <c r="T40" s="1003">
        <v>1</v>
      </c>
      <c r="U40" s="1003">
        <v>1</v>
      </c>
      <c r="V40" s="1003">
        <v>0</v>
      </c>
    </row>
    <row r="41" spans="1:22" x14ac:dyDescent="0.35">
      <c r="A41" s="1003">
        <v>56700</v>
      </c>
      <c r="B41" s="1003">
        <v>2017</v>
      </c>
      <c r="C41" s="1003">
        <v>82</v>
      </c>
      <c r="D41" s="1003">
        <v>27</v>
      </c>
      <c r="E41" s="1003">
        <v>55</v>
      </c>
      <c r="H41" s="1003">
        <v>36100</v>
      </c>
      <c r="I41" s="1003">
        <v>6</v>
      </c>
      <c r="J41" s="1003">
        <v>3</v>
      </c>
      <c r="K41" s="1003">
        <v>3</v>
      </c>
      <c r="L41" s="149"/>
      <c r="Q41" s="149"/>
      <c r="S41" s="1003">
        <v>44700</v>
      </c>
      <c r="T41" s="1003">
        <v>3</v>
      </c>
      <c r="U41" s="1003">
        <v>1</v>
      </c>
      <c r="V41" s="1003">
        <v>2</v>
      </c>
    </row>
    <row r="42" spans="1:22" x14ac:dyDescent="0.35">
      <c r="A42" s="1003">
        <v>57300</v>
      </c>
      <c r="B42" s="1003">
        <v>2017</v>
      </c>
      <c r="C42" s="1003">
        <v>30</v>
      </c>
      <c r="D42" s="1003">
        <v>17</v>
      </c>
      <c r="E42" s="1003">
        <v>13</v>
      </c>
      <c r="H42" s="1003">
        <v>36300</v>
      </c>
      <c r="I42" s="1003">
        <v>8</v>
      </c>
      <c r="J42" s="1003">
        <v>3</v>
      </c>
      <c r="K42" s="1003">
        <v>5</v>
      </c>
      <c r="L42" s="149"/>
      <c r="Q42" s="149"/>
      <c r="S42" s="1003">
        <v>45300</v>
      </c>
      <c r="T42" s="1003">
        <v>1</v>
      </c>
      <c r="U42" s="1003">
        <v>1</v>
      </c>
      <c r="V42" s="1003">
        <v>0</v>
      </c>
    </row>
    <row r="43" spans="1:22" x14ac:dyDescent="0.35">
      <c r="A43" s="1003">
        <v>57400</v>
      </c>
      <c r="B43" s="1003">
        <v>2017</v>
      </c>
      <c r="C43" s="1003">
        <v>28</v>
      </c>
      <c r="D43" s="1003">
        <v>9</v>
      </c>
      <c r="E43" s="1003">
        <v>19</v>
      </c>
      <c r="H43" s="1003">
        <v>36400</v>
      </c>
      <c r="I43" s="1003">
        <v>2</v>
      </c>
      <c r="J43" s="1003">
        <v>2</v>
      </c>
      <c r="K43" s="1003">
        <v>0</v>
      </c>
      <c r="L43" s="149"/>
      <c r="Q43" s="149"/>
      <c r="S43" s="1003">
        <v>49701</v>
      </c>
      <c r="T43" s="1003">
        <v>1</v>
      </c>
      <c r="U43" s="1003">
        <v>1</v>
      </c>
      <c r="V43" s="1003">
        <v>0</v>
      </c>
    </row>
    <row r="44" spans="1:22" x14ac:dyDescent="0.35">
      <c r="A44" s="1003">
        <v>57700</v>
      </c>
      <c r="B44" s="1003">
        <v>2017</v>
      </c>
      <c r="C44" s="1003">
        <v>163</v>
      </c>
      <c r="D44" s="1003">
        <v>56</v>
      </c>
      <c r="E44" s="1003">
        <v>107</v>
      </c>
      <c r="H44" s="1003">
        <v>36500</v>
      </c>
      <c r="I44" s="1003">
        <v>5</v>
      </c>
      <c r="J44" s="1003">
        <v>3</v>
      </c>
      <c r="K44" s="1003">
        <v>2</v>
      </c>
      <c r="L44" s="149"/>
      <c r="S44" s="1003">
        <v>49900</v>
      </c>
      <c r="T44" s="1003">
        <v>1</v>
      </c>
      <c r="U44" s="1003">
        <v>0</v>
      </c>
      <c r="V44" s="1003">
        <v>1</v>
      </c>
    </row>
    <row r="45" spans="1:22" x14ac:dyDescent="0.35">
      <c r="A45" s="1003">
        <v>57800</v>
      </c>
      <c r="B45" s="1003">
        <v>2017</v>
      </c>
      <c r="C45" s="1003">
        <v>37</v>
      </c>
      <c r="D45" s="1003">
        <v>19</v>
      </c>
      <c r="E45" s="1003">
        <v>18</v>
      </c>
      <c r="H45" s="1003">
        <v>37600</v>
      </c>
      <c r="I45" s="1003">
        <v>17</v>
      </c>
      <c r="J45" s="1003">
        <v>11</v>
      </c>
      <c r="K45" s="1003">
        <v>6</v>
      </c>
      <c r="L45" s="149"/>
      <c r="S45" s="1003">
        <v>50700</v>
      </c>
      <c r="T45" s="1003">
        <v>4</v>
      </c>
      <c r="U45" s="1003">
        <v>2</v>
      </c>
      <c r="V45" s="1003">
        <v>2</v>
      </c>
    </row>
    <row r="46" spans="1:22" x14ac:dyDescent="0.35">
      <c r="A46" s="1003">
        <v>57900</v>
      </c>
      <c r="B46" s="1003">
        <v>2017</v>
      </c>
      <c r="C46" s="1003">
        <v>35</v>
      </c>
      <c r="D46" s="1003">
        <v>15</v>
      </c>
      <c r="E46" s="1003">
        <v>20</v>
      </c>
      <c r="H46" s="1003">
        <v>37800</v>
      </c>
      <c r="I46" s="1003">
        <v>3</v>
      </c>
      <c r="J46" s="1003">
        <v>1</v>
      </c>
      <c r="K46" s="1003">
        <v>2</v>
      </c>
      <c r="L46" s="149"/>
      <c r="S46" s="1003">
        <v>51300</v>
      </c>
      <c r="T46" s="1003">
        <v>1</v>
      </c>
      <c r="U46" s="1003">
        <v>0</v>
      </c>
      <c r="V46" s="1003">
        <v>1</v>
      </c>
    </row>
    <row r="47" spans="1:22" x14ac:dyDescent="0.35">
      <c r="A47" s="1003">
        <v>58900</v>
      </c>
      <c r="B47" s="1003">
        <v>2017</v>
      </c>
      <c r="C47" s="1003">
        <v>85</v>
      </c>
      <c r="D47" s="1003">
        <v>45</v>
      </c>
      <c r="E47" s="1003">
        <v>40</v>
      </c>
      <c r="H47" s="1003">
        <v>38400</v>
      </c>
      <c r="I47" s="1003">
        <v>1</v>
      </c>
      <c r="J47" s="1003">
        <v>1</v>
      </c>
      <c r="K47" s="1003">
        <v>0</v>
      </c>
      <c r="L47" s="149"/>
      <c r="S47" s="1003">
        <v>51700</v>
      </c>
      <c r="T47" s="1003">
        <v>2</v>
      </c>
      <c r="U47" s="1003">
        <v>1</v>
      </c>
      <c r="V47" s="1003">
        <v>1</v>
      </c>
    </row>
    <row r="48" spans="1:22" x14ac:dyDescent="0.35">
      <c r="A48" s="1003">
        <v>60400</v>
      </c>
      <c r="B48" s="1003">
        <v>2017</v>
      </c>
      <c r="C48" s="1003">
        <v>27</v>
      </c>
      <c r="D48" s="1003">
        <v>13</v>
      </c>
      <c r="E48" s="1003">
        <v>14</v>
      </c>
      <c r="H48" s="1003">
        <v>39900</v>
      </c>
      <c r="I48" s="1003">
        <v>1</v>
      </c>
      <c r="J48" s="1003">
        <v>1</v>
      </c>
      <c r="K48" s="1003">
        <v>0</v>
      </c>
      <c r="L48" s="149"/>
      <c r="S48" s="1003">
        <v>52300</v>
      </c>
      <c r="T48" s="1003">
        <v>2</v>
      </c>
      <c r="U48" s="1003">
        <v>0</v>
      </c>
      <c r="V48" s="1003">
        <v>2</v>
      </c>
    </row>
    <row r="49" spans="1:22" x14ac:dyDescent="0.35">
      <c r="A49" s="1003">
        <v>60700</v>
      </c>
      <c r="B49" s="1003">
        <v>2017</v>
      </c>
      <c r="C49" s="1003">
        <v>85</v>
      </c>
      <c r="D49" s="1003">
        <v>25</v>
      </c>
      <c r="E49" s="1003">
        <v>60</v>
      </c>
      <c r="H49" s="1003">
        <v>40400</v>
      </c>
      <c r="I49" s="1003">
        <v>5</v>
      </c>
      <c r="J49" s="1003">
        <v>2</v>
      </c>
      <c r="K49" s="1003">
        <v>3</v>
      </c>
      <c r="L49" s="149"/>
      <c r="S49" s="1003">
        <v>52800</v>
      </c>
      <c r="T49" s="1003">
        <v>2</v>
      </c>
      <c r="U49" s="1003">
        <v>2</v>
      </c>
      <c r="V49" s="1003">
        <v>0</v>
      </c>
    </row>
    <row r="50" spans="1:22" x14ac:dyDescent="0.35">
      <c r="A50" s="1003">
        <v>61200</v>
      </c>
      <c r="B50" s="1003">
        <v>2017</v>
      </c>
      <c r="C50" s="1003">
        <v>33</v>
      </c>
      <c r="D50" s="1003">
        <v>11</v>
      </c>
      <c r="E50" s="1003">
        <v>22</v>
      </c>
      <c r="H50" s="1003">
        <v>40600</v>
      </c>
      <c r="I50" s="1003">
        <v>3</v>
      </c>
      <c r="J50" s="1003">
        <v>0</v>
      </c>
      <c r="K50" s="1003">
        <v>3</v>
      </c>
      <c r="L50" s="149"/>
      <c r="S50" s="1003">
        <v>53400</v>
      </c>
      <c r="T50" s="1003">
        <v>1</v>
      </c>
      <c r="U50" s="1003">
        <v>1</v>
      </c>
      <c r="V50" s="1003">
        <v>0</v>
      </c>
    </row>
    <row r="51" spans="1:22" x14ac:dyDescent="0.35">
      <c r="A51" s="1003">
        <v>62000</v>
      </c>
      <c r="B51" s="1003">
        <v>2017</v>
      </c>
      <c r="C51" s="1003">
        <v>35</v>
      </c>
      <c r="D51" s="1003">
        <v>23</v>
      </c>
      <c r="E51" s="1003">
        <v>12</v>
      </c>
      <c r="H51" s="1003">
        <v>40900</v>
      </c>
      <c r="I51" s="1003">
        <v>3</v>
      </c>
      <c r="J51" s="1003">
        <v>2</v>
      </c>
      <c r="K51" s="1003">
        <v>1</v>
      </c>
      <c r="L51" s="149"/>
      <c r="S51" s="1003">
        <v>54000</v>
      </c>
      <c r="T51" s="1003">
        <v>1</v>
      </c>
      <c r="U51" s="1003">
        <v>1</v>
      </c>
      <c r="V51" s="1003">
        <v>0</v>
      </c>
    </row>
    <row r="52" spans="1:22" x14ac:dyDescent="0.35">
      <c r="A52" s="1003">
        <v>62700</v>
      </c>
      <c r="B52" s="1003">
        <v>2017</v>
      </c>
      <c r="C52" s="1003">
        <v>57</v>
      </c>
      <c r="D52" s="1003">
        <v>20</v>
      </c>
      <c r="E52" s="1003">
        <v>37</v>
      </c>
      <c r="H52" s="1003">
        <v>41000</v>
      </c>
      <c r="I52" s="1003">
        <v>22</v>
      </c>
      <c r="J52" s="1003">
        <v>12</v>
      </c>
      <c r="K52" s="1003">
        <v>10</v>
      </c>
      <c r="L52" s="149"/>
      <c r="S52" s="1003">
        <v>54500</v>
      </c>
      <c r="T52" s="1003">
        <v>1</v>
      </c>
      <c r="U52" s="1003">
        <v>1</v>
      </c>
      <c r="V52" s="1003">
        <v>0</v>
      </c>
    </row>
    <row r="53" spans="1:22" x14ac:dyDescent="0.35">
      <c r="A53" s="1003">
        <v>62900</v>
      </c>
      <c r="B53" s="1003">
        <v>2017</v>
      </c>
      <c r="C53" s="1003">
        <v>31</v>
      </c>
      <c r="D53" s="1003">
        <v>6</v>
      </c>
      <c r="E53" s="1003">
        <v>25</v>
      </c>
      <c r="H53" s="1003">
        <v>41100</v>
      </c>
      <c r="I53" s="1003">
        <v>11</v>
      </c>
      <c r="J53" s="1003">
        <v>5</v>
      </c>
      <c r="K53" s="1003">
        <v>6</v>
      </c>
      <c r="L53" s="149"/>
      <c r="S53" s="1003">
        <v>54800</v>
      </c>
      <c r="T53" s="1003">
        <v>1</v>
      </c>
      <c r="U53" s="1003">
        <v>1</v>
      </c>
      <c r="V53" s="1003">
        <v>0</v>
      </c>
    </row>
    <row r="54" spans="1:22" x14ac:dyDescent="0.35">
      <c r="A54" s="1003">
        <v>63300</v>
      </c>
      <c r="B54" s="1003">
        <v>2017</v>
      </c>
      <c r="C54" s="1003">
        <v>26</v>
      </c>
      <c r="D54" s="1003">
        <v>13</v>
      </c>
      <c r="E54" s="1003">
        <v>13</v>
      </c>
      <c r="H54" s="1003">
        <v>41300</v>
      </c>
      <c r="I54" s="1003">
        <v>24</v>
      </c>
      <c r="J54" s="1003">
        <v>8</v>
      </c>
      <c r="K54" s="1003">
        <v>16</v>
      </c>
      <c r="L54" s="149"/>
      <c r="S54" s="1003">
        <v>55700</v>
      </c>
      <c r="T54" s="1003">
        <v>1</v>
      </c>
      <c r="U54" s="1003">
        <v>0</v>
      </c>
      <c r="V54" s="1003">
        <v>1</v>
      </c>
    </row>
    <row r="55" spans="1:22" x14ac:dyDescent="0.35">
      <c r="A55" s="1003">
        <v>63800</v>
      </c>
      <c r="B55" s="1003">
        <v>2017</v>
      </c>
      <c r="C55" s="1003">
        <v>72</v>
      </c>
      <c r="D55" s="1003">
        <v>40</v>
      </c>
      <c r="E55" s="1003">
        <v>32</v>
      </c>
      <c r="H55" s="1003">
        <v>41400</v>
      </c>
      <c r="I55" s="1003">
        <v>21</v>
      </c>
      <c r="J55" s="1003">
        <v>4</v>
      </c>
      <c r="K55" s="1003">
        <v>17</v>
      </c>
      <c r="L55" s="149"/>
      <c r="S55" s="1003">
        <v>55900</v>
      </c>
      <c r="T55" s="1003">
        <v>1</v>
      </c>
      <c r="U55" s="1003">
        <v>1</v>
      </c>
      <c r="V55" s="1003">
        <v>0</v>
      </c>
    </row>
    <row r="56" spans="1:22" x14ac:dyDescent="0.35">
      <c r="A56" s="1003">
        <v>64400</v>
      </c>
      <c r="B56" s="1003">
        <v>2017</v>
      </c>
      <c r="C56" s="1003">
        <v>62</v>
      </c>
      <c r="D56" s="1003">
        <v>27</v>
      </c>
      <c r="E56" s="1003">
        <v>35</v>
      </c>
      <c r="H56" s="1003">
        <v>42400</v>
      </c>
      <c r="I56" s="1003">
        <v>9</v>
      </c>
      <c r="J56" s="1003">
        <v>4</v>
      </c>
      <c r="K56" s="1003">
        <v>5</v>
      </c>
      <c r="L56" s="149"/>
      <c r="S56" s="1003">
        <v>56400</v>
      </c>
      <c r="T56" s="1003">
        <v>1</v>
      </c>
      <c r="U56" s="1003">
        <v>0</v>
      </c>
      <c r="V56" s="1003">
        <v>1</v>
      </c>
    </row>
    <row r="57" spans="1:22" x14ac:dyDescent="0.35">
      <c r="A57" s="1003">
        <v>65400</v>
      </c>
      <c r="B57" s="1003">
        <v>2017</v>
      </c>
      <c r="C57" s="1003">
        <v>33</v>
      </c>
      <c r="D57" s="1003">
        <v>20</v>
      </c>
      <c r="E57" s="1003">
        <v>13</v>
      </c>
      <c r="H57" s="1003">
        <v>42700</v>
      </c>
      <c r="I57" s="1003">
        <v>7</v>
      </c>
      <c r="J57" s="1003">
        <v>0</v>
      </c>
      <c r="K57" s="1003">
        <v>7</v>
      </c>
      <c r="L57" s="149"/>
      <c r="S57" s="1003">
        <v>56725</v>
      </c>
      <c r="T57" s="1003">
        <v>1</v>
      </c>
      <c r="U57" s="1003">
        <v>1</v>
      </c>
      <c r="V57" s="1003">
        <v>0</v>
      </c>
    </row>
    <row r="58" spans="1:22" x14ac:dyDescent="0.35">
      <c r="A58" s="1003">
        <v>66000</v>
      </c>
      <c r="B58" s="1003">
        <v>2017</v>
      </c>
      <c r="C58" s="1003">
        <v>55</v>
      </c>
      <c r="D58" s="1003">
        <v>31</v>
      </c>
      <c r="E58" s="1003">
        <v>24</v>
      </c>
      <c r="H58" s="1003">
        <v>42800</v>
      </c>
      <c r="I58" s="1003">
        <v>9</v>
      </c>
      <c r="J58" s="1003">
        <v>5</v>
      </c>
      <c r="K58" s="1003">
        <v>4</v>
      </c>
      <c r="L58" s="149"/>
      <c r="S58" s="1003">
        <v>56730</v>
      </c>
      <c r="T58" s="1003">
        <v>3</v>
      </c>
      <c r="U58" s="1003">
        <v>3</v>
      </c>
      <c r="V58" s="1003">
        <v>0</v>
      </c>
    </row>
    <row r="59" spans="1:22" x14ac:dyDescent="0.35">
      <c r="A59" s="1003">
        <v>66400</v>
      </c>
      <c r="B59" s="1003">
        <v>2017</v>
      </c>
      <c r="C59" s="1003">
        <v>36</v>
      </c>
      <c r="D59" s="1003">
        <v>18</v>
      </c>
      <c r="E59" s="1003">
        <v>18</v>
      </c>
      <c r="H59" s="1003">
        <v>43200</v>
      </c>
      <c r="I59" s="1003">
        <v>2</v>
      </c>
      <c r="J59" s="1003">
        <v>1</v>
      </c>
      <c r="K59" s="1003">
        <v>1</v>
      </c>
      <c r="L59" s="149"/>
      <c r="S59" s="1003">
        <v>56740</v>
      </c>
      <c r="T59" s="1003">
        <v>2</v>
      </c>
      <c r="U59" s="1003">
        <v>0</v>
      </c>
      <c r="V59" s="1003">
        <v>2</v>
      </c>
    </row>
    <row r="60" spans="1:22" x14ac:dyDescent="0.35">
      <c r="A60" s="1003">
        <v>66500</v>
      </c>
      <c r="B60" s="1003">
        <v>2017</v>
      </c>
      <c r="C60" s="1003">
        <v>80</v>
      </c>
      <c r="D60" s="1003">
        <v>40</v>
      </c>
      <c r="E60" s="1003">
        <v>40</v>
      </c>
      <c r="H60" s="1003">
        <v>43700</v>
      </c>
      <c r="I60" s="1003">
        <v>8</v>
      </c>
      <c r="J60" s="1003">
        <v>0</v>
      </c>
      <c r="K60" s="1003">
        <v>8</v>
      </c>
      <c r="L60" s="149"/>
      <c r="S60" s="1003">
        <v>57300</v>
      </c>
      <c r="T60" s="1003">
        <v>1</v>
      </c>
      <c r="U60" s="1003">
        <v>0</v>
      </c>
      <c r="V60" s="1003">
        <v>1</v>
      </c>
    </row>
    <row r="61" spans="1:22" x14ac:dyDescent="0.35">
      <c r="A61" s="1003">
        <v>66600</v>
      </c>
      <c r="B61" s="1003">
        <v>2017</v>
      </c>
      <c r="C61" s="1003">
        <v>213</v>
      </c>
      <c r="D61" s="1003">
        <v>79</v>
      </c>
      <c r="E61" s="1003">
        <v>134</v>
      </c>
      <c r="H61" s="1003">
        <v>43701</v>
      </c>
      <c r="I61" s="1003">
        <v>1</v>
      </c>
      <c r="J61" s="1003">
        <v>0</v>
      </c>
      <c r="K61" s="1003">
        <v>1</v>
      </c>
      <c r="L61" s="149"/>
      <c r="S61" s="1003">
        <v>57700</v>
      </c>
      <c r="T61" s="1003">
        <v>3</v>
      </c>
      <c r="U61" s="1003">
        <v>1</v>
      </c>
      <c r="V61" s="1003">
        <v>2</v>
      </c>
    </row>
    <row r="62" spans="1:22" x14ac:dyDescent="0.35">
      <c r="A62" s="1003">
        <v>66800</v>
      </c>
      <c r="B62" s="1003">
        <v>2017</v>
      </c>
      <c r="C62" s="1003">
        <v>109</v>
      </c>
      <c r="D62" s="1003">
        <v>35</v>
      </c>
      <c r="E62" s="1003">
        <v>74</v>
      </c>
      <c r="H62" s="1003">
        <v>44000</v>
      </c>
      <c r="I62" s="1003">
        <v>24</v>
      </c>
      <c r="J62" s="1003">
        <v>13</v>
      </c>
      <c r="K62" s="1003">
        <v>11</v>
      </c>
      <c r="L62" s="149"/>
      <c r="S62" s="1003">
        <v>57800</v>
      </c>
      <c r="T62" s="1003">
        <v>2</v>
      </c>
      <c r="U62" s="1003">
        <v>1</v>
      </c>
      <c r="V62" s="1003">
        <v>1</v>
      </c>
    </row>
    <row r="63" spans="1:22" x14ac:dyDescent="0.35">
      <c r="A63" s="1003">
        <v>67000</v>
      </c>
      <c r="B63" s="1003">
        <v>2017</v>
      </c>
      <c r="C63" s="1003">
        <v>33</v>
      </c>
      <c r="D63" s="1003">
        <v>14</v>
      </c>
      <c r="E63" s="1003">
        <v>19</v>
      </c>
      <c r="H63" s="1003">
        <v>44100</v>
      </c>
      <c r="I63" s="1003">
        <v>5</v>
      </c>
      <c r="J63" s="1003">
        <v>4</v>
      </c>
      <c r="K63" s="1003">
        <v>1</v>
      </c>
      <c r="L63" s="149"/>
      <c r="S63" s="1003">
        <v>58000</v>
      </c>
      <c r="T63" s="1003">
        <v>2</v>
      </c>
      <c r="U63" s="1003">
        <v>1</v>
      </c>
      <c r="V63" s="1003">
        <v>1</v>
      </c>
    </row>
    <row r="64" spans="1:22" x14ac:dyDescent="0.35">
      <c r="A64" s="1003">
        <v>67200</v>
      </c>
      <c r="B64" s="1003">
        <v>2017</v>
      </c>
      <c r="C64" s="1003">
        <v>32</v>
      </c>
      <c r="D64" s="1003">
        <v>10</v>
      </c>
      <c r="E64" s="1003">
        <v>22</v>
      </c>
      <c r="H64" s="1003">
        <v>44200</v>
      </c>
      <c r="I64" s="1003">
        <v>7</v>
      </c>
      <c r="J64" s="1003">
        <v>4</v>
      </c>
      <c r="K64" s="1003">
        <v>3</v>
      </c>
      <c r="L64" s="149"/>
      <c r="S64" s="1003">
        <v>58300</v>
      </c>
      <c r="T64" s="1003">
        <v>1</v>
      </c>
      <c r="U64" s="1003">
        <v>1</v>
      </c>
      <c r="V64" s="1003">
        <v>0</v>
      </c>
    </row>
    <row r="65" spans="1:22" x14ac:dyDescent="0.35">
      <c r="A65" s="1003">
        <v>67500</v>
      </c>
      <c r="B65" s="1003">
        <v>2017</v>
      </c>
      <c r="C65" s="1003">
        <v>107</v>
      </c>
      <c r="D65" s="1003">
        <v>44</v>
      </c>
      <c r="E65" s="1003">
        <v>63</v>
      </c>
      <c r="H65" s="1003">
        <v>44400</v>
      </c>
      <c r="I65" s="1003">
        <v>19</v>
      </c>
      <c r="J65" s="1003">
        <v>8</v>
      </c>
      <c r="K65" s="1003">
        <v>11</v>
      </c>
      <c r="L65" s="149"/>
      <c r="S65" s="1003">
        <v>58900</v>
      </c>
      <c r="T65" s="1003">
        <v>4</v>
      </c>
      <c r="U65" s="1003">
        <v>1</v>
      </c>
      <c r="V65" s="1003">
        <v>3</v>
      </c>
    </row>
    <row r="66" spans="1:22" x14ac:dyDescent="0.35">
      <c r="A66" s="1003">
        <v>67600</v>
      </c>
      <c r="B66" s="1003">
        <v>2017</v>
      </c>
      <c r="C66" s="1003">
        <v>103</v>
      </c>
      <c r="D66" s="1003">
        <v>32</v>
      </c>
      <c r="E66" s="1003">
        <v>71</v>
      </c>
      <c r="H66" s="1003">
        <v>44402</v>
      </c>
      <c r="I66" s="1003">
        <v>3</v>
      </c>
      <c r="J66" s="1003">
        <v>1</v>
      </c>
      <c r="K66" s="1003">
        <v>2</v>
      </c>
      <c r="L66" s="149"/>
      <c r="S66" s="1003">
        <v>59000</v>
      </c>
      <c r="T66" s="1003">
        <v>1</v>
      </c>
      <c r="U66" s="1003">
        <v>0</v>
      </c>
      <c r="V66" s="1003">
        <v>1</v>
      </c>
    </row>
    <row r="67" spans="1:22" x14ac:dyDescent="0.35">
      <c r="A67" s="1003">
        <v>67700</v>
      </c>
      <c r="B67" s="1003">
        <v>2017</v>
      </c>
      <c r="C67" s="1003">
        <v>28</v>
      </c>
      <c r="D67" s="1003">
        <v>12</v>
      </c>
      <c r="E67" s="1003">
        <v>16</v>
      </c>
      <c r="H67" s="1003">
        <v>44404</v>
      </c>
      <c r="I67" s="1003">
        <v>1</v>
      </c>
      <c r="J67" s="1003">
        <v>1</v>
      </c>
      <c r="K67" s="1003">
        <v>0</v>
      </c>
      <c r="S67" s="1003">
        <v>59100</v>
      </c>
      <c r="T67" s="1003">
        <v>1</v>
      </c>
      <c r="U67" s="1003">
        <v>1</v>
      </c>
      <c r="V67" s="1003">
        <v>0</v>
      </c>
    </row>
    <row r="68" spans="1:22" x14ac:dyDescent="0.35">
      <c r="A68" s="1003">
        <v>67800</v>
      </c>
      <c r="B68" s="1003">
        <v>2017</v>
      </c>
      <c r="C68" s="1003">
        <v>113</v>
      </c>
      <c r="D68" s="1003">
        <v>34</v>
      </c>
      <c r="E68" s="1003">
        <v>79</v>
      </c>
      <c r="H68" s="1003">
        <v>44406</v>
      </c>
      <c r="I68" s="1003">
        <v>2</v>
      </c>
      <c r="J68" s="1003">
        <v>2</v>
      </c>
      <c r="K68" s="1003">
        <v>0</v>
      </c>
      <c r="S68" s="1003">
        <v>59300</v>
      </c>
      <c r="T68" s="1003">
        <v>1</v>
      </c>
      <c r="U68" s="1003">
        <v>0</v>
      </c>
      <c r="V68" s="1003">
        <v>1</v>
      </c>
    </row>
    <row r="69" spans="1:22" x14ac:dyDescent="0.35">
      <c r="A69" s="1003">
        <v>68000</v>
      </c>
      <c r="B69" s="1003">
        <v>2017</v>
      </c>
      <c r="C69" s="1003">
        <v>95</v>
      </c>
      <c r="D69" s="1003">
        <v>48</v>
      </c>
      <c r="E69" s="1003">
        <v>47</v>
      </c>
      <c r="H69" s="1003">
        <v>44408</v>
      </c>
      <c r="I69" s="1003">
        <v>5</v>
      </c>
      <c r="J69" s="1003">
        <v>3</v>
      </c>
      <c r="K69" s="1003">
        <v>2</v>
      </c>
      <c r="S69" s="1003">
        <v>60400</v>
      </c>
      <c r="T69" s="1003">
        <v>1</v>
      </c>
      <c r="U69" s="1003">
        <v>0</v>
      </c>
      <c r="V69" s="1003">
        <v>1</v>
      </c>
    </row>
    <row r="70" spans="1:22" x14ac:dyDescent="0.35">
      <c r="A70" s="1003">
        <v>68100</v>
      </c>
      <c r="B70" s="1003">
        <v>2017</v>
      </c>
      <c r="C70" s="1003">
        <v>87</v>
      </c>
      <c r="D70" s="1003">
        <v>48</v>
      </c>
      <c r="E70" s="1003">
        <v>39</v>
      </c>
      <c r="H70" s="1003">
        <v>44500</v>
      </c>
      <c r="I70" s="1003">
        <v>2</v>
      </c>
      <c r="J70" s="1003">
        <v>0</v>
      </c>
      <c r="K70" s="1003">
        <v>2</v>
      </c>
      <c r="S70" s="1003">
        <v>61200</v>
      </c>
      <c r="T70" s="1003">
        <v>1</v>
      </c>
      <c r="U70" s="1003">
        <v>0</v>
      </c>
      <c r="V70" s="1003">
        <v>1</v>
      </c>
    </row>
    <row r="71" spans="1:22" x14ac:dyDescent="0.35">
      <c r="A71" s="1003">
        <v>68200</v>
      </c>
      <c r="B71" s="1003">
        <v>2017</v>
      </c>
      <c r="C71" s="1003">
        <v>70</v>
      </c>
      <c r="D71" s="1003">
        <v>34</v>
      </c>
      <c r="E71" s="1003">
        <v>36</v>
      </c>
      <c r="H71" s="1003">
        <v>44900</v>
      </c>
      <c r="I71" s="1003">
        <v>1</v>
      </c>
      <c r="J71" s="1003">
        <v>1</v>
      </c>
      <c r="K71" s="1003">
        <v>0</v>
      </c>
      <c r="S71" s="1003">
        <v>62000</v>
      </c>
      <c r="T71" s="1003">
        <v>2</v>
      </c>
      <c r="U71" s="1003">
        <v>2</v>
      </c>
      <c r="V71" s="1003">
        <v>0</v>
      </c>
    </row>
    <row r="72" spans="1:22" x14ac:dyDescent="0.35">
      <c r="A72" s="1003">
        <v>68500</v>
      </c>
      <c r="B72" s="1003">
        <v>2017</v>
      </c>
      <c r="C72" s="1003">
        <v>170</v>
      </c>
      <c r="D72" s="1003">
        <v>52</v>
      </c>
      <c r="E72" s="1003">
        <v>118</v>
      </c>
      <c r="H72" s="1003">
        <v>45700</v>
      </c>
      <c r="I72" s="1003">
        <v>8</v>
      </c>
      <c r="J72" s="1003">
        <v>3</v>
      </c>
      <c r="K72" s="1003">
        <v>5</v>
      </c>
      <c r="S72" s="1003">
        <v>62400</v>
      </c>
      <c r="T72" s="1003">
        <v>2</v>
      </c>
      <c r="U72" s="1003">
        <v>0</v>
      </c>
      <c r="V72" s="1003">
        <v>2</v>
      </c>
    </row>
    <row r="73" spans="1:22" x14ac:dyDescent="0.35">
      <c r="A73" s="1003">
        <v>68700</v>
      </c>
      <c r="B73" s="1003">
        <v>2017</v>
      </c>
      <c r="C73" s="1003">
        <v>97</v>
      </c>
      <c r="D73" s="1003">
        <v>33</v>
      </c>
      <c r="E73" s="1003">
        <v>64</v>
      </c>
      <c r="H73" s="1003">
        <v>46100</v>
      </c>
      <c r="I73" s="1003">
        <v>3</v>
      </c>
      <c r="J73" s="1003">
        <v>2</v>
      </c>
      <c r="K73" s="1003">
        <v>1</v>
      </c>
      <c r="S73" s="1003">
        <v>62700</v>
      </c>
      <c r="T73" s="1003">
        <v>3</v>
      </c>
      <c r="U73" s="1003">
        <v>1</v>
      </c>
      <c r="V73" s="1003">
        <v>2</v>
      </c>
    </row>
    <row r="74" spans="1:22" x14ac:dyDescent="0.35">
      <c r="A74" s="1003">
        <v>68800</v>
      </c>
      <c r="B74" s="1003">
        <v>2017</v>
      </c>
      <c r="C74" s="1003">
        <v>68</v>
      </c>
      <c r="D74" s="1003">
        <v>20</v>
      </c>
      <c r="E74" s="1003">
        <v>48</v>
      </c>
      <c r="H74" s="1003">
        <v>46500</v>
      </c>
      <c r="I74" s="1003">
        <v>7</v>
      </c>
      <c r="J74" s="1003">
        <v>5</v>
      </c>
      <c r="K74" s="1003">
        <v>2</v>
      </c>
      <c r="S74" s="1003">
        <v>62800</v>
      </c>
      <c r="T74" s="1003">
        <v>2</v>
      </c>
      <c r="U74" s="1003">
        <v>0</v>
      </c>
      <c r="V74" s="1003">
        <v>2</v>
      </c>
    </row>
    <row r="75" spans="1:22" x14ac:dyDescent="0.35">
      <c r="A75" s="1003">
        <v>68900</v>
      </c>
      <c r="B75" s="1003">
        <v>2017</v>
      </c>
      <c r="C75" s="1003">
        <v>112</v>
      </c>
      <c r="D75" s="1003">
        <v>36</v>
      </c>
      <c r="E75" s="1003">
        <v>76</v>
      </c>
      <c r="H75" s="1003">
        <v>47200</v>
      </c>
      <c r="I75" s="1003">
        <v>6</v>
      </c>
      <c r="J75" s="1003">
        <v>3</v>
      </c>
      <c r="K75" s="1003">
        <v>3</v>
      </c>
      <c r="S75" s="1003">
        <v>62900</v>
      </c>
      <c r="T75" s="1003">
        <v>1</v>
      </c>
      <c r="U75" s="1003">
        <v>0</v>
      </c>
      <c r="V75" s="1003">
        <v>1</v>
      </c>
    </row>
    <row r="76" spans="1:22" x14ac:dyDescent="0.35">
      <c r="A76" s="1003">
        <v>69000</v>
      </c>
      <c r="B76" s="1003">
        <v>2017</v>
      </c>
      <c r="C76" s="1003">
        <v>69</v>
      </c>
      <c r="D76" s="1003">
        <v>28</v>
      </c>
      <c r="E76" s="1003">
        <v>41</v>
      </c>
      <c r="H76" s="1003">
        <v>47300</v>
      </c>
      <c r="I76" s="1003">
        <v>12</v>
      </c>
      <c r="J76" s="1003">
        <v>3</v>
      </c>
      <c r="K76" s="1003">
        <v>9</v>
      </c>
      <c r="S76" s="1003">
        <v>63000</v>
      </c>
      <c r="T76" s="1003">
        <v>1</v>
      </c>
      <c r="U76" s="1003">
        <v>1</v>
      </c>
      <c r="V76" s="1003">
        <v>0</v>
      </c>
    </row>
    <row r="77" spans="1:22" x14ac:dyDescent="0.35">
      <c r="A77" s="1003">
        <v>69500</v>
      </c>
      <c r="B77" s="1003">
        <v>2017</v>
      </c>
      <c r="C77" s="1003">
        <v>49</v>
      </c>
      <c r="D77" s="1003">
        <v>22</v>
      </c>
      <c r="E77" s="1003">
        <v>27</v>
      </c>
      <c r="H77" s="1003">
        <v>48200</v>
      </c>
      <c r="I77" s="1003">
        <v>12</v>
      </c>
      <c r="J77" s="1003">
        <v>7</v>
      </c>
      <c r="K77" s="1003">
        <v>5</v>
      </c>
      <c r="S77" s="1003">
        <v>63300</v>
      </c>
      <c r="T77" s="1003">
        <v>1</v>
      </c>
      <c r="U77" s="1003">
        <v>1</v>
      </c>
      <c r="V77" s="1003">
        <v>0</v>
      </c>
    </row>
    <row r="78" spans="1:22" x14ac:dyDescent="0.35">
      <c r="A78" s="462" t="s">
        <v>322</v>
      </c>
      <c r="B78" s="397">
        <v>2017</v>
      </c>
      <c r="C78" s="397">
        <v>9.15</v>
      </c>
      <c r="D78" s="397">
        <v>4.1500000000000004</v>
      </c>
      <c r="E78" s="397">
        <v>5</v>
      </c>
      <c r="H78" s="1003">
        <v>48201</v>
      </c>
      <c r="I78" s="1003">
        <v>2</v>
      </c>
      <c r="J78" s="1003">
        <v>2</v>
      </c>
      <c r="K78" s="1003">
        <v>0</v>
      </c>
      <c r="S78" s="1003">
        <v>63700</v>
      </c>
      <c r="T78" s="1003">
        <v>1</v>
      </c>
      <c r="U78" s="1003">
        <v>0</v>
      </c>
      <c r="V78" s="1003">
        <v>1</v>
      </c>
    </row>
    <row r="79" spans="1:22" x14ac:dyDescent="0.35">
      <c r="H79" s="1003">
        <v>48400</v>
      </c>
      <c r="I79" s="1003">
        <v>3</v>
      </c>
      <c r="J79" s="1003">
        <v>1</v>
      </c>
      <c r="K79" s="1003">
        <v>2</v>
      </c>
      <c r="S79" s="1003">
        <v>63800</v>
      </c>
      <c r="T79" s="1003">
        <v>1</v>
      </c>
      <c r="U79" s="1003">
        <v>1</v>
      </c>
      <c r="V79" s="1003">
        <v>0</v>
      </c>
    </row>
    <row r="80" spans="1:22" x14ac:dyDescent="0.35">
      <c r="H80" s="1003">
        <v>49000</v>
      </c>
      <c r="I80" s="1003">
        <v>4</v>
      </c>
      <c r="J80" s="1003">
        <v>4</v>
      </c>
      <c r="K80" s="1003">
        <v>0</v>
      </c>
      <c r="S80" s="1003">
        <v>64400</v>
      </c>
      <c r="T80" s="1003">
        <v>1</v>
      </c>
      <c r="U80" s="1003">
        <v>1</v>
      </c>
      <c r="V80" s="1003">
        <v>0</v>
      </c>
    </row>
    <row r="81" spans="8:22" x14ac:dyDescent="0.35">
      <c r="H81" s="1003">
        <v>49400</v>
      </c>
      <c r="I81" s="1003">
        <v>6</v>
      </c>
      <c r="J81" s="1003">
        <v>2</v>
      </c>
      <c r="K81" s="1003">
        <v>4</v>
      </c>
      <c r="S81" s="1003">
        <v>65000</v>
      </c>
      <c r="T81" s="1003">
        <v>1</v>
      </c>
      <c r="U81" s="1003">
        <v>1</v>
      </c>
      <c r="V81" s="1003">
        <v>0</v>
      </c>
    </row>
    <row r="82" spans="8:22" x14ac:dyDescent="0.35">
      <c r="H82" s="1003">
        <v>49700</v>
      </c>
      <c r="I82" s="1003">
        <v>21</v>
      </c>
      <c r="J82" s="1003">
        <v>12</v>
      </c>
      <c r="K82" s="1003">
        <v>9</v>
      </c>
      <c r="S82" s="1003">
        <v>65100</v>
      </c>
      <c r="T82" s="1003">
        <v>2</v>
      </c>
      <c r="U82" s="1003">
        <v>1</v>
      </c>
      <c r="V82" s="1003">
        <v>1</v>
      </c>
    </row>
    <row r="83" spans="8:22" x14ac:dyDescent="0.35">
      <c r="H83" s="1003">
        <v>49900</v>
      </c>
      <c r="I83" s="1003">
        <v>24</v>
      </c>
      <c r="J83" s="1003">
        <v>7</v>
      </c>
      <c r="K83" s="1003">
        <v>17</v>
      </c>
      <c r="S83" s="1003">
        <v>65600</v>
      </c>
      <c r="T83" s="1003">
        <v>3</v>
      </c>
      <c r="U83" s="1003">
        <v>1</v>
      </c>
      <c r="V83" s="1003">
        <v>2</v>
      </c>
    </row>
    <row r="84" spans="8:22" x14ac:dyDescent="0.35">
      <c r="H84" s="1003">
        <v>50800</v>
      </c>
      <c r="I84" s="1003">
        <v>8</v>
      </c>
      <c r="J84" s="1003">
        <v>3</v>
      </c>
      <c r="K84" s="1003">
        <v>5</v>
      </c>
      <c r="S84" s="1003">
        <v>66000</v>
      </c>
      <c r="T84" s="1003">
        <v>4</v>
      </c>
      <c r="U84" s="1003">
        <v>4</v>
      </c>
      <c r="V84" s="1003">
        <v>0</v>
      </c>
    </row>
    <row r="85" spans="8:22" x14ac:dyDescent="0.35">
      <c r="H85" s="1003">
        <v>51300</v>
      </c>
      <c r="I85" s="1003">
        <v>18</v>
      </c>
      <c r="J85" s="1003">
        <v>4</v>
      </c>
      <c r="K85" s="1003">
        <v>14</v>
      </c>
      <c r="S85" s="1003">
        <v>66603</v>
      </c>
      <c r="T85" s="1003">
        <v>1</v>
      </c>
      <c r="U85" s="1003">
        <v>1</v>
      </c>
      <c r="V85" s="1003">
        <v>0</v>
      </c>
    </row>
    <row r="86" spans="8:22" x14ac:dyDescent="0.35">
      <c r="H86" s="1003">
        <v>51400</v>
      </c>
      <c r="I86" s="1003">
        <v>6</v>
      </c>
      <c r="J86" s="1003">
        <v>3</v>
      </c>
      <c r="K86" s="1003">
        <v>3</v>
      </c>
      <c r="S86" s="1003">
        <v>66604</v>
      </c>
      <c r="T86" s="1003">
        <v>1</v>
      </c>
      <c r="U86" s="1003">
        <v>0</v>
      </c>
      <c r="V86" s="1003">
        <v>1</v>
      </c>
    </row>
    <row r="87" spans="8:22" x14ac:dyDescent="0.35">
      <c r="H87" s="1003">
        <v>51600</v>
      </c>
      <c r="I87" s="1003">
        <v>20</v>
      </c>
      <c r="J87" s="1003">
        <v>7</v>
      </c>
      <c r="K87" s="1003">
        <v>13</v>
      </c>
      <c r="S87" s="1003">
        <v>66700</v>
      </c>
      <c r="T87" s="1003">
        <v>1</v>
      </c>
      <c r="U87" s="1003">
        <v>1</v>
      </c>
      <c r="V87" s="1003">
        <v>0</v>
      </c>
    </row>
    <row r="88" spans="8:22" x14ac:dyDescent="0.35">
      <c r="H88" s="1003">
        <v>51700</v>
      </c>
      <c r="I88" s="1003">
        <v>6</v>
      </c>
      <c r="J88" s="1003">
        <v>5</v>
      </c>
      <c r="K88" s="1003">
        <v>1</v>
      </c>
      <c r="S88" s="1003">
        <v>67000</v>
      </c>
      <c r="T88" s="1003">
        <v>3</v>
      </c>
      <c r="U88" s="1003">
        <v>2</v>
      </c>
      <c r="V88" s="1003">
        <v>1</v>
      </c>
    </row>
    <row r="89" spans="8:22" x14ac:dyDescent="0.35">
      <c r="H89" s="1003">
        <v>52100</v>
      </c>
      <c r="I89" s="1003">
        <v>1</v>
      </c>
      <c r="J89" s="1003">
        <v>0</v>
      </c>
      <c r="K89" s="1003">
        <v>1</v>
      </c>
      <c r="S89" s="1003">
        <v>67200</v>
      </c>
      <c r="T89" s="1003">
        <v>1</v>
      </c>
      <c r="U89" s="1003">
        <v>0</v>
      </c>
      <c r="V89" s="1003">
        <v>1</v>
      </c>
    </row>
    <row r="90" spans="8:22" x14ac:dyDescent="0.35">
      <c r="H90" s="1003">
        <v>52700</v>
      </c>
      <c r="I90" s="1003">
        <v>9</v>
      </c>
      <c r="J90" s="1003">
        <v>4</v>
      </c>
      <c r="K90" s="1003">
        <v>5</v>
      </c>
      <c r="S90" s="1003">
        <v>67400</v>
      </c>
      <c r="T90" s="1003">
        <v>1</v>
      </c>
      <c r="U90" s="1003">
        <v>1</v>
      </c>
      <c r="V90" s="1003">
        <v>0</v>
      </c>
    </row>
    <row r="91" spans="8:22" x14ac:dyDescent="0.35">
      <c r="H91" s="1003">
        <v>52800</v>
      </c>
      <c r="I91" s="1003">
        <v>17</v>
      </c>
      <c r="J91" s="1003">
        <v>4</v>
      </c>
      <c r="K91" s="1003">
        <v>13</v>
      </c>
      <c r="S91" s="1003">
        <v>67500</v>
      </c>
      <c r="T91" s="1003">
        <v>3</v>
      </c>
      <c r="U91" s="1003">
        <v>1</v>
      </c>
      <c r="V91" s="1003">
        <v>2</v>
      </c>
    </row>
    <row r="92" spans="8:22" x14ac:dyDescent="0.35">
      <c r="H92" s="1003">
        <v>52900</v>
      </c>
      <c r="I92" s="1003">
        <v>14</v>
      </c>
      <c r="J92" s="1003">
        <v>3</v>
      </c>
      <c r="K92" s="1003">
        <v>11</v>
      </c>
      <c r="S92" s="1003">
        <v>67700</v>
      </c>
      <c r="T92" s="1003">
        <v>2</v>
      </c>
      <c r="U92" s="1003">
        <v>0</v>
      </c>
      <c r="V92" s="1003">
        <v>2</v>
      </c>
    </row>
    <row r="93" spans="8:22" x14ac:dyDescent="0.35">
      <c r="H93" s="1003">
        <v>53000</v>
      </c>
      <c r="I93" s="1003">
        <v>2</v>
      </c>
      <c r="J93" s="1003">
        <v>2</v>
      </c>
      <c r="K93" s="1003">
        <v>0</v>
      </c>
      <c r="S93" s="1003">
        <v>67800</v>
      </c>
      <c r="T93" s="1003">
        <v>3</v>
      </c>
      <c r="U93" s="1003">
        <v>2</v>
      </c>
      <c r="V93" s="1003">
        <v>1</v>
      </c>
    </row>
    <row r="94" spans="8:22" x14ac:dyDescent="0.35">
      <c r="H94" s="1003">
        <v>53300</v>
      </c>
      <c r="I94" s="1003">
        <v>6</v>
      </c>
      <c r="J94" s="1003">
        <v>3</v>
      </c>
      <c r="K94" s="1003">
        <v>3</v>
      </c>
      <c r="S94" s="1003">
        <v>68300</v>
      </c>
      <c r="T94" s="1003">
        <v>1</v>
      </c>
      <c r="U94" s="1003">
        <v>1</v>
      </c>
      <c r="V94" s="1003">
        <v>0</v>
      </c>
    </row>
    <row r="95" spans="8:22" x14ac:dyDescent="0.35">
      <c r="H95" s="1003">
        <v>53400</v>
      </c>
      <c r="I95" s="1003">
        <v>9</v>
      </c>
      <c r="J95" s="1003">
        <v>7</v>
      </c>
      <c r="K95" s="1003">
        <v>2</v>
      </c>
      <c r="S95" s="1003">
        <v>68400</v>
      </c>
      <c r="T95" s="1003">
        <v>2</v>
      </c>
      <c r="U95" s="1003">
        <v>1</v>
      </c>
      <c r="V95" s="1003">
        <v>1</v>
      </c>
    </row>
    <row r="96" spans="8:22" x14ac:dyDescent="0.35">
      <c r="H96" s="1003">
        <v>54400</v>
      </c>
      <c r="I96" s="1003">
        <v>5</v>
      </c>
      <c r="J96" s="1003">
        <v>1</v>
      </c>
      <c r="K96" s="1003">
        <v>4</v>
      </c>
      <c r="S96" s="1003">
        <v>68700</v>
      </c>
      <c r="T96" s="1003">
        <v>4</v>
      </c>
      <c r="U96" s="1003">
        <v>1</v>
      </c>
      <c r="V96" s="1003">
        <v>3</v>
      </c>
    </row>
    <row r="97" spans="8:22" x14ac:dyDescent="0.35">
      <c r="H97" s="1003">
        <v>54500</v>
      </c>
      <c r="I97" s="1003">
        <v>12</v>
      </c>
      <c r="J97" s="1003">
        <v>10</v>
      </c>
      <c r="K97" s="1003">
        <v>2</v>
      </c>
      <c r="S97" s="1003">
        <v>68800</v>
      </c>
      <c r="T97" s="1003">
        <v>1</v>
      </c>
      <c r="U97" s="1003">
        <v>0</v>
      </c>
      <c r="V97" s="1003">
        <v>1</v>
      </c>
    </row>
    <row r="98" spans="8:22" x14ac:dyDescent="0.35">
      <c r="H98" s="1003">
        <v>54800</v>
      </c>
      <c r="I98" s="1003">
        <v>18</v>
      </c>
      <c r="J98" s="1003">
        <v>9</v>
      </c>
      <c r="K98" s="1003">
        <v>9</v>
      </c>
      <c r="S98" s="1003">
        <v>69300</v>
      </c>
      <c r="T98" s="1003">
        <v>1</v>
      </c>
      <c r="U98" s="1003">
        <v>0</v>
      </c>
      <c r="V98" s="1003">
        <v>1</v>
      </c>
    </row>
    <row r="99" spans="8:22" x14ac:dyDescent="0.35">
      <c r="H99" s="1003">
        <v>54900</v>
      </c>
      <c r="I99" s="1003">
        <v>19</v>
      </c>
      <c r="J99" s="1003">
        <v>6</v>
      </c>
      <c r="K99" s="1003">
        <v>13</v>
      </c>
      <c r="S99" s="1003">
        <v>69700</v>
      </c>
      <c r="T99" s="1003">
        <v>1</v>
      </c>
      <c r="U99" s="1003">
        <v>1</v>
      </c>
      <c r="V99" s="1003">
        <v>0</v>
      </c>
    </row>
    <row r="100" spans="8:22" x14ac:dyDescent="0.35">
      <c r="H100" s="1003">
        <v>55000</v>
      </c>
      <c r="I100" s="1003">
        <v>22</v>
      </c>
      <c r="J100" s="1003">
        <v>7</v>
      </c>
      <c r="K100" s="1003">
        <v>15</v>
      </c>
      <c r="S100" s="699"/>
      <c r="T100" s="699"/>
      <c r="U100" s="699"/>
      <c r="V100" s="699"/>
    </row>
    <row r="101" spans="8:22" x14ac:dyDescent="0.35">
      <c r="H101" s="1003">
        <v>55101</v>
      </c>
      <c r="I101" s="1003">
        <v>6</v>
      </c>
      <c r="J101" s="1003">
        <v>4</v>
      </c>
      <c r="K101" s="1003">
        <v>2</v>
      </c>
      <c r="S101" s="699"/>
      <c r="T101" s="699"/>
      <c r="U101" s="699"/>
      <c r="V101" s="699"/>
    </row>
    <row r="102" spans="8:22" x14ac:dyDescent="0.35">
      <c r="H102" s="1003">
        <v>55300</v>
      </c>
      <c r="I102" s="1003">
        <v>4</v>
      </c>
      <c r="J102" s="1003">
        <v>1</v>
      </c>
      <c r="K102" s="1003">
        <v>3</v>
      </c>
      <c r="S102" s="699"/>
      <c r="T102" s="699"/>
      <c r="U102" s="699"/>
      <c r="V102" s="699"/>
    </row>
    <row r="103" spans="8:22" x14ac:dyDescent="0.35">
      <c r="H103" s="1003">
        <v>55500</v>
      </c>
      <c r="I103" s="1003">
        <v>24</v>
      </c>
      <c r="J103" s="1003">
        <v>7</v>
      </c>
      <c r="K103" s="1003">
        <v>17</v>
      </c>
      <c r="S103" s="699"/>
      <c r="T103" s="699"/>
      <c r="U103" s="699"/>
      <c r="V103" s="699"/>
    </row>
    <row r="104" spans="8:22" x14ac:dyDescent="0.35">
      <c r="H104" s="1003">
        <v>55700</v>
      </c>
      <c r="I104" s="1003">
        <v>24</v>
      </c>
      <c r="J104" s="1003">
        <v>7</v>
      </c>
      <c r="K104" s="1003">
        <v>17</v>
      </c>
      <c r="S104" s="699"/>
      <c r="T104" s="699"/>
      <c r="U104" s="699"/>
      <c r="V104" s="699"/>
    </row>
    <row r="105" spans="8:22" x14ac:dyDescent="0.35">
      <c r="H105" s="1003">
        <v>55900</v>
      </c>
      <c r="I105" s="1003">
        <v>20</v>
      </c>
      <c r="J105" s="1003">
        <v>13</v>
      </c>
      <c r="K105" s="1003">
        <v>7</v>
      </c>
      <c r="S105" s="699"/>
      <c r="T105" s="699"/>
      <c r="U105" s="699"/>
      <c r="V105" s="699"/>
    </row>
    <row r="106" spans="8:22" x14ac:dyDescent="0.35">
      <c r="H106" s="1003">
        <v>56300</v>
      </c>
      <c r="I106" s="1003">
        <v>13</v>
      </c>
      <c r="J106" s="1003">
        <v>8</v>
      </c>
      <c r="K106" s="1003">
        <v>5</v>
      </c>
      <c r="S106" s="699"/>
      <c r="T106" s="699"/>
      <c r="U106" s="699"/>
      <c r="V106" s="699"/>
    </row>
    <row r="107" spans="8:22" x14ac:dyDescent="0.35">
      <c r="H107" s="1003">
        <v>56500</v>
      </c>
      <c r="I107" s="1003">
        <v>5</v>
      </c>
      <c r="J107" s="1003">
        <v>1</v>
      </c>
      <c r="K107" s="1003">
        <v>4</v>
      </c>
      <c r="S107" s="699"/>
      <c r="T107" s="699"/>
      <c r="U107" s="699"/>
      <c r="V107" s="699"/>
    </row>
    <row r="108" spans="8:22" x14ac:dyDescent="0.35">
      <c r="H108" s="1003">
        <v>56600</v>
      </c>
      <c r="I108" s="1003">
        <v>10</v>
      </c>
      <c r="J108" s="1003">
        <v>5</v>
      </c>
      <c r="K108" s="1003">
        <v>5</v>
      </c>
      <c r="S108" s="699"/>
      <c r="T108" s="699"/>
      <c r="U108" s="699"/>
      <c r="V108" s="699"/>
    </row>
    <row r="109" spans="8:22" x14ac:dyDescent="0.35">
      <c r="H109" s="1003">
        <v>56702</v>
      </c>
      <c r="I109" s="1003">
        <v>4</v>
      </c>
      <c r="J109" s="1003">
        <v>2</v>
      </c>
      <c r="K109" s="1003">
        <v>2</v>
      </c>
      <c r="S109" s="699"/>
      <c r="T109" s="699"/>
      <c r="U109" s="699"/>
      <c r="V109" s="699"/>
    </row>
    <row r="110" spans="8:22" x14ac:dyDescent="0.35">
      <c r="H110" s="1003">
        <v>56706</v>
      </c>
      <c r="I110" s="1003">
        <v>4</v>
      </c>
      <c r="J110" s="1003">
        <v>3</v>
      </c>
      <c r="K110" s="1003">
        <v>1</v>
      </c>
      <c r="S110" s="699"/>
      <c r="T110" s="699"/>
      <c r="U110" s="699"/>
      <c r="V110" s="699"/>
    </row>
    <row r="111" spans="8:22" x14ac:dyDescent="0.35">
      <c r="H111" s="1003">
        <v>56707</v>
      </c>
      <c r="I111" s="1003">
        <v>1</v>
      </c>
      <c r="J111" s="1003">
        <v>1</v>
      </c>
      <c r="K111" s="1003">
        <v>0</v>
      </c>
      <c r="S111" s="699"/>
      <c r="T111" s="699"/>
      <c r="U111" s="699"/>
      <c r="V111" s="699"/>
    </row>
    <row r="112" spans="8:22" x14ac:dyDescent="0.35">
      <c r="H112" s="1003">
        <v>56708</v>
      </c>
      <c r="I112" s="1003">
        <v>8</v>
      </c>
      <c r="J112" s="1003">
        <v>3</v>
      </c>
      <c r="K112" s="1003">
        <v>5</v>
      </c>
      <c r="S112" s="699"/>
      <c r="T112" s="699"/>
      <c r="U112" s="699"/>
      <c r="V112" s="699"/>
    </row>
    <row r="113" spans="8:22" x14ac:dyDescent="0.35">
      <c r="H113" s="1003">
        <v>56709</v>
      </c>
      <c r="I113" s="1003">
        <v>1</v>
      </c>
      <c r="J113" s="1003">
        <v>0</v>
      </c>
      <c r="K113" s="1003">
        <v>1</v>
      </c>
      <c r="S113" s="699"/>
      <c r="T113" s="699"/>
      <c r="U113" s="699"/>
      <c r="V113" s="699"/>
    </row>
    <row r="114" spans="8:22" x14ac:dyDescent="0.35">
      <c r="H114" s="1003">
        <v>56720</v>
      </c>
      <c r="I114" s="1003">
        <v>3</v>
      </c>
      <c r="J114" s="1003">
        <v>2</v>
      </c>
      <c r="K114" s="1003">
        <v>1</v>
      </c>
      <c r="S114" s="699"/>
      <c r="T114" s="699"/>
      <c r="U114" s="699"/>
      <c r="V114" s="699"/>
    </row>
    <row r="115" spans="8:22" x14ac:dyDescent="0.35">
      <c r="H115" s="1003">
        <v>56721</v>
      </c>
      <c r="I115" s="1003">
        <v>2</v>
      </c>
      <c r="J115" s="1003">
        <v>2</v>
      </c>
      <c r="K115" s="1003">
        <v>0</v>
      </c>
      <c r="S115" s="699"/>
      <c r="T115" s="699"/>
      <c r="U115" s="699"/>
      <c r="V115" s="699"/>
    </row>
    <row r="116" spans="8:22" x14ac:dyDescent="0.35">
      <c r="H116" s="1003">
        <v>56722</v>
      </c>
      <c r="I116" s="1003">
        <v>2</v>
      </c>
      <c r="J116" s="1003">
        <v>2</v>
      </c>
      <c r="K116" s="1003">
        <v>0</v>
      </c>
      <c r="S116" s="699"/>
      <c r="T116" s="699"/>
      <c r="U116" s="699"/>
      <c r="V116" s="699"/>
    </row>
    <row r="117" spans="8:22" x14ac:dyDescent="0.35">
      <c r="H117" s="1003">
        <v>56725</v>
      </c>
      <c r="I117" s="1003">
        <v>14</v>
      </c>
      <c r="J117" s="1003">
        <v>12</v>
      </c>
      <c r="K117" s="1003">
        <v>2</v>
      </c>
      <c r="S117" s="699"/>
      <c r="T117" s="699"/>
      <c r="U117" s="699"/>
      <c r="V117" s="699"/>
    </row>
    <row r="118" spans="8:22" x14ac:dyDescent="0.35">
      <c r="H118" s="1003">
        <v>56730</v>
      </c>
      <c r="I118" s="1003">
        <v>24</v>
      </c>
      <c r="J118" s="1003">
        <v>13</v>
      </c>
      <c r="K118" s="1003">
        <v>11</v>
      </c>
      <c r="S118" s="699"/>
      <c r="T118" s="699"/>
      <c r="U118" s="699"/>
      <c r="V118" s="699"/>
    </row>
    <row r="119" spans="8:22" x14ac:dyDescent="0.35">
      <c r="H119" s="1003">
        <v>56740</v>
      </c>
      <c r="I119" s="1003">
        <v>2</v>
      </c>
      <c r="J119" s="1003">
        <v>0</v>
      </c>
      <c r="K119" s="1003">
        <v>2</v>
      </c>
      <c r="S119" s="699"/>
      <c r="T119" s="699"/>
      <c r="U119" s="699"/>
      <c r="V119" s="699"/>
    </row>
    <row r="120" spans="8:22" x14ac:dyDescent="0.35">
      <c r="H120" s="1003">
        <v>56900</v>
      </c>
      <c r="I120" s="1003">
        <v>10</v>
      </c>
      <c r="J120" s="1003">
        <v>1</v>
      </c>
      <c r="K120" s="1003">
        <v>9</v>
      </c>
      <c r="S120" s="699"/>
      <c r="T120" s="699"/>
      <c r="U120" s="699"/>
      <c r="V120" s="699"/>
    </row>
    <row r="121" spans="8:22" x14ac:dyDescent="0.35">
      <c r="H121" s="1003">
        <v>58000</v>
      </c>
      <c r="I121" s="1003">
        <v>12</v>
      </c>
      <c r="J121" s="1003">
        <v>3</v>
      </c>
      <c r="K121" s="1003">
        <v>9</v>
      </c>
      <c r="S121" s="699"/>
      <c r="T121" s="699"/>
      <c r="U121" s="699"/>
      <c r="V121" s="699"/>
    </row>
    <row r="122" spans="8:22" x14ac:dyDescent="0.35">
      <c r="H122" s="1003">
        <v>58100</v>
      </c>
      <c r="I122" s="1003">
        <v>5</v>
      </c>
      <c r="J122" s="1003">
        <v>2</v>
      </c>
      <c r="K122" s="1003">
        <v>3</v>
      </c>
      <c r="S122" s="699"/>
      <c r="T122" s="699"/>
      <c r="U122" s="699"/>
      <c r="V122" s="699"/>
    </row>
    <row r="123" spans="8:22" x14ac:dyDescent="0.35">
      <c r="H123" s="1003">
        <v>58200</v>
      </c>
      <c r="I123" s="1003">
        <v>1</v>
      </c>
      <c r="J123" s="1003">
        <v>1</v>
      </c>
      <c r="K123" s="1003">
        <v>0</v>
      </c>
      <c r="S123" s="699"/>
      <c r="T123" s="699"/>
      <c r="U123" s="699"/>
      <c r="V123" s="699"/>
    </row>
    <row r="124" spans="8:22" x14ac:dyDescent="0.35">
      <c r="H124" s="1003">
        <v>58300</v>
      </c>
      <c r="I124" s="1003">
        <v>23</v>
      </c>
      <c r="J124" s="1003">
        <v>13</v>
      </c>
      <c r="K124" s="1003">
        <v>10</v>
      </c>
      <c r="S124" s="699"/>
      <c r="T124" s="699"/>
      <c r="U124" s="699"/>
      <c r="V124" s="699"/>
    </row>
    <row r="125" spans="8:22" x14ac:dyDescent="0.35">
      <c r="H125" s="1003">
        <v>58400</v>
      </c>
      <c r="I125" s="1003">
        <v>20</v>
      </c>
      <c r="J125" s="1003">
        <v>11</v>
      </c>
      <c r="K125" s="1003">
        <v>9</v>
      </c>
      <c r="S125" s="699"/>
      <c r="T125" s="699"/>
      <c r="U125" s="699"/>
      <c r="V125" s="699"/>
    </row>
    <row r="126" spans="8:22" x14ac:dyDescent="0.35">
      <c r="H126" s="1003">
        <v>58800</v>
      </c>
      <c r="I126" s="1003">
        <v>1</v>
      </c>
      <c r="J126" s="1003">
        <v>0</v>
      </c>
      <c r="K126" s="1003">
        <v>1</v>
      </c>
      <c r="S126" s="699"/>
      <c r="T126" s="699"/>
      <c r="U126" s="699"/>
      <c r="V126" s="699"/>
    </row>
    <row r="127" spans="8:22" x14ac:dyDescent="0.35">
      <c r="H127" s="1003">
        <v>59000</v>
      </c>
      <c r="I127" s="1003">
        <v>15</v>
      </c>
      <c r="J127" s="1003">
        <v>7</v>
      </c>
      <c r="K127" s="1003">
        <v>8</v>
      </c>
      <c r="S127" s="699"/>
      <c r="T127" s="699"/>
      <c r="U127" s="699"/>
      <c r="V127" s="699"/>
    </row>
    <row r="128" spans="8:22" x14ac:dyDescent="0.35">
      <c r="H128" s="1003">
        <v>59100</v>
      </c>
      <c r="I128" s="1003">
        <v>20</v>
      </c>
      <c r="J128" s="1003">
        <v>7</v>
      </c>
      <c r="K128" s="1003">
        <v>13</v>
      </c>
      <c r="S128" s="699"/>
      <c r="T128" s="699"/>
      <c r="U128" s="699"/>
      <c r="V128" s="699"/>
    </row>
    <row r="129" spans="8:22" x14ac:dyDescent="0.35">
      <c r="H129" s="1003">
        <v>59200</v>
      </c>
      <c r="I129" s="1003">
        <v>2</v>
      </c>
      <c r="J129" s="1003">
        <v>1</v>
      </c>
      <c r="K129" s="1003">
        <v>1</v>
      </c>
      <c r="S129" s="699"/>
      <c r="T129" s="699"/>
      <c r="U129" s="699"/>
      <c r="V129" s="699"/>
    </row>
    <row r="130" spans="8:22" x14ac:dyDescent="0.35">
      <c r="H130" s="1003">
        <v>59300</v>
      </c>
      <c r="I130" s="1003">
        <v>8</v>
      </c>
      <c r="J130" s="1003">
        <v>2</v>
      </c>
      <c r="K130" s="1003">
        <v>6</v>
      </c>
      <c r="S130" s="699"/>
      <c r="T130" s="699"/>
      <c r="U130" s="699"/>
      <c r="V130" s="699"/>
    </row>
    <row r="131" spans="8:22" x14ac:dyDescent="0.35">
      <c r="H131" s="1003">
        <v>59400</v>
      </c>
      <c r="I131" s="1003">
        <v>15</v>
      </c>
      <c r="J131" s="1003">
        <v>8</v>
      </c>
      <c r="K131" s="1003">
        <v>7</v>
      </c>
      <c r="S131" s="699"/>
      <c r="T131" s="699"/>
      <c r="U131" s="699"/>
      <c r="V131" s="699"/>
    </row>
    <row r="132" spans="8:22" x14ac:dyDescent="0.35">
      <c r="H132" s="1003">
        <v>59500</v>
      </c>
      <c r="I132" s="1003">
        <v>4</v>
      </c>
      <c r="J132" s="1003">
        <v>2</v>
      </c>
      <c r="K132" s="1003">
        <v>2</v>
      </c>
      <c r="S132" s="699"/>
      <c r="T132" s="699"/>
      <c r="U132" s="699"/>
      <c r="V132" s="699"/>
    </row>
    <row r="133" spans="8:22" x14ac:dyDescent="0.35">
      <c r="H133" s="1003">
        <v>59700</v>
      </c>
      <c r="I133" s="1003">
        <v>1</v>
      </c>
      <c r="J133" s="1003">
        <v>1</v>
      </c>
      <c r="K133" s="1003">
        <v>0</v>
      </c>
      <c r="S133" s="699"/>
      <c r="T133" s="699"/>
      <c r="U133" s="699"/>
      <c r="V133" s="699"/>
    </row>
    <row r="134" spans="8:22" x14ac:dyDescent="0.35">
      <c r="H134" s="1003">
        <v>60500</v>
      </c>
      <c r="I134" s="1003">
        <v>2</v>
      </c>
      <c r="J134" s="1003">
        <v>1</v>
      </c>
      <c r="K134" s="1003">
        <v>1</v>
      </c>
      <c r="S134" s="645"/>
      <c r="T134" s="645"/>
      <c r="U134" s="645"/>
      <c r="V134" s="645"/>
    </row>
    <row r="135" spans="8:22" x14ac:dyDescent="0.35">
      <c r="H135" s="1003">
        <v>60600</v>
      </c>
      <c r="I135" s="1003">
        <v>2</v>
      </c>
      <c r="J135" s="1003">
        <v>0</v>
      </c>
      <c r="K135" s="1003">
        <v>2</v>
      </c>
      <c r="S135" s="645"/>
      <c r="T135" s="645"/>
      <c r="U135" s="645"/>
      <c r="V135" s="645"/>
    </row>
    <row r="136" spans="8:22" x14ac:dyDescent="0.35">
      <c r="H136" s="1003">
        <v>61000</v>
      </c>
      <c r="I136" s="1003">
        <v>6</v>
      </c>
      <c r="J136" s="1003">
        <v>2</v>
      </c>
      <c r="K136" s="1003">
        <v>4</v>
      </c>
      <c r="S136" s="646"/>
      <c r="T136" s="646"/>
      <c r="U136" s="646"/>
      <c r="V136" s="646"/>
    </row>
    <row r="137" spans="8:22" x14ac:dyDescent="0.35">
      <c r="H137" s="1003">
        <v>61300</v>
      </c>
      <c r="I137" s="1003">
        <v>5</v>
      </c>
      <c r="J137" s="1003">
        <v>2</v>
      </c>
      <c r="K137" s="1003">
        <v>3</v>
      </c>
      <c r="S137" s="646"/>
      <c r="T137" s="646"/>
      <c r="U137" s="646"/>
      <c r="V137" s="646"/>
    </row>
    <row r="138" spans="8:22" x14ac:dyDescent="0.35">
      <c r="H138" s="1003">
        <v>61400</v>
      </c>
      <c r="I138" s="1003">
        <v>6</v>
      </c>
      <c r="J138" s="1003">
        <v>4</v>
      </c>
      <c r="K138" s="1003">
        <v>2</v>
      </c>
      <c r="S138" s="646"/>
      <c r="T138" s="646"/>
      <c r="U138" s="646"/>
      <c r="V138" s="646"/>
    </row>
    <row r="139" spans="8:22" x14ac:dyDescent="0.35">
      <c r="H139" s="1003">
        <v>61500</v>
      </c>
      <c r="I139" s="1003">
        <v>18</v>
      </c>
      <c r="J139" s="1003">
        <v>11</v>
      </c>
      <c r="K139" s="1003">
        <v>7</v>
      </c>
      <c r="S139" s="646"/>
      <c r="T139" s="646"/>
      <c r="U139" s="646"/>
      <c r="V139" s="646"/>
    </row>
    <row r="140" spans="8:22" x14ac:dyDescent="0.35">
      <c r="H140" s="1003">
        <v>61600</v>
      </c>
      <c r="I140" s="1003">
        <v>12</v>
      </c>
      <c r="J140" s="1003">
        <v>4</v>
      </c>
      <c r="K140" s="1003">
        <v>8</v>
      </c>
      <c r="S140" s="608">
        <f>COUNT(S3:S139)</f>
        <v>97</v>
      </c>
      <c r="T140" s="608">
        <f>SUM(T3:T139)</f>
        <v>176</v>
      </c>
      <c r="U140" s="608">
        <f>SUM(U3:U139)</f>
        <v>71</v>
      </c>
      <c r="V140" s="608">
        <f>SUM(V3:V139)</f>
        <v>105</v>
      </c>
    </row>
    <row r="141" spans="8:22" x14ac:dyDescent="0.35">
      <c r="H141" s="1003">
        <v>61700</v>
      </c>
      <c r="I141" s="1003">
        <v>1</v>
      </c>
      <c r="J141" s="1003">
        <v>1</v>
      </c>
      <c r="K141" s="1003">
        <v>0</v>
      </c>
      <c r="S141" s="608"/>
      <c r="T141" s="607"/>
      <c r="U141" s="609">
        <f>U140/S140</f>
        <v>0.73195876288659789</v>
      </c>
      <c r="V141" s="609">
        <f>V140/S140</f>
        <v>1.0824742268041236</v>
      </c>
    </row>
    <row r="142" spans="8:22" x14ac:dyDescent="0.35">
      <c r="H142" s="1003">
        <v>62300</v>
      </c>
      <c r="I142" s="1003">
        <v>1</v>
      </c>
      <c r="J142" s="1003">
        <v>1</v>
      </c>
      <c r="K142" s="1003">
        <v>0</v>
      </c>
      <c r="T142" s="149"/>
      <c r="U142" s="149"/>
      <c r="V142" s="149"/>
    </row>
    <row r="143" spans="8:22" x14ac:dyDescent="0.35">
      <c r="H143" s="1003">
        <v>62400</v>
      </c>
      <c r="I143" s="1003">
        <v>14</v>
      </c>
      <c r="J143" s="1003">
        <v>3</v>
      </c>
      <c r="K143" s="1003">
        <v>11</v>
      </c>
      <c r="T143" s="149"/>
      <c r="U143" s="149"/>
      <c r="V143" s="149"/>
    </row>
    <row r="144" spans="8:22" x14ac:dyDescent="0.35">
      <c r="H144" s="1003">
        <v>62600</v>
      </c>
      <c r="I144" s="1003">
        <v>10</v>
      </c>
      <c r="J144" s="1003">
        <v>4</v>
      </c>
      <c r="K144" s="1003">
        <v>6</v>
      </c>
      <c r="T144" s="149"/>
      <c r="U144" s="149"/>
      <c r="V144" s="149"/>
    </row>
    <row r="145" spans="8:11" x14ac:dyDescent="0.35">
      <c r="H145" s="1003">
        <v>62800</v>
      </c>
      <c r="I145" s="1003">
        <v>13</v>
      </c>
      <c r="J145" s="1003">
        <v>9</v>
      </c>
      <c r="K145" s="1003">
        <v>4</v>
      </c>
    </row>
    <row r="146" spans="8:11" x14ac:dyDescent="0.35">
      <c r="H146" s="1003">
        <v>63000</v>
      </c>
      <c r="I146" s="1003">
        <v>21</v>
      </c>
      <c r="J146" s="1003">
        <v>10</v>
      </c>
      <c r="K146" s="1003">
        <v>11</v>
      </c>
    </row>
    <row r="147" spans="8:11" x14ac:dyDescent="0.35">
      <c r="H147" s="1003">
        <v>63200</v>
      </c>
      <c r="I147" s="1003">
        <v>1</v>
      </c>
      <c r="J147" s="1003">
        <v>1</v>
      </c>
      <c r="K147" s="1003">
        <v>0</v>
      </c>
    </row>
    <row r="148" spans="8:11" x14ac:dyDescent="0.35">
      <c r="H148" s="1003">
        <v>63400</v>
      </c>
      <c r="I148" s="1003">
        <v>5</v>
      </c>
      <c r="J148" s="1003">
        <v>3</v>
      </c>
      <c r="K148" s="1003">
        <v>2</v>
      </c>
    </row>
    <row r="149" spans="8:11" x14ac:dyDescent="0.35">
      <c r="H149" s="1003">
        <v>63500</v>
      </c>
      <c r="I149" s="1003">
        <v>23</v>
      </c>
      <c r="J149" s="1003">
        <v>12</v>
      </c>
      <c r="K149" s="1003">
        <v>11</v>
      </c>
    </row>
    <row r="150" spans="8:11" x14ac:dyDescent="0.35">
      <c r="H150" s="1003">
        <v>63700</v>
      </c>
      <c r="I150" s="1003">
        <v>17</v>
      </c>
      <c r="J150" s="1003">
        <v>7</v>
      </c>
      <c r="K150" s="1003">
        <v>10</v>
      </c>
    </row>
    <row r="151" spans="8:11" x14ac:dyDescent="0.35">
      <c r="H151" s="1003">
        <v>64200</v>
      </c>
      <c r="I151" s="1003">
        <v>13</v>
      </c>
      <c r="J151" s="1003">
        <v>5</v>
      </c>
      <c r="K151" s="1003">
        <v>8</v>
      </c>
    </row>
    <row r="152" spans="8:11" x14ac:dyDescent="0.35">
      <c r="H152" s="1003">
        <v>64300</v>
      </c>
      <c r="I152" s="1003">
        <v>13</v>
      </c>
      <c r="J152" s="1003">
        <v>5</v>
      </c>
      <c r="K152" s="1003">
        <v>8</v>
      </c>
    </row>
    <row r="153" spans="8:11" x14ac:dyDescent="0.35">
      <c r="H153" s="1003">
        <v>64500</v>
      </c>
      <c r="I153" s="1003">
        <v>4</v>
      </c>
      <c r="J153" s="1003">
        <v>3</v>
      </c>
      <c r="K153" s="1003">
        <v>1</v>
      </c>
    </row>
    <row r="154" spans="8:11" x14ac:dyDescent="0.35">
      <c r="H154" s="1003">
        <v>64501</v>
      </c>
      <c r="I154" s="1003">
        <v>1</v>
      </c>
      <c r="J154" s="1003">
        <v>1</v>
      </c>
      <c r="K154" s="1003">
        <v>0</v>
      </c>
    </row>
    <row r="155" spans="8:11" x14ac:dyDescent="0.35">
      <c r="H155" s="1003">
        <v>64800</v>
      </c>
      <c r="I155" s="1003">
        <v>4</v>
      </c>
      <c r="J155" s="1003">
        <v>2</v>
      </c>
      <c r="K155" s="1003">
        <v>2</v>
      </c>
    </row>
    <row r="156" spans="8:11" x14ac:dyDescent="0.35">
      <c r="H156" s="1003">
        <v>64900</v>
      </c>
      <c r="I156" s="1003">
        <v>1</v>
      </c>
      <c r="J156" s="1003">
        <v>0</v>
      </c>
      <c r="K156" s="1003">
        <v>1</v>
      </c>
    </row>
    <row r="157" spans="8:11" x14ac:dyDescent="0.35">
      <c r="H157" s="1003">
        <v>65000</v>
      </c>
      <c r="I157" s="1003">
        <v>23</v>
      </c>
      <c r="J157" s="1003">
        <v>8</v>
      </c>
      <c r="K157" s="1003">
        <v>15</v>
      </c>
    </row>
    <row r="158" spans="8:11" x14ac:dyDescent="0.35">
      <c r="H158" s="1003">
        <v>65100</v>
      </c>
      <c r="I158" s="1003">
        <v>22</v>
      </c>
      <c r="J158" s="1003">
        <v>10</v>
      </c>
      <c r="K158" s="1003">
        <v>12</v>
      </c>
    </row>
    <row r="159" spans="8:11" x14ac:dyDescent="0.35">
      <c r="H159" s="1003">
        <v>65200</v>
      </c>
      <c r="I159" s="1003">
        <v>12</v>
      </c>
      <c r="J159" s="1003">
        <v>8</v>
      </c>
      <c r="K159" s="1003">
        <v>4</v>
      </c>
    </row>
    <row r="160" spans="8:11" x14ac:dyDescent="0.35">
      <c r="H160" s="1003">
        <v>65300</v>
      </c>
      <c r="I160" s="1003">
        <v>12</v>
      </c>
      <c r="J160" s="1003">
        <v>8</v>
      </c>
      <c r="K160" s="1003">
        <v>4</v>
      </c>
    </row>
    <row r="161" spans="8:11" x14ac:dyDescent="0.35">
      <c r="H161" s="1003">
        <v>65401</v>
      </c>
      <c r="I161" s="1003">
        <v>5</v>
      </c>
      <c r="J161" s="1003">
        <v>1</v>
      </c>
      <c r="K161" s="1003">
        <v>4</v>
      </c>
    </row>
    <row r="162" spans="8:11" x14ac:dyDescent="0.35">
      <c r="H162" s="1003">
        <v>65500</v>
      </c>
      <c r="I162" s="1003">
        <v>11</v>
      </c>
      <c r="J162" s="1003">
        <v>6</v>
      </c>
      <c r="K162" s="1003">
        <v>5</v>
      </c>
    </row>
    <row r="163" spans="8:11" x14ac:dyDescent="0.35">
      <c r="H163" s="1003">
        <v>65600</v>
      </c>
      <c r="I163" s="1003">
        <v>20</v>
      </c>
      <c r="J163" s="1003">
        <v>9</v>
      </c>
      <c r="K163" s="1003">
        <v>11</v>
      </c>
    </row>
    <row r="164" spans="8:11" x14ac:dyDescent="0.35">
      <c r="H164" s="1003">
        <v>66200</v>
      </c>
      <c r="I164" s="1003">
        <v>1</v>
      </c>
      <c r="J164" s="1003">
        <v>1</v>
      </c>
      <c r="K164" s="1003">
        <v>0</v>
      </c>
    </row>
    <row r="165" spans="8:11" x14ac:dyDescent="0.35">
      <c r="H165" s="1003">
        <v>66300</v>
      </c>
      <c r="I165" s="1003">
        <v>4</v>
      </c>
      <c r="J165" s="1003">
        <v>4</v>
      </c>
      <c r="K165" s="1003">
        <v>0</v>
      </c>
    </row>
    <row r="166" spans="8:11" x14ac:dyDescent="0.35">
      <c r="H166" s="1003">
        <v>66601</v>
      </c>
      <c r="I166" s="1003">
        <v>5</v>
      </c>
      <c r="J166" s="1003">
        <v>4</v>
      </c>
      <c r="K166" s="1003">
        <v>1</v>
      </c>
    </row>
    <row r="167" spans="8:11" x14ac:dyDescent="0.35">
      <c r="H167" s="1003">
        <v>66602</v>
      </c>
      <c r="I167" s="1003">
        <v>1</v>
      </c>
      <c r="J167" s="1003">
        <v>0</v>
      </c>
      <c r="K167" s="1003">
        <v>1</v>
      </c>
    </row>
    <row r="168" spans="8:11" x14ac:dyDescent="0.35">
      <c r="H168" s="1003">
        <v>66603</v>
      </c>
      <c r="I168" s="1003">
        <v>12</v>
      </c>
      <c r="J168" s="1003">
        <v>7</v>
      </c>
      <c r="K168" s="1003">
        <v>5</v>
      </c>
    </row>
    <row r="169" spans="8:11" x14ac:dyDescent="0.35">
      <c r="H169" s="1003">
        <v>66604</v>
      </c>
      <c r="I169" s="1003">
        <v>10</v>
      </c>
      <c r="J169" s="1003">
        <v>2</v>
      </c>
      <c r="K169" s="1003">
        <v>8</v>
      </c>
    </row>
    <row r="170" spans="8:11" x14ac:dyDescent="0.35">
      <c r="H170" s="1003">
        <v>66605</v>
      </c>
      <c r="I170" s="1003">
        <v>5</v>
      </c>
      <c r="J170" s="1003">
        <v>3</v>
      </c>
      <c r="K170" s="1003">
        <v>2</v>
      </c>
    </row>
    <row r="171" spans="8:11" x14ac:dyDescent="0.35">
      <c r="H171" s="1003">
        <v>66700</v>
      </c>
      <c r="I171" s="1003">
        <v>5</v>
      </c>
      <c r="J171" s="1003">
        <v>5</v>
      </c>
      <c r="K171" s="1003">
        <v>0</v>
      </c>
    </row>
    <row r="172" spans="8:11" x14ac:dyDescent="0.35">
      <c r="H172" s="1003">
        <v>67100</v>
      </c>
      <c r="I172" s="1003">
        <v>20</v>
      </c>
      <c r="J172" s="1003">
        <v>11</v>
      </c>
      <c r="K172" s="1003">
        <v>9</v>
      </c>
    </row>
    <row r="173" spans="8:11" x14ac:dyDescent="0.35">
      <c r="H173" s="1003">
        <v>67400</v>
      </c>
      <c r="I173" s="1003">
        <v>7</v>
      </c>
      <c r="J173" s="1003">
        <v>4</v>
      </c>
      <c r="K173" s="1003">
        <v>3</v>
      </c>
    </row>
    <row r="174" spans="8:11" x14ac:dyDescent="0.35">
      <c r="H174" s="1003">
        <v>67401</v>
      </c>
      <c r="I174" s="1003">
        <v>1</v>
      </c>
      <c r="J174" s="1003">
        <v>1</v>
      </c>
      <c r="K174" s="1003">
        <v>0</v>
      </c>
    </row>
    <row r="175" spans="8:11" x14ac:dyDescent="0.35">
      <c r="H175" s="1003">
        <v>67900</v>
      </c>
      <c r="I175" s="1003">
        <v>6</v>
      </c>
      <c r="J175" s="1003">
        <v>3</v>
      </c>
      <c r="K175" s="1003">
        <v>3</v>
      </c>
    </row>
    <row r="176" spans="8:11" x14ac:dyDescent="0.35">
      <c r="H176" s="1003">
        <v>68300</v>
      </c>
      <c r="I176" s="1003">
        <v>13</v>
      </c>
      <c r="J176" s="1003">
        <v>10</v>
      </c>
      <c r="K176" s="1003">
        <v>3</v>
      </c>
    </row>
    <row r="177" spans="8:11" x14ac:dyDescent="0.35">
      <c r="H177" s="1003">
        <v>68400</v>
      </c>
      <c r="I177" s="1003">
        <v>9</v>
      </c>
      <c r="J177" s="1003">
        <v>3</v>
      </c>
      <c r="K177" s="1003">
        <v>6</v>
      </c>
    </row>
    <row r="178" spans="8:11" x14ac:dyDescent="0.35">
      <c r="H178" s="1003">
        <v>68600</v>
      </c>
      <c r="I178" s="1003">
        <v>3</v>
      </c>
      <c r="J178" s="1003">
        <v>2</v>
      </c>
      <c r="K178" s="1003">
        <v>1</v>
      </c>
    </row>
    <row r="179" spans="8:11" x14ac:dyDescent="0.35">
      <c r="H179" s="1003">
        <v>69100</v>
      </c>
      <c r="I179" s="1003">
        <v>3</v>
      </c>
      <c r="J179" s="1003">
        <v>1</v>
      </c>
      <c r="K179" s="1003">
        <v>2</v>
      </c>
    </row>
    <row r="180" spans="8:11" x14ac:dyDescent="0.35">
      <c r="H180" s="1003">
        <v>69200</v>
      </c>
      <c r="I180" s="1003">
        <v>1</v>
      </c>
      <c r="J180" s="1003">
        <v>0</v>
      </c>
      <c r="K180" s="1003">
        <v>1</v>
      </c>
    </row>
    <row r="181" spans="8:11" x14ac:dyDescent="0.35">
      <c r="H181" s="1003">
        <v>69300</v>
      </c>
      <c r="I181" s="1003">
        <v>13</v>
      </c>
      <c r="J181" s="1003">
        <v>7</v>
      </c>
      <c r="K181" s="1003">
        <v>6</v>
      </c>
    </row>
    <row r="182" spans="8:11" x14ac:dyDescent="0.35">
      <c r="H182" s="1003">
        <v>69400</v>
      </c>
      <c r="I182" s="1003">
        <v>2</v>
      </c>
      <c r="J182" s="1003">
        <v>2</v>
      </c>
      <c r="K182" s="1003">
        <v>0</v>
      </c>
    </row>
    <row r="183" spans="8:11" x14ac:dyDescent="0.35">
      <c r="H183" s="1003">
        <v>69600</v>
      </c>
      <c r="I183" s="1003">
        <v>1</v>
      </c>
      <c r="J183" s="1003">
        <v>0</v>
      </c>
      <c r="K183" s="1003">
        <v>1</v>
      </c>
    </row>
    <row r="184" spans="8:11" x14ac:dyDescent="0.35">
      <c r="H184" s="1003">
        <v>69700</v>
      </c>
      <c r="I184" s="1003">
        <v>2</v>
      </c>
      <c r="J184" s="1003">
        <v>1</v>
      </c>
      <c r="K184" s="1003">
        <v>1</v>
      </c>
    </row>
    <row r="185" spans="8:11" x14ac:dyDescent="0.35">
      <c r="H185" s="1003">
        <v>211100</v>
      </c>
      <c r="I185" s="1003">
        <v>12</v>
      </c>
      <c r="J185" s="1003">
        <v>6</v>
      </c>
      <c r="K185" s="1003">
        <v>6</v>
      </c>
    </row>
    <row r="186" spans="8:11" x14ac:dyDescent="0.35">
      <c r="H186" s="1003">
        <v>7401785</v>
      </c>
      <c r="I186" s="1003">
        <v>1</v>
      </c>
      <c r="J186" s="1003">
        <v>0</v>
      </c>
      <c r="K186" s="1003">
        <v>1</v>
      </c>
    </row>
    <row r="187" spans="8:11" x14ac:dyDescent="0.35">
      <c r="H187" s="699"/>
      <c r="I187" s="699"/>
      <c r="J187" s="699"/>
      <c r="K187" s="699"/>
    </row>
    <row r="188" spans="8:11" x14ac:dyDescent="0.35">
      <c r="H188" s="699"/>
      <c r="I188" s="699"/>
      <c r="J188" s="699"/>
      <c r="K188" s="699"/>
    </row>
    <row r="189" spans="8:11" x14ac:dyDescent="0.35">
      <c r="H189" s="699"/>
      <c r="I189" s="699"/>
      <c r="J189" s="699"/>
      <c r="K189" s="699"/>
    </row>
    <row r="190" spans="8:11" x14ac:dyDescent="0.35">
      <c r="H190" s="699"/>
      <c r="I190" s="699"/>
      <c r="J190" s="699"/>
      <c r="K190" s="699"/>
    </row>
    <row r="191" spans="8:11" x14ac:dyDescent="0.35">
      <c r="H191" s="699"/>
      <c r="I191" s="699"/>
      <c r="J191" s="699"/>
      <c r="K191" s="699"/>
    </row>
    <row r="192" spans="8:11" x14ac:dyDescent="0.35">
      <c r="H192" s="699"/>
      <c r="I192" s="699"/>
      <c r="J192" s="699"/>
      <c r="K192" s="699"/>
    </row>
    <row r="193" spans="8:11" x14ac:dyDescent="0.35">
      <c r="H193" s="699"/>
      <c r="I193" s="699"/>
      <c r="J193" s="699"/>
      <c r="K193" s="699"/>
    </row>
    <row r="194" spans="8:11" x14ac:dyDescent="0.35">
      <c r="H194" s="699"/>
      <c r="I194" s="699"/>
      <c r="J194" s="699"/>
      <c r="K194" s="699"/>
    </row>
    <row r="195" spans="8:11" x14ac:dyDescent="0.35">
      <c r="H195" s="699"/>
      <c r="I195" s="699"/>
      <c r="J195" s="699"/>
      <c r="K195" s="699"/>
    </row>
    <row r="196" spans="8:11" x14ac:dyDescent="0.35">
      <c r="H196" s="699"/>
      <c r="I196" s="699"/>
      <c r="J196" s="699"/>
      <c r="K196" s="699"/>
    </row>
    <row r="197" spans="8:11" x14ac:dyDescent="0.35">
      <c r="H197" s="699"/>
      <c r="I197" s="699"/>
      <c r="J197" s="699"/>
      <c r="K197" s="699"/>
    </row>
    <row r="198" spans="8:11" x14ac:dyDescent="0.35">
      <c r="H198" s="699"/>
      <c r="I198" s="699"/>
      <c r="J198" s="699"/>
      <c r="K198" s="699"/>
    </row>
    <row r="199" spans="8:11" x14ac:dyDescent="0.35">
      <c r="H199" s="699"/>
      <c r="I199" s="699"/>
      <c r="J199" s="699"/>
      <c r="K199" s="699"/>
    </row>
    <row r="200" spans="8:11" x14ac:dyDescent="0.35">
      <c r="H200" s="699"/>
      <c r="I200" s="699"/>
      <c r="J200" s="699"/>
      <c r="K200" s="699"/>
    </row>
    <row r="201" spans="8:11" x14ac:dyDescent="0.35">
      <c r="H201" s="699"/>
      <c r="I201" s="699"/>
      <c r="J201" s="699"/>
      <c r="K201" s="699"/>
    </row>
    <row r="202" spans="8:11" x14ac:dyDescent="0.35">
      <c r="H202" s="699"/>
      <c r="I202" s="699"/>
      <c r="J202" s="699"/>
      <c r="K202" s="699"/>
    </row>
    <row r="203" spans="8:11" x14ac:dyDescent="0.35">
      <c r="H203" s="699"/>
      <c r="I203" s="699"/>
      <c r="J203" s="699"/>
      <c r="K203" s="699"/>
    </row>
    <row r="204" spans="8:11" x14ac:dyDescent="0.35">
      <c r="H204" s="699"/>
      <c r="I204" s="699"/>
      <c r="J204" s="699"/>
      <c r="K204" s="699"/>
    </row>
    <row r="205" spans="8:11" x14ac:dyDescent="0.35">
      <c r="H205" s="699"/>
      <c r="I205" s="699"/>
      <c r="J205" s="699"/>
      <c r="K205" s="699"/>
    </row>
    <row r="206" spans="8:11" x14ac:dyDescent="0.35">
      <c r="H206" s="699"/>
      <c r="I206" s="699"/>
      <c r="J206" s="699"/>
      <c r="K206" s="699"/>
    </row>
    <row r="207" spans="8:11" x14ac:dyDescent="0.35">
      <c r="H207" s="699"/>
      <c r="I207" s="699"/>
      <c r="J207" s="699"/>
      <c r="K207" s="699"/>
    </row>
    <row r="208" spans="8:11" x14ac:dyDescent="0.35">
      <c r="H208" s="699"/>
      <c r="I208" s="699"/>
      <c r="J208" s="699"/>
      <c r="K208" s="699"/>
    </row>
    <row r="209" spans="8:11" x14ac:dyDescent="0.35">
      <c r="H209" s="699"/>
      <c r="I209" s="699"/>
      <c r="J209" s="699"/>
      <c r="K209" s="699"/>
    </row>
    <row r="210" spans="8:11" x14ac:dyDescent="0.35">
      <c r="H210" s="699"/>
      <c r="I210" s="699"/>
      <c r="J210" s="699"/>
      <c r="K210" s="699"/>
    </row>
    <row r="211" spans="8:11" x14ac:dyDescent="0.35">
      <c r="H211" s="699"/>
      <c r="I211" s="699"/>
      <c r="J211" s="699"/>
      <c r="K211" s="699"/>
    </row>
    <row r="212" spans="8:11" x14ac:dyDescent="0.35">
      <c r="H212" s="699"/>
      <c r="I212" s="699"/>
      <c r="J212" s="699"/>
      <c r="K212" s="699"/>
    </row>
    <row r="213" spans="8:11" x14ac:dyDescent="0.35">
      <c r="H213" s="699"/>
      <c r="I213" s="699"/>
      <c r="J213" s="699"/>
      <c r="K213" s="699"/>
    </row>
    <row r="214" spans="8:11" x14ac:dyDescent="0.35">
      <c r="H214" s="699"/>
      <c r="I214" s="699"/>
      <c r="J214" s="699"/>
      <c r="K214" s="699"/>
    </row>
    <row r="215" spans="8:11" x14ac:dyDescent="0.35">
      <c r="H215" s="699"/>
      <c r="I215" s="699"/>
      <c r="J215" s="699"/>
      <c r="K215" s="699"/>
    </row>
    <row r="216" spans="8:11" x14ac:dyDescent="0.35">
      <c r="H216" s="699"/>
      <c r="I216" s="699"/>
      <c r="J216" s="699"/>
      <c r="K216" s="699"/>
    </row>
    <row r="217" spans="8:11" x14ac:dyDescent="0.35">
      <c r="H217" s="699"/>
      <c r="I217" s="699"/>
      <c r="J217" s="699"/>
      <c r="K217" s="699"/>
    </row>
    <row r="218" spans="8:11" x14ac:dyDescent="0.35">
      <c r="H218" s="699"/>
      <c r="I218" s="699"/>
      <c r="J218" s="699"/>
      <c r="K218" s="699"/>
    </row>
    <row r="219" spans="8:11" x14ac:dyDescent="0.35">
      <c r="H219" s="699"/>
      <c r="I219" s="699"/>
      <c r="J219" s="699"/>
      <c r="K219" s="699"/>
    </row>
    <row r="220" spans="8:11" x14ac:dyDescent="0.35">
      <c r="H220" s="699"/>
      <c r="I220" s="699"/>
      <c r="J220" s="699"/>
      <c r="K220" s="699"/>
    </row>
    <row r="221" spans="8:11" x14ac:dyDescent="0.35">
      <c r="H221" s="699"/>
      <c r="I221" s="699"/>
      <c r="J221" s="699"/>
      <c r="K221" s="699"/>
    </row>
    <row r="222" spans="8:11" x14ac:dyDescent="0.35">
      <c r="H222" s="699"/>
      <c r="I222" s="699"/>
      <c r="J222" s="699"/>
      <c r="K222" s="699"/>
    </row>
    <row r="223" spans="8:11" x14ac:dyDescent="0.35">
      <c r="H223" s="699"/>
      <c r="I223" s="699"/>
      <c r="J223" s="699"/>
      <c r="K223" s="699"/>
    </row>
    <row r="224" spans="8:11" x14ac:dyDescent="0.35">
      <c r="H224" s="699"/>
      <c r="I224" s="699"/>
      <c r="J224" s="699"/>
      <c r="K224" s="699"/>
    </row>
    <row r="225" spans="8:11" x14ac:dyDescent="0.35">
      <c r="H225" s="699"/>
      <c r="I225" s="699"/>
      <c r="J225" s="699"/>
      <c r="K225" s="699"/>
    </row>
    <row r="226" spans="8:11" x14ac:dyDescent="0.35">
      <c r="H226" s="659"/>
      <c r="I226" s="659"/>
      <c r="J226" s="659"/>
      <c r="K226" s="659"/>
    </row>
    <row r="227" spans="8:11" x14ac:dyDescent="0.35">
      <c r="H227" s="649"/>
      <c r="I227" s="649"/>
      <c r="J227" s="649"/>
      <c r="K227" s="649"/>
    </row>
    <row r="228" spans="8:11" x14ac:dyDescent="0.35">
      <c r="H228" s="649"/>
      <c r="I228" s="649"/>
      <c r="J228" s="649"/>
      <c r="K228" s="649"/>
    </row>
    <row r="229" spans="8:11" x14ac:dyDescent="0.35">
      <c r="H229" s="649"/>
      <c r="I229" s="649"/>
      <c r="J229" s="649"/>
      <c r="K229" s="649"/>
    </row>
    <row r="230" spans="8:11" x14ac:dyDescent="0.35">
      <c r="H230" s="649"/>
      <c r="I230" s="649"/>
      <c r="J230" s="649"/>
      <c r="K230" s="649"/>
    </row>
    <row r="231" spans="8:11" x14ac:dyDescent="0.35">
      <c r="H231" s="649"/>
      <c r="I231" s="649"/>
      <c r="J231" s="649"/>
      <c r="K231" s="649"/>
    </row>
    <row r="232" spans="8:11" x14ac:dyDescent="0.35">
      <c r="H232" s="645"/>
      <c r="I232" s="645"/>
      <c r="J232" s="645"/>
      <c r="K232" s="645"/>
    </row>
    <row r="233" spans="8:11" x14ac:dyDescent="0.35">
      <c r="H233" s="645"/>
      <c r="I233" s="645"/>
      <c r="J233" s="645"/>
      <c r="K233" s="645"/>
    </row>
    <row r="234" spans="8:11" x14ac:dyDescent="0.35">
      <c r="H234" s="637"/>
      <c r="I234" s="637"/>
      <c r="J234" s="637"/>
      <c r="K234" s="637"/>
    </row>
    <row r="235" spans="8:11" x14ac:dyDescent="0.35">
      <c r="H235" s="636"/>
      <c r="I235" s="636"/>
      <c r="J235" s="636"/>
      <c r="K235" s="636"/>
    </row>
    <row r="236" spans="8:11" x14ac:dyDescent="0.35">
      <c r="H236" s="636"/>
      <c r="I236" s="636"/>
      <c r="J236" s="636"/>
      <c r="K236" s="636"/>
    </row>
    <row r="237" spans="8:11" x14ac:dyDescent="0.35">
      <c r="H237" s="635"/>
      <c r="I237" s="635"/>
      <c r="J237" s="635"/>
      <c r="K237" s="635"/>
    </row>
    <row r="243" spans="8:11" x14ac:dyDescent="0.35">
      <c r="H243" s="608">
        <f>COUNT(H3:H242)</f>
        <v>184</v>
      </c>
      <c r="I243" s="608">
        <f>SUM(I3:I242)</f>
        <v>1668</v>
      </c>
      <c r="J243" s="608">
        <f>SUM(J3:J242)</f>
        <v>761</v>
      </c>
      <c r="K243" s="608">
        <f>SUM(K3:K242)</f>
        <v>907</v>
      </c>
    </row>
    <row r="244" spans="8:11" x14ac:dyDescent="0.35">
      <c r="H244" s="608"/>
      <c r="I244" s="607"/>
      <c r="J244" s="609">
        <f>J243/H243</f>
        <v>4.1358695652173916</v>
      </c>
      <c r="K244" s="609">
        <f>K243/H243</f>
        <v>4.9293478260869561</v>
      </c>
    </row>
  </sheetData>
  <mergeCells count="4">
    <mergeCell ref="A1:E1"/>
    <mergeCell ref="H1:J1"/>
    <mergeCell ref="M1:P1"/>
    <mergeCell ref="S1:V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H1524"/>
  <sheetViews>
    <sheetView zoomScaleNormal="100" zoomScaleSheetLayoutView="100" workbookViewId="0">
      <pane ySplit="1" topLeftCell="A1433" activePane="bottomLeft" state="frozenSplit"/>
      <selection activeCell="A932" sqref="A1:XFD932"/>
      <selection pane="bottomLeft" activeCell="B1198" sqref="B1198"/>
    </sheetView>
  </sheetViews>
  <sheetFormatPr defaultColWidth="9.1796875" defaultRowHeight="14.5" x14ac:dyDescent="0.35"/>
  <cols>
    <col min="1" max="1" width="30.453125" style="152" bestFit="1" customWidth="1"/>
    <col min="2" max="4" width="8.7265625" style="152" bestFit="1" customWidth="1"/>
    <col min="5" max="6" width="9.1796875" style="152"/>
    <col min="7" max="7" width="41.1796875" style="11" customWidth="1"/>
    <col min="8" max="8" width="11.26953125" style="152" customWidth="1"/>
    <col min="9" max="16384" width="9.1796875" style="152"/>
  </cols>
  <sheetData>
    <row r="1" spans="1:8" ht="29.5" thickBot="1" x14ac:dyDescent="0.4">
      <c r="A1" s="150" t="s">
        <v>43</v>
      </c>
      <c r="B1" s="151" t="s">
        <v>67</v>
      </c>
      <c r="C1" s="151" t="s">
        <v>68</v>
      </c>
      <c r="D1" s="151" t="s">
        <v>69</v>
      </c>
      <c r="E1" s="762" t="s">
        <v>185</v>
      </c>
      <c r="F1" s="762" t="s">
        <v>271</v>
      </c>
      <c r="G1" s="969" t="s">
        <v>290</v>
      </c>
      <c r="H1" s="750" t="s">
        <v>283</v>
      </c>
    </row>
    <row r="2" spans="1:8" hidden="1" x14ac:dyDescent="0.35">
      <c r="A2" s="153">
        <v>41463</v>
      </c>
      <c r="B2" s="154" t="s">
        <v>8</v>
      </c>
      <c r="C2" s="155" t="s">
        <v>7</v>
      </c>
      <c r="D2" s="156" t="s">
        <v>4</v>
      </c>
      <c r="E2" s="157"/>
      <c r="F2" s="157"/>
      <c r="G2" s="970" t="s">
        <v>70</v>
      </c>
      <c r="H2" s="158" t="s">
        <v>8</v>
      </c>
    </row>
    <row r="3" spans="1:8" hidden="1" x14ac:dyDescent="0.35">
      <c r="A3" s="159">
        <v>41464</v>
      </c>
      <c r="B3" s="160" t="s">
        <v>7</v>
      </c>
      <c r="C3" s="161" t="s">
        <v>6</v>
      </c>
      <c r="D3" s="162" t="s">
        <v>8</v>
      </c>
      <c r="E3" s="163"/>
      <c r="F3" s="163"/>
      <c r="G3" s="971" t="s">
        <v>71</v>
      </c>
      <c r="H3" s="164"/>
    </row>
    <row r="4" spans="1:8" hidden="1" x14ac:dyDescent="0.35">
      <c r="A4" s="159">
        <v>41465</v>
      </c>
      <c r="B4" s="160" t="s">
        <v>6</v>
      </c>
      <c r="C4" s="161" t="s">
        <v>8</v>
      </c>
      <c r="D4" s="162" t="s">
        <v>7</v>
      </c>
      <c r="E4" s="163"/>
      <c r="F4" s="163"/>
      <c r="G4" s="971" t="s">
        <v>71</v>
      </c>
      <c r="H4" s="164"/>
    </row>
    <row r="5" spans="1:8" hidden="1" x14ac:dyDescent="0.35">
      <c r="A5" s="159">
        <v>41466</v>
      </c>
      <c r="B5" s="160" t="s">
        <v>8</v>
      </c>
      <c r="C5" s="161" t="s">
        <v>7</v>
      </c>
      <c r="D5" s="162" t="s">
        <v>6</v>
      </c>
      <c r="E5" s="163"/>
      <c r="F5" s="163"/>
      <c r="G5" s="971" t="s">
        <v>71</v>
      </c>
      <c r="H5" s="164"/>
    </row>
    <row r="6" spans="1:8" ht="15" hidden="1" thickBot="1" x14ac:dyDescent="0.4">
      <c r="A6" s="165">
        <v>41467</v>
      </c>
      <c r="B6" s="166" t="s">
        <v>6</v>
      </c>
      <c r="C6" s="167" t="s">
        <v>4</v>
      </c>
      <c r="D6" s="168" t="s">
        <v>7</v>
      </c>
      <c r="E6" s="169"/>
      <c r="F6" s="169"/>
      <c r="G6" s="972" t="s">
        <v>71</v>
      </c>
      <c r="H6" s="170"/>
    </row>
    <row r="7" spans="1:8" ht="15" hidden="1" thickBot="1" x14ac:dyDescent="0.4">
      <c r="A7" s="171"/>
      <c r="B7" s="172"/>
      <c r="C7" s="172"/>
      <c r="D7" s="172"/>
      <c r="E7" s="171"/>
      <c r="F7" s="171"/>
      <c r="G7" s="973"/>
      <c r="H7" s="171"/>
    </row>
    <row r="8" spans="1:8" hidden="1" x14ac:dyDescent="0.35">
      <c r="A8" s="153">
        <v>41470</v>
      </c>
      <c r="B8" s="154" t="s">
        <v>6</v>
      </c>
      <c r="C8" s="155" t="s">
        <v>8</v>
      </c>
      <c r="D8" s="156" t="s">
        <v>5</v>
      </c>
      <c r="E8" s="157"/>
      <c r="F8" s="157"/>
      <c r="G8" s="970" t="s">
        <v>4</v>
      </c>
      <c r="H8" s="158" t="s">
        <v>5</v>
      </c>
    </row>
    <row r="9" spans="1:8" hidden="1" x14ac:dyDescent="0.35">
      <c r="A9" s="159">
        <v>41471</v>
      </c>
      <c r="B9" s="160" t="s">
        <v>7</v>
      </c>
      <c r="C9" s="161" t="s">
        <v>5</v>
      </c>
      <c r="D9" s="162" t="s">
        <v>6</v>
      </c>
      <c r="E9" s="163"/>
      <c r="F9" s="163"/>
      <c r="G9" s="971" t="s">
        <v>4</v>
      </c>
      <c r="H9" s="164"/>
    </row>
    <row r="10" spans="1:8" hidden="1" x14ac:dyDescent="0.35">
      <c r="A10" s="159">
        <v>41472</v>
      </c>
      <c r="B10" s="160" t="s">
        <v>5</v>
      </c>
      <c r="C10" s="161" t="s">
        <v>7</v>
      </c>
      <c r="D10" s="162" t="s">
        <v>8</v>
      </c>
      <c r="E10" s="163"/>
      <c r="F10" s="163"/>
      <c r="G10" s="971" t="s">
        <v>4</v>
      </c>
      <c r="H10" s="164"/>
    </row>
    <row r="11" spans="1:8" hidden="1" x14ac:dyDescent="0.35">
      <c r="A11" s="159">
        <v>41473</v>
      </c>
      <c r="B11" s="160" t="s">
        <v>8</v>
      </c>
      <c r="C11" s="161" t="s">
        <v>5</v>
      </c>
      <c r="D11" s="162" t="s">
        <v>7</v>
      </c>
      <c r="E11" s="163"/>
      <c r="F11" s="163"/>
      <c r="G11" s="971" t="s">
        <v>72</v>
      </c>
      <c r="H11" s="164"/>
    </row>
    <row r="12" spans="1:8" ht="15" hidden="1" thickBot="1" x14ac:dyDescent="0.4">
      <c r="A12" s="165">
        <v>41474</v>
      </c>
      <c r="B12" s="166" t="s">
        <v>5</v>
      </c>
      <c r="C12" s="167" t="s">
        <v>6</v>
      </c>
      <c r="D12" s="168" t="s">
        <v>8</v>
      </c>
      <c r="E12" s="169"/>
      <c r="F12" s="169"/>
      <c r="G12" s="972" t="s">
        <v>72</v>
      </c>
      <c r="H12" s="170"/>
    </row>
    <row r="13" spans="1:8" ht="15" hidden="1" thickBot="1" x14ac:dyDescent="0.4">
      <c r="A13" s="171"/>
      <c r="B13" s="172"/>
      <c r="C13" s="172"/>
      <c r="D13" s="172"/>
      <c r="E13" s="171"/>
      <c r="F13" s="171"/>
      <c r="G13" s="973"/>
      <c r="H13" s="171"/>
    </row>
    <row r="14" spans="1:8" hidden="1" x14ac:dyDescent="0.35">
      <c r="A14" s="153">
        <v>41477</v>
      </c>
      <c r="B14" s="154" t="s">
        <v>6</v>
      </c>
      <c r="C14" s="155" t="s">
        <v>5</v>
      </c>
      <c r="D14" s="156" t="s">
        <v>4</v>
      </c>
      <c r="E14" s="157"/>
      <c r="F14" s="157"/>
      <c r="G14" s="970" t="s">
        <v>13</v>
      </c>
      <c r="H14" s="158" t="s">
        <v>6</v>
      </c>
    </row>
    <row r="15" spans="1:8" hidden="1" x14ac:dyDescent="0.35">
      <c r="A15" s="159">
        <v>41478</v>
      </c>
      <c r="B15" s="160" t="s">
        <v>7</v>
      </c>
      <c r="C15" s="161" t="s">
        <v>5</v>
      </c>
      <c r="D15" s="162" t="s">
        <v>8</v>
      </c>
      <c r="E15" s="163"/>
      <c r="F15" s="163"/>
      <c r="G15" s="971" t="s">
        <v>6</v>
      </c>
      <c r="H15" s="164" t="s">
        <v>8</v>
      </c>
    </row>
    <row r="16" spans="1:8" hidden="1" x14ac:dyDescent="0.35">
      <c r="A16" s="159">
        <v>41479</v>
      </c>
      <c r="B16" s="160" t="s">
        <v>5</v>
      </c>
      <c r="C16" s="161" t="s">
        <v>7</v>
      </c>
      <c r="D16" s="162" t="s">
        <v>8</v>
      </c>
      <c r="E16" s="163"/>
      <c r="F16" s="163"/>
      <c r="G16" s="971"/>
      <c r="H16" s="164" t="s">
        <v>6</v>
      </c>
    </row>
    <row r="17" spans="1:8" hidden="1" x14ac:dyDescent="0.35">
      <c r="A17" s="159">
        <v>41480</v>
      </c>
      <c r="B17" s="160" t="s">
        <v>8</v>
      </c>
      <c r="C17" s="161" t="s">
        <v>5</v>
      </c>
      <c r="D17" s="162" t="s">
        <v>7</v>
      </c>
      <c r="E17" s="163"/>
      <c r="F17" s="163"/>
      <c r="G17" s="971" t="s">
        <v>73</v>
      </c>
      <c r="H17" s="164" t="s">
        <v>6</v>
      </c>
    </row>
    <row r="18" spans="1:8" ht="15" hidden="1" thickBot="1" x14ac:dyDescent="0.4">
      <c r="A18" s="165">
        <v>41481</v>
      </c>
      <c r="B18" s="166" t="s">
        <v>5</v>
      </c>
      <c r="C18" s="167" t="s">
        <v>6</v>
      </c>
      <c r="D18" s="168" t="s">
        <v>8</v>
      </c>
      <c r="E18" s="169"/>
      <c r="F18" s="169"/>
      <c r="G18" s="972" t="s">
        <v>74</v>
      </c>
      <c r="H18" s="170" t="s">
        <v>6</v>
      </c>
    </row>
    <row r="19" spans="1:8" ht="15" hidden="1" thickBot="1" x14ac:dyDescent="0.4">
      <c r="A19" s="171"/>
      <c r="B19" s="172"/>
      <c r="C19" s="172"/>
      <c r="D19" s="172"/>
      <c r="E19" s="171"/>
      <c r="F19" s="171"/>
      <c r="G19" s="973"/>
      <c r="H19" s="171"/>
    </row>
    <row r="20" spans="1:8" hidden="1" x14ac:dyDescent="0.35">
      <c r="A20" s="153">
        <v>41484</v>
      </c>
      <c r="B20" s="154" t="s">
        <v>6</v>
      </c>
      <c r="C20" s="155" t="s">
        <v>8</v>
      </c>
      <c r="D20" s="156" t="s">
        <v>4</v>
      </c>
      <c r="E20" s="157"/>
      <c r="F20" s="157"/>
      <c r="G20" s="970" t="s">
        <v>73</v>
      </c>
      <c r="H20" s="158" t="s">
        <v>7</v>
      </c>
    </row>
    <row r="21" spans="1:8" hidden="1" x14ac:dyDescent="0.35">
      <c r="A21" s="159">
        <v>41485</v>
      </c>
      <c r="B21" s="160" t="s">
        <v>7</v>
      </c>
      <c r="C21" s="161" t="s">
        <v>5</v>
      </c>
      <c r="D21" s="162" t="s">
        <v>6</v>
      </c>
      <c r="E21" s="163"/>
      <c r="F21" s="163"/>
      <c r="G21" s="971" t="s">
        <v>73</v>
      </c>
      <c r="H21" s="164"/>
    </row>
    <row r="22" spans="1:8" hidden="1" x14ac:dyDescent="0.35">
      <c r="A22" s="159">
        <v>41486</v>
      </c>
      <c r="B22" s="160" t="s">
        <v>5</v>
      </c>
      <c r="C22" s="161" t="s">
        <v>4</v>
      </c>
      <c r="D22" s="162" t="s">
        <v>8</v>
      </c>
      <c r="E22" s="163"/>
      <c r="F22" s="163"/>
      <c r="G22" s="971" t="s">
        <v>73</v>
      </c>
      <c r="H22" s="164"/>
    </row>
    <row r="23" spans="1:8" hidden="1" x14ac:dyDescent="0.35">
      <c r="A23" s="159">
        <v>41487</v>
      </c>
      <c r="B23" s="160" t="s">
        <v>8</v>
      </c>
      <c r="C23" s="161" t="s">
        <v>5</v>
      </c>
      <c r="D23" s="162" t="s">
        <v>7</v>
      </c>
      <c r="E23" s="163"/>
      <c r="F23" s="163"/>
      <c r="G23" s="971"/>
      <c r="H23" s="164"/>
    </row>
    <row r="24" spans="1:8" ht="15" hidden="1" thickBot="1" x14ac:dyDescent="0.4">
      <c r="A24" s="165">
        <v>41488</v>
      </c>
      <c r="B24" s="166" t="s">
        <v>5</v>
      </c>
      <c r="C24" s="167" t="s">
        <v>6</v>
      </c>
      <c r="D24" s="168" t="s">
        <v>8</v>
      </c>
      <c r="E24" s="169"/>
      <c r="F24" s="169"/>
      <c r="G24" s="972" t="s">
        <v>75</v>
      </c>
      <c r="H24" s="170"/>
    </row>
    <row r="25" spans="1:8" ht="15" hidden="1" thickBot="1" x14ac:dyDescent="0.4">
      <c r="A25" s="171"/>
      <c r="B25" s="172"/>
      <c r="C25" s="172"/>
      <c r="D25" s="172"/>
      <c r="E25" s="171"/>
      <c r="F25" s="171"/>
      <c r="G25" s="973"/>
      <c r="H25" s="171"/>
    </row>
    <row r="26" spans="1:8" hidden="1" x14ac:dyDescent="0.35">
      <c r="A26" s="153">
        <v>41491</v>
      </c>
      <c r="B26" s="154" t="s">
        <v>6</v>
      </c>
      <c r="C26" s="155" t="s">
        <v>8</v>
      </c>
      <c r="D26" s="156" t="s">
        <v>4</v>
      </c>
      <c r="E26" s="157"/>
      <c r="F26" s="157"/>
      <c r="G26" s="970" t="s">
        <v>76</v>
      </c>
      <c r="H26" s="158" t="s">
        <v>4</v>
      </c>
    </row>
    <row r="27" spans="1:8" hidden="1" x14ac:dyDescent="0.35">
      <c r="A27" s="159">
        <v>41492</v>
      </c>
      <c r="B27" s="160" t="s">
        <v>7</v>
      </c>
      <c r="C27" s="161" t="s">
        <v>5</v>
      </c>
      <c r="D27" s="162" t="s">
        <v>6</v>
      </c>
      <c r="E27" s="163"/>
      <c r="F27" s="163"/>
      <c r="G27" s="971" t="s">
        <v>76</v>
      </c>
      <c r="H27" s="164"/>
    </row>
    <row r="28" spans="1:8" hidden="1" x14ac:dyDescent="0.35">
      <c r="A28" s="159">
        <v>41493</v>
      </c>
      <c r="B28" s="160" t="s">
        <v>5</v>
      </c>
      <c r="C28" s="161" t="s">
        <v>4</v>
      </c>
      <c r="D28" s="162" t="s">
        <v>8</v>
      </c>
      <c r="E28" s="163"/>
      <c r="F28" s="163"/>
      <c r="G28" s="971" t="s">
        <v>76</v>
      </c>
      <c r="H28" s="164"/>
    </row>
    <row r="29" spans="1:8" hidden="1" x14ac:dyDescent="0.35">
      <c r="A29" s="159">
        <v>41494</v>
      </c>
      <c r="B29" s="160" t="s">
        <v>8</v>
      </c>
      <c r="C29" s="161" t="s">
        <v>5</v>
      </c>
      <c r="D29" s="162" t="s">
        <v>7</v>
      </c>
      <c r="E29" s="163"/>
      <c r="F29" s="163"/>
      <c r="G29" s="971"/>
      <c r="H29" s="164"/>
    </row>
    <row r="30" spans="1:8" ht="15" hidden="1" thickBot="1" x14ac:dyDescent="0.4">
      <c r="A30" s="165">
        <v>41495</v>
      </c>
      <c r="B30" s="166" t="s">
        <v>5</v>
      </c>
      <c r="C30" s="167" t="s">
        <v>6</v>
      </c>
      <c r="D30" s="168" t="s">
        <v>8</v>
      </c>
      <c r="E30" s="169"/>
      <c r="F30" s="169"/>
      <c r="G30" s="972" t="s">
        <v>13</v>
      </c>
      <c r="H30" s="170"/>
    </row>
    <row r="31" spans="1:8" ht="15" hidden="1" thickBot="1" x14ac:dyDescent="0.4">
      <c r="A31" s="171"/>
      <c r="B31" s="171"/>
      <c r="C31" s="171"/>
      <c r="D31" s="171"/>
      <c r="E31" s="171"/>
      <c r="F31" s="171"/>
      <c r="G31" s="973"/>
      <c r="H31" s="171"/>
    </row>
    <row r="32" spans="1:8" hidden="1" x14ac:dyDescent="0.35">
      <c r="A32" s="153">
        <v>41498</v>
      </c>
      <c r="B32" s="154" t="s">
        <v>6</v>
      </c>
      <c r="C32" s="155" t="s">
        <v>8</v>
      </c>
      <c r="D32" s="156" t="s">
        <v>4</v>
      </c>
      <c r="E32" s="157"/>
      <c r="F32" s="157"/>
      <c r="G32" s="970" t="s">
        <v>8</v>
      </c>
      <c r="H32" s="158" t="s">
        <v>6</v>
      </c>
    </row>
    <row r="33" spans="1:8" hidden="1" x14ac:dyDescent="0.35">
      <c r="A33" s="159">
        <v>41499</v>
      </c>
      <c r="B33" s="160" t="s">
        <v>7</v>
      </c>
      <c r="C33" s="161" t="s">
        <v>5</v>
      </c>
      <c r="D33" s="162" t="s">
        <v>6</v>
      </c>
      <c r="E33" s="163"/>
      <c r="F33" s="163"/>
      <c r="G33" s="971" t="s">
        <v>8</v>
      </c>
      <c r="H33" s="164" t="s">
        <v>6</v>
      </c>
    </row>
    <row r="34" spans="1:8" hidden="1" x14ac:dyDescent="0.35">
      <c r="A34" s="159">
        <v>41500</v>
      </c>
      <c r="B34" s="160" t="s">
        <v>5</v>
      </c>
      <c r="C34" s="161" t="s">
        <v>4</v>
      </c>
      <c r="D34" s="162" t="s">
        <v>8</v>
      </c>
      <c r="E34" s="163"/>
      <c r="F34" s="163"/>
      <c r="G34" s="971"/>
      <c r="H34" s="164" t="s">
        <v>8</v>
      </c>
    </row>
    <row r="35" spans="1:8" hidden="1" x14ac:dyDescent="0.35">
      <c r="A35" s="159">
        <v>41501</v>
      </c>
      <c r="B35" s="160" t="s">
        <v>8</v>
      </c>
      <c r="C35" s="161" t="s">
        <v>5</v>
      </c>
      <c r="D35" s="162" t="s">
        <v>7</v>
      </c>
      <c r="E35" s="163"/>
      <c r="F35" s="163"/>
      <c r="G35" s="971" t="s">
        <v>78</v>
      </c>
      <c r="H35" s="164" t="s">
        <v>8</v>
      </c>
    </row>
    <row r="36" spans="1:8" ht="15" hidden="1" thickBot="1" x14ac:dyDescent="0.4">
      <c r="A36" s="173">
        <v>41502</v>
      </c>
      <c r="B36" s="166" t="s">
        <v>5</v>
      </c>
      <c r="C36" s="167" t="s">
        <v>6</v>
      </c>
      <c r="D36" s="168" t="s">
        <v>4</v>
      </c>
      <c r="E36" s="169"/>
      <c r="F36" s="169"/>
      <c r="G36" s="972" t="s">
        <v>8</v>
      </c>
      <c r="H36" s="170" t="s">
        <v>8</v>
      </c>
    </row>
    <row r="37" spans="1:8" ht="15" hidden="1" thickBot="1" x14ac:dyDescent="0.4">
      <c r="A37" s="171"/>
      <c r="B37" s="171"/>
      <c r="C37" s="171"/>
      <c r="D37" s="171"/>
      <c r="E37" s="171"/>
      <c r="F37" s="171"/>
      <c r="G37" s="973"/>
      <c r="H37" s="171"/>
    </row>
    <row r="38" spans="1:8" hidden="1" x14ac:dyDescent="0.35">
      <c r="A38" s="153">
        <v>41505</v>
      </c>
      <c r="B38" s="154" t="s">
        <v>6</v>
      </c>
      <c r="C38" s="155" t="s">
        <v>8</v>
      </c>
      <c r="D38" s="156" t="s">
        <v>4</v>
      </c>
      <c r="E38" s="157"/>
      <c r="F38" s="157"/>
      <c r="G38" s="970" t="s">
        <v>77</v>
      </c>
      <c r="H38" s="158" t="s">
        <v>6</v>
      </c>
    </row>
    <row r="39" spans="1:8" hidden="1" x14ac:dyDescent="0.35">
      <c r="A39" s="159">
        <v>41506</v>
      </c>
      <c r="B39" s="160" t="s">
        <v>7</v>
      </c>
      <c r="C39" s="161" t="s">
        <v>5</v>
      </c>
      <c r="D39" s="162" t="s">
        <v>6</v>
      </c>
      <c r="E39" s="163"/>
      <c r="F39" s="163"/>
      <c r="G39" s="971" t="s">
        <v>77</v>
      </c>
      <c r="H39" s="164"/>
    </row>
    <row r="40" spans="1:8" hidden="1" x14ac:dyDescent="0.35">
      <c r="A40" s="159">
        <v>41507</v>
      </c>
      <c r="B40" s="160" t="s">
        <v>5</v>
      </c>
      <c r="C40" s="161" t="s">
        <v>4</v>
      </c>
      <c r="D40" s="162" t="s">
        <v>8</v>
      </c>
      <c r="E40" s="163"/>
      <c r="F40" s="163"/>
      <c r="G40" s="971" t="s">
        <v>77</v>
      </c>
      <c r="H40" s="164"/>
    </row>
    <row r="41" spans="1:8" hidden="1" x14ac:dyDescent="0.35">
      <c r="A41" s="159">
        <v>41508</v>
      </c>
      <c r="B41" s="160" t="s">
        <v>8</v>
      </c>
      <c r="C41" s="161" t="s">
        <v>5</v>
      </c>
      <c r="D41" s="162" t="s">
        <v>7</v>
      </c>
      <c r="E41" s="163"/>
      <c r="F41" s="163"/>
      <c r="G41" s="971" t="s">
        <v>77</v>
      </c>
      <c r="H41" s="164"/>
    </row>
    <row r="42" spans="1:8" ht="15" hidden="1" thickBot="1" x14ac:dyDescent="0.4">
      <c r="A42" s="173">
        <v>41509</v>
      </c>
      <c r="B42" s="166" t="s">
        <v>5</v>
      </c>
      <c r="C42" s="167" t="s">
        <v>6</v>
      </c>
      <c r="D42" s="168" t="s">
        <v>8</v>
      </c>
      <c r="E42" s="169"/>
      <c r="F42" s="169"/>
      <c r="G42" s="972" t="s">
        <v>77</v>
      </c>
      <c r="H42" s="170"/>
    </row>
    <row r="43" spans="1:8" ht="15" hidden="1" thickBot="1" x14ac:dyDescent="0.4">
      <c r="A43" s="171"/>
      <c r="B43" s="171"/>
      <c r="C43" s="171"/>
      <c r="D43" s="171"/>
      <c r="E43" s="171"/>
      <c r="F43" s="171"/>
      <c r="G43" s="973"/>
      <c r="H43" s="171"/>
    </row>
    <row r="44" spans="1:8" hidden="1" x14ac:dyDescent="0.35">
      <c r="A44" s="153">
        <v>41512</v>
      </c>
      <c r="B44" s="154" t="s">
        <v>6</v>
      </c>
      <c r="C44" s="155" t="s">
        <v>8</v>
      </c>
      <c r="D44" s="156" t="s">
        <v>4</v>
      </c>
      <c r="E44" s="157"/>
      <c r="F44" s="157"/>
      <c r="G44" s="970"/>
      <c r="H44" s="158" t="s">
        <v>8</v>
      </c>
    </row>
    <row r="45" spans="1:8" hidden="1" x14ac:dyDescent="0.35">
      <c r="A45" s="159">
        <v>41513</v>
      </c>
      <c r="B45" s="160" t="s">
        <v>7</v>
      </c>
      <c r="C45" s="161" t="s">
        <v>5</v>
      </c>
      <c r="D45" s="162" t="s">
        <v>6</v>
      </c>
      <c r="E45" s="163"/>
      <c r="F45" s="163"/>
      <c r="G45" s="971"/>
      <c r="H45" s="164"/>
    </row>
    <row r="46" spans="1:8" hidden="1" x14ac:dyDescent="0.35">
      <c r="A46" s="159">
        <v>41514</v>
      </c>
      <c r="B46" s="160" t="s">
        <v>5</v>
      </c>
      <c r="C46" s="161" t="s">
        <v>4</v>
      </c>
      <c r="D46" s="162" t="s">
        <v>8</v>
      </c>
      <c r="E46" s="163"/>
      <c r="F46" s="163"/>
      <c r="G46" s="971"/>
      <c r="H46" s="164"/>
    </row>
    <row r="47" spans="1:8" hidden="1" x14ac:dyDescent="0.35">
      <c r="A47" s="159">
        <v>41515</v>
      </c>
      <c r="B47" s="160" t="s">
        <v>8</v>
      </c>
      <c r="C47" s="161" t="s">
        <v>5</v>
      </c>
      <c r="D47" s="162" t="s">
        <v>7</v>
      </c>
      <c r="E47" s="163"/>
      <c r="F47" s="163"/>
      <c r="G47" s="971"/>
      <c r="H47" s="164"/>
    </row>
    <row r="48" spans="1:8" ht="15" hidden="1" thickBot="1" x14ac:dyDescent="0.4">
      <c r="A48" s="173">
        <v>41516</v>
      </c>
      <c r="B48" s="166" t="s">
        <v>5</v>
      </c>
      <c r="C48" s="167" t="s">
        <v>6</v>
      </c>
      <c r="D48" s="168" t="s">
        <v>8</v>
      </c>
      <c r="E48" s="169"/>
      <c r="F48" s="169"/>
      <c r="G48" s="972"/>
      <c r="H48" s="170"/>
    </row>
    <row r="49" spans="1:8" ht="15" hidden="1" thickBot="1" x14ac:dyDescent="0.4">
      <c r="A49" s="171"/>
      <c r="B49" s="171"/>
      <c r="C49" s="171"/>
      <c r="D49" s="171"/>
      <c r="E49" s="171"/>
      <c r="F49" s="171"/>
      <c r="G49" s="973"/>
      <c r="H49" s="171"/>
    </row>
    <row r="50" spans="1:8" hidden="1" x14ac:dyDescent="0.35">
      <c r="A50" s="153">
        <v>41519</v>
      </c>
      <c r="B50" s="154" t="s">
        <v>6</v>
      </c>
      <c r="C50" s="155" t="s">
        <v>5</v>
      </c>
      <c r="D50" s="156" t="s">
        <v>4</v>
      </c>
      <c r="E50" s="157"/>
      <c r="F50" s="157"/>
      <c r="G50" s="970"/>
      <c r="H50" s="158" t="s">
        <v>7</v>
      </c>
    </row>
    <row r="51" spans="1:8" hidden="1" x14ac:dyDescent="0.35">
      <c r="A51" s="159">
        <v>41520</v>
      </c>
      <c r="B51" s="160" t="s">
        <v>7</v>
      </c>
      <c r="C51" s="161" t="s">
        <v>5</v>
      </c>
      <c r="D51" s="162" t="s">
        <v>8</v>
      </c>
      <c r="E51" s="163"/>
      <c r="F51" s="163"/>
      <c r="G51" s="971" t="s">
        <v>13</v>
      </c>
      <c r="H51" s="164"/>
    </row>
    <row r="52" spans="1:8" hidden="1" x14ac:dyDescent="0.35">
      <c r="A52" s="159">
        <v>41521</v>
      </c>
      <c r="B52" s="160" t="s">
        <v>5</v>
      </c>
      <c r="C52" s="161" t="s">
        <v>7</v>
      </c>
      <c r="D52" s="162" t="s">
        <v>8</v>
      </c>
      <c r="E52" s="163"/>
      <c r="F52" s="163"/>
      <c r="G52" s="971"/>
      <c r="H52" s="164"/>
    </row>
    <row r="53" spans="1:8" hidden="1" x14ac:dyDescent="0.35">
      <c r="A53" s="159">
        <v>41522</v>
      </c>
      <c r="B53" s="160" t="s">
        <v>8</v>
      </c>
      <c r="C53" s="161" t="s">
        <v>5</v>
      </c>
      <c r="D53" s="162" t="s">
        <v>7</v>
      </c>
      <c r="E53" s="163"/>
      <c r="F53" s="163"/>
      <c r="G53" s="971" t="s">
        <v>4</v>
      </c>
      <c r="H53" s="164"/>
    </row>
    <row r="54" spans="1:8" ht="15" hidden="1" thickBot="1" x14ac:dyDescent="0.4">
      <c r="A54" s="165">
        <v>41523</v>
      </c>
      <c r="B54" s="166" t="s">
        <v>5</v>
      </c>
      <c r="C54" s="167" t="s">
        <v>6</v>
      </c>
      <c r="D54" s="168" t="s">
        <v>8</v>
      </c>
      <c r="E54" s="169"/>
      <c r="F54" s="169"/>
      <c r="G54" s="972" t="s">
        <v>4</v>
      </c>
      <c r="H54" s="170"/>
    </row>
    <row r="55" spans="1:8" ht="15" hidden="1" thickBot="1" x14ac:dyDescent="0.4">
      <c r="A55" s="171"/>
      <c r="B55" s="171"/>
      <c r="C55" s="171"/>
      <c r="D55" s="171"/>
      <c r="E55" s="171"/>
      <c r="F55" s="171"/>
      <c r="G55" s="973"/>
      <c r="H55" s="171"/>
    </row>
    <row r="56" spans="1:8" hidden="1" x14ac:dyDescent="0.35">
      <c r="A56" s="153">
        <v>41526</v>
      </c>
      <c r="B56" s="154" t="s">
        <v>6</v>
      </c>
      <c r="C56" s="155" t="s">
        <v>5</v>
      </c>
      <c r="D56" s="156" t="s">
        <v>4</v>
      </c>
      <c r="E56" s="157"/>
      <c r="F56" s="157"/>
      <c r="G56" s="970"/>
      <c r="H56" s="158" t="s">
        <v>8</v>
      </c>
    </row>
    <row r="57" spans="1:8" hidden="1" x14ac:dyDescent="0.35">
      <c r="A57" s="159">
        <v>41527</v>
      </c>
      <c r="B57" s="160" t="s">
        <v>7</v>
      </c>
      <c r="C57" s="161" t="s">
        <v>5</v>
      </c>
      <c r="D57" s="162" t="s">
        <v>8</v>
      </c>
      <c r="E57" s="163"/>
      <c r="F57" s="163"/>
      <c r="G57" s="971"/>
      <c r="H57" s="164"/>
    </row>
    <row r="58" spans="1:8" hidden="1" x14ac:dyDescent="0.35">
      <c r="A58" s="159">
        <v>41528</v>
      </c>
      <c r="B58" s="160" t="s">
        <v>5</v>
      </c>
      <c r="C58" s="161" t="s">
        <v>7</v>
      </c>
      <c r="D58" s="162" t="s">
        <v>8</v>
      </c>
      <c r="E58" s="163"/>
      <c r="F58" s="163"/>
      <c r="G58" s="971"/>
      <c r="H58" s="164"/>
    </row>
    <row r="59" spans="1:8" hidden="1" x14ac:dyDescent="0.35">
      <c r="A59" s="159">
        <v>41529</v>
      </c>
      <c r="B59" s="160" t="s">
        <v>8</v>
      </c>
      <c r="C59" s="161" t="s">
        <v>5</v>
      </c>
      <c r="D59" s="162" t="s">
        <v>7</v>
      </c>
      <c r="E59" s="163"/>
      <c r="F59" s="163"/>
      <c r="G59" s="971"/>
      <c r="H59" s="164"/>
    </row>
    <row r="60" spans="1:8" ht="15" hidden="1" thickBot="1" x14ac:dyDescent="0.4">
      <c r="A60" s="165">
        <v>41530</v>
      </c>
      <c r="B60" s="166" t="s">
        <v>5</v>
      </c>
      <c r="C60" s="167" t="s">
        <v>6</v>
      </c>
      <c r="D60" s="168" t="s">
        <v>8</v>
      </c>
      <c r="E60" s="169"/>
      <c r="F60" s="169"/>
      <c r="G60" s="972"/>
      <c r="H60" s="170"/>
    </row>
    <row r="61" spans="1:8" ht="15" hidden="1" thickBot="1" x14ac:dyDescent="0.4">
      <c r="A61" s="171"/>
      <c r="B61" s="171"/>
      <c r="C61" s="171"/>
      <c r="D61" s="171"/>
      <c r="E61" s="171"/>
      <c r="F61" s="171"/>
      <c r="G61" s="973"/>
      <c r="H61" s="171"/>
    </row>
    <row r="62" spans="1:8" hidden="1" x14ac:dyDescent="0.35">
      <c r="A62" s="153">
        <v>41533</v>
      </c>
      <c r="B62" s="154" t="s">
        <v>6</v>
      </c>
      <c r="C62" s="155" t="s">
        <v>8</v>
      </c>
      <c r="D62" s="156" t="s">
        <v>4</v>
      </c>
      <c r="E62" s="157"/>
      <c r="F62" s="157"/>
      <c r="G62" s="970"/>
      <c r="H62" s="158" t="s">
        <v>6</v>
      </c>
    </row>
    <row r="63" spans="1:8" hidden="1" x14ac:dyDescent="0.35">
      <c r="A63" s="159">
        <v>41534</v>
      </c>
      <c r="B63" s="160" t="s">
        <v>7</v>
      </c>
      <c r="C63" s="161" t="s">
        <v>5</v>
      </c>
      <c r="D63" s="162" t="s">
        <v>6</v>
      </c>
      <c r="E63" s="163"/>
      <c r="F63" s="163"/>
      <c r="G63" s="971"/>
      <c r="H63" s="164"/>
    </row>
    <row r="64" spans="1:8" hidden="1" x14ac:dyDescent="0.35">
      <c r="A64" s="159">
        <v>41535</v>
      </c>
      <c r="B64" s="160" t="s">
        <v>5</v>
      </c>
      <c r="C64" s="161" t="s">
        <v>4</v>
      </c>
      <c r="D64" s="162" t="s">
        <v>8</v>
      </c>
      <c r="E64" s="163"/>
      <c r="F64" s="163"/>
      <c r="G64" s="971"/>
      <c r="H64" s="164"/>
    </row>
    <row r="65" spans="1:8" hidden="1" x14ac:dyDescent="0.35">
      <c r="A65" s="159">
        <v>41536</v>
      </c>
      <c r="B65" s="160" t="s">
        <v>8</v>
      </c>
      <c r="C65" s="161" t="s">
        <v>5</v>
      </c>
      <c r="D65" s="162" t="s">
        <v>7</v>
      </c>
      <c r="E65" s="163"/>
      <c r="F65" s="163"/>
      <c r="G65" s="971"/>
      <c r="H65" s="164"/>
    </row>
    <row r="66" spans="1:8" ht="15" hidden="1" thickBot="1" x14ac:dyDescent="0.4">
      <c r="A66" s="173">
        <v>41537</v>
      </c>
      <c r="B66" s="166" t="s">
        <v>5</v>
      </c>
      <c r="C66" s="167" t="s">
        <v>6</v>
      </c>
      <c r="D66" s="168" t="s">
        <v>8</v>
      </c>
      <c r="E66" s="169"/>
      <c r="F66" s="169"/>
      <c r="G66" s="972"/>
      <c r="H66" s="170"/>
    </row>
    <row r="67" spans="1:8" ht="15" hidden="1" thickBot="1" x14ac:dyDescent="0.4">
      <c r="A67" s="171"/>
      <c r="B67" s="171"/>
      <c r="C67" s="171"/>
      <c r="D67" s="171"/>
      <c r="E67" s="171"/>
      <c r="F67" s="171"/>
      <c r="G67" s="973"/>
      <c r="H67" s="171"/>
    </row>
    <row r="68" spans="1:8" hidden="1" x14ac:dyDescent="0.35">
      <c r="A68" s="153">
        <v>41540</v>
      </c>
      <c r="B68" s="154" t="s">
        <v>6</v>
      </c>
      <c r="C68" s="155" t="s">
        <v>5</v>
      </c>
      <c r="D68" s="156" t="s">
        <v>4</v>
      </c>
      <c r="E68" s="157"/>
      <c r="F68" s="157"/>
      <c r="G68" s="970"/>
      <c r="H68" s="158" t="s">
        <v>4</v>
      </c>
    </row>
    <row r="69" spans="1:8" hidden="1" x14ac:dyDescent="0.35">
      <c r="A69" s="159">
        <v>41541</v>
      </c>
      <c r="B69" s="160" t="s">
        <v>7</v>
      </c>
      <c r="C69" s="161" t="s">
        <v>5</v>
      </c>
      <c r="D69" s="162" t="s">
        <v>8</v>
      </c>
      <c r="E69" s="163"/>
      <c r="F69" s="163"/>
      <c r="G69" s="971"/>
      <c r="H69" s="164"/>
    </row>
    <row r="70" spans="1:8" hidden="1" x14ac:dyDescent="0.35">
      <c r="A70" s="159">
        <v>41542</v>
      </c>
      <c r="B70" s="160" t="s">
        <v>5</v>
      </c>
      <c r="C70" s="161" t="s">
        <v>7</v>
      </c>
      <c r="D70" s="162" t="s">
        <v>8</v>
      </c>
      <c r="E70" s="163"/>
      <c r="F70" s="163"/>
      <c r="G70" s="971"/>
      <c r="H70" s="164"/>
    </row>
    <row r="71" spans="1:8" hidden="1" x14ac:dyDescent="0.35">
      <c r="A71" s="159">
        <v>41543</v>
      </c>
      <c r="B71" s="160" t="s">
        <v>8</v>
      </c>
      <c r="C71" s="161" t="s">
        <v>5</v>
      </c>
      <c r="D71" s="162" t="s">
        <v>7</v>
      </c>
      <c r="E71" s="163"/>
      <c r="F71" s="163"/>
      <c r="G71" s="971"/>
      <c r="H71" s="164"/>
    </row>
    <row r="72" spans="1:8" ht="15" hidden="1" thickBot="1" x14ac:dyDescent="0.4">
      <c r="A72" s="165">
        <v>41544</v>
      </c>
      <c r="B72" s="166" t="s">
        <v>5</v>
      </c>
      <c r="C72" s="167" t="s">
        <v>6</v>
      </c>
      <c r="D72" s="168" t="s">
        <v>8</v>
      </c>
      <c r="E72" s="169"/>
      <c r="F72" s="169"/>
      <c r="G72" s="972"/>
      <c r="H72" s="170"/>
    </row>
    <row r="73" spans="1:8" ht="15" hidden="1" thickBot="1" x14ac:dyDescent="0.4">
      <c r="A73" s="171"/>
      <c r="B73" s="171"/>
      <c r="C73" s="171"/>
      <c r="D73" s="171"/>
      <c r="E73" s="171"/>
      <c r="F73" s="171"/>
      <c r="G73" s="973"/>
      <c r="H73" s="171"/>
    </row>
    <row r="74" spans="1:8" hidden="1" x14ac:dyDescent="0.35">
      <c r="A74" s="153">
        <v>41547</v>
      </c>
      <c r="B74" s="154" t="s">
        <v>6</v>
      </c>
      <c r="C74" s="155" t="s">
        <v>8</v>
      </c>
      <c r="D74" s="156" t="s">
        <v>4</v>
      </c>
      <c r="E74" s="157"/>
      <c r="F74" s="157"/>
      <c r="G74" s="970"/>
      <c r="H74" s="158" t="s">
        <v>8</v>
      </c>
    </row>
    <row r="75" spans="1:8" hidden="1" x14ac:dyDescent="0.35">
      <c r="A75" s="159">
        <v>41548</v>
      </c>
      <c r="B75" s="160" t="s">
        <v>7</v>
      </c>
      <c r="C75" s="161" t="s">
        <v>5</v>
      </c>
      <c r="D75" s="162" t="s">
        <v>6</v>
      </c>
      <c r="E75" s="163"/>
      <c r="F75" s="163"/>
      <c r="G75" s="971"/>
      <c r="H75" s="164"/>
    </row>
    <row r="76" spans="1:8" hidden="1" x14ac:dyDescent="0.35">
      <c r="A76" s="159">
        <v>41549</v>
      </c>
      <c r="B76" s="160" t="s">
        <v>5</v>
      </c>
      <c r="C76" s="161" t="s">
        <v>4</v>
      </c>
      <c r="D76" s="162" t="s">
        <v>8</v>
      </c>
      <c r="E76" s="163"/>
      <c r="F76" s="163"/>
      <c r="G76" s="971"/>
      <c r="H76" s="164"/>
    </row>
    <row r="77" spans="1:8" hidden="1" x14ac:dyDescent="0.35">
      <c r="A77" s="159">
        <v>41550</v>
      </c>
      <c r="B77" s="160" t="s">
        <v>8</v>
      </c>
      <c r="C77" s="161" t="s">
        <v>5</v>
      </c>
      <c r="D77" s="162" t="s">
        <v>7</v>
      </c>
      <c r="E77" s="163"/>
      <c r="F77" s="163"/>
      <c r="G77" s="971"/>
      <c r="H77" s="164"/>
    </row>
    <row r="78" spans="1:8" ht="15" hidden="1" thickBot="1" x14ac:dyDescent="0.4">
      <c r="A78" s="173">
        <v>41551</v>
      </c>
      <c r="B78" s="166" t="s">
        <v>5</v>
      </c>
      <c r="C78" s="167" t="s">
        <v>6</v>
      </c>
      <c r="D78" s="168" t="s">
        <v>8</v>
      </c>
      <c r="E78" s="169"/>
      <c r="F78" s="169"/>
      <c r="G78" s="972" t="s">
        <v>79</v>
      </c>
      <c r="H78" s="170"/>
    </row>
    <row r="79" spans="1:8" ht="15" hidden="1" thickBot="1" x14ac:dyDescent="0.4">
      <c r="A79" s="171"/>
      <c r="B79" s="171"/>
      <c r="C79" s="171"/>
      <c r="D79" s="171"/>
      <c r="E79" s="171"/>
      <c r="F79" s="171"/>
      <c r="G79" s="973"/>
      <c r="H79" s="171"/>
    </row>
    <row r="80" spans="1:8" hidden="1" x14ac:dyDescent="0.35">
      <c r="A80" s="153">
        <v>41554</v>
      </c>
      <c r="B80" s="154" t="s">
        <v>6</v>
      </c>
      <c r="C80" s="155" t="s">
        <v>5</v>
      </c>
      <c r="D80" s="156" t="s">
        <v>4</v>
      </c>
      <c r="E80" s="157"/>
      <c r="F80" s="157"/>
      <c r="G80" s="970"/>
      <c r="H80" s="158" t="s">
        <v>7</v>
      </c>
    </row>
    <row r="81" spans="1:8" hidden="1" x14ac:dyDescent="0.35">
      <c r="A81" s="159">
        <v>41555</v>
      </c>
      <c r="B81" s="160" t="s">
        <v>7</v>
      </c>
      <c r="C81" s="161" t="s">
        <v>5</v>
      </c>
      <c r="D81" s="162" t="s">
        <v>8</v>
      </c>
      <c r="E81" s="163"/>
      <c r="F81" s="163"/>
      <c r="G81" s="971"/>
      <c r="H81" s="164"/>
    </row>
    <row r="82" spans="1:8" hidden="1" x14ac:dyDescent="0.35">
      <c r="A82" s="159">
        <v>41556</v>
      </c>
      <c r="B82" s="160" t="s">
        <v>5</v>
      </c>
      <c r="C82" s="161" t="s">
        <v>7</v>
      </c>
      <c r="D82" s="162" t="s">
        <v>8</v>
      </c>
      <c r="E82" s="163"/>
      <c r="F82" s="163"/>
      <c r="G82" s="971"/>
      <c r="H82" s="164"/>
    </row>
    <row r="83" spans="1:8" hidden="1" x14ac:dyDescent="0.35">
      <c r="A83" s="159">
        <v>41557</v>
      </c>
      <c r="B83" s="160" t="s">
        <v>8</v>
      </c>
      <c r="C83" s="161" t="s">
        <v>5</v>
      </c>
      <c r="D83" s="162" t="s">
        <v>7</v>
      </c>
      <c r="E83" s="163"/>
      <c r="F83" s="163"/>
      <c r="G83" s="971" t="s">
        <v>77</v>
      </c>
      <c r="H83" s="164"/>
    </row>
    <row r="84" spans="1:8" ht="15" hidden="1" thickBot="1" x14ac:dyDescent="0.4">
      <c r="A84" s="165">
        <v>41558</v>
      </c>
      <c r="B84" s="166" t="s">
        <v>5</v>
      </c>
      <c r="C84" s="167" t="s">
        <v>6</v>
      </c>
      <c r="D84" s="168" t="s">
        <v>8</v>
      </c>
      <c r="E84" s="169"/>
      <c r="F84" s="169"/>
      <c r="G84" s="972" t="s">
        <v>77</v>
      </c>
      <c r="H84" s="170"/>
    </row>
    <row r="85" spans="1:8" ht="15" hidden="1" thickBot="1" x14ac:dyDescent="0.4">
      <c r="A85" s="171"/>
      <c r="B85" s="171"/>
      <c r="C85" s="171"/>
      <c r="D85" s="171"/>
      <c r="E85" s="171"/>
      <c r="F85" s="171"/>
      <c r="G85" s="973"/>
      <c r="H85" s="171"/>
    </row>
    <row r="86" spans="1:8" hidden="1" x14ac:dyDescent="0.35">
      <c r="A86" s="153">
        <v>41561</v>
      </c>
      <c r="B86" s="154" t="s">
        <v>6</v>
      </c>
      <c r="C86" s="155" t="s">
        <v>8</v>
      </c>
      <c r="D86" s="156" t="s">
        <v>4</v>
      </c>
      <c r="E86" s="157"/>
      <c r="F86" s="157"/>
      <c r="G86" s="970"/>
      <c r="H86" s="158" t="s">
        <v>5</v>
      </c>
    </row>
    <row r="87" spans="1:8" hidden="1" x14ac:dyDescent="0.35">
      <c r="A87" s="159">
        <v>41562</v>
      </c>
      <c r="B87" s="160" t="s">
        <v>7</v>
      </c>
      <c r="C87" s="161" t="s">
        <v>5</v>
      </c>
      <c r="D87" s="162" t="s">
        <v>6</v>
      </c>
      <c r="E87" s="163"/>
      <c r="F87" s="163"/>
      <c r="G87" s="971"/>
      <c r="H87" s="164"/>
    </row>
    <row r="88" spans="1:8" hidden="1" x14ac:dyDescent="0.35">
      <c r="A88" s="159">
        <v>41563</v>
      </c>
      <c r="B88" s="160" t="s">
        <v>5</v>
      </c>
      <c r="C88" s="161" t="s">
        <v>4</v>
      </c>
      <c r="D88" s="162" t="s">
        <v>8</v>
      </c>
      <c r="E88" s="163"/>
      <c r="F88" s="163"/>
      <c r="G88" s="971"/>
      <c r="H88" s="164"/>
    </row>
    <row r="89" spans="1:8" hidden="1" x14ac:dyDescent="0.35">
      <c r="A89" s="159">
        <v>41564</v>
      </c>
      <c r="B89" s="160" t="s">
        <v>8</v>
      </c>
      <c r="C89" s="161" t="s">
        <v>5</v>
      </c>
      <c r="D89" s="162" t="s">
        <v>7</v>
      </c>
      <c r="E89" s="163"/>
      <c r="F89" s="163"/>
      <c r="G89" s="971"/>
      <c r="H89" s="164"/>
    </row>
    <row r="90" spans="1:8" ht="15" hidden="1" thickBot="1" x14ac:dyDescent="0.4">
      <c r="A90" s="173">
        <v>41565</v>
      </c>
      <c r="B90" s="166" t="s">
        <v>5</v>
      </c>
      <c r="C90" s="167" t="s">
        <v>6</v>
      </c>
      <c r="D90" s="168" t="s">
        <v>8</v>
      </c>
      <c r="E90" s="169"/>
      <c r="F90" s="169"/>
      <c r="G90" s="972"/>
      <c r="H90" s="170"/>
    </row>
    <row r="91" spans="1:8" ht="15" hidden="1" thickBot="1" x14ac:dyDescent="0.4">
      <c r="A91" s="171"/>
      <c r="B91" s="171"/>
      <c r="C91" s="171"/>
      <c r="D91" s="171"/>
      <c r="E91" s="171"/>
      <c r="F91" s="171"/>
      <c r="G91" s="973"/>
      <c r="H91" s="171"/>
    </row>
    <row r="92" spans="1:8" hidden="1" x14ac:dyDescent="0.35">
      <c r="A92" s="153">
        <v>41568</v>
      </c>
      <c r="B92" s="154" t="s">
        <v>6</v>
      </c>
      <c r="C92" s="155" t="s">
        <v>5</v>
      </c>
      <c r="D92" s="156" t="s">
        <v>4</v>
      </c>
      <c r="E92" s="157"/>
      <c r="F92" s="157"/>
      <c r="G92" s="970"/>
      <c r="H92" s="158" t="s">
        <v>6</v>
      </c>
    </row>
    <row r="93" spans="1:8" hidden="1" x14ac:dyDescent="0.35">
      <c r="A93" s="159">
        <v>41569</v>
      </c>
      <c r="B93" s="160" t="s">
        <v>7</v>
      </c>
      <c r="C93" s="161" t="s">
        <v>5</v>
      </c>
      <c r="D93" s="162" t="s">
        <v>8</v>
      </c>
      <c r="E93" s="163"/>
      <c r="F93" s="163"/>
      <c r="G93" s="971"/>
      <c r="H93" s="164"/>
    </row>
    <row r="94" spans="1:8" hidden="1" x14ac:dyDescent="0.35">
      <c r="A94" s="159">
        <v>41570</v>
      </c>
      <c r="B94" s="160" t="s">
        <v>5</v>
      </c>
      <c r="C94" s="161" t="s">
        <v>7</v>
      </c>
      <c r="D94" s="162" t="s">
        <v>8</v>
      </c>
      <c r="E94" s="163"/>
      <c r="F94" s="163"/>
      <c r="G94" s="971"/>
      <c r="H94" s="164"/>
    </row>
    <row r="95" spans="1:8" hidden="1" x14ac:dyDescent="0.35">
      <c r="A95" s="159">
        <v>41571</v>
      </c>
      <c r="B95" s="160" t="s">
        <v>8</v>
      </c>
      <c r="C95" s="161" t="s">
        <v>5</v>
      </c>
      <c r="D95" s="162" t="s">
        <v>7</v>
      </c>
      <c r="E95" s="163"/>
      <c r="F95" s="163"/>
      <c r="G95" s="971"/>
      <c r="H95" s="164"/>
    </row>
    <row r="96" spans="1:8" ht="15" hidden="1" thickBot="1" x14ac:dyDescent="0.4">
      <c r="A96" s="165">
        <v>41572</v>
      </c>
      <c r="B96" s="166" t="s">
        <v>5</v>
      </c>
      <c r="C96" s="167" t="s">
        <v>6</v>
      </c>
      <c r="D96" s="168" t="s">
        <v>8</v>
      </c>
      <c r="E96" s="169"/>
      <c r="F96" s="169"/>
      <c r="G96" s="972"/>
      <c r="H96" s="170"/>
    </row>
    <row r="97" spans="1:8" ht="15" hidden="1" thickBot="1" x14ac:dyDescent="0.4">
      <c r="A97" s="171"/>
      <c r="B97" s="171"/>
      <c r="C97" s="171"/>
      <c r="D97" s="171"/>
      <c r="E97" s="171"/>
      <c r="F97" s="171"/>
      <c r="G97" s="973"/>
      <c r="H97" s="171"/>
    </row>
    <row r="98" spans="1:8" hidden="1" x14ac:dyDescent="0.35">
      <c r="A98" s="153">
        <v>41575</v>
      </c>
      <c r="B98" s="154" t="s">
        <v>6</v>
      </c>
      <c r="C98" s="155" t="s">
        <v>8</v>
      </c>
      <c r="D98" s="156" t="s">
        <v>4</v>
      </c>
      <c r="E98" s="157"/>
      <c r="F98" s="157"/>
      <c r="G98" s="970"/>
      <c r="H98" s="158" t="s">
        <v>7</v>
      </c>
    </row>
    <row r="99" spans="1:8" hidden="1" x14ac:dyDescent="0.35">
      <c r="A99" s="159">
        <v>41576</v>
      </c>
      <c r="B99" s="160" t="s">
        <v>7</v>
      </c>
      <c r="C99" s="161" t="s">
        <v>5</v>
      </c>
      <c r="D99" s="162" t="s">
        <v>6</v>
      </c>
      <c r="E99" s="163"/>
      <c r="F99" s="163"/>
      <c r="G99" s="971"/>
      <c r="H99" s="164"/>
    </row>
    <row r="100" spans="1:8" hidden="1" x14ac:dyDescent="0.35">
      <c r="A100" s="159">
        <v>41577</v>
      </c>
      <c r="B100" s="160" t="s">
        <v>5</v>
      </c>
      <c r="C100" s="161" t="s">
        <v>4</v>
      </c>
      <c r="D100" s="162" t="s">
        <v>8</v>
      </c>
      <c r="E100" s="163"/>
      <c r="F100" s="163"/>
      <c r="G100" s="971"/>
      <c r="H100" s="164"/>
    </row>
    <row r="101" spans="1:8" hidden="1" x14ac:dyDescent="0.35">
      <c r="A101" s="159">
        <v>41578</v>
      </c>
      <c r="B101" s="160" t="s">
        <v>8</v>
      </c>
      <c r="C101" s="161" t="s">
        <v>5</v>
      </c>
      <c r="D101" s="162" t="s">
        <v>7</v>
      </c>
      <c r="E101" s="163"/>
      <c r="F101" s="163"/>
      <c r="G101" s="971"/>
      <c r="H101" s="164"/>
    </row>
    <row r="102" spans="1:8" ht="15" hidden="1" thickBot="1" x14ac:dyDescent="0.4">
      <c r="A102" s="173">
        <v>41579</v>
      </c>
      <c r="B102" s="166" t="s">
        <v>5</v>
      </c>
      <c r="C102" s="167" t="s">
        <v>6</v>
      </c>
      <c r="D102" s="168" t="s">
        <v>8</v>
      </c>
      <c r="E102" s="169"/>
      <c r="F102" s="169"/>
      <c r="G102" s="972"/>
      <c r="H102" s="170"/>
    </row>
    <row r="103" spans="1:8" ht="15" hidden="1" thickBot="1" x14ac:dyDescent="0.4">
      <c r="A103" s="171"/>
      <c r="B103" s="171"/>
      <c r="C103" s="171"/>
      <c r="D103" s="171"/>
      <c r="E103" s="171"/>
      <c r="F103" s="171"/>
      <c r="G103" s="973"/>
      <c r="H103" s="171"/>
    </row>
    <row r="104" spans="1:8" hidden="1" x14ac:dyDescent="0.35">
      <c r="A104" s="153">
        <v>41582</v>
      </c>
      <c r="B104" s="154" t="s">
        <v>6</v>
      </c>
      <c r="C104" s="155" t="s">
        <v>5</v>
      </c>
      <c r="D104" s="156" t="s">
        <v>4</v>
      </c>
      <c r="E104" s="157"/>
      <c r="F104" s="157"/>
      <c r="G104" s="970"/>
      <c r="H104" s="158" t="s">
        <v>8</v>
      </c>
    </row>
    <row r="105" spans="1:8" hidden="1" x14ac:dyDescent="0.35">
      <c r="A105" s="159">
        <v>41583</v>
      </c>
      <c r="B105" s="160" t="s">
        <v>7</v>
      </c>
      <c r="C105" s="161" t="s">
        <v>5</v>
      </c>
      <c r="D105" s="162" t="s">
        <v>8</v>
      </c>
      <c r="E105" s="163"/>
      <c r="F105" s="163"/>
      <c r="G105" s="971"/>
      <c r="H105" s="164"/>
    </row>
    <row r="106" spans="1:8" hidden="1" x14ac:dyDescent="0.35">
      <c r="A106" s="159">
        <v>41584</v>
      </c>
      <c r="B106" s="160" t="s">
        <v>5</v>
      </c>
      <c r="C106" s="161" t="s">
        <v>7</v>
      </c>
      <c r="D106" s="162" t="s">
        <v>8</v>
      </c>
      <c r="E106" s="163"/>
      <c r="F106" s="163"/>
      <c r="G106" s="971"/>
      <c r="H106" s="164"/>
    </row>
    <row r="107" spans="1:8" hidden="1" x14ac:dyDescent="0.35">
      <c r="A107" s="159">
        <v>41585</v>
      </c>
      <c r="B107" s="160" t="s">
        <v>8</v>
      </c>
      <c r="C107" s="161" t="s">
        <v>5</v>
      </c>
      <c r="D107" s="162" t="s">
        <v>7</v>
      </c>
      <c r="E107" s="163"/>
      <c r="F107" s="163"/>
      <c r="G107" s="971"/>
      <c r="H107" s="164"/>
    </row>
    <row r="108" spans="1:8" ht="15" hidden="1" thickBot="1" x14ac:dyDescent="0.4">
      <c r="A108" s="165">
        <v>41586</v>
      </c>
      <c r="B108" s="166" t="s">
        <v>5</v>
      </c>
      <c r="C108" s="167" t="s">
        <v>6</v>
      </c>
      <c r="D108" s="168" t="s">
        <v>8</v>
      </c>
      <c r="E108" s="169"/>
      <c r="F108" s="169"/>
      <c r="G108" s="972"/>
      <c r="H108" s="170"/>
    </row>
    <row r="109" spans="1:8" ht="15" hidden="1" thickBot="1" x14ac:dyDescent="0.4">
      <c r="A109" s="171"/>
      <c r="B109" s="171"/>
      <c r="C109" s="171"/>
      <c r="D109" s="171"/>
      <c r="E109" s="171"/>
      <c r="F109" s="171"/>
      <c r="G109" s="973"/>
      <c r="H109" s="171"/>
    </row>
    <row r="110" spans="1:8" hidden="1" x14ac:dyDescent="0.35">
      <c r="A110" s="153">
        <v>41589</v>
      </c>
      <c r="B110" s="154" t="s">
        <v>6</v>
      </c>
      <c r="C110" s="155" t="s">
        <v>8</v>
      </c>
      <c r="D110" s="156" t="s">
        <v>4</v>
      </c>
      <c r="E110" s="157"/>
      <c r="F110" s="157"/>
      <c r="G110" s="970"/>
      <c r="H110" s="174" t="s">
        <v>6</v>
      </c>
    </row>
    <row r="111" spans="1:8" hidden="1" x14ac:dyDescent="0.35">
      <c r="A111" s="159">
        <v>41590</v>
      </c>
      <c r="B111" s="160" t="s">
        <v>7</v>
      </c>
      <c r="C111" s="161" t="s">
        <v>5</v>
      </c>
      <c r="D111" s="162" t="s">
        <v>6</v>
      </c>
      <c r="E111" s="163"/>
      <c r="F111" s="163"/>
      <c r="G111" s="971"/>
      <c r="H111" s="164"/>
    </row>
    <row r="112" spans="1:8" hidden="1" x14ac:dyDescent="0.35">
      <c r="A112" s="159">
        <v>41591</v>
      </c>
      <c r="B112" s="160" t="s">
        <v>5</v>
      </c>
      <c r="C112" s="161" t="s">
        <v>4</v>
      </c>
      <c r="D112" s="162" t="s">
        <v>8</v>
      </c>
      <c r="E112" s="163"/>
      <c r="F112" s="163"/>
      <c r="G112" s="971"/>
      <c r="H112" s="164"/>
    </row>
    <row r="113" spans="1:8" hidden="1" x14ac:dyDescent="0.35">
      <c r="A113" s="159">
        <v>41592</v>
      </c>
      <c r="B113" s="160" t="s">
        <v>8</v>
      </c>
      <c r="C113" s="161" t="s">
        <v>5</v>
      </c>
      <c r="D113" s="162" t="s">
        <v>7</v>
      </c>
      <c r="E113" s="163"/>
      <c r="F113" s="163"/>
      <c r="G113" s="971"/>
      <c r="H113" s="164"/>
    </row>
    <row r="114" spans="1:8" ht="15" hidden="1" thickBot="1" x14ac:dyDescent="0.4">
      <c r="A114" s="173">
        <v>41593</v>
      </c>
      <c r="B114" s="166" t="s">
        <v>5</v>
      </c>
      <c r="C114" s="167" t="s">
        <v>6</v>
      </c>
      <c r="D114" s="168" t="s">
        <v>8</v>
      </c>
      <c r="E114" s="169"/>
      <c r="F114" s="169"/>
      <c r="G114" s="972"/>
      <c r="H114" s="170"/>
    </row>
    <row r="115" spans="1:8" ht="15" hidden="1" thickBot="1" x14ac:dyDescent="0.4">
      <c r="A115" s="171"/>
      <c r="B115" s="171"/>
      <c r="C115" s="171"/>
      <c r="D115" s="171"/>
      <c r="E115" s="171"/>
      <c r="F115" s="171"/>
      <c r="G115" s="973"/>
      <c r="H115" s="171"/>
    </row>
    <row r="116" spans="1:8" hidden="1" x14ac:dyDescent="0.35">
      <c r="A116" s="153">
        <v>41596</v>
      </c>
      <c r="B116" s="182" t="s">
        <v>8</v>
      </c>
      <c r="C116" s="155" t="s">
        <v>5</v>
      </c>
      <c r="D116" s="156" t="s">
        <v>4</v>
      </c>
      <c r="E116" s="157"/>
      <c r="F116" s="157"/>
      <c r="G116" s="970" t="s">
        <v>6</v>
      </c>
      <c r="H116" s="174" t="s">
        <v>8</v>
      </c>
    </row>
    <row r="117" spans="1:8" hidden="1" x14ac:dyDescent="0.35">
      <c r="A117" s="159">
        <v>41597</v>
      </c>
      <c r="B117" s="160" t="s">
        <v>7</v>
      </c>
      <c r="C117" s="161" t="s">
        <v>5</v>
      </c>
      <c r="D117" s="162" t="s">
        <v>8</v>
      </c>
      <c r="E117" s="163"/>
      <c r="F117" s="163"/>
      <c r="G117" s="971" t="s">
        <v>6</v>
      </c>
      <c r="H117" s="164"/>
    </row>
    <row r="118" spans="1:8" hidden="1" x14ac:dyDescent="0.35">
      <c r="A118" s="159">
        <v>41598</v>
      </c>
      <c r="B118" s="177" t="s">
        <v>4</v>
      </c>
      <c r="C118" s="161" t="s">
        <v>7</v>
      </c>
      <c r="D118" s="162" t="s">
        <v>8</v>
      </c>
      <c r="E118" s="163"/>
      <c r="F118" s="163"/>
      <c r="G118" s="971"/>
      <c r="H118" s="164"/>
    </row>
    <row r="119" spans="1:8" hidden="1" x14ac:dyDescent="0.35">
      <c r="A119" s="159">
        <v>41599</v>
      </c>
      <c r="B119" s="177" t="s">
        <v>6</v>
      </c>
      <c r="C119" s="161" t="s">
        <v>5</v>
      </c>
      <c r="D119" s="162" t="s">
        <v>7</v>
      </c>
      <c r="E119" s="163"/>
      <c r="F119" s="163"/>
      <c r="G119" s="971"/>
      <c r="H119" s="164"/>
    </row>
    <row r="120" spans="1:8" ht="15" hidden="1" thickBot="1" x14ac:dyDescent="0.4">
      <c r="A120" s="165">
        <v>41600</v>
      </c>
      <c r="B120" s="166" t="s">
        <v>5</v>
      </c>
      <c r="C120" s="167" t="s">
        <v>6</v>
      </c>
      <c r="D120" s="168" t="s">
        <v>8</v>
      </c>
      <c r="E120" s="169"/>
      <c r="F120" s="169"/>
      <c r="G120" s="972"/>
      <c r="H120" s="170"/>
    </row>
    <row r="121" spans="1:8" ht="15" hidden="1" thickBot="1" x14ac:dyDescent="0.4">
      <c r="A121" s="171"/>
      <c r="B121" s="171"/>
      <c r="C121" s="171"/>
      <c r="D121" s="171"/>
      <c r="E121" s="171"/>
      <c r="F121" s="171"/>
      <c r="G121" s="973"/>
      <c r="H121" s="171"/>
    </row>
    <row r="122" spans="1:8" hidden="1" x14ac:dyDescent="0.35">
      <c r="A122" s="153">
        <v>41603</v>
      </c>
      <c r="B122" s="154" t="s">
        <v>6</v>
      </c>
      <c r="C122" s="155" t="s">
        <v>8</v>
      </c>
      <c r="D122" s="180" t="s">
        <v>7</v>
      </c>
      <c r="E122" s="157"/>
      <c r="F122" s="157"/>
      <c r="G122" s="970" t="s">
        <v>4</v>
      </c>
      <c r="H122" s="158" t="s">
        <v>6</v>
      </c>
    </row>
    <row r="123" spans="1:8" hidden="1" x14ac:dyDescent="0.35">
      <c r="A123" s="159">
        <v>41604</v>
      </c>
      <c r="B123" s="160" t="s">
        <v>7</v>
      </c>
      <c r="C123" s="161" t="s">
        <v>5</v>
      </c>
      <c r="D123" s="162" t="s">
        <v>6</v>
      </c>
      <c r="E123" s="163"/>
      <c r="F123" s="163"/>
      <c r="G123" s="971" t="s">
        <v>85</v>
      </c>
      <c r="H123" s="164"/>
    </row>
    <row r="124" spans="1:8" hidden="1" x14ac:dyDescent="0.35">
      <c r="A124" s="159">
        <v>41605</v>
      </c>
      <c r="B124" s="160" t="s">
        <v>5</v>
      </c>
      <c r="C124" s="161" t="s">
        <v>4</v>
      </c>
      <c r="D124" s="162" t="s">
        <v>8</v>
      </c>
      <c r="E124" s="163"/>
      <c r="F124" s="163"/>
      <c r="G124" s="971" t="s">
        <v>84</v>
      </c>
      <c r="H124" s="164"/>
    </row>
    <row r="125" spans="1:8" ht="18.5" hidden="1" x14ac:dyDescent="0.45">
      <c r="A125" s="159">
        <v>41606</v>
      </c>
      <c r="B125" s="1808" t="s">
        <v>81</v>
      </c>
      <c r="C125" s="1809"/>
      <c r="D125" s="1809"/>
      <c r="E125" s="1809"/>
      <c r="F125" s="1809"/>
      <c r="G125" s="1809"/>
      <c r="H125" s="164"/>
    </row>
    <row r="126" spans="1:8" ht="29.5" hidden="1" thickBot="1" x14ac:dyDescent="0.4">
      <c r="A126" s="173">
        <v>41607</v>
      </c>
      <c r="B126" s="175" t="s">
        <v>6</v>
      </c>
      <c r="C126" s="176" t="s">
        <v>4</v>
      </c>
      <c r="D126" s="178"/>
      <c r="E126" s="169"/>
      <c r="F126" s="169"/>
      <c r="G126" s="974" t="s">
        <v>83</v>
      </c>
      <c r="H126" s="170"/>
    </row>
    <row r="127" spans="1:8" ht="15" hidden="1" thickBot="1" x14ac:dyDescent="0.4">
      <c r="A127" s="171"/>
      <c r="B127" s="171"/>
      <c r="C127" s="171"/>
      <c r="D127" s="171"/>
      <c r="E127" s="171"/>
      <c r="F127" s="171"/>
      <c r="G127" s="973"/>
      <c r="H127" s="171"/>
    </row>
    <row r="128" spans="1:8" hidden="1" x14ac:dyDescent="0.35">
      <c r="A128" s="153">
        <v>41610</v>
      </c>
      <c r="B128" s="154" t="s">
        <v>6</v>
      </c>
      <c r="C128" s="179" t="s">
        <v>4</v>
      </c>
      <c r="D128" s="180" t="s">
        <v>8</v>
      </c>
      <c r="E128" s="157"/>
      <c r="F128" s="157"/>
      <c r="G128" s="970"/>
      <c r="H128" s="158" t="s">
        <v>5</v>
      </c>
    </row>
    <row r="129" spans="1:8" hidden="1" x14ac:dyDescent="0.35">
      <c r="A129" s="159">
        <v>41611</v>
      </c>
      <c r="B129" s="160" t="s">
        <v>7</v>
      </c>
      <c r="C129" s="181" t="s">
        <v>6</v>
      </c>
      <c r="D129" s="162" t="s">
        <v>8</v>
      </c>
      <c r="E129" s="163"/>
      <c r="F129" s="163"/>
      <c r="G129" s="971"/>
      <c r="H129" s="164"/>
    </row>
    <row r="130" spans="1:8" hidden="1" x14ac:dyDescent="0.35">
      <c r="A130" s="159">
        <v>41612</v>
      </c>
      <c r="B130" s="160" t="s">
        <v>5</v>
      </c>
      <c r="C130" s="161" t="s">
        <v>7</v>
      </c>
      <c r="D130" s="186" t="s">
        <v>4</v>
      </c>
      <c r="E130" s="163"/>
      <c r="F130" s="163"/>
      <c r="G130" s="971"/>
      <c r="H130" s="164"/>
    </row>
    <row r="131" spans="1:8" hidden="1" x14ac:dyDescent="0.35">
      <c r="A131" s="159">
        <v>41613</v>
      </c>
      <c r="B131" s="160" t="s">
        <v>8</v>
      </c>
      <c r="C131" s="181" t="s">
        <v>4</v>
      </c>
      <c r="D131" s="162" t="s">
        <v>7</v>
      </c>
      <c r="E131" s="163"/>
      <c r="F131" s="163"/>
      <c r="G131" s="971"/>
      <c r="H131" s="164"/>
    </row>
    <row r="132" spans="1:8" ht="15" hidden="1" thickBot="1" x14ac:dyDescent="0.4">
      <c r="A132" s="165">
        <v>41614</v>
      </c>
      <c r="B132" s="166" t="s">
        <v>5</v>
      </c>
      <c r="C132" s="167" t="s">
        <v>6</v>
      </c>
      <c r="D132" s="168" t="s">
        <v>8</v>
      </c>
      <c r="E132" s="169"/>
      <c r="F132" s="169"/>
      <c r="G132" s="972"/>
      <c r="H132" s="170"/>
    </row>
    <row r="133" spans="1:8" ht="15" hidden="1" thickBot="1" x14ac:dyDescent="0.4">
      <c r="A133" s="171"/>
      <c r="B133" s="171"/>
      <c r="C133" s="171"/>
      <c r="D133" s="171"/>
      <c r="E133" s="171"/>
      <c r="F133" s="171"/>
      <c r="G133" s="973"/>
      <c r="H133" s="171"/>
    </row>
    <row r="134" spans="1:8" hidden="1" x14ac:dyDescent="0.35">
      <c r="A134" s="153">
        <v>41617</v>
      </c>
      <c r="B134" s="154" t="s">
        <v>6</v>
      </c>
      <c r="C134" s="155" t="s">
        <v>8</v>
      </c>
      <c r="D134" s="180" t="s">
        <v>7</v>
      </c>
      <c r="E134" s="157"/>
      <c r="F134" s="157"/>
      <c r="G134" s="970" t="s">
        <v>76</v>
      </c>
      <c r="H134" s="174" t="s">
        <v>7</v>
      </c>
    </row>
    <row r="135" spans="1:8" hidden="1" x14ac:dyDescent="0.35">
      <c r="A135" s="159">
        <v>41618</v>
      </c>
      <c r="B135" s="160" t="s">
        <v>7</v>
      </c>
      <c r="C135" s="181" t="s">
        <v>4</v>
      </c>
      <c r="D135" s="162" t="s">
        <v>6</v>
      </c>
      <c r="E135" s="163"/>
      <c r="F135" s="163"/>
      <c r="G135" s="971" t="s">
        <v>86</v>
      </c>
      <c r="H135" s="164"/>
    </row>
    <row r="136" spans="1:8" hidden="1" x14ac:dyDescent="0.35">
      <c r="A136" s="159">
        <v>41619</v>
      </c>
      <c r="B136" s="160" t="s">
        <v>5</v>
      </c>
      <c r="C136" s="161" t="s">
        <v>4</v>
      </c>
      <c r="D136" s="162" t="s">
        <v>8</v>
      </c>
      <c r="E136" s="163"/>
      <c r="F136" s="163"/>
      <c r="G136" s="971" t="s">
        <v>76</v>
      </c>
      <c r="H136" s="164"/>
    </row>
    <row r="137" spans="1:8" hidden="1" x14ac:dyDescent="0.35">
      <c r="A137" s="159">
        <v>41620</v>
      </c>
      <c r="B137" s="160" t="s">
        <v>8</v>
      </c>
      <c r="C137" s="181" t="s">
        <v>7</v>
      </c>
      <c r="D137" s="186" t="s">
        <v>4</v>
      </c>
      <c r="E137" s="163"/>
      <c r="F137" s="163"/>
      <c r="G137" s="971" t="s">
        <v>76</v>
      </c>
      <c r="H137" s="164"/>
    </row>
    <row r="138" spans="1:8" ht="15" hidden="1" thickBot="1" x14ac:dyDescent="0.4">
      <c r="A138" s="173">
        <v>41621</v>
      </c>
      <c r="B138" s="166" t="s">
        <v>5</v>
      </c>
      <c r="C138" s="167" t="s">
        <v>6</v>
      </c>
      <c r="D138" s="187" t="s">
        <v>4</v>
      </c>
      <c r="E138" s="169"/>
      <c r="F138" s="169"/>
      <c r="G138" s="972" t="s">
        <v>87</v>
      </c>
      <c r="H138" s="170"/>
    </row>
    <row r="139" spans="1:8" ht="15" hidden="1" thickBot="1" x14ac:dyDescent="0.4">
      <c r="A139" s="171"/>
      <c r="B139" s="171"/>
      <c r="C139" s="171"/>
      <c r="D139" s="171"/>
      <c r="E139" s="171"/>
      <c r="F139" s="171"/>
      <c r="G139" s="973"/>
      <c r="H139" s="171"/>
    </row>
    <row r="140" spans="1:8" hidden="1" x14ac:dyDescent="0.35">
      <c r="A140" s="153">
        <v>41624</v>
      </c>
      <c r="B140" s="154" t="s">
        <v>6</v>
      </c>
      <c r="C140" s="179" t="s">
        <v>4</v>
      </c>
      <c r="D140" s="180" t="s">
        <v>8</v>
      </c>
      <c r="E140" s="157"/>
      <c r="F140" s="157"/>
      <c r="G140" s="970" t="s">
        <v>75</v>
      </c>
      <c r="H140" s="158" t="s">
        <v>6</v>
      </c>
    </row>
    <row r="141" spans="1:8" hidden="1" x14ac:dyDescent="0.35">
      <c r="A141" s="159">
        <v>41625</v>
      </c>
      <c r="B141" s="160" t="s">
        <v>7</v>
      </c>
      <c r="C141" s="181" t="s">
        <v>4</v>
      </c>
      <c r="D141" s="162" t="s">
        <v>8</v>
      </c>
      <c r="E141" s="163"/>
      <c r="F141" s="163"/>
      <c r="G141" s="971"/>
      <c r="H141" s="164"/>
    </row>
    <row r="142" spans="1:8" hidden="1" x14ac:dyDescent="0.35">
      <c r="A142" s="159">
        <v>41626</v>
      </c>
      <c r="B142" s="160" t="s">
        <v>5</v>
      </c>
      <c r="C142" s="161" t="s">
        <v>7</v>
      </c>
      <c r="D142" s="186" t="s">
        <v>6</v>
      </c>
      <c r="E142" s="163"/>
      <c r="F142" s="163"/>
      <c r="G142" s="971"/>
      <c r="H142" s="164"/>
    </row>
    <row r="143" spans="1:8" hidden="1" x14ac:dyDescent="0.35">
      <c r="A143" s="159">
        <v>41627</v>
      </c>
      <c r="B143" s="160" t="s">
        <v>8</v>
      </c>
      <c r="C143" s="181" t="s">
        <v>7</v>
      </c>
      <c r="D143" s="186" t="s">
        <v>4</v>
      </c>
      <c r="E143" s="163"/>
      <c r="F143" s="163"/>
      <c r="G143" s="971"/>
      <c r="H143" s="164"/>
    </row>
    <row r="144" spans="1:8" ht="15" hidden="1" thickBot="1" x14ac:dyDescent="0.4">
      <c r="A144" s="165">
        <v>41628</v>
      </c>
      <c r="B144" s="166" t="s">
        <v>5</v>
      </c>
      <c r="C144" s="167" t="s">
        <v>6</v>
      </c>
      <c r="D144" s="168" t="s">
        <v>8</v>
      </c>
      <c r="E144" s="169"/>
      <c r="F144" s="169"/>
      <c r="G144" s="972" t="s">
        <v>7</v>
      </c>
      <c r="H144" s="170"/>
    </row>
    <row r="145" spans="1:8" ht="15" hidden="1" thickBot="1" x14ac:dyDescent="0.4">
      <c r="A145" s="171"/>
      <c r="B145" s="171"/>
      <c r="C145" s="171"/>
      <c r="D145" s="171"/>
      <c r="E145" s="171"/>
      <c r="F145" s="171"/>
      <c r="G145" s="973"/>
      <c r="H145" s="171"/>
    </row>
    <row r="146" spans="1:8" hidden="1" x14ac:dyDescent="0.35">
      <c r="A146" s="153">
        <v>41631</v>
      </c>
      <c r="B146" s="154" t="s">
        <v>6</v>
      </c>
      <c r="C146" s="155" t="s">
        <v>8</v>
      </c>
      <c r="D146" s="185"/>
      <c r="E146" s="157"/>
      <c r="F146" s="157"/>
      <c r="G146" s="970" t="s">
        <v>137</v>
      </c>
      <c r="H146" s="158" t="s">
        <v>4</v>
      </c>
    </row>
    <row r="147" spans="1:8" ht="18.5" hidden="1" x14ac:dyDescent="0.35">
      <c r="A147" s="159">
        <v>41632</v>
      </c>
      <c r="B147" s="1806" t="s">
        <v>81</v>
      </c>
      <c r="C147" s="1807"/>
      <c r="D147" s="1807"/>
      <c r="E147" s="1807"/>
      <c r="F147" s="1807"/>
      <c r="G147" s="1807"/>
      <c r="H147" s="164"/>
    </row>
    <row r="148" spans="1:8" ht="18.5" hidden="1" x14ac:dyDescent="0.45">
      <c r="A148" s="159">
        <v>41633</v>
      </c>
      <c r="B148" s="1808" t="s">
        <v>81</v>
      </c>
      <c r="C148" s="1809"/>
      <c r="D148" s="1809"/>
      <c r="E148" s="1809"/>
      <c r="F148" s="1809"/>
      <c r="G148" s="1809"/>
      <c r="H148" s="164"/>
    </row>
    <row r="149" spans="1:8" hidden="1" x14ac:dyDescent="0.35">
      <c r="A149" s="159">
        <v>41634</v>
      </c>
      <c r="B149" s="177" t="s">
        <v>7</v>
      </c>
      <c r="C149" s="161" t="s">
        <v>5</v>
      </c>
      <c r="D149" s="183" t="s">
        <v>4</v>
      </c>
      <c r="E149" s="163"/>
      <c r="F149" s="163"/>
      <c r="G149" s="971" t="s">
        <v>138</v>
      </c>
      <c r="H149" s="164"/>
    </row>
    <row r="150" spans="1:8" ht="15" hidden="1" thickBot="1" x14ac:dyDescent="0.4">
      <c r="A150" s="173">
        <v>41635</v>
      </c>
      <c r="B150" s="166" t="s">
        <v>5</v>
      </c>
      <c r="C150" s="176" t="s">
        <v>7</v>
      </c>
      <c r="D150" s="184" t="s">
        <v>4</v>
      </c>
      <c r="E150" s="169"/>
      <c r="F150" s="169"/>
      <c r="G150" s="972" t="s">
        <v>138</v>
      </c>
      <c r="H150" s="170"/>
    </row>
    <row r="151" spans="1:8" ht="15" hidden="1" thickBot="1" x14ac:dyDescent="0.4">
      <c r="A151" s="171"/>
      <c r="B151" s="171"/>
      <c r="C151" s="171"/>
      <c r="D151" s="171"/>
      <c r="E151" s="171"/>
      <c r="F151" s="171"/>
      <c r="G151" s="973"/>
      <c r="H151" s="171"/>
    </row>
    <row r="152" spans="1:8" hidden="1" x14ac:dyDescent="0.35">
      <c r="A152" s="153">
        <v>41638</v>
      </c>
      <c r="B152" s="154" t="s">
        <v>6</v>
      </c>
      <c r="C152" s="179" t="s">
        <v>5</v>
      </c>
      <c r="D152" s="180" t="s">
        <v>8</v>
      </c>
      <c r="E152" s="157"/>
      <c r="F152" s="157"/>
      <c r="G152" s="970" t="s">
        <v>80</v>
      </c>
      <c r="H152" s="158" t="s">
        <v>7</v>
      </c>
    </row>
    <row r="153" spans="1:8" hidden="1" x14ac:dyDescent="0.35">
      <c r="A153" s="159">
        <v>41639</v>
      </c>
      <c r="B153" s="160" t="s">
        <v>7</v>
      </c>
      <c r="C153" s="181" t="s">
        <v>8</v>
      </c>
      <c r="D153" s="186" t="s">
        <v>6</v>
      </c>
      <c r="E153" s="163"/>
      <c r="F153" s="163"/>
      <c r="G153" s="971" t="s">
        <v>80</v>
      </c>
      <c r="H153" s="164"/>
    </row>
    <row r="154" spans="1:8" ht="18.5" hidden="1" x14ac:dyDescent="0.45">
      <c r="A154" s="159">
        <v>41640</v>
      </c>
      <c r="B154" s="1808" t="s">
        <v>81</v>
      </c>
      <c r="C154" s="1809"/>
      <c r="D154" s="1809"/>
      <c r="E154" s="1809"/>
      <c r="F154" s="1809"/>
      <c r="G154" s="1809"/>
      <c r="H154" s="164"/>
    </row>
    <row r="155" spans="1:8" hidden="1" x14ac:dyDescent="0.35">
      <c r="A155" s="159">
        <v>41641</v>
      </c>
      <c r="B155" s="160" t="s">
        <v>8</v>
      </c>
      <c r="C155" s="181" t="s">
        <v>4</v>
      </c>
      <c r="D155" s="186" t="s">
        <v>7</v>
      </c>
      <c r="E155" s="163"/>
      <c r="F155" s="163"/>
      <c r="G155" s="971"/>
      <c r="H155" s="164"/>
    </row>
    <row r="156" spans="1:8" ht="15" hidden="1" thickBot="1" x14ac:dyDescent="0.4">
      <c r="A156" s="165">
        <v>41642</v>
      </c>
      <c r="B156" s="166" t="s">
        <v>5</v>
      </c>
      <c r="C156" s="167" t="s">
        <v>6</v>
      </c>
      <c r="D156" s="187" t="s">
        <v>4</v>
      </c>
      <c r="E156" s="169"/>
      <c r="F156" s="169"/>
      <c r="G156" s="972"/>
      <c r="H156" s="170"/>
    </row>
    <row r="157" spans="1:8" ht="15" hidden="1" thickBot="1" x14ac:dyDescent="0.4"/>
    <row r="158" spans="1:8" hidden="1" x14ac:dyDescent="0.35">
      <c r="A158" s="153">
        <v>41645</v>
      </c>
      <c r="B158" s="154" t="s">
        <v>6</v>
      </c>
      <c r="C158" s="155" t="s">
        <v>8</v>
      </c>
      <c r="D158" s="156" t="s">
        <v>4</v>
      </c>
      <c r="E158" s="157"/>
      <c r="F158" s="157"/>
      <c r="G158" s="970" t="s">
        <v>75</v>
      </c>
      <c r="H158" s="174" t="s">
        <v>8</v>
      </c>
    </row>
    <row r="159" spans="1:8" hidden="1" x14ac:dyDescent="0.35">
      <c r="A159" s="159">
        <f>A158+1</f>
        <v>41646</v>
      </c>
      <c r="B159" s="160" t="s">
        <v>7</v>
      </c>
      <c r="C159" s="181" t="s">
        <v>4</v>
      </c>
      <c r="D159" s="162" t="s">
        <v>6</v>
      </c>
      <c r="E159" s="163"/>
      <c r="F159" s="163"/>
      <c r="G159" s="971" t="s">
        <v>75</v>
      </c>
      <c r="H159" s="164"/>
    </row>
    <row r="160" spans="1:8" hidden="1" x14ac:dyDescent="0.35">
      <c r="A160" s="159">
        <f>A159+1</f>
        <v>41647</v>
      </c>
      <c r="B160" s="160" t="s">
        <v>5</v>
      </c>
      <c r="C160" s="161" t="s">
        <v>4</v>
      </c>
      <c r="D160" s="162" t="s">
        <v>8</v>
      </c>
      <c r="E160" s="163"/>
      <c r="F160" s="163"/>
      <c r="G160" s="971" t="s">
        <v>75</v>
      </c>
      <c r="H160" s="164"/>
    </row>
    <row r="161" spans="1:8" hidden="1" x14ac:dyDescent="0.35">
      <c r="A161" s="159">
        <f>A160+1</f>
        <v>41648</v>
      </c>
      <c r="B161" s="160" t="s">
        <v>8</v>
      </c>
      <c r="C161" s="181" t="s">
        <v>7</v>
      </c>
      <c r="D161" s="186" t="s">
        <v>4</v>
      </c>
      <c r="E161" s="163"/>
      <c r="F161" s="163"/>
      <c r="G161" s="971" t="s">
        <v>75</v>
      </c>
      <c r="H161" s="164"/>
    </row>
    <row r="162" spans="1:8" ht="15" hidden="1" thickBot="1" x14ac:dyDescent="0.4">
      <c r="A162" s="159">
        <f>A161+1</f>
        <v>41649</v>
      </c>
      <c r="B162" s="166" t="s">
        <v>5</v>
      </c>
      <c r="C162" s="167" t="s">
        <v>6</v>
      </c>
      <c r="D162" s="187" t="s">
        <v>7</v>
      </c>
      <c r="E162" s="169"/>
      <c r="F162" s="169"/>
      <c r="G162" s="972" t="s">
        <v>75</v>
      </c>
      <c r="H162" s="170"/>
    </row>
    <row r="163" spans="1:8" ht="15" hidden="1" thickBot="1" x14ac:dyDescent="0.4">
      <c r="A163" s="171"/>
      <c r="B163" s="171"/>
      <c r="C163" s="171"/>
      <c r="D163" s="171"/>
      <c r="E163" s="171"/>
      <c r="F163" s="171"/>
      <c r="G163" s="973"/>
      <c r="H163" s="171"/>
    </row>
    <row r="164" spans="1:8" hidden="1" x14ac:dyDescent="0.35">
      <c r="A164" s="153">
        <f>A162+3</f>
        <v>41652</v>
      </c>
      <c r="B164" s="154" t="s">
        <v>6</v>
      </c>
      <c r="C164" s="179" t="s">
        <v>4</v>
      </c>
      <c r="D164" s="180" t="s">
        <v>8</v>
      </c>
      <c r="E164" s="157"/>
      <c r="F164" s="157"/>
      <c r="G164" s="970" t="s">
        <v>75</v>
      </c>
      <c r="H164" s="174" t="s">
        <v>6</v>
      </c>
    </row>
    <row r="165" spans="1:8" hidden="1" x14ac:dyDescent="0.35">
      <c r="A165" s="159">
        <f>A164+1</f>
        <v>41653</v>
      </c>
      <c r="B165" s="160" t="s">
        <v>7</v>
      </c>
      <c r="C165" s="181" t="s">
        <v>4</v>
      </c>
      <c r="D165" s="186" t="s">
        <v>5</v>
      </c>
      <c r="E165" s="163"/>
      <c r="F165" s="163"/>
      <c r="G165" s="971" t="s">
        <v>75</v>
      </c>
      <c r="H165" s="164"/>
    </row>
    <row r="166" spans="1:8" hidden="1" x14ac:dyDescent="0.35">
      <c r="A166" s="159">
        <f>A165+1</f>
        <v>41654</v>
      </c>
      <c r="B166" s="160" t="s">
        <v>5</v>
      </c>
      <c r="C166" s="161" t="s">
        <v>7</v>
      </c>
      <c r="D166" s="186" t="s">
        <v>4</v>
      </c>
      <c r="E166" s="163"/>
      <c r="F166" s="163"/>
      <c r="G166" s="971" t="s">
        <v>75</v>
      </c>
      <c r="H166" s="164"/>
    </row>
    <row r="167" spans="1:8" hidden="1" x14ac:dyDescent="0.35">
      <c r="A167" s="159">
        <f>A166+1</f>
        <v>41655</v>
      </c>
      <c r="B167" s="160" t="s">
        <v>8</v>
      </c>
      <c r="C167" s="181" t="s">
        <v>4</v>
      </c>
      <c r="D167" s="162" t="s">
        <v>7</v>
      </c>
      <c r="E167" s="163"/>
      <c r="F167" s="163"/>
      <c r="G167" s="971" t="s">
        <v>75</v>
      </c>
      <c r="H167" s="164"/>
    </row>
    <row r="168" spans="1:8" ht="15" hidden="1" thickBot="1" x14ac:dyDescent="0.4">
      <c r="A168" s="159">
        <f>A167+1</f>
        <v>41656</v>
      </c>
      <c r="B168" s="175" t="s">
        <v>6</v>
      </c>
      <c r="C168" s="176" t="s">
        <v>5</v>
      </c>
      <c r="D168" s="168" t="s">
        <v>8</v>
      </c>
      <c r="E168" s="169"/>
      <c r="F168" s="169"/>
      <c r="G168" s="972"/>
      <c r="H168" s="170"/>
    </row>
    <row r="169" spans="1:8" ht="15" hidden="1" thickBot="1" x14ac:dyDescent="0.4">
      <c r="A169" s="171"/>
      <c r="B169" s="171"/>
      <c r="C169" s="171"/>
      <c r="D169" s="171"/>
      <c r="E169" s="171"/>
      <c r="F169" s="171"/>
      <c r="G169" s="973"/>
      <c r="H169" s="171"/>
    </row>
    <row r="170" spans="1:8" hidden="1" x14ac:dyDescent="0.35">
      <c r="A170" s="153">
        <f>A168+3</f>
        <v>41659</v>
      </c>
      <c r="B170" s="154" t="s">
        <v>6</v>
      </c>
      <c r="C170" s="155" t="s">
        <v>8</v>
      </c>
      <c r="D170" s="156" t="s">
        <v>4</v>
      </c>
      <c r="E170" s="157"/>
      <c r="F170" s="157"/>
      <c r="G170" s="970"/>
      <c r="H170" s="174" t="s">
        <v>7</v>
      </c>
    </row>
    <row r="171" spans="1:8" hidden="1" x14ac:dyDescent="0.35">
      <c r="A171" s="159">
        <f>A170+1</f>
        <v>41660</v>
      </c>
      <c r="B171" s="160" t="s">
        <v>7</v>
      </c>
      <c r="C171" s="181" t="s">
        <v>4</v>
      </c>
      <c r="D171" s="162" t="s">
        <v>6</v>
      </c>
      <c r="E171" s="163"/>
      <c r="F171" s="163"/>
      <c r="G171" s="971"/>
      <c r="H171" s="164"/>
    </row>
    <row r="172" spans="1:8" hidden="1" x14ac:dyDescent="0.35">
      <c r="A172" s="159">
        <f>A171+1</f>
        <v>41661</v>
      </c>
      <c r="B172" s="177" t="s">
        <v>4</v>
      </c>
      <c r="C172" s="181" t="s">
        <v>6</v>
      </c>
      <c r="D172" s="162" t="s">
        <v>8</v>
      </c>
      <c r="E172" s="163"/>
      <c r="F172" s="163"/>
      <c r="G172" s="971" t="s">
        <v>144</v>
      </c>
      <c r="H172" s="164"/>
    </row>
    <row r="173" spans="1:8" hidden="1" x14ac:dyDescent="0.35">
      <c r="A173" s="159">
        <f>A172+1</f>
        <v>41662</v>
      </c>
      <c r="B173" s="160" t="s">
        <v>8</v>
      </c>
      <c r="C173" s="181" t="s">
        <v>7</v>
      </c>
      <c r="D173" s="186" t="s">
        <v>4</v>
      </c>
      <c r="E173" s="163"/>
      <c r="F173" s="163"/>
      <c r="G173" s="971"/>
      <c r="H173" s="164"/>
    </row>
    <row r="174" spans="1:8" ht="15" hidden="1" thickBot="1" x14ac:dyDescent="0.4">
      <c r="A174" s="159">
        <f>A173+1</f>
        <v>41663</v>
      </c>
      <c r="B174" s="175" t="s">
        <v>6</v>
      </c>
      <c r="C174" s="176" t="s">
        <v>7</v>
      </c>
      <c r="D174" s="187" t="s">
        <v>8</v>
      </c>
      <c r="E174" s="169"/>
      <c r="F174" s="169"/>
      <c r="G174" s="972"/>
      <c r="H174" s="170"/>
    </row>
    <row r="175" spans="1:8" ht="15" hidden="1" thickBot="1" x14ac:dyDescent="0.4">
      <c r="A175" s="171"/>
      <c r="B175" s="171"/>
      <c r="C175" s="171"/>
      <c r="D175" s="171"/>
      <c r="E175" s="171"/>
      <c r="F175" s="171"/>
      <c r="G175" s="973"/>
      <c r="H175" s="171"/>
    </row>
    <row r="176" spans="1:8" hidden="1" x14ac:dyDescent="0.35">
      <c r="A176" s="153">
        <f>A174+3</f>
        <v>41666</v>
      </c>
      <c r="B176" s="154" t="s">
        <v>6</v>
      </c>
      <c r="C176" s="179" t="s">
        <v>4</v>
      </c>
      <c r="D176" s="180" t="s">
        <v>8</v>
      </c>
      <c r="E176" s="157"/>
      <c r="F176" s="157"/>
      <c r="G176" s="970"/>
      <c r="H176" s="174" t="s">
        <v>8</v>
      </c>
    </row>
    <row r="177" spans="1:8" hidden="1" x14ac:dyDescent="0.35">
      <c r="A177" s="159">
        <f>A176+1</f>
        <v>41667</v>
      </c>
      <c r="B177" s="160" t="s">
        <v>7</v>
      </c>
      <c r="C177" s="181" t="s">
        <v>4</v>
      </c>
      <c r="D177" s="186" t="s">
        <v>6</v>
      </c>
      <c r="E177" s="163"/>
      <c r="F177" s="163"/>
      <c r="G177" s="971"/>
      <c r="H177" s="164"/>
    </row>
    <row r="178" spans="1:8" hidden="1" x14ac:dyDescent="0.35">
      <c r="A178" s="159">
        <f>A177+1</f>
        <v>41668</v>
      </c>
      <c r="B178" s="177" t="s">
        <v>4</v>
      </c>
      <c r="C178" s="161" t="s">
        <v>7</v>
      </c>
      <c r="D178" s="186" t="s">
        <v>8</v>
      </c>
      <c r="E178" s="163"/>
      <c r="F178" s="163"/>
      <c r="G178" s="971"/>
      <c r="H178" s="164"/>
    </row>
    <row r="179" spans="1:8" hidden="1" x14ac:dyDescent="0.35">
      <c r="A179" s="159">
        <f>A178+1</f>
        <v>41669</v>
      </c>
      <c r="B179" s="160" t="s">
        <v>8</v>
      </c>
      <c r="C179" s="181" t="s">
        <v>4</v>
      </c>
      <c r="D179" s="162" t="s">
        <v>7</v>
      </c>
      <c r="E179" s="163"/>
      <c r="F179" s="163"/>
      <c r="G179" s="971"/>
      <c r="H179" s="164"/>
    </row>
    <row r="180" spans="1:8" ht="15" hidden="1" thickBot="1" x14ac:dyDescent="0.4">
      <c r="A180" s="159">
        <f>A179+1</f>
        <v>41670</v>
      </c>
      <c r="B180" s="175" t="s">
        <v>7</v>
      </c>
      <c r="C180" s="176" t="s">
        <v>8</v>
      </c>
      <c r="D180" s="187" t="s">
        <v>6</v>
      </c>
      <c r="E180" s="169"/>
      <c r="F180" s="169"/>
      <c r="G180" s="972" t="s">
        <v>143</v>
      </c>
      <c r="H180" s="170"/>
    </row>
    <row r="181" spans="1:8" ht="15" hidden="1" thickBot="1" x14ac:dyDescent="0.4"/>
    <row r="182" spans="1:8" hidden="1" x14ac:dyDescent="0.35">
      <c r="A182" s="153">
        <f>A180+3</f>
        <v>41673</v>
      </c>
      <c r="B182" s="154" t="s">
        <v>6</v>
      </c>
      <c r="C182" s="155" t="s">
        <v>8</v>
      </c>
      <c r="D182" s="156" t="s">
        <v>4</v>
      </c>
      <c r="E182" s="157"/>
      <c r="F182" s="157"/>
      <c r="G182" s="970"/>
      <c r="H182" s="174" t="s">
        <v>6</v>
      </c>
    </row>
    <row r="183" spans="1:8" hidden="1" x14ac:dyDescent="0.35">
      <c r="A183" s="159">
        <f>A182+1</f>
        <v>41674</v>
      </c>
      <c r="B183" s="160" t="s">
        <v>7</v>
      </c>
      <c r="C183" s="181" t="s">
        <v>4</v>
      </c>
      <c r="D183" s="162" t="s">
        <v>6</v>
      </c>
      <c r="E183" s="163"/>
      <c r="F183" s="163"/>
      <c r="G183" s="971"/>
      <c r="H183" s="164"/>
    </row>
    <row r="184" spans="1:8" hidden="1" x14ac:dyDescent="0.35">
      <c r="A184" s="159">
        <f>A183+1</f>
        <v>41675</v>
      </c>
      <c r="B184" s="177" t="s">
        <v>4</v>
      </c>
      <c r="C184" s="181" t="s">
        <v>6</v>
      </c>
      <c r="D184" s="162" t="s">
        <v>8</v>
      </c>
      <c r="E184" s="163"/>
      <c r="F184" s="163"/>
      <c r="G184" s="971"/>
      <c r="H184" s="164"/>
    </row>
    <row r="185" spans="1:8" hidden="1" x14ac:dyDescent="0.35">
      <c r="A185" s="159">
        <f>A184+1</f>
        <v>41676</v>
      </c>
      <c r="B185" s="160" t="s">
        <v>8</v>
      </c>
      <c r="C185" s="181" t="s">
        <v>7</v>
      </c>
      <c r="D185" s="186" t="s">
        <v>4</v>
      </c>
      <c r="E185" s="163"/>
      <c r="F185" s="163"/>
      <c r="G185" s="971"/>
      <c r="H185" s="164"/>
    </row>
    <row r="186" spans="1:8" ht="15" hidden="1" thickBot="1" x14ac:dyDescent="0.4">
      <c r="A186" s="159">
        <f>A185+1</f>
        <v>41677</v>
      </c>
      <c r="B186" s="175" t="s">
        <v>7</v>
      </c>
      <c r="C186" s="167" t="s">
        <v>6</v>
      </c>
      <c r="D186" s="187" t="s">
        <v>8</v>
      </c>
      <c r="E186" s="169"/>
      <c r="F186" s="169"/>
      <c r="G186" s="972"/>
      <c r="H186" s="170"/>
    </row>
    <row r="187" spans="1:8" ht="15" hidden="1" thickBot="1" x14ac:dyDescent="0.4">
      <c r="A187" s="171"/>
      <c r="B187" s="171"/>
      <c r="C187" s="171"/>
      <c r="D187" s="171"/>
      <c r="E187" s="171"/>
      <c r="F187" s="171"/>
      <c r="G187" s="973"/>
      <c r="H187" s="171"/>
    </row>
    <row r="188" spans="1:8" hidden="1" x14ac:dyDescent="0.35">
      <c r="A188" s="153">
        <f>A186+3</f>
        <v>41680</v>
      </c>
      <c r="B188" s="154" t="s">
        <v>6</v>
      </c>
      <c r="C188" s="179" t="s">
        <v>4</v>
      </c>
      <c r="D188" s="180" t="s">
        <v>8</v>
      </c>
      <c r="E188" s="157"/>
      <c r="F188" s="157"/>
      <c r="G188" s="970"/>
      <c r="H188" s="174" t="s">
        <v>4</v>
      </c>
    </row>
    <row r="189" spans="1:8" hidden="1" x14ac:dyDescent="0.35">
      <c r="A189" s="159">
        <f>A188+1</f>
        <v>41681</v>
      </c>
      <c r="B189" s="160" t="s">
        <v>7</v>
      </c>
      <c r="C189" s="181" t="s">
        <v>4</v>
      </c>
      <c r="D189" s="186" t="s">
        <v>6</v>
      </c>
      <c r="E189" s="163"/>
      <c r="F189" s="163"/>
      <c r="G189" s="971"/>
      <c r="H189" s="164"/>
    </row>
    <row r="190" spans="1:8" hidden="1" x14ac:dyDescent="0.35">
      <c r="A190" s="159">
        <f>A189+1</f>
        <v>41682</v>
      </c>
      <c r="B190" s="177" t="s">
        <v>4</v>
      </c>
      <c r="C190" s="161" t="s">
        <v>7</v>
      </c>
      <c r="D190" s="186" t="s">
        <v>6</v>
      </c>
      <c r="E190" s="163"/>
      <c r="F190" s="163"/>
      <c r="G190" s="971"/>
      <c r="H190" s="164"/>
    </row>
    <row r="191" spans="1:8" hidden="1" x14ac:dyDescent="0.35">
      <c r="A191" s="159">
        <f>A190+1</f>
        <v>41683</v>
      </c>
      <c r="B191" s="160" t="s">
        <v>8</v>
      </c>
      <c r="C191" s="181" t="s">
        <v>4</v>
      </c>
      <c r="D191" s="162" t="s">
        <v>7</v>
      </c>
      <c r="E191" s="163"/>
      <c r="F191" s="163"/>
      <c r="G191" s="971"/>
      <c r="H191" s="164"/>
    </row>
    <row r="192" spans="1:8" ht="15" hidden="1" thickBot="1" x14ac:dyDescent="0.4">
      <c r="A192" s="159">
        <f>A191+1</f>
        <v>41684</v>
      </c>
      <c r="B192" s="175" t="s">
        <v>6</v>
      </c>
      <c r="C192" s="176" t="s">
        <v>7</v>
      </c>
      <c r="D192" s="168" t="s">
        <v>8</v>
      </c>
      <c r="E192" s="169"/>
      <c r="F192" s="169"/>
      <c r="G192" s="972"/>
      <c r="H192" s="170"/>
    </row>
    <row r="193" spans="1:8" ht="15" hidden="1" thickBot="1" x14ac:dyDescent="0.4">
      <c r="A193" s="171"/>
      <c r="B193" s="171"/>
      <c r="C193" s="171"/>
      <c r="D193" s="171"/>
      <c r="E193" s="171"/>
      <c r="F193" s="171"/>
      <c r="G193" s="973"/>
      <c r="H193" s="171"/>
    </row>
    <row r="194" spans="1:8" hidden="1" x14ac:dyDescent="0.35">
      <c r="A194" s="153">
        <f>A192+3</f>
        <v>41687</v>
      </c>
      <c r="B194" s="154" t="s">
        <v>6</v>
      </c>
      <c r="C194" s="155" t="s">
        <v>8</v>
      </c>
      <c r="D194" s="156" t="s">
        <v>4</v>
      </c>
      <c r="E194" s="157"/>
      <c r="F194" s="157"/>
      <c r="G194" s="970"/>
      <c r="H194" s="174" t="s">
        <v>7</v>
      </c>
    </row>
    <row r="195" spans="1:8" hidden="1" x14ac:dyDescent="0.35">
      <c r="A195" s="159">
        <f>A194+1</f>
        <v>41688</v>
      </c>
      <c r="B195" s="160" t="s">
        <v>7</v>
      </c>
      <c r="C195" s="181" t="s">
        <v>4</v>
      </c>
      <c r="D195" s="162" t="s">
        <v>6</v>
      </c>
      <c r="E195" s="163"/>
      <c r="F195" s="163"/>
      <c r="G195" s="971"/>
      <c r="H195" s="164"/>
    </row>
    <row r="196" spans="1:8" hidden="1" x14ac:dyDescent="0.35">
      <c r="A196" s="159">
        <f>A195+1</f>
        <v>41689</v>
      </c>
      <c r="B196" s="177" t="s">
        <v>4</v>
      </c>
      <c r="C196" s="181" t="s">
        <v>7</v>
      </c>
      <c r="D196" s="162" t="s">
        <v>8</v>
      </c>
      <c r="E196" s="163"/>
      <c r="F196" s="163"/>
      <c r="G196" s="971"/>
      <c r="H196" s="164"/>
    </row>
    <row r="197" spans="1:8" hidden="1" x14ac:dyDescent="0.35">
      <c r="A197" s="159">
        <f>A196+1</f>
        <v>41690</v>
      </c>
      <c r="B197" s="160" t="s">
        <v>8</v>
      </c>
      <c r="C197" s="181" t="s">
        <v>7</v>
      </c>
      <c r="D197" s="186" t="s">
        <v>4</v>
      </c>
      <c r="E197" s="163"/>
      <c r="F197" s="163"/>
      <c r="G197" s="971"/>
      <c r="H197" s="164"/>
    </row>
    <row r="198" spans="1:8" ht="15" hidden="1" thickBot="1" x14ac:dyDescent="0.4">
      <c r="A198" s="159">
        <f>A197+1</f>
        <v>41691</v>
      </c>
      <c r="B198" s="175" t="s">
        <v>6</v>
      </c>
      <c r="C198" s="176" t="s">
        <v>4</v>
      </c>
      <c r="D198" s="187" t="s">
        <v>7</v>
      </c>
      <c r="E198" s="169"/>
      <c r="F198" s="169"/>
      <c r="G198" s="972"/>
      <c r="H198" s="170"/>
    </row>
    <row r="199" spans="1:8" ht="15" hidden="1" thickBot="1" x14ac:dyDescent="0.4">
      <c r="A199" s="171"/>
      <c r="B199" s="171"/>
      <c r="C199" s="171"/>
      <c r="D199" s="171"/>
      <c r="E199" s="171"/>
      <c r="F199" s="171"/>
      <c r="G199" s="973"/>
      <c r="H199" s="171"/>
    </row>
    <row r="200" spans="1:8" hidden="1" x14ac:dyDescent="0.35">
      <c r="A200" s="153">
        <f>A198+3</f>
        <v>41694</v>
      </c>
      <c r="B200" s="154" t="s">
        <v>6</v>
      </c>
      <c r="C200" s="179" t="s">
        <v>4</v>
      </c>
      <c r="D200" s="180" t="s">
        <v>8</v>
      </c>
      <c r="E200" s="157"/>
      <c r="F200" s="157"/>
      <c r="G200" s="970"/>
      <c r="H200" s="174" t="s">
        <v>8</v>
      </c>
    </row>
    <row r="201" spans="1:8" hidden="1" x14ac:dyDescent="0.35">
      <c r="A201" s="159">
        <f>A200+1</f>
        <v>41695</v>
      </c>
      <c r="B201" s="160" t="s">
        <v>7</v>
      </c>
      <c r="C201" s="181" t="s">
        <v>4</v>
      </c>
      <c r="D201" s="186" t="s">
        <v>6</v>
      </c>
      <c r="E201" s="163"/>
      <c r="F201" s="163"/>
      <c r="G201" s="971"/>
      <c r="H201" s="164"/>
    </row>
    <row r="202" spans="1:8" hidden="1" x14ac:dyDescent="0.35">
      <c r="A202" s="159">
        <f>A201+1</f>
        <v>41696</v>
      </c>
      <c r="B202" s="177" t="s">
        <v>4</v>
      </c>
      <c r="C202" s="161" t="s">
        <v>7</v>
      </c>
      <c r="D202" s="186" t="s">
        <v>8</v>
      </c>
      <c r="E202" s="163"/>
      <c r="F202" s="163"/>
      <c r="G202" s="971"/>
      <c r="H202" s="164"/>
    </row>
    <row r="203" spans="1:8" hidden="1" x14ac:dyDescent="0.35">
      <c r="A203" s="159">
        <f>A202+1</f>
        <v>41697</v>
      </c>
      <c r="B203" s="160" t="s">
        <v>8</v>
      </c>
      <c r="C203" s="181" t="s">
        <v>4</v>
      </c>
      <c r="D203" s="162" t="s">
        <v>7</v>
      </c>
      <c r="E203" s="163"/>
      <c r="F203" s="163"/>
      <c r="G203" s="971"/>
      <c r="H203" s="164"/>
    </row>
    <row r="204" spans="1:8" ht="15" hidden="1" thickBot="1" x14ac:dyDescent="0.4">
      <c r="A204" s="159">
        <f>A203+1</f>
        <v>41698</v>
      </c>
      <c r="B204" s="175" t="s">
        <v>6</v>
      </c>
      <c r="C204" s="176" t="s">
        <v>7</v>
      </c>
      <c r="D204" s="168" t="s">
        <v>8</v>
      </c>
      <c r="E204" s="169"/>
      <c r="F204" s="169"/>
      <c r="G204" s="972"/>
      <c r="H204" s="170"/>
    </row>
    <row r="205" spans="1:8" ht="15" hidden="1" thickBot="1" x14ac:dyDescent="0.4"/>
    <row r="206" spans="1:8" hidden="1" x14ac:dyDescent="0.35">
      <c r="A206" s="153">
        <f>A204+3</f>
        <v>41701</v>
      </c>
      <c r="B206" s="154" t="s">
        <v>6</v>
      </c>
      <c r="C206" s="155" t="s">
        <v>8</v>
      </c>
      <c r="D206" s="156" t="s">
        <v>4</v>
      </c>
      <c r="E206" s="157"/>
      <c r="F206" s="157"/>
      <c r="G206" s="970" t="s">
        <v>128</v>
      </c>
      <c r="H206" s="174" t="s">
        <v>6</v>
      </c>
    </row>
    <row r="207" spans="1:8" hidden="1" x14ac:dyDescent="0.35">
      <c r="A207" s="159">
        <f>A206+1</f>
        <v>41702</v>
      </c>
      <c r="B207" s="160" t="s">
        <v>7</v>
      </c>
      <c r="C207" s="181" t="s">
        <v>4</v>
      </c>
      <c r="D207" s="162" t="s">
        <v>6</v>
      </c>
      <c r="E207" s="163"/>
      <c r="F207" s="163"/>
      <c r="G207" s="971" t="s">
        <v>128</v>
      </c>
      <c r="H207" s="164"/>
    </row>
    <row r="208" spans="1:8" hidden="1" x14ac:dyDescent="0.35">
      <c r="A208" s="159">
        <f>A207+1</f>
        <v>41703</v>
      </c>
      <c r="B208" s="177" t="s">
        <v>4</v>
      </c>
      <c r="C208" s="181" t="s">
        <v>7</v>
      </c>
      <c r="D208" s="162" t="s">
        <v>8</v>
      </c>
      <c r="E208" s="163"/>
      <c r="F208" s="163"/>
      <c r="G208" s="971"/>
      <c r="H208" s="164"/>
    </row>
    <row r="209" spans="1:8" hidden="1" x14ac:dyDescent="0.35">
      <c r="A209" s="159">
        <f>A208+1</f>
        <v>41704</v>
      </c>
      <c r="B209" s="160" t="s">
        <v>8</v>
      </c>
      <c r="C209" s="181" t="s">
        <v>7</v>
      </c>
      <c r="D209" s="186" t="s">
        <v>4</v>
      </c>
      <c r="E209" s="163"/>
      <c r="F209" s="163"/>
      <c r="G209" s="971"/>
      <c r="H209" s="164"/>
    </row>
    <row r="210" spans="1:8" ht="15" hidden="1" thickBot="1" x14ac:dyDescent="0.4">
      <c r="A210" s="173">
        <f>A209+1</f>
        <v>41705</v>
      </c>
      <c r="B210" s="175" t="s">
        <v>6</v>
      </c>
      <c r="C210" s="176" t="s">
        <v>8</v>
      </c>
      <c r="D210" s="187" t="s">
        <v>7</v>
      </c>
      <c r="E210" s="169"/>
      <c r="F210" s="169"/>
      <c r="G210" s="972" t="s">
        <v>152</v>
      </c>
      <c r="H210" s="170"/>
    </row>
    <row r="211" spans="1:8" ht="15" hidden="1" thickBot="1" x14ac:dyDescent="0.4">
      <c r="A211" s="171"/>
      <c r="B211" s="171"/>
      <c r="C211" s="171"/>
      <c r="D211" s="171"/>
      <c r="E211" s="171"/>
      <c r="F211" s="171"/>
      <c r="G211" s="973"/>
      <c r="H211" s="171"/>
    </row>
    <row r="212" spans="1:8" hidden="1" x14ac:dyDescent="0.35">
      <c r="A212" s="153">
        <f>A210+3</f>
        <v>41708</v>
      </c>
      <c r="B212" s="154" t="s">
        <v>6</v>
      </c>
      <c r="C212" s="179" t="s">
        <v>4</v>
      </c>
      <c r="D212" s="180" t="s">
        <v>8</v>
      </c>
      <c r="E212" s="157"/>
      <c r="F212" s="157"/>
      <c r="G212" s="970" t="s">
        <v>13</v>
      </c>
      <c r="H212" s="174" t="s">
        <v>7</v>
      </c>
    </row>
    <row r="213" spans="1:8" hidden="1" x14ac:dyDescent="0.35">
      <c r="A213" s="159">
        <f>A212+1</f>
        <v>41709</v>
      </c>
      <c r="B213" s="160" t="s">
        <v>7</v>
      </c>
      <c r="C213" s="181" t="s">
        <v>8</v>
      </c>
      <c r="D213" s="186" t="s">
        <v>6</v>
      </c>
      <c r="E213" s="163"/>
      <c r="F213" s="163"/>
      <c r="G213" s="971"/>
      <c r="H213" s="164"/>
    </row>
    <row r="214" spans="1:8" hidden="1" x14ac:dyDescent="0.35">
      <c r="A214" s="159">
        <f>A213+1</f>
        <v>41710</v>
      </c>
      <c r="B214" s="177" t="s">
        <v>4</v>
      </c>
      <c r="C214" s="161" t="s">
        <v>7</v>
      </c>
      <c r="D214" s="186" t="s">
        <v>8</v>
      </c>
      <c r="E214" s="163"/>
      <c r="F214" s="163"/>
      <c r="G214" s="971"/>
      <c r="H214" s="164"/>
    </row>
    <row r="215" spans="1:8" hidden="1" x14ac:dyDescent="0.35">
      <c r="A215" s="159">
        <f>A214+1</f>
        <v>41711</v>
      </c>
      <c r="B215" s="160" t="s">
        <v>8</v>
      </c>
      <c r="C215" s="181" t="s">
        <v>4</v>
      </c>
      <c r="D215" s="162" t="s">
        <v>7</v>
      </c>
      <c r="E215" s="163"/>
      <c r="F215" s="163"/>
      <c r="G215" s="971"/>
      <c r="H215" s="164"/>
    </row>
    <row r="216" spans="1:8" ht="15" hidden="1" thickBot="1" x14ac:dyDescent="0.4">
      <c r="A216" s="173">
        <f>A215+1</f>
        <v>41712</v>
      </c>
      <c r="B216" s="175" t="s">
        <v>6</v>
      </c>
      <c r="C216" s="176" t="s">
        <v>7</v>
      </c>
      <c r="D216" s="168" t="s">
        <v>8</v>
      </c>
      <c r="E216" s="169"/>
      <c r="F216" s="169"/>
      <c r="G216" s="972"/>
      <c r="H216" s="170"/>
    </row>
    <row r="217" spans="1:8" ht="15" hidden="1" thickBot="1" x14ac:dyDescent="0.4">
      <c r="A217" s="171"/>
      <c r="B217" s="171"/>
      <c r="C217" s="171"/>
      <c r="D217" s="171"/>
      <c r="E217" s="171"/>
      <c r="F217" s="171"/>
      <c r="G217" s="973"/>
      <c r="H217" s="171"/>
    </row>
    <row r="218" spans="1:8" hidden="1" x14ac:dyDescent="0.35">
      <c r="A218" s="153">
        <f>A216+3</f>
        <v>41715</v>
      </c>
      <c r="B218" s="182" t="s">
        <v>8</v>
      </c>
      <c r="C218" s="179" t="s">
        <v>7</v>
      </c>
      <c r="D218" s="180" t="s">
        <v>6</v>
      </c>
      <c r="E218" s="157"/>
      <c r="F218" s="157"/>
      <c r="G218" s="970"/>
      <c r="H218" s="174" t="s">
        <v>8</v>
      </c>
    </row>
    <row r="219" spans="1:8" hidden="1" x14ac:dyDescent="0.35">
      <c r="A219" s="159">
        <f>A218+1</f>
        <v>41716</v>
      </c>
      <c r="B219" s="177" t="s">
        <v>4</v>
      </c>
      <c r="C219" s="181" t="s">
        <v>6</v>
      </c>
      <c r="D219" s="186" t="s">
        <v>8</v>
      </c>
      <c r="E219" s="163"/>
      <c r="F219" s="163"/>
      <c r="G219" s="971"/>
      <c r="H219" s="164"/>
    </row>
    <row r="220" spans="1:8" hidden="1" x14ac:dyDescent="0.35">
      <c r="A220" s="159">
        <f>A219+1</f>
        <v>41717</v>
      </c>
      <c r="B220" s="177" t="s">
        <v>7</v>
      </c>
      <c r="C220" s="181" t="s">
        <v>4</v>
      </c>
      <c r="D220" s="186" t="s">
        <v>6</v>
      </c>
      <c r="E220" s="163"/>
      <c r="F220" s="163"/>
      <c r="G220" s="971"/>
      <c r="H220" s="164"/>
    </row>
    <row r="221" spans="1:8" hidden="1" x14ac:dyDescent="0.35">
      <c r="A221" s="159">
        <f>A220+1</f>
        <v>41718</v>
      </c>
      <c r="B221" s="177" t="s">
        <v>6</v>
      </c>
      <c r="C221" s="181" t="s">
        <v>7</v>
      </c>
      <c r="D221" s="186" t="s">
        <v>4</v>
      </c>
      <c r="E221" s="163"/>
      <c r="F221" s="163"/>
      <c r="G221" s="971"/>
      <c r="H221" s="164"/>
    </row>
    <row r="222" spans="1:8" ht="15" hidden="1" thickBot="1" x14ac:dyDescent="0.4">
      <c r="A222" s="173">
        <f>A221+1</f>
        <v>41719</v>
      </c>
      <c r="B222" s="175" t="s">
        <v>8</v>
      </c>
      <c r="C222" s="176" t="s">
        <v>4</v>
      </c>
      <c r="D222" s="187" t="s">
        <v>6</v>
      </c>
      <c r="E222" s="169"/>
      <c r="F222" s="169"/>
      <c r="G222" s="972"/>
      <c r="H222" s="170"/>
    </row>
    <row r="223" spans="1:8" ht="15" hidden="1" thickBot="1" x14ac:dyDescent="0.4">
      <c r="B223" s="171"/>
      <c r="C223" s="171"/>
      <c r="D223" s="171"/>
    </row>
    <row r="224" spans="1:8" hidden="1" x14ac:dyDescent="0.35">
      <c r="A224" s="153">
        <f>A222+3</f>
        <v>41722</v>
      </c>
      <c r="B224" s="182" t="s">
        <v>8</v>
      </c>
      <c r="C224" s="179" t="s">
        <v>6</v>
      </c>
      <c r="D224" s="180" t="s">
        <v>7</v>
      </c>
      <c r="E224" s="157"/>
      <c r="F224" s="157"/>
      <c r="G224" s="970"/>
      <c r="H224" s="174" t="s">
        <v>6</v>
      </c>
    </row>
    <row r="225" spans="1:8" hidden="1" x14ac:dyDescent="0.35">
      <c r="A225" s="159">
        <f>A224+1</f>
        <v>41723</v>
      </c>
      <c r="B225" s="177" t="s">
        <v>4</v>
      </c>
      <c r="C225" s="181" t="s">
        <v>7</v>
      </c>
      <c r="D225" s="186" t="s">
        <v>8</v>
      </c>
      <c r="E225" s="163"/>
      <c r="F225" s="163"/>
      <c r="G225" s="971"/>
      <c r="H225" s="164"/>
    </row>
    <row r="226" spans="1:8" hidden="1" x14ac:dyDescent="0.35">
      <c r="A226" s="159">
        <f>A225+1</f>
        <v>41724</v>
      </c>
      <c r="B226" s="177" t="s">
        <v>7</v>
      </c>
      <c r="C226" s="181" t="s">
        <v>4</v>
      </c>
      <c r="D226" s="186" t="s">
        <v>6</v>
      </c>
      <c r="E226" s="163"/>
      <c r="F226" s="163"/>
      <c r="G226" s="971" t="s">
        <v>77</v>
      </c>
      <c r="H226" s="164"/>
    </row>
    <row r="227" spans="1:8" hidden="1" x14ac:dyDescent="0.35">
      <c r="A227" s="159">
        <f>A226+1</f>
        <v>41725</v>
      </c>
      <c r="B227" s="177" t="s">
        <v>6</v>
      </c>
      <c r="C227" s="181" t="s">
        <v>8</v>
      </c>
      <c r="D227" s="186" t="s">
        <v>7</v>
      </c>
      <c r="E227" s="163"/>
      <c r="F227" s="163"/>
      <c r="G227" s="971" t="s">
        <v>154</v>
      </c>
      <c r="H227" s="164"/>
    </row>
    <row r="228" spans="1:8" ht="15" hidden="1" thickBot="1" x14ac:dyDescent="0.4">
      <c r="A228" s="173">
        <f>A227+1</f>
        <v>41726</v>
      </c>
      <c r="B228" s="175" t="s">
        <v>8</v>
      </c>
      <c r="C228" s="176" t="s">
        <v>6</v>
      </c>
      <c r="D228" s="187" t="s">
        <v>7</v>
      </c>
      <c r="E228" s="169"/>
      <c r="F228" s="169"/>
      <c r="G228" s="972" t="s">
        <v>155</v>
      </c>
      <c r="H228" s="170"/>
    </row>
    <row r="229" spans="1:8" ht="15" hidden="1" thickBot="1" x14ac:dyDescent="0.4"/>
    <row r="230" spans="1:8" hidden="1" x14ac:dyDescent="0.35">
      <c r="A230" s="153">
        <f>A228+3</f>
        <v>41729</v>
      </c>
      <c r="B230" s="154" t="s">
        <v>6</v>
      </c>
      <c r="C230" s="155" t="s">
        <v>8</v>
      </c>
      <c r="D230" s="156" t="s">
        <v>4</v>
      </c>
      <c r="E230" s="157"/>
      <c r="F230" s="157"/>
      <c r="G230" s="970"/>
      <c r="H230" s="174" t="s">
        <v>7</v>
      </c>
    </row>
    <row r="231" spans="1:8" hidden="1" x14ac:dyDescent="0.35">
      <c r="A231" s="159">
        <f>A230+1</f>
        <v>41730</v>
      </c>
      <c r="B231" s="160" t="s">
        <v>7</v>
      </c>
      <c r="C231" s="181" t="s">
        <v>4</v>
      </c>
      <c r="D231" s="162" t="s">
        <v>6</v>
      </c>
      <c r="E231" s="163"/>
      <c r="F231" s="163"/>
      <c r="G231" s="971"/>
      <c r="H231" s="164"/>
    </row>
    <row r="232" spans="1:8" hidden="1" x14ac:dyDescent="0.35">
      <c r="A232" s="159">
        <f>A231+1</f>
        <v>41731</v>
      </c>
      <c r="B232" s="177" t="s">
        <v>4</v>
      </c>
      <c r="C232" s="181" t="s">
        <v>7</v>
      </c>
      <c r="D232" s="162" t="s">
        <v>8</v>
      </c>
      <c r="E232" s="163"/>
      <c r="F232" s="163"/>
      <c r="G232" s="971"/>
      <c r="H232" s="164"/>
    </row>
    <row r="233" spans="1:8" hidden="1" x14ac:dyDescent="0.35">
      <c r="A233" s="159">
        <f>A232+1</f>
        <v>41732</v>
      </c>
      <c r="B233" s="160" t="s">
        <v>8</v>
      </c>
      <c r="C233" s="181" t="s">
        <v>7</v>
      </c>
      <c r="D233" s="186" t="s">
        <v>4</v>
      </c>
      <c r="E233" s="163"/>
      <c r="F233" s="163"/>
      <c r="G233" s="971"/>
      <c r="H233" s="164"/>
    </row>
    <row r="234" spans="1:8" ht="15" hidden="1" thickBot="1" x14ac:dyDescent="0.4">
      <c r="A234" s="173">
        <f>A233+1</f>
        <v>41733</v>
      </c>
      <c r="B234" s="175" t="s">
        <v>6</v>
      </c>
      <c r="C234" s="176" t="s">
        <v>8</v>
      </c>
      <c r="D234" s="187" t="s">
        <v>7</v>
      </c>
      <c r="E234" s="169"/>
      <c r="F234" s="169"/>
      <c r="G234" s="972" t="s">
        <v>75</v>
      </c>
      <c r="H234" s="170"/>
    </row>
    <row r="235" spans="1:8" ht="15" hidden="1" thickBot="1" x14ac:dyDescent="0.4">
      <c r="A235" s="171"/>
      <c r="B235" s="171"/>
      <c r="C235" s="171"/>
      <c r="D235" s="171"/>
      <c r="E235" s="171"/>
      <c r="F235" s="171"/>
      <c r="G235" s="973"/>
      <c r="H235" s="171"/>
    </row>
    <row r="236" spans="1:8" hidden="1" x14ac:dyDescent="0.35">
      <c r="A236" s="153">
        <f>A234+3</f>
        <v>41736</v>
      </c>
      <c r="B236" s="154" t="s">
        <v>6</v>
      </c>
      <c r="C236" s="179" t="s">
        <v>4</v>
      </c>
      <c r="D236" s="180" t="s">
        <v>8</v>
      </c>
      <c r="E236" s="157"/>
      <c r="F236" s="157"/>
      <c r="G236" s="970" t="s">
        <v>73</v>
      </c>
      <c r="H236" s="174" t="s">
        <v>4</v>
      </c>
    </row>
    <row r="237" spans="1:8" hidden="1" x14ac:dyDescent="0.35">
      <c r="A237" s="159">
        <f>A236+1</f>
        <v>41737</v>
      </c>
      <c r="B237" s="160" t="s">
        <v>7</v>
      </c>
      <c r="C237" s="181" t="s">
        <v>8</v>
      </c>
      <c r="D237" s="186" t="s">
        <v>6</v>
      </c>
      <c r="E237" s="163"/>
      <c r="F237" s="163"/>
      <c r="G237" s="971" t="s">
        <v>163</v>
      </c>
      <c r="H237" s="164"/>
    </row>
    <row r="238" spans="1:8" hidden="1" x14ac:dyDescent="0.35">
      <c r="A238" s="159">
        <f>A237+1</f>
        <v>41738</v>
      </c>
      <c r="B238" s="177" t="s">
        <v>4</v>
      </c>
      <c r="C238" s="161" t="s">
        <v>7</v>
      </c>
      <c r="D238" s="186" t="s">
        <v>8</v>
      </c>
      <c r="E238" s="163"/>
      <c r="F238" s="163"/>
      <c r="G238" s="971" t="s">
        <v>156</v>
      </c>
      <c r="H238" s="164"/>
    </row>
    <row r="239" spans="1:8" hidden="1" x14ac:dyDescent="0.35">
      <c r="A239" s="159">
        <f>A238+1</f>
        <v>41739</v>
      </c>
      <c r="B239" s="160" t="s">
        <v>8</v>
      </c>
      <c r="C239" s="181" t="s">
        <v>4</v>
      </c>
      <c r="D239" s="162" t="s">
        <v>7</v>
      </c>
      <c r="E239" s="163"/>
      <c r="F239" s="163"/>
      <c r="G239" s="971" t="s">
        <v>161</v>
      </c>
      <c r="H239" s="164"/>
    </row>
    <row r="240" spans="1:8" ht="15" hidden="1" thickBot="1" x14ac:dyDescent="0.4">
      <c r="A240" s="173">
        <f>A239+1</f>
        <v>41740</v>
      </c>
      <c r="B240" s="175" t="s">
        <v>6</v>
      </c>
      <c r="C240" s="176" t="s">
        <v>7</v>
      </c>
      <c r="D240" s="168" t="s">
        <v>8</v>
      </c>
      <c r="E240" s="169"/>
      <c r="F240" s="169"/>
      <c r="G240" s="972" t="s">
        <v>162</v>
      </c>
      <c r="H240" s="170"/>
    </row>
    <row r="241" spans="1:8" ht="15" hidden="1" thickBot="1" x14ac:dyDescent="0.4">
      <c r="A241" s="171"/>
      <c r="B241" s="171"/>
      <c r="C241" s="171"/>
      <c r="D241" s="171"/>
      <c r="E241" s="171"/>
      <c r="F241" s="171"/>
      <c r="G241" s="973"/>
      <c r="H241" s="171"/>
    </row>
    <row r="242" spans="1:8" hidden="1" x14ac:dyDescent="0.35">
      <c r="A242" s="153">
        <f>A240+3</f>
        <v>41743</v>
      </c>
      <c r="B242" s="182" t="s">
        <v>8</v>
      </c>
      <c r="C242" s="179" t="s">
        <v>7</v>
      </c>
      <c r="D242" s="180" t="s">
        <v>4</v>
      </c>
      <c r="E242" s="157"/>
      <c r="F242" s="157"/>
      <c r="G242" s="970" t="s">
        <v>6</v>
      </c>
      <c r="H242" s="174" t="s">
        <v>8</v>
      </c>
    </row>
    <row r="243" spans="1:8" hidden="1" x14ac:dyDescent="0.35">
      <c r="A243" s="159">
        <f>A242+1</f>
        <v>41744</v>
      </c>
      <c r="B243" s="177" t="s">
        <v>4</v>
      </c>
      <c r="C243" s="181" t="s">
        <v>7</v>
      </c>
      <c r="D243" s="186" t="s">
        <v>8</v>
      </c>
      <c r="E243" s="163"/>
      <c r="F243" s="163"/>
      <c r="G243" s="971" t="s">
        <v>6</v>
      </c>
      <c r="H243" s="164"/>
    </row>
    <row r="244" spans="1:8" hidden="1" x14ac:dyDescent="0.35">
      <c r="A244" s="159">
        <f>A243+1</f>
        <v>41745</v>
      </c>
      <c r="B244" s="177" t="s">
        <v>7</v>
      </c>
      <c r="C244" s="181" t="s">
        <v>4</v>
      </c>
      <c r="D244" s="186" t="s">
        <v>6</v>
      </c>
      <c r="E244" s="163"/>
      <c r="F244" s="163"/>
      <c r="G244" s="971"/>
      <c r="H244" s="164"/>
    </row>
    <row r="245" spans="1:8" hidden="1" x14ac:dyDescent="0.35">
      <c r="A245" s="159">
        <f>A244+1</f>
        <v>41746</v>
      </c>
      <c r="B245" s="177" t="s">
        <v>6</v>
      </c>
      <c r="C245" s="181" t="s">
        <v>7</v>
      </c>
      <c r="D245" s="186" t="s">
        <v>4</v>
      </c>
      <c r="E245" s="163"/>
      <c r="F245" s="163"/>
      <c r="G245" s="971"/>
      <c r="H245" s="164"/>
    </row>
    <row r="246" spans="1:8" ht="15" hidden="1" thickBot="1" x14ac:dyDescent="0.4">
      <c r="A246" s="173">
        <f>A245+1</f>
        <v>41747</v>
      </c>
      <c r="B246" s="175" t="s">
        <v>8</v>
      </c>
      <c r="C246" s="176" t="s">
        <v>4</v>
      </c>
      <c r="D246" s="187" t="s">
        <v>6</v>
      </c>
      <c r="E246" s="169"/>
      <c r="F246" s="169"/>
      <c r="G246" s="972"/>
      <c r="H246" s="170"/>
    </row>
    <row r="247" spans="1:8" ht="15" hidden="1" thickBot="1" x14ac:dyDescent="0.4">
      <c r="B247" s="171"/>
      <c r="C247" s="171"/>
      <c r="D247" s="171"/>
    </row>
    <row r="248" spans="1:8" hidden="1" x14ac:dyDescent="0.35">
      <c r="A248" s="153">
        <f>A246+3</f>
        <v>41750</v>
      </c>
      <c r="B248" s="182" t="s">
        <v>8</v>
      </c>
      <c r="C248" s="179" t="s">
        <v>6</v>
      </c>
      <c r="D248" s="180" t="s">
        <v>7</v>
      </c>
      <c r="E248" s="157"/>
      <c r="F248" s="157"/>
      <c r="G248" s="970"/>
      <c r="H248" s="174" t="s">
        <v>6</v>
      </c>
    </row>
    <row r="249" spans="1:8" hidden="1" x14ac:dyDescent="0.35">
      <c r="A249" s="159">
        <f>A248+1</f>
        <v>41751</v>
      </c>
      <c r="B249" s="177" t="s">
        <v>4</v>
      </c>
      <c r="C249" s="181" t="s">
        <v>7</v>
      </c>
      <c r="D249" s="186" t="s">
        <v>8</v>
      </c>
      <c r="E249" s="163"/>
      <c r="F249" s="163"/>
      <c r="G249" s="971"/>
      <c r="H249" s="164"/>
    </row>
    <row r="250" spans="1:8" hidden="1" x14ac:dyDescent="0.35">
      <c r="A250" s="159">
        <f>A249+1</f>
        <v>41752</v>
      </c>
      <c r="B250" s="177" t="s">
        <v>7</v>
      </c>
      <c r="C250" s="181" t="s">
        <v>4</v>
      </c>
      <c r="D250" s="186" t="s">
        <v>6</v>
      </c>
      <c r="E250" s="163"/>
      <c r="F250" s="163"/>
      <c r="G250" s="971"/>
      <c r="H250" s="164"/>
    </row>
    <row r="251" spans="1:8" hidden="1" x14ac:dyDescent="0.35">
      <c r="A251" s="159">
        <f>A250+1</f>
        <v>41753</v>
      </c>
      <c r="B251" s="177" t="s">
        <v>6</v>
      </c>
      <c r="C251" s="181" t="s">
        <v>4</v>
      </c>
      <c r="D251" s="186" t="s">
        <v>7</v>
      </c>
      <c r="E251" s="163"/>
      <c r="F251" s="163"/>
      <c r="G251" s="971"/>
      <c r="H251" s="164"/>
    </row>
    <row r="252" spans="1:8" ht="15" hidden="1" thickBot="1" x14ac:dyDescent="0.4">
      <c r="A252" s="173">
        <f>A251+1</f>
        <v>41754</v>
      </c>
      <c r="B252" s="175" t="s">
        <v>8</v>
      </c>
      <c r="C252" s="176" t="s">
        <v>6</v>
      </c>
      <c r="D252" s="187" t="s">
        <v>4</v>
      </c>
      <c r="E252" s="169"/>
      <c r="F252" s="169"/>
      <c r="G252" s="972" t="s">
        <v>13</v>
      </c>
      <c r="H252" s="170"/>
    </row>
    <row r="253" spans="1:8" ht="15" hidden="1" thickBot="1" x14ac:dyDescent="0.4"/>
    <row r="254" spans="1:8" hidden="1" x14ac:dyDescent="0.35">
      <c r="A254" s="153">
        <f>A252+3</f>
        <v>41757</v>
      </c>
      <c r="B254" s="154" t="s">
        <v>6</v>
      </c>
      <c r="C254" s="155" t="s">
        <v>8</v>
      </c>
      <c r="D254" s="156" t="s">
        <v>4</v>
      </c>
      <c r="E254" s="157"/>
      <c r="F254" s="157"/>
      <c r="G254" s="970" t="s">
        <v>8</v>
      </c>
      <c r="H254" s="174" t="s">
        <v>7</v>
      </c>
    </row>
    <row r="255" spans="1:8" hidden="1" x14ac:dyDescent="0.35">
      <c r="A255" s="159">
        <f>A254+1</f>
        <v>41758</v>
      </c>
      <c r="B255" s="160" t="s">
        <v>7</v>
      </c>
      <c r="C255" s="181" t="s">
        <v>4</v>
      </c>
      <c r="D255" s="162" t="s">
        <v>6</v>
      </c>
      <c r="E255" s="163"/>
      <c r="F255" s="163"/>
      <c r="G255" s="971"/>
      <c r="H255" s="164"/>
    </row>
    <row r="256" spans="1:8" hidden="1" x14ac:dyDescent="0.35">
      <c r="A256" s="159">
        <f>A255+1</f>
        <v>41759</v>
      </c>
      <c r="B256" s="177" t="s">
        <v>4</v>
      </c>
      <c r="C256" s="181" t="s">
        <v>7</v>
      </c>
      <c r="D256" s="162" t="s">
        <v>8</v>
      </c>
      <c r="E256" s="163"/>
      <c r="F256" s="163"/>
      <c r="G256" s="971" t="s">
        <v>76</v>
      </c>
      <c r="H256" s="164"/>
    </row>
    <row r="257" spans="1:8" hidden="1" x14ac:dyDescent="0.35">
      <c r="A257" s="159">
        <f>A256+1</f>
        <v>41760</v>
      </c>
      <c r="B257" s="160" t="s">
        <v>8</v>
      </c>
      <c r="C257" s="181" t="s">
        <v>7</v>
      </c>
      <c r="D257" s="186" t="s">
        <v>4</v>
      </c>
      <c r="E257" s="163"/>
      <c r="F257" s="163"/>
      <c r="G257" s="971" t="s">
        <v>76</v>
      </c>
      <c r="H257" s="164"/>
    </row>
    <row r="258" spans="1:8" ht="15" hidden="1" thickBot="1" x14ac:dyDescent="0.4">
      <c r="A258" s="173">
        <f>A257+1</f>
        <v>41761</v>
      </c>
      <c r="B258" s="175" t="s">
        <v>6</v>
      </c>
      <c r="C258" s="176" t="s">
        <v>8</v>
      </c>
      <c r="D258" s="187" t="s">
        <v>7</v>
      </c>
      <c r="E258" s="169"/>
      <c r="F258" s="169"/>
      <c r="G258" s="972"/>
      <c r="H258" s="170"/>
    </row>
    <row r="259" spans="1:8" ht="15" hidden="1" thickBot="1" x14ac:dyDescent="0.4">
      <c r="A259" s="171"/>
      <c r="B259" s="171"/>
      <c r="C259" s="171"/>
      <c r="D259" s="171"/>
      <c r="E259" s="171"/>
      <c r="F259" s="171"/>
      <c r="G259" s="973"/>
      <c r="H259" s="171"/>
    </row>
    <row r="260" spans="1:8" hidden="1" x14ac:dyDescent="0.35">
      <c r="A260" s="153">
        <f>A258+3</f>
        <v>41764</v>
      </c>
      <c r="B260" s="154" t="s">
        <v>6</v>
      </c>
      <c r="C260" s="179" t="s">
        <v>4</v>
      </c>
      <c r="D260" s="180" t="s">
        <v>8</v>
      </c>
      <c r="E260" s="157"/>
      <c r="F260" s="157"/>
      <c r="G260" s="970"/>
      <c r="H260" s="174" t="s">
        <v>8</v>
      </c>
    </row>
    <row r="261" spans="1:8" hidden="1" x14ac:dyDescent="0.35">
      <c r="A261" s="159">
        <f>A260+1</f>
        <v>41765</v>
      </c>
      <c r="B261" s="160" t="s">
        <v>7</v>
      </c>
      <c r="C261" s="181" t="s">
        <v>8</v>
      </c>
      <c r="D261" s="186" t="s">
        <v>6</v>
      </c>
      <c r="E261" s="163"/>
      <c r="F261" s="163"/>
      <c r="G261" s="971"/>
      <c r="H261" s="164"/>
    </row>
    <row r="262" spans="1:8" hidden="1" x14ac:dyDescent="0.35">
      <c r="A262" s="159">
        <f>A261+1</f>
        <v>41766</v>
      </c>
      <c r="B262" s="177" t="s">
        <v>4</v>
      </c>
      <c r="C262" s="161" t="s">
        <v>7</v>
      </c>
      <c r="D262" s="186" t="s">
        <v>8</v>
      </c>
      <c r="E262" s="163"/>
      <c r="F262" s="163"/>
      <c r="G262" s="971"/>
      <c r="H262" s="164"/>
    </row>
    <row r="263" spans="1:8" hidden="1" x14ac:dyDescent="0.35">
      <c r="A263" s="159">
        <f>A262+1</f>
        <v>41767</v>
      </c>
      <c r="B263" s="160" t="s">
        <v>8</v>
      </c>
      <c r="C263" s="181" t="s">
        <v>4</v>
      </c>
      <c r="D263" s="162" t="s">
        <v>7</v>
      </c>
      <c r="E263" s="163"/>
      <c r="F263" s="163"/>
      <c r="G263" s="971"/>
      <c r="H263" s="164"/>
    </row>
    <row r="264" spans="1:8" ht="15" hidden="1" thickBot="1" x14ac:dyDescent="0.4">
      <c r="A264" s="173">
        <f>A263+1</f>
        <v>41768</v>
      </c>
      <c r="B264" s="175" t="s">
        <v>6</v>
      </c>
      <c r="C264" s="176" t="s">
        <v>7</v>
      </c>
      <c r="D264" s="168" t="s">
        <v>8</v>
      </c>
      <c r="E264" s="169"/>
      <c r="F264" s="169"/>
      <c r="G264" s="972"/>
      <c r="H264" s="170"/>
    </row>
    <row r="265" spans="1:8" ht="15" hidden="1" thickBot="1" x14ac:dyDescent="0.4">
      <c r="A265" s="171"/>
      <c r="B265" s="171"/>
      <c r="C265" s="171"/>
      <c r="D265" s="171"/>
      <c r="E265" s="171"/>
      <c r="F265" s="171"/>
      <c r="G265" s="973"/>
      <c r="H265" s="171"/>
    </row>
    <row r="266" spans="1:8" hidden="1" x14ac:dyDescent="0.35">
      <c r="A266" s="153">
        <f>A264+3</f>
        <v>41771</v>
      </c>
      <c r="B266" s="182" t="s">
        <v>8</v>
      </c>
      <c r="C266" s="179" t="s">
        <v>7</v>
      </c>
      <c r="D266" s="180" t="s">
        <v>6</v>
      </c>
      <c r="E266" s="157"/>
      <c r="F266" s="157"/>
      <c r="G266" s="970" t="s">
        <v>130</v>
      </c>
      <c r="H266" s="174" t="s">
        <v>6</v>
      </c>
    </row>
    <row r="267" spans="1:8" hidden="1" x14ac:dyDescent="0.35">
      <c r="A267" s="159">
        <f>A266+1</f>
        <v>41772</v>
      </c>
      <c r="B267" s="177" t="s">
        <v>4</v>
      </c>
      <c r="C267" s="181" t="s">
        <v>6</v>
      </c>
      <c r="D267" s="186" t="s">
        <v>8</v>
      </c>
      <c r="E267" s="163"/>
      <c r="F267" s="163"/>
      <c r="G267" s="971" t="s">
        <v>164</v>
      </c>
      <c r="H267" s="164"/>
    </row>
    <row r="268" spans="1:8" hidden="1" x14ac:dyDescent="0.35">
      <c r="A268" s="159">
        <f>A267+1</f>
        <v>41773</v>
      </c>
      <c r="B268" s="177" t="s">
        <v>7</v>
      </c>
      <c r="C268" s="181" t="s">
        <v>4</v>
      </c>
      <c r="D268" s="186" t="s">
        <v>6</v>
      </c>
      <c r="E268" s="163"/>
      <c r="F268" s="163"/>
      <c r="G268" s="971" t="s">
        <v>165</v>
      </c>
      <c r="H268" s="164"/>
    </row>
    <row r="269" spans="1:8" hidden="1" x14ac:dyDescent="0.35">
      <c r="A269" s="159">
        <f>A268+1</f>
        <v>41774</v>
      </c>
      <c r="B269" s="177" t="s">
        <v>6</v>
      </c>
      <c r="C269" s="181" t="s">
        <v>7</v>
      </c>
      <c r="D269" s="186" t="s">
        <v>4</v>
      </c>
      <c r="E269" s="163"/>
      <c r="F269" s="163"/>
      <c r="G269" s="971"/>
      <c r="H269" s="164"/>
    </row>
    <row r="270" spans="1:8" ht="15" hidden="1" thickBot="1" x14ac:dyDescent="0.4">
      <c r="A270" s="173">
        <f>A269+1</f>
        <v>41775</v>
      </c>
      <c r="B270" s="175" t="s">
        <v>8</v>
      </c>
      <c r="C270" s="176" t="s">
        <v>4</v>
      </c>
      <c r="D270" s="187" t="s">
        <v>6</v>
      </c>
      <c r="E270" s="169"/>
      <c r="F270" s="169"/>
      <c r="G270" s="972" t="s">
        <v>13</v>
      </c>
      <c r="H270" s="170"/>
    </row>
    <row r="271" spans="1:8" ht="15" hidden="1" thickBot="1" x14ac:dyDescent="0.4">
      <c r="B271" s="171"/>
      <c r="C271" s="171"/>
      <c r="D271" s="171"/>
    </row>
    <row r="272" spans="1:8" hidden="1" x14ac:dyDescent="0.35">
      <c r="A272" s="153">
        <f>A270+3</f>
        <v>41778</v>
      </c>
      <c r="B272" s="182" t="s">
        <v>8</v>
      </c>
      <c r="C272" s="179" t="s">
        <v>6</v>
      </c>
      <c r="D272" s="180" t="s">
        <v>7</v>
      </c>
      <c r="E272" s="157"/>
      <c r="F272" s="157"/>
      <c r="G272" s="970"/>
      <c r="H272" s="174" t="s">
        <v>4</v>
      </c>
    </row>
    <row r="273" spans="1:8" hidden="1" x14ac:dyDescent="0.35">
      <c r="A273" s="159">
        <f>A272+1</f>
        <v>41779</v>
      </c>
      <c r="B273" s="177" t="s">
        <v>4</v>
      </c>
      <c r="C273" s="181" t="s">
        <v>7</v>
      </c>
      <c r="D273" s="186" t="s">
        <v>8</v>
      </c>
      <c r="E273" s="163"/>
      <c r="F273" s="163"/>
      <c r="G273" s="971"/>
      <c r="H273" s="164"/>
    </row>
    <row r="274" spans="1:8" hidden="1" x14ac:dyDescent="0.35">
      <c r="A274" s="159">
        <f>A273+1</f>
        <v>41780</v>
      </c>
      <c r="B274" s="177" t="s">
        <v>7</v>
      </c>
      <c r="C274" s="181" t="s">
        <v>4</v>
      </c>
      <c r="D274" s="186" t="s">
        <v>6</v>
      </c>
      <c r="E274" s="163"/>
      <c r="F274" s="163"/>
      <c r="G274" s="971"/>
      <c r="H274" s="164"/>
    </row>
    <row r="275" spans="1:8" hidden="1" x14ac:dyDescent="0.35">
      <c r="A275" s="159">
        <f>A274+1</f>
        <v>41781</v>
      </c>
      <c r="B275" s="177" t="s">
        <v>6</v>
      </c>
      <c r="C275" s="181" t="s">
        <v>4</v>
      </c>
      <c r="D275" s="186" t="s">
        <v>7</v>
      </c>
      <c r="E275" s="163"/>
      <c r="F275" s="163"/>
      <c r="G275" s="971"/>
      <c r="H275" s="164"/>
    </row>
    <row r="276" spans="1:8" ht="15" hidden="1" thickBot="1" x14ac:dyDescent="0.4">
      <c r="A276" s="173">
        <f>A275+1</f>
        <v>41782</v>
      </c>
      <c r="B276" s="175" t="s">
        <v>8</v>
      </c>
      <c r="C276" s="176" t="s">
        <v>6</v>
      </c>
      <c r="D276" s="187" t="s">
        <v>4</v>
      </c>
      <c r="E276" s="169"/>
      <c r="F276" s="169"/>
      <c r="G276" s="972" t="s">
        <v>166</v>
      </c>
      <c r="H276" s="170"/>
    </row>
    <row r="277" spans="1:8" ht="15" hidden="1" thickBot="1" x14ac:dyDescent="0.4"/>
    <row r="278" spans="1:8" hidden="1" x14ac:dyDescent="0.35">
      <c r="A278" s="387">
        <f>A276+3</f>
        <v>41785</v>
      </c>
      <c r="B278" s="388"/>
      <c r="C278" s="388"/>
      <c r="D278" s="388"/>
      <c r="E278" s="389"/>
      <c r="F278" s="389"/>
      <c r="G278" s="975" t="s">
        <v>167</v>
      </c>
      <c r="H278" s="174" t="s">
        <v>7</v>
      </c>
    </row>
    <row r="279" spans="1:8" hidden="1" x14ac:dyDescent="0.35">
      <c r="A279" s="159">
        <f>A278+1</f>
        <v>41786</v>
      </c>
      <c r="B279" s="160" t="s">
        <v>7</v>
      </c>
      <c r="C279" s="181" t="s">
        <v>4</v>
      </c>
      <c r="D279" s="162" t="s">
        <v>6</v>
      </c>
      <c r="E279" s="163"/>
      <c r="F279" s="163"/>
      <c r="G279" s="971"/>
      <c r="H279" s="164"/>
    </row>
    <row r="280" spans="1:8" hidden="1" x14ac:dyDescent="0.35">
      <c r="A280" s="159">
        <f>A279+1</f>
        <v>41787</v>
      </c>
      <c r="B280" s="177" t="s">
        <v>4</v>
      </c>
      <c r="C280" s="181" t="s">
        <v>7</v>
      </c>
      <c r="D280" s="162" t="s">
        <v>8</v>
      </c>
      <c r="E280" s="163"/>
      <c r="F280" s="163"/>
      <c r="G280" s="971"/>
      <c r="H280" s="164"/>
    </row>
    <row r="281" spans="1:8" hidden="1" x14ac:dyDescent="0.35">
      <c r="A281" s="159">
        <f>A280+1</f>
        <v>41788</v>
      </c>
      <c r="B281" s="160" t="s">
        <v>8</v>
      </c>
      <c r="C281" s="181" t="s">
        <v>7</v>
      </c>
      <c r="D281" s="186" t="s">
        <v>4</v>
      </c>
      <c r="E281" s="163"/>
      <c r="F281" s="163"/>
      <c r="G281" s="971"/>
      <c r="H281" s="164"/>
    </row>
    <row r="282" spans="1:8" ht="15" hidden="1" thickBot="1" x14ac:dyDescent="0.4">
      <c r="A282" s="159">
        <f>A281+1</f>
        <v>41789</v>
      </c>
      <c r="B282" s="175" t="s">
        <v>6</v>
      </c>
      <c r="C282" s="176" t="s">
        <v>8</v>
      </c>
      <c r="D282" s="187" t="s">
        <v>7</v>
      </c>
      <c r="E282" s="169"/>
      <c r="F282" s="169"/>
      <c r="G282" s="972"/>
      <c r="H282" s="170"/>
    </row>
    <row r="283" spans="1:8" ht="15" hidden="1" thickBot="1" x14ac:dyDescent="0.4">
      <c r="A283" s="386"/>
      <c r="B283" s="171"/>
      <c r="C283" s="171"/>
      <c r="D283" s="171"/>
      <c r="E283" s="171"/>
      <c r="F283" s="171"/>
      <c r="G283" s="973"/>
      <c r="H283" s="171"/>
    </row>
    <row r="284" spans="1:8" hidden="1" x14ac:dyDescent="0.35">
      <c r="A284" s="153">
        <f>A282+3</f>
        <v>41792</v>
      </c>
      <c r="B284" s="154" t="s">
        <v>6</v>
      </c>
      <c r="C284" s="179" t="s">
        <v>4</v>
      </c>
      <c r="D284" s="180" t="s">
        <v>8</v>
      </c>
      <c r="E284" s="157"/>
      <c r="F284" s="157"/>
      <c r="G284" s="970"/>
      <c r="H284" s="174" t="s">
        <v>8</v>
      </c>
    </row>
    <row r="285" spans="1:8" hidden="1" x14ac:dyDescent="0.35">
      <c r="A285" s="159">
        <f>A284+1</f>
        <v>41793</v>
      </c>
      <c r="B285" s="160" t="s">
        <v>7</v>
      </c>
      <c r="C285" s="181" t="s">
        <v>8</v>
      </c>
      <c r="D285" s="186" t="s">
        <v>6</v>
      </c>
      <c r="E285" s="163"/>
      <c r="F285" s="163"/>
      <c r="G285" s="971"/>
      <c r="H285" s="164"/>
    </row>
    <row r="286" spans="1:8" hidden="1" x14ac:dyDescent="0.35">
      <c r="A286" s="159">
        <f>A285+1</f>
        <v>41794</v>
      </c>
      <c r="B286" s="177" t="s">
        <v>4</v>
      </c>
      <c r="C286" s="161" t="s">
        <v>7</v>
      </c>
      <c r="D286" s="186" t="s">
        <v>8</v>
      </c>
      <c r="E286" s="163"/>
      <c r="F286" s="163"/>
      <c r="G286" s="971"/>
      <c r="H286" s="164"/>
    </row>
    <row r="287" spans="1:8" hidden="1" x14ac:dyDescent="0.35">
      <c r="A287" s="159">
        <f>A286+1</f>
        <v>41795</v>
      </c>
      <c r="B287" s="160" t="s">
        <v>8</v>
      </c>
      <c r="C287" s="181" t="s">
        <v>4</v>
      </c>
      <c r="D287" s="162" t="s">
        <v>7</v>
      </c>
      <c r="E287" s="163"/>
      <c r="F287" s="163"/>
      <c r="G287" s="971"/>
      <c r="H287" s="164"/>
    </row>
    <row r="288" spans="1:8" ht="15" hidden="1" thickBot="1" x14ac:dyDescent="0.4">
      <c r="A288" s="173">
        <f>A287+1</f>
        <v>41796</v>
      </c>
      <c r="B288" s="175" t="s">
        <v>6</v>
      </c>
      <c r="C288" s="176" t="s">
        <v>7</v>
      </c>
      <c r="D288" s="168" t="s">
        <v>8</v>
      </c>
      <c r="E288" s="169"/>
      <c r="F288" s="169"/>
      <c r="G288" s="972"/>
      <c r="H288" s="170"/>
    </row>
    <row r="289" spans="1:8" ht="15" hidden="1" thickBot="1" x14ac:dyDescent="0.4">
      <c r="A289" s="171"/>
      <c r="B289" s="171"/>
      <c r="C289" s="171"/>
      <c r="D289" s="171"/>
      <c r="E289" s="171"/>
      <c r="F289" s="171"/>
      <c r="G289" s="973"/>
      <c r="H289" s="171"/>
    </row>
    <row r="290" spans="1:8" hidden="1" x14ac:dyDescent="0.35">
      <c r="A290" s="153">
        <f>A288+3</f>
        <v>41799</v>
      </c>
      <c r="B290" s="182" t="s">
        <v>8</v>
      </c>
      <c r="C290" s="179" t="s">
        <v>7</v>
      </c>
      <c r="D290" s="180" t="s">
        <v>6</v>
      </c>
      <c r="E290" s="157"/>
      <c r="F290" s="157"/>
      <c r="G290" s="976" t="s">
        <v>169</v>
      </c>
      <c r="H290" s="174" t="s">
        <v>6</v>
      </c>
    </row>
    <row r="291" spans="1:8" hidden="1" x14ac:dyDescent="0.35">
      <c r="A291" s="159">
        <f>A290+1</f>
        <v>41800</v>
      </c>
      <c r="B291" s="177" t="s">
        <v>4</v>
      </c>
      <c r="C291" s="181" t="s">
        <v>6</v>
      </c>
      <c r="D291" s="186" t="s">
        <v>8</v>
      </c>
      <c r="E291" s="163"/>
      <c r="F291" s="163"/>
      <c r="G291" s="971" t="s">
        <v>73</v>
      </c>
      <c r="H291" s="164"/>
    </row>
    <row r="292" spans="1:8" hidden="1" x14ac:dyDescent="0.35">
      <c r="A292" s="159">
        <f>A291+1</f>
        <v>41801</v>
      </c>
      <c r="B292" s="177" t="s">
        <v>7</v>
      </c>
      <c r="C292" s="181" t="s">
        <v>4</v>
      </c>
      <c r="D292" s="186" t="s">
        <v>6</v>
      </c>
      <c r="E292" s="163"/>
      <c r="F292" s="163"/>
      <c r="G292" s="971" t="s">
        <v>73</v>
      </c>
      <c r="H292" s="164"/>
    </row>
    <row r="293" spans="1:8" hidden="1" x14ac:dyDescent="0.35">
      <c r="A293" s="159">
        <f>A292+1</f>
        <v>41802</v>
      </c>
      <c r="B293" s="177" t="s">
        <v>6</v>
      </c>
      <c r="C293" s="181" t="s">
        <v>7</v>
      </c>
      <c r="D293" s="186" t="s">
        <v>4</v>
      </c>
      <c r="E293" s="163"/>
      <c r="F293" s="163"/>
      <c r="G293" s="977" t="s">
        <v>170</v>
      </c>
      <c r="H293" s="164"/>
    </row>
    <row r="294" spans="1:8" ht="15" hidden="1" thickBot="1" x14ac:dyDescent="0.4">
      <c r="A294" s="173">
        <f>A293+1</f>
        <v>41803</v>
      </c>
      <c r="B294" s="175" t="s">
        <v>8</v>
      </c>
      <c r="C294" s="176" t="s">
        <v>4</v>
      </c>
      <c r="D294" s="187" t="s">
        <v>6</v>
      </c>
      <c r="E294" s="169"/>
      <c r="F294" s="169"/>
      <c r="G294" s="978" t="s">
        <v>170</v>
      </c>
      <c r="H294" s="170"/>
    </row>
    <row r="295" spans="1:8" ht="15" hidden="1" thickBot="1" x14ac:dyDescent="0.4">
      <c r="B295" s="171"/>
      <c r="C295" s="171"/>
      <c r="D295" s="171"/>
    </row>
    <row r="296" spans="1:8" hidden="1" x14ac:dyDescent="0.35">
      <c r="A296" s="153">
        <f>A294+3</f>
        <v>41806</v>
      </c>
      <c r="B296" s="182" t="s">
        <v>8</v>
      </c>
      <c r="C296" s="179" t="s">
        <v>6</v>
      </c>
      <c r="D296" s="180" t="s">
        <v>7</v>
      </c>
      <c r="E296" s="157"/>
      <c r="F296" s="157"/>
      <c r="G296" s="970"/>
      <c r="H296" s="174" t="s">
        <v>8</v>
      </c>
    </row>
    <row r="297" spans="1:8" hidden="1" x14ac:dyDescent="0.35">
      <c r="A297" s="159">
        <f>A296+1</f>
        <v>41807</v>
      </c>
      <c r="B297" s="177" t="s">
        <v>4</v>
      </c>
      <c r="C297" s="181" t="s">
        <v>7</v>
      </c>
      <c r="D297" s="186" t="s">
        <v>8</v>
      </c>
      <c r="E297" s="163"/>
      <c r="F297" s="163"/>
      <c r="G297" s="971"/>
      <c r="H297" s="164"/>
    </row>
    <row r="298" spans="1:8" hidden="1" x14ac:dyDescent="0.35">
      <c r="A298" s="159">
        <f>A297+1</f>
        <v>41808</v>
      </c>
      <c r="B298" s="177" t="s">
        <v>7</v>
      </c>
      <c r="C298" s="181" t="s">
        <v>4</v>
      </c>
      <c r="D298" s="186" t="s">
        <v>6</v>
      </c>
      <c r="E298" s="163"/>
      <c r="F298" s="163"/>
      <c r="G298" s="977" t="s">
        <v>76</v>
      </c>
      <c r="H298" s="164"/>
    </row>
    <row r="299" spans="1:8" hidden="1" x14ac:dyDescent="0.35">
      <c r="A299" s="159">
        <f>A298+1</f>
        <v>41809</v>
      </c>
      <c r="B299" s="177" t="s">
        <v>6</v>
      </c>
      <c r="C299" s="181" t="s">
        <v>4</v>
      </c>
      <c r="D299" s="186" t="s">
        <v>7</v>
      </c>
      <c r="E299" s="163"/>
      <c r="F299" s="163"/>
      <c r="G299" s="977" t="s">
        <v>76</v>
      </c>
      <c r="H299" s="164"/>
    </row>
    <row r="300" spans="1:8" ht="15" hidden="1" thickBot="1" x14ac:dyDescent="0.4">
      <c r="A300" s="173">
        <f>A299+1</f>
        <v>41810</v>
      </c>
      <c r="B300" s="175" t="s">
        <v>8</v>
      </c>
      <c r="C300" s="176" t="s">
        <v>6</v>
      </c>
      <c r="D300" s="187" t="s">
        <v>4</v>
      </c>
      <c r="E300" s="169"/>
      <c r="F300" s="169"/>
      <c r="G300" s="978" t="s">
        <v>175</v>
      </c>
      <c r="H300" s="170"/>
    </row>
    <row r="301" spans="1:8" ht="15" hidden="1" thickBot="1" x14ac:dyDescent="0.4"/>
    <row r="302" spans="1:8" hidden="1" x14ac:dyDescent="0.35">
      <c r="A302" s="153">
        <f>A300+3</f>
        <v>41813</v>
      </c>
      <c r="B302" s="182" t="s">
        <v>7</v>
      </c>
      <c r="C302" s="155" t="s">
        <v>8</v>
      </c>
      <c r="D302" s="156" t="s">
        <v>4</v>
      </c>
      <c r="E302" s="157"/>
      <c r="F302" s="157"/>
      <c r="G302" s="976" t="s">
        <v>174</v>
      </c>
      <c r="H302" s="174" t="s">
        <v>8</v>
      </c>
    </row>
    <row r="303" spans="1:8" hidden="1" x14ac:dyDescent="0.35">
      <c r="A303" s="159">
        <f>A302+1</f>
        <v>41814</v>
      </c>
      <c r="B303" s="177" t="s">
        <v>8</v>
      </c>
      <c r="C303" s="181" t="s">
        <v>4</v>
      </c>
      <c r="D303" s="186" t="s">
        <v>7</v>
      </c>
      <c r="E303" s="163"/>
      <c r="F303" s="163"/>
      <c r="G303" s="977" t="s">
        <v>6</v>
      </c>
      <c r="H303" s="164"/>
    </row>
    <row r="304" spans="1:8" hidden="1" x14ac:dyDescent="0.35">
      <c r="A304" s="159">
        <f>A303+1</f>
        <v>41815</v>
      </c>
      <c r="B304" s="177" t="s">
        <v>4</v>
      </c>
      <c r="C304" s="181" t="s">
        <v>7</v>
      </c>
      <c r="D304" s="162" t="s">
        <v>8</v>
      </c>
      <c r="E304" s="163"/>
      <c r="F304" s="163"/>
      <c r="G304" s="971"/>
      <c r="H304" s="164"/>
    </row>
    <row r="305" spans="1:8" hidden="1" x14ac:dyDescent="0.35">
      <c r="A305" s="159">
        <f>A304+1</f>
        <v>41816</v>
      </c>
      <c r="B305" s="160" t="s">
        <v>8</v>
      </c>
      <c r="C305" s="181" t="s">
        <v>7</v>
      </c>
      <c r="D305" s="186" t="s">
        <v>4</v>
      </c>
      <c r="E305" s="163"/>
      <c r="F305" s="163"/>
      <c r="G305" s="971"/>
      <c r="H305" s="164"/>
    </row>
    <row r="306" spans="1:8" ht="15" hidden="1" thickBot="1" x14ac:dyDescent="0.4">
      <c r="A306" s="173">
        <f>A305+1</f>
        <v>41817</v>
      </c>
      <c r="B306" s="175" t="s">
        <v>6</v>
      </c>
      <c r="C306" s="176" t="s">
        <v>8</v>
      </c>
      <c r="D306" s="187" t="s">
        <v>7</v>
      </c>
      <c r="E306" s="169"/>
      <c r="F306" s="169"/>
      <c r="G306" s="972"/>
      <c r="H306" s="170"/>
    </row>
    <row r="307" spans="1:8" ht="15" hidden="1" thickBot="1" x14ac:dyDescent="0.4">
      <c r="A307" s="171"/>
      <c r="B307" s="171"/>
      <c r="C307" s="171"/>
      <c r="D307" s="171"/>
      <c r="E307" s="171"/>
      <c r="F307" s="171"/>
      <c r="G307" s="973"/>
      <c r="H307" s="171"/>
    </row>
    <row r="308" spans="1:8" hidden="1" x14ac:dyDescent="0.35">
      <c r="A308" s="153">
        <f>A306+3</f>
        <v>41820</v>
      </c>
      <c r="B308" s="154" t="s">
        <v>6</v>
      </c>
      <c r="C308" s="179" t="s">
        <v>8</v>
      </c>
      <c r="D308" s="180" t="s">
        <v>7</v>
      </c>
      <c r="E308" s="157"/>
      <c r="F308" s="157"/>
      <c r="G308" s="976" t="s">
        <v>171</v>
      </c>
      <c r="H308" s="174" t="s">
        <v>6</v>
      </c>
    </row>
    <row r="309" spans="1:8" hidden="1" x14ac:dyDescent="0.35">
      <c r="A309" s="159">
        <f>A308+1</f>
        <v>41821</v>
      </c>
      <c r="B309" s="160" t="s">
        <v>7</v>
      </c>
      <c r="C309" s="181" t="s">
        <v>8</v>
      </c>
      <c r="D309" s="186" t="s">
        <v>6</v>
      </c>
      <c r="E309" s="163"/>
      <c r="F309" s="163"/>
      <c r="G309" s="977" t="s">
        <v>171</v>
      </c>
      <c r="H309" s="164"/>
    </row>
    <row r="310" spans="1:8" hidden="1" x14ac:dyDescent="0.35">
      <c r="A310" s="159">
        <f>A309+1</f>
        <v>41822</v>
      </c>
      <c r="B310" s="177" t="s">
        <v>6</v>
      </c>
      <c r="C310" s="161" t="s">
        <v>7</v>
      </c>
      <c r="D310" s="186" t="s">
        <v>8</v>
      </c>
      <c r="E310" s="163"/>
      <c r="F310" s="163"/>
      <c r="G310" s="977" t="s">
        <v>171</v>
      </c>
      <c r="H310" s="164"/>
    </row>
    <row r="311" spans="1:8" hidden="1" x14ac:dyDescent="0.35">
      <c r="A311" s="159">
        <f>A310+1</f>
        <v>41823</v>
      </c>
      <c r="B311" s="160" t="s">
        <v>8</v>
      </c>
      <c r="C311" s="181" t="s">
        <v>6</v>
      </c>
      <c r="D311" s="162" t="s">
        <v>7</v>
      </c>
      <c r="E311" s="163"/>
      <c r="F311" s="163"/>
      <c r="G311" s="977" t="s">
        <v>172</v>
      </c>
      <c r="H311" s="164"/>
    </row>
    <row r="312" spans="1:8" ht="15" hidden="1" thickBot="1" x14ac:dyDescent="0.4">
      <c r="A312" s="394">
        <f>A311+1</f>
        <v>41824</v>
      </c>
      <c r="B312" s="395"/>
      <c r="C312" s="395"/>
      <c r="D312" s="395"/>
      <c r="E312" s="396"/>
      <c r="F312" s="396"/>
      <c r="G312" s="979" t="s">
        <v>173</v>
      </c>
      <c r="H312" s="398"/>
    </row>
    <row r="313" spans="1:8" ht="15" hidden="1" thickBot="1" x14ac:dyDescent="0.4">
      <c r="B313" s="171"/>
      <c r="C313" s="171"/>
      <c r="D313" s="171"/>
    </row>
    <row r="314" spans="1:8" hidden="1" x14ac:dyDescent="0.35">
      <c r="A314" s="153">
        <f>A312+3</f>
        <v>41827</v>
      </c>
      <c r="B314" s="182" t="s">
        <v>8</v>
      </c>
      <c r="C314" s="179" t="s">
        <v>7</v>
      </c>
      <c r="D314" s="180" t="s">
        <v>6</v>
      </c>
      <c r="E314" s="157"/>
      <c r="F314" s="157"/>
      <c r="G314" s="976" t="s">
        <v>85</v>
      </c>
      <c r="H314" s="174" t="s">
        <v>8</v>
      </c>
    </row>
    <row r="315" spans="1:8" hidden="1" x14ac:dyDescent="0.35">
      <c r="A315" s="159">
        <f>A314+1</f>
        <v>41828</v>
      </c>
      <c r="B315" s="177" t="s">
        <v>4</v>
      </c>
      <c r="C315" s="181" t="s">
        <v>6</v>
      </c>
      <c r="D315" s="186" t="s">
        <v>8</v>
      </c>
      <c r="E315" s="163"/>
      <c r="F315" s="163"/>
      <c r="G315" s="971"/>
      <c r="H315" s="164"/>
    </row>
    <row r="316" spans="1:8" hidden="1" x14ac:dyDescent="0.35">
      <c r="A316" s="159">
        <f>A315+1</f>
        <v>41829</v>
      </c>
      <c r="B316" s="177" t="s">
        <v>7</v>
      </c>
      <c r="C316" s="181" t="s">
        <v>4</v>
      </c>
      <c r="D316" s="186" t="s">
        <v>6</v>
      </c>
      <c r="E316" s="163"/>
      <c r="F316" s="163"/>
      <c r="G316" s="977" t="s">
        <v>130</v>
      </c>
      <c r="H316" s="164"/>
    </row>
    <row r="317" spans="1:8" hidden="1" x14ac:dyDescent="0.35">
      <c r="A317" s="159">
        <f>A316+1</f>
        <v>41830</v>
      </c>
      <c r="B317" s="177" t="s">
        <v>6</v>
      </c>
      <c r="C317" s="181" t="s">
        <v>7</v>
      </c>
      <c r="D317" s="186" t="s">
        <v>4</v>
      </c>
      <c r="E317" s="163"/>
      <c r="F317" s="163"/>
      <c r="G317" s="977" t="s">
        <v>130</v>
      </c>
      <c r="H317" s="164"/>
    </row>
    <row r="318" spans="1:8" ht="15" hidden="1" thickBot="1" x14ac:dyDescent="0.4">
      <c r="A318" s="173">
        <f>A317+1</f>
        <v>41831</v>
      </c>
      <c r="B318" s="175" t="s">
        <v>8</v>
      </c>
      <c r="C318" s="176" t="s">
        <v>4</v>
      </c>
      <c r="D318" s="187" t="s">
        <v>6</v>
      </c>
      <c r="E318" s="169"/>
      <c r="F318" s="169"/>
      <c r="G318" s="978" t="s">
        <v>130</v>
      </c>
      <c r="H318" s="170"/>
    </row>
    <row r="319" spans="1:8" ht="15" hidden="1" thickBot="1" x14ac:dyDescent="0.4">
      <c r="B319" s="171"/>
      <c r="C319" s="171"/>
      <c r="D319" s="171"/>
    </row>
    <row r="320" spans="1:8" hidden="1" x14ac:dyDescent="0.35">
      <c r="A320" s="153">
        <f>A318+3</f>
        <v>41834</v>
      </c>
      <c r="B320" s="182" t="s">
        <v>4</v>
      </c>
      <c r="C320" s="179" t="s">
        <v>6</v>
      </c>
      <c r="D320" s="180" t="s">
        <v>8</v>
      </c>
      <c r="E320" s="157"/>
      <c r="F320" s="157"/>
      <c r="G320" s="976" t="s">
        <v>177</v>
      </c>
      <c r="H320" s="174" t="s">
        <v>4</v>
      </c>
    </row>
    <row r="321" spans="1:8" hidden="1" x14ac:dyDescent="0.35">
      <c r="A321" s="159">
        <f>A320+1</f>
        <v>41835</v>
      </c>
      <c r="B321" s="177" t="s">
        <v>6</v>
      </c>
      <c r="C321" s="181" t="s">
        <v>8</v>
      </c>
      <c r="D321" s="186" t="s">
        <v>4</v>
      </c>
      <c r="E321" s="163"/>
      <c r="F321" s="163"/>
      <c r="G321" s="977" t="s">
        <v>176</v>
      </c>
      <c r="H321" s="164"/>
    </row>
    <row r="322" spans="1:8" hidden="1" x14ac:dyDescent="0.35">
      <c r="A322" s="159">
        <f>A321+1</f>
        <v>41836</v>
      </c>
      <c r="B322" s="177" t="s">
        <v>8</v>
      </c>
      <c r="C322" s="181" t="s">
        <v>4</v>
      </c>
      <c r="D322" s="186" t="s">
        <v>6</v>
      </c>
      <c r="E322" s="163"/>
      <c r="F322" s="163"/>
      <c r="G322" s="977" t="s">
        <v>176</v>
      </c>
      <c r="H322" s="164"/>
    </row>
    <row r="323" spans="1:8" hidden="1" x14ac:dyDescent="0.35">
      <c r="A323" s="159">
        <f>A322+1</f>
        <v>41837</v>
      </c>
      <c r="B323" s="177" t="s">
        <v>6</v>
      </c>
      <c r="C323" s="181" t="s">
        <v>4</v>
      </c>
      <c r="D323" s="186" t="s">
        <v>8</v>
      </c>
      <c r="E323" s="163"/>
      <c r="F323" s="163"/>
      <c r="G323" s="977" t="s">
        <v>179</v>
      </c>
      <c r="H323" s="164"/>
    </row>
    <row r="324" spans="1:8" ht="15" hidden="1" thickBot="1" x14ac:dyDescent="0.4">
      <c r="A324" s="173">
        <f>A323+1</f>
        <v>41838</v>
      </c>
      <c r="B324" s="175" t="s">
        <v>4</v>
      </c>
      <c r="C324" s="176" t="s">
        <v>6</v>
      </c>
      <c r="D324" s="187" t="s">
        <v>8</v>
      </c>
      <c r="E324" s="169"/>
      <c r="F324" s="169"/>
      <c r="G324" s="978" t="s">
        <v>180</v>
      </c>
      <c r="H324" s="170"/>
    </row>
    <row r="325" spans="1:8" ht="15" hidden="1" thickBot="1" x14ac:dyDescent="0.4">
      <c r="A325" s="171"/>
      <c r="B325" s="171"/>
      <c r="C325" s="171"/>
      <c r="D325" s="171"/>
      <c r="E325" s="171"/>
      <c r="F325" s="171"/>
      <c r="G325" s="973"/>
      <c r="H325" s="171"/>
    </row>
    <row r="326" spans="1:8" hidden="1" x14ac:dyDescent="0.35">
      <c r="A326" s="153">
        <f>A324+3</f>
        <v>41841</v>
      </c>
      <c r="B326" s="154" t="s">
        <v>6</v>
      </c>
      <c r="C326" s="155" t="s">
        <v>8</v>
      </c>
      <c r="D326" s="156" t="s">
        <v>4</v>
      </c>
      <c r="E326" s="157"/>
      <c r="F326" s="157"/>
      <c r="G326" s="970"/>
      <c r="H326" s="174" t="s">
        <v>4</v>
      </c>
    </row>
    <row r="327" spans="1:8" hidden="1" x14ac:dyDescent="0.35">
      <c r="A327" s="159">
        <f>A326+1</f>
        <v>41842</v>
      </c>
      <c r="B327" s="160" t="s">
        <v>7</v>
      </c>
      <c r="C327" s="181" t="s">
        <v>4</v>
      </c>
      <c r="D327" s="162" t="s">
        <v>6</v>
      </c>
      <c r="E327" s="163"/>
      <c r="F327" s="163"/>
      <c r="G327" s="971"/>
      <c r="H327" s="164"/>
    </row>
    <row r="328" spans="1:8" hidden="1" x14ac:dyDescent="0.35">
      <c r="A328" s="159">
        <f>A327+1</f>
        <v>41843</v>
      </c>
      <c r="B328" s="177" t="s">
        <v>4</v>
      </c>
      <c r="C328" s="181" t="s">
        <v>7</v>
      </c>
      <c r="D328" s="162" t="s">
        <v>8</v>
      </c>
      <c r="E328" s="163"/>
      <c r="F328" s="163"/>
      <c r="G328" s="971"/>
      <c r="H328" s="164"/>
    </row>
    <row r="329" spans="1:8" hidden="1" x14ac:dyDescent="0.35">
      <c r="A329" s="159">
        <f>A328+1</f>
        <v>41844</v>
      </c>
      <c r="B329" s="160" t="s">
        <v>8</v>
      </c>
      <c r="C329" s="181" t="s">
        <v>7</v>
      </c>
      <c r="D329" s="186" t="s">
        <v>4</v>
      </c>
      <c r="E329" s="163"/>
      <c r="F329" s="163"/>
      <c r="G329" s="971" t="s">
        <v>76</v>
      </c>
      <c r="H329" s="164"/>
    </row>
    <row r="330" spans="1:8" ht="15" hidden="1" thickBot="1" x14ac:dyDescent="0.4">
      <c r="A330" s="173">
        <f>A329+1</f>
        <v>41845</v>
      </c>
      <c r="B330" s="175" t="s">
        <v>6</v>
      </c>
      <c r="C330" s="176" t="s">
        <v>8</v>
      </c>
      <c r="D330" s="187" t="s">
        <v>7</v>
      </c>
      <c r="E330" s="169"/>
      <c r="F330" s="169"/>
      <c r="G330" s="972" t="s">
        <v>181</v>
      </c>
      <c r="H330" s="170"/>
    </row>
    <row r="331" spans="1:8" ht="15" hidden="1" thickBot="1" x14ac:dyDescent="0.4">
      <c r="A331" s="171"/>
      <c r="B331" s="171"/>
      <c r="C331" s="171"/>
      <c r="D331" s="171"/>
      <c r="E331" s="171"/>
      <c r="F331" s="171"/>
      <c r="G331" s="973"/>
      <c r="H331" s="171"/>
    </row>
    <row r="332" spans="1:8" hidden="1" x14ac:dyDescent="0.35">
      <c r="A332" s="153">
        <f>A330+3</f>
        <v>41848</v>
      </c>
      <c r="B332" s="154" t="s">
        <v>6</v>
      </c>
      <c r="C332" s="179" t="s">
        <v>4</v>
      </c>
      <c r="D332" s="180" t="s">
        <v>8</v>
      </c>
      <c r="E332" s="399"/>
      <c r="F332" s="399"/>
      <c r="G332" s="970" t="s">
        <v>76</v>
      </c>
      <c r="H332" s="174" t="s">
        <v>6</v>
      </c>
    </row>
    <row r="333" spans="1:8" hidden="1" x14ac:dyDescent="0.35">
      <c r="A333" s="159">
        <f>A332+1</f>
        <v>41849</v>
      </c>
      <c r="B333" s="160" t="s">
        <v>7</v>
      </c>
      <c r="C333" s="181" t="s">
        <v>8</v>
      </c>
      <c r="D333" s="186" t="s">
        <v>6</v>
      </c>
      <c r="E333" s="400"/>
      <c r="F333" s="400"/>
      <c r="G333" s="971" t="s">
        <v>76</v>
      </c>
      <c r="H333" s="164"/>
    </row>
    <row r="334" spans="1:8" hidden="1" x14ac:dyDescent="0.35">
      <c r="A334" s="159">
        <f>A333+1</f>
        <v>41850</v>
      </c>
      <c r="B334" s="177" t="s">
        <v>4</v>
      </c>
      <c r="C334" s="161" t="s">
        <v>7</v>
      </c>
      <c r="D334" s="186" t="s">
        <v>8</v>
      </c>
      <c r="E334" s="400"/>
      <c r="F334" s="400"/>
      <c r="G334" s="971" t="s">
        <v>76</v>
      </c>
      <c r="H334" s="164"/>
    </row>
    <row r="335" spans="1:8" hidden="1" x14ac:dyDescent="0.35">
      <c r="A335" s="159">
        <f>A334+1</f>
        <v>41851</v>
      </c>
      <c r="B335" s="160" t="s">
        <v>8</v>
      </c>
      <c r="C335" s="181" t="s">
        <v>4</v>
      </c>
      <c r="D335" s="162" t="s">
        <v>7</v>
      </c>
      <c r="E335" s="400"/>
      <c r="F335" s="400"/>
      <c r="G335" s="971"/>
      <c r="H335" s="164"/>
    </row>
    <row r="336" spans="1:8" ht="15" hidden="1" thickBot="1" x14ac:dyDescent="0.4">
      <c r="A336" s="173">
        <f>A335+1</f>
        <v>41852</v>
      </c>
      <c r="B336" s="175" t="s">
        <v>6</v>
      </c>
      <c r="C336" s="176" t="s">
        <v>7</v>
      </c>
      <c r="D336" s="168" t="s">
        <v>8</v>
      </c>
      <c r="E336" s="401"/>
      <c r="F336" s="401"/>
      <c r="G336" s="972" t="s">
        <v>184</v>
      </c>
      <c r="H336" s="170"/>
    </row>
    <row r="337" spans="1:8" ht="15" hidden="1" thickBot="1" x14ac:dyDescent="0.4">
      <c r="B337" s="171"/>
      <c r="C337" s="171"/>
      <c r="D337" s="171"/>
    </row>
    <row r="338" spans="1:8" hidden="1" x14ac:dyDescent="0.35">
      <c r="A338" s="153">
        <f>A336+3</f>
        <v>41855</v>
      </c>
      <c r="B338" s="182" t="s">
        <v>4</v>
      </c>
      <c r="C338" s="179" t="s">
        <v>7</v>
      </c>
      <c r="D338" s="180" t="s">
        <v>76</v>
      </c>
      <c r="E338" s="399"/>
      <c r="F338" s="399"/>
      <c r="G338" s="970" t="s">
        <v>8</v>
      </c>
      <c r="H338" s="174" t="s">
        <v>4</v>
      </c>
    </row>
    <row r="339" spans="1:8" hidden="1" x14ac:dyDescent="0.35">
      <c r="A339" s="159">
        <f>A338+1</f>
        <v>41856</v>
      </c>
      <c r="B339" s="177" t="s">
        <v>76</v>
      </c>
      <c r="C339" s="181" t="s">
        <v>4</v>
      </c>
      <c r="D339" s="186" t="s">
        <v>7</v>
      </c>
      <c r="E339" s="400"/>
      <c r="F339" s="400"/>
      <c r="G339" s="971" t="s">
        <v>8</v>
      </c>
      <c r="H339" s="164"/>
    </row>
    <row r="340" spans="1:8" hidden="1" x14ac:dyDescent="0.35">
      <c r="A340" s="159">
        <f>A339+1</f>
        <v>41857</v>
      </c>
      <c r="B340" s="177" t="s">
        <v>7</v>
      </c>
      <c r="C340" s="181" t="s">
        <v>76</v>
      </c>
      <c r="D340" s="186" t="s">
        <v>4</v>
      </c>
      <c r="E340" s="400"/>
      <c r="F340" s="400"/>
      <c r="G340" s="971" t="s">
        <v>8</v>
      </c>
      <c r="H340" s="164"/>
    </row>
    <row r="341" spans="1:8" hidden="1" x14ac:dyDescent="0.35">
      <c r="A341" s="159">
        <f>A340+1</f>
        <v>41858</v>
      </c>
      <c r="B341" s="177" t="s">
        <v>4</v>
      </c>
      <c r="C341" s="181" t="s">
        <v>7</v>
      </c>
      <c r="D341" s="186" t="s">
        <v>76</v>
      </c>
      <c r="E341" s="400"/>
      <c r="F341" s="400"/>
      <c r="G341" s="971" t="s">
        <v>8</v>
      </c>
      <c r="H341" s="164"/>
    </row>
    <row r="342" spans="1:8" ht="15" hidden="1" thickBot="1" x14ac:dyDescent="0.4">
      <c r="A342" s="173">
        <f>A341+1</f>
        <v>41859</v>
      </c>
      <c r="B342" s="175" t="s">
        <v>76</v>
      </c>
      <c r="C342" s="176" t="s">
        <v>4</v>
      </c>
      <c r="D342" s="187" t="s">
        <v>7</v>
      </c>
      <c r="E342" s="401"/>
      <c r="F342" s="401"/>
      <c r="G342" s="972" t="s">
        <v>8</v>
      </c>
      <c r="H342" s="170"/>
    </row>
    <row r="343" spans="1:8" ht="15" hidden="1" thickBot="1" x14ac:dyDescent="0.4">
      <c r="B343" s="171"/>
      <c r="C343" s="171"/>
      <c r="D343" s="171"/>
    </row>
    <row r="344" spans="1:8" hidden="1" x14ac:dyDescent="0.35">
      <c r="A344" s="153">
        <f>A342+3</f>
        <v>41862</v>
      </c>
      <c r="B344" s="182" t="s">
        <v>7</v>
      </c>
      <c r="C344" s="179" t="s">
        <v>76</v>
      </c>
      <c r="D344" s="180" t="s">
        <v>4</v>
      </c>
      <c r="E344" s="399"/>
      <c r="F344" s="399"/>
      <c r="G344" s="970" t="s">
        <v>8</v>
      </c>
      <c r="H344" s="174" t="s">
        <v>7</v>
      </c>
    </row>
    <row r="345" spans="1:8" hidden="1" x14ac:dyDescent="0.35">
      <c r="A345" s="159">
        <f>A344+1</f>
        <v>41863</v>
      </c>
      <c r="B345" s="177" t="s">
        <v>4</v>
      </c>
      <c r="C345" s="181" t="s">
        <v>7</v>
      </c>
      <c r="D345" s="186" t="s">
        <v>8</v>
      </c>
      <c r="E345" s="400" t="s">
        <v>76</v>
      </c>
      <c r="F345" s="400"/>
      <c r="G345" s="971"/>
      <c r="H345" s="164"/>
    </row>
    <row r="346" spans="1:8" hidden="1" x14ac:dyDescent="0.35">
      <c r="A346" s="159">
        <f>A345+1</f>
        <v>41864</v>
      </c>
      <c r="B346" s="177" t="s">
        <v>8</v>
      </c>
      <c r="C346" s="181" t="s">
        <v>4</v>
      </c>
      <c r="D346" s="186" t="s">
        <v>7</v>
      </c>
      <c r="E346" s="400" t="s">
        <v>76</v>
      </c>
      <c r="F346" s="400"/>
      <c r="G346" s="971"/>
      <c r="H346" s="164"/>
    </row>
    <row r="347" spans="1:8" hidden="1" x14ac:dyDescent="0.35">
      <c r="A347" s="159">
        <f>A346+1</f>
        <v>41865</v>
      </c>
      <c r="B347" s="177" t="s">
        <v>7</v>
      </c>
      <c r="C347" s="181" t="s">
        <v>8</v>
      </c>
      <c r="D347" s="186" t="s">
        <v>4</v>
      </c>
      <c r="E347" s="400" t="s">
        <v>76</v>
      </c>
      <c r="F347" s="400"/>
      <c r="G347" s="971"/>
      <c r="H347" s="164"/>
    </row>
    <row r="348" spans="1:8" ht="15" hidden="1" thickBot="1" x14ac:dyDescent="0.4">
      <c r="A348" s="159">
        <f>A347+1</f>
        <v>41866</v>
      </c>
      <c r="B348" s="175" t="s">
        <v>4</v>
      </c>
      <c r="C348" s="176" t="s">
        <v>7</v>
      </c>
      <c r="D348" s="187" t="s">
        <v>8</v>
      </c>
      <c r="E348" s="401" t="s">
        <v>76</v>
      </c>
      <c r="F348" s="401"/>
      <c r="G348" s="972"/>
      <c r="H348" s="170"/>
    </row>
    <row r="349" spans="1:8" ht="15" hidden="1" thickBot="1" x14ac:dyDescent="0.4">
      <c r="A349" s="171"/>
      <c r="B349" s="171"/>
      <c r="C349" s="171"/>
      <c r="D349" s="171"/>
      <c r="E349" s="171"/>
      <c r="F349" s="171"/>
      <c r="G349" s="973"/>
      <c r="H349" s="171"/>
    </row>
    <row r="350" spans="1:8" hidden="1" x14ac:dyDescent="0.35">
      <c r="A350" s="153">
        <f>A348+3</f>
        <v>41869</v>
      </c>
      <c r="B350" s="182" t="s">
        <v>7</v>
      </c>
      <c r="C350" s="155" t="s">
        <v>8</v>
      </c>
      <c r="D350" s="156" t="s">
        <v>4</v>
      </c>
      <c r="E350" s="399" t="s">
        <v>76</v>
      </c>
      <c r="F350" s="399"/>
      <c r="G350" s="970" t="s">
        <v>75</v>
      </c>
      <c r="H350" s="174" t="s">
        <v>8</v>
      </c>
    </row>
    <row r="351" spans="1:8" hidden="1" x14ac:dyDescent="0.35">
      <c r="A351" s="159">
        <f>A350+1</f>
        <v>41870</v>
      </c>
      <c r="B351" s="177" t="s">
        <v>4</v>
      </c>
      <c r="C351" s="181" t="s">
        <v>7</v>
      </c>
      <c r="D351" s="186" t="s">
        <v>8</v>
      </c>
      <c r="E351" s="400" t="s">
        <v>76</v>
      </c>
      <c r="F351" s="400"/>
      <c r="G351" s="971" t="s">
        <v>75</v>
      </c>
      <c r="H351" s="164"/>
    </row>
    <row r="352" spans="1:8" hidden="1" x14ac:dyDescent="0.35">
      <c r="A352" s="159">
        <f>A351+1</f>
        <v>41871</v>
      </c>
      <c r="B352" s="177" t="s">
        <v>8</v>
      </c>
      <c r="C352" s="181" t="s">
        <v>4</v>
      </c>
      <c r="D352" s="186" t="s">
        <v>7</v>
      </c>
      <c r="E352" s="400" t="s">
        <v>76</v>
      </c>
      <c r="F352" s="400"/>
      <c r="G352" s="971" t="s">
        <v>183</v>
      </c>
      <c r="H352" s="164"/>
    </row>
    <row r="353" spans="1:8" hidden="1" x14ac:dyDescent="0.35">
      <c r="A353" s="159">
        <f>A352+1</f>
        <v>41872</v>
      </c>
      <c r="B353" s="177" t="s">
        <v>7</v>
      </c>
      <c r="C353" s="181" t="s">
        <v>8</v>
      </c>
      <c r="D353" s="186" t="s">
        <v>4</v>
      </c>
      <c r="E353" s="400" t="s">
        <v>76</v>
      </c>
      <c r="F353" s="400"/>
      <c r="G353" s="971" t="s">
        <v>183</v>
      </c>
      <c r="H353" s="164"/>
    </row>
    <row r="354" spans="1:8" ht="15" hidden="1" thickBot="1" x14ac:dyDescent="0.4">
      <c r="A354" s="173">
        <f>A353+1</f>
        <v>41873</v>
      </c>
      <c r="B354" s="175" t="s">
        <v>4</v>
      </c>
      <c r="C354" s="176" t="s">
        <v>7</v>
      </c>
      <c r="D354" s="187" t="s">
        <v>8</v>
      </c>
      <c r="E354" s="401" t="s">
        <v>76</v>
      </c>
      <c r="F354" s="401"/>
      <c r="G354" s="972" t="s">
        <v>182</v>
      </c>
      <c r="H354" s="170"/>
    </row>
    <row r="355" spans="1:8" ht="15" hidden="1" thickBot="1" x14ac:dyDescent="0.4">
      <c r="B355" s="171"/>
      <c r="C355" s="171"/>
      <c r="D355" s="171"/>
    </row>
    <row r="356" spans="1:8" hidden="1" x14ac:dyDescent="0.35">
      <c r="A356" s="153">
        <f>A354+3</f>
        <v>41876</v>
      </c>
      <c r="B356" s="182" t="s">
        <v>8</v>
      </c>
      <c r="C356" s="179" t="s">
        <v>4</v>
      </c>
      <c r="D356" s="180" t="s">
        <v>7</v>
      </c>
      <c r="E356" s="403" t="s">
        <v>76</v>
      </c>
      <c r="F356" s="742"/>
      <c r="G356" s="970" t="s">
        <v>130</v>
      </c>
      <c r="H356" s="174" t="s">
        <v>7</v>
      </c>
    </row>
    <row r="357" spans="1:8" hidden="1" x14ac:dyDescent="0.35">
      <c r="A357" s="159">
        <f>A356+1</f>
        <v>41877</v>
      </c>
      <c r="B357" s="160" t="s">
        <v>7</v>
      </c>
      <c r="C357" s="181" t="s">
        <v>8</v>
      </c>
      <c r="D357" s="186" t="s">
        <v>4</v>
      </c>
      <c r="E357" s="402" t="s">
        <v>76</v>
      </c>
      <c r="F357" s="400"/>
      <c r="G357" s="971" t="s">
        <v>130</v>
      </c>
      <c r="H357" s="164"/>
    </row>
    <row r="358" spans="1:8" hidden="1" x14ac:dyDescent="0.35">
      <c r="A358" s="159">
        <f>A357+1</f>
        <v>41878</v>
      </c>
      <c r="B358" s="177" t="s">
        <v>4</v>
      </c>
      <c r="C358" s="181" t="s">
        <v>7</v>
      </c>
      <c r="D358" s="186" t="s">
        <v>8</v>
      </c>
      <c r="E358" s="402" t="s">
        <v>76</v>
      </c>
      <c r="F358" s="400"/>
      <c r="G358" s="971" t="s">
        <v>130</v>
      </c>
      <c r="H358" s="164"/>
    </row>
    <row r="359" spans="1:8" hidden="1" x14ac:dyDescent="0.35">
      <c r="A359" s="159">
        <f>A358+1</f>
        <v>41879</v>
      </c>
      <c r="B359" s="160" t="s">
        <v>8</v>
      </c>
      <c r="C359" s="181" t="s">
        <v>4</v>
      </c>
      <c r="D359" s="186" t="s">
        <v>7</v>
      </c>
      <c r="E359" s="402" t="s">
        <v>76</v>
      </c>
      <c r="F359" s="400"/>
      <c r="G359" s="971"/>
      <c r="H359" s="164"/>
    </row>
    <row r="360" spans="1:8" ht="15" hidden="1" thickBot="1" x14ac:dyDescent="0.4">
      <c r="A360" s="173">
        <f>A359+1</f>
        <v>41880</v>
      </c>
      <c r="B360" s="175" t="s">
        <v>7</v>
      </c>
      <c r="C360" s="176" t="s">
        <v>8</v>
      </c>
      <c r="D360" s="187" t="s">
        <v>4</v>
      </c>
      <c r="E360" s="402" t="s">
        <v>76</v>
      </c>
      <c r="F360" s="400"/>
      <c r="G360" s="972" t="s">
        <v>189</v>
      </c>
      <c r="H360" s="170"/>
    </row>
    <row r="361" spans="1:8" ht="15" hidden="1" thickBot="1" x14ac:dyDescent="0.4">
      <c r="B361" s="171"/>
      <c r="C361" s="171"/>
      <c r="D361" s="171"/>
    </row>
    <row r="362" spans="1:8" hidden="1" x14ac:dyDescent="0.35">
      <c r="A362" s="153">
        <f>A360+3</f>
        <v>41883</v>
      </c>
      <c r="B362" s="182" t="s">
        <v>4</v>
      </c>
      <c r="C362" s="179" t="s">
        <v>8</v>
      </c>
      <c r="D362" s="180" t="s">
        <v>7</v>
      </c>
      <c r="E362" s="402" t="s">
        <v>76</v>
      </c>
      <c r="F362" s="400"/>
      <c r="G362" s="970" t="s">
        <v>178</v>
      </c>
      <c r="H362" s="174" t="s">
        <v>4</v>
      </c>
    </row>
    <row r="363" spans="1:8" hidden="1" x14ac:dyDescent="0.35">
      <c r="A363" s="159">
        <f>A362+1</f>
        <v>41884</v>
      </c>
      <c r="B363" s="177" t="s">
        <v>8</v>
      </c>
      <c r="C363" s="181" t="s">
        <v>7</v>
      </c>
      <c r="D363" s="186" t="s">
        <v>4</v>
      </c>
      <c r="E363" s="402" t="s">
        <v>76</v>
      </c>
      <c r="F363" s="400"/>
      <c r="G363" s="971"/>
      <c r="H363" s="164"/>
    </row>
    <row r="364" spans="1:8" hidden="1" x14ac:dyDescent="0.35">
      <c r="A364" s="159">
        <f>A363+1</f>
        <v>41885</v>
      </c>
      <c r="B364" s="177" t="s">
        <v>7</v>
      </c>
      <c r="C364" s="181" t="s">
        <v>4</v>
      </c>
      <c r="D364" s="186" t="s">
        <v>8</v>
      </c>
      <c r="E364" s="402" t="s">
        <v>76</v>
      </c>
      <c r="F364" s="400"/>
      <c r="G364" s="971" t="s">
        <v>188</v>
      </c>
      <c r="H364" s="164"/>
    </row>
    <row r="365" spans="1:8" hidden="1" x14ac:dyDescent="0.35">
      <c r="A365" s="159">
        <f>A364+1</f>
        <v>41886</v>
      </c>
      <c r="B365" s="177" t="s">
        <v>8</v>
      </c>
      <c r="C365" s="181" t="s">
        <v>7</v>
      </c>
      <c r="D365" s="186" t="s">
        <v>76</v>
      </c>
      <c r="E365" s="402"/>
      <c r="F365" s="400"/>
      <c r="G365" s="971" t="s">
        <v>4</v>
      </c>
      <c r="H365" s="164"/>
    </row>
    <row r="366" spans="1:8" ht="15" hidden="1" thickBot="1" x14ac:dyDescent="0.4">
      <c r="A366" s="173">
        <f>A365+1</f>
        <v>41887</v>
      </c>
      <c r="B366" s="175" t="s">
        <v>7</v>
      </c>
      <c r="C366" s="176" t="s">
        <v>8</v>
      </c>
      <c r="D366" s="187" t="s">
        <v>76</v>
      </c>
      <c r="E366" s="402"/>
      <c r="F366" s="400"/>
      <c r="G366" s="972" t="s">
        <v>4</v>
      </c>
      <c r="H366" s="170"/>
    </row>
    <row r="367" spans="1:8" ht="15" hidden="1" thickBot="1" x14ac:dyDescent="0.4"/>
    <row r="368" spans="1:8" hidden="1" x14ac:dyDescent="0.35">
      <c r="A368" s="153">
        <f>A366+3</f>
        <v>41890</v>
      </c>
      <c r="B368" s="182" t="s">
        <v>7</v>
      </c>
      <c r="C368" s="179" t="s">
        <v>4</v>
      </c>
      <c r="D368" s="180" t="s">
        <v>8</v>
      </c>
      <c r="E368" s="402" t="s">
        <v>76</v>
      </c>
      <c r="F368" s="400"/>
      <c r="G368" s="970"/>
      <c r="H368" s="174" t="s">
        <v>8</v>
      </c>
    </row>
    <row r="369" spans="1:8" hidden="1" x14ac:dyDescent="0.35">
      <c r="A369" s="159">
        <f>A368+1</f>
        <v>41891</v>
      </c>
      <c r="B369" s="177" t="s">
        <v>4</v>
      </c>
      <c r="C369" s="181" t="s">
        <v>8</v>
      </c>
      <c r="D369" s="186" t="s">
        <v>7</v>
      </c>
      <c r="E369" s="402" t="s">
        <v>76</v>
      </c>
      <c r="F369" s="400"/>
      <c r="G369" s="971"/>
      <c r="H369" s="164"/>
    </row>
    <row r="370" spans="1:8" hidden="1" x14ac:dyDescent="0.35">
      <c r="A370" s="159">
        <f>A369+1</f>
        <v>41892</v>
      </c>
      <c r="B370" s="177" t="s">
        <v>8</v>
      </c>
      <c r="C370" s="181" t="s">
        <v>4</v>
      </c>
      <c r="D370" s="186" t="s">
        <v>7</v>
      </c>
      <c r="E370" s="402" t="s">
        <v>76</v>
      </c>
      <c r="F370" s="400"/>
      <c r="G370" s="971"/>
      <c r="H370" s="164"/>
    </row>
    <row r="371" spans="1:8" hidden="1" x14ac:dyDescent="0.35">
      <c r="A371" s="159">
        <f>A370+1</f>
        <v>41893</v>
      </c>
      <c r="B371" s="177" t="s">
        <v>7</v>
      </c>
      <c r="C371" s="181" t="s">
        <v>8</v>
      </c>
      <c r="D371" s="186" t="s">
        <v>4</v>
      </c>
      <c r="E371" s="402" t="s">
        <v>76</v>
      </c>
      <c r="F371" s="400"/>
      <c r="G371" s="971"/>
      <c r="H371" s="164"/>
    </row>
    <row r="372" spans="1:8" ht="15" hidden="1" thickBot="1" x14ac:dyDescent="0.4">
      <c r="A372" s="173">
        <f>A371+1</f>
        <v>41894</v>
      </c>
      <c r="B372" s="175" t="s">
        <v>4</v>
      </c>
      <c r="C372" s="176" t="s">
        <v>7</v>
      </c>
      <c r="D372" s="168" t="s">
        <v>8</v>
      </c>
      <c r="E372" s="402" t="s">
        <v>76</v>
      </c>
      <c r="F372" s="400"/>
      <c r="G372" s="972"/>
      <c r="H372" s="170"/>
    </row>
    <row r="373" spans="1:8" ht="15" hidden="1" thickBot="1" x14ac:dyDescent="0.4"/>
    <row r="374" spans="1:8" hidden="1" x14ac:dyDescent="0.35">
      <c r="A374" s="153">
        <f>A372+3</f>
        <v>41897</v>
      </c>
      <c r="B374" s="182" t="s">
        <v>8</v>
      </c>
      <c r="C374" s="179" t="s">
        <v>4</v>
      </c>
      <c r="D374" s="180" t="s">
        <v>7</v>
      </c>
      <c r="E374" s="402" t="s">
        <v>76</v>
      </c>
      <c r="F374" s="400"/>
      <c r="G374" s="970"/>
      <c r="H374" s="174" t="s">
        <v>7</v>
      </c>
    </row>
    <row r="375" spans="1:8" hidden="1" x14ac:dyDescent="0.35">
      <c r="A375" s="159">
        <f>A374+1</f>
        <v>41898</v>
      </c>
      <c r="B375" s="160" t="s">
        <v>7</v>
      </c>
      <c r="C375" s="181" t="s">
        <v>8</v>
      </c>
      <c r="D375" s="186" t="s">
        <v>4</v>
      </c>
      <c r="E375" s="402" t="s">
        <v>76</v>
      </c>
      <c r="F375" s="400"/>
      <c r="G375" s="971"/>
      <c r="H375" s="164"/>
    </row>
    <row r="376" spans="1:8" hidden="1" x14ac:dyDescent="0.35">
      <c r="A376" s="159">
        <f>A375+1</f>
        <v>41899</v>
      </c>
      <c r="B376" s="177" t="s">
        <v>4</v>
      </c>
      <c r="C376" s="161" t="s">
        <v>7</v>
      </c>
      <c r="D376" s="186" t="s">
        <v>8</v>
      </c>
      <c r="E376" s="402" t="s">
        <v>76</v>
      </c>
      <c r="F376" s="400"/>
      <c r="G376" s="971"/>
      <c r="H376" s="164"/>
    </row>
    <row r="377" spans="1:8" hidden="1" x14ac:dyDescent="0.35">
      <c r="A377" s="159">
        <f>A376+1</f>
        <v>41900</v>
      </c>
      <c r="B377" s="160" t="s">
        <v>8</v>
      </c>
      <c r="C377" s="181" t="s">
        <v>4</v>
      </c>
      <c r="D377" s="162" t="s">
        <v>7</v>
      </c>
      <c r="E377" s="402" t="s">
        <v>76</v>
      </c>
      <c r="F377" s="400"/>
      <c r="G377" s="971"/>
      <c r="H377" s="164"/>
    </row>
    <row r="378" spans="1:8" ht="15" hidden="1" thickBot="1" x14ac:dyDescent="0.4">
      <c r="A378" s="173">
        <f>A377+1</f>
        <v>41901</v>
      </c>
      <c r="B378" s="175" t="s">
        <v>7</v>
      </c>
      <c r="C378" s="176" t="s">
        <v>8</v>
      </c>
      <c r="D378" s="187" t="s">
        <v>4</v>
      </c>
      <c r="E378" s="402" t="s">
        <v>76</v>
      </c>
      <c r="F378" s="400"/>
      <c r="G378" s="972"/>
      <c r="H378" s="170"/>
    </row>
    <row r="379" spans="1:8" ht="15" hidden="1" thickBot="1" x14ac:dyDescent="0.4"/>
    <row r="380" spans="1:8" hidden="1" x14ac:dyDescent="0.35">
      <c r="A380" s="153">
        <f>A378+3</f>
        <v>41904</v>
      </c>
      <c r="B380" s="182" t="s">
        <v>4</v>
      </c>
      <c r="C380" s="179" t="s">
        <v>7</v>
      </c>
      <c r="D380" s="180" t="s">
        <v>8</v>
      </c>
      <c r="E380" s="402" t="s">
        <v>76</v>
      </c>
      <c r="F380" s="400"/>
      <c r="G380" s="970"/>
      <c r="H380" s="174" t="s">
        <v>4</v>
      </c>
    </row>
    <row r="381" spans="1:8" hidden="1" x14ac:dyDescent="0.35">
      <c r="A381" s="159">
        <f>A380+1</f>
        <v>41905</v>
      </c>
      <c r="B381" s="177" t="s">
        <v>8</v>
      </c>
      <c r="C381" s="181" t="s">
        <v>4</v>
      </c>
      <c r="D381" s="186" t="s">
        <v>7</v>
      </c>
      <c r="E381" s="402" t="s">
        <v>76</v>
      </c>
      <c r="F381" s="400"/>
      <c r="G381" s="971"/>
      <c r="H381" s="164"/>
    </row>
    <row r="382" spans="1:8" hidden="1" x14ac:dyDescent="0.35">
      <c r="A382" s="159">
        <f>A381+1</f>
        <v>41906</v>
      </c>
      <c r="B382" s="177" t="s">
        <v>7</v>
      </c>
      <c r="C382" s="181" t="s">
        <v>8</v>
      </c>
      <c r="D382" s="186" t="s">
        <v>4</v>
      </c>
      <c r="E382" s="402" t="s">
        <v>76</v>
      </c>
      <c r="F382" s="400"/>
      <c r="G382" s="971"/>
      <c r="H382" s="164"/>
    </row>
    <row r="383" spans="1:8" hidden="1" x14ac:dyDescent="0.35">
      <c r="A383" s="159">
        <f>A382+1</f>
        <v>41907</v>
      </c>
      <c r="B383" s="177" t="s">
        <v>4</v>
      </c>
      <c r="C383" s="181" t="s">
        <v>7</v>
      </c>
      <c r="D383" s="186" t="s">
        <v>8</v>
      </c>
      <c r="E383" s="402" t="s">
        <v>76</v>
      </c>
      <c r="F383" s="400"/>
      <c r="G383" s="971"/>
      <c r="H383" s="164"/>
    </row>
    <row r="384" spans="1:8" ht="15" hidden="1" thickBot="1" x14ac:dyDescent="0.4">
      <c r="A384" s="173">
        <f>A383+1</f>
        <v>41908</v>
      </c>
      <c r="B384" s="175" t="s">
        <v>8</v>
      </c>
      <c r="C384" s="176" t="s">
        <v>4</v>
      </c>
      <c r="D384" s="187" t="s">
        <v>7</v>
      </c>
      <c r="E384" s="402" t="s">
        <v>76</v>
      </c>
      <c r="F384" s="400"/>
      <c r="G384" s="972"/>
      <c r="H384" s="170"/>
    </row>
    <row r="385" spans="1:8" ht="15" hidden="1" thickBot="1" x14ac:dyDescent="0.4">
      <c r="B385" s="171"/>
      <c r="C385" s="171"/>
      <c r="D385" s="171"/>
    </row>
    <row r="386" spans="1:8" hidden="1" x14ac:dyDescent="0.35">
      <c r="A386" s="153">
        <f>A384+3</f>
        <v>41911</v>
      </c>
      <c r="B386" s="182" t="s">
        <v>7</v>
      </c>
      <c r="C386" s="179" t="s">
        <v>8</v>
      </c>
      <c r="D386" s="180" t="s">
        <v>4</v>
      </c>
      <c r="E386" s="402" t="s">
        <v>76</v>
      </c>
      <c r="F386" s="400"/>
      <c r="G386" s="970"/>
      <c r="H386" s="174" t="s">
        <v>8</v>
      </c>
    </row>
    <row r="387" spans="1:8" hidden="1" x14ac:dyDescent="0.35">
      <c r="A387" s="159">
        <f>A386+1</f>
        <v>41912</v>
      </c>
      <c r="B387" s="177" t="s">
        <v>4</v>
      </c>
      <c r="C387" s="181" t="s">
        <v>7</v>
      </c>
      <c r="D387" s="186" t="s">
        <v>8</v>
      </c>
      <c r="E387" s="402" t="s">
        <v>76</v>
      </c>
      <c r="F387" s="400"/>
      <c r="G387" s="971"/>
      <c r="H387" s="164"/>
    </row>
    <row r="388" spans="1:8" hidden="1" x14ac:dyDescent="0.35">
      <c r="A388" s="159">
        <f>A387+1</f>
        <v>41913</v>
      </c>
      <c r="B388" s="177" t="s">
        <v>8</v>
      </c>
      <c r="C388" s="181" t="s">
        <v>4</v>
      </c>
      <c r="D388" s="186" t="s">
        <v>7</v>
      </c>
      <c r="E388" s="402" t="s">
        <v>76</v>
      </c>
      <c r="F388" s="400"/>
      <c r="G388" s="971"/>
      <c r="H388" s="164"/>
    </row>
    <row r="389" spans="1:8" hidden="1" x14ac:dyDescent="0.35">
      <c r="A389" s="159">
        <f>A388+1</f>
        <v>41914</v>
      </c>
      <c r="B389" s="177" t="s">
        <v>7</v>
      </c>
      <c r="C389" s="181" t="s">
        <v>8</v>
      </c>
      <c r="D389" s="186" t="s">
        <v>4</v>
      </c>
      <c r="E389" s="402" t="s">
        <v>76</v>
      </c>
      <c r="F389" s="400"/>
      <c r="G389" s="971"/>
      <c r="H389" s="164"/>
    </row>
    <row r="390" spans="1:8" ht="15" hidden="1" thickBot="1" x14ac:dyDescent="0.4">
      <c r="A390" s="173">
        <f>A389+1</f>
        <v>41915</v>
      </c>
      <c r="B390" s="175" t="s">
        <v>4</v>
      </c>
      <c r="C390" s="176" t="s">
        <v>7</v>
      </c>
      <c r="D390" s="187" t="s">
        <v>8</v>
      </c>
      <c r="E390" s="402" t="s">
        <v>76</v>
      </c>
      <c r="F390" s="400"/>
      <c r="G390" s="972"/>
      <c r="H390" s="170"/>
    </row>
    <row r="391" spans="1:8" ht="15" hidden="1" thickBot="1" x14ac:dyDescent="0.4"/>
    <row r="392" spans="1:8" hidden="1" x14ac:dyDescent="0.35">
      <c r="A392" s="153">
        <f>A390+3</f>
        <v>41918</v>
      </c>
      <c r="B392" s="182" t="s">
        <v>8</v>
      </c>
      <c r="C392" s="179" t="s">
        <v>4</v>
      </c>
      <c r="D392" s="180" t="s">
        <v>7</v>
      </c>
      <c r="E392" s="402" t="s">
        <v>76</v>
      </c>
      <c r="F392" s="400"/>
      <c r="G392" s="970"/>
      <c r="H392" s="174" t="s">
        <v>8</v>
      </c>
    </row>
    <row r="393" spans="1:8" hidden="1" x14ac:dyDescent="0.35">
      <c r="A393" s="159">
        <f>A392+1</f>
        <v>41919</v>
      </c>
      <c r="B393" s="160" t="s">
        <v>7</v>
      </c>
      <c r="C393" s="181" t="s">
        <v>8</v>
      </c>
      <c r="D393" s="186" t="s">
        <v>4</v>
      </c>
      <c r="E393" s="402" t="s">
        <v>76</v>
      </c>
      <c r="F393" s="400"/>
      <c r="G393" s="971"/>
      <c r="H393" s="164"/>
    </row>
    <row r="394" spans="1:8" hidden="1" x14ac:dyDescent="0.35">
      <c r="A394" s="159">
        <f>A393+1</f>
        <v>41920</v>
      </c>
      <c r="B394" s="177" t="s">
        <v>4</v>
      </c>
      <c r="C394" s="181" t="s">
        <v>7</v>
      </c>
      <c r="D394" s="162" t="s">
        <v>8</v>
      </c>
      <c r="E394" s="402" t="s">
        <v>76</v>
      </c>
      <c r="F394" s="400"/>
      <c r="G394" s="971"/>
      <c r="H394" s="164"/>
    </row>
    <row r="395" spans="1:8" hidden="1" x14ac:dyDescent="0.35">
      <c r="A395" s="159">
        <f>A394+1</f>
        <v>41921</v>
      </c>
      <c r="B395" s="160" t="s">
        <v>8</v>
      </c>
      <c r="C395" s="181" t="s">
        <v>4</v>
      </c>
      <c r="D395" s="186" t="s">
        <v>7</v>
      </c>
      <c r="E395" s="402" t="s">
        <v>76</v>
      </c>
      <c r="F395" s="400"/>
      <c r="G395" s="971"/>
      <c r="H395" s="164"/>
    </row>
    <row r="396" spans="1:8" ht="15" hidden="1" thickBot="1" x14ac:dyDescent="0.4">
      <c r="A396" s="173">
        <f>A395+1</f>
        <v>41922</v>
      </c>
      <c r="B396" s="175" t="s">
        <v>7</v>
      </c>
      <c r="C396" s="176" t="s">
        <v>8</v>
      </c>
      <c r="D396" s="187" t="s">
        <v>4</v>
      </c>
      <c r="E396" s="402" t="s">
        <v>76</v>
      </c>
      <c r="F396" s="400"/>
      <c r="G396" s="972" t="s">
        <v>193</v>
      </c>
      <c r="H396" s="170"/>
    </row>
    <row r="397" spans="1:8" ht="15" hidden="1" thickBot="1" x14ac:dyDescent="0.4">
      <c r="A397" s="171"/>
      <c r="B397" s="171"/>
      <c r="C397" s="171"/>
      <c r="D397" s="171"/>
      <c r="E397" s="171"/>
      <c r="F397" s="171"/>
      <c r="G397" s="973"/>
      <c r="H397" s="171"/>
    </row>
    <row r="398" spans="1:8" hidden="1" x14ac:dyDescent="0.35">
      <c r="A398" s="153">
        <f>A396+3</f>
        <v>41925</v>
      </c>
      <c r="B398" s="182" t="s">
        <v>4</v>
      </c>
      <c r="C398" s="179" t="s">
        <v>7</v>
      </c>
      <c r="D398" s="180" t="s">
        <v>8</v>
      </c>
      <c r="E398" s="402" t="s">
        <v>76</v>
      </c>
      <c r="F398" s="400"/>
      <c r="G398" s="970" t="s">
        <v>7</v>
      </c>
      <c r="H398" s="174" t="s">
        <v>4</v>
      </c>
    </row>
    <row r="399" spans="1:8" hidden="1" x14ac:dyDescent="0.35">
      <c r="A399" s="159">
        <f>A398+1</f>
        <v>41926</v>
      </c>
      <c r="B399" s="177" t="s">
        <v>8</v>
      </c>
      <c r="C399" s="181" t="s">
        <v>4</v>
      </c>
      <c r="D399" s="186" t="s">
        <v>7</v>
      </c>
      <c r="E399" s="402" t="s">
        <v>76</v>
      </c>
      <c r="F399" s="400"/>
      <c r="G399" s="971" t="s">
        <v>7</v>
      </c>
      <c r="H399" s="164"/>
    </row>
    <row r="400" spans="1:8" hidden="1" x14ac:dyDescent="0.35">
      <c r="A400" s="159">
        <f>A399+1</f>
        <v>41927</v>
      </c>
      <c r="B400" s="177" t="s">
        <v>7</v>
      </c>
      <c r="C400" s="181" t="s">
        <v>8</v>
      </c>
      <c r="D400" s="186" t="s">
        <v>4</v>
      </c>
      <c r="E400" s="402" t="s">
        <v>76</v>
      </c>
      <c r="F400" s="400"/>
      <c r="G400" s="971" t="s">
        <v>7</v>
      </c>
      <c r="H400" s="164"/>
    </row>
    <row r="401" spans="1:8" hidden="1" x14ac:dyDescent="0.35">
      <c r="A401" s="159">
        <f>A400+1</f>
        <v>41928</v>
      </c>
      <c r="B401" s="177" t="s">
        <v>4</v>
      </c>
      <c r="C401" s="181" t="s">
        <v>7</v>
      </c>
      <c r="D401" s="186" t="s">
        <v>8</v>
      </c>
      <c r="E401" s="402" t="s">
        <v>76</v>
      </c>
      <c r="F401" s="400"/>
      <c r="G401" s="971" t="s">
        <v>7</v>
      </c>
      <c r="H401" s="164"/>
    </row>
    <row r="402" spans="1:8" ht="15" hidden="1" thickBot="1" x14ac:dyDescent="0.4">
      <c r="A402" s="173">
        <f>A401+1</f>
        <v>41929</v>
      </c>
      <c r="B402" s="175" t="s">
        <v>8</v>
      </c>
      <c r="C402" s="176" t="s">
        <v>4</v>
      </c>
      <c r="D402" s="187" t="s">
        <v>7</v>
      </c>
      <c r="E402" s="402" t="s">
        <v>76</v>
      </c>
      <c r="F402" s="400"/>
      <c r="G402" s="972" t="s">
        <v>194</v>
      </c>
      <c r="H402" s="170"/>
    </row>
    <row r="403" spans="1:8" ht="15" hidden="1" thickBot="1" x14ac:dyDescent="0.4">
      <c r="B403" s="171"/>
      <c r="C403" s="171"/>
      <c r="D403" s="171"/>
    </row>
    <row r="404" spans="1:8" hidden="1" x14ac:dyDescent="0.35">
      <c r="A404" s="153">
        <f>A402+3</f>
        <v>41932</v>
      </c>
      <c r="B404" s="182" t="s">
        <v>7</v>
      </c>
      <c r="C404" s="179" t="s">
        <v>8</v>
      </c>
      <c r="D404" s="180" t="s">
        <v>4</v>
      </c>
      <c r="E404" s="402" t="s">
        <v>76</v>
      </c>
      <c r="F404" s="400"/>
      <c r="G404" s="970"/>
      <c r="H404" s="174" t="s">
        <v>8</v>
      </c>
    </row>
    <row r="405" spans="1:8" hidden="1" x14ac:dyDescent="0.35">
      <c r="A405" s="159">
        <f>A404+1</f>
        <v>41933</v>
      </c>
      <c r="B405" s="177" t="s">
        <v>4</v>
      </c>
      <c r="C405" s="181" t="s">
        <v>7</v>
      </c>
      <c r="D405" s="186" t="s">
        <v>8</v>
      </c>
      <c r="E405" s="402" t="s">
        <v>76</v>
      </c>
      <c r="F405" s="400"/>
      <c r="G405" s="971"/>
      <c r="H405" s="164"/>
    </row>
    <row r="406" spans="1:8" hidden="1" x14ac:dyDescent="0.35">
      <c r="A406" s="159">
        <f>A405+1</f>
        <v>41934</v>
      </c>
      <c r="B406" s="177" t="s">
        <v>8</v>
      </c>
      <c r="C406" s="181" t="s">
        <v>4</v>
      </c>
      <c r="D406" s="186" t="s">
        <v>7</v>
      </c>
      <c r="E406" s="402" t="s">
        <v>76</v>
      </c>
      <c r="F406" s="400"/>
      <c r="G406" s="971"/>
      <c r="H406" s="164"/>
    </row>
    <row r="407" spans="1:8" hidden="1" x14ac:dyDescent="0.35">
      <c r="A407" s="159">
        <f>A406+1</f>
        <v>41935</v>
      </c>
      <c r="B407" s="177" t="s">
        <v>7</v>
      </c>
      <c r="C407" s="181" t="s">
        <v>8</v>
      </c>
      <c r="D407" s="186" t="s">
        <v>4</v>
      </c>
      <c r="E407" s="402" t="s">
        <v>76</v>
      </c>
      <c r="F407" s="400"/>
      <c r="G407" s="971"/>
      <c r="H407" s="164"/>
    </row>
    <row r="408" spans="1:8" ht="15" hidden="1" thickBot="1" x14ac:dyDescent="0.4">
      <c r="A408" s="173">
        <f>A407+1</f>
        <v>41936</v>
      </c>
      <c r="B408" s="175" t="s">
        <v>4</v>
      </c>
      <c r="C408" s="176" t="s">
        <v>7</v>
      </c>
      <c r="D408" s="187" t="s">
        <v>8</v>
      </c>
      <c r="E408" s="402" t="s">
        <v>76</v>
      </c>
      <c r="F408" s="400"/>
      <c r="G408" s="972"/>
      <c r="H408" s="170"/>
    </row>
    <row r="409" spans="1:8" ht="15" hidden="1" thickBot="1" x14ac:dyDescent="0.4"/>
    <row r="410" spans="1:8" hidden="1" x14ac:dyDescent="0.35">
      <c r="A410" s="153">
        <f>A408+3</f>
        <v>41939</v>
      </c>
      <c r="B410" s="182" t="s">
        <v>8</v>
      </c>
      <c r="C410" s="179" t="s">
        <v>4</v>
      </c>
      <c r="D410" s="180" t="s">
        <v>7</v>
      </c>
      <c r="E410" s="402" t="s">
        <v>76</v>
      </c>
      <c r="F410" s="400"/>
      <c r="G410" s="970"/>
      <c r="H410" s="174" t="s">
        <v>7</v>
      </c>
    </row>
    <row r="411" spans="1:8" hidden="1" x14ac:dyDescent="0.35">
      <c r="A411" s="159">
        <f>A410+1</f>
        <v>41940</v>
      </c>
      <c r="B411" s="177" t="s">
        <v>7</v>
      </c>
      <c r="C411" s="181" t="s">
        <v>8</v>
      </c>
      <c r="D411" s="186" t="s">
        <v>4</v>
      </c>
      <c r="E411" s="402" t="s">
        <v>76</v>
      </c>
      <c r="F411" s="400"/>
      <c r="G411" s="971"/>
      <c r="H411" s="164"/>
    </row>
    <row r="412" spans="1:8" hidden="1" x14ac:dyDescent="0.35">
      <c r="A412" s="159">
        <f>A411+1</f>
        <v>41941</v>
      </c>
      <c r="B412" s="177" t="s">
        <v>4</v>
      </c>
      <c r="C412" s="181" t="s">
        <v>7</v>
      </c>
      <c r="D412" s="186" t="s">
        <v>8</v>
      </c>
      <c r="E412" s="402" t="s">
        <v>76</v>
      </c>
      <c r="F412" s="400"/>
      <c r="G412" s="971"/>
      <c r="H412" s="164"/>
    </row>
    <row r="413" spans="1:8" hidden="1" x14ac:dyDescent="0.35">
      <c r="A413" s="159">
        <f>A412+1</f>
        <v>41942</v>
      </c>
      <c r="B413" s="177" t="s">
        <v>8</v>
      </c>
      <c r="C413" s="181" t="s">
        <v>4</v>
      </c>
      <c r="D413" s="186" t="s">
        <v>7</v>
      </c>
      <c r="E413" s="402" t="s">
        <v>76</v>
      </c>
      <c r="F413" s="400"/>
      <c r="G413" s="971"/>
      <c r="H413" s="164"/>
    </row>
    <row r="414" spans="1:8" ht="15" hidden="1" thickBot="1" x14ac:dyDescent="0.4">
      <c r="A414" s="173">
        <f>A413+1</f>
        <v>41943</v>
      </c>
      <c r="B414" s="175" t="s">
        <v>7</v>
      </c>
      <c r="C414" s="176" t="s">
        <v>8</v>
      </c>
      <c r="D414" s="187" t="s">
        <v>4</v>
      </c>
      <c r="E414" s="402" t="s">
        <v>76</v>
      </c>
      <c r="F414" s="400"/>
      <c r="G414" s="972"/>
      <c r="H414" s="170"/>
    </row>
    <row r="415" spans="1:8" ht="15" hidden="1" thickBot="1" x14ac:dyDescent="0.4"/>
    <row r="416" spans="1:8" hidden="1" x14ac:dyDescent="0.35">
      <c r="A416" s="153">
        <f>A414+3</f>
        <v>41946</v>
      </c>
      <c r="B416" s="182" t="s">
        <v>4</v>
      </c>
      <c r="C416" s="179" t="s">
        <v>7</v>
      </c>
      <c r="D416" s="180" t="s">
        <v>8</v>
      </c>
      <c r="E416" s="402" t="s">
        <v>76</v>
      </c>
      <c r="F416" s="400"/>
      <c r="G416" s="970"/>
      <c r="H416" s="174" t="s">
        <v>4</v>
      </c>
    </row>
    <row r="417" spans="1:8" hidden="1" x14ac:dyDescent="0.35">
      <c r="A417" s="159">
        <f>A416+1</f>
        <v>41947</v>
      </c>
      <c r="B417" s="177" t="s">
        <v>8</v>
      </c>
      <c r="C417" s="181" t="s">
        <v>4</v>
      </c>
      <c r="D417" s="186" t="s">
        <v>7</v>
      </c>
      <c r="E417" s="402" t="s">
        <v>76</v>
      </c>
      <c r="F417" s="400"/>
      <c r="G417" s="971"/>
      <c r="H417" s="164"/>
    </row>
    <row r="418" spans="1:8" hidden="1" x14ac:dyDescent="0.35">
      <c r="A418" s="159">
        <f>A417+1</f>
        <v>41948</v>
      </c>
      <c r="B418" s="177" t="s">
        <v>7</v>
      </c>
      <c r="C418" s="181" t="s">
        <v>8</v>
      </c>
      <c r="D418" s="186" t="s">
        <v>4</v>
      </c>
      <c r="E418" s="402" t="s">
        <v>76</v>
      </c>
      <c r="F418" s="400"/>
      <c r="G418" s="971"/>
      <c r="H418" s="164"/>
    </row>
    <row r="419" spans="1:8" hidden="1" x14ac:dyDescent="0.35">
      <c r="A419" s="159">
        <f>A418+1</f>
        <v>41949</v>
      </c>
      <c r="B419" s="177" t="s">
        <v>4</v>
      </c>
      <c r="C419" s="181" t="s">
        <v>7</v>
      </c>
      <c r="D419" s="186" t="s">
        <v>8</v>
      </c>
      <c r="E419" s="402" t="s">
        <v>76</v>
      </c>
      <c r="F419" s="400"/>
      <c r="G419" s="971"/>
      <c r="H419" s="164"/>
    </row>
    <row r="420" spans="1:8" ht="15" hidden="1" thickBot="1" x14ac:dyDescent="0.4">
      <c r="A420" s="173">
        <f>A419+1</f>
        <v>41950</v>
      </c>
      <c r="B420" s="175" t="s">
        <v>8</v>
      </c>
      <c r="C420" s="176" t="s">
        <v>4</v>
      </c>
      <c r="D420" s="187" t="s">
        <v>7</v>
      </c>
      <c r="E420" s="402" t="s">
        <v>76</v>
      </c>
      <c r="F420" s="400"/>
      <c r="G420" s="972" t="s">
        <v>75</v>
      </c>
      <c r="H420" s="170"/>
    </row>
    <row r="421" spans="1:8" ht="15" hidden="1" thickBot="1" x14ac:dyDescent="0.4">
      <c r="A421" s="171"/>
      <c r="B421" s="171"/>
      <c r="C421" s="171"/>
      <c r="D421" s="171"/>
      <c r="E421" s="171"/>
      <c r="F421" s="171"/>
      <c r="G421" s="973"/>
      <c r="H421" s="171"/>
    </row>
    <row r="422" spans="1:8" hidden="1" x14ac:dyDescent="0.35">
      <c r="A422" s="153">
        <f>A420+3</f>
        <v>41953</v>
      </c>
      <c r="B422" s="182" t="s">
        <v>7</v>
      </c>
      <c r="C422" s="179" t="s">
        <v>8</v>
      </c>
      <c r="D422" s="180" t="s">
        <v>4</v>
      </c>
      <c r="E422" s="402" t="s">
        <v>76</v>
      </c>
      <c r="F422" s="400"/>
      <c r="G422" s="970"/>
      <c r="H422" s="174" t="s">
        <v>8</v>
      </c>
    </row>
    <row r="423" spans="1:8" hidden="1" x14ac:dyDescent="0.35">
      <c r="A423" s="159">
        <f>A422+1</f>
        <v>41954</v>
      </c>
      <c r="B423" s="177" t="s">
        <v>4</v>
      </c>
      <c r="C423" s="181" t="s">
        <v>7</v>
      </c>
      <c r="D423" s="186" t="s">
        <v>8</v>
      </c>
      <c r="E423" s="402" t="s">
        <v>76</v>
      </c>
      <c r="F423" s="400"/>
      <c r="G423" s="971"/>
      <c r="H423" s="164"/>
    </row>
    <row r="424" spans="1:8" hidden="1" x14ac:dyDescent="0.35">
      <c r="A424" s="159">
        <f>A423+1</f>
        <v>41955</v>
      </c>
      <c r="B424" s="177" t="s">
        <v>8</v>
      </c>
      <c r="C424" s="181" t="s">
        <v>4</v>
      </c>
      <c r="D424" s="186" t="s">
        <v>7</v>
      </c>
      <c r="E424" s="402" t="s">
        <v>76</v>
      </c>
      <c r="F424" s="400"/>
      <c r="G424" s="971"/>
      <c r="H424" s="164"/>
    </row>
    <row r="425" spans="1:8" hidden="1" x14ac:dyDescent="0.35">
      <c r="A425" s="159">
        <f>A424+1</f>
        <v>41956</v>
      </c>
      <c r="B425" s="177" t="s">
        <v>7</v>
      </c>
      <c r="C425" s="181" t="s">
        <v>8</v>
      </c>
      <c r="D425" s="186" t="s">
        <v>4</v>
      </c>
      <c r="E425" s="402" t="s">
        <v>76</v>
      </c>
      <c r="F425" s="400"/>
      <c r="G425" s="971"/>
      <c r="H425" s="164"/>
    </row>
    <row r="426" spans="1:8" ht="15" hidden="1" thickBot="1" x14ac:dyDescent="0.4">
      <c r="A426" s="173">
        <f>A425+1</f>
        <v>41957</v>
      </c>
      <c r="B426" s="175" t="s">
        <v>4</v>
      </c>
      <c r="C426" s="176" t="s">
        <v>7</v>
      </c>
      <c r="D426" s="187" t="s">
        <v>8</v>
      </c>
      <c r="E426" s="402" t="s">
        <v>76</v>
      </c>
      <c r="F426" s="400"/>
      <c r="G426" s="972"/>
      <c r="H426" s="170"/>
    </row>
    <row r="427" spans="1:8" ht="15" hidden="1" thickBot="1" x14ac:dyDescent="0.4">
      <c r="B427" s="171"/>
      <c r="C427" s="171"/>
      <c r="D427" s="171"/>
    </row>
    <row r="428" spans="1:8" hidden="1" x14ac:dyDescent="0.35">
      <c r="A428" s="153">
        <f>A426+3</f>
        <v>41960</v>
      </c>
      <c r="B428" s="182" t="s">
        <v>8</v>
      </c>
      <c r="C428" s="179" t="s">
        <v>4</v>
      </c>
      <c r="D428" s="180" t="s">
        <v>7</v>
      </c>
      <c r="E428" s="402" t="s">
        <v>76</v>
      </c>
      <c r="F428" s="400"/>
      <c r="G428" s="970"/>
      <c r="H428" s="174" t="s">
        <v>7</v>
      </c>
    </row>
    <row r="429" spans="1:8" hidden="1" x14ac:dyDescent="0.35">
      <c r="A429" s="159">
        <f>A428+1</f>
        <v>41961</v>
      </c>
      <c r="B429" s="177" t="s">
        <v>7</v>
      </c>
      <c r="C429" s="181" t="s">
        <v>8</v>
      </c>
      <c r="D429" s="186" t="s">
        <v>4</v>
      </c>
      <c r="E429" s="402" t="s">
        <v>76</v>
      </c>
      <c r="F429" s="400"/>
      <c r="G429" s="971"/>
      <c r="H429" s="164"/>
    </row>
    <row r="430" spans="1:8" hidden="1" x14ac:dyDescent="0.35">
      <c r="A430" s="159">
        <f>A429+1</f>
        <v>41962</v>
      </c>
      <c r="B430" s="177" t="s">
        <v>4</v>
      </c>
      <c r="C430" s="181" t="s">
        <v>7</v>
      </c>
      <c r="D430" s="186" t="s">
        <v>8</v>
      </c>
      <c r="E430" s="402" t="s">
        <v>76</v>
      </c>
      <c r="F430" s="400"/>
      <c r="G430" s="971"/>
      <c r="H430" s="164"/>
    </row>
    <row r="431" spans="1:8" hidden="1" x14ac:dyDescent="0.35">
      <c r="A431" s="159">
        <f>A430+1</f>
        <v>41963</v>
      </c>
      <c r="B431" s="177" t="s">
        <v>8</v>
      </c>
      <c r="C431" s="181" t="s">
        <v>4</v>
      </c>
      <c r="D431" s="186" t="s">
        <v>7</v>
      </c>
      <c r="E431" s="402" t="s">
        <v>76</v>
      </c>
      <c r="F431" s="400"/>
      <c r="G431" s="971"/>
      <c r="H431" s="164"/>
    </row>
    <row r="432" spans="1:8" ht="15" hidden="1" thickBot="1" x14ac:dyDescent="0.4">
      <c r="A432" s="173">
        <f>A431+1</f>
        <v>41964</v>
      </c>
      <c r="B432" s="175" t="s">
        <v>7</v>
      </c>
      <c r="C432" s="176" t="s">
        <v>8</v>
      </c>
      <c r="D432" s="187" t="s">
        <v>4</v>
      </c>
      <c r="E432" s="402" t="s">
        <v>76</v>
      </c>
      <c r="F432" s="400"/>
      <c r="G432" s="972"/>
      <c r="H432" s="170"/>
    </row>
    <row r="433" spans="1:8" ht="15" hidden="1" thickBot="1" x14ac:dyDescent="0.4">
      <c r="B433" s="171"/>
      <c r="C433" s="171"/>
      <c r="D433" s="171"/>
    </row>
    <row r="434" spans="1:8" hidden="1" x14ac:dyDescent="0.35">
      <c r="A434" s="153">
        <f>A432+3</f>
        <v>41967</v>
      </c>
      <c r="B434" s="182" t="s">
        <v>4</v>
      </c>
      <c r="C434" s="179" t="s">
        <v>7</v>
      </c>
      <c r="D434" s="180" t="s">
        <v>8</v>
      </c>
      <c r="E434" s="402" t="s">
        <v>76</v>
      </c>
      <c r="F434" s="400"/>
      <c r="G434" s="970"/>
      <c r="H434" s="174" t="s">
        <v>4</v>
      </c>
    </row>
    <row r="435" spans="1:8" hidden="1" x14ac:dyDescent="0.35">
      <c r="A435" s="159">
        <f>A434+1</f>
        <v>41968</v>
      </c>
      <c r="B435" s="177" t="s">
        <v>8</v>
      </c>
      <c r="C435" s="181" t="s">
        <v>4</v>
      </c>
      <c r="D435" s="186" t="s">
        <v>7</v>
      </c>
      <c r="E435" s="402" t="s">
        <v>76</v>
      </c>
      <c r="F435" s="400"/>
      <c r="G435" s="971"/>
      <c r="H435" s="164"/>
    </row>
    <row r="436" spans="1:8" hidden="1" x14ac:dyDescent="0.35">
      <c r="A436" s="159">
        <f>A435+1</f>
        <v>41969</v>
      </c>
      <c r="B436" s="177" t="s">
        <v>7</v>
      </c>
      <c r="C436" s="181" t="s">
        <v>8</v>
      </c>
      <c r="D436" s="186" t="s">
        <v>4</v>
      </c>
      <c r="E436" s="402" t="s">
        <v>76</v>
      </c>
      <c r="F436" s="400"/>
      <c r="G436" s="971"/>
      <c r="H436" s="164"/>
    </row>
    <row r="437" spans="1:8" hidden="1" x14ac:dyDescent="0.35">
      <c r="A437" s="159">
        <f>A436+1</f>
        <v>41970</v>
      </c>
      <c r="B437" s="177" t="s">
        <v>4</v>
      </c>
      <c r="C437" s="181" t="s">
        <v>7</v>
      </c>
      <c r="D437" s="186" t="s">
        <v>8</v>
      </c>
      <c r="E437" s="402" t="s">
        <v>76</v>
      </c>
      <c r="F437" s="400"/>
      <c r="G437" s="971"/>
      <c r="H437" s="164"/>
    </row>
    <row r="438" spans="1:8" ht="15" hidden="1" thickBot="1" x14ac:dyDescent="0.4">
      <c r="A438" s="173">
        <f>A437+1</f>
        <v>41971</v>
      </c>
      <c r="B438" s="175" t="s">
        <v>8</v>
      </c>
      <c r="C438" s="176" t="s">
        <v>4</v>
      </c>
      <c r="D438" s="187" t="s">
        <v>7</v>
      </c>
      <c r="E438" s="402" t="s">
        <v>76</v>
      </c>
      <c r="F438" s="400"/>
      <c r="G438" s="972"/>
      <c r="H438" s="170"/>
    </row>
    <row r="439" spans="1:8" ht="15" hidden="1" thickBot="1" x14ac:dyDescent="0.4">
      <c r="B439" s="171"/>
      <c r="C439" s="171"/>
      <c r="D439" s="171"/>
    </row>
    <row r="440" spans="1:8" hidden="1" x14ac:dyDescent="0.35">
      <c r="A440" s="153">
        <f>A438+3</f>
        <v>41974</v>
      </c>
      <c r="B440" s="182" t="s">
        <v>7</v>
      </c>
      <c r="C440" s="179" t="s">
        <v>8</v>
      </c>
      <c r="D440" s="180" t="s">
        <v>4</v>
      </c>
      <c r="E440" s="402" t="s">
        <v>76</v>
      </c>
      <c r="F440" s="400"/>
      <c r="G440" s="970"/>
      <c r="H440" s="174" t="s">
        <v>8</v>
      </c>
    </row>
    <row r="441" spans="1:8" hidden="1" x14ac:dyDescent="0.35">
      <c r="A441" s="159">
        <f>A440+1</f>
        <v>41975</v>
      </c>
      <c r="B441" s="177" t="s">
        <v>4</v>
      </c>
      <c r="C441" s="181" t="s">
        <v>7</v>
      </c>
      <c r="D441" s="186" t="s">
        <v>8</v>
      </c>
      <c r="E441" s="402" t="s">
        <v>76</v>
      </c>
      <c r="F441" s="400"/>
      <c r="G441" s="971"/>
      <c r="H441" s="164"/>
    </row>
    <row r="442" spans="1:8" hidden="1" x14ac:dyDescent="0.35">
      <c r="A442" s="159">
        <f>A441+1</f>
        <v>41976</v>
      </c>
      <c r="B442" s="177" t="s">
        <v>8</v>
      </c>
      <c r="C442" s="181" t="s">
        <v>4</v>
      </c>
      <c r="D442" s="186" t="s">
        <v>7</v>
      </c>
      <c r="E442" s="402" t="s">
        <v>76</v>
      </c>
      <c r="F442" s="400"/>
      <c r="G442" s="971"/>
      <c r="H442" s="164"/>
    </row>
    <row r="443" spans="1:8" hidden="1" x14ac:dyDescent="0.35">
      <c r="A443" s="159">
        <f>A442+1</f>
        <v>41977</v>
      </c>
      <c r="B443" s="177" t="s">
        <v>7</v>
      </c>
      <c r="C443" s="181" t="s">
        <v>8</v>
      </c>
      <c r="D443" s="186" t="s">
        <v>4</v>
      </c>
      <c r="E443" s="402" t="s">
        <v>76</v>
      </c>
      <c r="F443" s="400"/>
      <c r="G443" s="971"/>
      <c r="H443" s="164"/>
    </row>
    <row r="444" spans="1:8" ht="15" hidden="1" thickBot="1" x14ac:dyDescent="0.4">
      <c r="A444" s="173">
        <f>A443+1</f>
        <v>41978</v>
      </c>
      <c r="B444" s="175" t="s">
        <v>4</v>
      </c>
      <c r="C444" s="176" t="s">
        <v>7</v>
      </c>
      <c r="D444" s="187" t="s">
        <v>8</v>
      </c>
      <c r="E444" s="402" t="s">
        <v>76</v>
      </c>
      <c r="F444" s="400"/>
      <c r="G444" s="972"/>
      <c r="H444" s="170"/>
    </row>
    <row r="445" spans="1:8" ht="15" hidden="1" thickBot="1" x14ac:dyDescent="0.4">
      <c r="B445" s="171"/>
      <c r="C445" s="171"/>
      <c r="D445" s="171"/>
    </row>
    <row r="446" spans="1:8" hidden="1" x14ac:dyDescent="0.35">
      <c r="A446" s="153">
        <f>A444+3</f>
        <v>41981</v>
      </c>
      <c r="B446" s="182" t="s">
        <v>8</v>
      </c>
      <c r="C446" s="179" t="s">
        <v>4</v>
      </c>
      <c r="D446" s="180" t="s">
        <v>7</v>
      </c>
      <c r="E446" s="402"/>
      <c r="F446" s="400"/>
      <c r="G446" s="970" t="s">
        <v>76</v>
      </c>
      <c r="H446" s="174" t="s">
        <v>7</v>
      </c>
    </row>
    <row r="447" spans="1:8" hidden="1" x14ac:dyDescent="0.35">
      <c r="A447" s="159">
        <f>A446+1</f>
        <v>41982</v>
      </c>
      <c r="B447" s="177" t="s">
        <v>7</v>
      </c>
      <c r="C447" s="181" t="s">
        <v>8</v>
      </c>
      <c r="D447" s="186" t="s">
        <v>4</v>
      </c>
      <c r="E447" s="402"/>
      <c r="F447" s="400"/>
      <c r="G447" s="971" t="s">
        <v>76</v>
      </c>
      <c r="H447" s="164"/>
    </row>
    <row r="448" spans="1:8" hidden="1" x14ac:dyDescent="0.35">
      <c r="A448" s="159">
        <f>A447+1</f>
        <v>41983</v>
      </c>
      <c r="B448" s="177" t="s">
        <v>4</v>
      </c>
      <c r="C448" s="181" t="s">
        <v>7</v>
      </c>
      <c r="D448" s="186" t="s">
        <v>8</v>
      </c>
      <c r="E448" s="402"/>
      <c r="F448" s="400"/>
      <c r="G448" s="971" t="s">
        <v>76</v>
      </c>
      <c r="H448" s="164"/>
    </row>
    <row r="449" spans="1:8" hidden="1" x14ac:dyDescent="0.35">
      <c r="A449" s="159">
        <f>A448+1</f>
        <v>41984</v>
      </c>
      <c r="B449" s="177" t="s">
        <v>8</v>
      </c>
      <c r="C449" s="181" t="s">
        <v>4</v>
      </c>
      <c r="D449" s="186" t="s">
        <v>7</v>
      </c>
      <c r="E449" s="402"/>
      <c r="F449" s="400"/>
      <c r="G449" s="971" t="s">
        <v>76</v>
      </c>
      <c r="H449" s="164"/>
    </row>
    <row r="450" spans="1:8" ht="15" hidden="1" thickBot="1" x14ac:dyDescent="0.4">
      <c r="A450" s="173">
        <f>A449+1</f>
        <v>41985</v>
      </c>
      <c r="B450" s="175" t="s">
        <v>7</v>
      </c>
      <c r="C450" s="176" t="s">
        <v>8</v>
      </c>
      <c r="D450" s="187" t="s">
        <v>4</v>
      </c>
      <c r="E450" s="402"/>
      <c r="F450" s="400"/>
      <c r="G450" s="972" t="s">
        <v>76</v>
      </c>
      <c r="H450" s="170"/>
    </row>
    <row r="451" spans="1:8" ht="15" hidden="1" thickBot="1" x14ac:dyDescent="0.4">
      <c r="B451" s="171"/>
      <c r="C451" s="171"/>
      <c r="D451" s="171"/>
    </row>
    <row r="452" spans="1:8" hidden="1" x14ac:dyDescent="0.35">
      <c r="A452" s="153">
        <f>A450+3</f>
        <v>41988</v>
      </c>
      <c r="B452" s="182" t="s">
        <v>4</v>
      </c>
      <c r="C452" s="179" t="s">
        <v>7</v>
      </c>
      <c r="D452" s="180" t="s">
        <v>8</v>
      </c>
      <c r="E452" s="403" t="s">
        <v>186</v>
      </c>
      <c r="F452" s="742"/>
      <c r="G452" s="970"/>
      <c r="H452" s="174" t="s">
        <v>4</v>
      </c>
    </row>
    <row r="453" spans="1:8" hidden="1" x14ac:dyDescent="0.35">
      <c r="A453" s="159">
        <f>A452+1</f>
        <v>41989</v>
      </c>
      <c r="B453" s="177" t="s">
        <v>8</v>
      </c>
      <c r="C453" s="181" t="s">
        <v>4</v>
      </c>
      <c r="D453" s="186" t="s">
        <v>7</v>
      </c>
      <c r="E453" s="403" t="s">
        <v>186</v>
      </c>
      <c r="F453" s="742"/>
      <c r="G453" s="971"/>
      <c r="H453" s="164"/>
    </row>
    <row r="454" spans="1:8" hidden="1" x14ac:dyDescent="0.35">
      <c r="A454" s="159">
        <f>A453+1</f>
        <v>41990</v>
      </c>
      <c r="B454" s="177" t="s">
        <v>7</v>
      </c>
      <c r="C454" s="181" t="s">
        <v>8</v>
      </c>
      <c r="D454" s="186" t="s">
        <v>4</v>
      </c>
      <c r="E454" s="403" t="s">
        <v>186</v>
      </c>
      <c r="F454" s="742"/>
      <c r="G454" s="971"/>
      <c r="H454" s="164"/>
    </row>
    <row r="455" spans="1:8" hidden="1" x14ac:dyDescent="0.35">
      <c r="A455" s="159">
        <f>A454+1</f>
        <v>41991</v>
      </c>
      <c r="B455" s="177" t="s">
        <v>4</v>
      </c>
      <c r="C455" s="181" t="s">
        <v>7</v>
      </c>
      <c r="D455" s="186" t="s">
        <v>8</v>
      </c>
      <c r="E455" s="403"/>
      <c r="F455" s="742"/>
      <c r="G455" s="971" t="s">
        <v>186</v>
      </c>
      <c r="H455" s="164"/>
    </row>
    <row r="456" spans="1:8" ht="15" hidden="1" thickBot="1" x14ac:dyDescent="0.4">
      <c r="A456" s="173">
        <f>A455+1</f>
        <v>41992</v>
      </c>
      <c r="B456" s="175" t="s">
        <v>8</v>
      </c>
      <c r="C456" s="176" t="s">
        <v>4</v>
      </c>
      <c r="D456" s="187" t="s">
        <v>7</v>
      </c>
      <c r="E456" s="403"/>
      <c r="F456" s="742"/>
      <c r="G456" s="972" t="s">
        <v>186</v>
      </c>
      <c r="H456" s="170"/>
    </row>
    <row r="457" spans="1:8" ht="15" hidden="1" thickBot="1" x14ac:dyDescent="0.4">
      <c r="B457" s="171"/>
      <c r="C457" s="171"/>
      <c r="D457" s="171"/>
    </row>
    <row r="458" spans="1:8" hidden="1" x14ac:dyDescent="0.35">
      <c r="A458" s="153">
        <f>A456+3</f>
        <v>41995</v>
      </c>
      <c r="B458" s="182" t="s">
        <v>8</v>
      </c>
      <c r="C458" s="179" t="s">
        <v>4</v>
      </c>
      <c r="D458" s="180" t="s">
        <v>186</v>
      </c>
      <c r="E458" s="403"/>
      <c r="F458" s="742"/>
      <c r="G458" s="970" t="s">
        <v>176</v>
      </c>
      <c r="H458" s="174" t="s">
        <v>8</v>
      </c>
    </row>
    <row r="459" spans="1:8" hidden="1" x14ac:dyDescent="0.35">
      <c r="A459" s="159">
        <f>A458+1</f>
        <v>41996</v>
      </c>
      <c r="B459" s="177" t="s">
        <v>4</v>
      </c>
      <c r="C459" s="181" t="s">
        <v>186</v>
      </c>
      <c r="D459" s="186"/>
      <c r="E459" s="403"/>
      <c r="F459" s="742"/>
      <c r="G459" s="971" t="s">
        <v>200</v>
      </c>
      <c r="H459" s="164"/>
    </row>
    <row r="460" spans="1:8" ht="18.5" hidden="1" x14ac:dyDescent="0.35">
      <c r="A460" s="159">
        <f>A459+1</f>
        <v>41997</v>
      </c>
      <c r="B460" s="1806" t="s">
        <v>81</v>
      </c>
      <c r="C460" s="1807"/>
      <c r="D460" s="1807"/>
      <c r="E460" s="1807"/>
      <c r="F460" s="1807"/>
      <c r="G460" s="1807"/>
      <c r="H460" s="164"/>
    </row>
    <row r="461" spans="1:8" ht="18.5" hidden="1" x14ac:dyDescent="0.35">
      <c r="A461" s="159">
        <f>A460+1</f>
        <v>41998</v>
      </c>
      <c r="B461" s="1806" t="s">
        <v>81</v>
      </c>
      <c r="C461" s="1807"/>
      <c r="D461" s="1807"/>
      <c r="E461" s="1807"/>
      <c r="F461" s="1807"/>
      <c r="G461" s="1807"/>
      <c r="H461" s="164"/>
    </row>
    <row r="462" spans="1:8" ht="15" hidden="1" thickBot="1" x14ac:dyDescent="0.4">
      <c r="A462" s="173">
        <f>A461+1</f>
        <v>41999</v>
      </c>
      <c r="B462" s="175" t="s">
        <v>4</v>
      </c>
      <c r="C462" s="176" t="s">
        <v>186</v>
      </c>
      <c r="D462" s="187"/>
      <c r="E462" s="403"/>
      <c r="F462" s="742"/>
      <c r="G462" s="972" t="s">
        <v>201</v>
      </c>
      <c r="H462" s="170"/>
    </row>
    <row r="463" spans="1:8" ht="15" hidden="1" thickBot="1" x14ac:dyDescent="0.4">
      <c r="B463" s="171"/>
      <c r="C463" s="171"/>
      <c r="D463" s="171"/>
    </row>
    <row r="464" spans="1:8" hidden="1" x14ac:dyDescent="0.35">
      <c r="A464" s="153">
        <f>A462+3</f>
        <v>42002</v>
      </c>
      <c r="B464" s="182" t="s">
        <v>8</v>
      </c>
      <c r="C464" s="179" t="s">
        <v>186</v>
      </c>
      <c r="D464" s="180" t="s">
        <v>76</v>
      </c>
      <c r="E464" s="403"/>
      <c r="F464" s="742"/>
      <c r="G464" s="970" t="s">
        <v>199</v>
      </c>
      <c r="H464" s="174" t="s">
        <v>7</v>
      </c>
    </row>
    <row r="465" spans="1:8" hidden="1" x14ac:dyDescent="0.35">
      <c r="A465" s="159">
        <f>A464+1</f>
        <v>42003</v>
      </c>
      <c r="B465" s="177" t="s">
        <v>8</v>
      </c>
      <c r="C465" s="181" t="s">
        <v>186</v>
      </c>
      <c r="D465" s="186" t="s">
        <v>76</v>
      </c>
      <c r="E465" s="403"/>
      <c r="F465" s="742"/>
      <c r="G465" s="971" t="s">
        <v>199</v>
      </c>
      <c r="H465" s="164"/>
    </row>
    <row r="466" spans="1:8" hidden="1" x14ac:dyDescent="0.35">
      <c r="A466" s="159">
        <f>A465+1</f>
        <v>42004</v>
      </c>
      <c r="B466" s="177" t="s">
        <v>8</v>
      </c>
      <c r="C466" s="181" t="s">
        <v>186</v>
      </c>
      <c r="D466" s="186" t="s">
        <v>76</v>
      </c>
      <c r="E466" s="403"/>
      <c r="F466" s="742"/>
      <c r="G466" s="971" t="s">
        <v>199</v>
      </c>
      <c r="H466" s="164"/>
    </row>
    <row r="467" spans="1:8" ht="18.5" hidden="1" x14ac:dyDescent="0.35">
      <c r="A467" s="159">
        <f>A466+1</f>
        <v>42005</v>
      </c>
      <c r="B467" s="1806" t="s">
        <v>81</v>
      </c>
      <c r="C467" s="1807"/>
      <c r="D467" s="1807"/>
      <c r="E467" s="1807"/>
      <c r="F467" s="1807"/>
      <c r="G467" s="1807"/>
      <c r="H467" s="164"/>
    </row>
    <row r="468" spans="1:8" ht="15" hidden="1" thickBot="1" x14ac:dyDescent="0.4">
      <c r="A468" s="173">
        <f>A467+1</f>
        <v>42006</v>
      </c>
      <c r="B468" s="175" t="s">
        <v>7</v>
      </c>
      <c r="C468" s="176" t="s">
        <v>8</v>
      </c>
      <c r="D468" s="187" t="s">
        <v>4</v>
      </c>
      <c r="E468" s="403" t="s">
        <v>186</v>
      </c>
      <c r="F468" s="742"/>
      <c r="G468" s="972"/>
      <c r="H468" s="170"/>
    </row>
    <row r="469" spans="1:8" ht="15" hidden="1" thickBot="1" x14ac:dyDescent="0.4">
      <c r="B469" s="171"/>
      <c r="C469" s="171"/>
      <c r="D469" s="171"/>
    </row>
    <row r="470" spans="1:8" hidden="1" x14ac:dyDescent="0.35">
      <c r="A470" s="153">
        <f>A468+3</f>
        <v>42009</v>
      </c>
      <c r="B470" s="182" t="s">
        <v>7</v>
      </c>
      <c r="C470" s="179" t="s">
        <v>4</v>
      </c>
      <c r="D470" s="180" t="s">
        <v>8</v>
      </c>
      <c r="E470" s="403" t="s">
        <v>186</v>
      </c>
      <c r="F470" s="742"/>
      <c r="G470" s="970" t="s">
        <v>75</v>
      </c>
      <c r="H470" s="174" t="s">
        <v>4</v>
      </c>
    </row>
    <row r="471" spans="1:8" hidden="1" x14ac:dyDescent="0.35">
      <c r="A471" s="159">
        <f>A470+1</f>
        <v>42010</v>
      </c>
      <c r="B471" s="177" t="s">
        <v>8</v>
      </c>
      <c r="C471" s="181" t="s">
        <v>4</v>
      </c>
      <c r="D471" s="186" t="s">
        <v>7</v>
      </c>
      <c r="E471" s="403" t="s">
        <v>186</v>
      </c>
      <c r="F471" s="742"/>
      <c r="G471" s="971" t="s">
        <v>75</v>
      </c>
      <c r="H471" s="164"/>
    </row>
    <row r="472" spans="1:8" hidden="1" x14ac:dyDescent="0.35">
      <c r="A472" s="159">
        <f>A471+1</f>
        <v>42011</v>
      </c>
      <c r="B472" s="177" t="s">
        <v>7</v>
      </c>
      <c r="C472" s="181" t="s">
        <v>8</v>
      </c>
      <c r="D472" s="186" t="s">
        <v>4</v>
      </c>
      <c r="E472" s="403" t="s">
        <v>186</v>
      </c>
      <c r="F472" s="742"/>
      <c r="G472" s="971" t="s">
        <v>75</v>
      </c>
      <c r="H472" s="164"/>
    </row>
    <row r="473" spans="1:8" hidden="1" x14ac:dyDescent="0.35">
      <c r="A473" s="159">
        <f>A472+1</f>
        <v>42012</v>
      </c>
      <c r="B473" s="177" t="s">
        <v>4</v>
      </c>
      <c r="C473" s="181" t="s">
        <v>7</v>
      </c>
      <c r="D473" s="186" t="s">
        <v>8</v>
      </c>
      <c r="E473" s="403" t="s">
        <v>186</v>
      </c>
      <c r="F473" s="742"/>
      <c r="G473" s="971" t="s">
        <v>75</v>
      </c>
      <c r="H473" s="164"/>
    </row>
    <row r="474" spans="1:8" ht="15" hidden="1" thickBot="1" x14ac:dyDescent="0.4">
      <c r="A474" s="173">
        <f>A473+1</f>
        <v>42013</v>
      </c>
      <c r="B474" s="175" t="s">
        <v>7</v>
      </c>
      <c r="C474" s="176" t="s">
        <v>4</v>
      </c>
      <c r="D474" s="187" t="s">
        <v>8</v>
      </c>
      <c r="E474" s="403" t="s">
        <v>186</v>
      </c>
      <c r="F474" s="742"/>
      <c r="G474" s="972" t="s">
        <v>75</v>
      </c>
      <c r="H474" s="170"/>
    </row>
    <row r="475" spans="1:8" ht="15" hidden="1" thickBot="1" x14ac:dyDescent="0.4">
      <c r="B475" s="171"/>
      <c r="C475" s="171"/>
      <c r="D475" s="171"/>
    </row>
    <row r="476" spans="1:8" hidden="1" x14ac:dyDescent="0.35">
      <c r="A476" s="153">
        <f>A474+3</f>
        <v>42016</v>
      </c>
      <c r="B476" s="182" t="s">
        <v>7</v>
      </c>
      <c r="C476" s="179" t="s">
        <v>8</v>
      </c>
      <c r="D476" s="180" t="s">
        <v>4</v>
      </c>
      <c r="E476" s="403" t="s">
        <v>186</v>
      </c>
      <c r="F476" s="742"/>
      <c r="G476" s="970" t="s">
        <v>75</v>
      </c>
      <c r="H476" s="174" t="s">
        <v>8</v>
      </c>
    </row>
    <row r="477" spans="1:8" hidden="1" x14ac:dyDescent="0.35">
      <c r="A477" s="159">
        <f>A476+1</f>
        <v>42017</v>
      </c>
      <c r="B477" s="177" t="s">
        <v>4</v>
      </c>
      <c r="C477" s="181" t="s">
        <v>7</v>
      </c>
      <c r="D477" s="186" t="s">
        <v>8</v>
      </c>
      <c r="E477" s="403" t="s">
        <v>186</v>
      </c>
      <c r="F477" s="742"/>
      <c r="G477" s="971" t="s">
        <v>75</v>
      </c>
      <c r="H477" s="164"/>
    </row>
    <row r="478" spans="1:8" hidden="1" x14ac:dyDescent="0.35">
      <c r="A478" s="159">
        <f>A477+1</f>
        <v>42018</v>
      </c>
      <c r="B478" s="177" t="s">
        <v>8</v>
      </c>
      <c r="C478" s="181" t="s">
        <v>4</v>
      </c>
      <c r="D478" s="186" t="s">
        <v>7</v>
      </c>
      <c r="E478" s="403" t="s">
        <v>186</v>
      </c>
      <c r="F478" s="742"/>
      <c r="G478" s="971" t="s">
        <v>75</v>
      </c>
      <c r="H478" s="164"/>
    </row>
    <row r="479" spans="1:8" hidden="1" x14ac:dyDescent="0.35">
      <c r="A479" s="159">
        <f>A478+1</f>
        <v>42019</v>
      </c>
      <c r="B479" s="177" t="s">
        <v>7</v>
      </c>
      <c r="C479" s="181" t="s">
        <v>8</v>
      </c>
      <c r="D479" s="186" t="s">
        <v>4</v>
      </c>
      <c r="E479" s="403" t="s">
        <v>186</v>
      </c>
      <c r="F479" s="742"/>
      <c r="G479" s="971" t="s">
        <v>75</v>
      </c>
      <c r="H479" s="164"/>
    </row>
    <row r="480" spans="1:8" ht="15" hidden="1" thickBot="1" x14ac:dyDescent="0.4">
      <c r="A480" s="173">
        <f>A479+1</f>
        <v>42020</v>
      </c>
      <c r="B480" s="175" t="s">
        <v>4</v>
      </c>
      <c r="C480" s="176" t="s">
        <v>7</v>
      </c>
      <c r="D480" s="187" t="s">
        <v>8</v>
      </c>
      <c r="E480" s="403" t="s">
        <v>186</v>
      </c>
      <c r="F480" s="742"/>
      <c r="G480" s="972" t="s">
        <v>75</v>
      </c>
      <c r="H480" s="170"/>
    </row>
    <row r="481" spans="1:8" ht="15" hidden="1" thickBot="1" x14ac:dyDescent="0.4">
      <c r="B481" s="171"/>
      <c r="C481" s="171"/>
      <c r="D481" s="171"/>
    </row>
    <row r="482" spans="1:8" hidden="1" x14ac:dyDescent="0.35">
      <c r="A482" s="153">
        <f>A480+3</f>
        <v>42023</v>
      </c>
      <c r="B482" s="182" t="s">
        <v>8</v>
      </c>
      <c r="C482" s="179" t="s">
        <v>4</v>
      </c>
      <c r="D482" s="180" t="s">
        <v>7</v>
      </c>
      <c r="E482" s="403" t="s">
        <v>186</v>
      </c>
      <c r="F482" s="742"/>
      <c r="G482" s="970"/>
      <c r="H482" s="174" t="s">
        <v>7</v>
      </c>
    </row>
    <row r="483" spans="1:8" hidden="1" x14ac:dyDescent="0.35">
      <c r="A483" s="159">
        <f>A482+1</f>
        <v>42024</v>
      </c>
      <c r="B483" s="177" t="s">
        <v>7</v>
      </c>
      <c r="C483" s="181" t="s">
        <v>8</v>
      </c>
      <c r="D483" s="186" t="s">
        <v>4</v>
      </c>
      <c r="E483" s="403" t="s">
        <v>186</v>
      </c>
      <c r="F483" s="742"/>
      <c r="G483" s="971"/>
      <c r="H483" s="164"/>
    </row>
    <row r="484" spans="1:8" hidden="1" x14ac:dyDescent="0.35">
      <c r="A484" s="159">
        <f>A483+1</f>
        <v>42025</v>
      </c>
      <c r="B484" s="177" t="s">
        <v>4</v>
      </c>
      <c r="C484" s="181" t="s">
        <v>7</v>
      </c>
      <c r="D484" s="186" t="s">
        <v>8</v>
      </c>
      <c r="E484" s="403" t="s">
        <v>186</v>
      </c>
      <c r="F484" s="742"/>
      <c r="G484" s="971"/>
      <c r="H484" s="164"/>
    </row>
    <row r="485" spans="1:8" hidden="1" x14ac:dyDescent="0.35">
      <c r="A485" s="159">
        <f>A484+1</f>
        <v>42026</v>
      </c>
      <c r="B485" s="177" t="s">
        <v>8</v>
      </c>
      <c r="C485" s="181" t="s">
        <v>4</v>
      </c>
      <c r="D485" s="186" t="s">
        <v>7</v>
      </c>
      <c r="E485" s="403" t="s">
        <v>186</v>
      </c>
      <c r="F485" s="742"/>
      <c r="G485" s="971"/>
      <c r="H485" s="164"/>
    </row>
    <row r="486" spans="1:8" ht="15" hidden="1" thickBot="1" x14ac:dyDescent="0.4">
      <c r="A486" s="173">
        <f>A485+1</f>
        <v>42027</v>
      </c>
      <c r="B486" s="175" t="s">
        <v>7</v>
      </c>
      <c r="C486" s="176" t="s">
        <v>8</v>
      </c>
      <c r="D486" s="187" t="s">
        <v>4</v>
      </c>
      <c r="E486" s="403" t="s">
        <v>186</v>
      </c>
      <c r="F486" s="742"/>
      <c r="G486" s="972"/>
      <c r="H486" s="170"/>
    </row>
    <row r="487" spans="1:8" ht="15" hidden="1" thickBot="1" x14ac:dyDescent="0.4">
      <c r="B487" s="171"/>
      <c r="C487" s="171"/>
      <c r="D487" s="171"/>
    </row>
    <row r="488" spans="1:8" hidden="1" x14ac:dyDescent="0.35">
      <c r="A488" s="153">
        <f>A486+3</f>
        <v>42030</v>
      </c>
      <c r="B488" s="182" t="s">
        <v>4</v>
      </c>
      <c r="C488" s="179" t="s">
        <v>7</v>
      </c>
      <c r="D488" s="180" t="s">
        <v>8</v>
      </c>
      <c r="E488" s="403" t="s">
        <v>186</v>
      </c>
      <c r="F488" s="742"/>
      <c r="G488" s="970"/>
      <c r="H488" s="174" t="s">
        <v>4</v>
      </c>
    </row>
    <row r="489" spans="1:8" hidden="1" x14ac:dyDescent="0.35">
      <c r="A489" s="159">
        <f>A488+1</f>
        <v>42031</v>
      </c>
      <c r="B489" s="177" t="s">
        <v>8</v>
      </c>
      <c r="C489" s="181" t="s">
        <v>4</v>
      </c>
      <c r="D489" s="186" t="s">
        <v>7</v>
      </c>
      <c r="E489" s="403" t="s">
        <v>186</v>
      </c>
      <c r="F489" s="742"/>
      <c r="G489" s="971"/>
      <c r="H489" s="164"/>
    </row>
    <row r="490" spans="1:8" hidden="1" x14ac:dyDescent="0.35">
      <c r="A490" s="159">
        <f>A489+1</f>
        <v>42032</v>
      </c>
      <c r="B490" s="177" t="s">
        <v>7</v>
      </c>
      <c r="C490" s="181" t="s">
        <v>8</v>
      </c>
      <c r="D490" s="186" t="s">
        <v>4</v>
      </c>
      <c r="E490" s="403" t="s">
        <v>186</v>
      </c>
      <c r="F490" s="742"/>
      <c r="G490" s="971"/>
      <c r="H490" s="164"/>
    </row>
    <row r="491" spans="1:8" hidden="1" x14ac:dyDescent="0.35">
      <c r="A491" s="159">
        <f>A490+1</f>
        <v>42033</v>
      </c>
      <c r="B491" s="177" t="s">
        <v>4</v>
      </c>
      <c r="C491" s="181" t="s">
        <v>7</v>
      </c>
      <c r="D491" s="186" t="s">
        <v>8</v>
      </c>
      <c r="E491" s="403" t="s">
        <v>186</v>
      </c>
      <c r="F491" s="742"/>
      <c r="G491" s="971"/>
      <c r="H491" s="164"/>
    </row>
    <row r="492" spans="1:8" ht="15" hidden="1" thickBot="1" x14ac:dyDescent="0.4">
      <c r="A492" s="173">
        <f>A491+1</f>
        <v>42034</v>
      </c>
      <c r="B492" s="175" t="s">
        <v>8</v>
      </c>
      <c r="C492" s="176" t="s">
        <v>4</v>
      </c>
      <c r="D492" s="187" t="s">
        <v>7</v>
      </c>
      <c r="E492" s="403" t="s">
        <v>186</v>
      </c>
      <c r="F492" s="742"/>
      <c r="G492" s="972"/>
      <c r="H492" s="170"/>
    </row>
    <row r="493" spans="1:8" ht="15" hidden="1" thickBot="1" x14ac:dyDescent="0.4">
      <c r="B493" s="171"/>
      <c r="C493" s="171"/>
      <c r="D493" s="171"/>
    </row>
    <row r="494" spans="1:8" hidden="1" x14ac:dyDescent="0.35">
      <c r="A494" s="153">
        <f>A492+3</f>
        <v>42037</v>
      </c>
      <c r="B494" s="182" t="s">
        <v>7</v>
      </c>
      <c r="C494" s="179" t="s">
        <v>8</v>
      </c>
      <c r="D494" s="180" t="s">
        <v>4</v>
      </c>
      <c r="E494" s="403" t="s">
        <v>186</v>
      </c>
      <c r="F494" s="742"/>
      <c r="G494" s="970"/>
      <c r="H494" s="174" t="s">
        <v>8</v>
      </c>
    </row>
    <row r="495" spans="1:8" hidden="1" x14ac:dyDescent="0.35">
      <c r="A495" s="159">
        <f>A494+1</f>
        <v>42038</v>
      </c>
      <c r="B495" s="177" t="s">
        <v>4</v>
      </c>
      <c r="C495" s="181" t="s">
        <v>7</v>
      </c>
      <c r="D495" s="186" t="s">
        <v>8</v>
      </c>
      <c r="E495" s="403" t="s">
        <v>186</v>
      </c>
      <c r="F495" s="742"/>
      <c r="G495" s="971"/>
      <c r="H495" s="164"/>
    </row>
    <row r="496" spans="1:8" hidden="1" x14ac:dyDescent="0.35">
      <c r="A496" s="159">
        <f>A495+1</f>
        <v>42039</v>
      </c>
      <c r="B496" s="177" t="s">
        <v>8</v>
      </c>
      <c r="C496" s="181" t="s">
        <v>4</v>
      </c>
      <c r="D496" s="186" t="s">
        <v>7</v>
      </c>
      <c r="E496" s="403" t="s">
        <v>186</v>
      </c>
      <c r="F496" s="742"/>
      <c r="G496" s="971"/>
      <c r="H496" s="164"/>
    </row>
    <row r="497" spans="1:8" hidden="1" x14ac:dyDescent="0.35">
      <c r="A497" s="159">
        <f>A496+1</f>
        <v>42040</v>
      </c>
      <c r="B497" s="177" t="s">
        <v>7</v>
      </c>
      <c r="C497" s="181" t="s">
        <v>8</v>
      </c>
      <c r="D497" s="186" t="s">
        <v>4</v>
      </c>
      <c r="E497" s="403" t="s">
        <v>186</v>
      </c>
      <c r="F497" s="742"/>
      <c r="G497" s="971"/>
      <c r="H497" s="164"/>
    </row>
    <row r="498" spans="1:8" ht="15" hidden="1" thickBot="1" x14ac:dyDescent="0.4">
      <c r="A498" s="173">
        <f>A497+1</f>
        <v>42041</v>
      </c>
      <c r="B498" s="175" t="s">
        <v>4</v>
      </c>
      <c r="C498" s="176" t="s">
        <v>7</v>
      </c>
      <c r="D498" s="187" t="s">
        <v>8</v>
      </c>
      <c r="E498" s="403" t="s">
        <v>186</v>
      </c>
      <c r="F498" s="742"/>
      <c r="G498" s="972"/>
      <c r="H498" s="170"/>
    </row>
    <row r="499" spans="1:8" ht="15" hidden="1" thickBot="1" x14ac:dyDescent="0.4">
      <c r="B499" s="171"/>
      <c r="C499" s="171"/>
      <c r="D499" s="171"/>
    </row>
    <row r="500" spans="1:8" hidden="1" x14ac:dyDescent="0.35">
      <c r="A500" s="153">
        <f>A498+3</f>
        <v>42044</v>
      </c>
      <c r="B500" s="182" t="s">
        <v>8</v>
      </c>
      <c r="C500" s="179" t="s">
        <v>186</v>
      </c>
      <c r="D500" s="180" t="s">
        <v>7</v>
      </c>
      <c r="E500" s="403" t="s">
        <v>4</v>
      </c>
      <c r="F500" s="742"/>
      <c r="G500" s="970"/>
      <c r="H500" s="174" t="s">
        <v>7</v>
      </c>
    </row>
    <row r="501" spans="1:8" hidden="1" x14ac:dyDescent="0.35">
      <c r="A501" s="159">
        <f>A500+1</f>
        <v>42045</v>
      </c>
      <c r="B501" s="177" t="s">
        <v>7</v>
      </c>
      <c r="C501" s="181" t="s">
        <v>8</v>
      </c>
      <c r="D501" s="186" t="s">
        <v>186</v>
      </c>
      <c r="E501" s="403" t="s">
        <v>4</v>
      </c>
      <c r="F501" s="742"/>
      <c r="G501" s="971"/>
      <c r="H501" s="164"/>
    </row>
    <row r="502" spans="1:8" hidden="1" x14ac:dyDescent="0.35">
      <c r="A502" s="159">
        <f>A501+1</f>
        <v>42046</v>
      </c>
      <c r="B502" s="177" t="s">
        <v>4</v>
      </c>
      <c r="C502" s="181" t="s">
        <v>7</v>
      </c>
      <c r="D502" s="186" t="s">
        <v>186</v>
      </c>
      <c r="E502" s="403" t="s">
        <v>8</v>
      </c>
      <c r="F502" s="742"/>
      <c r="G502" s="971"/>
      <c r="H502" s="164"/>
    </row>
    <row r="503" spans="1:8" hidden="1" x14ac:dyDescent="0.35">
      <c r="A503" s="159">
        <f>A502+1</f>
        <v>42047</v>
      </c>
      <c r="B503" s="177" t="s">
        <v>8</v>
      </c>
      <c r="C503" s="181" t="s">
        <v>4</v>
      </c>
      <c r="D503" s="186" t="s">
        <v>186</v>
      </c>
      <c r="E503" s="403" t="s">
        <v>7</v>
      </c>
      <c r="F503" s="742"/>
      <c r="G503" s="971"/>
      <c r="H503" s="164"/>
    </row>
    <row r="504" spans="1:8" ht="15" hidden="1" thickBot="1" x14ac:dyDescent="0.4">
      <c r="A504" s="173">
        <f>A503+1</f>
        <v>42048</v>
      </c>
      <c r="B504" s="175" t="s">
        <v>7</v>
      </c>
      <c r="C504" s="176" t="s">
        <v>8</v>
      </c>
      <c r="D504" s="187" t="s">
        <v>186</v>
      </c>
      <c r="E504" s="403" t="s">
        <v>4</v>
      </c>
      <c r="F504" s="742"/>
      <c r="G504" s="972"/>
      <c r="H504" s="170"/>
    </row>
    <row r="505" spans="1:8" ht="15" hidden="1" thickBot="1" x14ac:dyDescent="0.4">
      <c r="B505" s="171"/>
      <c r="C505" s="171"/>
      <c r="D505" s="171"/>
    </row>
    <row r="506" spans="1:8" hidden="1" x14ac:dyDescent="0.35">
      <c r="A506" s="153">
        <f>A504+3</f>
        <v>42051</v>
      </c>
      <c r="B506" s="182" t="s">
        <v>4</v>
      </c>
      <c r="C506" s="179" t="s">
        <v>7</v>
      </c>
      <c r="D506" s="180" t="s">
        <v>186</v>
      </c>
      <c r="E506" s="403" t="s">
        <v>8</v>
      </c>
      <c r="F506" s="742"/>
      <c r="G506" s="970"/>
      <c r="H506" s="174" t="s">
        <v>186</v>
      </c>
    </row>
    <row r="507" spans="1:8" hidden="1" x14ac:dyDescent="0.35">
      <c r="A507" s="159">
        <f>A506+1</f>
        <v>42052</v>
      </c>
      <c r="B507" s="177" t="s">
        <v>7</v>
      </c>
      <c r="C507" s="181" t="s">
        <v>186</v>
      </c>
      <c r="D507" s="186" t="s">
        <v>8</v>
      </c>
      <c r="E507" s="403" t="s">
        <v>4</v>
      </c>
      <c r="F507" s="742"/>
      <c r="G507" s="971"/>
      <c r="H507" s="164"/>
    </row>
    <row r="508" spans="1:8" hidden="1" x14ac:dyDescent="0.35">
      <c r="A508" s="159">
        <f>A507+1</f>
        <v>42053</v>
      </c>
      <c r="B508" s="177" t="s">
        <v>186</v>
      </c>
      <c r="C508" s="181" t="s">
        <v>8</v>
      </c>
      <c r="D508" s="186" t="s">
        <v>4</v>
      </c>
      <c r="E508" s="403" t="s">
        <v>7</v>
      </c>
      <c r="F508" s="742"/>
      <c r="G508" s="971"/>
      <c r="H508" s="164"/>
    </row>
    <row r="509" spans="1:8" hidden="1" x14ac:dyDescent="0.35">
      <c r="A509" s="159">
        <f>A508+1</f>
        <v>42054</v>
      </c>
      <c r="B509" s="177" t="s">
        <v>8</v>
      </c>
      <c r="C509" s="181" t="s">
        <v>4</v>
      </c>
      <c r="D509" s="186" t="s">
        <v>7</v>
      </c>
      <c r="E509" s="403" t="s">
        <v>186</v>
      </c>
      <c r="F509" s="742"/>
      <c r="G509" s="971"/>
      <c r="H509" s="164"/>
    </row>
    <row r="510" spans="1:8" ht="15" hidden="1" thickBot="1" x14ac:dyDescent="0.4">
      <c r="A510" s="173">
        <f>A509+1</f>
        <v>42055</v>
      </c>
      <c r="B510" s="175" t="s">
        <v>4</v>
      </c>
      <c r="C510" s="176" t="s">
        <v>7</v>
      </c>
      <c r="D510" s="187" t="s">
        <v>186</v>
      </c>
      <c r="E510" s="403" t="s">
        <v>8</v>
      </c>
      <c r="F510" s="742"/>
      <c r="G510" s="972"/>
      <c r="H510" s="170"/>
    </row>
    <row r="511" spans="1:8" ht="15" hidden="1" thickBot="1" x14ac:dyDescent="0.4">
      <c r="B511" s="171"/>
      <c r="C511" s="171"/>
      <c r="D511" s="171"/>
    </row>
    <row r="512" spans="1:8" hidden="1" x14ac:dyDescent="0.35">
      <c r="A512" s="153">
        <f>A510+3</f>
        <v>42058</v>
      </c>
      <c r="B512" s="182" t="s">
        <v>7</v>
      </c>
      <c r="C512" s="179" t="s">
        <v>186</v>
      </c>
      <c r="D512" s="180" t="s">
        <v>8</v>
      </c>
      <c r="E512" s="403" t="s">
        <v>4</v>
      </c>
      <c r="F512" s="742"/>
      <c r="G512" s="970"/>
      <c r="H512" s="174" t="s">
        <v>4</v>
      </c>
    </row>
    <row r="513" spans="1:8" hidden="1" x14ac:dyDescent="0.35">
      <c r="A513" s="159">
        <f>A512+1</f>
        <v>42059</v>
      </c>
      <c r="B513" s="177" t="s">
        <v>186</v>
      </c>
      <c r="C513" s="181" t="s">
        <v>8</v>
      </c>
      <c r="D513" s="186" t="s">
        <v>4</v>
      </c>
      <c r="E513" s="403" t="s">
        <v>7</v>
      </c>
      <c r="F513" s="742"/>
      <c r="G513" s="971"/>
      <c r="H513" s="164"/>
    </row>
    <row r="514" spans="1:8" hidden="1" x14ac:dyDescent="0.35">
      <c r="A514" s="159">
        <f>A513+1</f>
        <v>42060</v>
      </c>
      <c r="B514" s="177" t="s">
        <v>8</v>
      </c>
      <c r="C514" s="181" t="s">
        <v>4</v>
      </c>
      <c r="D514" s="186" t="s">
        <v>7</v>
      </c>
      <c r="E514" s="403" t="s">
        <v>186</v>
      </c>
      <c r="F514" s="742"/>
      <c r="G514" s="971"/>
      <c r="H514" s="164"/>
    </row>
    <row r="515" spans="1:8" hidden="1" x14ac:dyDescent="0.35">
      <c r="A515" s="159">
        <f>A514+1</f>
        <v>42061</v>
      </c>
      <c r="B515" s="177" t="s">
        <v>4</v>
      </c>
      <c r="C515" s="181" t="s">
        <v>7</v>
      </c>
      <c r="D515" s="186" t="s">
        <v>186</v>
      </c>
      <c r="E515" s="403" t="s">
        <v>8</v>
      </c>
      <c r="F515" s="742"/>
      <c r="G515" s="971"/>
      <c r="H515" s="164"/>
    </row>
    <row r="516" spans="1:8" ht="15" hidden="1" thickBot="1" x14ac:dyDescent="0.4">
      <c r="A516" s="173">
        <f>A515+1</f>
        <v>42062</v>
      </c>
      <c r="B516" s="175" t="s">
        <v>7</v>
      </c>
      <c r="C516" s="176" t="s">
        <v>186</v>
      </c>
      <c r="D516" s="187" t="s">
        <v>8</v>
      </c>
      <c r="E516" s="403" t="s">
        <v>4</v>
      </c>
      <c r="F516" s="742"/>
      <c r="G516" s="972"/>
      <c r="H516" s="170"/>
    </row>
    <row r="517" spans="1:8" ht="15" hidden="1" thickBot="1" x14ac:dyDescent="0.4">
      <c r="B517" s="171"/>
      <c r="C517" s="171"/>
      <c r="D517" s="171"/>
    </row>
    <row r="518" spans="1:8" hidden="1" x14ac:dyDescent="0.35">
      <c r="A518" s="153">
        <f>A516+3</f>
        <v>42065</v>
      </c>
      <c r="B518" s="182" t="s">
        <v>186</v>
      </c>
      <c r="C518" s="179" t="s">
        <v>8</v>
      </c>
      <c r="D518" s="180" t="s">
        <v>4</v>
      </c>
      <c r="E518" s="402" t="s">
        <v>7</v>
      </c>
      <c r="F518" s="400"/>
      <c r="G518" s="970"/>
      <c r="H518" s="174" t="s">
        <v>8</v>
      </c>
    </row>
    <row r="519" spans="1:8" hidden="1" x14ac:dyDescent="0.35">
      <c r="A519" s="159">
        <f>A518+1</f>
        <v>42066</v>
      </c>
      <c r="B519" s="177" t="s">
        <v>8</v>
      </c>
      <c r="C519" s="181" t="s">
        <v>4</v>
      </c>
      <c r="D519" s="186" t="s">
        <v>7</v>
      </c>
      <c r="E519" s="403" t="s">
        <v>186</v>
      </c>
      <c r="F519" s="742"/>
      <c r="G519" s="971"/>
      <c r="H519" s="164"/>
    </row>
    <row r="520" spans="1:8" hidden="1" x14ac:dyDescent="0.35">
      <c r="A520" s="159">
        <f>A519+1</f>
        <v>42067</v>
      </c>
      <c r="B520" s="177" t="s">
        <v>4</v>
      </c>
      <c r="C520" s="181" t="s">
        <v>7</v>
      </c>
      <c r="D520" s="186" t="s">
        <v>186</v>
      </c>
      <c r="E520" s="402" t="s">
        <v>8</v>
      </c>
      <c r="F520" s="400"/>
      <c r="G520" s="971"/>
      <c r="H520" s="164"/>
    </row>
    <row r="521" spans="1:8" hidden="1" x14ac:dyDescent="0.35">
      <c r="A521" s="159">
        <f>A520+1</f>
        <v>42068</v>
      </c>
      <c r="B521" s="177" t="s">
        <v>7</v>
      </c>
      <c r="C521" s="181" t="s">
        <v>186</v>
      </c>
      <c r="D521" s="186" t="s">
        <v>8</v>
      </c>
      <c r="E521" s="403" t="s">
        <v>4</v>
      </c>
      <c r="F521" s="742"/>
      <c r="G521" s="971"/>
      <c r="H521" s="164"/>
    </row>
    <row r="522" spans="1:8" ht="15" hidden="1" thickBot="1" x14ac:dyDescent="0.4">
      <c r="A522" s="173">
        <f>A521+1</f>
        <v>42069</v>
      </c>
      <c r="B522" s="175" t="s">
        <v>186</v>
      </c>
      <c r="C522" s="176" t="s">
        <v>8</v>
      </c>
      <c r="D522" s="187" t="s">
        <v>4</v>
      </c>
      <c r="E522" s="403" t="s">
        <v>7</v>
      </c>
      <c r="F522" s="742"/>
      <c r="G522" s="972" t="s">
        <v>204</v>
      </c>
      <c r="H522" s="170"/>
    </row>
    <row r="523" spans="1:8" ht="15" hidden="1" thickBot="1" x14ac:dyDescent="0.4">
      <c r="B523" s="171"/>
      <c r="C523" s="171"/>
      <c r="D523" s="171"/>
    </row>
    <row r="524" spans="1:8" hidden="1" x14ac:dyDescent="0.35">
      <c r="A524" s="153">
        <f>A522+3</f>
        <v>42072</v>
      </c>
      <c r="B524" s="177" t="s">
        <v>8</v>
      </c>
      <c r="C524" s="181" t="s">
        <v>4</v>
      </c>
      <c r="D524" s="186" t="s">
        <v>7</v>
      </c>
      <c r="E524" s="403" t="s">
        <v>186</v>
      </c>
      <c r="F524" s="742"/>
      <c r="G524" s="970"/>
      <c r="H524" s="174" t="s">
        <v>7</v>
      </c>
    </row>
    <row r="525" spans="1:8" hidden="1" x14ac:dyDescent="0.35">
      <c r="A525" s="159">
        <f>A524+1</f>
        <v>42073</v>
      </c>
      <c r="B525" s="177" t="s">
        <v>4</v>
      </c>
      <c r="C525" s="181" t="s">
        <v>7</v>
      </c>
      <c r="D525" s="186" t="s">
        <v>186</v>
      </c>
      <c r="E525" s="402" t="s">
        <v>8</v>
      </c>
      <c r="F525" s="400"/>
      <c r="G525" s="971"/>
      <c r="H525" s="164"/>
    </row>
    <row r="526" spans="1:8" hidden="1" x14ac:dyDescent="0.35">
      <c r="A526" s="159">
        <f>A525+1</f>
        <v>42074</v>
      </c>
      <c r="B526" s="177" t="s">
        <v>7</v>
      </c>
      <c r="C526" s="181" t="s">
        <v>186</v>
      </c>
      <c r="D526" s="186" t="s">
        <v>8</v>
      </c>
      <c r="E526" s="403" t="s">
        <v>4</v>
      </c>
      <c r="F526" s="742"/>
      <c r="G526" s="971"/>
      <c r="H526" s="164"/>
    </row>
    <row r="527" spans="1:8" ht="15" hidden="1" thickBot="1" x14ac:dyDescent="0.4">
      <c r="A527" s="159">
        <f>A526+1</f>
        <v>42075</v>
      </c>
      <c r="B527" s="175" t="s">
        <v>186</v>
      </c>
      <c r="C527" s="176" t="s">
        <v>8</v>
      </c>
      <c r="D527" s="187" t="s">
        <v>4</v>
      </c>
      <c r="E527" s="403" t="s">
        <v>7</v>
      </c>
      <c r="F527" s="742"/>
      <c r="G527" s="971"/>
      <c r="H527" s="164"/>
    </row>
    <row r="528" spans="1:8" ht="15" hidden="1" thickBot="1" x14ac:dyDescent="0.4">
      <c r="A528" s="173">
        <f>A527+1</f>
        <v>42076</v>
      </c>
      <c r="B528" s="175" t="s">
        <v>8</v>
      </c>
      <c r="C528" s="176" t="s">
        <v>4</v>
      </c>
      <c r="D528" s="187" t="s">
        <v>7</v>
      </c>
      <c r="E528" s="402" t="s">
        <v>186</v>
      </c>
      <c r="F528" s="400"/>
      <c r="G528" s="972"/>
      <c r="H528" s="170"/>
    </row>
    <row r="529" spans="1:8" ht="15" hidden="1" thickBot="1" x14ac:dyDescent="0.4">
      <c r="A529" s="159"/>
      <c r="B529" s="602"/>
      <c r="C529" s="603"/>
      <c r="D529" s="604"/>
      <c r="E529" s="605"/>
      <c r="F529" s="400"/>
      <c r="G529" s="971"/>
      <c r="H529" s="164"/>
    </row>
    <row r="530" spans="1:8" hidden="1" x14ac:dyDescent="0.35">
      <c r="A530" s="153">
        <f>A528+3</f>
        <v>42079</v>
      </c>
      <c r="B530" s="182" t="s">
        <v>4</v>
      </c>
      <c r="C530" s="179" t="s">
        <v>7</v>
      </c>
      <c r="D530" s="180"/>
      <c r="E530" s="403" t="s">
        <v>8</v>
      </c>
      <c r="F530" s="403"/>
      <c r="G530" s="980" t="s">
        <v>205</v>
      </c>
      <c r="H530" s="174" t="s">
        <v>4</v>
      </c>
    </row>
    <row r="531" spans="1:8" hidden="1" x14ac:dyDescent="0.35">
      <c r="A531" s="159">
        <f>A530+1</f>
        <v>42080</v>
      </c>
      <c r="B531" s="177" t="s">
        <v>7</v>
      </c>
      <c r="C531" s="181" t="s">
        <v>186</v>
      </c>
      <c r="D531" s="186" t="s">
        <v>8</v>
      </c>
      <c r="E531" s="403" t="s">
        <v>4</v>
      </c>
      <c r="F531" s="403"/>
      <c r="G531" s="980"/>
      <c r="H531" s="164"/>
    </row>
    <row r="532" spans="1:8" hidden="1" x14ac:dyDescent="0.35">
      <c r="A532" s="159">
        <f>A531+1</f>
        <v>42081</v>
      </c>
      <c r="B532" s="177" t="s">
        <v>186</v>
      </c>
      <c r="C532" s="181" t="s">
        <v>8</v>
      </c>
      <c r="D532" s="186" t="s">
        <v>4</v>
      </c>
      <c r="E532" s="403" t="s">
        <v>7</v>
      </c>
      <c r="F532" s="403"/>
      <c r="G532" s="980"/>
      <c r="H532" s="164"/>
    </row>
    <row r="533" spans="1:8" hidden="1" x14ac:dyDescent="0.35">
      <c r="A533" s="159">
        <f>A532+1</f>
        <v>42082</v>
      </c>
      <c r="B533" s="177" t="s">
        <v>8</v>
      </c>
      <c r="C533" s="181" t="s">
        <v>7</v>
      </c>
      <c r="D533" s="186" t="s">
        <v>4</v>
      </c>
      <c r="E533" s="403" t="s">
        <v>186</v>
      </c>
      <c r="F533" s="403"/>
      <c r="G533" s="980"/>
      <c r="H533" s="164"/>
    </row>
    <row r="534" spans="1:8" ht="15" hidden="1" thickBot="1" x14ac:dyDescent="0.4">
      <c r="A534" s="173">
        <f>A533+1</f>
        <v>42083</v>
      </c>
      <c r="B534" s="175" t="s">
        <v>7</v>
      </c>
      <c r="C534" s="176" t="s">
        <v>4</v>
      </c>
      <c r="D534" s="187" t="s">
        <v>186</v>
      </c>
      <c r="E534" s="403" t="s">
        <v>8</v>
      </c>
      <c r="F534" s="403"/>
      <c r="G534" s="980"/>
      <c r="H534" s="170"/>
    </row>
    <row r="535" spans="1:8" ht="15" hidden="1" thickBot="1" x14ac:dyDescent="0.4">
      <c r="B535" s="171"/>
      <c r="C535" s="171"/>
      <c r="D535" s="171"/>
    </row>
    <row r="536" spans="1:8" hidden="1" x14ac:dyDescent="0.35">
      <c r="A536" s="153">
        <f>A534+3</f>
        <v>42086</v>
      </c>
      <c r="B536" s="182" t="s">
        <v>7</v>
      </c>
      <c r="C536" s="179" t="s">
        <v>186</v>
      </c>
      <c r="D536" s="180"/>
      <c r="E536" s="403" t="s">
        <v>4</v>
      </c>
      <c r="F536" s="403"/>
      <c r="G536" s="980" t="s">
        <v>208</v>
      </c>
      <c r="H536" s="174" t="s">
        <v>186</v>
      </c>
    </row>
    <row r="537" spans="1:8" hidden="1" x14ac:dyDescent="0.35">
      <c r="A537" s="159">
        <f>A536+1</f>
        <v>42087</v>
      </c>
      <c r="B537" s="177" t="s">
        <v>186</v>
      </c>
      <c r="C537" s="181" t="s">
        <v>8</v>
      </c>
      <c r="D537" s="186" t="s">
        <v>4</v>
      </c>
      <c r="E537" s="403" t="s">
        <v>7</v>
      </c>
      <c r="F537" s="403"/>
      <c r="G537" s="980" t="s">
        <v>128</v>
      </c>
      <c r="H537" s="164"/>
    </row>
    <row r="538" spans="1:8" hidden="1" x14ac:dyDescent="0.35">
      <c r="A538" s="159">
        <f>A537+1</f>
        <v>42088</v>
      </c>
      <c r="B538" s="177" t="s">
        <v>7</v>
      </c>
      <c r="C538" s="181" t="s">
        <v>4</v>
      </c>
      <c r="D538" s="186" t="s">
        <v>8</v>
      </c>
      <c r="E538" s="403" t="s">
        <v>186</v>
      </c>
      <c r="F538" s="403"/>
      <c r="G538" s="980" t="s">
        <v>128</v>
      </c>
      <c r="H538" s="164"/>
    </row>
    <row r="539" spans="1:8" hidden="1" x14ac:dyDescent="0.35">
      <c r="A539" s="159">
        <f>A538+1</f>
        <v>42089</v>
      </c>
      <c r="B539" s="177" t="s">
        <v>4</v>
      </c>
      <c r="C539" s="181" t="s">
        <v>7</v>
      </c>
      <c r="D539" s="186" t="s">
        <v>186</v>
      </c>
      <c r="E539" s="403" t="s">
        <v>8</v>
      </c>
      <c r="F539" s="403"/>
      <c r="G539" s="980" t="s">
        <v>128</v>
      </c>
      <c r="H539" s="164"/>
    </row>
    <row r="540" spans="1:8" ht="15" hidden="1" thickBot="1" x14ac:dyDescent="0.4">
      <c r="A540" s="173">
        <f>A539+1</f>
        <v>42090</v>
      </c>
      <c r="B540" s="175" t="s">
        <v>7</v>
      </c>
      <c r="C540" s="176" t="s">
        <v>186</v>
      </c>
      <c r="D540" s="187" t="s">
        <v>8</v>
      </c>
      <c r="E540" s="403" t="s">
        <v>4</v>
      </c>
      <c r="F540" s="403"/>
      <c r="G540" s="980" t="s">
        <v>128</v>
      </c>
      <c r="H540" s="170"/>
    </row>
    <row r="541" spans="1:8" ht="15" hidden="1" thickBot="1" x14ac:dyDescent="0.4">
      <c r="B541" s="171"/>
      <c r="C541" s="171"/>
      <c r="D541" s="171"/>
    </row>
    <row r="542" spans="1:8" hidden="1" x14ac:dyDescent="0.35">
      <c r="A542" s="153">
        <f>A540+3</f>
        <v>42093</v>
      </c>
      <c r="B542" s="182" t="s">
        <v>4</v>
      </c>
      <c r="C542" s="179" t="s">
        <v>7</v>
      </c>
      <c r="D542" s="180" t="s">
        <v>186</v>
      </c>
      <c r="E542" s="403" t="s">
        <v>8</v>
      </c>
      <c r="F542" s="742"/>
      <c r="G542" s="970"/>
      <c r="H542" s="174" t="s">
        <v>8</v>
      </c>
    </row>
    <row r="543" spans="1:8" hidden="1" x14ac:dyDescent="0.35">
      <c r="A543" s="159">
        <f>A542+1</f>
        <v>42094</v>
      </c>
      <c r="B543" s="177" t="s">
        <v>7</v>
      </c>
      <c r="C543" s="181" t="s">
        <v>186</v>
      </c>
      <c r="D543" s="186" t="s">
        <v>8</v>
      </c>
      <c r="E543" s="403" t="s">
        <v>4</v>
      </c>
      <c r="F543" s="742"/>
      <c r="G543" s="971"/>
      <c r="H543" s="164"/>
    </row>
    <row r="544" spans="1:8" hidden="1" x14ac:dyDescent="0.35">
      <c r="A544" s="159">
        <f>A543+1</f>
        <v>42095</v>
      </c>
      <c r="B544" s="177" t="s">
        <v>186</v>
      </c>
      <c r="C544" s="181" t="s">
        <v>8</v>
      </c>
      <c r="D544" s="186" t="s">
        <v>4</v>
      </c>
      <c r="E544" s="403" t="s">
        <v>7</v>
      </c>
      <c r="F544" s="742"/>
      <c r="G544" s="971"/>
      <c r="H544" s="164"/>
    </row>
    <row r="545" spans="1:8" hidden="1" x14ac:dyDescent="0.35">
      <c r="A545" s="159">
        <f>A544+1</f>
        <v>42096</v>
      </c>
      <c r="B545" s="177" t="s">
        <v>8</v>
      </c>
      <c r="C545" s="181" t="s">
        <v>4</v>
      </c>
      <c r="D545" s="186" t="s">
        <v>7</v>
      </c>
      <c r="E545" s="403" t="s">
        <v>186</v>
      </c>
      <c r="F545" s="742"/>
      <c r="G545" s="971"/>
      <c r="H545" s="164"/>
    </row>
    <row r="546" spans="1:8" ht="15" hidden="1" thickBot="1" x14ac:dyDescent="0.4">
      <c r="A546" s="173">
        <f>A545+1</f>
        <v>42097</v>
      </c>
      <c r="B546" s="175" t="s">
        <v>4</v>
      </c>
      <c r="C546" s="176" t="s">
        <v>7</v>
      </c>
      <c r="D546" s="187" t="s">
        <v>186</v>
      </c>
      <c r="E546" s="403" t="s">
        <v>8</v>
      </c>
      <c r="F546" s="742"/>
      <c r="G546" s="972" t="s">
        <v>130</v>
      </c>
      <c r="H546" s="170"/>
    </row>
    <row r="547" spans="1:8" ht="15" hidden="1" thickBot="1" x14ac:dyDescent="0.4">
      <c r="B547" s="171"/>
      <c r="C547" s="171"/>
      <c r="D547" s="171"/>
    </row>
    <row r="548" spans="1:8" hidden="1" x14ac:dyDescent="0.35">
      <c r="A548" s="153">
        <f>A546+3</f>
        <v>42100</v>
      </c>
      <c r="B548" s="182" t="s">
        <v>7</v>
      </c>
      <c r="C548" s="179" t="s">
        <v>186</v>
      </c>
      <c r="D548" s="180" t="s">
        <v>8</v>
      </c>
      <c r="E548" s="403" t="s">
        <v>4</v>
      </c>
      <c r="F548" s="742"/>
      <c r="G548" s="970"/>
      <c r="H548" s="174" t="s">
        <v>7</v>
      </c>
    </row>
    <row r="549" spans="1:8" hidden="1" x14ac:dyDescent="0.35">
      <c r="A549" s="159">
        <f>A548+1</f>
        <v>42101</v>
      </c>
      <c r="B549" s="177" t="s">
        <v>186</v>
      </c>
      <c r="C549" s="181" t="s">
        <v>8</v>
      </c>
      <c r="D549" s="186" t="s">
        <v>4</v>
      </c>
      <c r="E549" s="403" t="s">
        <v>7</v>
      </c>
      <c r="F549" s="742"/>
      <c r="G549" s="971"/>
      <c r="H549" s="164"/>
    </row>
    <row r="550" spans="1:8" hidden="1" x14ac:dyDescent="0.35">
      <c r="A550" s="159">
        <f>A549+1</f>
        <v>42102</v>
      </c>
      <c r="B550" s="177" t="s">
        <v>8</v>
      </c>
      <c r="C550" s="181" t="s">
        <v>4</v>
      </c>
      <c r="D550" s="186" t="s">
        <v>7</v>
      </c>
      <c r="E550" s="403" t="s">
        <v>186</v>
      </c>
      <c r="F550" s="742"/>
      <c r="G550" s="971"/>
      <c r="H550" s="164"/>
    </row>
    <row r="551" spans="1:8" hidden="1" x14ac:dyDescent="0.35">
      <c r="A551" s="159">
        <f>A550+1</f>
        <v>42103</v>
      </c>
      <c r="B551" s="177" t="s">
        <v>4</v>
      </c>
      <c r="C551" s="181" t="s">
        <v>7</v>
      </c>
      <c r="D551" s="186" t="s">
        <v>186</v>
      </c>
      <c r="E551" s="403" t="s">
        <v>8</v>
      </c>
      <c r="F551" s="742"/>
      <c r="G551" s="971"/>
      <c r="H551" s="164"/>
    </row>
    <row r="552" spans="1:8" ht="15" hidden="1" thickBot="1" x14ac:dyDescent="0.4">
      <c r="A552" s="173">
        <f>A551+1</f>
        <v>42104</v>
      </c>
      <c r="B552" s="175" t="s">
        <v>7</v>
      </c>
      <c r="C552" s="176" t="s">
        <v>186</v>
      </c>
      <c r="D552" s="187" t="s">
        <v>8</v>
      </c>
      <c r="E552" s="403" t="s">
        <v>4</v>
      </c>
      <c r="F552" s="742"/>
      <c r="G552" s="972"/>
      <c r="H552" s="170"/>
    </row>
    <row r="553" spans="1:8" ht="15" hidden="1" thickBot="1" x14ac:dyDescent="0.4">
      <c r="B553" s="171"/>
      <c r="C553" s="171"/>
      <c r="D553" s="171"/>
    </row>
    <row r="554" spans="1:8" hidden="1" x14ac:dyDescent="0.35">
      <c r="A554" s="153">
        <f>A552+3</f>
        <v>42107</v>
      </c>
      <c r="B554" s="182" t="s">
        <v>186</v>
      </c>
      <c r="C554" s="179" t="s">
        <v>7</v>
      </c>
      <c r="D554" s="180" t="s">
        <v>4</v>
      </c>
      <c r="E554" s="403"/>
      <c r="F554" s="742"/>
      <c r="G554" s="970" t="s">
        <v>8</v>
      </c>
      <c r="H554" s="174" t="s">
        <v>186</v>
      </c>
    </row>
    <row r="555" spans="1:8" hidden="1" x14ac:dyDescent="0.35">
      <c r="A555" s="159">
        <f>A554+1</f>
        <v>42108</v>
      </c>
      <c r="B555" s="177" t="s">
        <v>8</v>
      </c>
      <c r="C555" s="181" t="s">
        <v>4</v>
      </c>
      <c r="D555" s="186" t="s">
        <v>7</v>
      </c>
      <c r="E555" s="403" t="s">
        <v>186</v>
      </c>
      <c r="F555" s="742"/>
      <c r="G555" s="971"/>
      <c r="H555" s="164"/>
    </row>
    <row r="556" spans="1:8" hidden="1" x14ac:dyDescent="0.35">
      <c r="A556" s="159">
        <f>A555+1</f>
        <v>42109</v>
      </c>
      <c r="B556" s="177" t="s">
        <v>7</v>
      </c>
      <c r="C556" s="181" t="s">
        <v>186</v>
      </c>
      <c r="D556" s="186" t="s">
        <v>8</v>
      </c>
      <c r="E556" s="403" t="s">
        <v>4</v>
      </c>
      <c r="F556" s="742"/>
      <c r="G556" s="971"/>
      <c r="H556" s="164"/>
    </row>
    <row r="557" spans="1:8" hidden="1" x14ac:dyDescent="0.35">
      <c r="A557" s="159">
        <f>A556+1</f>
        <v>42110</v>
      </c>
      <c r="B557" s="177" t="s">
        <v>7</v>
      </c>
      <c r="C557" s="181" t="s">
        <v>186</v>
      </c>
      <c r="D557" s="186" t="s">
        <v>4</v>
      </c>
      <c r="E557" s="403" t="s">
        <v>8</v>
      </c>
      <c r="F557" s="742"/>
      <c r="G557" s="971" t="s">
        <v>130</v>
      </c>
      <c r="H557" s="164"/>
    </row>
    <row r="558" spans="1:8" ht="15" hidden="1" thickBot="1" x14ac:dyDescent="0.4">
      <c r="A558" s="173">
        <f>A557+1</f>
        <v>42111</v>
      </c>
      <c r="B558" s="175" t="s">
        <v>186</v>
      </c>
      <c r="C558" s="176" t="s">
        <v>8</v>
      </c>
      <c r="D558" s="187" t="s">
        <v>4</v>
      </c>
      <c r="E558" s="403" t="s">
        <v>7</v>
      </c>
      <c r="F558" s="742"/>
      <c r="G558" s="972" t="s">
        <v>130</v>
      </c>
      <c r="H558" s="170"/>
    </row>
    <row r="559" spans="1:8" ht="15" hidden="1" thickBot="1" x14ac:dyDescent="0.4">
      <c r="B559" s="171"/>
      <c r="C559" s="171"/>
      <c r="D559" s="171"/>
    </row>
    <row r="560" spans="1:8" hidden="1" x14ac:dyDescent="0.35">
      <c r="A560" s="153">
        <f>A558+3</f>
        <v>42114</v>
      </c>
      <c r="B560" s="182" t="s">
        <v>8</v>
      </c>
      <c r="C560" s="179" t="s">
        <v>7</v>
      </c>
      <c r="D560" s="180" t="s">
        <v>4</v>
      </c>
      <c r="E560" s="403" t="s">
        <v>186</v>
      </c>
      <c r="F560" s="742"/>
      <c r="G560" s="970"/>
      <c r="H560" s="174" t="s">
        <v>4</v>
      </c>
    </row>
    <row r="561" spans="1:8" hidden="1" x14ac:dyDescent="0.35">
      <c r="A561" s="159">
        <f>A560+1</f>
        <v>42115</v>
      </c>
      <c r="B561" s="177" t="s">
        <v>186</v>
      </c>
      <c r="C561" s="181" t="s">
        <v>7</v>
      </c>
      <c r="D561" s="186" t="s">
        <v>4</v>
      </c>
      <c r="E561" s="403" t="s">
        <v>8</v>
      </c>
      <c r="F561" s="742"/>
      <c r="G561" s="971"/>
      <c r="H561" s="164"/>
    </row>
    <row r="562" spans="1:8" hidden="1" x14ac:dyDescent="0.35">
      <c r="A562" s="159">
        <f>A561+1</f>
        <v>42116</v>
      </c>
      <c r="B562" s="177" t="s">
        <v>7</v>
      </c>
      <c r="C562" s="181" t="s">
        <v>186</v>
      </c>
      <c r="D562" s="186" t="s">
        <v>8</v>
      </c>
      <c r="E562" s="402" t="s">
        <v>4</v>
      </c>
      <c r="F562" s="400"/>
      <c r="G562" s="971"/>
      <c r="H562" s="164"/>
    </row>
    <row r="563" spans="1:8" hidden="1" x14ac:dyDescent="0.35">
      <c r="A563" s="159">
        <f>A562+1</f>
        <v>42117</v>
      </c>
      <c r="B563" s="177" t="s">
        <v>186</v>
      </c>
      <c r="C563" s="181" t="s">
        <v>8</v>
      </c>
      <c r="D563" s="186"/>
      <c r="E563" s="403" t="s">
        <v>7</v>
      </c>
      <c r="F563" s="742"/>
      <c r="G563" s="971" t="s">
        <v>4</v>
      </c>
      <c r="H563" s="164"/>
    </row>
    <row r="564" spans="1:8" ht="15" hidden="1" thickBot="1" x14ac:dyDescent="0.4">
      <c r="A564" s="173">
        <f>A563+1</f>
        <v>42118</v>
      </c>
      <c r="B564" s="175" t="s">
        <v>8</v>
      </c>
      <c r="C564" s="176" t="s">
        <v>4</v>
      </c>
      <c r="D564" s="187" t="s">
        <v>7</v>
      </c>
      <c r="E564" s="403" t="s">
        <v>186</v>
      </c>
      <c r="F564" s="742"/>
      <c r="G564" s="972" t="s">
        <v>220</v>
      </c>
      <c r="H564" s="170"/>
    </row>
    <row r="565" spans="1:8" ht="15" hidden="1" thickBot="1" x14ac:dyDescent="0.4">
      <c r="A565" s="159"/>
      <c r="B565" s="602"/>
      <c r="C565" s="603"/>
      <c r="D565" s="604"/>
      <c r="E565" s="605"/>
      <c r="F565" s="400"/>
      <c r="G565" s="971"/>
      <c r="H565" s="164"/>
    </row>
    <row r="566" spans="1:8" hidden="1" x14ac:dyDescent="0.35">
      <c r="A566" s="598">
        <f>A564+3</f>
        <v>42121</v>
      </c>
      <c r="B566" s="182" t="s">
        <v>8</v>
      </c>
      <c r="C566" s="179" t="s">
        <v>7</v>
      </c>
      <c r="D566" s="180" t="s">
        <v>4</v>
      </c>
      <c r="E566" s="402"/>
      <c r="F566" s="400"/>
      <c r="G566" s="970" t="s">
        <v>186</v>
      </c>
      <c r="H566" s="174" t="s">
        <v>8</v>
      </c>
    </row>
    <row r="567" spans="1:8" hidden="1" x14ac:dyDescent="0.35">
      <c r="A567" s="599">
        <f>A566+1</f>
        <v>42122</v>
      </c>
      <c r="B567" s="177" t="s">
        <v>7</v>
      </c>
      <c r="C567" s="181" t="s">
        <v>8</v>
      </c>
      <c r="D567" s="186" t="s">
        <v>4</v>
      </c>
      <c r="E567" s="402"/>
      <c r="F567" s="400"/>
      <c r="G567" s="971" t="s">
        <v>186</v>
      </c>
      <c r="H567" s="164"/>
    </row>
    <row r="568" spans="1:8" hidden="1" x14ac:dyDescent="0.35">
      <c r="A568" s="599">
        <f>A567+1</f>
        <v>42123</v>
      </c>
      <c r="B568" s="177" t="s">
        <v>8</v>
      </c>
      <c r="C568" s="181" t="s">
        <v>7</v>
      </c>
      <c r="D568" s="186" t="s">
        <v>4</v>
      </c>
      <c r="E568" s="402"/>
      <c r="F568" s="400"/>
      <c r="G568" s="971" t="s">
        <v>186</v>
      </c>
      <c r="H568" s="164"/>
    </row>
    <row r="569" spans="1:8" hidden="1" x14ac:dyDescent="0.35">
      <c r="A569" s="599">
        <f>A568+1</f>
        <v>42124</v>
      </c>
      <c r="B569" s="177" t="s">
        <v>7</v>
      </c>
      <c r="C569" s="181" t="s">
        <v>4</v>
      </c>
      <c r="D569" s="186" t="s">
        <v>8</v>
      </c>
      <c r="E569" s="402"/>
      <c r="F569" s="400"/>
      <c r="G569" s="971" t="s">
        <v>221</v>
      </c>
      <c r="H569" s="164"/>
    </row>
    <row r="570" spans="1:8" ht="15" hidden="1" thickBot="1" x14ac:dyDescent="0.4">
      <c r="A570" s="600">
        <f>A569+1</f>
        <v>42125</v>
      </c>
      <c r="B570" s="175" t="s">
        <v>8</v>
      </c>
      <c r="C570" s="176" t="s">
        <v>7</v>
      </c>
      <c r="D570" s="187" t="s">
        <v>4</v>
      </c>
      <c r="E570" s="402"/>
      <c r="F570" s="400"/>
      <c r="G570" s="972" t="s">
        <v>186</v>
      </c>
      <c r="H570" s="170"/>
    </row>
    <row r="571" spans="1:8" ht="15" hidden="1" thickBot="1" x14ac:dyDescent="0.4">
      <c r="A571" s="601"/>
      <c r="B571" s="171"/>
      <c r="C571" s="171"/>
      <c r="D571" s="171"/>
    </row>
    <row r="572" spans="1:8" hidden="1" x14ac:dyDescent="0.35">
      <c r="A572" s="598">
        <f>A570+3</f>
        <v>42128</v>
      </c>
      <c r="B572" s="182" t="s">
        <v>8</v>
      </c>
      <c r="C572" s="179" t="s">
        <v>186</v>
      </c>
      <c r="D572" s="180" t="s">
        <v>7</v>
      </c>
      <c r="E572" s="403" t="s">
        <v>4</v>
      </c>
      <c r="F572" s="742"/>
      <c r="G572" s="970"/>
      <c r="H572" s="174" t="s">
        <v>7</v>
      </c>
    </row>
    <row r="573" spans="1:8" hidden="1" x14ac:dyDescent="0.35">
      <c r="A573" s="599">
        <f>A572+1</f>
        <v>42129</v>
      </c>
      <c r="B573" s="177" t="s">
        <v>7</v>
      </c>
      <c r="C573" s="181" t="s">
        <v>8</v>
      </c>
      <c r="D573" s="186" t="s">
        <v>4</v>
      </c>
      <c r="E573" s="403" t="s">
        <v>186</v>
      </c>
      <c r="F573" s="742"/>
      <c r="G573" s="971"/>
      <c r="H573" s="164"/>
    </row>
    <row r="574" spans="1:8" hidden="1" x14ac:dyDescent="0.35">
      <c r="A574" s="599">
        <f>A573+1</f>
        <v>42130</v>
      </c>
      <c r="B574" s="177" t="s">
        <v>186</v>
      </c>
      <c r="C574" s="181" t="s">
        <v>7</v>
      </c>
      <c r="D574" s="186" t="s">
        <v>4</v>
      </c>
      <c r="E574" s="402" t="s">
        <v>8</v>
      </c>
      <c r="F574" s="400"/>
      <c r="G574" s="971"/>
      <c r="H574" s="164"/>
    </row>
    <row r="575" spans="1:8" hidden="1" x14ac:dyDescent="0.35">
      <c r="A575" s="599">
        <f>A574+1</f>
        <v>42131</v>
      </c>
      <c r="B575" s="177" t="s">
        <v>8</v>
      </c>
      <c r="C575" s="181" t="s">
        <v>186</v>
      </c>
      <c r="D575" s="186" t="s">
        <v>7</v>
      </c>
      <c r="E575" s="403" t="s">
        <v>4</v>
      </c>
      <c r="F575" s="742"/>
      <c r="G575" s="971"/>
      <c r="H575" s="164"/>
    </row>
    <row r="576" spans="1:8" ht="15" hidden="1" thickBot="1" x14ac:dyDescent="0.4">
      <c r="A576" s="600">
        <f>A575+1</f>
        <v>42132</v>
      </c>
      <c r="B576" s="175" t="s">
        <v>7</v>
      </c>
      <c r="C576" s="176" t="s">
        <v>8</v>
      </c>
      <c r="D576" s="187" t="s">
        <v>186</v>
      </c>
      <c r="E576" s="402" t="s">
        <v>4</v>
      </c>
      <c r="F576" s="400"/>
      <c r="G576" s="972" t="s">
        <v>77</v>
      </c>
      <c r="H576" s="170"/>
    </row>
    <row r="577" spans="1:8" ht="15" hidden="1" thickBot="1" x14ac:dyDescent="0.4">
      <c r="B577" s="171"/>
      <c r="C577" s="171"/>
      <c r="D577" s="171"/>
    </row>
    <row r="578" spans="1:8" hidden="1" x14ac:dyDescent="0.35">
      <c r="A578" s="153">
        <f>A576+3</f>
        <v>42135</v>
      </c>
      <c r="B578" s="182" t="s">
        <v>186</v>
      </c>
      <c r="C578" s="179" t="s">
        <v>7</v>
      </c>
      <c r="D578" s="180" t="s">
        <v>4</v>
      </c>
      <c r="E578" s="403" t="s">
        <v>8</v>
      </c>
      <c r="F578" s="742"/>
      <c r="G578" s="970"/>
      <c r="H578" s="174" t="s">
        <v>186</v>
      </c>
    </row>
    <row r="579" spans="1:8" hidden="1" x14ac:dyDescent="0.35">
      <c r="A579" s="159">
        <f>A578+1</f>
        <v>42136</v>
      </c>
      <c r="B579" s="177" t="s">
        <v>8</v>
      </c>
      <c r="C579" s="181" t="s">
        <v>7</v>
      </c>
      <c r="D579" s="186" t="s">
        <v>186</v>
      </c>
      <c r="E579" s="403" t="s">
        <v>4</v>
      </c>
      <c r="F579" s="742"/>
      <c r="G579" s="971"/>
      <c r="H579" s="164"/>
    </row>
    <row r="580" spans="1:8" hidden="1" x14ac:dyDescent="0.35">
      <c r="A580" s="159">
        <f>A579+1</f>
        <v>42137</v>
      </c>
      <c r="B580" s="177" t="s">
        <v>7</v>
      </c>
      <c r="C580" s="181" t="s">
        <v>8</v>
      </c>
      <c r="D580" s="186" t="s">
        <v>4</v>
      </c>
      <c r="E580" s="402" t="s">
        <v>8</v>
      </c>
      <c r="F580" s="400"/>
      <c r="G580" s="971"/>
      <c r="H580" s="164"/>
    </row>
    <row r="581" spans="1:8" hidden="1" x14ac:dyDescent="0.35">
      <c r="A581" s="159">
        <f>A580+1</f>
        <v>42138</v>
      </c>
      <c r="B581" s="177" t="s">
        <v>8</v>
      </c>
      <c r="C581" s="181" t="s">
        <v>7</v>
      </c>
      <c r="D581" s="186" t="s">
        <v>186</v>
      </c>
      <c r="E581" s="403" t="s">
        <v>4</v>
      </c>
      <c r="F581" s="742"/>
      <c r="G581" s="971"/>
      <c r="H581" s="164"/>
    </row>
    <row r="582" spans="1:8" ht="15" hidden="1" thickBot="1" x14ac:dyDescent="0.4">
      <c r="A582" s="173">
        <f>A581+1</f>
        <v>42139</v>
      </c>
      <c r="B582" s="175" t="s">
        <v>186</v>
      </c>
      <c r="C582" s="176" t="s">
        <v>8</v>
      </c>
      <c r="D582" s="187" t="s">
        <v>4</v>
      </c>
      <c r="E582" s="403" t="s">
        <v>7</v>
      </c>
      <c r="F582" s="742"/>
      <c r="G582" s="972" t="s">
        <v>222</v>
      </c>
      <c r="H582" s="170"/>
    </row>
    <row r="583" spans="1:8" ht="15" hidden="1" thickBot="1" x14ac:dyDescent="0.4">
      <c r="B583" s="171"/>
      <c r="C583" s="171"/>
      <c r="D583" s="171"/>
    </row>
    <row r="584" spans="1:8" hidden="1" x14ac:dyDescent="0.35">
      <c r="A584" s="153">
        <f>A582+3</f>
        <v>42142</v>
      </c>
      <c r="B584" s="182" t="s">
        <v>8</v>
      </c>
      <c r="C584" s="179" t="s">
        <v>4</v>
      </c>
      <c r="D584" s="180" t="s">
        <v>7</v>
      </c>
      <c r="E584" s="403" t="s">
        <v>186</v>
      </c>
      <c r="F584" s="742"/>
      <c r="G584" s="970" t="s">
        <v>222</v>
      </c>
      <c r="H584" s="174" t="s">
        <v>8</v>
      </c>
    </row>
    <row r="585" spans="1:8" hidden="1" x14ac:dyDescent="0.35">
      <c r="A585" s="159">
        <f>A584+1</f>
        <v>42143</v>
      </c>
      <c r="B585" s="177" t="s">
        <v>186</v>
      </c>
      <c r="C585" s="181" t="s">
        <v>7</v>
      </c>
      <c r="D585" s="186" t="s">
        <v>8</v>
      </c>
      <c r="E585" s="403" t="s">
        <v>4</v>
      </c>
      <c r="F585" s="742"/>
      <c r="G585" s="971" t="s">
        <v>222</v>
      </c>
      <c r="H585" s="164"/>
    </row>
    <row r="586" spans="1:8" hidden="1" x14ac:dyDescent="0.35">
      <c r="A586" s="159">
        <f>A585+1</f>
        <v>42144</v>
      </c>
      <c r="B586" s="177" t="s">
        <v>7</v>
      </c>
      <c r="C586" s="181" t="s">
        <v>8</v>
      </c>
      <c r="D586" s="186" t="s">
        <v>4</v>
      </c>
      <c r="E586" s="403" t="s">
        <v>186</v>
      </c>
      <c r="F586" s="742"/>
      <c r="G586" s="971" t="s">
        <v>223</v>
      </c>
      <c r="H586" s="164"/>
    </row>
    <row r="587" spans="1:8" hidden="1" x14ac:dyDescent="0.35">
      <c r="A587" s="159">
        <f>A586+1</f>
        <v>42145</v>
      </c>
      <c r="B587" s="177" t="s">
        <v>186</v>
      </c>
      <c r="C587" s="181" t="s">
        <v>8</v>
      </c>
      <c r="D587" s="186" t="s">
        <v>4</v>
      </c>
      <c r="E587" s="403" t="s">
        <v>7</v>
      </c>
      <c r="F587" s="742"/>
      <c r="G587" s="971" t="s">
        <v>223</v>
      </c>
      <c r="H587" s="164"/>
    </row>
    <row r="588" spans="1:8" ht="15" hidden="1" thickBot="1" x14ac:dyDescent="0.4">
      <c r="A588" s="620">
        <f>A587+1</f>
        <v>42146</v>
      </c>
      <c r="B588" s="621" t="s">
        <v>8</v>
      </c>
      <c r="C588" s="622" t="s">
        <v>7</v>
      </c>
      <c r="D588" s="623" t="s">
        <v>4</v>
      </c>
      <c r="E588" s="624" t="s">
        <v>186</v>
      </c>
      <c r="F588" s="742"/>
      <c r="G588" s="971" t="s">
        <v>228</v>
      </c>
      <c r="H588" s="170"/>
    </row>
    <row r="589" spans="1:8" ht="15.5" hidden="1" thickTop="1" thickBot="1" x14ac:dyDescent="0.4">
      <c r="A589" s="625"/>
      <c r="B589" s="626"/>
      <c r="C589" s="626"/>
      <c r="D589" s="626"/>
      <c r="E589" s="627"/>
      <c r="F589" s="627"/>
      <c r="G589" s="981"/>
      <c r="H589" s="164"/>
    </row>
    <row r="590" spans="1:8" ht="15" hidden="1" thickTop="1" x14ac:dyDescent="0.35">
      <c r="A590" s="599">
        <f>A588+3</f>
        <v>42149</v>
      </c>
      <c r="B590" s="1804" t="s">
        <v>81</v>
      </c>
      <c r="C590" s="1805"/>
      <c r="D590" s="1805"/>
      <c r="E590" s="1805"/>
      <c r="F590" s="1805"/>
      <c r="G590" s="1805"/>
      <c r="H590" s="174" t="s">
        <v>8</v>
      </c>
    </row>
    <row r="591" spans="1:8" hidden="1" x14ac:dyDescent="0.35">
      <c r="A591" s="599">
        <f>A590+1</f>
        <v>42150</v>
      </c>
      <c r="B591" s="177" t="s">
        <v>7</v>
      </c>
      <c r="C591" s="181" t="s">
        <v>8</v>
      </c>
      <c r="D591" s="186" t="s">
        <v>186</v>
      </c>
      <c r="E591" s="402" t="s">
        <v>4</v>
      </c>
      <c r="F591" s="400"/>
      <c r="G591" s="971"/>
      <c r="H591" s="164"/>
    </row>
    <row r="592" spans="1:8" hidden="1" x14ac:dyDescent="0.35">
      <c r="A592" s="599">
        <f>A591+1</f>
        <v>42151</v>
      </c>
      <c r="B592" s="177" t="s">
        <v>186</v>
      </c>
      <c r="C592" s="181" t="s">
        <v>7</v>
      </c>
      <c r="D592" s="186" t="s">
        <v>4</v>
      </c>
      <c r="E592" s="402" t="s">
        <v>8</v>
      </c>
      <c r="F592" s="400"/>
      <c r="G592" s="971"/>
      <c r="H592" s="164"/>
    </row>
    <row r="593" spans="1:8" hidden="1" x14ac:dyDescent="0.35">
      <c r="A593" s="599">
        <f>A592+1</f>
        <v>42152</v>
      </c>
      <c r="B593" s="177" t="s">
        <v>8</v>
      </c>
      <c r="C593" s="181" t="s">
        <v>7</v>
      </c>
      <c r="D593" s="186" t="s">
        <v>4</v>
      </c>
      <c r="E593" s="403" t="s">
        <v>186</v>
      </c>
      <c r="F593" s="742"/>
      <c r="G593" s="971"/>
      <c r="H593" s="164"/>
    </row>
    <row r="594" spans="1:8" ht="15" hidden="1" thickBot="1" x14ac:dyDescent="0.4">
      <c r="A594" s="600">
        <f>A593+1</f>
        <v>42153</v>
      </c>
      <c r="B594" s="175" t="s">
        <v>7</v>
      </c>
      <c r="C594" s="176" t="s">
        <v>8</v>
      </c>
      <c r="D594" s="187" t="s">
        <v>186</v>
      </c>
      <c r="E594" s="402" t="s">
        <v>4</v>
      </c>
      <c r="F594" s="400"/>
      <c r="G594" s="972"/>
      <c r="H594" s="170"/>
    </row>
    <row r="595" spans="1:8" ht="15" hidden="1" thickBot="1" x14ac:dyDescent="0.4">
      <c r="A595" s="601"/>
      <c r="B595" s="171"/>
      <c r="C595" s="171"/>
      <c r="D595" s="171"/>
    </row>
    <row r="596" spans="1:8" hidden="1" x14ac:dyDescent="0.35">
      <c r="A596" s="598">
        <f>A594+3</f>
        <v>42156</v>
      </c>
      <c r="B596" s="182" t="s">
        <v>186</v>
      </c>
      <c r="C596" s="179" t="s">
        <v>4</v>
      </c>
      <c r="D596" s="180" t="s">
        <v>8</v>
      </c>
      <c r="E596" s="402" t="s">
        <v>7</v>
      </c>
      <c r="F596" s="400"/>
      <c r="G596" s="970"/>
      <c r="H596" s="174" t="s">
        <v>7</v>
      </c>
    </row>
    <row r="597" spans="1:8" hidden="1" x14ac:dyDescent="0.35">
      <c r="A597" s="599">
        <f>A596+1</f>
        <v>42157</v>
      </c>
      <c r="B597" s="177" t="s">
        <v>7</v>
      </c>
      <c r="C597" s="181" t="s">
        <v>8</v>
      </c>
      <c r="D597" s="186" t="s">
        <v>186</v>
      </c>
      <c r="E597" s="402" t="s">
        <v>4</v>
      </c>
      <c r="F597" s="400"/>
      <c r="G597" s="971"/>
      <c r="H597" s="164"/>
    </row>
    <row r="598" spans="1:8" hidden="1" x14ac:dyDescent="0.35">
      <c r="A598" s="599">
        <f>A597+1</f>
        <v>42158</v>
      </c>
      <c r="B598" s="177" t="s">
        <v>186</v>
      </c>
      <c r="C598" s="181" t="s">
        <v>7</v>
      </c>
      <c r="D598" s="186" t="s">
        <v>4</v>
      </c>
      <c r="E598" s="402" t="s">
        <v>8</v>
      </c>
      <c r="F598" s="400"/>
      <c r="G598" s="971"/>
      <c r="H598" s="164"/>
    </row>
    <row r="599" spans="1:8" hidden="1" x14ac:dyDescent="0.35">
      <c r="A599" s="599">
        <f>A598+1</f>
        <v>42159</v>
      </c>
      <c r="B599" s="177" t="s">
        <v>8</v>
      </c>
      <c r="C599" s="181" t="s">
        <v>186</v>
      </c>
      <c r="D599" s="186" t="s">
        <v>4</v>
      </c>
      <c r="E599" s="402" t="s">
        <v>7</v>
      </c>
      <c r="F599" s="400"/>
      <c r="G599" s="971"/>
      <c r="H599" s="164"/>
    </row>
    <row r="600" spans="1:8" ht="15" hidden="1" thickBot="1" x14ac:dyDescent="0.4">
      <c r="A600" s="600">
        <f>A599+1</f>
        <v>42160</v>
      </c>
      <c r="B600" s="175" t="s">
        <v>7</v>
      </c>
      <c r="C600" s="176" t="s">
        <v>8</v>
      </c>
      <c r="D600" s="187" t="s">
        <v>186</v>
      </c>
      <c r="E600" s="402" t="s">
        <v>4</v>
      </c>
      <c r="F600" s="400"/>
      <c r="G600" s="972" t="s">
        <v>226</v>
      </c>
      <c r="H600" s="170"/>
    </row>
    <row r="601" spans="1:8" ht="15" hidden="1" thickBot="1" x14ac:dyDescent="0.4">
      <c r="B601" s="171"/>
      <c r="C601" s="171"/>
      <c r="D601" s="171"/>
    </row>
    <row r="602" spans="1:8" hidden="1" x14ac:dyDescent="0.35">
      <c r="A602" s="153">
        <f>A600+3</f>
        <v>42163</v>
      </c>
      <c r="B602" s="182" t="s">
        <v>186</v>
      </c>
      <c r="C602" s="179" t="s">
        <v>7</v>
      </c>
      <c r="D602" s="180" t="s">
        <v>4</v>
      </c>
      <c r="E602" s="403"/>
      <c r="F602" s="742"/>
      <c r="G602" s="970" t="s">
        <v>227</v>
      </c>
      <c r="H602" s="174" t="s">
        <v>186</v>
      </c>
    </row>
    <row r="603" spans="1:8" hidden="1" x14ac:dyDescent="0.35">
      <c r="A603" s="159">
        <f>A602+1</f>
        <v>42164</v>
      </c>
      <c r="B603" s="177" t="s">
        <v>7</v>
      </c>
      <c r="C603" s="181" t="s">
        <v>4</v>
      </c>
      <c r="D603" s="186" t="s">
        <v>186</v>
      </c>
      <c r="E603" s="403"/>
      <c r="F603" s="742"/>
      <c r="G603" s="971" t="s">
        <v>230</v>
      </c>
      <c r="H603" s="164"/>
    </row>
    <row r="604" spans="1:8" hidden="1" x14ac:dyDescent="0.35">
      <c r="A604" s="159">
        <f>A603+1</f>
        <v>42165</v>
      </c>
      <c r="B604" s="177" t="s">
        <v>186</v>
      </c>
      <c r="C604" s="181" t="s">
        <v>7</v>
      </c>
      <c r="D604" s="186" t="s">
        <v>4</v>
      </c>
      <c r="E604" s="402"/>
      <c r="F604" s="400"/>
      <c r="G604" s="971" t="s">
        <v>227</v>
      </c>
      <c r="H604" s="164"/>
    </row>
    <row r="605" spans="1:8" hidden="1" x14ac:dyDescent="0.35">
      <c r="A605" s="159">
        <f>A604+1</f>
        <v>42166</v>
      </c>
      <c r="B605" s="177" t="s">
        <v>7</v>
      </c>
      <c r="C605" s="181" t="s">
        <v>186</v>
      </c>
      <c r="D605" s="186" t="s">
        <v>4</v>
      </c>
      <c r="E605" s="403"/>
      <c r="F605" s="742"/>
      <c r="G605" s="971" t="s">
        <v>229</v>
      </c>
      <c r="H605" s="164"/>
    </row>
    <row r="606" spans="1:8" ht="15" hidden="1" thickBot="1" x14ac:dyDescent="0.4">
      <c r="A606" s="173">
        <f>A605+1</f>
        <v>42167</v>
      </c>
      <c r="B606" s="175" t="s">
        <v>186</v>
      </c>
      <c r="C606" s="176" t="s">
        <v>4</v>
      </c>
      <c r="D606" s="187" t="s">
        <v>7</v>
      </c>
      <c r="E606" s="403"/>
      <c r="F606" s="742"/>
      <c r="G606" s="972" t="s">
        <v>231</v>
      </c>
      <c r="H606" s="170"/>
    </row>
    <row r="607" spans="1:8" ht="15" hidden="1" thickBot="1" x14ac:dyDescent="0.4">
      <c r="B607" s="171"/>
      <c r="C607" s="171"/>
      <c r="D607" s="171"/>
    </row>
    <row r="608" spans="1:8" hidden="1" x14ac:dyDescent="0.35">
      <c r="A608" s="153">
        <f>A606+3</f>
        <v>42170</v>
      </c>
      <c r="B608" s="182" t="s">
        <v>8</v>
      </c>
      <c r="C608" s="179" t="s">
        <v>7</v>
      </c>
      <c r="D608" s="180" t="s">
        <v>186</v>
      </c>
      <c r="E608" s="403" t="s">
        <v>4</v>
      </c>
      <c r="F608" s="742"/>
      <c r="G608" s="970"/>
      <c r="H608" s="174" t="s">
        <v>4</v>
      </c>
    </row>
    <row r="609" spans="1:8" hidden="1" x14ac:dyDescent="0.35">
      <c r="A609" s="159">
        <f>A608+1</f>
        <v>42171</v>
      </c>
      <c r="B609" s="177" t="s">
        <v>7</v>
      </c>
      <c r="C609" s="181" t="s">
        <v>186</v>
      </c>
      <c r="D609" s="186" t="s">
        <v>4</v>
      </c>
      <c r="E609" s="403" t="s">
        <v>8</v>
      </c>
      <c r="F609" s="742"/>
      <c r="G609" s="971"/>
      <c r="H609" s="164"/>
    </row>
    <row r="610" spans="1:8" hidden="1" x14ac:dyDescent="0.35">
      <c r="A610" s="159">
        <f>A609+1</f>
        <v>42172</v>
      </c>
      <c r="B610" s="177" t="s">
        <v>186</v>
      </c>
      <c r="C610" s="181" t="s">
        <v>8</v>
      </c>
      <c r="D610" s="186" t="s">
        <v>7</v>
      </c>
      <c r="E610" s="402" t="s">
        <v>4</v>
      </c>
      <c r="F610" s="400"/>
      <c r="G610" s="971"/>
      <c r="H610" s="164"/>
    </row>
    <row r="611" spans="1:8" hidden="1" x14ac:dyDescent="0.35">
      <c r="A611" s="159">
        <f>A610+1</f>
        <v>42173</v>
      </c>
      <c r="B611" s="177" t="s">
        <v>8</v>
      </c>
      <c r="C611" s="181" t="s">
        <v>186</v>
      </c>
      <c r="D611" s="186" t="s">
        <v>4</v>
      </c>
      <c r="E611" s="403" t="s">
        <v>7</v>
      </c>
      <c r="F611" s="742"/>
      <c r="G611" s="971"/>
      <c r="H611" s="164"/>
    </row>
    <row r="612" spans="1:8" ht="15" hidden="1" thickBot="1" x14ac:dyDescent="0.4">
      <c r="A612" s="173">
        <f>A611+1</f>
        <v>42174</v>
      </c>
      <c r="B612" s="175" t="s">
        <v>7</v>
      </c>
      <c r="C612" s="176" t="s">
        <v>4</v>
      </c>
      <c r="D612" s="187" t="s">
        <v>8</v>
      </c>
      <c r="E612" s="403" t="s">
        <v>186</v>
      </c>
      <c r="F612" s="742"/>
      <c r="G612" s="972"/>
      <c r="H612" s="170"/>
    </row>
    <row r="613" spans="1:8" ht="15" hidden="1" thickBot="1" x14ac:dyDescent="0.4">
      <c r="A613" s="159"/>
      <c r="B613" s="602"/>
      <c r="C613" s="603"/>
      <c r="D613" s="604"/>
      <c r="E613" s="605"/>
      <c r="F613" s="400"/>
      <c r="G613" s="971"/>
      <c r="H613" s="164"/>
    </row>
    <row r="614" spans="1:8" hidden="1" x14ac:dyDescent="0.35">
      <c r="A614" s="598">
        <f>A612+3</f>
        <v>42177</v>
      </c>
      <c r="B614" s="182" t="s">
        <v>8</v>
      </c>
      <c r="C614" s="179" t="s">
        <v>7</v>
      </c>
      <c r="D614" s="180" t="s">
        <v>186</v>
      </c>
      <c r="E614" s="403" t="s">
        <v>4</v>
      </c>
      <c r="F614" s="742"/>
      <c r="G614" s="970" t="s">
        <v>77</v>
      </c>
      <c r="H614" s="174" t="s">
        <v>8</v>
      </c>
    </row>
    <row r="615" spans="1:8" hidden="1" x14ac:dyDescent="0.35">
      <c r="A615" s="599">
        <f>A614+1</f>
        <v>42178</v>
      </c>
      <c r="B615" s="177" t="s">
        <v>7</v>
      </c>
      <c r="C615" s="181" t="s">
        <v>8</v>
      </c>
      <c r="D615" s="186" t="s">
        <v>4</v>
      </c>
      <c r="E615" s="403" t="s">
        <v>186</v>
      </c>
      <c r="F615" s="742"/>
      <c r="G615" s="971" t="s">
        <v>77</v>
      </c>
      <c r="H615" s="164"/>
    </row>
    <row r="616" spans="1:8" hidden="1" x14ac:dyDescent="0.35">
      <c r="A616" s="599">
        <f>A615+1</f>
        <v>42179</v>
      </c>
      <c r="B616" s="177" t="s">
        <v>186</v>
      </c>
      <c r="C616" s="181" t="s">
        <v>7</v>
      </c>
      <c r="D616" s="186" t="s">
        <v>8</v>
      </c>
      <c r="E616" s="403" t="s">
        <v>4</v>
      </c>
      <c r="F616" s="742"/>
      <c r="G616" s="971" t="s">
        <v>206</v>
      </c>
      <c r="H616" s="164"/>
    </row>
    <row r="617" spans="1:8" hidden="1" x14ac:dyDescent="0.35">
      <c r="A617" s="599">
        <f>A616+1</f>
        <v>42180</v>
      </c>
      <c r="B617" s="177" t="s">
        <v>8</v>
      </c>
      <c r="C617" s="181" t="s">
        <v>186</v>
      </c>
      <c r="D617" s="186" t="s">
        <v>4</v>
      </c>
      <c r="E617" s="402" t="s">
        <v>7</v>
      </c>
      <c r="F617" s="400"/>
      <c r="G617" s="971" t="s">
        <v>206</v>
      </c>
      <c r="H617" s="164"/>
    </row>
    <row r="618" spans="1:8" ht="15" hidden="1" thickBot="1" x14ac:dyDescent="0.4">
      <c r="A618" s="600">
        <f>A617+1</f>
        <v>42181</v>
      </c>
      <c r="B618" s="175" t="s">
        <v>7</v>
      </c>
      <c r="C618" s="176" t="s">
        <v>8</v>
      </c>
      <c r="D618" s="187" t="s">
        <v>186</v>
      </c>
      <c r="E618" s="402" t="s">
        <v>4</v>
      </c>
      <c r="F618" s="400"/>
      <c r="G618" s="972" t="s">
        <v>232</v>
      </c>
      <c r="H618" s="170"/>
    </row>
    <row r="619" spans="1:8" ht="15" hidden="1" thickBot="1" x14ac:dyDescent="0.4">
      <c r="A619" s="601"/>
      <c r="B619" s="171"/>
      <c r="C619" s="171"/>
      <c r="D619" s="171"/>
    </row>
    <row r="620" spans="1:8" hidden="1" x14ac:dyDescent="0.35">
      <c r="A620" s="598">
        <f>A618+3</f>
        <v>42184</v>
      </c>
      <c r="B620" s="182" t="s">
        <v>8</v>
      </c>
      <c r="C620" s="179" t="s">
        <v>186</v>
      </c>
      <c r="D620" s="180" t="s">
        <v>4</v>
      </c>
      <c r="E620" s="402" t="s">
        <v>7</v>
      </c>
      <c r="F620" s="400"/>
      <c r="G620" s="970" t="s">
        <v>130</v>
      </c>
      <c r="H620" s="174" t="s">
        <v>7</v>
      </c>
    </row>
    <row r="621" spans="1:8" hidden="1" x14ac:dyDescent="0.35">
      <c r="A621" s="599">
        <f>A620+1</f>
        <v>42185</v>
      </c>
      <c r="B621" s="177" t="s">
        <v>7</v>
      </c>
      <c r="C621" s="181" t="s">
        <v>8</v>
      </c>
      <c r="D621" s="186" t="s">
        <v>186</v>
      </c>
      <c r="E621" s="402" t="s">
        <v>4</v>
      </c>
      <c r="F621" s="400"/>
      <c r="G621" s="971" t="s">
        <v>130</v>
      </c>
      <c r="H621" s="164"/>
    </row>
    <row r="622" spans="1:8" hidden="1" x14ac:dyDescent="0.35">
      <c r="A622" s="599">
        <f>A621+1</f>
        <v>42186</v>
      </c>
      <c r="B622" s="177" t="s">
        <v>186</v>
      </c>
      <c r="C622" s="181" t="s">
        <v>7</v>
      </c>
      <c r="D622" s="186" t="s">
        <v>4</v>
      </c>
      <c r="E622" s="402" t="s">
        <v>8</v>
      </c>
      <c r="F622" s="400"/>
      <c r="G622" s="971"/>
      <c r="H622" s="164"/>
    </row>
    <row r="623" spans="1:8" ht="15" hidden="1" thickBot="1" x14ac:dyDescent="0.4">
      <c r="A623" s="599">
        <f>A622+1</f>
        <v>42187</v>
      </c>
      <c r="B623" s="621" t="s">
        <v>8</v>
      </c>
      <c r="C623" s="622" t="s">
        <v>4</v>
      </c>
      <c r="D623" s="623" t="s">
        <v>186</v>
      </c>
      <c r="E623" s="631" t="s">
        <v>7</v>
      </c>
      <c r="F623" s="400"/>
      <c r="G623" s="971" t="s">
        <v>237</v>
      </c>
      <c r="H623" s="164"/>
    </row>
    <row r="624" spans="1:8" ht="15" hidden="1" thickBot="1" x14ac:dyDescent="0.4">
      <c r="A624" s="632">
        <f>A623+1</f>
        <v>42188</v>
      </c>
      <c r="B624" s="633" t="s">
        <v>8</v>
      </c>
      <c r="C624" s="1801" t="s">
        <v>233</v>
      </c>
      <c r="D624" s="1802"/>
      <c r="E624" s="1802"/>
      <c r="F624" s="1802"/>
      <c r="G624" s="1803"/>
      <c r="H624" s="170"/>
    </row>
    <row r="625" spans="1:8" ht="15" hidden="1" thickBot="1" x14ac:dyDescent="0.4">
      <c r="A625" s="601"/>
      <c r="B625" s="171"/>
      <c r="C625" s="171"/>
      <c r="D625" s="171"/>
    </row>
    <row r="626" spans="1:8" hidden="1" x14ac:dyDescent="0.35">
      <c r="A626" s="598">
        <f>A624+3</f>
        <v>42191</v>
      </c>
      <c r="B626" s="182" t="s">
        <v>8</v>
      </c>
      <c r="C626" s="179" t="s">
        <v>186</v>
      </c>
      <c r="D626" s="180" t="s">
        <v>4</v>
      </c>
      <c r="E626" s="402" t="s">
        <v>7</v>
      </c>
      <c r="F626" s="400"/>
      <c r="G626" s="970" t="s">
        <v>234</v>
      </c>
      <c r="H626" s="174" t="s">
        <v>186</v>
      </c>
    </row>
    <row r="627" spans="1:8" hidden="1" x14ac:dyDescent="0.35">
      <c r="A627" s="599">
        <f>A626+1</f>
        <v>42192</v>
      </c>
      <c r="B627" s="177" t="s">
        <v>7</v>
      </c>
      <c r="C627" s="181" t="s">
        <v>8</v>
      </c>
      <c r="D627" s="186" t="s">
        <v>186</v>
      </c>
      <c r="E627" s="402" t="s">
        <v>4</v>
      </c>
      <c r="F627" s="400"/>
      <c r="G627" s="971" t="s">
        <v>225</v>
      </c>
      <c r="H627" s="164"/>
    </row>
    <row r="628" spans="1:8" hidden="1" x14ac:dyDescent="0.35">
      <c r="A628" s="599">
        <f>A627+1</f>
        <v>42193</v>
      </c>
      <c r="B628" s="177" t="s">
        <v>186</v>
      </c>
      <c r="C628" s="181" t="s">
        <v>7</v>
      </c>
      <c r="D628" s="186" t="s">
        <v>4</v>
      </c>
      <c r="E628" s="402" t="s">
        <v>8</v>
      </c>
      <c r="F628" s="400"/>
      <c r="G628" s="971" t="s">
        <v>235</v>
      </c>
      <c r="H628" s="164"/>
    </row>
    <row r="629" spans="1:8" hidden="1" x14ac:dyDescent="0.35">
      <c r="A629" s="599">
        <f>A628+1</f>
        <v>42194</v>
      </c>
      <c r="B629" s="177" t="s">
        <v>8</v>
      </c>
      <c r="C629" s="181" t="s">
        <v>186</v>
      </c>
      <c r="D629" s="186" t="s">
        <v>4</v>
      </c>
      <c r="E629" s="402" t="s">
        <v>7</v>
      </c>
      <c r="F629" s="400"/>
      <c r="G629" s="971" t="s">
        <v>224</v>
      </c>
      <c r="H629" s="164"/>
    </row>
    <row r="630" spans="1:8" ht="15" hidden="1" thickBot="1" x14ac:dyDescent="0.4">
      <c r="A630" s="600">
        <f>A629+1</f>
        <v>42195</v>
      </c>
      <c r="B630" s="175" t="s">
        <v>7</v>
      </c>
      <c r="C630" s="176" t="s">
        <v>8</v>
      </c>
      <c r="D630" s="187" t="s">
        <v>186</v>
      </c>
      <c r="E630" s="402" t="s">
        <v>4</v>
      </c>
      <c r="F630" s="400"/>
      <c r="G630" s="972" t="s">
        <v>224</v>
      </c>
      <c r="H630" s="170"/>
    </row>
    <row r="631" spans="1:8" ht="15" hidden="1" thickBot="1" x14ac:dyDescent="0.4">
      <c r="B631" s="171"/>
      <c r="C631" s="171"/>
      <c r="D631" s="171"/>
    </row>
    <row r="632" spans="1:8" hidden="1" x14ac:dyDescent="0.35">
      <c r="A632" s="153">
        <f>A630+3</f>
        <v>42198</v>
      </c>
      <c r="B632" s="182" t="s">
        <v>186</v>
      </c>
      <c r="C632" s="179" t="s">
        <v>7</v>
      </c>
      <c r="D632" s="180" t="s">
        <v>4</v>
      </c>
      <c r="E632" s="403" t="s">
        <v>8</v>
      </c>
      <c r="F632" s="742"/>
      <c r="G632" s="970"/>
      <c r="H632" s="174" t="s">
        <v>4</v>
      </c>
    </row>
    <row r="633" spans="1:8" hidden="1" x14ac:dyDescent="0.35">
      <c r="A633" s="159">
        <f>A632+1</f>
        <v>42199</v>
      </c>
      <c r="B633" s="177" t="s">
        <v>8</v>
      </c>
      <c r="C633" s="181" t="s">
        <v>4</v>
      </c>
      <c r="D633" s="186" t="s">
        <v>7</v>
      </c>
      <c r="E633" s="403" t="s">
        <v>186</v>
      </c>
      <c r="F633" s="742"/>
      <c r="G633" s="971"/>
      <c r="H633" s="164"/>
    </row>
    <row r="634" spans="1:8" hidden="1" x14ac:dyDescent="0.35">
      <c r="A634" s="159">
        <f>A633+1</f>
        <v>42200</v>
      </c>
      <c r="B634" s="177" t="s">
        <v>7</v>
      </c>
      <c r="C634" s="181" t="s">
        <v>186</v>
      </c>
      <c r="D634" s="186" t="s">
        <v>4</v>
      </c>
      <c r="E634" s="402" t="s">
        <v>8</v>
      </c>
      <c r="F634" s="400"/>
      <c r="G634" s="971"/>
      <c r="H634" s="164"/>
    </row>
    <row r="635" spans="1:8" hidden="1" x14ac:dyDescent="0.35">
      <c r="A635" s="159">
        <f>A634+1</f>
        <v>42201</v>
      </c>
      <c r="B635" s="177" t="s">
        <v>186</v>
      </c>
      <c r="C635" s="181" t="s">
        <v>7</v>
      </c>
      <c r="D635" s="186" t="s">
        <v>8</v>
      </c>
      <c r="E635" s="403" t="s">
        <v>4</v>
      </c>
      <c r="F635" s="742"/>
      <c r="G635" s="971"/>
      <c r="H635" s="164"/>
    </row>
    <row r="636" spans="1:8" ht="15" hidden="1" thickBot="1" x14ac:dyDescent="0.4">
      <c r="A636" s="173">
        <f>A635+1</f>
        <v>42202</v>
      </c>
      <c r="B636" s="175" t="s">
        <v>7</v>
      </c>
      <c r="C636" s="176" t="s">
        <v>8</v>
      </c>
      <c r="D636" s="187" t="s">
        <v>4</v>
      </c>
      <c r="E636" s="403" t="s">
        <v>186</v>
      </c>
      <c r="F636" s="742"/>
      <c r="G636" s="972"/>
      <c r="H636" s="170"/>
    </row>
    <row r="637" spans="1:8" ht="15" hidden="1" thickBot="1" x14ac:dyDescent="0.4">
      <c r="B637" s="171"/>
      <c r="C637" s="171"/>
      <c r="D637" s="171"/>
    </row>
    <row r="638" spans="1:8" hidden="1" x14ac:dyDescent="0.35">
      <c r="A638" s="153">
        <f>A636+3</f>
        <v>42205</v>
      </c>
      <c r="B638" s="182" t="s">
        <v>8</v>
      </c>
      <c r="C638" s="179" t="s">
        <v>7</v>
      </c>
      <c r="D638" s="180" t="s">
        <v>186</v>
      </c>
      <c r="E638" s="403"/>
      <c r="F638" s="742"/>
      <c r="G638" s="970" t="s">
        <v>4</v>
      </c>
      <c r="H638" s="174" t="s">
        <v>8</v>
      </c>
    </row>
    <row r="639" spans="1:8" hidden="1" x14ac:dyDescent="0.35">
      <c r="A639" s="159">
        <f>A638+1</f>
        <v>42206</v>
      </c>
      <c r="B639" s="177" t="s">
        <v>7</v>
      </c>
      <c r="C639" s="181" t="s">
        <v>186</v>
      </c>
      <c r="D639" s="186" t="s">
        <v>8</v>
      </c>
      <c r="E639" s="403"/>
      <c r="F639" s="742"/>
      <c r="G639" s="971" t="s">
        <v>4</v>
      </c>
      <c r="H639" s="164"/>
    </row>
    <row r="640" spans="1:8" hidden="1" x14ac:dyDescent="0.35">
      <c r="A640" s="159">
        <f>A639+1</f>
        <v>42207</v>
      </c>
      <c r="B640" s="177" t="s">
        <v>186</v>
      </c>
      <c r="C640" s="181" t="s">
        <v>8</v>
      </c>
      <c r="D640" s="186" t="s">
        <v>7</v>
      </c>
      <c r="E640" s="402"/>
      <c r="F640" s="400"/>
      <c r="G640" s="971" t="s">
        <v>4</v>
      </c>
      <c r="H640" s="164"/>
    </row>
    <row r="641" spans="1:8" hidden="1" x14ac:dyDescent="0.35">
      <c r="A641" s="159">
        <f>A640+1</f>
        <v>42208</v>
      </c>
      <c r="B641" s="177" t="s">
        <v>8</v>
      </c>
      <c r="C641" s="181" t="s">
        <v>7</v>
      </c>
      <c r="D641" s="186" t="s">
        <v>186</v>
      </c>
      <c r="E641" s="403"/>
      <c r="F641" s="742"/>
      <c r="G641" s="971" t="s">
        <v>4</v>
      </c>
      <c r="H641" s="164"/>
    </row>
    <row r="642" spans="1:8" ht="15" hidden="1" thickBot="1" x14ac:dyDescent="0.4">
      <c r="A642" s="173">
        <f>A641+1</f>
        <v>42209</v>
      </c>
      <c r="B642" s="175" t="s">
        <v>7</v>
      </c>
      <c r="C642" s="176" t="s">
        <v>186</v>
      </c>
      <c r="D642" s="187" t="s">
        <v>8</v>
      </c>
      <c r="E642" s="403"/>
      <c r="F642" s="742"/>
      <c r="G642" s="972" t="s">
        <v>4</v>
      </c>
      <c r="H642" s="170"/>
    </row>
    <row r="643" spans="1:8" ht="15" hidden="1" thickBot="1" x14ac:dyDescent="0.4">
      <c r="A643" s="159"/>
      <c r="B643" s="602"/>
      <c r="C643" s="603"/>
      <c r="D643" s="604"/>
      <c r="E643" s="605"/>
      <c r="F643" s="400"/>
      <c r="G643" s="971"/>
      <c r="H643" s="164"/>
    </row>
    <row r="644" spans="1:8" hidden="1" x14ac:dyDescent="0.35">
      <c r="A644" s="598">
        <f>A642+3</f>
        <v>42212</v>
      </c>
      <c r="B644" s="182" t="s">
        <v>8</v>
      </c>
      <c r="C644" s="179" t="s">
        <v>186</v>
      </c>
      <c r="D644" s="180" t="s">
        <v>4</v>
      </c>
      <c r="E644" s="402" t="s">
        <v>7</v>
      </c>
      <c r="F644" s="400"/>
      <c r="G644" s="970"/>
      <c r="H644" s="174" t="s">
        <v>7</v>
      </c>
    </row>
    <row r="645" spans="1:8" hidden="1" x14ac:dyDescent="0.35">
      <c r="A645" s="599">
        <f>A644+1</f>
        <v>42213</v>
      </c>
      <c r="B645" s="177" t="s">
        <v>7</v>
      </c>
      <c r="C645" s="181" t="s">
        <v>8</v>
      </c>
      <c r="D645" s="186" t="s">
        <v>186</v>
      </c>
      <c r="E645" s="402" t="s">
        <v>4</v>
      </c>
      <c r="F645" s="400"/>
      <c r="G645" s="971" t="s">
        <v>236</v>
      </c>
      <c r="H645" s="164"/>
    </row>
    <row r="646" spans="1:8" hidden="1" x14ac:dyDescent="0.35">
      <c r="A646" s="599">
        <f>A645+1</f>
        <v>42214</v>
      </c>
      <c r="B646" s="177" t="s">
        <v>186</v>
      </c>
      <c r="C646" s="181" t="s">
        <v>7</v>
      </c>
      <c r="D646" s="186" t="s">
        <v>4</v>
      </c>
      <c r="E646" s="402"/>
      <c r="F646" s="400"/>
      <c r="G646" s="971" t="s">
        <v>8</v>
      </c>
      <c r="H646" s="164"/>
    </row>
    <row r="647" spans="1:8" hidden="1" x14ac:dyDescent="0.35">
      <c r="A647" s="599">
        <f>A646+1</f>
        <v>42215</v>
      </c>
      <c r="B647" s="177" t="s">
        <v>8</v>
      </c>
      <c r="C647" s="181" t="s">
        <v>7</v>
      </c>
      <c r="D647" s="186" t="s">
        <v>186</v>
      </c>
      <c r="E647" s="403" t="s">
        <v>4</v>
      </c>
      <c r="F647" s="742"/>
      <c r="G647" s="971"/>
      <c r="H647" s="164"/>
    </row>
    <row r="648" spans="1:8" ht="15" hidden="1" thickBot="1" x14ac:dyDescent="0.4">
      <c r="A648" s="600">
        <f>A647+1</f>
        <v>42216</v>
      </c>
      <c r="B648" s="175" t="s">
        <v>7</v>
      </c>
      <c r="C648" s="176" t="s">
        <v>186</v>
      </c>
      <c r="D648" s="187" t="s">
        <v>4</v>
      </c>
      <c r="E648" s="403" t="s">
        <v>8</v>
      </c>
      <c r="F648" s="742"/>
      <c r="G648" s="972"/>
      <c r="H648" s="170"/>
    </row>
    <row r="649" spans="1:8" ht="15" hidden="1" thickBot="1" x14ac:dyDescent="0.4">
      <c r="A649" s="601"/>
      <c r="B649" s="171"/>
      <c r="C649" s="171"/>
      <c r="D649" s="171"/>
    </row>
    <row r="650" spans="1:8" hidden="1" x14ac:dyDescent="0.35">
      <c r="A650" s="598">
        <f>A648+3</f>
        <v>42219</v>
      </c>
      <c r="B650" s="182" t="s">
        <v>8</v>
      </c>
      <c r="C650" s="179" t="s">
        <v>186</v>
      </c>
      <c r="D650" s="180" t="s">
        <v>4</v>
      </c>
      <c r="E650" s="402" t="s">
        <v>7</v>
      </c>
      <c r="F650" s="400"/>
      <c r="G650" s="970"/>
      <c r="H650" s="174" t="s">
        <v>186</v>
      </c>
    </row>
    <row r="651" spans="1:8" hidden="1" x14ac:dyDescent="0.35">
      <c r="A651" s="599">
        <f>A650+1</f>
        <v>42220</v>
      </c>
      <c r="B651" s="177" t="s">
        <v>7</v>
      </c>
      <c r="C651" s="181" t="s">
        <v>8</v>
      </c>
      <c r="D651" s="186" t="s">
        <v>186</v>
      </c>
      <c r="E651" s="402" t="s">
        <v>4</v>
      </c>
      <c r="F651" s="400"/>
      <c r="G651" s="971"/>
      <c r="H651" s="164"/>
    </row>
    <row r="652" spans="1:8" hidden="1" x14ac:dyDescent="0.35">
      <c r="A652" s="599">
        <f>A651+1</f>
        <v>42221</v>
      </c>
      <c r="B652" s="177" t="s">
        <v>186</v>
      </c>
      <c r="C652" s="181" t="s">
        <v>7</v>
      </c>
      <c r="D652" s="186" t="s">
        <v>4</v>
      </c>
      <c r="E652" s="402" t="s">
        <v>8</v>
      </c>
      <c r="F652" s="400"/>
      <c r="G652" s="971"/>
      <c r="H652" s="164"/>
    </row>
    <row r="653" spans="1:8" hidden="1" x14ac:dyDescent="0.35">
      <c r="A653" s="599">
        <f>A652+1</f>
        <v>42222</v>
      </c>
      <c r="B653" s="177" t="s">
        <v>8</v>
      </c>
      <c r="C653" s="181" t="s">
        <v>7</v>
      </c>
      <c r="D653" s="186" t="s">
        <v>186</v>
      </c>
      <c r="E653" s="403" t="s">
        <v>4</v>
      </c>
      <c r="F653" s="742"/>
      <c r="G653" s="971"/>
      <c r="H653" s="164"/>
    </row>
    <row r="654" spans="1:8" ht="15" hidden="1" thickBot="1" x14ac:dyDescent="0.4">
      <c r="A654" s="600">
        <f>A653+1</f>
        <v>42223</v>
      </c>
      <c r="B654" s="175" t="s">
        <v>7</v>
      </c>
      <c r="C654" s="176" t="s">
        <v>8</v>
      </c>
      <c r="D654" s="187" t="s">
        <v>4</v>
      </c>
      <c r="E654" s="403"/>
      <c r="F654" s="742"/>
      <c r="G654" s="972" t="s">
        <v>240</v>
      </c>
      <c r="H654" s="170"/>
    </row>
    <row r="655" spans="1:8" ht="15" hidden="1" thickBot="1" x14ac:dyDescent="0.4">
      <c r="B655" s="171"/>
      <c r="C655" s="171"/>
      <c r="D655" s="171"/>
    </row>
    <row r="656" spans="1:8" hidden="1" x14ac:dyDescent="0.35">
      <c r="A656" s="153">
        <f>A654+3</f>
        <v>42226</v>
      </c>
      <c r="B656" s="182" t="s">
        <v>186</v>
      </c>
      <c r="C656" s="179" t="s">
        <v>7</v>
      </c>
      <c r="D656" s="180" t="s">
        <v>4</v>
      </c>
      <c r="E656" s="403" t="s">
        <v>8</v>
      </c>
      <c r="F656" s="742"/>
      <c r="G656" s="970"/>
      <c r="H656" s="174" t="s">
        <v>4</v>
      </c>
    </row>
    <row r="657" spans="1:8" hidden="1" x14ac:dyDescent="0.35">
      <c r="A657" s="159">
        <f>A656+1</f>
        <v>42227</v>
      </c>
      <c r="B657" s="177" t="s">
        <v>7</v>
      </c>
      <c r="C657" s="181" t="s">
        <v>8</v>
      </c>
      <c r="D657" s="186" t="s">
        <v>186</v>
      </c>
      <c r="E657" s="403" t="s">
        <v>4</v>
      </c>
      <c r="F657" s="742"/>
      <c r="G657" s="971"/>
      <c r="H657" s="164"/>
    </row>
    <row r="658" spans="1:8" hidden="1" x14ac:dyDescent="0.35">
      <c r="A658" s="159">
        <f>A657+1</f>
        <v>42228</v>
      </c>
      <c r="B658" s="177" t="s">
        <v>8</v>
      </c>
      <c r="C658" s="181" t="s">
        <v>186</v>
      </c>
      <c r="D658" s="186" t="s">
        <v>4</v>
      </c>
      <c r="E658" s="403" t="s">
        <v>7</v>
      </c>
      <c r="F658" s="742"/>
      <c r="G658" s="971"/>
      <c r="H658" s="164"/>
    </row>
    <row r="659" spans="1:8" hidden="1" x14ac:dyDescent="0.35">
      <c r="A659" s="159">
        <f>A658+1</f>
        <v>42229</v>
      </c>
      <c r="B659" s="177" t="s">
        <v>7</v>
      </c>
      <c r="C659" s="181" t="s">
        <v>8</v>
      </c>
      <c r="D659" s="186" t="s">
        <v>186</v>
      </c>
      <c r="E659" s="403" t="s">
        <v>4</v>
      </c>
      <c r="F659" s="742"/>
      <c r="G659" s="971"/>
      <c r="H659" s="164"/>
    </row>
    <row r="660" spans="1:8" ht="15" hidden="1" thickBot="1" x14ac:dyDescent="0.4">
      <c r="A660" s="173">
        <f>A659+1</f>
        <v>42230</v>
      </c>
      <c r="B660" s="175" t="s">
        <v>186</v>
      </c>
      <c r="C660" s="176" t="s">
        <v>7</v>
      </c>
      <c r="D660" s="187" t="s">
        <v>4</v>
      </c>
      <c r="E660" s="403" t="s">
        <v>8</v>
      </c>
      <c r="F660" s="742"/>
      <c r="G660" s="972"/>
      <c r="H660" s="170"/>
    </row>
    <row r="661" spans="1:8" ht="15" hidden="1" thickBot="1" x14ac:dyDescent="0.4">
      <c r="B661" s="171"/>
      <c r="C661" s="171"/>
      <c r="D661" s="171"/>
    </row>
    <row r="662" spans="1:8" hidden="1" x14ac:dyDescent="0.35">
      <c r="A662" s="153">
        <f>A660+3</f>
        <v>42233</v>
      </c>
      <c r="B662" s="182" t="s">
        <v>8</v>
      </c>
      <c r="C662" s="179" t="s">
        <v>7</v>
      </c>
      <c r="D662" s="180" t="s">
        <v>4</v>
      </c>
      <c r="E662" s="403" t="s">
        <v>186</v>
      </c>
      <c r="F662" s="742"/>
      <c r="G662" s="970"/>
      <c r="H662" s="174" t="s">
        <v>8</v>
      </c>
    </row>
    <row r="663" spans="1:8" hidden="1" x14ac:dyDescent="0.35">
      <c r="A663" s="159">
        <f>A662+1</f>
        <v>42234</v>
      </c>
      <c r="B663" s="177" t="s">
        <v>7</v>
      </c>
      <c r="C663" s="181" t="s">
        <v>186</v>
      </c>
      <c r="D663" s="186" t="s">
        <v>8</v>
      </c>
      <c r="E663" s="403" t="s">
        <v>4</v>
      </c>
      <c r="F663" s="742"/>
      <c r="G663" s="971"/>
      <c r="H663" s="164"/>
    </row>
    <row r="664" spans="1:8" hidden="1" x14ac:dyDescent="0.35">
      <c r="A664" s="159">
        <f>A663+1</f>
        <v>42235</v>
      </c>
      <c r="B664" s="177" t="s">
        <v>8</v>
      </c>
      <c r="C664" s="181" t="s">
        <v>4</v>
      </c>
      <c r="D664" s="186" t="s">
        <v>7</v>
      </c>
      <c r="E664" s="403" t="s">
        <v>186</v>
      </c>
      <c r="F664" s="742"/>
      <c r="G664" s="971"/>
      <c r="H664" s="164"/>
    </row>
    <row r="665" spans="1:8" hidden="1" x14ac:dyDescent="0.35">
      <c r="A665" s="159">
        <f>A664+1</f>
        <v>42236</v>
      </c>
      <c r="B665" s="177" t="s">
        <v>8</v>
      </c>
      <c r="C665" s="181" t="s">
        <v>7</v>
      </c>
      <c r="D665" s="186" t="s">
        <v>4</v>
      </c>
      <c r="E665" s="403" t="s">
        <v>186</v>
      </c>
      <c r="F665" s="742"/>
      <c r="G665" s="971"/>
      <c r="H665" s="164"/>
    </row>
    <row r="666" spans="1:8" ht="15" hidden="1" thickBot="1" x14ac:dyDescent="0.4">
      <c r="A666" s="173">
        <f>A665+1</f>
        <v>42237</v>
      </c>
      <c r="B666" s="175" t="s">
        <v>8</v>
      </c>
      <c r="C666" s="176" t="s">
        <v>4</v>
      </c>
      <c r="D666" s="187" t="s">
        <v>7</v>
      </c>
      <c r="E666" s="403" t="s">
        <v>186</v>
      </c>
      <c r="F666" s="742"/>
      <c r="G666" s="972"/>
      <c r="H666" s="170"/>
    </row>
    <row r="667" spans="1:8" ht="15" hidden="1" thickBot="1" x14ac:dyDescent="0.4">
      <c r="A667" s="159"/>
      <c r="B667" s="602"/>
      <c r="C667" s="603"/>
      <c r="D667" s="604"/>
      <c r="E667" s="605"/>
      <c r="F667" s="400"/>
      <c r="G667" s="971"/>
      <c r="H667" s="164"/>
    </row>
    <row r="668" spans="1:8" hidden="1" x14ac:dyDescent="0.35">
      <c r="A668" s="598">
        <f>A666+3</f>
        <v>42240</v>
      </c>
      <c r="B668" s="182" t="s">
        <v>8</v>
      </c>
      <c r="C668" s="179" t="s">
        <v>4</v>
      </c>
      <c r="D668" s="180" t="s">
        <v>7</v>
      </c>
      <c r="E668" s="403" t="s">
        <v>186</v>
      </c>
      <c r="F668" s="742"/>
      <c r="G668" s="970"/>
      <c r="H668" s="174" t="s">
        <v>7</v>
      </c>
    </row>
    <row r="669" spans="1:8" hidden="1" x14ac:dyDescent="0.35">
      <c r="A669" s="599">
        <f>A668+1</f>
        <v>42241</v>
      </c>
      <c r="B669" s="177" t="s">
        <v>7</v>
      </c>
      <c r="C669" s="181" t="s">
        <v>8</v>
      </c>
      <c r="D669" s="186" t="s">
        <v>4</v>
      </c>
      <c r="E669" s="403" t="s">
        <v>186</v>
      </c>
      <c r="F669" s="742"/>
      <c r="G669" s="971"/>
      <c r="H669" s="164"/>
    </row>
    <row r="670" spans="1:8" hidden="1" x14ac:dyDescent="0.35">
      <c r="A670" s="599">
        <f>A669+1</f>
        <v>42242</v>
      </c>
      <c r="B670" s="177" t="s">
        <v>8</v>
      </c>
      <c r="C670" s="181" t="s">
        <v>7</v>
      </c>
      <c r="D670" s="186" t="s">
        <v>4</v>
      </c>
      <c r="E670" s="403" t="s">
        <v>186</v>
      </c>
      <c r="F670" s="742"/>
      <c r="G670" s="971"/>
      <c r="H670" s="164"/>
    </row>
    <row r="671" spans="1:8" hidden="1" x14ac:dyDescent="0.35">
      <c r="A671" s="599">
        <f>A670+1</f>
        <v>42243</v>
      </c>
      <c r="B671" s="177" t="s">
        <v>7</v>
      </c>
      <c r="C671" s="181" t="s">
        <v>4</v>
      </c>
      <c r="D671" s="186" t="s">
        <v>8</v>
      </c>
      <c r="E671" s="403" t="s">
        <v>186</v>
      </c>
      <c r="F671" s="742"/>
      <c r="G671" s="971"/>
      <c r="H671" s="164"/>
    </row>
    <row r="672" spans="1:8" ht="15" hidden="1" thickBot="1" x14ac:dyDescent="0.4">
      <c r="A672" s="600">
        <f>A671+1</f>
        <v>42244</v>
      </c>
      <c r="B672" s="175" t="s">
        <v>7</v>
      </c>
      <c r="C672" s="176" t="s">
        <v>8</v>
      </c>
      <c r="D672" s="187" t="s">
        <v>4</v>
      </c>
      <c r="E672" s="403" t="s">
        <v>186</v>
      </c>
      <c r="F672" s="742"/>
      <c r="G672" s="972"/>
      <c r="H672" s="170"/>
    </row>
    <row r="673" spans="1:8" ht="15" hidden="1" thickBot="1" x14ac:dyDescent="0.4">
      <c r="A673" s="601"/>
      <c r="B673" s="171"/>
      <c r="C673" s="171"/>
      <c r="D673" s="171"/>
    </row>
    <row r="674" spans="1:8" hidden="1" x14ac:dyDescent="0.35">
      <c r="A674" s="598">
        <f>A672+3</f>
        <v>42247</v>
      </c>
      <c r="B674" s="182" t="s">
        <v>186</v>
      </c>
      <c r="C674" s="179" t="s">
        <v>7</v>
      </c>
      <c r="D674" s="180" t="s">
        <v>4</v>
      </c>
      <c r="E674" s="403" t="s">
        <v>8</v>
      </c>
      <c r="F674" s="742"/>
      <c r="G674" s="970"/>
      <c r="H674" s="174" t="s">
        <v>186</v>
      </c>
    </row>
    <row r="675" spans="1:8" hidden="1" x14ac:dyDescent="0.35">
      <c r="A675" s="599">
        <f>A674+1</f>
        <v>42248</v>
      </c>
      <c r="B675" s="177" t="s">
        <v>8</v>
      </c>
      <c r="C675" s="181" t="s">
        <v>4</v>
      </c>
      <c r="D675" s="186" t="s">
        <v>7</v>
      </c>
      <c r="E675" s="403" t="s">
        <v>186</v>
      </c>
      <c r="F675" s="742"/>
      <c r="G675" s="971"/>
      <c r="H675" s="164"/>
    </row>
    <row r="676" spans="1:8" hidden="1" x14ac:dyDescent="0.35">
      <c r="A676" s="599">
        <f>A675+1</f>
        <v>42249</v>
      </c>
      <c r="B676" s="177" t="s">
        <v>7</v>
      </c>
      <c r="C676" s="181" t="s">
        <v>186</v>
      </c>
      <c r="D676" s="186" t="s">
        <v>4</v>
      </c>
      <c r="E676" s="402" t="s">
        <v>8</v>
      </c>
      <c r="F676" s="400"/>
      <c r="G676" s="971"/>
      <c r="H676" s="164"/>
    </row>
    <row r="677" spans="1:8" hidden="1" x14ac:dyDescent="0.35">
      <c r="A677" s="599">
        <f>A676+1</f>
        <v>42250</v>
      </c>
      <c r="B677" s="177" t="s">
        <v>186</v>
      </c>
      <c r="C677" s="181" t="s">
        <v>7</v>
      </c>
      <c r="D677" s="186" t="s">
        <v>8</v>
      </c>
      <c r="E677" s="403" t="s">
        <v>4</v>
      </c>
      <c r="F677" s="742"/>
      <c r="G677" s="971"/>
      <c r="H677" s="164"/>
    </row>
    <row r="678" spans="1:8" ht="15" hidden="1" thickBot="1" x14ac:dyDescent="0.4">
      <c r="A678" s="600">
        <f>A677+1</f>
        <v>42251</v>
      </c>
      <c r="B678" s="175" t="s">
        <v>7</v>
      </c>
      <c r="C678" s="176" t="s">
        <v>8</v>
      </c>
      <c r="D678" s="187" t="s">
        <v>4</v>
      </c>
      <c r="E678" s="403" t="s">
        <v>186</v>
      </c>
      <c r="F678" s="742"/>
      <c r="G678" s="972"/>
      <c r="H678" s="170"/>
    </row>
    <row r="679" spans="1:8" ht="15" hidden="1" thickBot="1" x14ac:dyDescent="0.4">
      <c r="B679" s="171"/>
      <c r="C679" s="171"/>
      <c r="D679" s="171"/>
    </row>
    <row r="680" spans="1:8" hidden="1" x14ac:dyDescent="0.35">
      <c r="A680" s="153">
        <f>A678+3</f>
        <v>42254</v>
      </c>
      <c r="B680" s="182" t="s">
        <v>186</v>
      </c>
      <c r="C680" s="179" t="s">
        <v>7</v>
      </c>
      <c r="D680" s="180" t="s">
        <v>4</v>
      </c>
      <c r="E680" s="403" t="s">
        <v>8</v>
      </c>
      <c r="F680" s="742"/>
      <c r="G680" s="970"/>
      <c r="H680" s="174" t="s">
        <v>4</v>
      </c>
    </row>
    <row r="681" spans="1:8" hidden="1" x14ac:dyDescent="0.35">
      <c r="A681" s="159">
        <f>A680+1</f>
        <v>42255</v>
      </c>
      <c r="B681" s="177" t="s">
        <v>8</v>
      </c>
      <c r="C681" s="181" t="s">
        <v>4</v>
      </c>
      <c r="D681" s="186" t="s">
        <v>186</v>
      </c>
      <c r="E681" s="403"/>
      <c r="F681" s="742"/>
      <c r="G681" s="971" t="s">
        <v>7</v>
      </c>
      <c r="H681" s="164"/>
    </row>
    <row r="682" spans="1:8" hidden="1" x14ac:dyDescent="0.35">
      <c r="A682" s="159">
        <f>A681+1</f>
        <v>42256</v>
      </c>
      <c r="B682" s="177" t="s">
        <v>186</v>
      </c>
      <c r="C682" s="181" t="s">
        <v>4</v>
      </c>
      <c r="D682" s="186" t="s">
        <v>8</v>
      </c>
      <c r="E682" s="402"/>
      <c r="F682" s="400"/>
      <c r="G682" s="971" t="s">
        <v>7</v>
      </c>
      <c r="H682" s="164"/>
    </row>
    <row r="683" spans="1:8" hidden="1" x14ac:dyDescent="0.35">
      <c r="A683" s="159">
        <f>A682+1</f>
        <v>42257</v>
      </c>
      <c r="B683" s="177" t="s">
        <v>8</v>
      </c>
      <c r="C683" s="181" t="s">
        <v>7</v>
      </c>
      <c r="D683" s="186" t="s">
        <v>186</v>
      </c>
      <c r="E683" s="403"/>
      <c r="F683" s="742"/>
      <c r="G683" s="971" t="s">
        <v>4</v>
      </c>
      <c r="H683" s="164"/>
    </row>
    <row r="684" spans="1:8" ht="15" hidden="1" thickBot="1" x14ac:dyDescent="0.4">
      <c r="A684" s="173">
        <f>A683+1</f>
        <v>42258</v>
      </c>
      <c r="B684" s="175" t="s">
        <v>7</v>
      </c>
      <c r="C684" s="176" t="s">
        <v>186</v>
      </c>
      <c r="D684" s="187" t="s">
        <v>8</v>
      </c>
      <c r="E684" s="403"/>
      <c r="F684" s="742"/>
      <c r="G684" s="972" t="s">
        <v>4</v>
      </c>
      <c r="H684" s="170"/>
    </row>
    <row r="685" spans="1:8" ht="15" hidden="1" thickBot="1" x14ac:dyDescent="0.4">
      <c r="B685" s="171"/>
      <c r="C685" s="171"/>
      <c r="D685" s="171"/>
    </row>
    <row r="686" spans="1:8" hidden="1" x14ac:dyDescent="0.35">
      <c r="A686" s="153">
        <f>A684+3</f>
        <v>42261</v>
      </c>
      <c r="B686" s="182" t="s">
        <v>7</v>
      </c>
      <c r="C686" s="179" t="s">
        <v>186</v>
      </c>
      <c r="D686" s="180" t="s">
        <v>4</v>
      </c>
      <c r="E686" s="403" t="s">
        <v>8</v>
      </c>
      <c r="F686" s="742"/>
      <c r="G686" s="970" t="s">
        <v>241</v>
      </c>
      <c r="H686" s="174" t="s">
        <v>8</v>
      </c>
    </row>
    <row r="687" spans="1:8" hidden="1" x14ac:dyDescent="0.35">
      <c r="A687" s="159">
        <f>A686+1</f>
        <v>42262</v>
      </c>
      <c r="B687" s="177" t="s">
        <v>8</v>
      </c>
      <c r="C687" s="181" t="s">
        <v>4</v>
      </c>
      <c r="D687" s="186" t="s">
        <v>7</v>
      </c>
      <c r="E687" s="403" t="s">
        <v>186</v>
      </c>
      <c r="F687" s="742"/>
      <c r="G687" s="971" t="s">
        <v>241</v>
      </c>
      <c r="H687" s="164"/>
    </row>
    <row r="688" spans="1:8" hidden="1" x14ac:dyDescent="0.35">
      <c r="A688" s="159">
        <f>A687+1</f>
        <v>42263</v>
      </c>
      <c r="B688" s="177" t="s">
        <v>186</v>
      </c>
      <c r="C688" s="181" t="s">
        <v>7</v>
      </c>
      <c r="D688" s="186" t="s">
        <v>4</v>
      </c>
      <c r="E688" s="402" t="s">
        <v>8</v>
      </c>
      <c r="F688" s="400"/>
      <c r="G688" s="971" t="s">
        <v>241</v>
      </c>
      <c r="H688" s="164"/>
    </row>
    <row r="689" spans="1:8" hidden="1" x14ac:dyDescent="0.35">
      <c r="A689" s="159">
        <f>A688+1</f>
        <v>42264</v>
      </c>
      <c r="B689" s="177" t="s">
        <v>8</v>
      </c>
      <c r="C689" s="181" t="s">
        <v>7</v>
      </c>
      <c r="D689" s="186" t="s">
        <v>186</v>
      </c>
      <c r="E689" s="403" t="s">
        <v>4</v>
      </c>
      <c r="F689" s="742"/>
      <c r="G689" s="971" t="s">
        <v>241</v>
      </c>
      <c r="H689" s="164"/>
    </row>
    <row r="690" spans="1:8" ht="15" hidden="1" thickBot="1" x14ac:dyDescent="0.4">
      <c r="A690" s="173">
        <f>A689+1</f>
        <v>42265</v>
      </c>
      <c r="B690" s="175" t="s">
        <v>7</v>
      </c>
      <c r="C690" s="176" t="s">
        <v>8</v>
      </c>
      <c r="D690" s="187" t="s">
        <v>4</v>
      </c>
      <c r="E690" s="403" t="s">
        <v>186</v>
      </c>
      <c r="F690" s="742"/>
      <c r="G690" s="972" t="s">
        <v>241</v>
      </c>
      <c r="H690" s="170"/>
    </row>
    <row r="691" spans="1:8" ht="15" hidden="1" thickBot="1" x14ac:dyDescent="0.4">
      <c r="A691" s="159"/>
      <c r="B691" s="602"/>
      <c r="C691" s="603"/>
      <c r="D691" s="604"/>
      <c r="E691" s="605"/>
      <c r="F691" s="400"/>
      <c r="G691" s="971"/>
      <c r="H691" s="164"/>
    </row>
    <row r="692" spans="1:8" hidden="1" x14ac:dyDescent="0.35">
      <c r="A692" s="598">
        <f>A690+3</f>
        <v>42268</v>
      </c>
      <c r="B692" s="182" t="s">
        <v>186</v>
      </c>
      <c r="C692" s="179" t="s">
        <v>7</v>
      </c>
      <c r="D692" s="180" t="s">
        <v>4</v>
      </c>
      <c r="E692" s="403" t="s">
        <v>8</v>
      </c>
      <c r="F692" s="742"/>
      <c r="G692" s="970" t="s">
        <v>151</v>
      </c>
      <c r="H692" s="174" t="s">
        <v>7</v>
      </c>
    </row>
    <row r="693" spans="1:8" hidden="1" x14ac:dyDescent="0.35">
      <c r="A693" s="599">
        <f>A692+1</f>
        <v>42269</v>
      </c>
      <c r="B693" s="177" t="s">
        <v>8</v>
      </c>
      <c r="C693" s="181" t="s">
        <v>4</v>
      </c>
      <c r="D693" s="186" t="s">
        <v>7</v>
      </c>
      <c r="E693" s="403" t="s">
        <v>186</v>
      </c>
      <c r="F693" s="742"/>
      <c r="G693" s="971"/>
      <c r="H693" s="164"/>
    </row>
    <row r="694" spans="1:8" hidden="1" x14ac:dyDescent="0.35">
      <c r="A694" s="599">
        <f>A693+1</f>
        <v>42270</v>
      </c>
      <c r="B694" s="177" t="s">
        <v>7</v>
      </c>
      <c r="C694" s="181" t="s">
        <v>186</v>
      </c>
      <c r="D694" s="186" t="s">
        <v>4</v>
      </c>
      <c r="E694" s="402" t="s">
        <v>8</v>
      </c>
      <c r="F694" s="400"/>
      <c r="G694" s="971"/>
      <c r="H694" s="164"/>
    </row>
    <row r="695" spans="1:8" hidden="1" x14ac:dyDescent="0.35">
      <c r="A695" s="599">
        <f>A694+1</f>
        <v>42271</v>
      </c>
      <c r="B695" s="177" t="s">
        <v>186</v>
      </c>
      <c r="C695" s="181" t="s">
        <v>7</v>
      </c>
      <c r="D695" s="186" t="s">
        <v>8</v>
      </c>
      <c r="E695" s="403" t="s">
        <v>4</v>
      </c>
      <c r="F695" s="742"/>
      <c r="G695" s="971"/>
      <c r="H695" s="164"/>
    </row>
    <row r="696" spans="1:8" ht="15" hidden="1" thickBot="1" x14ac:dyDescent="0.4">
      <c r="A696" s="600">
        <f>A695+1</f>
        <v>42272</v>
      </c>
      <c r="B696" s="175" t="s">
        <v>7</v>
      </c>
      <c r="C696" s="176" t="s">
        <v>8</v>
      </c>
      <c r="D696" s="187" t="s">
        <v>4</v>
      </c>
      <c r="E696" s="403" t="s">
        <v>186</v>
      </c>
      <c r="F696" s="742"/>
      <c r="G696" s="972"/>
      <c r="H696" s="170"/>
    </row>
    <row r="697" spans="1:8" ht="15" hidden="1" thickBot="1" x14ac:dyDescent="0.4">
      <c r="A697" s="159"/>
      <c r="B697" s="602"/>
      <c r="C697" s="603"/>
      <c r="D697" s="604"/>
      <c r="E697" s="605"/>
      <c r="F697" s="400"/>
      <c r="G697" s="971"/>
      <c r="H697" s="164"/>
    </row>
    <row r="698" spans="1:8" hidden="1" x14ac:dyDescent="0.35">
      <c r="A698" s="598">
        <f>A696+3</f>
        <v>42275</v>
      </c>
      <c r="B698" s="182" t="s">
        <v>186</v>
      </c>
      <c r="C698" s="179" t="s">
        <v>7</v>
      </c>
      <c r="D698" s="180" t="s">
        <v>4</v>
      </c>
      <c r="E698" s="403" t="s">
        <v>8</v>
      </c>
      <c r="F698" s="742"/>
      <c r="G698" s="970" t="s">
        <v>196</v>
      </c>
      <c r="H698" s="174" t="s">
        <v>186</v>
      </c>
    </row>
    <row r="699" spans="1:8" hidden="1" x14ac:dyDescent="0.35">
      <c r="A699" s="599">
        <f>A698+1</f>
        <v>42276</v>
      </c>
      <c r="B699" s="177" t="s">
        <v>8</v>
      </c>
      <c r="C699" s="181" t="s">
        <v>4</v>
      </c>
      <c r="D699" s="186" t="s">
        <v>7</v>
      </c>
      <c r="E699" s="403" t="s">
        <v>186</v>
      </c>
      <c r="F699" s="742"/>
      <c r="G699" s="971" t="s">
        <v>196</v>
      </c>
      <c r="H699" s="164"/>
    </row>
    <row r="700" spans="1:8" hidden="1" x14ac:dyDescent="0.35">
      <c r="A700" s="599">
        <f>A699+1</f>
        <v>42277</v>
      </c>
      <c r="B700" s="177" t="s">
        <v>7</v>
      </c>
      <c r="C700" s="181" t="s">
        <v>186</v>
      </c>
      <c r="D700" s="186" t="s">
        <v>4</v>
      </c>
      <c r="E700" s="402" t="s">
        <v>8</v>
      </c>
      <c r="F700" s="400"/>
      <c r="G700" s="971" t="s">
        <v>196</v>
      </c>
      <c r="H700" s="164"/>
    </row>
    <row r="701" spans="1:8" hidden="1" x14ac:dyDescent="0.35">
      <c r="A701" s="599">
        <f>A700+1</f>
        <v>42278</v>
      </c>
      <c r="B701" s="177" t="s">
        <v>186</v>
      </c>
      <c r="C701" s="181" t="s">
        <v>7</v>
      </c>
      <c r="D701" s="186" t="s">
        <v>8</v>
      </c>
      <c r="E701" s="403" t="s">
        <v>4</v>
      </c>
      <c r="F701" s="742"/>
      <c r="G701" s="971" t="s">
        <v>196</v>
      </c>
      <c r="H701" s="164"/>
    </row>
    <row r="702" spans="1:8" ht="15" hidden="1" thickBot="1" x14ac:dyDescent="0.4">
      <c r="A702" s="600">
        <f>A701+1</f>
        <v>42279</v>
      </c>
      <c r="B702" s="175" t="s">
        <v>7</v>
      </c>
      <c r="C702" s="176" t="s">
        <v>4</v>
      </c>
      <c r="D702" s="187" t="s">
        <v>186</v>
      </c>
      <c r="E702" s="403"/>
      <c r="F702" s="742"/>
      <c r="G702" s="972" t="s">
        <v>242</v>
      </c>
      <c r="H702" s="170"/>
    </row>
    <row r="703" spans="1:8" ht="15" hidden="1" thickBot="1" x14ac:dyDescent="0.4"/>
    <row r="704" spans="1:8" hidden="1" x14ac:dyDescent="0.35">
      <c r="A704" s="598">
        <f>A702+3</f>
        <v>42282</v>
      </c>
      <c r="B704" s="182" t="s">
        <v>7</v>
      </c>
      <c r="C704" s="179" t="s">
        <v>186</v>
      </c>
      <c r="D704" s="180" t="s">
        <v>8</v>
      </c>
      <c r="E704" s="403"/>
      <c r="F704" s="742"/>
      <c r="G704" s="970" t="s">
        <v>4</v>
      </c>
      <c r="H704" s="174" t="s">
        <v>4</v>
      </c>
    </row>
    <row r="705" spans="1:8" hidden="1" x14ac:dyDescent="0.35">
      <c r="A705" s="599">
        <f>A704+1</f>
        <v>42283</v>
      </c>
      <c r="B705" s="177" t="s">
        <v>8</v>
      </c>
      <c r="C705" s="181" t="s">
        <v>4</v>
      </c>
      <c r="D705" s="186" t="s">
        <v>7</v>
      </c>
      <c r="E705" s="403" t="s">
        <v>186</v>
      </c>
      <c r="F705" s="742"/>
      <c r="G705" s="971"/>
      <c r="H705" s="164"/>
    </row>
    <row r="706" spans="1:8" hidden="1" x14ac:dyDescent="0.35">
      <c r="A706" s="599">
        <f>A705+1</f>
        <v>42284</v>
      </c>
      <c r="B706" s="177" t="s">
        <v>186</v>
      </c>
      <c r="C706" s="181" t="s">
        <v>4</v>
      </c>
      <c r="D706" s="186" t="s">
        <v>8</v>
      </c>
      <c r="E706" s="402"/>
      <c r="F706" s="400"/>
      <c r="G706" s="971"/>
      <c r="H706" s="164"/>
    </row>
    <row r="707" spans="1:8" hidden="1" x14ac:dyDescent="0.35">
      <c r="A707" s="599">
        <f>A706+1</f>
        <v>42285</v>
      </c>
      <c r="B707" s="177" t="s">
        <v>8</v>
      </c>
      <c r="C707" s="181" t="s">
        <v>7</v>
      </c>
      <c r="D707" s="186" t="s">
        <v>186</v>
      </c>
      <c r="E707" s="403" t="s">
        <v>4</v>
      </c>
      <c r="F707" s="742"/>
      <c r="G707" s="971"/>
      <c r="H707" s="164"/>
    </row>
    <row r="708" spans="1:8" ht="15" hidden="1" thickBot="1" x14ac:dyDescent="0.4">
      <c r="A708" s="600">
        <f>A707+1</f>
        <v>42286</v>
      </c>
      <c r="B708" s="175" t="s">
        <v>7</v>
      </c>
      <c r="C708" s="176" t="s">
        <v>8</v>
      </c>
      <c r="D708" s="187" t="s">
        <v>4</v>
      </c>
      <c r="E708" s="403" t="s">
        <v>186</v>
      </c>
      <c r="F708" s="742"/>
      <c r="G708" s="972"/>
      <c r="H708" s="170"/>
    </row>
    <row r="709" spans="1:8" ht="15" hidden="1" thickBot="1" x14ac:dyDescent="0.4">
      <c r="A709" s="159"/>
      <c r="B709" s="602"/>
      <c r="C709" s="603"/>
      <c r="D709" s="604"/>
      <c r="E709" s="605"/>
      <c r="F709" s="400"/>
      <c r="G709" s="971"/>
      <c r="H709" s="164"/>
    </row>
    <row r="710" spans="1:8" hidden="1" x14ac:dyDescent="0.35">
      <c r="A710" s="598">
        <f>A708+3</f>
        <v>42289</v>
      </c>
      <c r="B710" s="182" t="s">
        <v>186</v>
      </c>
      <c r="C710" s="179" t="s">
        <v>7</v>
      </c>
      <c r="D710" s="180" t="s">
        <v>4</v>
      </c>
      <c r="E710" s="403" t="s">
        <v>8</v>
      </c>
      <c r="F710" s="742"/>
      <c r="G710" s="970"/>
      <c r="H710" s="174" t="s">
        <v>8</v>
      </c>
    </row>
    <row r="711" spans="1:8" hidden="1" x14ac:dyDescent="0.35">
      <c r="A711" s="599">
        <f>A710+1</f>
        <v>42290</v>
      </c>
      <c r="B711" s="177" t="s">
        <v>8</v>
      </c>
      <c r="C711" s="181" t="s">
        <v>4</v>
      </c>
      <c r="D711" s="186" t="s">
        <v>7</v>
      </c>
      <c r="E711" s="403" t="s">
        <v>186</v>
      </c>
      <c r="F711" s="742"/>
      <c r="G711" s="971"/>
      <c r="H711" s="164"/>
    </row>
    <row r="712" spans="1:8" hidden="1" x14ac:dyDescent="0.35">
      <c r="A712" s="599">
        <f>A711+1</f>
        <v>42291</v>
      </c>
      <c r="B712" s="177" t="s">
        <v>7</v>
      </c>
      <c r="C712" s="181" t="s">
        <v>186</v>
      </c>
      <c r="D712" s="186" t="s">
        <v>4</v>
      </c>
      <c r="E712" s="402" t="s">
        <v>8</v>
      </c>
      <c r="F712" s="400"/>
      <c r="G712" s="971"/>
      <c r="H712" s="164"/>
    </row>
    <row r="713" spans="1:8" hidden="1" x14ac:dyDescent="0.35">
      <c r="A713" s="599">
        <f>A712+1</f>
        <v>42292</v>
      </c>
      <c r="B713" s="177" t="s">
        <v>186</v>
      </c>
      <c r="C713" s="181" t="s">
        <v>8</v>
      </c>
      <c r="D713" s="186" t="s">
        <v>7</v>
      </c>
      <c r="E713" s="403" t="s">
        <v>4</v>
      </c>
      <c r="F713" s="742"/>
      <c r="G713" s="971"/>
      <c r="H713" s="164"/>
    </row>
    <row r="714" spans="1:8" ht="15" hidden="1" thickBot="1" x14ac:dyDescent="0.4">
      <c r="A714" s="600">
        <f>A713+1</f>
        <v>42293</v>
      </c>
      <c r="B714" s="175" t="s">
        <v>8</v>
      </c>
      <c r="C714" s="176" t="s">
        <v>7</v>
      </c>
      <c r="D714" s="187" t="s">
        <v>4</v>
      </c>
      <c r="E714" s="403" t="s">
        <v>186</v>
      </c>
      <c r="F714" s="742"/>
      <c r="G714" s="972"/>
      <c r="H714" s="170"/>
    </row>
    <row r="715" spans="1:8" ht="15" hidden="1" thickBot="1" x14ac:dyDescent="0.4"/>
    <row r="716" spans="1:8" hidden="1" x14ac:dyDescent="0.35">
      <c r="A716" s="598">
        <f>A714+3</f>
        <v>42296</v>
      </c>
      <c r="B716" s="182" t="s">
        <v>7</v>
      </c>
      <c r="C716" s="179" t="s">
        <v>186</v>
      </c>
      <c r="D716" s="180" t="s">
        <v>4</v>
      </c>
      <c r="E716" s="403" t="s">
        <v>8</v>
      </c>
      <c r="F716" s="742"/>
      <c r="G716" s="970"/>
      <c r="H716" s="174" t="s">
        <v>4</v>
      </c>
    </row>
    <row r="717" spans="1:8" hidden="1" x14ac:dyDescent="0.35">
      <c r="A717" s="599">
        <f>A716+1</f>
        <v>42297</v>
      </c>
      <c r="B717" s="177" t="s">
        <v>8</v>
      </c>
      <c r="C717" s="181" t="s">
        <v>4</v>
      </c>
      <c r="D717" s="186" t="s">
        <v>7</v>
      </c>
      <c r="E717" s="403" t="s">
        <v>186</v>
      </c>
      <c r="F717" s="742"/>
      <c r="G717" s="971"/>
      <c r="H717" s="164"/>
    </row>
    <row r="718" spans="1:8" hidden="1" x14ac:dyDescent="0.35">
      <c r="A718" s="599">
        <f>A717+1</f>
        <v>42298</v>
      </c>
      <c r="B718" s="177" t="s">
        <v>186</v>
      </c>
      <c r="C718" s="181" t="s">
        <v>7</v>
      </c>
      <c r="D718" s="186" t="s">
        <v>4</v>
      </c>
      <c r="E718" s="402" t="s">
        <v>8</v>
      </c>
      <c r="F718" s="400"/>
      <c r="G718" s="982" t="s">
        <v>238</v>
      </c>
      <c r="H718" s="164"/>
    </row>
    <row r="719" spans="1:8" hidden="1" x14ac:dyDescent="0.35">
      <c r="A719" s="599">
        <f>A718+1</f>
        <v>42299</v>
      </c>
      <c r="B719" s="177"/>
      <c r="C719" s="181"/>
      <c r="D719" s="186"/>
      <c r="E719" s="403"/>
      <c r="F719" s="742"/>
      <c r="G719" s="982" t="s">
        <v>238</v>
      </c>
      <c r="H719" s="164"/>
    </row>
    <row r="720" spans="1:8" ht="15" hidden="1" thickBot="1" x14ac:dyDescent="0.4">
      <c r="A720" s="600">
        <f>A719+1</f>
        <v>42300</v>
      </c>
      <c r="B720" s="175"/>
      <c r="C720" s="176"/>
      <c r="D720" s="187"/>
      <c r="E720" s="403"/>
      <c r="F720" s="742"/>
      <c r="G720" s="982" t="s">
        <v>238</v>
      </c>
      <c r="H720" s="170"/>
    </row>
    <row r="721" spans="1:8" ht="15" hidden="1" thickBot="1" x14ac:dyDescent="0.4"/>
    <row r="722" spans="1:8" hidden="1" x14ac:dyDescent="0.35">
      <c r="A722" s="598">
        <f>A720+3</f>
        <v>42303</v>
      </c>
      <c r="B722" s="182" t="s">
        <v>186</v>
      </c>
      <c r="C722" s="179" t="s">
        <v>7</v>
      </c>
      <c r="D722" s="180" t="s">
        <v>4</v>
      </c>
      <c r="E722" s="403" t="s">
        <v>8</v>
      </c>
      <c r="F722" s="742"/>
      <c r="G722" s="970" t="s">
        <v>244</v>
      </c>
      <c r="H722" s="174" t="s">
        <v>186</v>
      </c>
    </row>
    <row r="723" spans="1:8" hidden="1" x14ac:dyDescent="0.35">
      <c r="A723" s="599">
        <f>A722+1</f>
        <v>42304</v>
      </c>
      <c r="B723" s="177" t="s">
        <v>8</v>
      </c>
      <c r="C723" s="181" t="s">
        <v>4</v>
      </c>
      <c r="D723" s="186" t="s">
        <v>7</v>
      </c>
      <c r="E723" s="403" t="s">
        <v>186</v>
      </c>
      <c r="F723" s="742"/>
      <c r="G723" s="971"/>
      <c r="H723" s="164"/>
    </row>
    <row r="724" spans="1:8" hidden="1" x14ac:dyDescent="0.35">
      <c r="A724" s="599">
        <f>A723+1</f>
        <v>42305</v>
      </c>
      <c r="B724" s="177" t="s">
        <v>7</v>
      </c>
      <c r="C724" s="181" t="s">
        <v>186</v>
      </c>
      <c r="D724" s="186" t="s">
        <v>4</v>
      </c>
      <c r="E724" s="402" t="s">
        <v>8</v>
      </c>
      <c r="F724" s="400"/>
      <c r="G724" s="971"/>
      <c r="H724" s="164"/>
    </row>
    <row r="725" spans="1:8" hidden="1" x14ac:dyDescent="0.35">
      <c r="A725" s="599">
        <f>A724+1</f>
        <v>42306</v>
      </c>
      <c r="B725" s="177" t="s">
        <v>186</v>
      </c>
      <c r="C725" s="181" t="s">
        <v>7</v>
      </c>
      <c r="D725" s="186" t="s">
        <v>8</v>
      </c>
      <c r="E725" s="403" t="s">
        <v>4</v>
      </c>
      <c r="F725" s="742"/>
      <c r="G725" s="971"/>
      <c r="H725" s="164"/>
    </row>
    <row r="726" spans="1:8" ht="15" hidden="1" thickBot="1" x14ac:dyDescent="0.4">
      <c r="A726" s="600">
        <f>A725+1</f>
        <v>42307</v>
      </c>
      <c r="B726" s="175" t="s">
        <v>7</v>
      </c>
      <c r="C726" s="176" t="s">
        <v>8</v>
      </c>
      <c r="D726" s="187" t="s">
        <v>4</v>
      </c>
      <c r="E726" s="403" t="s">
        <v>186</v>
      </c>
      <c r="F726" s="742"/>
      <c r="G726" s="972"/>
      <c r="H726" s="170"/>
    </row>
    <row r="727" spans="1:8" ht="15" hidden="1" thickBot="1" x14ac:dyDescent="0.4"/>
    <row r="728" spans="1:8" hidden="1" x14ac:dyDescent="0.35">
      <c r="A728" s="598">
        <f>A726+3</f>
        <v>42310</v>
      </c>
      <c r="B728" s="182" t="s">
        <v>7</v>
      </c>
      <c r="C728" s="179" t="s">
        <v>186</v>
      </c>
      <c r="D728" s="180" t="s">
        <v>4</v>
      </c>
      <c r="E728" s="403" t="s">
        <v>8</v>
      </c>
      <c r="F728" s="742"/>
      <c r="G728" s="970"/>
      <c r="H728" s="174" t="s">
        <v>4</v>
      </c>
    </row>
    <row r="729" spans="1:8" hidden="1" x14ac:dyDescent="0.35">
      <c r="A729" s="599">
        <f>A728+1</f>
        <v>42311</v>
      </c>
      <c r="B729" s="177" t="s">
        <v>8</v>
      </c>
      <c r="C729" s="181" t="s">
        <v>4</v>
      </c>
      <c r="D729" s="186" t="s">
        <v>7</v>
      </c>
      <c r="E729" s="403" t="s">
        <v>186</v>
      </c>
      <c r="F729" s="742"/>
      <c r="G729" s="971"/>
      <c r="H729" s="164"/>
    </row>
    <row r="730" spans="1:8" hidden="1" x14ac:dyDescent="0.35">
      <c r="A730" s="599">
        <f>A729+1</f>
        <v>42312</v>
      </c>
      <c r="B730" s="177" t="s">
        <v>186</v>
      </c>
      <c r="C730" s="181" t="s">
        <v>7</v>
      </c>
      <c r="D730" s="186" t="s">
        <v>4</v>
      </c>
      <c r="E730" s="402" t="s">
        <v>8</v>
      </c>
      <c r="F730" s="400"/>
      <c r="G730" s="971"/>
      <c r="H730" s="164"/>
    </row>
    <row r="731" spans="1:8" hidden="1" x14ac:dyDescent="0.35">
      <c r="A731" s="599">
        <f>A730+1</f>
        <v>42313</v>
      </c>
      <c r="B731" s="177" t="s">
        <v>8</v>
      </c>
      <c r="C731" s="181" t="s">
        <v>7</v>
      </c>
      <c r="D731" s="186" t="s">
        <v>186</v>
      </c>
      <c r="E731" s="403" t="s">
        <v>4</v>
      </c>
      <c r="F731" s="742"/>
      <c r="G731" s="971"/>
      <c r="H731" s="164"/>
    </row>
    <row r="732" spans="1:8" ht="15" hidden="1" thickBot="1" x14ac:dyDescent="0.4">
      <c r="A732" s="600">
        <f>A731+1</f>
        <v>42314</v>
      </c>
      <c r="B732" s="175" t="s">
        <v>7</v>
      </c>
      <c r="C732" s="176" t="s">
        <v>8</v>
      </c>
      <c r="D732" s="187" t="s">
        <v>4</v>
      </c>
      <c r="E732" s="403" t="s">
        <v>186</v>
      </c>
      <c r="F732" s="742"/>
      <c r="G732" s="972" t="s">
        <v>75</v>
      </c>
      <c r="H732" s="170"/>
    </row>
    <row r="733" spans="1:8" ht="15" hidden="1" thickBot="1" x14ac:dyDescent="0.4">
      <c r="A733" s="159"/>
      <c r="B733" s="602"/>
      <c r="C733" s="603"/>
      <c r="D733" s="604"/>
      <c r="E733" s="605"/>
      <c r="F733" s="400"/>
      <c r="G733" s="971"/>
      <c r="H733" s="164"/>
    </row>
    <row r="734" spans="1:8" hidden="1" x14ac:dyDescent="0.35">
      <c r="A734" s="598">
        <f>A732+3</f>
        <v>42317</v>
      </c>
      <c r="B734" s="182" t="s">
        <v>186</v>
      </c>
      <c r="C734" s="179" t="s">
        <v>7</v>
      </c>
      <c r="D734" s="180" t="s">
        <v>4</v>
      </c>
      <c r="E734" s="403" t="s">
        <v>8</v>
      </c>
      <c r="F734" s="742"/>
      <c r="G734" s="970"/>
      <c r="H734" s="174" t="s">
        <v>8</v>
      </c>
    </row>
    <row r="735" spans="1:8" hidden="1" x14ac:dyDescent="0.35">
      <c r="A735" s="599">
        <f>A734+1</f>
        <v>42318</v>
      </c>
      <c r="B735" s="177" t="s">
        <v>8</v>
      </c>
      <c r="C735" s="181" t="s">
        <v>4</v>
      </c>
      <c r="D735" s="186" t="s">
        <v>7</v>
      </c>
      <c r="E735" s="403" t="s">
        <v>186</v>
      </c>
      <c r="F735" s="742"/>
      <c r="G735" s="971"/>
      <c r="H735" s="164"/>
    </row>
    <row r="736" spans="1:8" hidden="1" x14ac:dyDescent="0.35">
      <c r="A736" s="599">
        <f>A735+1</f>
        <v>42319</v>
      </c>
      <c r="B736" s="177" t="s">
        <v>7</v>
      </c>
      <c r="C736" s="181" t="s">
        <v>186</v>
      </c>
      <c r="D736" s="186" t="s">
        <v>4</v>
      </c>
      <c r="E736" s="402" t="s">
        <v>8</v>
      </c>
      <c r="F736" s="400"/>
      <c r="G736" s="971"/>
      <c r="H736" s="164"/>
    </row>
    <row r="737" spans="1:8" hidden="1" x14ac:dyDescent="0.35">
      <c r="A737" s="599">
        <f>A736+1</f>
        <v>42320</v>
      </c>
      <c r="B737" s="177" t="s">
        <v>186</v>
      </c>
      <c r="C737" s="181" t="s">
        <v>7</v>
      </c>
      <c r="D737" s="186" t="s">
        <v>8</v>
      </c>
      <c r="E737" s="403" t="s">
        <v>4</v>
      </c>
      <c r="F737" s="742"/>
      <c r="G737" s="971"/>
      <c r="H737" s="164"/>
    </row>
    <row r="738" spans="1:8" ht="15" hidden="1" thickBot="1" x14ac:dyDescent="0.4">
      <c r="A738" s="600">
        <f>A737+1</f>
        <v>42321</v>
      </c>
      <c r="B738" s="175" t="s">
        <v>7</v>
      </c>
      <c r="C738" s="176" t="s">
        <v>8</v>
      </c>
      <c r="D738" s="187" t="s">
        <v>4</v>
      </c>
      <c r="E738" s="403" t="s">
        <v>186</v>
      </c>
      <c r="F738" s="742"/>
      <c r="G738" s="972" t="s">
        <v>75</v>
      </c>
      <c r="H738" s="170"/>
    </row>
    <row r="739" spans="1:8" ht="15" hidden="1" thickBot="1" x14ac:dyDescent="0.4"/>
    <row r="740" spans="1:8" hidden="1" x14ac:dyDescent="0.35">
      <c r="A740" s="598">
        <f>A738+3</f>
        <v>42324</v>
      </c>
      <c r="B740" s="182" t="s">
        <v>7</v>
      </c>
      <c r="C740" s="179" t="s">
        <v>186</v>
      </c>
      <c r="D740" s="180" t="s">
        <v>8</v>
      </c>
      <c r="E740" s="403"/>
      <c r="F740" s="742"/>
      <c r="G740" s="970" t="s">
        <v>4</v>
      </c>
      <c r="H740" s="174" t="s">
        <v>7</v>
      </c>
    </row>
    <row r="741" spans="1:8" hidden="1" x14ac:dyDescent="0.35">
      <c r="A741" s="599">
        <f>A740+1</f>
        <v>42325</v>
      </c>
      <c r="B741" s="177" t="s">
        <v>8</v>
      </c>
      <c r="C741" s="181" t="s">
        <v>4</v>
      </c>
      <c r="D741" s="186" t="s">
        <v>7</v>
      </c>
      <c r="E741" s="403"/>
      <c r="F741" s="742"/>
      <c r="G741" s="971" t="s">
        <v>186</v>
      </c>
      <c r="H741" s="164"/>
    </row>
    <row r="742" spans="1:8" hidden="1" x14ac:dyDescent="0.35">
      <c r="A742" s="599">
        <f>A741+1</f>
        <v>42326</v>
      </c>
      <c r="B742" s="177" t="s">
        <v>7</v>
      </c>
      <c r="C742" s="181" t="s">
        <v>4</v>
      </c>
      <c r="D742" s="186" t="s">
        <v>8</v>
      </c>
      <c r="E742" s="402"/>
      <c r="F742" s="400"/>
      <c r="G742" s="971" t="s">
        <v>186</v>
      </c>
      <c r="H742" s="164"/>
    </row>
    <row r="743" spans="1:8" hidden="1" x14ac:dyDescent="0.35">
      <c r="A743" s="599">
        <f>A742+1</f>
        <v>42327</v>
      </c>
      <c r="B743" s="177" t="s">
        <v>8</v>
      </c>
      <c r="C743" s="181" t="s">
        <v>7</v>
      </c>
      <c r="D743" s="186" t="s">
        <v>4</v>
      </c>
      <c r="E743" s="403"/>
      <c r="F743" s="742"/>
      <c r="G743" s="971" t="s">
        <v>186</v>
      </c>
      <c r="H743" s="164"/>
    </row>
    <row r="744" spans="1:8" ht="15" hidden="1" thickBot="1" x14ac:dyDescent="0.4">
      <c r="A744" s="600">
        <f>A743+1</f>
        <v>42328</v>
      </c>
      <c r="B744" s="175" t="s">
        <v>7</v>
      </c>
      <c r="C744" s="176" t="s">
        <v>8</v>
      </c>
      <c r="D744" s="187" t="s">
        <v>4</v>
      </c>
      <c r="E744" s="403"/>
      <c r="F744" s="742"/>
      <c r="G744" s="972" t="s">
        <v>252</v>
      </c>
      <c r="H744" s="170"/>
    </row>
    <row r="745" spans="1:8" ht="15" hidden="1" thickBot="1" x14ac:dyDescent="0.4"/>
    <row r="746" spans="1:8" hidden="1" x14ac:dyDescent="0.35">
      <c r="A746" s="598">
        <f>A744+3</f>
        <v>42331</v>
      </c>
      <c r="B746" s="182" t="s">
        <v>186</v>
      </c>
      <c r="C746" s="179" t="s">
        <v>7</v>
      </c>
      <c r="D746" s="180" t="s">
        <v>4</v>
      </c>
      <c r="E746" s="403" t="s">
        <v>8</v>
      </c>
      <c r="F746" s="742"/>
      <c r="G746" s="970"/>
      <c r="H746" s="174" t="s">
        <v>186</v>
      </c>
    </row>
    <row r="747" spans="1:8" hidden="1" x14ac:dyDescent="0.35">
      <c r="A747" s="599">
        <f>A746+1</f>
        <v>42332</v>
      </c>
      <c r="B747" s="177" t="s">
        <v>8</v>
      </c>
      <c r="C747" s="181" t="s">
        <v>4</v>
      </c>
      <c r="D747" s="186" t="s">
        <v>7</v>
      </c>
      <c r="E747" s="403" t="s">
        <v>186</v>
      </c>
      <c r="F747" s="742"/>
      <c r="G747" s="971"/>
      <c r="H747" s="164"/>
    </row>
    <row r="748" spans="1:8" hidden="1" x14ac:dyDescent="0.35">
      <c r="A748" s="599">
        <f>A747+1</f>
        <v>42333</v>
      </c>
      <c r="B748" s="177" t="s">
        <v>4</v>
      </c>
      <c r="C748" s="181" t="s">
        <v>186</v>
      </c>
      <c r="D748" s="186" t="s">
        <v>8</v>
      </c>
      <c r="E748" s="402"/>
      <c r="F748" s="400"/>
      <c r="G748" s="971" t="s">
        <v>248</v>
      </c>
      <c r="H748" s="164"/>
    </row>
    <row r="749" spans="1:8" hidden="1" x14ac:dyDescent="0.35">
      <c r="A749" s="599">
        <f>A748+1</f>
        <v>42334</v>
      </c>
      <c r="B749" s="1799" t="s">
        <v>251</v>
      </c>
      <c r="C749" s="1800"/>
      <c r="D749" s="1800"/>
      <c r="E749" s="1800"/>
      <c r="F749" s="1800"/>
      <c r="G749" s="1800"/>
      <c r="H749" s="164"/>
    </row>
    <row r="750" spans="1:8" ht="15" hidden="1" thickBot="1" x14ac:dyDescent="0.4">
      <c r="A750" s="600">
        <f>A749+1</f>
        <v>42335</v>
      </c>
      <c r="B750" s="175" t="s">
        <v>4</v>
      </c>
      <c r="C750" s="176" t="s">
        <v>186</v>
      </c>
      <c r="D750" s="187"/>
      <c r="E750" s="403"/>
      <c r="F750" s="742"/>
      <c r="G750" s="972" t="s">
        <v>249</v>
      </c>
      <c r="H750" s="170"/>
    </row>
    <row r="751" spans="1:8" ht="15" hidden="1" thickBot="1" x14ac:dyDescent="0.4"/>
    <row r="752" spans="1:8" hidden="1" x14ac:dyDescent="0.35">
      <c r="A752" s="598">
        <f>A750+3</f>
        <v>42338</v>
      </c>
      <c r="B752" s="182" t="s">
        <v>7</v>
      </c>
      <c r="C752" s="179" t="s">
        <v>186</v>
      </c>
      <c r="D752" s="180" t="s">
        <v>4</v>
      </c>
      <c r="E752" s="403" t="s">
        <v>8</v>
      </c>
      <c r="F752" s="742"/>
      <c r="G752" s="970" t="s">
        <v>128</v>
      </c>
      <c r="H752" s="174" t="s">
        <v>4</v>
      </c>
    </row>
    <row r="753" spans="1:8" hidden="1" x14ac:dyDescent="0.35">
      <c r="A753" s="599">
        <f>A752+1</f>
        <v>42339</v>
      </c>
      <c r="B753" s="177" t="s">
        <v>8</v>
      </c>
      <c r="C753" s="181" t="s">
        <v>4</v>
      </c>
      <c r="D753" s="186" t="s">
        <v>7</v>
      </c>
      <c r="E753" s="403" t="s">
        <v>186</v>
      </c>
      <c r="F753" s="742"/>
      <c r="G753" s="971" t="s">
        <v>128</v>
      </c>
      <c r="H753" s="164"/>
    </row>
    <row r="754" spans="1:8" hidden="1" x14ac:dyDescent="0.35">
      <c r="A754" s="599">
        <f>A753+1</f>
        <v>42340</v>
      </c>
      <c r="B754" s="177" t="s">
        <v>186</v>
      </c>
      <c r="C754" s="181" t="s">
        <v>7</v>
      </c>
      <c r="D754" s="186" t="s">
        <v>4</v>
      </c>
      <c r="E754" s="402" t="s">
        <v>8</v>
      </c>
      <c r="F754" s="400"/>
      <c r="G754" s="971" t="s">
        <v>128</v>
      </c>
      <c r="H754" s="164"/>
    </row>
    <row r="755" spans="1:8" hidden="1" x14ac:dyDescent="0.35">
      <c r="A755" s="599">
        <f>A754+1</f>
        <v>42341</v>
      </c>
      <c r="B755" s="177" t="s">
        <v>8</v>
      </c>
      <c r="C755" s="181" t="s">
        <v>7</v>
      </c>
      <c r="D755" s="186" t="s">
        <v>186</v>
      </c>
      <c r="E755" s="403" t="s">
        <v>4</v>
      </c>
      <c r="F755" s="742"/>
      <c r="G755" s="971" t="s">
        <v>247</v>
      </c>
      <c r="H755" s="164"/>
    </row>
    <row r="756" spans="1:8" ht="15" hidden="1" thickBot="1" x14ac:dyDescent="0.4">
      <c r="A756" s="600">
        <f>A755+1</f>
        <v>42342</v>
      </c>
      <c r="B756" s="175" t="s">
        <v>7</v>
      </c>
      <c r="C756" s="176" t="s">
        <v>8</v>
      </c>
      <c r="D756" s="187" t="s">
        <v>4</v>
      </c>
      <c r="E756" s="403" t="s">
        <v>186</v>
      </c>
      <c r="F756" s="742"/>
      <c r="G756" s="972" t="s">
        <v>247</v>
      </c>
      <c r="H756" s="170"/>
    </row>
    <row r="757" spans="1:8" ht="15" hidden="1" thickBot="1" x14ac:dyDescent="0.4"/>
    <row r="758" spans="1:8" hidden="1" x14ac:dyDescent="0.35">
      <c r="A758" s="598">
        <f>A756+3</f>
        <v>42345</v>
      </c>
      <c r="B758" s="182" t="s">
        <v>186</v>
      </c>
      <c r="C758" s="179" t="s">
        <v>7</v>
      </c>
      <c r="D758" s="180" t="s">
        <v>4</v>
      </c>
      <c r="E758" s="403" t="s">
        <v>8</v>
      </c>
      <c r="F758" s="742"/>
      <c r="G758" s="970"/>
      <c r="H758" s="174" t="s">
        <v>8</v>
      </c>
    </row>
    <row r="759" spans="1:8" hidden="1" x14ac:dyDescent="0.35">
      <c r="A759" s="599">
        <f>A758+1</f>
        <v>42346</v>
      </c>
      <c r="B759" s="177" t="s">
        <v>8</v>
      </c>
      <c r="C759" s="181" t="s">
        <v>4</v>
      </c>
      <c r="D759" s="186" t="s">
        <v>7</v>
      </c>
      <c r="E759" s="403" t="s">
        <v>186</v>
      </c>
      <c r="F759" s="742"/>
      <c r="G759" s="971"/>
      <c r="H759" s="164"/>
    </row>
    <row r="760" spans="1:8" hidden="1" x14ac:dyDescent="0.35">
      <c r="A760" s="599">
        <f>A759+1</f>
        <v>42347</v>
      </c>
      <c r="B760" s="177" t="s">
        <v>7</v>
      </c>
      <c r="C760" s="181" t="s">
        <v>186</v>
      </c>
      <c r="D760" s="186" t="s">
        <v>4</v>
      </c>
      <c r="E760" s="402" t="s">
        <v>8</v>
      </c>
      <c r="F760" s="400"/>
      <c r="G760" s="971"/>
      <c r="H760" s="164"/>
    </row>
    <row r="761" spans="1:8" hidden="1" x14ac:dyDescent="0.35">
      <c r="A761" s="599">
        <f>A760+1</f>
        <v>42348</v>
      </c>
      <c r="B761" s="177" t="s">
        <v>186</v>
      </c>
      <c r="C761" s="181" t="s">
        <v>7</v>
      </c>
      <c r="D761" s="186" t="s">
        <v>8</v>
      </c>
      <c r="E761" s="403" t="s">
        <v>4</v>
      </c>
      <c r="F761" s="742"/>
      <c r="G761" s="971"/>
      <c r="H761" s="164"/>
    </row>
    <row r="762" spans="1:8" ht="15" hidden="1" thickBot="1" x14ac:dyDescent="0.4">
      <c r="A762" s="600">
        <f>A761+1</f>
        <v>42349</v>
      </c>
      <c r="B762" s="175" t="s">
        <v>7</v>
      </c>
      <c r="C762" s="176" t="s">
        <v>8</v>
      </c>
      <c r="D762" s="187" t="s">
        <v>4</v>
      </c>
      <c r="E762" s="403" t="s">
        <v>186</v>
      </c>
      <c r="F762" s="742"/>
      <c r="G762" s="972"/>
      <c r="H762" s="170"/>
    </row>
    <row r="763" spans="1:8" ht="15" hidden="1" thickBot="1" x14ac:dyDescent="0.4"/>
    <row r="764" spans="1:8" hidden="1" x14ac:dyDescent="0.35">
      <c r="A764" s="598">
        <f>A762+3</f>
        <v>42352</v>
      </c>
      <c r="B764" s="182" t="s">
        <v>7</v>
      </c>
      <c r="C764" s="179" t="s">
        <v>186</v>
      </c>
      <c r="D764" s="180" t="s">
        <v>4</v>
      </c>
      <c r="E764" s="403" t="s">
        <v>8</v>
      </c>
      <c r="F764" s="742"/>
      <c r="G764" s="970"/>
      <c r="H764" s="174" t="s">
        <v>7</v>
      </c>
    </row>
    <row r="765" spans="1:8" hidden="1" x14ac:dyDescent="0.35">
      <c r="A765" s="599">
        <f>A764+1</f>
        <v>42353</v>
      </c>
      <c r="B765" s="177" t="s">
        <v>8</v>
      </c>
      <c r="C765" s="181" t="s">
        <v>4</v>
      </c>
      <c r="D765" s="186" t="s">
        <v>7</v>
      </c>
      <c r="E765" s="403" t="s">
        <v>186</v>
      </c>
      <c r="F765" s="742"/>
      <c r="G765" s="971"/>
      <c r="H765" s="164"/>
    </row>
    <row r="766" spans="1:8" hidden="1" x14ac:dyDescent="0.35">
      <c r="A766" s="599">
        <f>A765+1</f>
        <v>42354</v>
      </c>
      <c r="B766" s="177" t="s">
        <v>186</v>
      </c>
      <c r="C766" s="181" t="s">
        <v>7</v>
      </c>
      <c r="D766" s="186" t="s">
        <v>4</v>
      </c>
      <c r="E766" s="402" t="s">
        <v>8</v>
      </c>
      <c r="F766" s="400"/>
      <c r="G766" s="971"/>
      <c r="H766" s="164"/>
    </row>
    <row r="767" spans="1:8" hidden="1" x14ac:dyDescent="0.35">
      <c r="A767" s="599">
        <f>A766+1</f>
        <v>42355</v>
      </c>
      <c r="B767" s="177" t="s">
        <v>8</v>
      </c>
      <c r="C767" s="181" t="s">
        <v>7</v>
      </c>
      <c r="D767" s="186" t="s">
        <v>186</v>
      </c>
      <c r="E767" s="403" t="s">
        <v>4</v>
      </c>
      <c r="F767" s="742"/>
      <c r="G767" s="971" t="s">
        <v>254</v>
      </c>
      <c r="H767" s="164"/>
    </row>
    <row r="768" spans="1:8" ht="15" hidden="1" thickBot="1" x14ac:dyDescent="0.4">
      <c r="A768" s="600">
        <f>A767+1</f>
        <v>42356</v>
      </c>
      <c r="B768" s="175" t="s">
        <v>7</v>
      </c>
      <c r="C768" s="176" t="s">
        <v>8</v>
      </c>
      <c r="D768" s="187" t="s">
        <v>4</v>
      </c>
      <c r="E768" s="403" t="s">
        <v>186</v>
      </c>
      <c r="F768" s="742"/>
      <c r="G768" s="972" t="s">
        <v>75</v>
      </c>
      <c r="H768" s="170"/>
    </row>
    <row r="769" spans="1:8" ht="15" hidden="1" thickBot="1" x14ac:dyDescent="0.4"/>
    <row r="770" spans="1:8" hidden="1" x14ac:dyDescent="0.35">
      <c r="A770" s="598">
        <f>A768+3</f>
        <v>42359</v>
      </c>
      <c r="B770" s="182" t="s">
        <v>186</v>
      </c>
      <c r="C770" s="179" t="s">
        <v>4</v>
      </c>
      <c r="D770" s="180" t="s">
        <v>8</v>
      </c>
      <c r="E770" s="403"/>
      <c r="F770" s="742"/>
      <c r="G770" s="970" t="s">
        <v>250</v>
      </c>
      <c r="H770" s="174" t="s">
        <v>186</v>
      </c>
    </row>
    <row r="771" spans="1:8" hidden="1" x14ac:dyDescent="0.35">
      <c r="A771" s="599">
        <f>A770+1</f>
        <v>42360</v>
      </c>
      <c r="B771" s="177" t="s">
        <v>8</v>
      </c>
      <c r="C771" s="181" t="s">
        <v>4</v>
      </c>
      <c r="D771" s="186" t="s">
        <v>186</v>
      </c>
      <c r="E771" s="403"/>
      <c r="F771" s="742"/>
      <c r="G771" s="971" t="s">
        <v>250</v>
      </c>
      <c r="H771" s="164"/>
    </row>
    <row r="772" spans="1:8" hidden="1" x14ac:dyDescent="0.35">
      <c r="A772" s="599">
        <f>A771+1</f>
        <v>42361</v>
      </c>
      <c r="B772" s="177" t="s">
        <v>4</v>
      </c>
      <c r="C772" s="181" t="s">
        <v>186</v>
      </c>
      <c r="D772" s="186" t="s">
        <v>8</v>
      </c>
      <c r="E772" s="402"/>
      <c r="F772" s="400"/>
      <c r="G772" s="971" t="s">
        <v>250</v>
      </c>
      <c r="H772" s="164"/>
    </row>
    <row r="773" spans="1:8" hidden="1" x14ac:dyDescent="0.35">
      <c r="A773" s="599">
        <f>A772+1</f>
        <v>42362</v>
      </c>
      <c r="B773" s="1799" t="s">
        <v>251</v>
      </c>
      <c r="C773" s="1800"/>
      <c r="D773" s="1800"/>
      <c r="E773" s="1800"/>
      <c r="F773" s="1800"/>
      <c r="G773" s="1800"/>
      <c r="H773" s="164"/>
    </row>
    <row r="774" spans="1:8" ht="15" hidden="1" thickBot="1" x14ac:dyDescent="0.4">
      <c r="A774" s="600">
        <f>A773+1</f>
        <v>42363</v>
      </c>
      <c r="B774" s="1799" t="s">
        <v>251</v>
      </c>
      <c r="C774" s="1800"/>
      <c r="D774" s="1800"/>
      <c r="E774" s="1800"/>
      <c r="F774" s="1800"/>
      <c r="G774" s="1800"/>
      <c r="H774" s="170"/>
    </row>
    <row r="775" spans="1:8" ht="15" hidden="1" thickBot="1" x14ac:dyDescent="0.4"/>
    <row r="776" spans="1:8" hidden="1" x14ac:dyDescent="0.35">
      <c r="A776" s="598">
        <f>A774+3</f>
        <v>42366</v>
      </c>
      <c r="B776" s="182" t="s">
        <v>186</v>
      </c>
      <c r="C776" s="179" t="s">
        <v>8</v>
      </c>
      <c r="D776" s="180"/>
      <c r="E776" s="403"/>
      <c r="F776" s="742"/>
      <c r="G776" s="970" t="s">
        <v>246</v>
      </c>
      <c r="H776" s="174" t="s">
        <v>7</v>
      </c>
    </row>
    <row r="777" spans="1:8" hidden="1" x14ac:dyDescent="0.35">
      <c r="A777" s="599">
        <f>A776+1</f>
        <v>42367</v>
      </c>
      <c r="B777" s="177" t="s">
        <v>8</v>
      </c>
      <c r="C777" s="181" t="s">
        <v>186</v>
      </c>
      <c r="D777" s="186"/>
      <c r="E777" s="403"/>
      <c r="F777" s="742"/>
      <c r="G777" s="971" t="s">
        <v>246</v>
      </c>
      <c r="H777" s="164"/>
    </row>
    <row r="778" spans="1:8" hidden="1" x14ac:dyDescent="0.35">
      <c r="A778" s="599">
        <f>A777+1</f>
        <v>42368</v>
      </c>
      <c r="B778" s="177" t="s">
        <v>7</v>
      </c>
      <c r="C778" s="181" t="s">
        <v>8</v>
      </c>
      <c r="D778" s="186" t="s">
        <v>186</v>
      </c>
      <c r="E778" s="402"/>
      <c r="F778" s="400"/>
      <c r="G778" s="971" t="s">
        <v>245</v>
      </c>
      <c r="H778" s="164"/>
    </row>
    <row r="779" spans="1:8" hidden="1" x14ac:dyDescent="0.35">
      <c r="A779" s="599">
        <f>A778+1</f>
        <v>42369</v>
      </c>
      <c r="B779" s="177" t="s">
        <v>8</v>
      </c>
      <c r="C779" s="181" t="s">
        <v>186</v>
      </c>
      <c r="D779" s="186" t="s">
        <v>7</v>
      </c>
      <c r="E779" s="403"/>
      <c r="F779" s="742"/>
      <c r="G779" s="971" t="s">
        <v>245</v>
      </c>
      <c r="H779" s="164"/>
    </row>
    <row r="780" spans="1:8" ht="15" hidden="1" thickBot="1" x14ac:dyDescent="0.4">
      <c r="A780" s="600">
        <f>A779+1</f>
        <v>42370</v>
      </c>
      <c r="B780" s="1799" t="s">
        <v>251</v>
      </c>
      <c r="C780" s="1800"/>
      <c r="D780" s="1800"/>
      <c r="E780" s="1800"/>
      <c r="F780" s="1800"/>
      <c r="G780" s="1800"/>
      <c r="H780" s="170"/>
    </row>
    <row r="781" spans="1:8" ht="15" hidden="1" thickBot="1" x14ac:dyDescent="0.4"/>
    <row r="782" spans="1:8" hidden="1" x14ac:dyDescent="0.35">
      <c r="A782" s="598">
        <f>A780+3</f>
        <v>42373</v>
      </c>
      <c r="B782" s="182" t="s">
        <v>186</v>
      </c>
      <c r="C782" s="179" t="s">
        <v>7</v>
      </c>
      <c r="D782" s="180" t="s">
        <v>4</v>
      </c>
      <c r="E782" s="403" t="s">
        <v>8</v>
      </c>
      <c r="F782" s="742"/>
      <c r="G782" s="970"/>
      <c r="H782" s="174" t="s">
        <v>8</v>
      </c>
    </row>
    <row r="783" spans="1:8" hidden="1" x14ac:dyDescent="0.35">
      <c r="A783" s="599">
        <f>A782+1</f>
        <v>42374</v>
      </c>
      <c r="B783" s="177" t="s">
        <v>8</v>
      </c>
      <c r="C783" s="181" t="s">
        <v>4</v>
      </c>
      <c r="D783" s="186" t="s">
        <v>7</v>
      </c>
      <c r="E783" s="403" t="s">
        <v>186</v>
      </c>
      <c r="F783" s="742"/>
      <c r="G783" s="971"/>
      <c r="H783" s="164"/>
    </row>
    <row r="784" spans="1:8" hidden="1" x14ac:dyDescent="0.35">
      <c r="A784" s="599">
        <f>A783+1</f>
        <v>42375</v>
      </c>
      <c r="B784" s="177" t="s">
        <v>7</v>
      </c>
      <c r="C784" s="181" t="s">
        <v>186</v>
      </c>
      <c r="D784" s="186" t="s">
        <v>4</v>
      </c>
      <c r="E784" s="402" t="s">
        <v>8</v>
      </c>
      <c r="F784" s="400"/>
      <c r="G784" s="971"/>
      <c r="H784" s="164"/>
    </row>
    <row r="785" spans="1:8" hidden="1" x14ac:dyDescent="0.35">
      <c r="A785" s="599">
        <f>A784+1</f>
        <v>42376</v>
      </c>
      <c r="B785" s="177" t="s">
        <v>186</v>
      </c>
      <c r="C785" s="181" t="s">
        <v>7</v>
      </c>
      <c r="D785" s="186" t="s">
        <v>8</v>
      </c>
      <c r="E785" s="403" t="s">
        <v>4</v>
      </c>
      <c r="F785" s="742"/>
      <c r="G785" s="971"/>
      <c r="H785" s="164"/>
    </row>
    <row r="786" spans="1:8" ht="15" hidden="1" thickBot="1" x14ac:dyDescent="0.4">
      <c r="A786" s="600">
        <f>A785+1</f>
        <v>42377</v>
      </c>
      <c r="B786" s="175" t="s">
        <v>7</v>
      </c>
      <c r="C786" s="176" t="s">
        <v>8</v>
      </c>
      <c r="D786" s="187" t="s">
        <v>4</v>
      </c>
      <c r="E786" s="403" t="s">
        <v>186</v>
      </c>
      <c r="F786" s="742"/>
      <c r="G786" s="972"/>
      <c r="H786" s="170"/>
    </row>
    <row r="787" spans="1:8" ht="15" hidden="1" thickBot="1" x14ac:dyDescent="0.4"/>
    <row r="788" spans="1:8" hidden="1" x14ac:dyDescent="0.35">
      <c r="A788" s="598">
        <f>A786+3</f>
        <v>42380</v>
      </c>
      <c r="B788" s="182" t="s">
        <v>7</v>
      </c>
      <c r="C788" s="179" t="s">
        <v>186</v>
      </c>
      <c r="D788" s="180" t="s">
        <v>4</v>
      </c>
      <c r="E788" s="403" t="s">
        <v>8</v>
      </c>
      <c r="F788" s="742"/>
      <c r="G788" s="970"/>
      <c r="H788" s="174" t="s">
        <v>7</v>
      </c>
    </row>
    <row r="789" spans="1:8" hidden="1" x14ac:dyDescent="0.35">
      <c r="A789" s="599">
        <f>A788+1</f>
        <v>42381</v>
      </c>
      <c r="B789" s="177" t="s">
        <v>8</v>
      </c>
      <c r="C789" s="181" t="s">
        <v>4</v>
      </c>
      <c r="D789" s="186" t="s">
        <v>7</v>
      </c>
      <c r="E789" s="403" t="s">
        <v>186</v>
      </c>
      <c r="F789" s="742"/>
      <c r="G789" s="971"/>
      <c r="H789" s="164"/>
    </row>
    <row r="790" spans="1:8" hidden="1" x14ac:dyDescent="0.35">
      <c r="A790" s="599">
        <f>A789+1</f>
        <v>42382</v>
      </c>
      <c r="B790" s="177" t="s">
        <v>186</v>
      </c>
      <c r="C790" s="181" t="s">
        <v>7</v>
      </c>
      <c r="D790" s="186" t="s">
        <v>4</v>
      </c>
      <c r="E790" s="402" t="s">
        <v>8</v>
      </c>
      <c r="F790" s="400"/>
      <c r="G790" s="971"/>
      <c r="H790" s="164"/>
    </row>
    <row r="791" spans="1:8" hidden="1" x14ac:dyDescent="0.35">
      <c r="A791" s="599">
        <f>A790+1</f>
        <v>42383</v>
      </c>
      <c r="B791" s="177" t="s">
        <v>8</v>
      </c>
      <c r="C791" s="181" t="s">
        <v>7</v>
      </c>
      <c r="D791" s="186" t="s">
        <v>186</v>
      </c>
      <c r="E791" s="403" t="s">
        <v>4</v>
      </c>
      <c r="F791" s="742"/>
      <c r="G791" s="971"/>
      <c r="H791" s="164"/>
    </row>
    <row r="792" spans="1:8" ht="15" hidden="1" thickBot="1" x14ac:dyDescent="0.4">
      <c r="A792" s="600">
        <f>A791+1</f>
        <v>42384</v>
      </c>
      <c r="B792" s="175" t="s">
        <v>7</v>
      </c>
      <c r="C792" s="176" t="s">
        <v>8</v>
      </c>
      <c r="D792" s="187" t="s">
        <v>4</v>
      </c>
      <c r="E792" s="403" t="s">
        <v>186</v>
      </c>
      <c r="F792" s="742"/>
      <c r="G792" s="972"/>
      <c r="H792" s="170"/>
    </row>
    <row r="793" spans="1:8" ht="15" hidden="1" thickBot="1" x14ac:dyDescent="0.4"/>
    <row r="794" spans="1:8" hidden="1" x14ac:dyDescent="0.35">
      <c r="A794" s="598">
        <f>A792+3</f>
        <v>42387</v>
      </c>
      <c r="B794" s="182" t="s">
        <v>186</v>
      </c>
      <c r="C794" s="179" t="s">
        <v>7</v>
      </c>
      <c r="D794" s="180" t="s">
        <v>4</v>
      </c>
      <c r="E794" s="403" t="s">
        <v>8</v>
      </c>
      <c r="F794" s="742"/>
      <c r="G794" s="970"/>
      <c r="H794" s="174" t="s">
        <v>186</v>
      </c>
    </row>
    <row r="795" spans="1:8" hidden="1" x14ac:dyDescent="0.35">
      <c r="A795" s="599">
        <f>A794+1</f>
        <v>42388</v>
      </c>
      <c r="B795" s="177" t="s">
        <v>8</v>
      </c>
      <c r="C795" s="181" t="s">
        <v>4</v>
      </c>
      <c r="D795" s="186" t="s">
        <v>7</v>
      </c>
      <c r="E795" s="403" t="s">
        <v>186</v>
      </c>
      <c r="F795" s="742"/>
      <c r="G795" s="971"/>
      <c r="H795" s="164"/>
    </row>
    <row r="796" spans="1:8" hidden="1" x14ac:dyDescent="0.35">
      <c r="A796" s="599">
        <f>A795+1</f>
        <v>42389</v>
      </c>
      <c r="B796" s="177" t="s">
        <v>7</v>
      </c>
      <c r="C796" s="181" t="s">
        <v>186</v>
      </c>
      <c r="D796" s="186" t="s">
        <v>4</v>
      </c>
      <c r="E796" s="402" t="s">
        <v>8</v>
      </c>
      <c r="F796" s="400"/>
      <c r="G796" s="971"/>
      <c r="H796" s="164"/>
    </row>
    <row r="797" spans="1:8" hidden="1" x14ac:dyDescent="0.35">
      <c r="A797" s="599">
        <f>A796+1</f>
        <v>42390</v>
      </c>
      <c r="B797" s="177" t="s">
        <v>186</v>
      </c>
      <c r="C797" s="181" t="s">
        <v>7</v>
      </c>
      <c r="D797" s="186" t="s">
        <v>8</v>
      </c>
      <c r="E797" s="403" t="s">
        <v>4</v>
      </c>
      <c r="F797" s="742"/>
      <c r="G797" s="971"/>
      <c r="H797" s="164"/>
    </row>
    <row r="798" spans="1:8" ht="15" hidden="1" thickBot="1" x14ac:dyDescent="0.4">
      <c r="A798" s="600">
        <f>A797+1</f>
        <v>42391</v>
      </c>
      <c r="B798" s="175" t="s">
        <v>7</v>
      </c>
      <c r="C798" s="176" t="s">
        <v>8</v>
      </c>
      <c r="D798" s="187" t="s">
        <v>4</v>
      </c>
      <c r="E798" s="403" t="s">
        <v>186</v>
      </c>
      <c r="F798" s="742"/>
      <c r="G798" s="972"/>
      <c r="H798" s="170"/>
    </row>
    <row r="799" spans="1:8" ht="15" hidden="1" thickBot="1" x14ac:dyDescent="0.4"/>
    <row r="800" spans="1:8" hidden="1" x14ac:dyDescent="0.35">
      <c r="A800" s="598">
        <f>A798+3</f>
        <v>42394</v>
      </c>
      <c r="B800" s="182" t="s">
        <v>7</v>
      </c>
      <c r="C800" s="179" t="s">
        <v>186</v>
      </c>
      <c r="D800" s="180" t="s">
        <v>4</v>
      </c>
      <c r="E800" s="403" t="s">
        <v>8</v>
      </c>
      <c r="F800" s="742"/>
      <c r="G800" s="970"/>
      <c r="H800" s="174" t="s">
        <v>4</v>
      </c>
    </row>
    <row r="801" spans="1:8" hidden="1" x14ac:dyDescent="0.35">
      <c r="A801" s="599">
        <f>A800+1</f>
        <v>42395</v>
      </c>
      <c r="B801" s="177" t="s">
        <v>8</v>
      </c>
      <c r="C801" s="181" t="s">
        <v>4</v>
      </c>
      <c r="D801" s="186" t="s">
        <v>7</v>
      </c>
      <c r="E801" s="403" t="s">
        <v>186</v>
      </c>
      <c r="F801" s="742"/>
      <c r="G801" s="971"/>
      <c r="H801" s="164"/>
    </row>
    <row r="802" spans="1:8" hidden="1" x14ac:dyDescent="0.35">
      <c r="A802" s="599">
        <f>A801+1</f>
        <v>42396</v>
      </c>
      <c r="B802" s="177" t="s">
        <v>186</v>
      </c>
      <c r="C802" s="181" t="s">
        <v>7</v>
      </c>
      <c r="D802" s="186" t="s">
        <v>4</v>
      </c>
      <c r="E802" s="402" t="s">
        <v>8</v>
      </c>
      <c r="F802" s="400"/>
      <c r="G802" s="971"/>
      <c r="H802" s="164"/>
    </row>
    <row r="803" spans="1:8" hidden="1" x14ac:dyDescent="0.35">
      <c r="A803" s="599">
        <f>A802+1</f>
        <v>42397</v>
      </c>
      <c r="B803" s="177" t="s">
        <v>8</v>
      </c>
      <c r="C803" s="181" t="s">
        <v>7</v>
      </c>
      <c r="D803" s="186" t="s">
        <v>186</v>
      </c>
      <c r="E803" s="403" t="s">
        <v>4</v>
      </c>
      <c r="F803" s="742"/>
      <c r="G803" s="971"/>
      <c r="H803" s="164"/>
    </row>
    <row r="804" spans="1:8" ht="15" hidden="1" thickBot="1" x14ac:dyDescent="0.4">
      <c r="A804" s="600">
        <f>A803+1</f>
        <v>42398</v>
      </c>
      <c r="B804" s="175" t="s">
        <v>7</v>
      </c>
      <c r="C804" s="176" t="s">
        <v>8</v>
      </c>
      <c r="D804" s="187" t="s">
        <v>4</v>
      </c>
      <c r="E804" s="403" t="s">
        <v>186</v>
      </c>
      <c r="F804" s="742"/>
      <c r="G804" s="972"/>
      <c r="H804" s="170"/>
    </row>
    <row r="805" spans="1:8" ht="15" hidden="1" thickBot="1" x14ac:dyDescent="0.4"/>
    <row r="806" spans="1:8" hidden="1" x14ac:dyDescent="0.35">
      <c r="A806" s="598">
        <f>A804+3</f>
        <v>42401</v>
      </c>
      <c r="B806" s="182" t="s">
        <v>7</v>
      </c>
      <c r="C806" s="179" t="s">
        <v>4</v>
      </c>
      <c r="D806" s="180" t="s">
        <v>8</v>
      </c>
      <c r="E806" s="403" t="s">
        <v>76</v>
      </c>
      <c r="F806" s="742"/>
      <c r="G806" s="970"/>
      <c r="H806" s="174" t="s">
        <v>8</v>
      </c>
    </row>
    <row r="807" spans="1:8" hidden="1" x14ac:dyDescent="0.35">
      <c r="A807" s="599">
        <f>A806+1</f>
        <v>42402</v>
      </c>
      <c r="B807" s="177" t="s">
        <v>4</v>
      </c>
      <c r="C807" s="181" t="s">
        <v>8</v>
      </c>
      <c r="D807" s="186" t="s">
        <v>7</v>
      </c>
      <c r="E807" s="403" t="s">
        <v>76</v>
      </c>
      <c r="F807" s="742"/>
      <c r="G807" s="971"/>
      <c r="H807" s="164"/>
    </row>
    <row r="808" spans="1:8" hidden="1" x14ac:dyDescent="0.35">
      <c r="A808" s="599">
        <f>A807+1</f>
        <v>42403</v>
      </c>
      <c r="B808" s="177" t="s">
        <v>8</v>
      </c>
      <c r="C808" s="181" t="s">
        <v>7</v>
      </c>
      <c r="D808" s="186" t="s">
        <v>4</v>
      </c>
      <c r="E808" s="403" t="s">
        <v>76</v>
      </c>
      <c r="F808" s="742"/>
      <c r="G808" s="971"/>
      <c r="H808" s="164"/>
    </row>
    <row r="809" spans="1:8" hidden="1" x14ac:dyDescent="0.35">
      <c r="A809" s="599">
        <f>A808+1</f>
        <v>42404</v>
      </c>
      <c r="B809" s="177" t="s">
        <v>7</v>
      </c>
      <c r="C809" s="181" t="s">
        <v>4</v>
      </c>
      <c r="D809" s="186" t="s">
        <v>8</v>
      </c>
      <c r="E809" s="403" t="s">
        <v>76</v>
      </c>
      <c r="F809" s="742"/>
      <c r="G809" s="971"/>
      <c r="H809" s="164"/>
    </row>
    <row r="810" spans="1:8" ht="15" hidden="1" thickBot="1" x14ac:dyDescent="0.4">
      <c r="A810" s="600">
        <f>A809+1</f>
        <v>42405</v>
      </c>
      <c r="B810" s="175" t="s">
        <v>4</v>
      </c>
      <c r="C810" s="176" t="s">
        <v>8</v>
      </c>
      <c r="D810" s="187" t="s">
        <v>7</v>
      </c>
      <c r="E810" s="403" t="s">
        <v>76</v>
      </c>
      <c r="F810" s="742"/>
      <c r="G810" s="972"/>
      <c r="H810" s="170"/>
    </row>
    <row r="811" spans="1:8" ht="15" hidden="1" thickBot="1" x14ac:dyDescent="0.4"/>
    <row r="812" spans="1:8" hidden="1" x14ac:dyDescent="0.35">
      <c r="A812" s="598">
        <f>A810+3</f>
        <v>42408</v>
      </c>
      <c r="B812" s="182" t="s">
        <v>8</v>
      </c>
      <c r="C812" s="179" t="s">
        <v>7</v>
      </c>
      <c r="D812" s="180" t="s">
        <v>4</v>
      </c>
      <c r="E812" s="403" t="s">
        <v>76</v>
      </c>
      <c r="F812" s="742"/>
      <c r="G812" s="970"/>
      <c r="H812" s="174" t="s">
        <v>7</v>
      </c>
    </row>
    <row r="813" spans="1:8" hidden="1" x14ac:dyDescent="0.35">
      <c r="A813" s="599">
        <f>A812+1</f>
        <v>42409</v>
      </c>
      <c r="B813" s="177" t="s">
        <v>7</v>
      </c>
      <c r="C813" s="181" t="s">
        <v>4</v>
      </c>
      <c r="D813" s="186" t="s">
        <v>8</v>
      </c>
      <c r="E813" s="403" t="s">
        <v>76</v>
      </c>
      <c r="F813" s="742"/>
      <c r="G813" s="971"/>
      <c r="H813" s="164"/>
    </row>
    <row r="814" spans="1:8" hidden="1" x14ac:dyDescent="0.35">
      <c r="A814" s="599">
        <f>A813+1</f>
        <v>42410</v>
      </c>
      <c r="B814" s="177" t="s">
        <v>4</v>
      </c>
      <c r="C814" s="181" t="s">
        <v>8</v>
      </c>
      <c r="D814" s="186" t="s">
        <v>7</v>
      </c>
      <c r="E814" s="403" t="s">
        <v>76</v>
      </c>
      <c r="F814" s="742"/>
      <c r="G814" s="971"/>
      <c r="H814" s="164"/>
    </row>
    <row r="815" spans="1:8" hidden="1" x14ac:dyDescent="0.35">
      <c r="A815" s="599">
        <f>A814+1</f>
        <v>42411</v>
      </c>
      <c r="B815" s="177" t="s">
        <v>8</v>
      </c>
      <c r="C815" s="181" t="s">
        <v>7</v>
      </c>
      <c r="D815" s="186" t="s">
        <v>4</v>
      </c>
      <c r="E815" s="403" t="s">
        <v>76</v>
      </c>
      <c r="F815" s="742"/>
      <c r="G815" s="971"/>
      <c r="H815" s="164"/>
    </row>
    <row r="816" spans="1:8" ht="15" hidden="1" thickBot="1" x14ac:dyDescent="0.4">
      <c r="A816" s="600">
        <f>A815+1</f>
        <v>42412</v>
      </c>
      <c r="B816" s="175" t="s">
        <v>7</v>
      </c>
      <c r="C816" s="176" t="s">
        <v>4</v>
      </c>
      <c r="D816" s="187" t="s">
        <v>8</v>
      </c>
      <c r="E816" s="403" t="s">
        <v>76</v>
      </c>
      <c r="F816" s="742"/>
      <c r="G816" s="972"/>
      <c r="H816" s="170"/>
    </row>
    <row r="817" spans="1:8" ht="15" hidden="1" thickBot="1" x14ac:dyDescent="0.4"/>
    <row r="818" spans="1:8" hidden="1" x14ac:dyDescent="0.35">
      <c r="A818" s="598">
        <f>A816+3</f>
        <v>42415</v>
      </c>
      <c r="B818" s="182" t="s">
        <v>4</v>
      </c>
      <c r="C818" s="179" t="s">
        <v>8</v>
      </c>
      <c r="D818" s="180" t="s">
        <v>7</v>
      </c>
      <c r="E818" s="403" t="s">
        <v>76</v>
      </c>
      <c r="F818" s="742"/>
      <c r="G818" s="970"/>
      <c r="H818" s="174" t="s">
        <v>4</v>
      </c>
    </row>
    <row r="819" spans="1:8" hidden="1" x14ac:dyDescent="0.35">
      <c r="A819" s="599">
        <f>A818+1</f>
        <v>42416</v>
      </c>
      <c r="B819" s="177" t="s">
        <v>8</v>
      </c>
      <c r="C819" s="181" t="s">
        <v>7</v>
      </c>
      <c r="D819" s="186" t="s">
        <v>4</v>
      </c>
      <c r="E819" s="403" t="s">
        <v>76</v>
      </c>
      <c r="F819" s="742"/>
      <c r="G819" s="971"/>
      <c r="H819" s="164"/>
    </row>
    <row r="820" spans="1:8" hidden="1" x14ac:dyDescent="0.35">
      <c r="A820" s="599">
        <f>A819+1</f>
        <v>42417</v>
      </c>
      <c r="B820" s="177" t="s">
        <v>7</v>
      </c>
      <c r="C820" s="181" t="s">
        <v>4</v>
      </c>
      <c r="D820" s="186" t="s">
        <v>8</v>
      </c>
      <c r="E820" s="403" t="s">
        <v>76</v>
      </c>
      <c r="F820" s="742"/>
      <c r="G820" s="971"/>
      <c r="H820" s="164"/>
    </row>
    <row r="821" spans="1:8" hidden="1" x14ac:dyDescent="0.35">
      <c r="A821" s="599">
        <f>A820+1</f>
        <v>42418</v>
      </c>
      <c r="B821" s="177" t="s">
        <v>4</v>
      </c>
      <c r="C821" s="181" t="s">
        <v>8</v>
      </c>
      <c r="D821" s="186" t="s">
        <v>7</v>
      </c>
      <c r="E821" s="403" t="s">
        <v>76</v>
      </c>
      <c r="F821" s="742"/>
      <c r="G821" s="971"/>
      <c r="H821" s="164"/>
    </row>
    <row r="822" spans="1:8" ht="15" hidden="1" thickBot="1" x14ac:dyDescent="0.4">
      <c r="A822" s="600">
        <f>A821+1</f>
        <v>42419</v>
      </c>
      <c r="B822" s="175" t="s">
        <v>8</v>
      </c>
      <c r="C822" s="176" t="s">
        <v>7</v>
      </c>
      <c r="D822" s="187" t="s">
        <v>4</v>
      </c>
      <c r="E822" s="403" t="s">
        <v>76</v>
      </c>
      <c r="F822" s="742"/>
      <c r="G822" s="972"/>
      <c r="H822" s="170"/>
    </row>
    <row r="823" spans="1:8" ht="15" hidden="1" thickBot="1" x14ac:dyDescent="0.4"/>
    <row r="824" spans="1:8" hidden="1" x14ac:dyDescent="0.35">
      <c r="A824" s="598">
        <f>A822+3</f>
        <v>42422</v>
      </c>
      <c r="B824" s="182" t="s">
        <v>7</v>
      </c>
      <c r="C824" s="179" t="s">
        <v>4</v>
      </c>
      <c r="D824" s="180" t="s">
        <v>8</v>
      </c>
      <c r="E824" s="403" t="s">
        <v>76</v>
      </c>
      <c r="F824" s="742"/>
      <c r="G824" s="970"/>
      <c r="H824" s="174" t="s">
        <v>8</v>
      </c>
    </row>
    <row r="825" spans="1:8" hidden="1" x14ac:dyDescent="0.35">
      <c r="A825" s="599">
        <f>A824+1</f>
        <v>42423</v>
      </c>
      <c r="B825" s="177" t="s">
        <v>4</v>
      </c>
      <c r="C825" s="181" t="s">
        <v>8</v>
      </c>
      <c r="D825" s="186" t="s">
        <v>7</v>
      </c>
      <c r="E825" s="403" t="s">
        <v>76</v>
      </c>
      <c r="F825" s="742"/>
      <c r="G825" s="971"/>
      <c r="H825" s="164"/>
    </row>
    <row r="826" spans="1:8" hidden="1" x14ac:dyDescent="0.35">
      <c r="A826" s="599">
        <f>A825+1</f>
        <v>42424</v>
      </c>
      <c r="B826" s="177" t="s">
        <v>8</v>
      </c>
      <c r="C826" s="181" t="s">
        <v>7</v>
      </c>
      <c r="D826" s="186" t="s">
        <v>4</v>
      </c>
      <c r="E826" s="403" t="s">
        <v>76</v>
      </c>
      <c r="F826" s="742"/>
      <c r="G826" s="971"/>
      <c r="H826" s="164"/>
    </row>
    <row r="827" spans="1:8" hidden="1" x14ac:dyDescent="0.35">
      <c r="A827" s="599">
        <f>A826+1</f>
        <v>42425</v>
      </c>
      <c r="B827" s="177" t="s">
        <v>7</v>
      </c>
      <c r="C827" s="181" t="s">
        <v>4</v>
      </c>
      <c r="D827" s="186" t="s">
        <v>8</v>
      </c>
      <c r="E827" s="403" t="s">
        <v>76</v>
      </c>
      <c r="F827" s="742"/>
      <c r="G827" s="971"/>
      <c r="H827" s="164"/>
    </row>
    <row r="828" spans="1:8" ht="15" hidden="1" thickBot="1" x14ac:dyDescent="0.4">
      <c r="A828" s="600">
        <f>A827+1</f>
        <v>42426</v>
      </c>
      <c r="B828" s="175" t="s">
        <v>4</v>
      </c>
      <c r="C828" s="176" t="s">
        <v>8</v>
      </c>
      <c r="D828" s="187" t="s">
        <v>7</v>
      </c>
      <c r="E828" s="403" t="s">
        <v>76</v>
      </c>
      <c r="F828" s="742"/>
      <c r="G828" s="972"/>
      <c r="H828" s="170"/>
    </row>
    <row r="829" spans="1:8" ht="15" hidden="1" thickBot="1" x14ac:dyDescent="0.4"/>
    <row r="830" spans="1:8" hidden="1" x14ac:dyDescent="0.35">
      <c r="A830" s="598">
        <f>A828+3</f>
        <v>42429</v>
      </c>
      <c r="B830" s="182" t="s">
        <v>8</v>
      </c>
      <c r="C830" s="179" t="s">
        <v>7</v>
      </c>
      <c r="D830" s="180" t="s">
        <v>4</v>
      </c>
      <c r="E830" s="403" t="s">
        <v>76</v>
      </c>
      <c r="F830" s="742"/>
      <c r="G830" s="970"/>
      <c r="H830" s="174" t="s">
        <v>7</v>
      </c>
    </row>
    <row r="831" spans="1:8" hidden="1" x14ac:dyDescent="0.35">
      <c r="A831" s="599">
        <f>A830+1</f>
        <v>42430</v>
      </c>
      <c r="B831" s="177" t="s">
        <v>7</v>
      </c>
      <c r="C831" s="181" t="s">
        <v>4</v>
      </c>
      <c r="D831" s="186" t="s">
        <v>8</v>
      </c>
      <c r="E831" s="403" t="s">
        <v>76</v>
      </c>
      <c r="F831" s="742"/>
      <c r="G831" s="971"/>
      <c r="H831" s="164"/>
    </row>
    <row r="832" spans="1:8" hidden="1" x14ac:dyDescent="0.35">
      <c r="A832" s="599">
        <f>A831+1</f>
        <v>42431</v>
      </c>
      <c r="B832" s="177" t="s">
        <v>4</v>
      </c>
      <c r="C832" s="181" t="s">
        <v>8</v>
      </c>
      <c r="D832" s="186" t="s">
        <v>7</v>
      </c>
      <c r="E832" s="403" t="s">
        <v>76</v>
      </c>
      <c r="F832" s="742"/>
      <c r="G832" s="971"/>
      <c r="H832" s="164"/>
    </row>
    <row r="833" spans="1:8" hidden="1" x14ac:dyDescent="0.35">
      <c r="A833" s="599">
        <f>A832+1</f>
        <v>42432</v>
      </c>
      <c r="B833" s="177" t="s">
        <v>8</v>
      </c>
      <c r="C833" s="181" t="s">
        <v>7</v>
      </c>
      <c r="D833" s="186" t="s">
        <v>4</v>
      </c>
      <c r="E833" s="403" t="s">
        <v>76</v>
      </c>
      <c r="F833" s="742"/>
      <c r="G833" s="971"/>
      <c r="H833" s="164"/>
    </row>
    <row r="834" spans="1:8" ht="15" hidden="1" thickBot="1" x14ac:dyDescent="0.4">
      <c r="A834" s="600">
        <f>A833+1</f>
        <v>42433</v>
      </c>
      <c r="B834" s="175" t="s">
        <v>7</v>
      </c>
      <c r="C834" s="176" t="s">
        <v>4</v>
      </c>
      <c r="D834" s="187" t="s">
        <v>8</v>
      </c>
      <c r="E834" s="403" t="s">
        <v>76</v>
      </c>
      <c r="F834" s="742"/>
      <c r="G834" s="972"/>
      <c r="H834" s="170"/>
    </row>
    <row r="835" spans="1:8" ht="15" hidden="1" thickBot="1" x14ac:dyDescent="0.4"/>
    <row r="836" spans="1:8" hidden="1" x14ac:dyDescent="0.35">
      <c r="A836" s="598">
        <f>A834+3</f>
        <v>42436</v>
      </c>
      <c r="B836" s="182" t="s">
        <v>4</v>
      </c>
      <c r="C836" s="179" t="s">
        <v>8</v>
      </c>
      <c r="D836" s="180" t="s">
        <v>7</v>
      </c>
      <c r="E836" s="403" t="s">
        <v>76</v>
      </c>
      <c r="F836" s="742"/>
      <c r="G836" s="970"/>
      <c r="H836" s="174" t="s">
        <v>4</v>
      </c>
    </row>
    <row r="837" spans="1:8" hidden="1" x14ac:dyDescent="0.35">
      <c r="A837" s="599">
        <f>A836+1</f>
        <v>42437</v>
      </c>
      <c r="B837" s="177" t="s">
        <v>8</v>
      </c>
      <c r="C837" s="181" t="s">
        <v>7</v>
      </c>
      <c r="D837" s="186" t="s">
        <v>4</v>
      </c>
      <c r="E837" s="403" t="s">
        <v>76</v>
      </c>
      <c r="F837" s="742"/>
      <c r="G837" s="971"/>
      <c r="H837" s="164"/>
    </row>
    <row r="838" spans="1:8" hidden="1" x14ac:dyDescent="0.35">
      <c r="A838" s="599">
        <f>A837+1</f>
        <v>42438</v>
      </c>
      <c r="B838" s="177" t="s">
        <v>7</v>
      </c>
      <c r="C838" s="181" t="s">
        <v>4</v>
      </c>
      <c r="D838" s="186" t="s">
        <v>8</v>
      </c>
      <c r="E838" s="403" t="s">
        <v>76</v>
      </c>
      <c r="F838" s="742"/>
      <c r="G838" s="971"/>
      <c r="H838" s="164"/>
    </row>
    <row r="839" spans="1:8" hidden="1" x14ac:dyDescent="0.35">
      <c r="A839" s="599">
        <f>A838+1</f>
        <v>42439</v>
      </c>
      <c r="B839" s="177" t="s">
        <v>4</v>
      </c>
      <c r="C839" s="181" t="s">
        <v>8</v>
      </c>
      <c r="D839" s="186" t="s">
        <v>7</v>
      </c>
      <c r="E839" s="403" t="s">
        <v>76</v>
      </c>
      <c r="F839" s="742"/>
      <c r="G839" s="971"/>
      <c r="H839" s="164"/>
    </row>
    <row r="840" spans="1:8" ht="15" hidden="1" thickBot="1" x14ac:dyDescent="0.4">
      <c r="A840" s="600">
        <f>A839+1</f>
        <v>42440</v>
      </c>
      <c r="B840" s="175" t="s">
        <v>8</v>
      </c>
      <c r="C840" s="176" t="s">
        <v>7</v>
      </c>
      <c r="D840" s="187" t="s">
        <v>4</v>
      </c>
      <c r="E840" s="403" t="s">
        <v>76</v>
      </c>
      <c r="F840" s="742"/>
      <c r="G840" s="972"/>
      <c r="H840" s="170"/>
    </row>
    <row r="841" spans="1:8" ht="15" hidden="1" thickBot="1" x14ac:dyDescent="0.4"/>
    <row r="842" spans="1:8" hidden="1" x14ac:dyDescent="0.35">
      <c r="A842" s="598">
        <f>A840+3</f>
        <v>42443</v>
      </c>
      <c r="B842" s="182" t="s">
        <v>7</v>
      </c>
      <c r="C842" s="179" t="s">
        <v>4</v>
      </c>
      <c r="D842" s="180" t="s">
        <v>8</v>
      </c>
      <c r="E842" s="403" t="s">
        <v>76</v>
      </c>
      <c r="F842" s="742"/>
      <c r="G842" s="970"/>
      <c r="H842" s="174" t="s">
        <v>8</v>
      </c>
    </row>
    <row r="843" spans="1:8" hidden="1" x14ac:dyDescent="0.35">
      <c r="A843" s="599">
        <f>A842+1</f>
        <v>42444</v>
      </c>
      <c r="B843" s="177" t="s">
        <v>4</v>
      </c>
      <c r="C843" s="181" t="s">
        <v>8</v>
      </c>
      <c r="D843" s="186" t="s">
        <v>7</v>
      </c>
      <c r="E843" s="403" t="s">
        <v>76</v>
      </c>
      <c r="F843" s="742"/>
      <c r="G843" s="971"/>
      <c r="H843" s="164"/>
    </row>
    <row r="844" spans="1:8" hidden="1" x14ac:dyDescent="0.35">
      <c r="A844" s="599">
        <f>A843+1</f>
        <v>42445</v>
      </c>
      <c r="B844" s="177" t="s">
        <v>8</v>
      </c>
      <c r="C844" s="181" t="s">
        <v>7</v>
      </c>
      <c r="D844" s="186" t="s">
        <v>4</v>
      </c>
      <c r="E844" s="403" t="s">
        <v>76</v>
      </c>
      <c r="F844" s="742"/>
      <c r="G844" s="971"/>
      <c r="H844" s="164"/>
    </row>
    <row r="845" spans="1:8" hidden="1" x14ac:dyDescent="0.35">
      <c r="A845" s="599">
        <f>A844+1</f>
        <v>42446</v>
      </c>
      <c r="B845" s="177" t="s">
        <v>7</v>
      </c>
      <c r="C845" s="181" t="s">
        <v>4</v>
      </c>
      <c r="D845" s="186" t="s">
        <v>8</v>
      </c>
      <c r="E845" s="403" t="s">
        <v>76</v>
      </c>
      <c r="F845" s="742"/>
      <c r="G845" s="971"/>
      <c r="H845" s="164"/>
    </row>
    <row r="846" spans="1:8" ht="15" hidden="1" thickBot="1" x14ac:dyDescent="0.4">
      <c r="A846" s="600">
        <f>A845+1</f>
        <v>42447</v>
      </c>
      <c r="B846" s="175" t="s">
        <v>4</v>
      </c>
      <c r="C846" s="176" t="s">
        <v>8</v>
      </c>
      <c r="D846" s="187" t="s">
        <v>7</v>
      </c>
      <c r="E846" s="403" t="s">
        <v>76</v>
      </c>
      <c r="F846" s="742"/>
      <c r="G846" s="972"/>
      <c r="H846" s="170"/>
    </row>
    <row r="847" spans="1:8" ht="15" hidden="1" thickBot="1" x14ac:dyDescent="0.4"/>
    <row r="848" spans="1:8" hidden="1" x14ac:dyDescent="0.35">
      <c r="A848" s="598">
        <f>A846+3</f>
        <v>42450</v>
      </c>
      <c r="B848" s="182" t="s">
        <v>8</v>
      </c>
      <c r="C848" s="179" t="s">
        <v>7</v>
      </c>
      <c r="D848" s="180" t="s">
        <v>4</v>
      </c>
      <c r="E848" s="403" t="s">
        <v>76</v>
      </c>
      <c r="F848" s="742"/>
      <c r="G848" s="970"/>
      <c r="H848" s="174" t="s">
        <v>7</v>
      </c>
    </row>
    <row r="849" spans="1:8" hidden="1" x14ac:dyDescent="0.35">
      <c r="A849" s="599">
        <f>A848+1</f>
        <v>42451</v>
      </c>
      <c r="B849" s="177" t="s">
        <v>7</v>
      </c>
      <c r="C849" s="181" t="s">
        <v>4</v>
      </c>
      <c r="D849" s="186" t="s">
        <v>8</v>
      </c>
      <c r="E849" s="403" t="s">
        <v>76</v>
      </c>
      <c r="F849" s="742"/>
      <c r="G849" s="971"/>
      <c r="H849" s="164"/>
    </row>
    <row r="850" spans="1:8" hidden="1" x14ac:dyDescent="0.35">
      <c r="A850" s="599">
        <f>A849+1</f>
        <v>42452</v>
      </c>
      <c r="B850" s="177" t="s">
        <v>4</v>
      </c>
      <c r="C850" s="181" t="s">
        <v>8</v>
      </c>
      <c r="D850" s="186" t="s">
        <v>7</v>
      </c>
      <c r="E850" s="403" t="s">
        <v>76</v>
      </c>
      <c r="F850" s="742"/>
      <c r="G850" s="971"/>
      <c r="H850" s="164"/>
    </row>
    <row r="851" spans="1:8" hidden="1" x14ac:dyDescent="0.35">
      <c r="A851" s="599">
        <f>A850+1</f>
        <v>42453</v>
      </c>
      <c r="B851" s="177" t="s">
        <v>8</v>
      </c>
      <c r="C851" s="181" t="s">
        <v>7</v>
      </c>
      <c r="D851" s="186" t="s">
        <v>4</v>
      </c>
      <c r="E851" s="403" t="s">
        <v>76</v>
      </c>
      <c r="F851" s="742"/>
      <c r="G851" s="971"/>
      <c r="H851" s="164"/>
    </row>
    <row r="852" spans="1:8" ht="15" hidden="1" thickBot="1" x14ac:dyDescent="0.4">
      <c r="A852" s="600">
        <f>A851+1</f>
        <v>42454</v>
      </c>
      <c r="B852" s="175" t="s">
        <v>7</v>
      </c>
      <c r="C852" s="176" t="s">
        <v>4</v>
      </c>
      <c r="D852" s="187" t="s">
        <v>8</v>
      </c>
      <c r="E852" s="403" t="s">
        <v>76</v>
      </c>
      <c r="F852" s="742"/>
      <c r="G852" s="972"/>
      <c r="H852" s="170"/>
    </row>
    <row r="853" spans="1:8" ht="15" hidden="1" thickBot="1" x14ac:dyDescent="0.4"/>
    <row r="854" spans="1:8" hidden="1" x14ac:dyDescent="0.35">
      <c r="A854" s="598">
        <f>A852+3</f>
        <v>42457</v>
      </c>
      <c r="B854" s="182" t="s">
        <v>4</v>
      </c>
      <c r="C854" s="179" t="s">
        <v>8</v>
      </c>
      <c r="D854" s="180" t="s">
        <v>7</v>
      </c>
      <c r="E854" s="403" t="s">
        <v>76</v>
      </c>
      <c r="F854" s="742"/>
      <c r="G854" s="970"/>
      <c r="H854" s="174" t="s">
        <v>4</v>
      </c>
    </row>
    <row r="855" spans="1:8" hidden="1" x14ac:dyDescent="0.35">
      <c r="A855" s="599">
        <f>A854+1</f>
        <v>42458</v>
      </c>
      <c r="B855" s="177" t="s">
        <v>8</v>
      </c>
      <c r="C855" s="181" t="s">
        <v>7</v>
      </c>
      <c r="D855" s="186" t="s">
        <v>4</v>
      </c>
      <c r="E855" s="403" t="s">
        <v>76</v>
      </c>
      <c r="F855" s="742"/>
      <c r="G855" s="971"/>
      <c r="H855" s="164"/>
    </row>
    <row r="856" spans="1:8" hidden="1" x14ac:dyDescent="0.35">
      <c r="A856" s="599">
        <f>A855+1</f>
        <v>42459</v>
      </c>
      <c r="B856" s="177" t="s">
        <v>7</v>
      </c>
      <c r="C856" s="181" t="s">
        <v>4</v>
      </c>
      <c r="D856" s="186" t="s">
        <v>8</v>
      </c>
      <c r="E856" s="403" t="s">
        <v>76</v>
      </c>
      <c r="F856" s="742"/>
      <c r="G856" s="971"/>
      <c r="H856" s="164"/>
    </row>
    <row r="857" spans="1:8" hidden="1" x14ac:dyDescent="0.35">
      <c r="A857" s="599">
        <f>A856+1</f>
        <v>42460</v>
      </c>
      <c r="B857" s="177" t="s">
        <v>4</v>
      </c>
      <c r="C857" s="181" t="s">
        <v>8</v>
      </c>
      <c r="D857" s="186" t="s">
        <v>7</v>
      </c>
      <c r="E857" s="403" t="s">
        <v>76</v>
      </c>
      <c r="F857" s="742"/>
      <c r="G857" s="971"/>
      <c r="H857" s="164"/>
    </row>
    <row r="858" spans="1:8" ht="15" hidden="1" thickBot="1" x14ac:dyDescent="0.4">
      <c r="A858" s="600">
        <f>A857+1</f>
        <v>42461</v>
      </c>
      <c r="B858" s="175" t="s">
        <v>8</v>
      </c>
      <c r="C858" s="176" t="s">
        <v>7</v>
      </c>
      <c r="D858" s="187" t="s">
        <v>4</v>
      </c>
      <c r="E858" s="403" t="s">
        <v>76</v>
      </c>
      <c r="F858" s="742"/>
      <c r="G858" s="972"/>
      <c r="H858" s="170"/>
    </row>
    <row r="859" spans="1:8" ht="15" hidden="1" thickBot="1" x14ac:dyDescent="0.4"/>
    <row r="860" spans="1:8" hidden="1" x14ac:dyDescent="0.35">
      <c r="A860" s="598">
        <f>A858+3</f>
        <v>42464</v>
      </c>
      <c r="B860" s="182" t="s">
        <v>7</v>
      </c>
      <c r="C860" s="179" t="s">
        <v>4</v>
      </c>
      <c r="D860" s="180" t="s">
        <v>8</v>
      </c>
      <c r="E860" s="403" t="s">
        <v>76</v>
      </c>
      <c r="F860" s="742"/>
      <c r="G860" s="970"/>
      <c r="H860" s="174" t="s">
        <v>8</v>
      </c>
    </row>
    <row r="861" spans="1:8" hidden="1" x14ac:dyDescent="0.35">
      <c r="A861" s="599">
        <f>A860+1</f>
        <v>42465</v>
      </c>
      <c r="B861" s="177" t="s">
        <v>4</v>
      </c>
      <c r="C861" s="181" t="s">
        <v>8</v>
      </c>
      <c r="D861" s="186" t="s">
        <v>7</v>
      </c>
      <c r="E861" s="403" t="s">
        <v>76</v>
      </c>
      <c r="F861" s="742"/>
      <c r="G861" s="971"/>
      <c r="H861" s="164"/>
    </row>
    <row r="862" spans="1:8" hidden="1" x14ac:dyDescent="0.35">
      <c r="A862" s="599">
        <f>A861+1</f>
        <v>42466</v>
      </c>
      <c r="B862" s="177" t="s">
        <v>8</v>
      </c>
      <c r="C862" s="181" t="s">
        <v>7</v>
      </c>
      <c r="D862" s="186" t="s">
        <v>4</v>
      </c>
      <c r="E862" s="403" t="s">
        <v>76</v>
      </c>
      <c r="F862" s="742"/>
      <c r="G862" s="971"/>
      <c r="H862" s="164"/>
    </row>
    <row r="863" spans="1:8" hidden="1" x14ac:dyDescent="0.35">
      <c r="A863" s="599">
        <f>A862+1</f>
        <v>42467</v>
      </c>
      <c r="B863" s="177" t="s">
        <v>7</v>
      </c>
      <c r="C863" s="181" t="s">
        <v>4</v>
      </c>
      <c r="D863" s="186" t="s">
        <v>8</v>
      </c>
      <c r="E863" s="403" t="s">
        <v>76</v>
      </c>
      <c r="F863" s="742"/>
      <c r="G863" s="971"/>
      <c r="H863" s="164"/>
    </row>
    <row r="864" spans="1:8" ht="15" hidden="1" thickBot="1" x14ac:dyDescent="0.4">
      <c r="A864" s="600">
        <f>A863+1</f>
        <v>42468</v>
      </c>
      <c r="B864" s="175" t="s">
        <v>4</v>
      </c>
      <c r="C864" s="176" t="s">
        <v>8</v>
      </c>
      <c r="D864" s="187" t="s">
        <v>7</v>
      </c>
      <c r="E864" s="403" t="s">
        <v>76</v>
      </c>
      <c r="F864" s="742"/>
      <c r="G864" s="972"/>
      <c r="H864" s="170"/>
    </row>
    <row r="865" spans="1:8" ht="15" hidden="1" thickBot="1" x14ac:dyDescent="0.4"/>
    <row r="866" spans="1:8" hidden="1" x14ac:dyDescent="0.35">
      <c r="A866" s="598">
        <f>A864+3</f>
        <v>42471</v>
      </c>
      <c r="B866" s="182" t="s">
        <v>8</v>
      </c>
      <c r="C866" s="179" t="s">
        <v>7</v>
      </c>
      <c r="D866" s="180" t="s">
        <v>4</v>
      </c>
      <c r="E866" s="403" t="s">
        <v>76</v>
      </c>
      <c r="F866" s="742"/>
      <c r="G866" s="970"/>
      <c r="H866" s="174" t="s">
        <v>7</v>
      </c>
    </row>
    <row r="867" spans="1:8" hidden="1" x14ac:dyDescent="0.35">
      <c r="A867" s="599">
        <f>A866+1</f>
        <v>42472</v>
      </c>
      <c r="B867" s="177" t="s">
        <v>7</v>
      </c>
      <c r="C867" s="181" t="s">
        <v>4</v>
      </c>
      <c r="D867" s="186" t="s">
        <v>8</v>
      </c>
      <c r="E867" s="403" t="s">
        <v>76</v>
      </c>
      <c r="F867" s="742"/>
      <c r="G867" s="971"/>
      <c r="H867" s="164"/>
    </row>
    <row r="868" spans="1:8" hidden="1" x14ac:dyDescent="0.35">
      <c r="A868" s="599">
        <f>A867+1</f>
        <v>42473</v>
      </c>
      <c r="B868" s="177" t="s">
        <v>4</v>
      </c>
      <c r="C868" s="181" t="s">
        <v>8</v>
      </c>
      <c r="D868" s="186" t="s">
        <v>7</v>
      </c>
      <c r="E868" s="403" t="s">
        <v>76</v>
      </c>
      <c r="F868" s="742"/>
      <c r="G868" s="971"/>
      <c r="H868" s="164"/>
    </row>
    <row r="869" spans="1:8" hidden="1" x14ac:dyDescent="0.35">
      <c r="A869" s="599">
        <f>A868+1</f>
        <v>42474</v>
      </c>
      <c r="B869" s="177" t="s">
        <v>8</v>
      </c>
      <c r="C869" s="181" t="s">
        <v>7</v>
      </c>
      <c r="D869" s="186" t="s">
        <v>4</v>
      </c>
      <c r="E869" s="403" t="s">
        <v>76</v>
      </c>
      <c r="F869" s="742"/>
      <c r="G869" s="971"/>
      <c r="H869" s="164"/>
    </row>
    <row r="870" spans="1:8" ht="15" hidden="1" thickBot="1" x14ac:dyDescent="0.4">
      <c r="A870" s="600">
        <f>A869+1</f>
        <v>42475</v>
      </c>
      <c r="B870" s="175" t="s">
        <v>7</v>
      </c>
      <c r="C870" s="176" t="s">
        <v>4</v>
      </c>
      <c r="D870" s="187" t="s">
        <v>8</v>
      </c>
      <c r="E870" s="403" t="s">
        <v>76</v>
      </c>
      <c r="F870" s="742"/>
      <c r="G870" s="972"/>
      <c r="H870" s="170"/>
    </row>
    <row r="871" spans="1:8" ht="15" hidden="1" thickBot="1" x14ac:dyDescent="0.4"/>
    <row r="872" spans="1:8" hidden="1" x14ac:dyDescent="0.35">
      <c r="A872" s="598">
        <f>A870+3</f>
        <v>42478</v>
      </c>
      <c r="B872" s="182" t="s">
        <v>4</v>
      </c>
      <c r="C872" s="179" t="s">
        <v>8</v>
      </c>
      <c r="D872" s="180" t="s">
        <v>7</v>
      </c>
      <c r="E872" s="403" t="s">
        <v>76</v>
      </c>
      <c r="F872" s="742"/>
      <c r="G872" s="970"/>
      <c r="H872" s="174" t="s">
        <v>4</v>
      </c>
    </row>
    <row r="873" spans="1:8" hidden="1" x14ac:dyDescent="0.35">
      <c r="A873" s="599">
        <f>A872+1</f>
        <v>42479</v>
      </c>
      <c r="B873" s="177" t="s">
        <v>8</v>
      </c>
      <c r="C873" s="181" t="s">
        <v>7</v>
      </c>
      <c r="D873" s="186" t="s">
        <v>4</v>
      </c>
      <c r="E873" s="403" t="s">
        <v>76</v>
      </c>
      <c r="F873" s="742"/>
      <c r="G873" s="971"/>
      <c r="H873" s="164"/>
    </row>
    <row r="874" spans="1:8" hidden="1" x14ac:dyDescent="0.35">
      <c r="A874" s="599">
        <f>A873+1</f>
        <v>42480</v>
      </c>
      <c r="B874" s="177" t="s">
        <v>7</v>
      </c>
      <c r="C874" s="181" t="s">
        <v>4</v>
      </c>
      <c r="D874" s="186" t="s">
        <v>8</v>
      </c>
      <c r="E874" s="403" t="s">
        <v>76</v>
      </c>
      <c r="F874" s="742"/>
      <c r="G874" s="971"/>
      <c r="H874" s="164"/>
    </row>
    <row r="875" spans="1:8" hidden="1" x14ac:dyDescent="0.35">
      <c r="A875" s="599">
        <f>A874+1</f>
        <v>42481</v>
      </c>
      <c r="B875" s="177" t="s">
        <v>4</v>
      </c>
      <c r="C875" s="181" t="s">
        <v>8</v>
      </c>
      <c r="D875" s="186" t="s">
        <v>7</v>
      </c>
      <c r="E875" s="403" t="s">
        <v>76</v>
      </c>
      <c r="F875" s="742"/>
      <c r="G875" s="971"/>
      <c r="H875" s="164"/>
    </row>
    <row r="876" spans="1:8" ht="15" hidden="1" thickBot="1" x14ac:dyDescent="0.4">
      <c r="A876" s="600">
        <f>A875+1</f>
        <v>42482</v>
      </c>
      <c r="B876" s="175" t="s">
        <v>8</v>
      </c>
      <c r="C876" s="176" t="s">
        <v>7</v>
      </c>
      <c r="D876" s="187" t="s">
        <v>4</v>
      </c>
      <c r="E876" s="403" t="s">
        <v>76</v>
      </c>
      <c r="F876" s="742"/>
      <c r="G876" s="972"/>
      <c r="H876" s="170"/>
    </row>
    <row r="877" spans="1:8" ht="15" hidden="1" thickBot="1" x14ac:dyDescent="0.4"/>
    <row r="878" spans="1:8" hidden="1" x14ac:dyDescent="0.35">
      <c r="A878" s="598">
        <f>A876+3</f>
        <v>42485</v>
      </c>
      <c r="B878" s="182" t="s">
        <v>7</v>
      </c>
      <c r="C878" s="179" t="s">
        <v>4</v>
      </c>
      <c r="D878" s="180" t="s">
        <v>8</v>
      </c>
      <c r="E878" s="403" t="s">
        <v>76</v>
      </c>
      <c r="F878" s="742"/>
      <c r="G878" s="970"/>
      <c r="H878" s="174" t="s">
        <v>8</v>
      </c>
    </row>
    <row r="879" spans="1:8" hidden="1" x14ac:dyDescent="0.35">
      <c r="A879" s="599">
        <f>A878+1</f>
        <v>42486</v>
      </c>
      <c r="B879" s="177" t="s">
        <v>4</v>
      </c>
      <c r="C879" s="181" t="s">
        <v>8</v>
      </c>
      <c r="D879" s="186" t="s">
        <v>7</v>
      </c>
      <c r="E879" s="403" t="s">
        <v>76</v>
      </c>
      <c r="F879" s="742"/>
      <c r="G879" s="971"/>
      <c r="H879" s="164"/>
    </row>
    <row r="880" spans="1:8" hidden="1" x14ac:dyDescent="0.35">
      <c r="A880" s="599">
        <f>A879+1</f>
        <v>42487</v>
      </c>
      <c r="B880" s="177" t="s">
        <v>8</v>
      </c>
      <c r="C880" s="181" t="s">
        <v>7</v>
      </c>
      <c r="D880" s="186" t="s">
        <v>4</v>
      </c>
      <c r="E880" s="403" t="s">
        <v>76</v>
      </c>
      <c r="F880" s="742"/>
      <c r="G880" s="971"/>
      <c r="H880" s="164"/>
    </row>
    <row r="881" spans="1:8" hidden="1" x14ac:dyDescent="0.35">
      <c r="A881" s="599">
        <f>A880+1</f>
        <v>42488</v>
      </c>
      <c r="B881" s="177" t="s">
        <v>7</v>
      </c>
      <c r="C881" s="181" t="s">
        <v>4</v>
      </c>
      <c r="D881" s="186" t="s">
        <v>8</v>
      </c>
      <c r="E881" s="403" t="s">
        <v>76</v>
      </c>
      <c r="F881" s="742"/>
      <c r="G881" s="971"/>
      <c r="H881" s="164"/>
    </row>
    <row r="882" spans="1:8" ht="15" hidden="1" thickBot="1" x14ac:dyDescent="0.4">
      <c r="A882" s="600">
        <f>A881+1</f>
        <v>42489</v>
      </c>
      <c r="B882" s="175" t="s">
        <v>4</v>
      </c>
      <c r="C882" s="176" t="s">
        <v>8</v>
      </c>
      <c r="D882" s="187" t="s">
        <v>7</v>
      </c>
      <c r="E882" s="403" t="s">
        <v>76</v>
      </c>
      <c r="F882" s="742"/>
      <c r="G882" s="972"/>
      <c r="H882" s="170"/>
    </row>
    <row r="883" spans="1:8" ht="15" hidden="1" thickBot="1" x14ac:dyDescent="0.4"/>
    <row r="884" spans="1:8" hidden="1" x14ac:dyDescent="0.35">
      <c r="A884" s="598">
        <f>A882+3</f>
        <v>42492</v>
      </c>
      <c r="B884" s="182" t="s">
        <v>8</v>
      </c>
      <c r="C884" s="179" t="s">
        <v>7</v>
      </c>
      <c r="D884" s="180" t="s">
        <v>4</v>
      </c>
      <c r="E884" s="403" t="s">
        <v>76</v>
      </c>
      <c r="F884" s="742"/>
      <c r="G884" s="970"/>
      <c r="H884" s="174" t="s">
        <v>7</v>
      </c>
    </row>
    <row r="885" spans="1:8" hidden="1" x14ac:dyDescent="0.35">
      <c r="A885" s="599">
        <f>A884+1</f>
        <v>42493</v>
      </c>
      <c r="B885" s="177" t="s">
        <v>7</v>
      </c>
      <c r="C885" s="181" t="s">
        <v>4</v>
      </c>
      <c r="D885" s="186" t="s">
        <v>8</v>
      </c>
      <c r="E885" s="403" t="s">
        <v>76</v>
      </c>
      <c r="F885" s="742"/>
      <c r="G885" s="971"/>
      <c r="H885" s="164"/>
    </row>
    <row r="886" spans="1:8" hidden="1" x14ac:dyDescent="0.35">
      <c r="A886" s="599">
        <f>A885+1</f>
        <v>42494</v>
      </c>
      <c r="B886" s="177" t="s">
        <v>4</v>
      </c>
      <c r="C886" s="181" t="s">
        <v>8</v>
      </c>
      <c r="D886" s="186" t="s">
        <v>7</v>
      </c>
      <c r="E886" s="403" t="s">
        <v>76</v>
      </c>
      <c r="F886" s="742"/>
      <c r="G886" s="971"/>
      <c r="H886" s="164"/>
    </row>
    <row r="887" spans="1:8" hidden="1" x14ac:dyDescent="0.35">
      <c r="A887" s="599">
        <f>A886+1</f>
        <v>42495</v>
      </c>
      <c r="B887" s="177" t="s">
        <v>8</v>
      </c>
      <c r="C887" s="181" t="s">
        <v>7</v>
      </c>
      <c r="D887" s="186" t="s">
        <v>4</v>
      </c>
      <c r="E887" s="403" t="s">
        <v>76</v>
      </c>
      <c r="F887" s="742"/>
      <c r="G887" s="971"/>
      <c r="H887" s="164"/>
    </row>
    <row r="888" spans="1:8" ht="15" hidden="1" thickBot="1" x14ac:dyDescent="0.4">
      <c r="A888" s="600">
        <f>A887+1</f>
        <v>42496</v>
      </c>
      <c r="B888" s="175" t="s">
        <v>7</v>
      </c>
      <c r="C888" s="176" t="s">
        <v>4</v>
      </c>
      <c r="D888" s="187" t="s">
        <v>8</v>
      </c>
      <c r="E888" s="403" t="s">
        <v>76</v>
      </c>
      <c r="F888" s="742"/>
      <c r="G888" s="972"/>
      <c r="H888" s="170"/>
    </row>
    <row r="889" spans="1:8" ht="15" hidden="1" thickBot="1" x14ac:dyDescent="0.4"/>
    <row r="890" spans="1:8" hidden="1" x14ac:dyDescent="0.35">
      <c r="A890" s="598">
        <f>A888+3</f>
        <v>42499</v>
      </c>
      <c r="B890" s="182" t="s">
        <v>4</v>
      </c>
      <c r="C890" s="179" t="s">
        <v>8</v>
      </c>
      <c r="D890" s="180" t="s">
        <v>7</v>
      </c>
      <c r="E890" s="403" t="s">
        <v>76</v>
      </c>
      <c r="F890" s="742"/>
      <c r="G890" s="970"/>
      <c r="H890" s="174" t="s">
        <v>4</v>
      </c>
    </row>
    <row r="891" spans="1:8" hidden="1" x14ac:dyDescent="0.35">
      <c r="A891" s="599">
        <f>A890+1</f>
        <v>42500</v>
      </c>
      <c r="B891" s="177" t="s">
        <v>8</v>
      </c>
      <c r="C891" s="181" t="s">
        <v>7</v>
      </c>
      <c r="D891" s="186" t="s">
        <v>4</v>
      </c>
      <c r="E891" s="403" t="s">
        <v>76</v>
      </c>
      <c r="F891" s="742"/>
      <c r="G891" s="971"/>
      <c r="H891" s="164"/>
    </row>
    <row r="892" spans="1:8" hidden="1" x14ac:dyDescent="0.35">
      <c r="A892" s="599">
        <f>A891+1</f>
        <v>42501</v>
      </c>
      <c r="B892" s="177" t="s">
        <v>7</v>
      </c>
      <c r="C892" s="181" t="s">
        <v>4</v>
      </c>
      <c r="D892" s="186" t="s">
        <v>8</v>
      </c>
      <c r="E892" s="403" t="s">
        <v>76</v>
      </c>
      <c r="F892" s="742"/>
      <c r="G892" s="971"/>
      <c r="H892" s="164"/>
    </row>
    <row r="893" spans="1:8" hidden="1" x14ac:dyDescent="0.35">
      <c r="A893" s="599">
        <f>A892+1</f>
        <v>42502</v>
      </c>
      <c r="B893" s="177" t="s">
        <v>4</v>
      </c>
      <c r="C893" s="181" t="s">
        <v>8</v>
      </c>
      <c r="D893" s="186" t="s">
        <v>7</v>
      </c>
      <c r="E893" s="403" t="s">
        <v>76</v>
      </c>
      <c r="F893" s="742"/>
      <c r="G893" s="971"/>
      <c r="H893" s="164"/>
    </row>
    <row r="894" spans="1:8" ht="15" hidden="1" thickBot="1" x14ac:dyDescent="0.4">
      <c r="A894" s="600">
        <f>A893+1</f>
        <v>42503</v>
      </c>
      <c r="B894" s="175" t="s">
        <v>8</v>
      </c>
      <c r="C894" s="176" t="s">
        <v>7</v>
      </c>
      <c r="D894" s="187" t="s">
        <v>4</v>
      </c>
      <c r="E894" s="403" t="s">
        <v>76</v>
      </c>
      <c r="F894" s="742"/>
      <c r="G894" s="972" t="s">
        <v>130</v>
      </c>
      <c r="H894" s="170"/>
    </row>
    <row r="895" spans="1:8" ht="15" hidden="1" thickBot="1" x14ac:dyDescent="0.4"/>
    <row r="896" spans="1:8" hidden="1" x14ac:dyDescent="0.35">
      <c r="A896" s="598">
        <f>A894+3</f>
        <v>42506</v>
      </c>
      <c r="B896" s="182" t="s">
        <v>7</v>
      </c>
      <c r="C896" s="179" t="s">
        <v>4</v>
      </c>
      <c r="D896" s="180" t="s">
        <v>8</v>
      </c>
      <c r="E896" s="403" t="s">
        <v>76</v>
      </c>
      <c r="F896" s="742"/>
      <c r="G896" s="970" t="s">
        <v>130</v>
      </c>
      <c r="H896" s="174" t="s">
        <v>8</v>
      </c>
    </row>
    <row r="897" spans="1:8" hidden="1" x14ac:dyDescent="0.35">
      <c r="A897" s="599">
        <f>A896+1</f>
        <v>42507</v>
      </c>
      <c r="B897" s="177" t="s">
        <v>4</v>
      </c>
      <c r="C897" s="181" t="s">
        <v>7</v>
      </c>
      <c r="D897" s="186" t="s">
        <v>264</v>
      </c>
      <c r="E897" s="403" t="s">
        <v>76</v>
      </c>
      <c r="F897" s="742"/>
      <c r="G897" s="971" t="s">
        <v>130</v>
      </c>
      <c r="H897" s="164"/>
    </row>
    <row r="898" spans="1:8" hidden="1" x14ac:dyDescent="0.35">
      <c r="A898" s="599">
        <f>A897+1</f>
        <v>42508</v>
      </c>
      <c r="B898" s="177" t="s">
        <v>8</v>
      </c>
      <c r="C898" s="181" t="s">
        <v>7</v>
      </c>
      <c r="D898" s="186" t="s">
        <v>4</v>
      </c>
      <c r="E898" s="403" t="s">
        <v>76</v>
      </c>
      <c r="F898" s="742"/>
      <c r="G898" s="971"/>
      <c r="H898" s="164"/>
    </row>
    <row r="899" spans="1:8" hidden="1" x14ac:dyDescent="0.35">
      <c r="A899" s="599">
        <f>A898+1</f>
        <v>42509</v>
      </c>
      <c r="B899" s="177" t="s">
        <v>7</v>
      </c>
      <c r="C899" s="181" t="s">
        <v>4</v>
      </c>
      <c r="D899" s="186" t="s">
        <v>8</v>
      </c>
      <c r="E899" s="403" t="s">
        <v>76</v>
      </c>
      <c r="F899" s="742"/>
      <c r="G899" s="971"/>
      <c r="H899" s="164"/>
    </row>
    <row r="900" spans="1:8" ht="15" hidden="1" thickBot="1" x14ac:dyDescent="0.4">
      <c r="A900" s="600">
        <f>A899+1</f>
        <v>42510</v>
      </c>
      <c r="B900" s="175"/>
      <c r="C900" s="176" t="s">
        <v>8</v>
      </c>
      <c r="D900" s="187" t="s">
        <v>7</v>
      </c>
      <c r="E900" s="403" t="s">
        <v>76</v>
      </c>
      <c r="F900" s="742"/>
      <c r="G900" s="972" t="s">
        <v>267</v>
      </c>
      <c r="H900" s="170"/>
    </row>
    <row r="901" spans="1:8" ht="15" hidden="1" thickBot="1" x14ac:dyDescent="0.4"/>
    <row r="902" spans="1:8" hidden="1" x14ac:dyDescent="0.35">
      <c r="A902" s="598">
        <f>A900+3</f>
        <v>42513</v>
      </c>
      <c r="B902" s="182" t="s">
        <v>8</v>
      </c>
      <c r="C902" s="179" t="s">
        <v>7</v>
      </c>
      <c r="D902" s="180" t="s">
        <v>4</v>
      </c>
      <c r="E902" s="403"/>
      <c r="F902" s="743"/>
      <c r="G902" s="970" t="s">
        <v>128</v>
      </c>
      <c r="H902" s="174" t="s">
        <v>7</v>
      </c>
    </row>
    <row r="903" spans="1:8" hidden="1" x14ac:dyDescent="0.35">
      <c r="A903" s="599">
        <f>A902+1</f>
        <v>42514</v>
      </c>
      <c r="B903" s="177" t="s">
        <v>7</v>
      </c>
      <c r="C903" s="181" t="s">
        <v>4</v>
      </c>
      <c r="D903" s="186" t="s">
        <v>8</v>
      </c>
      <c r="E903" s="403"/>
      <c r="F903" s="743"/>
      <c r="G903" s="971" t="s">
        <v>128</v>
      </c>
      <c r="H903" s="164"/>
    </row>
    <row r="904" spans="1:8" hidden="1" x14ac:dyDescent="0.35">
      <c r="A904" s="599">
        <f>A903+1</f>
        <v>42515</v>
      </c>
      <c r="B904" s="177" t="s">
        <v>4</v>
      </c>
      <c r="C904" s="181" t="s">
        <v>8</v>
      </c>
      <c r="D904" s="186" t="s">
        <v>7</v>
      </c>
      <c r="E904" s="403"/>
      <c r="F904" s="743"/>
      <c r="G904" s="971" t="s">
        <v>128</v>
      </c>
      <c r="H904" s="164"/>
    </row>
    <row r="905" spans="1:8" hidden="1" x14ac:dyDescent="0.35">
      <c r="A905" s="599">
        <f>A904+1</f>
        <v>42516</v>
      </c>
      <c r="B905" s="177" t="s">
        <v>8</v>
      </c>
      <c r="C905" s="181" t="s">
        <v>7</v>
      </c>
      <c r="D905" s="186" t="s">
        <v>4</v>
      </c>
      <c r="E905" s="403"/>
      <c r="F905" s="743"/>
      <c r="G905" s="971" t="s">
        <v>128</v>
      </c>
      <c r="H905" s="164"/>
    </row>
    <row r="906" spans="1:8" ht="15" hidden="1" thickBot="1" x14ac:dyDescent="0.4">
      <c r="A906" s="600">
        <f>A905+1</f>
        <v>42517</v>
      </c>
      <c r="B906" s="175" t="s">
        <v>7</v>
      </c>
      <c r="C906" s="176" t="s">
        <v>4</v>
      </c>
      <c r="D906" s="187" t="s">
        <v>8</v>
      </c>
      <c r="E906" s="403"/>
      <c r="F906" s="743"/>
      <c r="G906" s="972" t="s">
        <v>128</v>
      </c>
      <c r="H906" s="170"/>
    </row>
    <row r="907" spans="1:8" ht="15" hidden="1" thickBot="1" x14ac:dyDescent="0.4"/>
    <row r="908" spans="1:8" hidden="1" x14ac:dyDescent="0.35">
      <c r="A908" s="598">
        <f>A906+3</f>
        <v>42520</v>
      </c>
      <c r="B908" s="731"/>
      <c r="C908" s="731"/>
      <c r="D908" s="731"/>
      <c r="E908" s="732"/>
      <c r="F908" s="634"/>
      <c r="G908" s="983" t="s">
        <v>269</v>
      </c>
      <c r="H908" s="174" t="s">
        <v>4</v>
      </c>
    </row>
    <row r="909" spans="1:8" hidden="1" x14ac:dyDescent="0.35">
      <c r="A909" s="599">
        <f>A908+1</f>
        <v>42521</v>
      </c>
      <c r="B909" s="177" t="s">
        <v>8</v>
      </c>
      <c r="C909" s="181" t="s">
        <v>7</v>
      </c>
      <c r="D909" s="186" t="s">
        <v>4</v>
      </c>
      <c r="E909" s="403" t="s">
        <v>259</v>
      </c>
      <c r="F909" s="743"/>
      <c r="G909" s="971" t="s">
        <v>77</v>
      </c>
      <c r="H909" s="164"/>
    </row>
    <row r="910" spans="1:8" hidden="1" x14ac:dyDescent="0.35">
      <c r="A910" s="599">
        <f>A909+1</f>
        <v>42522</v>
      </c>
      <c r="B910" s="177" t="s">
        <v>7</v>
      </c>
      <c r="C910" s="181" t="s">
        <v>4</v>
      </c>
      <c r="D910" s="186" t="s">
        <v>264</v>
      </c>
      <c r="E910" s="403" t="s">
        <v>8</v>
      </c>
      <c r="F910" s="743"/>
      <c r="G910" s="971" t="s">
        <v>77</v>
      </c>
      <c r="H910" s="164"/>
    </row>
    <row r="911" spans="1:8" hidden="1" x14ac:dyDescent="0.35">
      <c r="A911" s="599">
        <f>A910+1</f>
        <v>42523</v>
      </c>
      <c r="B911" s="177" t="s">
        <v>4</v>
      </c>
      <c r="C911" s="181" t="s">
        <v>8</v>
      </c>
      <c r="D911" s="186" t="s">
        <v>259</v>
      </c>
      <c r="E911" s="403" t="s">
        <v>7</v>
      </c>
      <c r="F911" s="743"/>
      <c r="G911" s="971" t="s">
        <v>77</v>
      </c>
      <c r="H911" s="164"/>
    </row>
    <row r="912" spans="1:8" ht="15" hidden="1" thickBot="1" x14ac:dyDescent="0.4">
      <c r="A912" s="600">
        <f>A911+1</f>
        <v>42524</v>
      </c>
      <c r="B912" s="175" t="s">
        <v>8</v>
      </c>
      <c r="C912" s="176" t="s">
        <v>7</v>
      </c>
      <c r="D912" s="187" t="s">
        <v>4</v>
      </c>
      <c r="E912" s="403" t="s">
        <v>264</v>
      </c>
      <c r="F912" s="743"/>
      <c r="G912" s="972" t="s">
        <v>77</v>
      </c>
      <c r="H912" s="170"/>
    </row>
    <row r="913" spans="1:8" ht="15" hidden="1" thickBot="1" x14ac:dyDescent="0.4"/>
    <row r="914" spans="1:8" hidden="1" x14ac:dyDescent="0.35">
      <c r="A914" s="598">
        <f>A912+3</f>
        <v>42527</v>
      </c>
      <c r="B914" s="182" t="s">
        <v>7</v>
      </c>
      <c r="C914" s="179" t="s">
        <v>4</v>
      </c>
      <c r="D914" s="180" t="s">
        <v>259</v>
      </c>
      <c r="E914" s="403" t="s">
        <v>8</v>
      </c>
      <c r="F914" s="743"/>
      <c r="G914" s="970"/>
      <c r="H914" s="174" t="s">
        <v>8</v>
      </c>
    </row>
    <row r="915" spans="1:8" hidden="1" x14ac:dyDescent="0.35">
      <c r="A915" s="599">
        <f>A914+1</f>
        <v>42528</v>
      </c>
      <c r="B915" s="177" t="s">
        <v>4</v>
      </c>
      <c r="C915" s="181" t="s">
        <v>8</v>
      </c>
      <c r="D915" s="186" t="s">
        <v>264</v>
      </c>
      <c r="E915" s="403" t="s">
        <v>7</v>
      </c>
      <c r="F915" s="743" t="s">
        <v>259</v>
      </c>
      <c r="G915" s="971"/>
      <c r="H915" s="164"/>
    </row>
    <row r="916" spans="1:8" hidden="1" x14ac:dyDescent="0.35">
      <c r="A916" s="599">
        <f>A915+1</f>
        <v>42529</v>
      </c>
      <c r="B916" s="177" t="s">
        <v>8</v>
      </c>
      <c r="C916" s="181" t="s">
        <v>7</v>
      </c>
      <c r="D916" s="186" t="s">
        <v>259</v>
      </c>
      <c r="E916" s="403" t="s">
        <v>4</v>
      </c>
      <c r="F916" s="743" t="s">
        <v>264</v>
      </c>
      <c r="G916" s="971"/>
      <c r="H916" s="164"/>
    </row>
    <row r="917" spans="1:8" hidden="1" x14ac:dyDescent="0.35">
      <c r="A917" s="599">
        <f>A916+1</f>
        <v>42530</v>
      </c>
      <c r="B917" s="177" t="s">
        <v>7</v>
      </c>
      <c r="C917" s="181" t="s">
        <v>259</v>
      </c>
      <c r="D917" s="186" t="s">
        <v>4</v>
      </c>
      <c r="E917" s="403" t="s">
        <v>264</v>
      </c>
      <c r="F917" s="743" t="s">
        <v>8</v>
      </c>
      <c r="G917" s="971"/>
      <c r="H917" s="164"/>
    </row>
    <row r="918" spans="1:8" ht="15" hidden="1" thickBot="1" x14ac:dyDescent="0.4">
      <c r="A918" s="600">
        <f>A917+1</f>
        <v>42531</v>
      </c>
      <c r="B918" s="175" t="s">
        <v>4</v>
      </c>
      <c r="C918" s="176" t="s">
        <v>264</v>
      </c>
      <c r="D918" s="187" t="s">
        <v>8</v>
      </c>
      <c r="E918" s="403" t="s">
        <v>7</v>
      </c>
      <c r="F918" s="743" t="s">
        <v>259</v>
      </c>
      <c r="G918" s="972" t="s">
        <v>265</v>
      </c>
      <c r="H918" s="170"/>
    </row>
    <row r="919" spans="1:8" ht="15" hidden="1" thickBot="1" x14ac:dyDescent="0.4"/>
    <row r="920" spans="1:8" hidden="1" x14ac:dyDescent="0.35">
      <c r="A920" s="598">
        <f>A918+3</f>
        <v>42534</v>
      </c>
      <c r="B920" s="182" t="s">
        <v>8</v>
      </c>
      <c r="C920" s="179" t="s">
        <v>7</v>
      </c>
      <c r="D920" s="180" t="s">
        <v>259</v>
      </c>
      <c r="E920" s="403" t="s">
        <v>4</v>
      </c>
      <c r="F920" s="743" t="s">
        <v>264</v>
      </c>
      <c r="G920" s="970"/>
      <c r="H920" s="174" t="s">
        <v>7</v>
      </c>
    </row>
    <row r="921" spans="1:8" hidden="1" x14ac:dyDescent="0.35">
      <c r="A921" s="599">
        <f>A920+1</f>
        <v>42535</v>
      </c>
      <c r="B921" s="177" t="s">
        <v>7</v>
      </c>
      <c r="C921" s="181" t="s">
        <v>259</v>
      </c>
      <c r="D921" s="186" t="s">
        <v>4</v>
      </c>
      <c r="E921" s="403" t="s">
        <v>264</v>
      </c>
      <c r="F921" s="743" t="s">
        <v>8</v>
      </c>
      <c r="G921" s="971"/>
      <c r="H921" s="164"/>
    </row>
    <row r="922" spans="1:8" hidden="1" x14ac:dyDescent="0.35">
      <c r="A922" s="599">
        <f>A921+1</f>
        <v>42536</v>
      </c>
      <c r="B922" s="177" t="s">
        <v>4</v>
      </c>
      <c r="C922" s="181" t="s">
        <v>264</v>
      </c>
      <c r="D922" s="186" t="s">
        <v>8</v>
      </c>
      <c r="E922" s="403" t="s">
        <v>7</v>
      </c>
      <c r="F922" s="743" t="s">
        <v>259</v>
      </c>
      <c r="G922" s="971"/>
      <c r="H922" s="164"/>
    </row>
    <row r="923" spans="1:8" hidden="1" x14ac:dyDescent="0.35">
      <c r="A923" s="599">
        <f>A922+1</f>
        <v>42537</v>
      </c>
      <c r="B923" s="177" t="s">
        <v>8</v>
      </c>
      <c r="C923" s="181" t="s">
        <v>7</v>
      </c>
      <c r="D923" s="186" t="s">
        <v>259</v>
      </c>
      <c r="E923" s="403" t="s">
        <v>4</v>
      </c>
      <c r="F923" s="743" t="s">
        <v>264</v>
      </c>
      <c r="G923" s="971"/>
      <c r="H923" s="164"/>
    </row>
    <row r="924" spans="1:8" ht="15" hidden="1" thickBot="1" x14ac:dyDescent="0.4">
      <c r="A924" s="600">
        <f>A923+1</f>
        <v>42538</v>
      </c>
      <c r="B924" s="175" t="s">
        <v>7</v>
      </c>
      <c r="C924" s="176" t="s">
        <v>259</v>
      </c>
      <c r="D924" s="187" t="s">
        <v>4</v>
      </c>
      <c r="E924" s="403" t="s">
        <v>264</v>
      </c>
      <c r="F924" s="743" t="s">
        <v>8</v>
      </c>
      <c r="G924" s="972" t="s">
        <v>264</v>
      </c>
      <c r="H924" s="170"/>
    </row>
    <row r="925" spans="1:8" ht="15" hidden="1" thickBot="1" x14ac:dyDescent="0.4"/>
    <row r="926" spans="1:8" hidden="1" x14ac:dyDescent="0.35">
      <c r="A926" s="598">
        <f>A924+3</f>
        <v>42541</v>
      </c>
      <c r="B926" s="182" t="s">
        <v>4</v>
      </c>
      <c r="C926" s="179" t="s">
        <v>264</v>
      </c>
      <c r="D926" s="180" t="s">
        <v>8</v>
      </c>
      <c r="E926" s="403" t="s">
        <v>7</v>
      </c>
      <c r="F926" s="743" t="s">
        <v>259</v>
      </c>
      <c r="G926" s="970"/>
      <c r="H926" s="174" t="s">
        <v>8</v>
      </c>
    </row>
    <row r="927" spans="1:8" hidden="1" x14ac:dyDescent="0.35">
      <c r="A927" s="599">
        <f>A926+1</f>
        <v>42542</v>
      </c>
      <c r="B927" s="177" t="s">
        <v>8</v>
      </c>
      <c r="C927" s="181" t="s">
        <v>7</v>
      </c>
      <c r="D927" s="186" t="s">
        <v>259</v>
      </c>
      <c r="E927" s="403" t="s">
        <v>4</v>
      </c>
      <c r="F927" s="743" t="s">
        <v>264</v>
      </c>
      <c r="G927" s="971"/>
      <c r="H927" s="164"/>
    </row>
    <row r="928" spans="1:8" hidden="1" x14ac:dyDescent="0.35">
      <c r="A928" s="599">
        <f>A927+1</f>
        <v>42543</v>
      </c>
      <c r="B928" s="177" t="s">
        <v>7</v>
      </c>
      <c r="C928" s="181" t="s">
        <v>259</v>
      </c>
      <c r="D928" s="186" t="s">
        <v>4</v>
      </c>
      <c r="E928" s="403" t="s">
        <v>264</v>
      </c>
      <c r="F928" s="743" t="s">
        <v>8</v>
      </c>
      <c r="G928" s="971"/>
      <c r="H928" s="164"/>
    </row>
    <row r="929" spans="1:8" hidden="1" x14ac:dyDescent="0.35">
      <c r="A929" s="599">
        <f>A928+1</f>
        <v>42544</v>
      </c>
      <c r="B929" s="177" t="s">
        <v>4</v>
      </c>
      <c r="C929" s="181" t="s">
        <v>264</v>
      </c>
      <c r="D929" s="186" t="s">
        <v>8</v>
      </c>
      <c r="E929" s="403" t="s">
        <v>7</v>
      </c>
      <c r="F929" s="743" t="s">
        <v>259</v>
      </c>
      <c r="G929" s="971"/>
      <c r="H929" s="164"/>
    </row>
    <row r="930" spans="1:8" ht="15" hidden="1" thickBot="1" x14ac:dyDescent="0.4">
      <c r="A930" s="600">
        <f>A929+1</f>
        <v>42545</v>
      </c>
      <c r="B930" s="175" t="s">
        <v>8</v>
      </c>
      <c r="C930" s="176" t="s">
        <v>7</v>
      </c>
      <c r="D930" s="187" t="s">
        <v>259</v>
      </c>
      <c r="E930" s="403" t="s">
        <v>4</v>
      </c>
      <c r="F930" s="743" t="s">
        <v>264</v>
      </c>
      <c r="G930" s="972"/>
      <c r="H930" s="170"/>
    </row>
    <row r="931" spans="1:8" ht="15" hidden="1" thickBot="1" x14ac:dyDescent="0.4"/>
    <row r="932" spans="1:8" hidden="1" x14ac:dyDescent="0.35">
      <c r="A932" s="598">
        <f>A930+3</f>
        <v>42548</v>
      </c>
      <c r="B932" s="182" t="s">
        <v>7</v>
      </c>
      <c r="C932" s="179" t="s">
        <v>4</v>
      </c>
      <c r="D932" s="180" t="s">
        <v>8</v>
      </c>
      <c r="E932" s="403" t="s">
        <v>259</v>
      </c>
      <c r="F932" s="743" t="s">
        <v>264</v>
      </c>
      <c r="G932" s="970" t="s">
        <v>76</v>
      </c>
      <c r="H932" s="174" t="s">
        <v>4</v>
      </c>
    </row>
    <row r="933" spans="1:8" hidden="1" x14ac:dyDescent="0.35">
      <c r="A933" s="599">
        <f>A932+1</f>
        <v>42549</v>
      </c>
      <c r="B933" s="177" t="s">
        <v>4</v>
      </c>
      <c r="C933" s="181" t="s">
        <v>8</v>
      </c>
      <c r="D933" s="186" t="s">
        <v>264</v>
      </c>
      <c r="E933" s="403" t="s">
        <v>259</v>
      </c>
      <c r="F933" s="743" t="s">
        <v>7</v>
      </c>
      <c r="G933" s="971" t="s">
        <v>130</v>
      </c>
      <c r="H933" s="164"/>
    </row>
    <row r="934" spans="1:8" hidden="1" x14ac:dyDescent="0.35">
      <c r="A934" s="599">
        <f>A933+1</f>
        <v>42550</v>
      </c>
      <c r="B934" s="177" t="s">
        <v>8</v>
      </c>
      <c r="C934" s="181" t="s">
        <v>7</v>
      </c>
      <c r="D934" s="186" t="s">
        <v>259</v>
      </c>
      <c r="E934" s="403" t="s">
        <v>264</v>
      </c>
      <c r="F934" s="743" t="s">
        <v>4</v>
      </c>
      <c r="G934" s="971" t="s">
        <v>273</v>
      </c>
      <c r="H934" s="164"/>
    </row>
    <row r="935" spans="1:8" hidden="1" x14ac:dyDescent="0.35">
      <c r="A935" s="599">
        <f>A934+1</f>
        <v>42551</v>
      </c>
      <c r="B935" s="177" t="s">
        <v>7</v>
      </c>
      <c r="C935" s="181" t="s">
        <v>4</v>
      </c>
      <c r="D935" s="186" t="s">
        <v>264</v>
      </c>
      <c r="E935" s="403" t="s">
        <v>259</v>
      </c>
      <c r="F935" s="743" t="s">
        <v>8</v>
      </c>
      <c r="G935" s="971" t="s">
        <v>274</v>
      </c>
      <c r="H935" s="164"/>
    </row>
    <row r="936" spans="1:8" ht="15" hidden="1" thickBot="1" x14ac:dyDescent="0.4">
      <c r="A936" s="600">
        <f>A935+1</f>
        <v>42552</v>
      </c>
      <c r="B936" s="175" t="s">
        <v>4</v>
      </c>
      <c r="C936" s="176" t="s">
        <v>7</v>
      </c>
      <c r="D936" s="187" t="s">
        <v>259</v>
      </c>
      <c r="E936" s="403" t="s">
        <v>264</v>
      </c>
      <c r="F936" s="743"/>
      <c r="G936" s="972" t="s">
        <v>275</v>
      </c>
      <c r="H936" s="170"/>
    </row>
    <row r="937" spans="1:8" ht="15" hidden="1" thickBot="1" x14ac:dyDescent="0.4"/>
    <row r="938" spans="1:8" hidden="1" x14ac:dyDescent="0.35">
      <c r="A938" s="598">
        <f>A936+3</f>
        <v>42555</v>
      </c>
      <c r="B938" s="738"/>
      <c r="C938" s="739"/>
      <c r="D938" s="739"/>
      <c r="E938" s="739"/>
      <c r="F938" s="739"/>
      <c r="G938" s="984" t="s">
        <v>268</v>
      </c>
      <c r="H938" s="174" t="s">
        <v>7</v>
      </c>
    </row>
    <row r="939" spans="1:8" hidden="1" x14ac:dyDescent="0.35">
      <c r="A939" s="599">
        <f>A938+1</f>
        <v>42556</v>
      </c>
      <c r="B939" s="734" t="s">
        <v>7</v>
      </c>
      <c r="C939" s="735" t="s">
        <v>4</v>
      </c>
      <c r="D939" s="736" t="s">
        <v>264</v>
      </c>
      <c r="E939" s="737" t="s">
        <v>259</v>
      </c>
      <c r="F939" s="743"/>
      <c r="G939" s="971" t="s">
        <v>8</v>
      </c>
      <c r="H939" s="164"/>
    </row>
    <row r="940" spans="1:8" hidden="1" x14ac:dyDescent="0.35">
      <c r="A940" s="599">
        <f>A939+1</f>
        <v>42557</v>
      </c>
      <c r="B940" s="177" t="s">
        <v>4</v>
      </c>
      <c r="C940" s="181" t="s">
        <v>7</v>
      </c>
      <c r="D940" s="186" t="s">
        <v>259</v>
      </c>
      <c r="E940" s="403" t="s">
        <v>264</v>
      </c>
      <c r="F940" s="743"/>
      <c r="G940" s="971" t="s">
        <v>8</v>
      </c>
      <c r="H940" s="164"/>
    </row>
    <row r="941" spans="1:8" hidden="1" x14ac:dyDescent="0.35">
      <c r="A941" s="599">
        <f>A940+1</f>
        <v>42558</v>
      </c>
      <c r="B941" s="177" t="s">
        <v>7</v>
      </c>
      <c r="C941" s="181" t="s">
        <v>4</v>
      </c>
      <c r="D941" s="186" t="s">
        <v>264</v>
      </c>
      <c r="E941" s="403" t="s">
        <v>259</v>
      </c>
      <c r="F941" s="743"/>
      <c r="G941" s="971" t="s">
        <v>272</v>
      </c>
      <c r="H941" s="164"/>
    </row>
    <row r="942" spans="1:8" ht="15" hidden="1" thickBot="1" x14ac:dyDescent="0.4">
      <c r="A942" s="600">
        <f>A941+1</f>
        <v>42559</v>
      </c>
      <c r="B942" s="175" t="s">
        <v>4</v>
      </c>
      <c r="C942" s="176" t="s">
        <v>7</v>
      </c>
      <c r="D942" s="187" t="s">
        <v>259</v>
      </c>
      <c r="E942" s="403" t="s">
        <v>264</v>
      </c>
      <c r="F942" s="743"/>
      <c r="G942" s="972" t="s">
        <v>272</v>
      </c>
      <c r="H942" s="170"/>
    </row>
    <row r="943" spans="1:8" ht="15" hidden="1" thickBot="1" x14ac:dyDescent="0.4"/>
    <row r="944" spans="1:8" hidden="1" x14ac:dyDescent="0.35">
      <c r="A944" s="598">
        <f>A942+3</f>
        <v>42562</v>
      </c>
      <c r="B944" s="182" t="s">
        <v>4</v>
      </c>
      <c r="C944" s="179" t="s">
        <v>264</v>
      </c>
      <c r="D944" s="180" t="s">
        <v>7</v>
      </c>
      <c r="E944" s="403" t="s">
        <v>259</v>
      </c>
      <c r="F944" s="743" t="s">
        <v>8</v>
      </c>
      <c r="G944" s="970"/>
      <c r="H944" s="174" t="s">
        <v>4</v>
      </c>
    </row>
    <row r="945" spans="1:8" hidden="1" x14ac:dyDescent="0.35">
      <c r="A945" s="599">
        <f>A944+1</f>
        <v>42563</v>
      </c>
      <c r="B945" s="177" t="s">
        <v>264</v>
      </c>
      <c r="C945" s="181" t="s">
        <v>7</v>
      </c>
      <c r="D945" s="186" t="s">
        <v>259</v>
      </c>
      <c r="E945" s="403" t="s">
        <v>8</v>
      </c>
      <c r="F945" s="743" t="s">
        <v>4</v>
      </c>
      <c r="G945" s="971"/>
      <c r="H945" s="164"/>
    </row>
    <row r="946" spans="1:8" hidden="1" x14ac:dyDescent="0.35">
      <c r="A946" s="599">
        <f>A945+1</f>
        <v>42564</v>
      </c>
      <c r="B946" s="177" t="s">
        <v>7</v>
      </c>
      <c r="C946" s="181" t="s">
        <v>259</v>
      </c>
      <c r="D946" s="186" t="s">
        <v>8</v>
      </c>
      <c r="E946" s="403" t="s">
        <v>4</v>
      </c>
      <c r="F946" s="743" t="s">
        <v>264</v>
      </c>
      <c r="G946" s="971"/>
      <c r="H946" s="164"/>
    </row>
    <row r="947" spans="1:8" hidden="1" x14ac:dyDescent="0.35">
      <c r="A947" s="599">
        <f>A946+1</f>
        <v>42565</v>
      </c>
      <c r="B947" s="177" t="s">
        <v>259</v>
      </c>
      <c r="C947" s="181" t="s">
        <v>8</v>
      </c>
      <c r="D947" s="186" t="s">
        <v>4</v>
      </c>
      <c r="E947" s="403" t="s">
        <v>264</v>
      </c>
      <c r="F947" s="743" t="s">
        <v>7</v>
      </c>
      <c r="G947" s="971"/>
      <c r="H947" s="164"/>
    </row>
    <row r="948" spans="1:8" ht="15" hidden="1" thickBot="1" x14ac:dyDescent="0.4">
      <c r="A948" s="600">
        <f>A947+1</f>
        <v>42566</v>
      </c>
      <c r="B948" s="175" t="s">
        <v>8</v>
      </c>
      <c r="C948" s="176" t="s">
        <v>264</v>
      </c>
      <c r="D948" s="187" t="s">
        <v>7</v>
      </c>
      <c r="E948" s="403" t="s">
        <v>259</v>
      </c>
      <c r="F948" s="743"/>
      <c r="G948" s="972" t="s">
        <v>4</v>
      </c>
      <c r="H948" s="170"/>
    </row>
    <row r="949" spans="1:8" ht="15" hidden="1" thickBot="1" x14ac:dyDescent="0.4"/>
    <row r="950" spans="1:8" hidden="1" x14ac:dyDescent="0.35">
      <c r="A950" s="598">
        <f>A948+3</f>
        <v>42569</v>
      </c>
      <c r="B950" s="182" t="s">
        <v>7</v>
      </c>
      <c r="C950" s="179" t="s">
        <v>264</v>
      </c>
      <c r="D950" s="180" t="s">
        <v>8</v>
      </c>
      <c r="E950" s="403" t="s">
        <v>76</v>
      </c>
      <c r="F950" s="743"/>
      <c r="G950" s="970" t="s">
        <v>266</v>
      </c>
      <c r="H950" s="174" t="s">
        <v>8</v>
      </c>
    </row>
    <row r="951" spans="1:8" hidden="1" x14ac:dyDescent="0.35">
      <c r="A951" s="599">
        <f>A950+1</f>
        <v>42570</v>
      </c>
      <c r="B951" s="177" t="s">
        <v>264</v>
      </c>
      <c r="C951" s="181" t="s">
        <v>8</v>
      </c>
      <c r="D951" s="186" t="s">
        <v>7</v>
      </c>
      <c r="E951" s="403" t="s">
        <v>76</v>
      </c>
      <c r="F951" s="743"/>
      <c r="G951" s="971" t="s">
        <v>266</v>
      </c>
      <c r="H951" s="164"/>
    </row>
    <row r="952" spans="1:8" hidden="1" x14ac:dyDescent="0.35">
      <c r="A952" s="599">
        <f>A951+1</f>
        <v>42571</v>
      </c>
      <c r="B952" s="177" t="s">
        <v>8</v>
      </c>
      <c r="C952" s="181" t="s">
        <v>7</v>
      </c>
      <c r="D952" s="186" t="s">
        <v>264</v>
      </c>
      <c r="E952" s="403" t="s">
        <v>76</v>
      </c>
      <c r="F952" s="743"/>
      <c r="G952" s="971" t="s">
        <v>266</v>
      </c>
      <c r="H952" s="164"/>
    </row>
    <row r="953" spans="1:8" hidden="1" x14ac:dyDescent="0.35">
      <c r="A953" s="599">
        <f>A952+1</f>
        <v>42572</v>
      </c>
      <c r="B953" s="177" t="s">
        <v>7</v>
      </c>
      <c r="C953" s="181" t="s">
        <v>264</v>
      </c>
      <c r="D953" s="186" t="s">
        <v>8</v>
      </c>
      <c r="E953" s="403" t="s">
        <v>76</v>
      </c>
      <c r="F953" s="743"/>
      <c r="G953" s="971" t="s">
        <v>266</v>
      </c>
      <c r="H953" s="164"/>
    </row>
    <row r="954" spans="1:8" ht="15" hidden="1" thickBot="1" x14ac:dyDescent="0.4">
      <c r="A954" s="600">
        <f>A953+1</f>
        <v>42573</v>
      </c>
      <c r="B954" s="175" t="s">
        <v>264</v>
      </c>
      <c r="C954" s="176" t="s">
        <v>8</v>
      </c>
      <c r="D954" s="187" t="s">
        <v>7</v>
      </c>
      <c r="E954" s="403" t="s">
        <v>76</v>
      </c>
      <c r="F954" s="743"/>
      <c r="G954" s="972" t="s">
        <v>266</v>
      </c>
      <c r="H954" s="170"/>
    </row>
    <row r="955" spans="1:8" ht="15" hidden="1" thickBot="1" x14ac:dyDescent="0.4"/>
    <row r="956" spans="1:8" hidden="1" x14ac:dyDescent="0.35">
      <c r="A956" s="598">
        <f>A954+3</f>
        <v>42576</v>
      </c>
      <c r="B956" s="182" t="s">
        <v>8</v>
      </c>
      <c r="C956" s="179" t="s">
        <v>7</v>
      </c>
      <c r="D956" s="180" t="s">
        <v>259</v>
      </c>
      <c r="E956" s="403" t="s">
        <v>264</v>
      </c>
      <c r="F956" s="743"/>
      <c r="G956" s="970"/>
      <c r="H956" s="174" t="s">
        <v>7</v>
      </c>
    </row>
    <row r="957" spans="1:8" hidden="1" x14ac:dyDescent="0.35">
      <c r="A957" s="599">
        <f>A956+1</f>
        <v>42577</v>
      </c>
      <c r="B957" s="177" t="s">
        <v>7</v>
      </c>
      <c r="C957" s="181" t="s">
        <v>259</v>
      </c>
      <c r="D957" s="186" t="s">
        <v>264</v>
      </c>
      <c r="E957" s="403" t="s">
        <v>8</v>
      </c>
      <c r="F957" s="743"/>
      <c r="G957" s="971"/>
      <c r="H957" s="164"/>
    </row>
    <row r="958" spans="1:8" hidden="1" x14ac:dyDescent="0.35">
      <c r="A958" s="599">
        <f>A957+1</f>
        <v>42578</v>
      </c>
      <c r="B958" s="177" t="s">
        <v>259</v>
      </c>
      <c r="C958" s="181" t="s">
        <v>264</v>
      </c>
      <c r="D958" s="186" t="s">
        <v>8</v>
      </c>
      <c r="E958" s="403" t="s">
        <v>7</v>
      </c>
      <c r="F958" s="743"/>
      <c r="G958" s="971"/>
      <c r="H958" s="164"/>
    </row>
    <row r="959" spans="1:8" hidden="1" x14ac:dyDescent="0.35">
      <c r="A959" s="599">
        <f>A958+1</f>
        <v>42579</v>
      </c>
      <c r="B959" s="177" t="s">
        <v>264</v>
      </c>
      <c r="C959" s="181" t="s">
        <v>8</v>
      </c>
      <c r="D959" s="186" t="s">
        <v>7</v>
      </c>
      <c r="E959" s="403" t="s">
        <v>259</v>
      </c>
      <c r="F959" s="743"/>
      <c r="G959" s="971"/>
      <c r="H959" s="164"/>
    </row>
    <row r="960" spans="1:8" ht="15" hidden="1" thickBot="1" x14ac:dyDescent="0.4">
      <c r="A960" s="600">
        <f>A959+1</f>
        <v>42580</v>
      </c>
      <c r="B960" s="175" t="s">
        <v>264</v>
      </c>
      <c r="C960" s="176" t="s">
        <v>8</v>
      </c>
      <c r="D960" s="187" t="s">
        <v>7</v>
      </c>
      <c r="E960" s="403" t="s">
        <v>259</v>
      </c>
      <c r="F960" s="743"/>
      <c r="G960" s="972"/>
      <c r="H960" s="170"/>
    </row>
    <row r="961" spans="1:8" ht="15" hidden="1" thickBot="1" x14ac:dyDescent="0.4"/>
    <row r="962" spans="1:8" hidden="1" x14ac:dyDescent="0.35">
      <c r="A962" s="598">
        <f>A960+3</f>
        <v>42583</v>
      </c>
      <c r="B962" s="182" t="s">
        <v>8</v>
      </c>
      <c r="C962" s="179" t="s">
        <v>259</v>
      </c>
      <c r="D962" s="180" t="s">
        <v>7</v>
      </c>
      <c r="E962" s="403" t="s">
        <v>264</v>
      </c>
      <c r="F962" s="743"/>
      <c r="G962" s="970"/>
      <c r="H962" s="174" t="s">
        <v>8</v>
      </c>
    </row>
    <row r="963" spans="1:8" hidden="1" x14ac:dyDescent="0.35">
      <c r="A963" s="599">
        <f>A962+1</f>
        <v>42584</v>
      </c>
      <c r="B963" s="177" t="s">
        <v>259</v>
      </c>
      <c r="C963" s="181" t="s">
        <v>7</v>
      </c>
      <c r="D963" s="186" t="s">
        <v>264</v>
      </c>
      <c r="E963" s="403" t="s">
        <v>8</v>
      </c>
      <c r="F963" s="743"/>
      <c r="G963" s="971"/>
      <c r="H963" s="164"/>
    </row>
    <row r="964" spans="1:8" hidden="1" x14ac:dyDescent="0.35">
      <c r="A964" s="599">
        <f>A963+1</f>
        <v>42585</v>
      </c>
      <c r="B964" s="177" t="s">
        <v>7</v>
      </c>
      <c r="C964" s="181" t="s">
        <v>264</v>
      </c>
      <c r="D964" s="186" t="s">
        <v>8</v>
      </c>
      <c r="E964" s="403" t="s">
        <v>259</v>
      </c>
      <c r="F964" s="743"/>
      <c r="G964" s="971"/>
      <c r="H964" s="164"/>
    </row>
    <row r="965" spans="1:8" hidden="1" x14ac:dyDescent="0.35">
      <c r="A965" s="599">
        <f>A964+1</f>
        <v>42586</v>
      </c>
      <c r="B965" s="177" t="s">
        <v>264</v>
      </c>
      <c r="C965" s="181" t="s">
        <v>8</v>
      </c>
      <c r="D965" s="186" t="s">
        <v>259</v>
      </c>
      <c r="E965" s="403" t="s">
        <v>7</v>
      </c>
      <c r="F965" s="743"/>
      <c r="G965" s="971"/>
      <c r="H965" s="164"/>
    </row>
    <row r="966" spans="1:8" ht="15" hidden="1" thickBot="1" x14ac:dyDescent="0.4">
      <c r="A966" s="600">
        <f>A965+1</f>
        <v>42587</v>
      </c>
      <c r="B966" s="175" t="s">
        <v>8</v>
      </c>
      <c r="C966" s="176" t="s">
        <v>259</v>
      </c>
      <c r="D966" s="187" t="s">
        <v>7</v>
      </c>
      <c r="E966" s="403" t="s">
        <v>264</v>
      </c>
      <c r="F966" s="743"/>
      <c r="G966" s="972"/>
      <c r="H966" s="170"/>
    </row>
    <row r="967" spans="1:8" ht="15" hidden="1" thickBot="1" x14ac:dyDescent="0.4"/>
    <row r="968" spans="1:8" hidden="1" x14ac:dyDescent="0.35">
      <c r="A968" s="598">
        <f>A966+3</f>
        <v>42590</v>
      </c>
      <c r="B968" s="182" t="s">
        <v>259</v>
      </c>
      <c r="C968" s="179" t="s">
        <v>7</v>
      </c>
      <c r="D968" s="180" t="s">
        <v>264</v>
      </c>
      <c r="E968" s="403" t="s">
        <v>8</v>
      </c>
      <c r="F968" s="743"/>
      <c r="G968" s="970"/>
      <c r="H968" s="174" t="s">
        <v>7</v>
      </c>
    </row>
    <row r="969" spans="1:8" hidden="1" x14ac:dyDescent="0.35">
      <c r="A969" s="599">
        <f>A968+1</f>
        <v>42591</v>
      </c>
      <c r="B969" s="177" t="s">
        <v>7</v>
      </c>
      <c r="C969" s="181" t="s">
        <v>264</v>
      </c>
      <c r="D969" s="186" t="s">
        <v>8</v>
      </c>
      <c r="E969" s="403" t="s">
        <v>259</v>
      </c>
      <c r="F969" s="743"/>
      <c r="G969" s="971"/>
      <c r="H969" s="164"/>
    </row>
    <row r="970" spans="1:8" hidden="1" x14ac:dyDescent="0.35">
      <c r="A970" s="599">
        <f>A969+1</f>
        <v>42592</v>
      </c>
      <c r="B970" s="177" t="s">
        <v>264</v>
      </c>
      <c r="C970" s="181" t="s">
        <v>8</v>
      </c>
      <c r="D970" s="186" t="s">
        <v>259</v>
      </c>
      <c r="E970" s="403" t="s">
        <v>264</v>
      </c>
      <c r="F970" s="743"/>
      <c r="G970" s="971"/>
      <c r="H970" s="164"/>
    </row>
    <row r="971" spans="1:8" hidden="1" x14ac:dyDescent="0.35">
      <c r="A971" s="599">
        <f>A970+1</f>
        <v>42593</v>
      </c>
      <c r="B971" s="177" t="s">
        <v>259</v>
      </c>
      <c r="C971" s="181" t="s">
        <v>7</v>
      </c>
      <c r="D971" s="186" t="s">
        <v>264</v>
      </c>
      <c r="E971" s="403" t="s">
        <v>8</v>
      </c>
      <c r="F971" s="743"/>
      <c r="G971" s="971"/>
      <c r="H971" s="164"/>
    </row>
    <row r="972" spans="1:8" ht="15" hidden="1" thickBot="1" x14ac:dyDescent="0.4">
      <c r="A972" s="600">
        <f>A971+1</f>
        <v>42594</v>
      </c>
      <c r="B972" s="175" t="s">
        <v>7</v>
      </c>
      <c r="C972" s="176" t="s">
        <v>264</v>
      </c>
      <c r="D972" s="187" t="s">
        <v>8</v>
      </c>
      <c r="E972" s="403" t="s">
        <v>259</v>
      </c>
      <c r="F972" s="743"/>
      <c r="G972" s="972"/>
      <c r="H972" s="170"/>
    </row>
    <row r="973" spans="1:8" ht="15" hidden="1" thickBot="1" x14ac:dyDescent="0.4"/>
    <row r="974" spans="1:8" hidden="1" x14ac:dyDescent="0.35">
      <c r="A974" s="598">
        <f>A972+3</f>
        <v>42597</v>
      </c>
      <c r="B974" s="182" t="s">
        <v>8</v>
      </c>
      <c r="C974" s="179" t="s">
        <v>264</v>
      </c>
      <c r="D974" s="180" t="s">
        <v>7</v>
      </c>
      <c r="E974" s="403" t="s">
        <v>259</v>
      </c>
      <c r="F974" s="743"/>
      <c r="G974" s="970"/>
      <c r="H974" s="174" t="s">
        <v>264</v>
      </c>
    </row>
    <row r="975" spans="1:8" hidden="1" x14ac:dyDescent="0.35">
      <c r="A975" s="599">
        <f>A974+1</f>
        <v>42598</v>
      </c>
      <c r="B975" s="177" t="s">
        <v>264</v>
      </c>
      <c r="C975" s="181" t="s">
        <v>7</v>
      </c>
      <c r="D975" s="186" t="s">
        <v>259</v>
      </c>
      <c r="E975" s="403" t="s">
        <v>8</v>
      </c>
      <c r="F975" s="743"/>
      <c r="G975" s="971"/>
      <c r="H975" s="164"/>
    </row>
    <row r="976" spans="1:8" hidden="1" x14ac:dyDescent="0.35">
      <c r="A976" s="599">
        <f>A975+1</f>
        <v>42599</v>
      </c>
      <c r="B976" s="177" t="s">
        <v>7</v>
      </c>
      <c r="C976" s="181" t="s">
        <v>259</v>
      </c>
      <c r="D976" s="186" t="s">
        <v>8</v>
      </c>
      <c r="E976" s="403" t="s">
        <v>264</v>
      </c>
      <c r="F976" s="743"/>
      <c r="G976" s="971"/>
      <c r="H976" s="164"/>
    </row>
    <row r="977" spans="1:8" hidden="1" x14ac:dyDescent="0.35">
      <c r="A977" s="599">
        <f>A976+1</f>
        <v>42600</v>
      </c>
      <c r="B977" s="177" t="s">
        <v>259</v>
      </c>
      <c r="C977" s="181" t="s">
        <v>8</v>
      </c>
      <c r="D977" s="186" t="s">
        <v>264</v>
      </c>
      <c r="E977" s="403" t="s">
        <v>7</v>
      </c>
      <c r="F977" s="743"/>
      <c r="G977" s="971"/>
      <c r="H977" s="164"/>
    </row>
    <row r="978" spans="1:8" ht="15" hidden="1" thickBot="1" x14ac:dyDescent="0.4">
      <c r="A978" s="600">
        <f>A977+1</f>
        <v>42601</v>
      </c>
      <c r="B978" s="175" t="s">
        <v>8</v>
      </c>
      <c r="C978" s="176" t="s">
        <v>264</v>
      </c>
      <c r="D978" s="187" t="s">
        <v>7</v>
      </c>
      <c r="E978" s="403" t="s">
        <v>259</v>
      </c>
      <c r="F978" s="743"/>
      <c r="G978" s="972"/>
      <c r="H978" s="170"/>
    </row>
    <row r="979" spans="1:8" ht="15" hidden="1" thickBot="1" x14ac:dyDescent="0.4"/>
    <row r="980" spans="1:8" hidden="1" x14ac:dyDescent="0.35">
      <c r="A980" s="598">
        <f>A978+3</f>
        <v>42604</v>
      </c>
      <c r="B980" s="182" t="s">
        <v>264</v>
      </c>
      <c r="C980" s="179" t="s">
        <v>7</v>
      </c>
      <c r="D980" s="180" t="s">
        <v>259</v>
      </c>
      <c r="E980" s="403" t="s">
        <v>8</v>
      </c>
      <c r="F980" s="743"/>
      <c r="G980" s="970" t="s">
        <v>77</v>
      </c>
      <c r="H980" s="174" t="s">
        <v>259</v>
      </c>
    </row>
    <row r="981" spans="1:8" hidden="1" x14ac:dyDescent="0.35">
      <c r="A981" s="599">
        <f>A980+1</f>
        <v>42605</v>
      </c>
      <c r="B981" s="177" t="s">
        <v>7</v>
      </c>
      <c r="C981" s="181" t="s">
        <v>259</v>
      </c>
      <c r="D981" s="186" t="s">
        <v>8</v>
      </c>
      <c r="E981" s="403" t="s">
        <v>264</v>
      </c>
      <c r="F981" s="743"/>
      <c r="G981" s="971" t="s">
        <v>77</v>
      </c>
      <c r="H981" s="164"/>
    </row>
    <row r="982" spans="1:8" hidden="1" x14ac:dyDescent="0.35">
      <c r="A982" s="599">
        <f>A981+1</f>
        <v>42606</v>
      </c>
      <c r="B982" s="177" t="s">
        <v>259</v>
      </c>
      <c r="C982" s="181" t="s">
        <v>8</v>
      </c>
      <c r="D982" s="186" t="s">
        <v>264</v>
      </c>
      <c r="E982" s="403" t="s">
        <v>7</v>
      </c>
      <c r="F982" s="743"/>
      <c r="G982" s="971" t="s">
        <v>77</v>
      </c>
      <c r="H982" s="164"/>
    </row>
    <row r="983" spans="1:8" hidden="1" x14ac:dyDescent="0.35">
      <c r="A983" s="599">
        <f>A982+1</f>
        <v>42607</v>
      </c>
      <c r="B983" s="177" t="s">
        <v>8</v>
      </c>
      <c r="C983" s="181" t="s">
        <v>264</v>
      </c>
      <c r="D983" s="186" t="s">
        <v>7</v>
      </c>
      <c r="E983" s="403" t="s">
        <v>259</v>
      </c>
      <c r="F983" s="743"/>
      <c r="G983" s="971" t="s">
        <v>250</v>
      </c>
      <c r="H983" s="164"/>
    </row>
    <row r="984" spans="1:8" ht="15" hidden="1" thickBot="1" x14ac:dyDescent="0.4">
      <c r="A984" s="600">
        <f>A983+1</f>
        <v>42608</v>
      </c>
      <c r="B984" s="175" t="s">
        <v>264</v>
      </c>
      <c r="C984" s="176" t="s">
        <v>7</v>
      </c>
      <c r="D984" s="187" t="s">
        <v>259</v>
      </c>
      <c r="E984" s="403" t="s">
        <v>8</v>
      </c>
      <c r="F984" s="743"/>
      <c r="G984" s="972" t="s">
        <v>278</v>
      </c>
      <c r="H984" s="170"/>
    </row>
    <row r="985" spans="1:8" ht="15" hidden="1" thickBot="1" x14ac:dyDescent="0.4"/>
    <row r="986" spans="1:8" hidden="1" x14ac:dyDescent="0.35">
      <c r="A986" s="598">
        <f>A984+3</f>
        <v>42611</v>
      </c>
      <c r="B986" s="182" t="s">
        <v>7</v>
      </c>
      <c r="C986" s="179" t="s">
        <v>259</v>
      </c>
      <c r="D986" s="180" t="s">
        <v>8</v>
      </c>
      <c r="E986" s="403" t="s">
        <v>264</v>
      </c>
      <c r="F986" s="743"/>
      <c r="G986" s="970" t="s">
        <v>75</v>
      </c>
      <c r="H986" s="174" t="s">
        <v>7</v>
      </c>
    </row>
    <row r="987" spans="1:8" hidden="1" x14ac:dyDescent="0.35">
      <c r="A987" s="599">
        <f>A986+1</f>
        <v>42612</v>
      </c>
      <c r="B987" s="177" t="s">
        <v>259</v>
      </c>
      <c r="C987" s="181" t="s">
        <v>8</v>
      </c>
      <c r="D987" s="186" t="s">
        <v>264</v>
      </c>
      <c r="E987" s="403" t="s">
        <v>7</v>
      </c>
      <c r="F987" s="743"/>
      <c r="G987" s="971" t="s">
        <v>75</v>
      </c>
      <c r="H987" s="164"/>
    </row>
    <row r="988" spans="1:8" hidden="1" x14ac:dyDescent="0.35">
      <c r="A988" s="599">
        <f>A987+1</f>
        <v>42613</v>
      </c>
      <c r="B988" s="177" t="s">
        <v>8</v>
      </c>
      <c r="C988" s="181" t="s">
        <v>264</v>
      </c>
      <c r="D988" s="186" t="s">
        <v>7</v>
      </c>
      <c r="E988" s="403" t="s">
        <v>259</v>
      </c>
      <c r="F988" s="743"/>
      <c r="G988" s="971" t="s">
        <v>75</v>
      </c>
      <c r="H988" s="164"/>
    </row>
    <row r="989" spans="1:8" hidden="1" x14ac:dyDescent="0.35">
      <c r="A989" s="599">
        <f>A988+1</f>
        <v>42614</v>
      </c>
      <c r="B989" s="177" t="s">
        <v>264</v>
      </c>
      <c r="C989" s="181" t="s">
        <v>7</v>
      </c>
      <c r="D989" s="186" t="s">
        <v>259</v>
      </c>
      <c r="E989" s="403" t="s">
        <v>8</v>
      </c>
      <c r="F989" s="743"/>
      <c r="G989" s="971" t="s">
        <v>75</v>
      </c>
      <c r="H989" s="164"/>
    </row>
    <row r="990" spans="1:8" ht="15" hidden="1" thickBot="1" x14ac:dyDescent="0.4">
      <c r="A990" s="600">
        <f>A989+1</f>
        <v>42615</v>
      </c>
      <c r="B990" s="175" t="s">
        <v>7</v>
      </c>
      <c r="C990" s="176" t="s">
        <v>259</v>
      </c>
      <c r="D990" s="187" t="s">
        <v>8</v>
      </c>
      <c r="E990" s="403" t="s">
        <v>264</v>
      </c>
      <c r="F990" s="743"/>
      <c r="G990" s="972"/>
      <c r="H990" s="170"/>
    </row>
    <row r="991" spans="1:8" ht="15" hidden="1" thickBot="1" x14ac:dyDescent="0.4"/>
    <row r="992" spans="1:8" hidden="1" x14ac:dyDescent="0.35">
      <c r="A992" s="598">
        <f>A990+3</f>
        <v>42618</v>
      </c>
      <c r="B992" s="182" t="s">
        <v>8</v>
      </c>
      <c r="C992" s="179" t="s">
        <v>264</v>
      </c>
      <c r="D992" s="180" t="s">
        <v>7</v>
      </c>
      <c r="E992" s="403" t="s">
        <v>259</v>
      </c>
      <c r="F992" s="743"/>
      <c r="G992" s="970"/>
      <c r="H992" s="174" t="s">
        <v>8</v>
      </c>
    </row>
    <row r="993" spans="1:8" hidden="1" x14ac:dyDescent="0.35">
      <c r="A993" s="599">
        <f>A992+1</f>
        <v>42619</v>
      </c>
      <c r="B993" s="177" t="s">
        <v>264</v>
      </c>
      <c r="C993" s="181" t="s">
        <v>7</v>
      </c>
      <c r="D993" s="186" t="s">
        <v>259</v>
      </c>
      <c r="E993" s="403" t="s">
        <v>8</v>
      </c>
      <c r="F993" s="743"/>
      <c r="G993" s="971"/>
      <c r="H993" s="164"/>
    </row>
    <row r="994" spans="1:8" hidden="1" x14ac:dyDescent="0.35">
      <c r="A994" s="599">
        <f>A993+1</f>
        <v>42620</v>
      </c>
      <c r="B994" s="177" t="s">
        <v>7</v>
      </c>
      <c r="C994" s="181" t="s">
        <v>259</v>
      </c>
      <c r="D994" s="186" t="s">
        <v>8</v>
      </c>
      <c r="E994" s="403" t="s">
        <v>264</v>
      </c>
      <c r="F994" s="743"/>
      <c r="G994" s="971"/>
      <c r="H994" s="164"/>
    </row>
    <row r="995" spans="1:8" hidden="1" x14ac:dyDescent="0.35">
      <c r="A995" s="599">
        <f>A994+1</f>
        <v>42621</v>
      </c>
      <c r="B995" s="177" t="s">
        <v>259</v>
      </c>
      <c r="C995" s="181" t="s">
        <v>8</v>
      </c>
      <c r="D995" s="186" t="s">
        <v>264</v>
      </c>
      <c r="E995" s="403" t="s">
        <v>7</v>
      </c>
      <c r="F995" s="743"/>
      <c r="G995" s="971"/>
      <c r="H995" s="164"/>
    </row>
    <row r="996" spans="1:8" ht="15" hidden="1" thickBot="1" x14ac:dyDescent="0.4">
      <c r="A996" s="600">
        <f>A995+1</f>
        <v>42622</v>
      </c>
      <c r="B996" s="175" t="s">
        <v>8</v>
      </c>
      <c r="C996" s="176" t="s">
        <v>264</v>
      </c>
      <c r="D996" s="187" t="s">
        <v>7</v>
      </c>
      <c r="E996" s="403" t="s">
        <v>259</v>
      </c>
      <c r="F996" s="743"/>
      <c r="G996" s="972"/>
      <c r="H996" s="170"/>
    </row>
    <row r="997" spans="1:8" ht="15" hidden="1" thickBot="1" x14ac:dyDescent="0.4"/>
    <row r="998" spans="1:8" hidden="1" x14ac:dyDescent="0.35">
      <c r="A998" s="598">
        <f>A996+3</f>
        <v>42625</v>
      </c>
      <c r="B998" s="182" t="s">
        <v>7</v>
      </c>
      <c r="C998" s="179" t="s">
        <v>259</v>
      </c>
      <c r="D998" s="180" t="s">
        <v>8</v>
      </c>
      <c r="E998" s="403" t="s">
        <v>264</v>
      </c>
      <c r="F998" s="743"/>
      <c r="G998" s="970" t="s">
        <v>280</v>
      </c>
      <c r="H998" s="174" t="s">
        <v>264</v>
      </c>
    </row>
    <row r="999" spans="1:8" hidden="1" x14ac:dyDescent="0.35">
      <c r="A999" s="599">
        <f>A998+1</f>
        <v>42626</v>
      </c>
      <c r="B999" s="177" t="s">
        <v>259</v>
      </c>
      <c r="C999" s="181" t="s">
        <v>8</v>
      </c>
      <c r="D999" s="186" t="s">
        <v>264</v>
      </c>
      <c r="E999" s="403" t="s">
        <v>7</v>
      </c>
      <c r="F999" s="743"/>
      <c r="G999" s="971"/>
      <c r="H999" s="164"/>
    </row>
    <row r="1000" spans="1:8" hidden="1" x14ac:dyDescent="0.35">
      <c r="A1000" s="599">
        <f>A999+1</f>
        <v>42627</v>
      </c>
      <c r="B1000" s="177" t="s">
        <v>8</v>
      </c>
      <c r="C1000" s="181" t="s">
        <v>264</v>
      </c>
      <c r="D1000" s="186" t="s">
        <v>7</v>
      </c>
      <c r="E1000" s="403" t="s">
        <v>259</v>
      </c>
      <c r="F1000" s="743"/>
      <c r="G1000" s="971"/>
      <c r="H1000" s="164"/>
    </row>
    <row r="1001" spans="1:8" hidden="1" x14ac:dyDescent="0.35">
      <c r="A1001" s="599">
        <f>A1000+1</f>
        <v>42628</v>
      </c>
      <c r="B1001" s="177" t="s">
        <v>264</v>
      </c>
      <c r="C1001" s="181" t="s">
        <v>7</v>
      </c>
      <c r="D1001" s="186" t="s">
        <v>259</v>
      </c>
      <c r="E1001" s="403" t="s">
        <v>8</v>
      </c>
      <c r="F1001" s="743"/>
      <c r="G1001" s="971"/>
      <c r="H1001" s="164"/>
    </row>
    <row r="1002" spans="1:8" ht="15" hidden="1" thickBot="1" x14ac:dyDescent="0.4">
      <c r="A1002" s="600">
        <f>A1001+1</f>
        <v>42629</v>
      </c>
      <c r="B1002" s="175" t="s">
        <v>7</v>
      </c>
      <c r="C1002" s="176" t="s">
        <v>259</v>
      </c>
      <c r="D1002" s="187" t="s">
        <v>8</v>
      </c>
      <c r="E1002" s="403" t="s">
        <v>264</v>
      </c>
      <c r="F1002" s="743"/>
      <c r="G1002" s="972" t="s">
        <v>265</v>
      </c>
      <c r="H1002" s="170"/>
    </row>
    <row r="1003" spans="1:8" ht="15" hidden="1" thickBot="1" x14ac:dyDescent="0.4"/>
    <row r="1004" spans="1:8" hidden="1" x14ac:dyDescent="0.35">
      <c r="A1004" s="598">
        <f>A1002+3</f>
        <v>42632</v>
      </c>
      <c r="B1004" s="182" t="s">
        <v>8</v>
      </c>
      <c r="C1004" s="179" t="s">
        <v>264</v>
      </c>
      <c r="D1004" s="180" t="s">
        <v>7</v>
      </c>
      <c r="E1004" s="403" t="s">
        <v>259</v>
      </c>
      <c r="F1004" s="743"/>
      <c r="G1004" s="970" t="s">
        <v>265</v>
      </c>
      <c r="H1004" s="174" t="s">
        <v>259</v>
      </c>
    </row>
    <row r="1005" spans="1:8" hidden="1" x14ac:dyDescent="0.35">
      <c r="A1005" s="599">
        <f>A1004+1</f>
        <v>42633</v>
      </c>
      <c r="B1005" s="177" t="s">
        <v>264</v>
      </c>
      <c r="C1005" s="181" t="s">
        <v>7</v>
      </c>
      <c r="D1005" s="186" t="s">
        <v>259</v>
      </c>
      <c r="E1005" s="403" t="s">
        <v>8</v>
      </c>
      <c r="F1005" s="743"/>
      <c r="G1005" s="971"/>
      <c r="H1005" s="164"/>
    </row>
    <row r="1006" spans="1:8" hidden="1" x14ac:dyDescent="0.35">
      <c r="A1006" s="599">
        <f>A1005+1</f>
        <v>42634</v>
      </c>
      <c r="B1006" s="177" t="s">
        <v>7</v>
      </c>
      <c r="C1006" s="181" t="s">
        <v>259</v>
      </c>
      <c r="D1006" s="186" t="s">
        <v>8</v>
      </c>
      <c r="E1006" s="403" t="s">
        <v>264</v>
      </c>
      <c r="F1006" s="743"/>
      <c r="G1006" s="971"/>
      <c r="H1006" s="164"/>
    </row>
    <row r="1007" spans="1:8" hidden="1" x14ac:dyDescent="0.35">
      <c r="A1007" s="599">
        <f>A1006+1</f>
        <v>42635</v>
      </c>
      <c r="B1007" s="177" t="s">
        <v>259</v>
      </c>
      <c r="C1007" s="181" t="s">
        <v>8</v>
      </c>
      <c r="D1007" s="186" t="s">
        <v>264</v>
      </c>
      <c r="E1007" s="403" t="s">
        <v>7</v>
      </c>
      <c r="F1007" s="743"/>
      <c r="G1007" s="971"/>
      <c r="H1007" s="164"/>
    </row>
    <row r="1008" spans="1:8" ht="15" hidden="1" thickBot="1" x14ac:dyDescent="0.4">
      <c r="A1008" s="600">
        <f>A1007+1</f>
        <v>42636</v>
      </c>
      <c r="B1008" s="175" t="s">
        <v>8</v>
      </c>
      <c r="C1008" s="176" t="s">
        <v>264</v>
      </c>
      <c r="D1008" s="187" t="s">
        <v>7</v>
      </c>
      <c r="E1008" s="403" t="s">
        <v>259</v>
      </c>
      <c r="F1008" s="743"/>
      <c r="G1008" s="972"/>
      <c r="H1008" s="170"/>
    </row>
    <row r="1009" spans="1:8" ht="15" hidden="1" thickBot="1" x14ac:dyDescent="0.4"/>
    <row r="1010" spans="1:8" hidden="1" x14ac:dyDescent="0.35">
      <c r="A1010" s="598">
        <f>A1008+3</f>
        <v>42639</v>
      </c>
      <c r="B1010" s="182" t="s">
        <v>264</v>
      </c>
      <c r="C1010" s="179" t="s">
        <v>7</v>
      </c>
      <c r="D1010" s="180" t="s">
        <v>259</v>
      </c>
      <c r="E1010" s="403" t="s">
        <v>8</v>
      </c>
      <c r="F1010" s="743"/>
      <c r="G1010" s="970"/>
      <c r="H1010" s="174" t="s">
        <v>7</v>
      </c>
    </row>
    <row r="1011" spans="1:8" hidden="1" x14ac:dyDescent="0.35">
      <c r="A1011" s="599">
        <f>A1010+1</f>
        <v>42640</v>
      </c>
      <c r="B1011" s="177" t="s">
        <v>7</v>
      </c>
      <c r="C1011" s="181" t="s">
        <v>259</v>
      </c>
      <c r="D1011" s="186" t="s">
        <v>8</v>
      </c>
      <c r="E1011" s="403" t="s">
        <v>264</v>
      </c>
      <c r="F1011" s="743"/>
      <c r="G1011" s="971"/>
      <c r="H1011" s="164"/>
    </row>
    <row r="1012" spans="1:8" hidden="1" x14ac:dyDescent="0.35">
      <c r="A1012" s="599">
        <f>A1011+1</f>
        <v>42641</v>
      </c>
      <c r="B1012" s="177" t="s">
        <v>259</v>
      </c>
      <c r="C1012" s="181" t="s">
        <v>8</v>
      </c>
      <c r="D1012" s="186" t="s">
        <v>264</v>
      </c>
      <c r="E1012" s="403" t="s">
        <v>7</v>
      </c>
      <c r="F1012" s="743"/>
      <c r="G1012" s="971"/>
      <c r="H1012" s="164"/>
    </row>
    <row r="1013" spans="1:8" hidden="1" x14ac:dyDescent="0.35">
      <c r="A1013" s="599">
        <f>A1012+1</f>
        <v>42642</v>
      </c>
      <c r="B1013" s="177" t="s">
        <v>8</v>
      </c>
      <c r="C1013" s="181" t="s">
        <v>264</v>
      </c>
      <c r="D1013" s="186" t="s">
        <v>7</v>
      </c>
      <c r="E1013" s="403" t="s">
        <v>259</v>
      </c>
      <c r="F1013" s="743"/>
      <c r="G1013" s="971"/>
      <c r="H1013" s="164"/>
    </row>
    <row r="1014" spans="1:8" ht="15" hidden="1" thickBot="1" x14ac:dyDescent="0.4">
      <c r="A1014" s="600">
        <f>A1013+1</f>
        <v>42643</v>
      </c>
      <c r="B1014" s="175" t="s">
        <v>264</v>
      </c>
      <c r="C1014" s="176" t="s">
        <v>7</v>
      </c>
      <c r="D1014" s="187" t="s">
        <v>259</v>
      </c>
      <c r="E1014" s="755" t="s">
        <v>8</v>
      </c>
      <c r="F1014" s="757"/>
      <c r="G1014" s="972"/>
      <c r="H1014" s="170"/>
    </row>
    <row r="1015" spans="1:8" ht="15" hidden="1" thickBot="1" x14ac:dyDescent="0.4">
      <c r="E1015" s="756"/>
      <c r="F1015" s="756"/>
    </row>
    <row r="1016" spans="1:8" hidden="1" x14ac:dyDescent="0.35">
      <c r="A1016" s="598">
        <f>A1014+3</f>
        <v>42646</v>
      </c>
      <c r="B1016" s="182" t="s">
        <v>7</v>
      </c>
      <c r="C1016" s="179" t="s">
        <v>259</v>
      </c>
      <c r="D1016" s="180" t="s">
        <v>8</v>
      </c>
      <c r="E1016" s="737" t="s">
        <v>264</v>
      </c>
      <c r="F1016" s="758"/>
      <c r="G1016" s="970"/>
      <c r="H1016" s="174" t="s">
        <v>8</v>
      </c>
    </row>
    <row r="1017" spans="1:8" hidden="1" x14ac:dyDescent="0.35">
      <c r="A1017" s="599">
        <f>A1016+1</f>
        <v>42647</v>
      </c>
      <c r="B1017" s="177" t="s">
        <v>259</v>
      </c>
      <c r="C1017" s="181" t="s">
        <v>8</v>
      </c>
      <c r="D1017" s="186" t="s">
        <v>264</v>
      </c>
      <c r="E1017" s="403" t="s">
        <v>7</v>
      </c>
      <c r="F1017" s="743"/>
      <c r="G1017" s="971"/>
      <c r="H1017" s="164"/>
    </row>
    <row r="1018" spans="1:8" hidden="1" x14ac:dyDescent="0.35">
      <c r="A1018" s="599">
        <f>A1017+1</f>
        <v>42648</v>
      </c>
      <c r="B1018" s="177" t="s">
        <v>8</v>
      </c>
      <c r="C1018" s="181" t="s">
        <v>264</v>
      </c>
      <c r="D1018" s="186" t="s">
        <v>7</v>
      </c>
      <c r="E1018" s="403" t="s">
        <v>259</v>
      </c>
      <c r="F1018" s="743"/>
      <c r="G1018" s="971" t="s">
        <v>222</v>
      </c>
      <c r="H1018" s="164"/>
    </row>
    <row r="1019" spans="1:8" hidden="1" x14ac:dyDescent="0.35">
      <c r="A1019" s="599">
        <f>A1018+1</f>
        <v>42649</v>
      </c>
      <c r="B1019" s="177" t="s">
        <v>264</v>
      </c>
      <c r="C1019" s="181" t="s">
        <v>7</v>
      </c>
      <c r="D1019" s="186" t="s">
        <v>259</v>
      </c>
      <c r="E1019" s="403" t="s">
        <v>8</v>
      </c>
      <c r="F1019" s="743"/>
      <c r="G1019" s="971" t="s">
        <v>222</v>
      </c>
      <c r="H1019" s="164"/>
    </row>
    <row r="1020" spans="1:8" ht="15" hidden="1" thickBot="1" x14ac:dyDescent="0.4">
      <c r="A1020" s="600">
        <f>A1019+1</f>
        <v>42650</v>
      </c>
      <c r="B1020" s="175" t="s">
        <v>7</v>
      </c>
      <c r="C1020" s="176" t="s">
        <v>259</v>
      </c>
      <c r="D1020" s="187" t="s">
        <v>8</v>
      </c>
      <c r="E1020" s="755" t="s">
        <v>264</v>
      </c>
      <c r="F1020" s="757"/>
      <c r="G1020" s="972" t="s">
        <v>281</v>
      </c>
      <c r="H1020" s="170"/>
    </row>
    <row r="1021" spans="1:8" ht="15" hidden="1" thickBot="1" x14ac:dyDescent="0.4">
      <c r="E1021" s="756"/>
      <c r="F1021" s="756"/>
    </row>
    <row r="1022" spans="1:8" hidden="1" x14ac:dyDescent="0.35">
      <c r="A1022" s="598">
        <f>A1020+3</f>
        <v>42653</v>
      </c>
      <c r="B1022" s="182" t="s">
        <v>259</v>
      </c>
      <c r="C1022" s="179" t="s">
        <v>8</v>
      </c>
      <c r="D1022" s="180" t="s">
        <v>264</v>
      </c>
      <c r="E1022" s="737" t="s">
        <v>7</v>
      </c>
      <c r="F1022" s="758"/>
      <c r="G1022" s="970" t="s">
        <v>76</v>
      </c>
      <c r="H1022" s="174" t="s">
        <v>264</v>
      </c>
    </row>
    <row r="1023" spans="1:8" hidden="1" x14ac:dyDescent="0.35">
      <c r="A1023" s="599">
        <f>A1022+1</f>
        <v>42654</v>
      </c>
      <c r="B1023" s="177" t="s">
        <v>8</v>
      </c>
      <c r="C1023" s="181" t="s">
        <v>264</v>
      </c>
      <c r="D1023" s="186" t="s">
        <v>7</v>
      </c>
      <c r="E1023" s="403" t="s">
        <v>259</v>
      </c>
      <c r="F1023" s="743"/>
      <c r="G1023" s="971" t="s">
        <v>76</v>
      </c>
      <c r="H1023" s="164"/>
    </row>
    <row r="1024" spans="1:8" hidden="1" x14ac:dyDescent="0.35">
      <c r="A1024" s="599">
        <f>A1023+1</f>
        <v>42655</v>
      </c>
      <c r="B1024" s="177" t="s">
        <v>264</v>
      </c>
      <c r="C1024" s="181" t="s">
        <v>7</v>
      </c>
      <c r="D1024" s="186" t="s">
        <v>259</v>
      </c>
      <c r="E1024" s="403" t="s">
        <v>8</v>
      </c>
      <c r="F1024" s="743"/>
      <c r="G1024" s="971" t="s">
        <v>87</v>
      </c>
      <c r="H1024" s="164"/>
    </row>
    <row r="1025" spans="1:8" hidden="1" x14ac:dyDescent="0.35">
      <c r="A1025" s="599">
        <f>A1024+1</f>
        <v>42656</v>
      </c>
      <c r="B1025" s="177" t="s">
        <v>7</v>
      </c>
      <c r="C1025" s="181" t="s">
        <v>259</v>
      </c>
      <c r="D1025" s="186" t="s">
        <v>8</v>
      </c>
      <c r="E1025" s="403" t="s">
        <v>264</v>
      </c>
      <c r="F1025" s="743"/>
      <c r="G1025" s="971" t="s">
        <v>282</v>
      </c>
      <c r="H1025" s="164"/>
    </row>
    <row r="1026" spans="1:8" ht="15" hidden="1" thickBot="1" x14ac:dyDescent="0.4">
      <c r="A1026" s="600">
        <f>A1025+1</f>
        <v>42657</v>
      </c>
      <c r="B1026" s="175" t="s">
        <v>259</v>
      </c>
      <c r="C1026" s="176" t="s">
        <v>8</v>
      </c>
      <c r="D1026" s="187" t="s">
        <v>264</v>
      </c>
      <c r="E1026" s="755" t="s">
        <v>7</v>
      </c>
      <c r="F1026" s="757"/>
      <c r="G1026" s="972" t="s">
        <v>282</v>
      </c>
      <c r="H1026" s="170"/>
    </row>
    <row r="1027" spans="1:8" ht="15" hidden="1" thickBot="1" x14ac:dyDescent="0.4">
      <c r="E1027" s="756"/>
      <c r="F1027" s="756"/>
    </row>
    <row r="1028" spans="1:8" hidden="1" x14ac:dyDescent="0.35">
      <c r="A1028" s="598">
        <f>A1026+3</f>
        <v>42660</v>
      </c>
      <c r="B1028" s="182" t="s">
        <v>8</v>
      </c>
      <c r="C1028" s="179" t="s">
        <v>264</v>
      </c>
      <c r="D1028" s="180" t="s">
        <v>7</v>
      </c>
      <c r="E1028" s="737" t="s">
        <v>259</v>
      </c>
      <c r="F1028" s="758"/>
      <c r="G1028" s="970" t="s">
        <v>130</v>
      </c>
      <c r="H1028" s="174" t="s">
        <v>259</v>
      </c>
    </row>
    <row r="1029" spans="1:8" hidden="1" x14ac:dyDescent="0.35">
      <c r="A1029" s="599">
        <f>A1028+1</f>
        <v>42661</v>
      </c>
      <c r="B1029" s="177" t="s">
        <v>264</v>
      </c>
      <c r="C1029" s="181" t="s">
        <v>7</v>
      </c>
      <c r="D1029" s="186" t="s">
        <v>259</v>
      </c>
      <c r="E1029" s="403" t="s">
        <v>8</v>
      </c>
      <c r="F1029" s="743"/>
      <c r="G1029" s="971" t="s">
        <v>130</v>
      </c>
      <c r="H1029" s="164"/>
    </row>
    <row r="1030" spans="1:8" hidden="1" x14ac:dyDescent="0.35">
      <c r="A1030" s="599">
        <f>A1029+1</f>
        <v>42662</v>
      </c>
      <c r="B1030" s="177" t="s">
        <v>7</v>
      </c>
      <c r="C1030" s="181" t="s">
        <v>259</v>
      </c>
      <c r="D1030" s="186" t="s">
        <v>8</v>
      </c>
      <c r="E1030" s="403" t="s">
        <v>264</v>
      </c>
      <c r="F1030" s="743"/>
      <c r="G1030" s="971"/>
      <c r="H1030" s="164"/>
    </row>
    <row r="1031" spans="1:8" hidden="1" x14ac:dyDescent="0.35">
      <c r="A1031" s="599">
        <f>A1030+1</f>
        <v>42663</v>
      </c>
      <c r="B1031" s="177" t="s">
        <v>259</v>
      </c>
      <c r="C1031" s="181" t="s">
        <v>8</v>
      </c>
      <c r="D1031" s="186" t="s">
        <v>264</v>
      </c>
      <c r="E1031" s="403" t="s">
        <v>7</v>
      </c>
      <c r="F1031" s="743"/>
      <c r="G1031" s="971"/>
      <c r="H1031" s="164"/>
    </row>
    <row r="1032" spans="1:8" ht="15" hidden="1" thickBot="1" x14ac:dyDescent="0.4">
      <c r="A1032" s="600">
        <f>A1031+1</f>
        <v>42664</v>
      </c>
      <c r="B1032" s="175" t="s">
        <v>8</v>
      </c>
      <c r="C1032" s="176" t="s">
        <v>264</v>
      </c>
      <c r="D1032" s="187" t="s">
        <v>7</v>
      </c>
      <c r="E1032" s="755" t="s">
        <v>259</v>
      </c>
      <c r="F1032" s="757"/>
      <c r="G1032" s="972"/>
      <c r="H1032" s="170"/>
    </row>
    <row r="1033" spans="1:8" ht="15" hidden="1" thickBot="1" x14ac:dyDescent="0.4">
      <c r="E1033" s="756"/>
      <c r="F1033" s="756"/>
    </row>
    <row r="1034" spans="1:8" hidden="1" x14ac:dyDescent="0.35">
      <c r="A1034" s="598">
        <f>A1032+3</f>
        <v>42667</v>
      </c>
      <c r="B1034" s="182" t="s">
        <v>264</v>
      </c>
      <c r="C1034" s="179" t="s">
        <v>7</v>
      </c>
      <c r="D1034" s="180" t="s">
        <v>259</v>
      </c>
      <c r="E1034" s="737" t="s">
        <v>8</v>
      </c>
      <c r="F1034" s="758"/>
      <c r="G1034" s="970"/>
      <c r="H1034" s="174" t="s">
        <v>7</v>
      </c>
    </row>
    <row r="1035" spans="1:8" hidden="1" x14ac:dyDescent="0.35">
      <c r="A1035" s="599">
        <f>A1034+1</f>
        <v>42668</v>
      </c>
      <c r="B1035" s="177" t="s">
        <v>7</v>
      </c>
      <c r="C1035" s="181" t="s">
        <v>259</v>
      </c>
      <c r="D1035" s="186" t="s">
        <v>8</v>
      </c>
      <c r="E1035" s="403" t="s">
        <v>264</v>
      </c>
      <c r="F1035" s="743"/>
      <c r="G1035" s="971"/>
      <c r="H1035" s="164"/>
    </row>
    <row r="1036" spans="1:8" hidden="1" x14ac:dyDescent="0.35">
      <c r="A1036" s="599">
        <f>A1035+1</f>
        <v>42669</v>
      </c>
      <c r="B1036" s="177" t="s">
        <v>259</v>
      </c>
      <c r="C1036" s="181" t="s">
        <v>8</v>
      </c>
      <c r="D1036" s="186" t="s">
        <v>264</v>
      </c>
      <c r="E1036" s="403" t="s">
        <v>7</v>
      </c>
      <c r="F1036" s="743"/>
      <c r="G1036" s="971"/>
      <c r="H1036" s="164"/>
    </row>
    <row r="1037" spans="1:8" hidden="1" x14ac:dyDescent="0.35">
      <c r="A1037" s="599">
        <f>A1036+1</f>
        <v>42670</v>
      </c>
      <c r="B1037" s="177" t="s">
        <v>8</v>
      </c>
      <c r="C1037" s="181" t="s">
        <v>264</v>
      </c>
      <c r="D1037" s="186" t="s">
        <v>7</v>
      </c>
      <c r="E1037" s="403"/>
      <c r="F1037" s="743"/>
      <c r="G1037" s="971" t="s">
        <v>286</v>
      </c>
      <c r="H1037" s="164"/>
    </row>
    <row r="1038" spans="1:8" ht="15" hidden="1" thickBot="1" x14ac:dyDescent="0.4">
      <c r="A1038" s="600">
        <f>A1037+1</f>
        <v>42671</v>
      </c>
      <c r="B1038" s="175" t="s">
        <v>264</v>
      </c>
      <c r="C1038" s="176" t="s">
        <v>7</v>
      </c>
      <c r="D1038" s="187" t="s">
        <v>8</v>
      </c>
      <c r="E1038" s="755"/>
      <c r="F1038" s="757"/>
      <c r="G1038" s="972" t="s">
        <v>286</v>
      </c>
      <c r="H1038" s="170"/>
    </row>
    <row r="1039" spans="1:8" ht="15" hidden="1" thickBot="1" x14ac:dyDescent="0.4">
      <c r="E1039" s="756"/>
      <c r="F1039" s="756"/>
    </row>
    <row r="1040" spans="1:8" hidden="1" x14ac:dyDescent="0.35">
      <c r="A1040" s="598">
        <f>A1038+3</f>
        <v>42674</v>
      </c>
      <c r="B1040" s="182" t="s">
        <v>7</v>
      </c>
      <c r="C1040" s="179" t="s">
        <v>259</v>
      </c>
      <c r="D1040" s="180" t="s">
        <v>8</v>
      </c>
      <c r="E1040" s="737" t="s">
        <v>264</v>
      </c>
      <c r="F1040" s="758"/>
      <c r="G1040" s="970" t="s">
        <v>222</v>
      </c>
      <c r="H1040" s="174" t="s">
        <v>8</v>
      </c>
    </row>
    <row r="1041" spans="1:8" hidden="1" x14ac:dyDescent="0.35">
      <c r="A1041" s="599">
        <f>A1040+1</f>
        <v>42675</v>
      </c>
      <c r="B1041" s="177" t="s">
        <v>259</v>
      </c>
      <c r="C1041" s="181" t="s">
        <v>8</v>
      </c>
      <c r="D1041" s="186" t="s">
        <v>264</v>
      </c>
      <c r="E1041" s="403" t="s">
        <v>7</v>
      </c>
      <c r="F1041" s="743"/>
      <c r="G1041" s="971"/>
      <c r="H1041" s="164"/>
    </row>
    <row r="1042" spans="1:8" hidden="1" x14ac:dyDescent="0.35">
      <c r="A1042" s="599">
        <f>A1041+1</f>
        <v>42676</v>
      </c>
      <c r="B1042" s="177" t="s">
        <v>8</v>
      </c>
      <c r="C1042" s="181" t="s">
        <v>264</v>
      </c>
      <c r="D1042" s="186" t="s">
        <v>7</v>
      </c>
      <c r="E1042" s="403" t="s">
        <v>259</v>
      </c>
      <c r="F1042" s="743"/>
      <c r="G1042" s="971"/>
      <c r="H1042" s="164"/>
    </row>
    <row r="1043" spans="1:8" hidden="1" x14ac:dyDescent="0.35">
      <c r="A1043" s="599">
        <f>A1042+1</f>
        <v>42677</v>
      </c>
      <c r="B1043" s="177" t="s">
        <v>264</v>
      </c>
      <c r="C1043" s="181" t="s">
        <v>7</v>
      </c>
      <c r="D1043" s="186" t="s">
        <v>259</v>
      </c>
      <c r="E1043" s="403" t="s">
        <v>8</v>
      </c>
      <c r="F1043" s="743"/>
      <c r="G1043" s="971"/>
      <c r="H1043" s="164"/>
    </row>
    <row r="1044" spans="1:8" ht="15" hidden="1" thickBot="1" x14ac:dyDescent="0.4">
      <c r="A1044" s="600">
        <f>A1043+1</f>
        <v>42678</v>
      </c>
      <c r="B1044" s="175" t="s">
        <v>7</v>
      </c>
      <c r="C1044" s="176" t="s">
        <v>259</v>
      </c>
      <c r="D1044" s="187" t="s">
        <v>8</v>
      </c>
      <c r="E1044" s="755" t="s">
        <v>264</v>
      </c>
      <c r="F1044" s="757"/>
      <c r="G1044" s="972"/>
      <c r="H1044" s="170"/>
    </row>
    <row r="1045" spans="1:8" ht="15" hidden="1" thickBot="1" x14ac:dyDescent="0.4">
      <c r="E1045" s="756"/>
      <c r="F1045" s="756"/>
    </row>
    <row r="1046" spans="1:8" hidden="1" x14ac:dyDescent="0.35">
      <c r="A1046" s="598">
        <f>A1044+3</f>
        <v>42681</v>
      </c>
      <c r="B1046" s="182" t="s">
        <v>259</v>
      </c>
      <c r="C1046" s="179" t="s">
        <v>8</v>
      </c>
      <c r="D1046" s="180" t="s">
        <v>264</v>
      </c>
      <c r="E1046" s="737" t="s">
        <v>7</v>
      </c>
      <c r="F1046" s="758"/>
      <c r="G1046" s="970"/>
      <c r="H1046" s="174" t="s">
        <v>264</v>
      </c>
    </row>
    <row r="1047" spans="1:8" hidden="1" x14ac:dyDescent="0.35">
      <c r="A1047" s="599">
        <f>A1046+1</f>
        <v>42682</v>
      </c>
      <c r="B1047" s="177" t="s">
        <v>8</v>
      </c>
      <c r="C1047" s="181" t="s">
        <v>264</v>
      </c>
      <c r="D1047" s="186" t="s">
        <v>7</v>
      </c>
      <c r="E1047" s="403" t="s">
        <v>259</v>
      </c>
      <c r="F1047" s="743"/>
      <c r="G1047" s="971"/>
      <c r="H1047" s="164"/>
    </row>
    <row r="1048" spans="1:8" hidden="1" x14ac:dyDescent="0.35">
      <c r="A1048" s="599">
        <f>A1047+1</f>
        <v>42683</v>
      </c>
      <c r="B1048" s="177" t="s">
        <v>264</v>
      </c>
      <c r="C1048" s="181" t="s">
        <v>7</v>
      </c>
      <c r="D1048" s="186" t="s">
        <v>259</v>
      </c>
      <c r="E1048" s="403" t="s">
        <v>8</v>
      </c>
      <c r="F1048" s="743"/>
      <c r="G1048" s="971"/>
      <c r="H1048" s="164"/>
    </row>
    <row r="1049" spans="1:8" hidden="1" x14ac:dyDescent="0.35">
      <c r="A1049" s="599">
        <f>A1048+1</f>
        <v>42684</v>
      </c>
      <c r="B1049" s="177" t="s">
        <v>7</v>
      </c>
      <c r="C1049" s="181" t="s">
        <v>259</v>
      </c>
      <c r="D1049" s="186" t="s">
        <v>8</v>
      </c>
      <c r="E1049" s="403" t="s">
        <v>264</v>
      </c>
      <c r="F1049" s="743"/>
      <c r="G1049" s="971"/>
      <c r="H1049" s="164"/>
    </row>
    <row r="1050" spans="1:8" ht="15" hidden="1" thickBot="1" x14ac:dyDescent="0.4">
      <c r="A1050" s="600">
        <f>A1049+1</f>
        <v>42685</v>
      </c>
      <c r="B1050" s="175" t="s">
        <v>259</v>
      </c>
      <c r="C1050" s="176" t="s">
        <v>8</v>
      </c>
      <c r="D1050" s="187" t="s">
        <v>264</v>
      </c>
      <c r="E1050" s="755" t="s">
        <v>7</v>
      </c>
      <c r="F1050" s="757"/>
      <c r="G1050" s="972"/>
      <c r="H1050" s="170"/>
    </row>
    <row r="1051" spans="1:8" ht="15" hidden="1" thickBot="1" x14ac:dyDescent="0.4">
      <c r="E1051" s="756"/>
      <c r="F1051" s="756"/>
    </row>
    <row r="1052" spans="1:8" hidden="1" x14ac:dyDescent="0.35">
      <c r="A1052" s="598">
        <f>A1050+3</f>
        <v>42688</v>
      </c>
      <c r="B1052" s="182" t="s">
        <v>8</v>
      </c>
      <c r="C1052" s="179" t="s">
        <v>264</v>
      </c>
      <c r="D1052" s="180" t="s">
        <v>7</v>
      </c>
      <c r="E1052" s="737" t="s">
        <v>259</v>
      </c>
      <c r="F1052" s="758"/>
      <c r="G1052" s="970" t="s">
        <v>76</v>
      </c>
      <c r="H1052" s="174" t="s">
        <v>259</v>
      </c>
    </row>
    <row r="1053" spans="1:8" hidden="1" x14ac:dyDescent="0.35">
      <c r="A1053" s="599">
        <f>A1052+1</f>
        <v>42689</v>
      </c>
      <c r="B1053" s="177" t="s">
        <v>264</v>
      </c>
      <c r="C1053" s="181" t="s">
        <v>7</v>
      </c>
      <c r="D1053" s="186" t="s">
        <v>259</v>
      </c>
      <c r="E1053" s="403" t="s">
        <v>8</v>
      </c>
      <c r="F1053" s="743"/>
      <c r="G1053" s="971"/>
      <c r="H1053" s="164"/>
    </row>
    <row r="1054" spans="1:8" hidden="1" x14ac:dyDescent="0.35">
      <c r="A1054" s="599">
        <f>A1053+1</f>
        <v>42690</v>
      </c>
      <c r="B1054" s="177" t="s">
        <v>7</v>
      </c>
      <c r="C1054" s="181" t="s">
        <v>259</v>
      </c>
      <c r="D1054" s="186" t="s">
        <v>8</v>
      </c>
      <c r="E1054" s="403" t="s">
        <v>264</v>
      </c>
      <c r="F1054" s="743"/>
      <c r="G1054" s="971"/>
      <c r="H1054" s="164"/>
    </row>
    <row r="1055" spans="1:8" hidden="1" x14ac:dyDescent="0.35">
      <c r="A1055" s="599">
        <f>A1054+1</f>
        <v>42691</v>
      </c>
      <c r="B1055" s="177" t="s">
        <v>259</v>
      </c>
      <c r="C1055" s="181" t="s">
        <v>8</v>
      </c>
      <c r="D1055" s="186" t="s">
        <v>264</v>
      </c>
      <c r="E1055" s="403" t="s">
        <v>7</v>
      </c>
      <c r="F1055" s="743"/>
      <c r="G1055" s="971"/>
      <c r="H1055" s="164"/>
    </row>
    <row r="1056" spans="1:8" ht="15" hidden="1" thickBot="1" x14ac:dyDescent="0.4">
      <c r="A1056" s="600">
        <f>A1055+1</f>
        <v>42692</v>
      </c>
      <c r="B1056" s="175" t="s">
        <v>8</v>
      </c>
      <c r="C1056" s="176" t="s">
        <v>264</v>
      </c>
      <c r="D1056" s="187" t="s">
        <v>7</v>
      </c>
      <c r="E1056" s="755" t="s">
        <v>259</v>
      </c>
      <c r="F1056" s="757"/>
      <c r="G1056" s="972" t="s">
        <v>284</v>
      </c>
      <c r="H1056" s="170"/>
    </row>
    <row r="1057" spans="1:8" ht="15" hidden="1" thickBot="1" x14ac:dyDescent="0.4">
      <c r="E1057" s="756"/>
      <c r="F1057" s="756"/>
    </row>
    <row r="1058" spans="1:8" hidden="1" x14ac:dyDescent="0.35">
      <c r="A1058" s="598">
        <f>A1056+3</f>
        <v>42695</v>
      </c>
      <c r="B1058" s="182" t="s">
        <v>264</v>
      </c>
      <c r="C1058" s="179" t="s">
        <v>259</v>
      </c>
      <c r="D1058" s="180" t="s">
        <v>8</v>
      </c>
      <c r="E1058" s="737" t="s">
        <v>276</v>
      </c>
      <c r="F1058" s="758"/>
      <c r="G1058" s="970" t="s">
        <v>7</v>
      </c>
      <c r="H1058" s="174" t="s">
        <v>7</v>
      </c>
    </row>
    <row r="1059" spans="1:8" hidden="1" x14ac:dyDescent="0.35">
      <c r="A1059" s="599">
        <f>A1058+1</f>
        <v>42696</v>
      </c>
      <c r="B1059" s="177" t="s">
        <v>259</v>
      </c>
      <c r="C1059" s="181" t="s">
        <v>8</v>
      </c>
      <c r="D1059" s="186" t="s">
        <v>264</v>
      </c>
      <c r="E1059" s="403" t="s">
        <v>276</v>
      </c>
      <c r="F1059" s="743"/>
      <c r="G1059" s="971" t="s">
        <v>7</v>
      </c>
      <c r="H1059" s="164"/>
    </row>
    <row r="1060" spans="1:8" hidden="1" x14ac:dyDescent="0.35">
      <c r="A1060" s="599">
        <f>A1059+1</f>
        <v>42697</v>
      </c>
      <c r="B1060" s="177" t="s">
        <v>8</v>
      </c>
      <c r="C1060" s="181" t="s">
        <v>264</v>
      </c>
      <c r="D1060" s="186" t="s">
        <v>259</v>
      </c>
      <c r="E1060" s="403" t="s">
        <v>276</v>
      </c>
      <c r="F1060" s="743"/>
      <c r="G1060" s="971" t="s">
        <v>7</v>
      </c>
      <c r="H1060" s="164"/>
    </row>
    <row r="1061" spans="1:8" hidden="1" x14ac:dyDescent="0.35">
      <c r="A1061" s="599">
        <f>A1060+1</f>
        <v>42698</v>
      </c>
      <c r="B1061" s="177"/>
      <c r="C1061" s="181"/>
      <c r="D1061" s="186"/>
      <c r="E1061" s="403"/>
      <c r="F1061" s="759"/>
      <c r="G1061" s="985" t="s">
        <v>287</v>
      </c>
      <c r="H1061" s="164"/>
    </row>
    <row r="1062" spans="1:8" ht="15" hidden="1" thickBot="1" x14ac:dyDescent="0.4">
      <c r="A1062" s="600">
        <f>A1061+1</f>
        <v>42699</v>
      </c>
      <c r="B1062" s="175" t="s">
        <v>264</v>
      </c>
      <c r="C1062" s="176" t="s">
        <v>259</v>
      </c>
      <c r="D1062" s="187" t="s">
        <v>276</v>
      </c>
      <c r="E1062" s="755"/>
      <c r="F1062" s="757"/>
      <c r="G1062" s="972" t="s">
        <v>288</v>
      </c>
      <c r="H1062" s="170"/>
    </row>
    <row r="1063" spans="1:8" ht="15" hidden="1" thickBot="1" x14ac:dyDescent="0.4">
      <c r="E1063" s="756"/>
      <c r="F1063" s="756"/>
    </row>
    <row r="1064" spans="1:8" hidden="1" x14ac:dyDescent="0.35">
      <c r="A1064" s="598">
        <f>A1062+3</f>
        <v>42702</v>
      </c>
      <c r="B1064" s="182" t="s">
        <v>7</v>
      </c>
      <c r="C1064" s="179" t="s">
        <v>259</v>
      </c>
      <c r="D1064" s="180" t="s">
        <v>8</v>
      </c>
      <c r="E1064" s="737" t="s">
        <v>264</v>
      </c>
      <c r="F1064" s="758"/>
      <c r="G1064" s="970" t="s">
        <v>285</v>
      </c>
      <c r="H1064" s="174" t="s">
        <v>8</v>
      </c>
    </row>
    <row r="1065" spans="1:8" hidden="1" x14ac:dyDescent="0.35">
      <c r="A1065" s="599">
        <f>A1064+1</f>
        <v>42703</v>
      </c>
      <c r="B1065" s="177" t="s">
        <v>259</v>
      </c>
      <c r="C1065" s="181" t="s">
        <v>8</v>
      </c>
      <c r="D1065" s="186" t="s">
        <v>264</v>
      </c>
      <c r="E1065" s="403" t="s">
        <v>7</v>
      </c>
      <c r="F1065" s="743"/>
      <c r="G1065" s="971"/>
      <c r="H1065" s="164"/>
    </row>
    <row r="1066" spans="1:8" hidden="1" x14ac:dyDescent="0.35">
      <c r="A1066" s="599">
        <f>A1065+1</f>
        <v>42704</v>
      </c>
      <c r="B1066" s="177" t="s">
        <v>8</v>
      </c>
      <c r="C1066" s="181" t="s">
        <v>264</v>
      </c>
      <c r="D1066" s="186" t="s">
        <v>7</v>
      </c>
      <c r="E1066" s="403" t="s">
        <v>259</v>
      </c>
      <c r="F1066" s="743"/>
      <c r="G1066" s="971"/>
      <c r="H1066" s="164"/>
    </row>
    <row r="1067" spans="1:8" hidden="1" x14ac:dyDescent="0.35">
      <c r="A1067" s="599">
        <f>A1066+1</f>
        <v>42705</v>
      </c>
      <c r="B1067" s="177" t="s">
        <v>264</v>
      </c>
      <c r="C1067" s="181" t="s">
        <v>7</v>
      </c>
      <c r="D1067" s="186" t="s">
        <v>259</v>
      </c>
      <c r="E1067" s="403" t="s">
        <v>8</v>
      </c>
      <c r="F1067" s="743"/>
      <c r="G1067" s="971"/>
      <c r="H1067" s="164"/>
    </row>
    <row r="1068" spans="1:8" ht="15" hidden="1" thickBot="1" x14ac:dyDescent="0.4">
      <c r="A1068" s="600">
        <f>A1067+1</f>
        <v>42706</v>
      </c>
      <c r="B1068" s="175" t="s">
        <v>7</v>
      </c>
      <c r="C1068" s="176" t="s">
        <v>259</v>
      </c>
      <c r="D1068" s="187" t="s">
        <v>8</v>
      </c>
      <c r="E1068" s="755" t="s">
        <v>264</v>
      </c>
      <c r="F1068" s="757"/>
      <c r="G1068" s="972"/>
      <c r="H1068" s="170"/>
    </row>
    <row r="1069" spans="1:8" ht="15" hidden="1" thickBot="1" x14ac:dyDescent="0.4">
      <c r="E1069" s="756"/>
      <c r="F1069" s="756"/>
    </row>
    <row r="1070" spans="1:8" hidden="1" x14ac:dyDescent="0.35">
      <c r="A1070" s="598">
        <f>A1068+3</f>
        <v>42709</v>
      </c>
      <c r="B1070" s="182" t="s">
        <v>259</v>
      </c>
      <c r="C1070" s="179" t="s">
        <v>8</v>
      </c>
      <c r="D1070" s="180" t="s">
        <v>264</v>
      </c>
      <c r="E1070" s="737" t="s">
        <v>7</v>
      </c>
      <c r="F1070" s="758"/>
      <c r="G1070" s="970"/>
      <c r="H1070" s="174" t="s">
        <v>264</v>
      </c>
    </row>
    <row r="1071" spans="1:8" hidden="1" x14ac:dyDescent="0.35">
      <c r="A1071" s="599">
        <f>A1070+1</f>
        <v>42710</v>
      </c>
      <c r="B1071" s="177" t="s">
        <v>8</v>
      </c>
      <c r="C1071" s="181" t="s">
        <v>264</v>
      </c>
      <c r="D1071" s="186" t="s">
        <v>7</v>
      </c>
      <c r="E1071" s="403" t="s">
        <v>259</v>
      </c>
      <c r="F1071" s="743"/>
      <c r="G1071" s="971"/>
      <c r="H1071" s="164"/>
    </row>
    <row r="1072" spans="1:8" hidden="1" x14ac:dyDescent="0.35">
      <c r="A1072" s="599">
        <f>A1071+1</f>
        <v>42711</v>
      </c>
      <c r="B1072" s="177" t="s">
        <v>264</v>
      </c>
      <c r="C1072" s="181" t="s">
        <v>7</v>
      </c>
      <c r="D1072" s="186" t="s">
        <v>259</v>
      </c>
      <c r="E1072" s="403" t="s">
        <v>8</v>
      </c>
      <c r="F1072" s="743"/>
      <c r="G1072" s="971"/>
      <c r="H1072" s="164"/>
    </row>
    <row r="1073" spans="1:8" hidden="1" x14ac:dyDescent="0.35">
      <c r="A1073" s="599">
        <f>A1072+1</f>
        <v>42712</v>
      </c>
      <c r="B1073" s="177" t="s">
        <v>7</v>
      </c>
      <c r="C1073" s="181" t="s">
        <v>259</v>
      </c>
      <c r="D1073" s="186" t="s">
        <v>8</v>
      </c>
      <c r="E1073" s="403" t="s">
        <v>264</v>
      </c>
      <c r="F1073" s="743"/>
      <c r="G1073" s="971"/>
      <c r="H1073" s="164"/>
    </row>
    <row r="1074" spans="1:8" ht="15" hidden="1" thickBot="1" x14ac:dyDescent="0.4">
      <c r="A1074" s="600">
        <f>A1073+1</f>
        <v>42713</v>
      </c>
      <c r="B1074" s="175" t="s">
        <v>259</v>
      </c>
      <c r="C1074" s="176" t="s">
        <v>8</v>
      </c>
      <c r="D1074" s="187" t="s">
        <v>264</v>
      </c>
      <c r="E1074" s="755" t="s">
        <v>7</v>
      </c>
      <c r="F1074" s="757"/>
      <c r="G1074" s="972"/>
      <c r="H1074" s="170"/>
    </row>
    <row r="1075" spans="1:8" ht="15" hidden="1" thickBot="1" x14ac:dyDescent="0.4">
      <c r="E1075" s="756"/>
      <c r="F1075" s="756"/>
    </row>
    <row r="1076" spans="1:8" hidden="1" x14ac:dyDescent="0.35">
      <c r="A1076" s="598">
        <f>A1074+3</f>
        <v>42716</v>
      </c>
      <c r="B1076" s="182" t="s">
        <v>7</v>
      </c>
      <c r="C1076" s="179" t="s">
        <v>259</v>
      </c>
      <c r="D1076" s="180" t="s">
        <v>8</v>
      </c>
      <c r="E1076" s="737" t="s">
        <v>264</v>
      </c>
      <c r="F1076" s="758"/>
      <c r="G1076" s="970"/>
      <c r="H1076" s="174" t="s">
        <v>259</v>
      </c>
    </row>
    <row r="1077" spans="1:8" hidden="1" x14ac:dyDescent="0.35">
      <c r="A1077" s="599">
        <f>A1076+1</f>
        <v>42717</v>
      </c>
      <c r="B1077" s="177" t="s">
        <v>259</v>
      </c>
      <c r="C1077" s="181" t="s">
        <v>8</v>
      </c>
      <c r="D1077" s="186" t="s">
        <v>264</v>
      </c>
      <c r="E1077" s="403" t="s">
        <v>7</v>
      </c>
      <c r="F1077" s="743"/>
      <c r="G1077" s="971"/>
      <c r="H1077" s="164"/>
    </row>
    <row r="1078" spans="1:8" hidden="1" x14ac:dyDescent="0.35">
      <c r="A1078" s="599">
        <f>A1077+1</f>
        <v>42718</v>
      </c>
      <c r="B1078" s="177" t="s">
        <v>8</v>
      </c>
      <c r="C1078" s="181" t="s">
        <v>264</v>
      </c>
      <c r="D1078" s="186" t="s">
        <v>7</v>
      </c>
      <c r="E1078" s="403" t="s">
        <v>259</v>
      </c>
      <c r="F1078" s="743"/>
      <c r="G1078" s="971"/>
      <c r="H1078" s="164"/>
    </row>
    <row r="1079" spans="1:8" hidden="1" x14ac:dyDescent="0.35">
      <c r="A1079" s="599">
        <f>A1078+1</f>
        <v>42719</v>
      </c>
      <c r="B1079" s="177" t="s">
        <v>264</v>
      </c>
      <c r="C1079" s="181" t="s">
        <v>7</v>
      </c>
      <c r="D1079" s="186" t="s">
        <v>259</v>
      </c>
      <c r="E1079" s="403" t="s">
        <v>8</v>
      </c>
      <c r="F1079" s="743"/>
      <c r="G1079" s="971"/>
      <c r="H1079" s="164"/>
    </row>
    <row r="1080" spans="1:8" ht="15" hidden="1" thickBot="1" x14ac:dyDescent="0.4">
      <c r="A1080" s="600">
        <f>A1079+1</f>
        <v>42720</v>
      </c>
      <c r="B1080" s="175" t="s">
        <v>7</v>
      </c>
      <c r="C1080" s="176" t="s">
        <v>259</v>
      </c>
      <c r="D1080" s="187" t="s">
        <v>8</v>
      </c>
      <c r="E1080" s="755" t="s">
        <v>264</v>
      </c>
      <c r="F1080" s="757"/>
      <c r="G1080" s="972"/>
      <c r="H1080" s="170"/>
    </row>
    <row r="1081" spans="1:8" ht="15" hidden="1" thickBot="1" x14ac:dyDescent="0.4">
      <c r="E1081" s="756"/>
      <c r="F1081" s="756"/>
    </row>
    <row r="1082" spans="1:8" hidden="1" x14ac:dyDescent="0.35">
      <c r="A1082" s="598">
        <f>A1080+3</f>
        <v>42723</v>
      </c>
      <c r="B1082" s="182" t="s">
        <v>259</v>
      </c>
      <c r="C1082" s="179" t="s">
        <v>8</v>
      </c>
      <c r="D1082" s="180" t="s">
        <v>264</v>
      </c>
      <c r="E1082" s="737" t="s">
        <v>7</v>
      </c>
      <c r="F1082" s="742"/>
      <c r="G1082" s="970"/>
      <c r="H1082" s="174" t="s">
        <v>7</v>
      </c>
    </row>
    <row r="1083" spans="1:8" hidden="1" x14ac:dyDescent="0.35">
      <c r="A1083" s="599">
        <f>A1082+1</f>
        <v>42724</v>
      </c>
      <c r="B1083" s="177" t="s">
        <v>8</v>
      </c>
      <c r="C1083" s="181" t="s">
        <v>264</v>
      </c>
      <c r="D1083" s="186" t="s">
        <v>7</v>
      </c>
      <c r="E1083" s="403" t="s">
        <v>259</v>
      </c>
      <c r="F1083" s="742"/>
      <c r="G1083" s="971"/>
      <c r="H1083" s="164"/>
    </row>
    <row r="1084" spans="1:8" hidden="1" x14ac:dyDescent="0.35">
      <c r="A1084" s="599">
        <f>A1083+1</f>
        <v>42725</v>
      </c>
      <c r="B1084" s="177" t="s">
        <v>264</v>
      </c>
      <c r="C1084" s="181" t="s">
        <v>7</v>
      </c>
      <c r="D1084" s="186" t="s">
        <v>259</v>
      </c>
      <c r="E1084" s="403" t="s">
        <v>8</v>
      </c>
      <c r="F1084" s="742"/>
      <c r="G1084" s="971" t="s">
        <v>77</v>
      </c>
      <c r="H1084" s="164"/>
    </row>
    <row r="1085" spans="1:8" hidden="1" x14ac:dyDescent="0.35">
      <c r="A1085" s="599">
        <f>A1084+1</f>
        <v>42726</v>
      </c>
      <c r="B1085" s="177" t="s">
        <v>7</v>
      </c>
      <c r="C1085" s="181" t="s">
        <v>264</v>
      </c>
      <c r="D1085" s="186" t="s">
        <v>8</v>
      </c>
      <c r="E1085" s="403" t="s">
        <v>259</v>
      </c>
      <c r="F1085" s="742"/>
      <c r="G1085" s="971" t="s">
        <v>77</v>
      </c>
      <c r="H1085" s="164"/>
    </row>
    <row r="1086" spans="1:8" ht="15" hidden="1" thickBot="1" x14ac:dyDescent="0.4">
      <c r="A1086" s="600">
        <f>A1085+1</f>
        <v>42727</v>
      </c>
      <c r="B1086" s="175" t="s">
        <v>264</v>
      </c>
      <c r="C1086" s="176" t="s">
        <v>259</v>
      </c>
      <c r="D1086" s="187" t="s">
        <v>7</v>
      </c>
      <c r="E1086" s="753"/>
      <c r="F1086" s="754"/>
      <c r="G1086" s="986" t="s">
        <v>289</v>
      </c>
      <c r="H1086" s="170"/>
    </row>
    <row r="1087" spans="1:8" ht="15" hidden="1" thickBot="1" x14ac:dyDescent="0.4">
      <c r="F1087" s="751"/>
      <c r="G1087" s="987"/>
    </row>
    <row r="1088" spans="1:8" ht="15" hidden="1" thickBot="1" x14ac:dyDescent="0.4">
      <c r="A1088" s="598">
        <f>A1086+3</f>
        <v>42730</v>
      </c>
      <c r="B1088" s="182" t="s">
        <v>8</v>
      </c>
      <c r="C1088" s="179" t="s">
        <v>276</v>
      </c>
      <c r="D1088" s="180"/>
      <c r="E1088" s="752"/>
      <c r="F1088" s="733"/>
      <c r="G1088" s="986" t="s">
        <v>291</v>
      </c>
      <c r="H1088" s="174" t="s">
        <v>8</v>
      </c>
    </row>
    <row r="1089" spans="1:8" hidden="1" x14ac:dyDescent="0.35">
      <c r="A1089" s="599">
        <f>A1088+1</f>
        <v>42731</v>
      </c>
      <c r="B1089" s="177" t="s">
        <v>264</v>
      </c>
      <c r="C1089" s="181" t="s">
        <v>259</v>
      </c>
      <c r="D1089" s="186" t="s">
        <v>8</v>
      </c>
      <c r="E1089" s="403" t="s">
        <v>276</v>
      </c>
      <c r="F1089" s="742"/>
      <c r="G1089" s="971" t="s">
        <v>298</v>
      </c>
      <c r="H1089" s="164"/>
    </row>
    <row r="1090" spans="1:8" hidden="1" x14ac:dyDescent="0.35">
      <c r="A1090" s="599">
        <f>A1089+1</f>
        <v>42732</v>
      </c>
      <c r="B1090" s="177" t="s">
        <v>7</v>
      </c>
      <c r="C1090" s="181" t="s">
        <v>259</v>
      </c>
      <c r="D1090" s="186" t="s">
        <v>8</v>
      </c>
      <c r="E1090" s="403" t="s">
        <v>276</v>
      </c>
      <c r="F1090" s="742"/>
      <c r="G1090" s="971" t="s">
        <v>292</v>
      </c>
      <c r="H1090" s="164"/>
    </row>
    <row r="1091" spans="1:8" hidden="1" x14ac:dyDescent="0.35">
      <c r="A1091" s="599">
        <f>A1090+1</f>
        <v>42733</v>
      </c>
      <c r="B1091" s="177" t="s">
        <v>8</v>
      </c>
      <c r="C1091" s="181" t="s">
        <v>264</v>
      </c>
      <c r="D1091" s="186" t="s">
        <v>7</v>
      </c>
      <c r="E1091" s="403" t="s">
        <v>276</v>
      </c>
      <c r="F1091" s="742"/>
      <c r="G1091" s="971" t="s">
        <v>293</v>
      </c>
      <c r="H1091" s="164"/>
    </row>
    <row r="1092" spans="1:8" ht="15" hidden="1" thickBot="1" x14ac:dyDescent="0.4">
      <c r="A1092" s="600">
        <f>A1091+1</f>
        <v>42734</v>
      </c>
      <c r="B1092" s="175" t="s">
        <v>264</v>
      </c>
      <c r="C1092" s="176" t="s">
        <v>7</v>
      </c>
      <c r="D1092" s="187" t="s">
        <v>259</v>
      </c>
      <c r="E1092" s="755"/>
      <c r="F1092" s="742"/>
      <c r="G1092" s="972" t="s">
        <v>294</v>
      </c>
      <c r="H1092" s="170"/>
    </row>
    <row r="1093" spans="1:8" ht="15" hidden="1" thickBot="1" x14ac:dyDescent="0.4">
      <c r="E1093" s="756"/>
      <c r="F1093" s="756"/>
    </row>
    <row r="1094" spans="1:8" hidden="1" x14ac:dyDescent="0.35">
      <c r="A1094" s="598">
        <f>A1092+3</f>
        <v>42737</v>
      </c>
      <c r="B1094" s="182" t="s">
        <v>7</v>
      </c>
      <c r="C1094" s="179" t="s">
        <v>264</v>
      </c>
      <c r="D1094" s="180" t="s">
        <v>8</v>
      </c>
      <c r="E1094" s="737" t="s">
        <v>259</v>
      </c>
      <c r="F1094" s="758"/>
      <c r="G1094" s="970"/>
      <c r="H1094" s="174" t="s">
        <v>264</v>
      </c>
    </row>
    <row r="1095" spans="1:8" hidden="1" x14ac:dyDescent="0.35">
      <c r="A1095" s="599">
        <f>A1094+1</f>
        <v>42738</v>
      </c>
      <c r="B1095" s="177" t="s">
        <v>264</v>
      </c>
      <c r="C1095" s="181" t="s">
        <v>8</v>
      </c>
      <c r="D1095" s="186" t="s">
        <v>259</v>
      </c>
      <c r="E1095" s="403" t="s">
        <v>7</v>
      </c>
      <c r="F1095" s="743"/>
      <c r="G1095" s="971"/>
      <c r="H1095" s="164"/>
    </row>
    <row r="1096" spans="1:8" hidden="1" x14ac:dyDescent="0.35">
      <c r="A1096" s="599">
        <f>A1095+1</f>
        <v>42739</v>
      </c>
      <c r="B1096" s="177" t="s">
        <v>8</v>
      </c>
      <c r="C1096" s="181" t="s">
        <v>259</v>
      </c>
      <c r="D1096" s="186" t="s">
        <v>7</v>
      </c>
      <c r="E1096" s="403" t="s">
        <v>264</v>
      </c>
      <c r="F1096" s="743"/>
      <c r="G1096" s="971"/>
      <c r="H1096" s="164"/>
    </row>
    <row r="1097" spans="1:8" hidden="1" x14ac:dyDescent="0.35">
      <c r="A1097" s="599">
        <f>A1096+1</f>
        <v>42740</v>
      </c>
      <c r="B1097" s="177" t="s">
        <v>259</v>
      </c>
      <c r="C1097" s="181" t="s">
        <v>7</v>
      </c>
      <c r="D1097" s="186" t="s">
        <v>264</v>
      </c>
      <c r="E1097" s="403" t="s">
        <v>8</v>
      </c>
      <c r="F1097" s="743"/>
      <c r="G1097" s="971"/>
      <c r="H1097" s="164"/>
    </row>
    <row r="1098" spans="1:8" ht="15" hidden="1" thickBot="1" x14ac:dyDescent="0.4">
      <c r="A1098" s="600">
        <f>A1097+1</f>
        <v>42741</v>
      </c>
      <c r="B1098" s="175" t="s">
        <v>7</v>
      </c>
      <c r="C1098" s="176" t="s">
        <v>264</v>
      </c>
      <c r="D1098" s="187" t="s">
        <v>8</v>
      </c>
      <c r="E1098" s="753" t="s">
        <v>259</v>
      </c>
      <c r="F1098" s="757"/>
      <c r="G1098" s="972"/>
      <c r="H1098" s="170"/>
    </row>
    <row r="1099" spans="1:8" ht="15" hidden="1" thickBot="1" x14ac:dyDescent="0.4">
      <c r="F1099" s="756"/>
    </row>
    <row r="1100" spans="1:8" hidden="1" x14ac:dyDescent="0.35">
      <c r="A1100" s="598">
        <f>A1098+3</f>
        <v>42744</v>
      </c>
      <c r="B1100" s="182" t="s">
        <v>264</v>
      </c>
      <c r="C1100" s="179" t="s">
        <v>8</v>
      </c>
      <c r="D1100" s="180" t="s">
        <v>259</v>
      </c>
      <c r="E1100" s="752" t="s">
        <v>7</v>
      </c>
      <c r="F1100" s="758"/>
      <c r="G1100" s="970"/>
      <c r="H1100" s="174" t="s">
        <v>259</v>
      </c>
    </row>
    <row r="1101" spans="1:8" hidden="1" x14ac:dyDescent="0.35">
      <c r="A1101" s="599">
        <f>A1100+1</f>
        <v>42745</v>
      </c>
      <c r="B1101" s="177" t="s">
        <v>8</v>
      </c>
      <c r="C1101" s="181" t="s">
        <v>259</v>
      </c>
      <c r="D1101" s="186" t="s">
        <v>7</v>
      </c>
      <c r="E1101" s="737" t="s">
        <v>264</v>
      </c>
      <c r="F1101" s="743"/>
      <c r="G1101" s="971"/>
      <c r="H1101" s="164"/>
    </row>
    <row r="1102" spans="1:8" hidden="1" x14ac:dyDescent="0.35">
      <c r="A1102" s="599">
        <f>A1101+1</f>
        <v>42746</v>
      </c>
      <c r="B1102" s="177" t="s">
        <v>259</v>
      </c>
      <c r="C1102" s="181" t="s">
        <v>7</v>
      </c>
      <c r="D1102" s="186" t="s">
        <v>264</v>
      </c>
      <c r="E1102" s="403" t="s">
        <v>8</v>
      </c>
      <c r="F1102" s="743"/>
      <c r="G1102" s="971"/>
      <c r="H1102" s="164"/>
    </row>
    <row r="1103" spans="1:8" hidden="1" x14ac:dyDescent="0.35">
      <c r="A1103" s="599">
        <f>A1102+1</f>
        <v>42747</v>
      </c>
      <c r="B1103" s="177" t="s">
        <v>7</v>
      </c>
      <c r="C1103" s="181" t="s">
        <v>264</v>
      </c>
      <c r="D1103" s="186" t="s">
        <v>8</v>
      </c>
      <c r="E1103" s="403" t="s">
        <v>259</v>
      </c>
      <c r="F1103" s="743"/>
      <c r="G1103" s="971"/>
      <c r="H1103" s="164"/>
    </row>
    <row r="1104" spans="1:8" ht="15" hidden="1" thickBot="1" x14ac:dyDescent="0.4">
      <c r="A1104" s="600">
        <f>A1103+1</f>
        <v>42748</v>
      </c>
      <c r="B1104" s="175" t="s">
        <v>264</v>
      </c>
      <c r="C1104" s="176" t="s">
        <v>8</v>
      </c>
      <c r="D1104" s="187" t="s">
        <v>259</v>
      </c>
      <c r="E1104" s="753" t="s">
        <v>7</v>
      </c>
      <c r="F1104" s="761"/>
      <c r="G1104" s="972"/>
      <c r="H1104" s="170"/>
    </row>
    <row r="1105" spans="1:8" ht="15" hidden="1" thickBot="1" x14ac:dyDescent="0.4"/>
    <row r="1106" spans="1:8" hidden="1" x14ac:dyDescent="0.35">
      <c r="A1106" s="598">
        <f>A1104+3</f>
        <v>42751</v>
      </c>
      <c r="B1106" s="182" t="s">
        <v>8</v>
      </c>
      <c r="C1106" s="179" t="s">
        <v>259</v>
      </c>
      <c r="D1106" s="180" t="s">
        <v>7</v>
      </c>
      <c r="E1106" s="752" t="s">
        <v>264</v>
      </c>
      <c r="F1106" s="760"/>
      <c r="G1106" s="970"/>
      <c r="H1106" s="174" t="s">
        <v>7</v>
      </c>
    </row>
    <row r="1107" spans="1:8" hidden="1" x14ac:dyDescent="0.35">
      <c r="A1107" s="599">
        <f>A1106+1</f>
        <v>42752</v>
      </c>
      <c r="B1107" s="177" t="s">
        <v>259</v>
      </c>
      <c r="C1107" s="181" t="s">
        <v>7</v>
      </c>
      <c r="D1107" s="186" t="s">
        <v>264</v>
      </c>
      <c r="E1107" s="403" t="s">
        <v>8</v>
      </c>
      <c r="F1107" s="743"/>
      <c r="G1107" s="971"/>
      <c r="H1107" s="164"/>
    </row>
    <row r="1108" spans="1:8" hidden="1" x14ac:dyDescent="0.35">
      <c r="A1108" s="599">
        <f>A1107+1</f>
        <v>42753</v>
      </c>
      <c r="B1108" s="177" t="s">
        <v>7</v>
      </c>
      <c r="C1108" s="181" t="s">
        <v>264</v>
      </c>
      <c r="D1108" s="186" t="s">
        <v>8</v>
      </c>
      <c r="E1108" s="403" t="s">
        <v>259</v>
      </c>
      <c r="F1108" s="743"/>
      <c r="G1108" s="971"/>
      <c r="H1108" s="164"/>
    </row>
    <row r="1109" spans="1:8" hidden="1" x14ac:dyDescent="0.35">
      <c r="A1109" s="599">
        <f>A1108+1</f>
        <v>42754</v>
      </c>
      <c r="B1109" s="177" t="s">
        <v>264</v>
      </c>
      <c r="C1109" s="181" t="s">
        <v>8</v>
      </c>
      <c r="D1109" s="186" t="s">
        <v>259</v>
      </c>
      <c r="E1109" s="403" t="s">
        <v>7</v>
      </c>
      <c r="F1109" s="743"/>
      <c r="G1109" s="971"/>
      <c r="H1109" s="164"/>
    </row>
    <row r="1110" spans="1:8" ht="15" hidden="1" thickBot="1" x14ac:dyDescent="0.4">
      <c r="A1110" s="600">
        <f>A1109+1</f>
        <v>42755</v>
      </c>
      <c r="B1110" s="175" t="s">
        <v>8</v>
      </c>
      <c r="C1110" s="176" t="s">
        <v>259</v>
      </c>
      <c r="D1110" s="187" t="s">
        <v>7</v>
      </c>
      <c r="E1110" s="753" t="s">
        <v>264</v>
      </c>
      <c r="F1110" s="761"/>
      <c r="G1110" s="988"/>
      <c r="H1110" s="170"/>
    </row>
    <row r="1111" spans="1:8" ht="15" hidden="1" thickBot="1" x14ac:dyDescent="0.4"/>
    <row r="1112" spans="1:8" hidden="1" x14ac:dyDescent="0.35">
      <c r="A1112" s="598">
        <f>A1110+3</f>
        <v>42758</v>
      </c>
      <c r="B1112" s="182" t="s">
        <v>259</v>
      </c>
      <c r="C1112" s="179" t="s">
        <v>7</v>
      </c>
      <c r="D1112" s="180" t="s">
        <v>264</v>
      </c>
      <c r="E1112" s="752" t="s">
        <v>8</v>
      </c>
      <c r="F1112" s="760"/>
      <c r="G1112" s="970"/>
      <c r="H1112" s="174" t="s">
        <v>8</v>
      </c>
    </row>
    <row r="1113" spans="1:8" hidden="1" x14ac:dyDescent="0.35">
      <c r="A1113" s="599">
        <f>A1112+1</f>
        <v>42759</v>
      </c>
      <c r="B1113" s="177" t="s">
        <v>7</v>
      </c>
      <c r="C1113" s="181" t="s">
        <v>264</v>
      </c>
      <c r="D1113" s="186" t="s">
        <v>8</v>
      </c>
      <c r="E1113" s="403" t="s">
        <v>259</v>
      </c>
      <c r="F1113" s="743"/>
      <c r="G1113" s="971"/>
      <c r="H1113" s="164"/>
    </row>
    <row r="1114" spans="1:8" hidden="1" x14ac:dyDescent="0.35">
      <c r="A1114" s="599">
        <f>A1113+1</f>
        <v>42760</v>
      </c>
      <c r="B1114" s="177" t="s">
        <v>264</v>
      </c>
      <c r="C1114" s="181" t="s">
        <v>8</v>
      </c>
      <c r="D1114" s="186" t="s">
        <v>259</v>
      </c>
      <c r="E1114" s="403" t="s">
        <v>7</v>
      </c>
      <c r="F1114" s="743"/>
      <c r="G1114" s="971"/>
      <c r="H1114" s="164"/>
    </row>
    <row r="1115" spans="1:8" hidden="1" x14ac:dyDescent="0.35">
      <c r="A1115" s="599">
        <f>A1114+1</f>
        <v>42761</v>
      </c>
      <c r="B1115" s="177" t="s">
        <v>8</v>
      </c>
      <c r="C1115" s="181" t="s">
        <v>259</v>
      </c>
      <c r="D1115" s="186" t="s">
        <v>7</v>
      </c>
      <c r="E1115" s="403" t="s">
        <v>264</v>
      </c>
      <c r="F1115" s="743"/>
      <c r="G1115" s="971"/>
      <c r="H1115" s="164"/>
    </row>
    <row r="1116" spans="1:8" ht="15" hidden="1" thickBot="1" x14ac:dyDescent="0.4">
      <c r="A1116" s="600">
        <f>A1115+1</f>
        <v>42762</v>
      </c>
      <c r="B1116" s="175" t="s">
        <v>259</v>
      </c>
      <c r="C1116" s="176" t="s">
        <v>7</v>
      </c>
      <c r="D1116" s="187" t="s">
        <v>264</v>
      </c>
      <c r="E1116" s="753" t="s">
        <v>8</v>
      </c>
      <c r="F1116" s="761"/>
      <c r="G1116" s="988"/>
      <c r="H1116" s="170"/>
    </row>
    <row r="1117" spans="1:8" ht="15" hidden="1" thickBot="1" x14ac:dyDescent="0.4"/>
    <row r="1118" spans="1:8" hidden="1" x14ac:dyDescent="0.35">
      <c r="A1118" s="598">
        <f>A1116+3</f>
        <v>42765</v>
      </c>
      <c r="B1118" s="182" t="s">
        <v>7</v>
      </c>
      <c r="C1118" s="179" t="s">
        <v>264</v>
      </c>
      <c r="D1118" s="180" t="s">
        <v>8</v>
      </c>
      <c r="E1118" s="752" t="s">
        <v>259</v>
      </c>
      <c r="F1118" s="760"/>
      <c r="G1118" s="970"/>
      <c r="H1118" s="174" t="s">
        <v>264</v>
      </c>
    </row>
    <row r="1119" spans="1:8" hidden="1" x14ac:dyDescent="0.35">
      <c r="A1119" s="599">
        <f>A1118+1</f>
        <v>42766</v>
      </c>
      <c r="B1119" s="177" t="s">
        <v>264</v>
      </c>
      <c r="C1119" s="181" t="s">
        <v>8</v>
      </c>
      <c r="D1119" s="186" t="s">
        <v>259</v>
      </c>
      <c r="E1119" s="403" t="s">
        <v>7</v>
      </c>
      <c r="F1119" s="743"/>
      <c r="G1119" s="971"/>
      <c r="H1119" s="164"/>
    </row>
    <row r="1120" spans="1:8" hidden="1" x14ac:dyDescent="0.35">
      <c r="A1120" s="599">
        <f>A1119+1</f>
        <v>42767</v>
      </c>
      <c r="B1120" s="177" t="s">
        <v>8</v>
      </c>
      <c r="C1120" s="181" t="s">
        <v>259</v>
      </c>
      <c r="D1120" s="186" t="s">
        <v>7</v>
      </c>
      <c r="E1120" s="403" t="s">
        <v>264</v>
      </c>
      <c r="F1120" s="743"/>
      <c r="G1120" s="971"/>
      <c r="H1120" s="164"/>
    </row>
    <row r="1121" spans="1:8" hidden="1" x14ac:dyDescent="0.35">
      <c r="A1121" s="599">
        <f>A1120+1</f>
        <v>42768</v>
      </c>
      <c r="B1121" s="177" t="s">
        <v>259</v>
      </c>
      <c r="C1121" s="181" t="s">
        <v>7</v>
      </c>
      <c r="D1121" s="186" t="s">
        <v>264</v>
      </c>
      <c r="E1121" s="403" t="s">
        <v>8</v>
      </c>
      <c r="F1121" s="743"/>
      <c r="G1121" s="971"/>
      <c r="H1121" s="164"/>
    </row>
    <row r="1122" spans="1:8" ht="15" hidden="1" thickBot="1" x14ac:dyDescent="0.4">
      <c r="A1122" s="600">
        <f>A1121+1</f>
        <v>42769</v>
      </c>
      <c r="B1122" s="175" t="s">
        <v>7</v>
      </c>
      <c r="C1122" s="176" t="s">
        <v>264</v>
      </c>
      <c r="D1122" s="187" t="s">
        <v>8</v>
      </c>
      <c r="E1122" s="753" t="s">
        <v>259</v>
      </c>
      <c r="F1122" s="757" t="s">
        <v>276</v>
      </c>
      <c r="G1122" s="972"/>
      <c r="H1122" s="170"/>
    </row>
    <row r="1123" spans="1:8" ht="15" hidden="1" thickBot="1" x14ac:dyDescent="0.4">
      <c r="F1123" s="756"/>
    </row>
    <row r="1124" spans="1:8" hidden="1" x14ac:dyDescent="0.35">
      <c r="A1124" s="598">
        <f>A1122+3</f>
        <v>42772</v>
      </c>
      <c r="B1124" s="182" t="s">
        <v>264</v>
      </c>
      <c r="C1124" s="179" t="s">
        <v>8</v>
      </c>
      <c r="D1124" s="180" t="s">
        <v>259</v>
      </c>
      <c r="E1124" s="752" t="s">
        <v>276</v>
      </c>
      <c r="F1124" s="758" t="s">
        <v>7</v>
      </c>
      <c r="G1124" s="970"/>
      <c r="H1124" s="174" t="s">
        <v>259</v>
      </c>
    </row>
    <row r="1125" spans="1:8" hidden="1" x14ac:dyDescent="0.35">
      <c r="A1125" s="599">
        <f>A1124+1</f>
        <v>42773</v>
      </c>
      <c r="B1125" s="177" t="s">
        <v>8</v>
      </c>
      <c r="C1125" s="181" t="s">
        <v>259</v>
      </c>
      <c r="D1125" s="186" t="s">
        <v>7</v>
      </c>
      <c r="E1125" s="737" t="s">
        <v>276</v>
      </c>
      <c r="F1125" s="743" t="s">
        <v>264</v>
      </c>
      <c r="G1125" s="971"/>
      <c r="H1125" s="164"/>
    </row>
    <row r="1126" spans="1:8" hidden="1" x14ac:dyDescent="0.35">
      <c r="A1126" s="599">
        <f>A1125+1</f>
        <v>42774</v>
      </c>
      <c r="B1126" s="177" t="s">
        <v>259</v>
      </c>
      <c r="C1126" s="181" t="s">
        <v>7</v>
      </c>
      <c r="D1126" s="186" t="s">
        <v>264</v>
      </c>
      <c r="E1126" s="403" t="s">
        <v>276</v>
      </c>
      <c r="F1126" s="743" t="s">
        <v>8</v>
      </c>
      <c r="G1126" s="971"/>
      <c r="H1126" s="164"/>
    </row>
    <row r="1127" spans="1:8" hidden="1" x14ac:dyDescent="0.35">
      <c r="A1127" s="599">
        <f>A1126+1</f>
        <v>42775</v>
      </c>
      <c r="B1127" s="177" t="s">
        <v>7</v>
      </c>
      <c r="C1127" s="181" t="s">
        <v>264</v>
      </c>
      <c r="D1127" s="186" t="s">
        <v>8</v>
      </c>
      <c r="E1127" s="403" t="s">
        <v>276</v>
      </c>
      <c r="F1127" s="743" t="s">
        <v>259</v>
      </c>
      <c r="G1127" s="971"/>
      <c r="H1127" s="164"/>
    </row>
    <row r="1128" spans="1:8" ht="15" hidden="1" thickBot="1" x14ac:dyDescent="0.4">
      <c r="A1128" s="600">
        <f>A1127+1</f>
        <v>42776</v>
      </c>
      <c r="B1128" s="175" t="s">
        <v>264</v>
      </c>
      <c r="C1128" s="176" t="s">
        <v>8</v>
      </c>
      <c r="D1128" s="187" t="s">
        <v>259</v>
      </c>
      <c r="E1128" s="753" t="s">
        <v>276</v>
      </c>
      <c r="F1128" s="761" t="s">
        <v>7</v>
      </c>
      <c r="G1128" s="972"/>
      <c r="H1128" s="170"/>
    </row>
    <row r="1129" spans="1:8" ht="15" hidden="1" thickBot="1" x14ac:dyDescent="0.4"/>
    <row r="1130" spans="1:8" hidden="1" x14ac:dyDescent="0.35">
      <c r="A1130" s="598">
        <f>A1128+3</f>
        <v>42779</v>
      </c>
      <c r="B1130" s="182" t="s">
        <v>8</v>
      </c>
      <c r="C1130" s="179" t="s">
        <v>259</v>
      </c>
      <c r="D1130" s="180" t="s">
        <v>7</v>
      </c>
      <c r="E1130" s="752" t="s">
        <v>276</v>
      </c>
      <c r="F1130" s="760" t="s">
        <v>264</v>
      </c>
      <c r="G1130" s="970"/>
      <c r="H1130" s="174" t="s">
        <v>7</v>
      </c>
    </row>
    <row r="1131" spans="1:8" hidden="1" x14ac:dyDescent="0.35">
      <c r="A1131" s="599">
        <f>A1130+1</f>
        <v>42780</v>
      </c>
      <c r="B1131" s="177" t="s">
        <v>259</v>
      </c>
      <c r="C1131" s="181" t="s">
        <v>7</v>
      </c>
      <c r="D1131" s="186" t="s">
        <v>264</v>
      </c>
      <c r="E1131" s="403" t="s">
        <v>276</v>
      </c>
      <c r="F1131" s="743" t="s">
        <v>8</v>
      </c>
      <c r="G1131" s="971"/>
      <c r="H1131" s="164"/>
    </row>
    <row r="1132" spans="1:8" hidden="1" x14ac:dyDescent="0.35">
      <c r="A1132" s="599">
        <f>A1131+1</f>
        <v>42781</v>
      </c>
      <c r="B1132" s="177" t="s">
        <v>7</v>
      </c>
      <c r="C1132" s="181" t="s">
        <v>264</v>
      </c>
      <c r="D1132" s="186" t="s">
        <v>8</v>
      </c>
      <c r="E1132" s="403" t="s">
        <v>276</v>
      </c>
      <c r="F1132" s="743" t="s">
        <v>259</v>
      </c>
      <c r="G1132" s="971"/>
      <c r="H1132" s="164"/>
    </row>
    <row r="1133" spans="1:8" hidden="1" x14ac:dyDescent="0.35">
      <c r="A1133" s="599">
        <f>A1132+1</f>
        <v>42782</v>
      </c>
      <c r="B1133" s="177" t="s">
        <v>264</v>
      </c>
      <c r="C1133" s="181" t="s">
        <v>8</v>
      </c>
      <c r="D1133" s="186" t="s">
        <v>259</v>
      </c>
      <c r="E1133" s="403" t="s">
        <v>276</v>
      </c>
      <c r="F1133" s="743" t="s">
        <v>7</v>
      </c>
      <c r="G1133" s="971"/>
      <c r="H1133" s="164"/>
    </row>
    <row r="1134" spans="1:8" ht="15" hidden="1" thickBot="1" x14ac:dyDescent="0.4">
      <c r="A1134" s="600">
        <f>A1133+1</f>
        <v>42783</v>
      </c>
      <c r="B1134" s="175" t="s">
        <v>8</v>
      </c>
      <c r="C1134" s="176" t="s">
        <v>259</v>
      </c>
      <c r="D1134" s="187" t="s">
        <v>7</v>
      </c>
      <c r="E1134" s="753" t="s">
        <v>276</v>
      </c>
      <c r="F1134" s="761" t="s">
        <v>264</v>
      </c>
      <c r="G1134" s="988"/>
      <c r="H1134" s="170"/>
    </row>
    <row r="1135" spans="1:8" ht="15" hidden="1" thickBot="1" x14ac:dyDescent="0.4"/>
    <row r="1136" spans="1:8" hidden="1" x14ac:dyDescent="0.35">
      <c r="A1136" s="598">
        <f>A1134+3</f>
        <v>42786</v>
      </c>
      <c r="B1136" s="182" t="s">
        <v>259</v>
      </c>
      <c r="C1136" s="179" t="s">
        <v>7</v>
      </c>
      <c r="D1136" s="180" t="s">
        <v>264</v>
      </c>
      <c r="E1136" s="752" t="s">
        <v>276</v>
      </c>
      <c r="F1136" s="760" t="s">
        <v>8</v>
      </c>
      <c r="G1136" s="970"/>
      <c r="H1136" s="174" t="s">
        <v>8</v>
      </c>
    </row>
    <row r="1137" spans="1:8" hidden="1" x14ac:dyDescent="0.35">
      <c r="A1137" s="599">
        <f>A1136+1</f>
        <v>42787</v>
      </c>
      <c r="B1137" s="177" t="s">
        <v>7</v>
      </c>
      <c r="C1137" s="181" t="s">
        <v>264</v>
      </c>
      <c r="D1137" s="186" t="s">
        <v>276</v>
      </c>
      <c r="E1137" s="403" t="s">
        <v>8</v>
      </c>
      <c r="F1137" s="743" t="s">
        <v>259</v>
      </c>
      <c r="G1137" s="971"/>
      <c r="H1137" s="164"/>
    </row>
    <row r="1138" spans="1:8" hidden="1" x14ac:dyDescent="0.35">
      <c r="A1138" s="599">
        <f>A1137+1</f>
        <v>42788</v>
      </c>
      <c r="B1138" s="177" t="s">
        <v>264</v>
      </c>
      <c r="C1138" s="181" t="s">
        <v>276</v>
      </c>
      <c r="D1138" s="186" t="s">
        <v>8</v>
      </c>
      <c r="E1138" s="403" t="s">
        <v>259</v>
      </c>
      <c r="F1138" s="743" t="s">
        <v>7</v>
      </c>
      <c r="G1138" s="971"/>
      <c r="H1138" s="164"/>
    </row>
    <row r="1139" spans="1:8" hidden="1" x14ac:dyDescent="0.35">
      <c r="A1139" s="599">
        <f>A1138+1</f>
        <v>42789</v>
      </c>
      <c r="B1139" s="177" t="s">
        <v>276</v>
      </c>
      <c r="C1139" s="181" t="s">
        <v>8</v>
      </c>
      <c r="D1139" s="186" t="s">
        <v>259</v>
      </c>
      <c r="E1139" s="403" t="s">
        <v>7</v>
      </c>
      <c r="F1139" s="743" t="s">
        <v>264</v>
      </c>
      <c r="G1139" s="971"/>
      <c r="H1139" s="164"/>
    </row>
    <row r="1140" spans="1:8" ht="15" hidden="1" thickBot="1" x14ac:dyDescent="0.4">
      <c r="A1140" s="600">
        <f>A1139+1</f>
        <v>42790</v>
      </c>
      <c r="B1140" s="175" t="s">
        <v>8</v>
      </c>
      <c r="C1140" s="176" t="s">
        <v>259</v>
      </c>
      <c r="D1140" s="187" t="s">
        <v>7</v>
      </c>
      <c r="E1140" s="753" t="s">
        <v>264</v>
      </c>
      <c r="F1140" s="761" t="s">
        <v>276</v>
      </c>
      <c r="G1140" s="988"/>
      <c r="H1140" s="170"/>
    </row>
    <row r="1141" spans="1:8" ht="15" hidden="1" thickBot="1" x14ac:dyDescent="0.4"/>
    <row r="1142" spans="1:8" hidden="1" x14ac:dyDescent="0.35">
      <c r="A1142" s="598">
        <f>A1140+3</f>
        <v>42793</v>
      </c>
      <c r="B1142" s="182" t="s">
        <v>259</v>
      </c>
      <c r="C1142" s="179" t="s">
        <v>7</v>
      </c>
      <c r="D1142" s="180" t="s">
        <v>264</v>
      </c>
      <c r="E1142" s="752" t="s">
        <v>276</v>
      </c>
      <c r="F1142" s="760" t="s">
        <v>8</v>
      </c>
      <c r="G1142" s="970"/>
      <c r="H1142" s="174" t="s">
        <v>264</v>
      </c>
    </row>
    <row r="1143" spans="1:8" hidden="1" x14ac:dyDescent="0.35">
      <c r="A1143" s="599">
        <f>A1142+1</f>
        <v>42794</v>
      </c>
      <c r="B1143" s="177" t="s">
        <v>7</v>
      </c>
      <c r="C1143" s="181" t="s">
        <v>264</v>
      </c>
      <c r="D1143" s="186" t="s">
        <v>276</v>
      </c>
      <c r="E1143" s="403" t="s">
        <v>8</v>
      </c>
      <c r="F1143" s="743" t="s">
        <v>259</v>
      </c>
      <c r="G1143" s="971"/>
      <c r="H1143" s="164"/>
    </row>
    <row r="1144" spans="1:8" hidden="1" x14ac:dyDescent="0.35">
      <c r="A1144" s="599">
        <f>A1143+1</f>
        <v>42795</v>
      </c>
      <c r="B1144" s="177" t="s">
        <v>264</v>
      </c>
      <c r="C1144" s="181" t="s">
        <v>276</v>
      </c>
      <c r="D1144" s="186" t="s">
        <v>8</v>
      </c>
      <c r="E1144" s="403" t="s">
        <v>259</v>
      </c>
      <c r="F1144" s="743" t="s">
        <v>7</v>
      </c>
      <c r="G1144" s="971"/>
      <c r="H1144" s="164"/>
    </row>
    <row r="1145" spans="1:8" hidden="1" x14ac:dyDescent="0.35">
      <c r="A1145" s="599">
        <f>A1144+1</f>
        <v>42796</v>
      </c>
      <c r="B1145" s="177" t="s">
        <v>276</v>
      </c>
      <c r="C1145" s="181" t="s">
        <v>8</v>
      </c>
      <c r="D1145" s="186" t="s">
        <v>259</v>
      </c>
      <c r="E1145" s="403" t="s">
        <v>7</v>
      </c>
      <c r="F1145" s="743" t="s">
        <v>264</v>
      </c>
      <c r="G1145" s="971"/>
      <c r="H1145" s="164"/>
    </row>
    <row r="1146" spans="1:8" ht="15" hidden="1" thickBot="1" x14ac:dyDescent="0.4">
      <c r="A1146" s="600">
        <f>A1145+1</f>
        <v>42797</v>
      </c>
      <c r="B1146" s="175" t="s">
        <v>8</v>
      </c>
      <c r="C1146" s="176" t="s">
        <v>259</v>
      </c>
      <c r="D1146" s="187" t="s">
        <v>7</v>
      </c>
      <c r="E1146" s="753" t="s">
        <v>264</v>
      </c>
      <c r="F1146" s="757" t="s">
        <v>276</v>
      </c>
      <c r="G1146" s="972"/>
      <c r="H1146" s="170"/>
    </row>
    <row r="1147" spans="1:8" ht="15" hidden="1" thickBot="1" x14ac:dyDescent="0.4">
      <c r="F1147" s="756"/>
    </row>
    <row r="1148" spans="1:8" hidden="1" x14ac:dyDescent="0.35">
      <c r="A1148" s="598">
        <f>A1146+3</f>
        <v>42800</v>
      </c>
      <c r="B1148" s="182" t="s">
        <v>259</v>
      </c>
      <c r="C1148" s="179" t="s">
        <v>7</v>
      </c>
      <c r="D1148" s="180" t="s">
        <v>264</v>
      </c>
      <c r="E1148" s="752" t="s">
        <v>276</v>
      </c>
      <c r="F1148" s="758" t="s">
        <v>8</v>
      </c>
      <c r="G1148" s="970"/>
      <c r="H1148" s="174" t="s">
        <v>259</v>
      </c>
    </row>
    <row r="1149" spans="1:8" hidden="1" x14ac:dyDescent="0.35">
      <c r="A1149" s="599">
        <f>A1148+1</f>
        <v>42801</v>
      </c>
      <c r="B1149" s="177" t="s">
        <v>7</v>
      </c>
      <c r="C1149" s="181" t="s">
        <v>264</v>
      </c>
      <c r="D1149" s="186" t="s">
        <v>276</v>
      </c>
      <c r="E1149" s="737" t="s">
        <v>8</v>
      </c>
      <c r="F1149" s="743" t="s">
        <v>259</v>
      </c>
      <c r="G1149" s="971"/>
      <c r="H1149" s="164"/>
    </row>
    <row r="1150" spans="1:8" hidden="1" x14ac:dyDescent="0.35">
      <c r="A1150" s="599">
        <f>A1149+1</f>
        <v>42802</v>
      </c>
      <c r="B1150" s="177" t="s">
        <v>264</v>
      </c>
      <c r="C1150" s="181" t="s">
        <v>276</v>
      </c>
      <c r="D1150" s="186" t="s">
        <v>8</v>
      </c>
      <c r="E1150" s="403" t="s">
        <v>259</v>
      </c>
      <c r="F1150" s="743" t="s">
        <v>7</v>
      </c>
      <c r="G1150" s="971"/>
      <c r="H1150" s="164"/>
    </row>
    <row r="1151" spans="1:8" hidden="1" x14ac:dyDescent="0.35">
      <c r="A1151" s="599">
        <f>A1150+1</f>
        <v>42803</v>
      </c>
      <c r="B1151" s="177" t="s">
        <v>276</v>
      </c>
      <c r="C1151" s="181" t="s">
        <v>8</v>
      </c>
      <c r="D1151" s="186" t="s">
        <v>259</v>
      </c>
      <c r="E1151" s="403" t="s">
        <v>7</v>
      </c>
      <c r="F1151" s="743" t="s">
        <v>264</v>
      </c>
      <c r="G1151" s="971" t="s">
        <v>75</v>
      </c>
      <c r="H1151" s="164"/>
    </row>
    <row r="1152" spans="1:8" ht="15" hidden="1" thickBot="1" x14ac:dyDescent="0.4">
      <c r="A1152" s="600">
        <f>A1151+1</f>
        <v>42804</v>
      </c>
      <c r="B1152" s="175" t="s">
        <v>8</v>
      </c>
      <c r="C1152" s="176" t="s">
        <v>259</v>
      </c>
      <c r="D1152" s="187" t="s">
        <v>7</v>
      </c>
      <c r="E1152" s="753" t="s">
        <v>264</v>
      </c>
      <c r="F1152" s="761" t="s">
        <v>276</v>
      </c>
      <c r="G1152" s="972" t="s">
        <v>75</v>
      </c>
      <c r="H1152" s="170"/>
    </row>
    <row r="1153" spans="1:8" ht="15" hidden="1" thickBot="1" x14ac:dyDescent="0.4"/>
    <row r="1154" spans="1:8" hidden="1" x14ac:dyDescent="0.35">
      <c r="A1154" s="598">
        <f>A1152+3</f>
        <v>42807</v>
      </c>
      <c r="B1154" s="182" t="s">
        <v>259</v>
      </c>
      <c r="C1154" s="179" t="s">
        <v>7</v>
      </c>
      <c r="D1154" s="180" t="s">
        <v>264</v>
      </c>
      <c r="E1154" s="752" t="s">
        <v>276</v>
      </c>
      <c r="F1154" s="760" t="s">
        <v>8</v>
      </c>
      <c r="G1154" s="970"/>
      <c r="H1154" s="174" t="s">
        <v>7</v>
      </c>
    </row>
    <row r="1155" spans="1:8" hidden="1" x14ac:dyDescent="0.35">
      <c r="A1155" s="599">
        <f>A1154+1</f>
        <v>42808</v>
      </c>
      <c r="B1155" s="177" t="s">
        <v>7</v>
      </c>
      <c r="C1155" s="181" t="s">
        <v>264</v>
      </c>
      <c r="D1155" s="186" t="s">
        <v>276</v>
      </c>
      <c r="E1155" s="403" t="s">
        <v>8</v>
      </c>
      <c r="F1155" s="743" t="s">
        <v>259</v>
      </c>
      <c r="G1155" s="971"/>
      <c r="H1155" s="164"/>
    </row>
    <row r="1156" spans="1:8" hidden="1" x14ac:dyDescent="0.35">
      <c r="A1156" s="599">
        <f>A1155+1</f>
        <v>42809</v>
      </c>
      <c r="B1156" s="177" t="s">
        <v>264</v>
      </c>
      <c r="C1156" s="181" t="s">
        <v>276</v>
      </c>
      <c r="D1156" s="186" t="s">
        <v>8</v>
      </c>
      <c r="E1156" s="403" t="s">
        <v>259</v>
      </c>
      <c r="F1156" s="743" t="s">
        <v>7</v>
      </c>
      <c r="G1156" s="977"/>
      <c r="H1156" s="164"/>
    </row>
    <row r="1157" spans="1:8" hidden="1" x14ac:dyDescent="0.35">
      <c r="A1157" s="599">
        <f>A1156+1</f>
        <v>42810</v>
      </c>
      <c r="B1157" s="1793" t="s">
        <v>306</v>
      </c>
      <c r="C1157" s="1794"/>
      <c r="D1157" s="1794"/>
      <c r="E1157" s="1794"/>
      <c r="F1157" s="1795"/>
      <c r="G1157" s="977"/>
      <c r="H1157" s="164"/>
    </row>
    <row r="1158" spans="1:8" ht="15" hidden="1" thickBot="1" x14ac:dyDescent="0.4">
      <c r="A1158" s="600">
        <f>A1157+1</f>
        <v>42811</v>
      </c>
      <c r="B1158" s="1796"/>
      <c r="C1158" s="1797"/>
      <c r="D1158" s="1797"/>
      <c r="E1158" s="1797"/>
      <c r="F1158" s="1798"/>
      <c r="G1158" s="989"/>
      <c r="H1158" s="170"/>
    </row>
    <row r="1159" spans="1:8" ht="15" hidden="1" thickBot="1" x14ac:dyDescent="0.4"/>
    <row r="1160" spans="1:8" hidden="1" x14ac:dyDescent="0.35">
      <c r="A1160" s="598">
        <f>A1158+3</f>
        <v>42814</v>
      </c>
      <c r="B1160" s="182" t="s">
        <v>259</v>
      </c>
      <c r="C1160" s="179" t="s">
        <v>7</v>
      </c>
      <c r="D1160" s="180" t="s">
        <v>264</v>
      </c>
      <c r="E1160" s="752" t="s">
        <v>276</v>
      </c>
      <c r="F1160" s="760" t="s">
        <v>8</v>
      </c>
      <c r="G1160" s="970"/>
      <c r="H1160" s="174" t="s">
        <v>8</v>
      </c>
    </row>
    <row r="1161" spans="1:8" hidden="1" x14ac:dyDescent="0.35">
      <c r="A1161" s="599">
        <f>A1160+1</f>
        <v>42815</v>
      </c>
      <c r="B1161" s="177" t="s">
        <v>7</v>
      </c>
      <c r="C1161" s="181" t="s">
        <v>264</v>
      </c>
      <c r="D1161" s="186" t="s">
        <v>276</v>
      </c>
      <c r="E1161" s="403" t="s">
        <v>8</v>
      </c>
      <c r="F1161" s="743" t="s">
        <v>259</v>
      </c>
      <c r="G1161" s="971"/>
      <c r="H1161" s="164"/>
    </row>
    <row r="1162" spans="1:8" hidden="1" x14ac:dyDescent="0.35">
      <c r="A1162" s="599">
        <f>A1161+1</f>
        <v>42816</v>
      </c>
      <c r="B1162" s="177" t="s">
        <v>264</v>
      </c>
      <c r="C1162" s="181" t="s">
        <v>276</v>
      </c>
      <c r="D1162" s="186" t="s">
        <v>8</v>
      </c>
      <c r="E1162" s="403" t="s">
        <v>259</v>
      </c>
      <c r="F1162" s="743" t="s">
        <v>7</v>
      </c>
      <c r="G1162" s="971"/>
      <c r="H1162" s="164"/>
    </row>
    <row r="1163" spans="1:8" hidden="1" x14ac:dyDescent="0.35">
      <c r="A1163" s="599">
        <f>A1162+1</f>
        <v>42817</v>
      </c>
      <c r="B1163" s="177" t="s">
        <v>276</v>
      </c>
      <c r="C1163" s="181" t="s">
        <v>8</v>
      </c>
      <c r="D1163" s="186" t="s">
        <v>259</v>
      </c>
      <c r="E1163" s="403" t="s">
        <v>7</v>
      </c>
      <c r="F1163" s="743" t="s">
        <v>264</v>
      </c>
      <c r="G1163" s="971"/>
      <c r="H1163" s="164"/>
    </row>
    <row r="1164" spans="1:8" ht="15" hidden="1" thickBot="1" x14ac:dyDescent="0.4">
      <c r="A1164" s="600">
        <f>A1163+1</f>
        <v>42818</v>
      </c>
      <c r="B1164" s="175" t="s">
        <v>8</v>
      </c>
      <c r="C1164" s="176" t="s">
        <v>259</v>
      </c>
      <c r="D1164" s="187" t="s">
        <v>7</v>
      </c>
      <c r="E1164" s="753" t="s">
        <v>264</v>
      </c>
      <c r="F1164" s="761" t="s">
        <v>276</v>
      </c>
      <c r="G1164" s="988"/>
      <c r="H1164" s="170"/>
    </row>
    <row r="1165" spans="1:8" ht="15" hidden="1" thickBot="1" x14ac:dyDescent="0.4"/>
    <row r="1166" spans="1:8" hidden="1" x14ac:dyDescent="0.35">
      <c r="A1166" s="598">
        <f>A1164+3</f>
        <v>42821</v>
      </c>
      <c r="B1166" s="182" t="s">
        <v>259</v>
      </c>
      <c r="C1166" s="179" t="s">
        <v>7</v>
      </c>
      <c r="D1166" s="180" t="s">
        <v>264</v>
      </c>
      <c r="E1166" s="752" t="s">
        <v>276</v>
      </c>
      <c r="F1166" s="760" t="s">
        <v>8</v>
      </c>
      <c r="G1166" s="970" t="s">
        <v>128</v>
      </c>
      <c r="H1166" s="174" t="s">
        <v>264</v>
      </c>
    </row>
    <row r="1167" spans="1:8" hidden="1" x14ac:dyDescent="0.35">
      <c r="A1167" s="599">
        <f>A1166+1</f>
        <v>42822</v>
      </c>
      <c r="B1167" s="177" t="s">
        <v>7</v>
      </c>
      <c r="C1167" s="181" t="s">
        <v>264</v>
      </c>
      <c r="D1167" s="186" t="s">
        <v>276</v>
      </c>
      <c r="E1167" s="737" t="s">
        <v>8</v>
      </c>
      <c r="F1167" s="758" t="s">
        <v>259</v>
      </c>
      <c r="G1167" s="971" t="s">
        <v>128</v>
      </c>
      <c r="H1167" s="164"/>
    </row>
    <row r="1168" spans="1:8" hidden="1" x14ac:dyDescent="0.35">
      <c r="A1168" s="599">
        <f>A1167+1</f>
        <v>42823</v>
      </c>
      <c r="B1168" s="177" t="s">
        <v>264</v>
      </c>
      <c r="C1168" s="181" t="s">
        <v>276</v>
      </c>
      <c r="D1168" s="186" t="s">
        <v>8</v>
      </c>
      <c r="E1168" s="403" t="s">
        <v>259</v>
      </c>
      <c r="F1168" s="743" t="s">
        <v>7</v>
      </c>
      <c r="G1168" s="971" t="s">
        <v>128</v>
      </c>
      <c r="H1168" s="164"/>
    </row>
    <row r="1169" spans="1:8" hidden="1" x14ac:dyDescent="0.35">
      <c r="A1169" s="599">
        <f>A1168+1</f>
        <v>42824</v>
      </c>
      <c r="B1169" s="177" t="s">
        <v>276</v>
      </c>
      <c r="C1169" s="181" t="s">
        <v>8</v>
      </c>
      <c r="D1169" s="186" t="s">
        <v>259</v>
      </c>
      <c r="E1169" s="403" t="s">
        <v>7</v>
      </c>
      <c r="F1169" s="743" t="s">
        <v>264</v>
      </c>
      <c r="G1169" s="971" t="s">
        <v>308</v>
      </c>
      <c r="H1169" s="164"/>
    </row>
    <row r="1170" spans="1:8" ht="15" hidden="1" thickBot="1" x14ac:dyDescent="0.4">
      <c r="A1170" s="600">
        <f>A1169+1</f>
        <v>42825</v>
      </c>
      <c r="B1170" s="175" t="s">
        <v>8</v>
      </c>
      <c r="C1170" s="176" t="s">
        <v>259</v>
      </c>
      <c r="D1170" s="187" t="s">
        <v>7</v>
      </c>
      <c r="E1170" s="753" t="s">
        <v>264</v>
      </c>
      <c r="F1170" s="757" t="s">
        <v>276</v>
      </c>
      <c r="G1170" s="972" t="s">
        <v>308</v>
      </c>
      <c r="H1170" s="170"/>
    </row>
    <row r="1171" spans="1:8" ht="15" hidden="1" thickBot="1" x14ac:dyDescent="0.4">
      <c r="F1171" s="756"/>
    </row>
    <row r="1172" spans="1:8" hidden="1" x14ac:dyDescent="0.35">
      <c r="A1172" s="598">
        <f>A1170+3</f>
        <v>42828</v>
      </c>
      <c r="B1172" s="182" t="s">
        <v>259</v>
      </c>
      <c r="C1172" s="179" t="s">
        <v>7</v>
      </c>
      <c r="D1172" s="180" t="s">
        <v>264</v>
      </c>
      <c r="E1172" s="752" t="s">
        <v>276</v>
      </c>
      <c r="F1172" s="758" t="s">
        <v>8</v>
      </c>
      <c r="G1172" s="970" t="s">
        <v>130</v>
      </c>
      <c r="H1172" s="174" t="s">
        <v>276</v>
      </c>
    </row>
    <row r="1173" spans="1:8" hidden="1" x14ac:dyDescent="0.35">
      <c r="A1173" s="599">
        <f>A1172+1</f>
        <v>42829</v>
      </c>
      <c r="B1173" s="177" t="s">
        <v>7</v>
      </c>
      <c r="C1173" s="181" t="s">
        <v>264</v>
      </c>
      <c r="D1173" s="186" t="s">
        <v>276</v>
      </c>
      <c r="E1173" s="737" t="s">
        <v>8</v>
      </c>
      <c r="F1173" s="743" t="s">
        <v>259</v>
      </c>
      <c r="G1173" s="971"/>
      <c r="H1173" s="164"/>
    </row>
    <row r="1174" spans="1:8" hidden="1" x14ac:dyDescent="0.35">
      <c r="A1174" s="599">
        <f>A1173+1</f>
        <v>42830</v>
      </c>
      <c r="B1174" s="177" t="s">
        <v>264</v>
      </c>
      <c r="C1174" s="181" t="s">
        <v>276</v>
      </c>
      <c r="D1174" s="186" t="s">
        <v>8</v>
      </c>
      <c r="E1174" s="403" t="s">
        <v>259</v>
      </c>
      <c r="F1174" s="743" t="s">
        <v>7</v>
      </c>
      <c r="G1174" s="971"/>
      <c r="H1174" s="164"/>
    </row>
    <row r="1175" spans="1:8" hidden="1" x14ac:dyDescent="0.35">
      <c r="A1175" s="599">
        <f>A1174+1</f>
        <v>42831</v>
      </c>
      <c r="B1175" s="177" t="s">
        <v>276</v>
      </c>
      <c r="C1175" s="181" t="s">
        <v>8</v>
      </c>
      <c r="D1175" s="186" t="s">
        <v>259</v>
      </c>
      <c r="E1175" s="403" t="s">
        <v>7</v>
      </c>
      <c r="F1175" s="743" t="s">
        <v>264</v>
      </c>
      <c r="G1175" s="971"/>
      <c r="H1175" s="164"/>
    </row>
    <row r="1176" spans="1:8" ht="15" hidden="1" thickBot="1" x14ac:dyDescent="0.4">
      <c r="A1176" s="600">
        <f>A1175+1</f>
        <v>42832</v>
      </c>
      <c r="B1176" s="175" t="s">
        <v>8</v>
      </c>
      <c r="C1176" s="176" t="s">
        <v>259</v>
      </c>
      <c r="D1176" s="187" t="s">
        <v>7</v>
      </c>
      <c r="E1176" s="753" t="s">
        <v>264</v>
      </c>
      <c r="F1176" s="761" t="s">
        <v>276</v>
      </c>
      <c r="G1176" s="972" t="s">
        <v>7</v>
      </c>
      <c r="H1176" s="170"/>
    </row>
    <row r="1177" spans="1:8" ht="15" hidden="1" thickBot="1" x14ac:dyDescent="0.4"/>
    <row r="1178" spans="1:8" hidden="1" x14ac:dyDescent="0.35">
      <c r="A1178" s="598">
        <f>A1176+3</f>
        <v>42835</v>
      </c>
      <c r="B1178" s="182" t="s">
        <v>259</v>
      </c>
      <c r="C1178" s="179" t="s">
        <v>7</v>
      </c>
      <c r="D1178" s="180" t="s">
        <v>264</v>
      </c>
      <c r="E1178" s="752" t="s">
        <v>276</v>
      </c>
      <c r="F1178" s="760" t="s">
        <v>8</v>
      </c>
      <c r="G1178" s="970" t="s">
        <v>311</v>
      </c>
      <c r="H1178" s="174" t="s">
        <v>7</v>
      </c>
    </row>
    <row r="1179" spans="1:8" hidden="1" x14ac:dyDescent="0.35">
      <c r="A1179" s="599">
        <f>A1178+1</f>
        <v>42836</v>
      </c>
      <c r="B1179" s="177" t="s">
        <v>7</v>
      </c>
      <c r="C1179" s="181" t="s">
        <v>264</v>
      </c>
      <c r="D1179" s="186" t="s">
        <v>276</v>
      </c>
      <c r="E1179" s="403" t="s">
        <v>8</v>
      </c>
      <c r="F1179" s="743" t="s">
        <v>259</v>
      </c>
      <c r="G1179" s="971" t="s">
        <v>309</v>
      </c>
      <c r="H1179" s="164"/>
    </row>
    <row r="1180" spans="1:8" hidden="1" x14ac:dyDescent="0.35">
      <c r="A1180" s="599">
        <f>A1179+1</f>
        <v>42837</v>
      </c>
      <c r="B1180" s="177" t="s">
        <v>264</v>
      </c>
      <c r="C1180" s="181" t="s">
        <v>276</v>
      </c>
      <c r="D1180" s="186" t="s">
        <v>8</v>
      </c>
      <c r="E1180" s="403" t="s">
        <v>259</v>
      </c>
      <c r="F1180" s="743" t="s">
        <v>7</v>
      </c>
      <c r="G1180" s="971" t="s">
        <v>309</v>
      </c>
      <c r="H1180" s="164"/>
    </row>
    <row r="1181" spans="1:8" hidden="1" x14ac:dyDescent="0.35">
      <c r="A1181" s="599">
        <f>A1180+1</f>
        <v>42838</v>
      </c>
      <c r="B1181" s="177" t="s">
        <v>276</v>
      </c>
      <c r="C1181" s="181" t="s">
        <v>8</v>
      </c>
      <c r="D1181" s="186" t="s">
        <v>259</v>
      </c>
      <c r="E1181" s="403" t="s">
        <v>7</v>
      </c>
      <c r="F1181" s="743" t="s">
        <v>264</v>
      </c>
      <c r="G1181" s="971" t="s">
        <v>309</v>
      </c>
      <c r="H1181" s="164"/>
    </row>
    <row r="1182" spans="1:8" ht="15" hidden="1" thickBot="1" x14ac:dyDescent="0.4">
      <c r="A1182" s="600">
        <f>A1181+1</f>
        <v>42839</v>
      </c>
      <c r="B1182" s="175" t="s">
        <v>8</v>
      </c>
      <c r="C1182" s="176" t="s">
        <v>259</v>
      </c>
      <c r="D1182" s="187" t="s">
        <v>7</v>
      </c>
      <c r="E1182" s="753" t="s">
        <v>264</v>
      </c>
      <c r="F1182" s="761" t="s">
        <v>276</v>
      </c>
      <c r="G1182" s="963" t="s">
        <v>310</v>
      </c>
      <c r="H1182" s="170"/>
    </row>
    <row r="1183" spans="1:8" ht="15" hidden="1" thickBot="1" x14ac:dyDescent="0.4"/>
    <row r="1184" spans="1:8" hidden="1" x14ac:dyDescent="0.35">
      <c r="A1184" s="598">
        <f>A1182+3</f>
        <v>42842</v>
      </c>
      <c r="B1184" s="182" t="s">
        <v>7</v>
      </c>
      <c r="C1184" s="179" t="s">
        <v>264</v>
      </c>
      <c r="D1184" s="180" t="s">
        <v>8</v>
      </c>
      <c r="E1184" s="752" t="s">
        <v>259</v>
      </c>
      <c r="F1184" s="760" t="s">
        <v>276</v>
      </c>
      <c r="G1184" s="970" t="s">
        <v>76</v>
      </c>
      <c r="H1184" s="174" t="s">
        <v>8</v>
      </c>
    </row>
    <row r="1185" spans="1:8" hidden="1" x14ac:dyDescent="0.35">
      <c r="A1185" s="599">
        <f>A1184+1</f>
        <v>42843</v>
      </c>
      <c r="B1185" s="177" t="s">
        <v>264</v>
      </c>
      <c r="C1185" s="181" t="s">
        <v>8</v>
      </c>
      <c r="D1185" s="186" t="s">
        <v>259</v>
      </c>
      <c r="E1185" s="403" t="s">
        <v>276</v>
      </c>
      <c r="F1185" s="743" t="s">
        <v>7</v>
      </c>
      <c r="G1185" s="971"/>
      <c r="H1185" s="164"/>
    </row>
    <row r="1186" spans="1:8" hidden="1" x14ac:dyDescent="0.35">
      <c r="A1186" s="599">
        <f>A1185+1</f>
        <v>42844</v>
      </c>
      <c r="B1186" s="177" t="s">
        <v>8</v>
      </c>
      <c r="C1186" s="181" t="s">
        <v>259</v>
      </c>
      <c r="D1186" s="186" t="s">
        <v>276</v>
      </c>
      <c r="E1186" s="403" t="s">
        <v>7</v>
      </c>
      <c r="F1186" s="743" t="s">
        <v>264</v>
      </c>
      <c r="G1186" s="971" t="s">
        <v>128</v>
      </c>
      <c r="H1186" s="164"/>
    </row>
    <row r="1187" spans="1:8" hidden="1" x14ac:dyDescent="0.35">
      <c r="A1187" s="599">
        <f>A1186+1</f>
        <v>42845</v>
      </c>
      <c r="B1187" s="177" t="s">
        <v>259</v>
      </c>
      <c r="C1187" s="181" t="s">
        <v>276</v>
      </c>
      <c r="D1187" s="186" t="s">
        <v>7</v>
      </c>
      <c r="E1187" s="403" t="s">
        <v>264</v>
      </c>
      <c r="F1187" s="743" t="s">
        <v>8</v>
      </c>
      <c r="G1187" s="971" t="s">
        <v>128</v>
      </c>
      <c r="H1187" s="164"/>
    </row>
    <row r="1188" spans="1:8" ht="15" hidden="1" thickBot="1" x14ac:dyDescent="0.4">
      <c r="A1188" s="600">
        <f>A1187+1</f>
        <v>42846</v>
      </c>
      <c r="B1188" s="175" t="s">
        <v>276</v>
      </c>
      <c r="C1188" s="176" t="s">
        <v>7</v>
      </c>
      <c r="D1188" s="187" t="s">
        <v>264</v>
      </c>
      <c r="E1188" s="753" t="s">
        <v>8</v>
      </c>
      <c r="F1188" s="761" t="s">
        <v>259</v>
      </c>
      <c r="G1188" s="963" t="s">
        <v>313</v>
      </c>
      <c r="H1188" s="170"/>
    </row>
    <row r="1189" spans="1:8" ht="15" hidden="1" thickBot="1" x14ac:dyDescent="0.4"/>
    <row r="1190" spans="1:8" x14ac:dyDescent="0.35">
      <c r="A1190" s="598">
        <f>A1188+3</f>
        <v>42849</v>
      </c>
      <c r="B1190" s="182" t="s">
        <v>7</v>
      </c>
      <c r="C1190" s="179" t="s">
        <v>264</v>
      </c>
      <c r="D1190" s="180" t="s">
        <v>8</v>
      </c>
      <c r="E1190" s="752" t="s">
        <v>259</v>
      </c>
      <c r="F1190" s="760" t="s">
        <v>276</v>
      </c>
      <c r="G1190" s="970"/>
      <c r="H1190" s="174" t="s">
        <v>264</v>
      </c>
    </row>
    <row r="1191" spans="1:8" x14ac:dyDescent="0.35">
      <c r="A1191" s="599">
        <f>A1190+1</f>
        <v>42850</v>
      </c>
      <c r="B1191" s="177" t="s">
        <v>264</v>
      </c>
      <c r="C1191" s="181" t="s">
        <v>8</v>
      </c>
      <c r="D1191" s="186" t="s">
        <v>259</v>
      </c>
      <c r="E1191" s="737" t="s">
        <v>276</v>
      </c>
      <c r="F1191" s="758" t="s">
        <v>7</v>
      </c>
      <c r="G1191" s="971"/>
      <c r="H1191" s="164"/>
    </row>
    <row r="1192" spans="1:8" x14ac:dyDescent="0.35">
      <c r="A1192" s="599">
        <f>A1191+1</f>
        <v>42851</v>
      </c>
      <c r="B1192" s="177" t="s">
        <v>8</v>
      </c>
      <c r="C1192" s="181" t="s">
        <v>259</v>
      </c>
      <c r="D1192" s="186" t="s">
        <v>276</v>
      </c>
      <c r="E1192" s="403" t="s">
        <v>7</v>
      </c>
      <c r="F1192" s="743" t="s">
        <v>264</v>
      </c>
      <c r="G1192" s="971"/>
      <c r="H1192" s="164"/>
    </row>
    <row r="1193" spans="1:8" x14ac:dyDescent="0.35">
      <c r="A1193" s="599">
        <f>A1192+1</f>
        <v>42852</v>
      </c>
      <c r="B1193" s="177" t="s">
        <v>259</v>
      </c>
      <c r="C1193" s="181" t="s">
        <v>276</v>
      </c>
      <c r="D1193" s="186" t="s">
        <v>7</v>
      </c>
      <c r="E1193" s="403" t="s">
        <v>264</v>
      </c>
      <c r="F1193" s="743" t="s">
        <v>8</v>
      </c>
      <c r="G1193" s="971"/>
      <c r="H1193" s="164"/>
    </row>
    <row r="1194" spans="1:8" ht="15" thickBot="1" x14ac:dyDescent="0.4">
      <c r="A1194" s="600">
        <f>A1193+1</f>
        <v>42853</v>
      </c>
      <c r="B1194" s="175" t="s">
        <v>276</v>
      </c>
      <c r="C1194" s="176" t="s">
        <v>7</v>
      </c>
      <c r="D1194" s="187" t="s">
        <v>264</v>
      </c>
      <c r="E1194" s="753" t="s">
        <v>8</v>
      </c>
      <c r="F1194" s="761" t="s">
        <v>259</v>
      </c>
      <c r="G1194" s="972" t="s">
        <v>75</v>
      </c>
      <c r="H1194" s="170"/>
    </row>
    <row r="1195" spans="1:8" ht="15" thickBot="1" x14ac:dyDescent="0.4"/>
    <row r="1196" spans="1:8" x14ac:dyDescent="0.35">
      <c r="A1196" s="598">
        <f>A1194+3</f>
        <v>42856</v>
      </c>
      <c r="B1196" s="182" t="s">
        <v>259</v>
      </c>
      <c r="C1196" s="179" t="s">
        <v>7</v>
      </c>
      <c r="D1196" s="180" t="s">
        <v>264</v>
      </c>
      <c r="E1196" s="752" t="s">
        <v>276</v>
      </c>
      <c r="F1196" s="760" t="s">
        <v>8</v>
      </c>
      <c r="G1196" s="970"/>
      <c r="H1196" s="174" t="s">
        <v>7</v>
      </c>
    </row>
    <row r="1197" spans="1:8" x14ac:dyDescent="0.35">
      <c r="A1197" s="599">
        <f>A1196+1</f>
        <v>42857</v>
      </c>
      <c r="B1197" s="177" t="s">
        <v>7</v>
      </c>
      <c r="C1197" s="181" t="s">
        <v>264</v>
      </c>
      <c r="D1197" s="186" t="s">
        <v>276</v>
      </c>
      <c r="E1197" s="737" t="s">
        <v>8</v>
      </c>
      <c r="F1197" s="758" t="s">
        <v>259</v>
      </c>
      <c r="G1197" s="971"/>
      <c r="H1197" s="164"/>
    </row>
    <row r="1198" spans="1:8" x14ac:dyDescent="0.35">
      <c r="A1198" s="599">
        <f>A1197+1</f>
        <v>42858</v>
      </c>
      <c r="B1198" s="177" t="s">
        <v>264</v>
      </c>
      <c r="C1198" s="181" t="s">
        <v>276</v>
      </c>
      <c r="D1198" s="186" t="s">
        <v>8</v>
      </c>
      <c r="E1198" s="403" t="s">
        <v>259</v>
      </c>
      <c r="F1198" s="743" t="s">
        <v>7</v>
      </c>
      <c r="G1198" s="971"/>
      <c r="H1198" s="164"/>
    </row>
    <row r="1199" spans="1:8" x14ac:dyDescent="0.35">
      <c r="A1199" s="599">
        <f>A1198+1</f>
        <v>42859</v>
      </c>
      <c r="B1199" s="177" t="s">
        <v>276</v>
      </c>
      <c r="C1199" s="181" t="s">
        <v>8</v>
      </c>
      <c r="D1199" s="186" t="s">
        <v>259</v>
      </c>
      <c r="E1199" s="403" t="s">
        <v>7</v>
      </c>
      <c r="F1199" s="743" t="s">
        <v>264</v>
      </c>
      <c r="G1199" s="971"/>
      <c r="H1199" s="164"/>
    </row>
    <row r="1200" spans="1:8" ht="15" thickBot="1" x14ac:dyDescent="0.4">
      <c r="A1200" s="600">
        <f>A1199+1</f>
        <v>42860</v>
      </c>
      <c r="B1200" s="175" t="s">
        <v>8</v>
      </c>
      <c r="C1200" s="176" t="s">
        <v>259</v>
      </c>
      <c r="D1200" s="187" t="s">
        <v>7</v>
      </c>
      <c r="E1200" s="753" t="s">
        <v>264</v>
      </c>
      <c r="F1200" s="757" t="s">
        <v>276</v>
      </c>
      <c r="G1200" s="972" t="s">
        <v>128</v>
      </c>
      <c r="H1200" s="170"/>
    </row>
    <row r="1201" spans="1:8" ht="15" thickBot="1" x14ac:dyDescent="0.4">
      <c r="F1201" s="756"/>
    </row>
    <row r="1202" spans="1:8" x14ac:dyDescent="0.35">
      <c r="A1202" s="598">
        <f>A1200+3</f>
        <v>42863</v>
      </c>
      <c r="B1202" s="182" t="s">
        <v>259</v>
      </c>
      <c r="C1202" s="179" t="s">
        <v>7</v>
      </c>
      <c r="D1202" s="180" t="s">
        <v>264</v>
      </c>
      <c r="E1202" s="752" t="s">
        <v>276</v>
      </c>
      <c r="F1202" s="758" t="s">
        <v>8</v>
      </c>
      <c r="G1202" s="970" t="s">
        <v>77</v>
      </c>
      <c r="H1202" s="174" t="s">
        <v>259</v>
      </c>
    </row>
    <row r="1203" spans="1:8" x14ac:dyDescent="0.35">
      <c r="A1203" s="599">
        <f>A1202+1</f>
        <v>42864</v>
      </c>
      <c r="B1203" s="177" t="s">
        <v>7</v>
      </c>
      <c r="C1203" s="181" t="s">
        <v>264</v>
      </c>
      <c r="D1203" s="186" t="s">
        <v>276</v>
      </c>
      <c r="E1203" s="737" t="s">
        <v>8</v>
      </c>
      <c r="F1203" s="743" t="s">
        <v>259</v>
      </c>
      <c r="G1203" s="971" t="s">
        <v>77</v>
      </c>
      <c r="H1203" s="164"/>
    </row>
    <row r="1204" spans="1:8" x14ac:dyDescent="0.35">
      <c r="A1204" s="599">
        <f>A1203+1</f>
        <v>42865</v>
      </c>
      <c r="B1204" s="177" t="s">
        <v>264</v>
      </c>
      <c r="C1204" s="181" t="s">
        <v>276</v>
      </c>
      <c r="D1204" s="186" t="s">
        <v>8</v>
      </c>
      <c r="E1204" s="403" t="s">
        <v>259</v>
      </c>
      <c r="F1204" s="743" t="s">
        <v>7</v>
      </c>
      <c r="G1204" s="971" t="s">
        <v>77</v>
      </c>
      <c r="H1204" s="164"/>
    </row>
    <row r="1205" spans="1:8" x14ac:dyDescent="0.35">
      <c r="A1205" s="599">
        <f>A1204+1</f>
        <v>42866</v>
      </c>
      <c r="B1205" s="177" t="s">
        <v>276</v>
      </c>
      <c r="C1205" s="181" t="s">
        <v>8</v>
      </c>
      <c r="D1205" s="186" t="s">
        <v>259</v>
      </c>
      <c r="E1205" s="403" t="s">
        <v>7</v>
      </c>
      <c r="F1205" s="743" t="s">
        <v>264</v>
      </c>
      <c r="G1205" s="971" t="s">
        <v>315</v>
      </c>
      <c r="H1205" s="164"/>
    </row>
    <row r="1206" spans="1:8" ht="15" thickBot="1" x14ac:dyDescent="0.4">
      <c r="A1206" s="600">
        <f>A1205+1</f>
        <v>42867</v>
      </c>
      <c r="B1206" s="175" t="s">
        <v>8</v>
      </c>
      <c r="C1206" s="176" t="s">
        <v>259</v>
      </c>
      <c r="D1206" s="187" t="s">
        <v>7</v>
      </c>
      <c r="E1206" s="753" t="s">
        <v>264</v>
      </c>
      <c r="F1206" s="761" t="s">
        <v>276</v>
      </c>
      <c r="G1206" s="972" t="s">
        <v>316</v>
      </c>
      <c r="H1206" s="170"/>
    </row>
    <row r="1207" spans="1:8" ht="15" thickBot="1" x14ac:dyDescent="0.4"/>
    <row r="1208" spans="1:8" ht="15" thickBot="1" x14ac:dyDescent="0.4">
      <c r="A1208" s="598">
        <f>A1206+3</f>
        <v>42870</v>
      </c>
      <c r="B1208" s="182" t="s">
        <v>259</v>
      </c>
      <c r="C1208" s="179" t="s">
        <v>7</v>
      </c>
      <c r="D1208" s="180" t="s">
        <v>264</v>
      </c>
      <c r="E1208" s="752" t="s">
        <v>276</v>
      </c>
      <c r="F1208" s="760" t="s">
        <v>8</v>
      </c>
      <c r="G1208" s="970" t="s">
        <v>317</v>
      </c>
      <c r="H1208" s="174" t="s">
        <v>8</v>
      </c>
    </row>
    <row r="1209" spans="1:8" ht="15" thickBot="1" x14ac:dyDescent="0.4">
      <c r="A1209" s="599">
        <f>A1208+1</f>
        <v>42871</v>
      </c>
      <c r="B1209" s="177" t="s">
        <v>7</v>
      </c>
      <c r="C1209" s="181" t="s">
        <v>264</v>
      </c>
      <c r="D1209" s="186" t="s">
        <v>276</v>
      </c>
      <c r="E1209" s="403" t="s">
        <v>8</v>
      </c>
      <c r="F1209" s="743" t="s">
        <v>259</v>
      </c>
      <c r="G1209" s="970" t="s">
        <v>317</v>
      </c>
      <c r="H1209" s="164"/>
    </row>
    <row r="1210" spans="1:8" x14ac:dyDescent="0.35">
      <c r="A1210" s="599">
        <f>A1209+1</f>
        <v>42872</v>
      </c>
      <c r="B1210" s="177" t="s">
        <v>264</v>
      </c>
      <c r="C1210" s="181" t="s">
        <v>276</v>
      </c>
      <c r="D1210" s="186" t="s">
        <v>8</v>
      </c>
      <c r="E1210" s="403" t="s">
        <v>259</v>
      </c>
      <c r="F1210" s="743" t="s">
        <v>7</v>
      </c>
      <c r="G1210" s="970" t="s">
        <v>317</v>
      </c>
      <c r="H1210" s="164"/>
    </row>
    <row r="1211" spans="1:8" x14ac:dyDescent="0.35">
      <c r="A1211" s="599">
        <f>A1210+1</f>
        <v>42873</v>
      </c>
      <c r="B1211" s="177" t="s">
        <v>276</v>
      </c>
      <c r="C1211" s="181" t="s">
        <v>8</v>
      </c>
      <c r="D1211" s="186" t="s">
        <v>259</v>
      </c>
      <c r="E1211" s="403" t="s">
        <v>7</v>
      </c>
      <c r="F1211" s="743" t="s">
        <v>264</v>
      </c>
      <c r="G1211" s="971" t="s">
        <v>320</v>
      </c>
      <c r="H1211" s="164"/>
    </row>
    <row r="1212" spans="1:8" ht="15" thickBot="1" x14ac:dyDescent="0.4">
      <c r="A1212" s="600">
        <f>A1211+1</f>
        <v>42874</v>
      </c>
      <c r="B1212" s="175" t="s">
        <v>8</v>
      </c>
      <c r="C1212" s="176" t="s">
        <v>259</v>
      </c>
      <c r="D1212" s="187" t="s">
        <v>7</v>
      </c>
      <c r="E1212" s="753" t="s">
        <v>264</v>
      </c>
      <c r="F1212" s="761" t="s">
        <v>276</v>
      </c>
      <c r="G1212" s="963" t="s">
        <v>319</v>
      </c>
      <c r="H1212" s="170"/>
    </row>
    <row r="1213" spans="1:8" ht="15" thickBot="1" x14ac:dyDescent="0.4"/>
    <row r="1214" spans="1:8" x14ac:dyDescent="0.35">
      <c r="A1214" s="598">
        <f>A1212+3</f>
        <v>42877</v>
      </c>
      <c r="B1214" s="182" t="s">
        <v>259</v>
      </c>
      <c r="C1214" s="179" t="s">
        <v>7</v>
      </c>
      <c r="D1214" s="180" t="s">
        <v>264</v>
      </c>
      <c r="E1214" s="752" t="s">
        <v>276</v>
      </c>
      <c r="F1214" s="760" t="s">
        <v>8</v>
      </c>
      <c r="G1214" s="970" t="s">
        <v>222</v>
      </c>
      <c r="H1214" s="174" t="s">
        <v>264</v>
      </c>
    </row>
    <row r="1215" spans="1:8" x14ac:dyDescent="0.35">
      <c r="A1215" s="599">
        <f>A1214+1</f>
        <v>42878</v>
      </c>
      <c r="B1215" s="177" t="s">
        <v>7</v>
      </c>
      <c r="C1215" s="181" t="s">
        <v>264</v>
      </c>
      <c r="D1215" s="186" t="s">
        <v>276</v>
      </c>
      <c r="E1215" s="403" t="s">
        <v>8</v>
      </c>
      <c r="F1215" s="743" t="s">
        <v>259</v>
      </c>
      <c r="G1215" s="971" t="s">
        <v>222</v>
      </c>
      <c r="H1215" s="164"/>
    </row>
    <row r="1216" spans="1:8" x14ac:dyDescent="0.35">
      <c r="A1216" s="599">
        <f>A1215+1</f>
        <v>42879</v>
      </c>
      <c r="B1216" s="177" t="s">
        <v>264</v>
      </c>
      <c r="C1216" s="181" t="s">
        <v>276</v>
      </c>
      <c r="D1216" s="186" t="s">
        <v>8</v>
      </c>
      <c r="E1216" s="403" t="s">
        <v>259</v>
      </c>
      <c r="F1216" s="743" t="s">
        <v>7</v>
      </c>
      <c r="G1216" s="971" t="s">
        <v>222</v>
      </c>
      <c r="H1216" s="164"/>
    </row>
    <row r="1217" spans="1:8" x14ac:dyDescent="0.35">
      <c r="A1217" s="599">
        <f>A1216+1</f>
        <v>42880</v>
      </c>
      <c r="B1217" s="177" t="s">
        <v>276</v>
      </c>
      <c r="C1217" s="181" t="s">
        <v>8</v>
      </c>
      <c r="D1217" s="186" t="s">
        <v>259</v>
      </c>
      <c r="E1217" s="403" t="s">
        <v>7</v>
      </c>
      <c r="F1217" s="743" t="s">
        <v>264</v>
      </c>
      <c r="G1217" s="971" t="s">
        <v>222</v>
      </c>
      <c r="H1217" s="164"/>
    </row>
    <row r="1218" spans="1:8" ht="15" thickBot="1" x14ac:dyDescent="0.4">
      <c r="A1218" s="600">
        <f>A1217+1</f>
        <v>42881</v>
      </c>
      <c r="B1218" s="175" t="s">
        <v>8</v>
      </c>
      <c r="C1218" s="176" t="s">
        <v>259</v>
      </c>
      <c r="D1218" s="187" t="s">
        <v>7</v>
      </c>
      <c r="E1218" s="753" t="s">
        <v>264</v>
      </c>
      <c r="F1218" s="761" t="s">
        <v>276</v>
      </c>
      <c r="G1218" s="963" t="s">
        <v>222</v>
      </c>
      <c r="H1218" s="170"/>
    </row>
    <row r="1219" spans="1:8" ht="15" thickBot="1" x14ac:dyDescent="0.4"/>
    <row r="1220" spans="1:8" x14ac:dyDescent="0.35">
      <c r="A1220" s="598">
        <f>A1218+3</f>
        <v>42884</v>
      </c>
      <c r="B1220" s="182" t="s">
        <v>259</v>
      </c>
      <c r="C1220" s="179" t="s">
        <v>7</v>
      </c>
      <c r="D1220" s="180" t="s">
        <v>264</v>
      </c>
      <c r="E1220" s="752" t="s">
        <v>276</v>
      </c>
      <c r="F1220" s="760" t="s">
        <v>8</v>
      </c>
      <c r="G1220" s="970" t="s">
        <v>77</v>
      </c>
      <c r="H1220" s="174" t="s">
        <v>7</v>
      </c>
    </row>
    <row r="1221" spans="1:8" x14ac:dyDescent="0.35">
      <c r="A1221" s="599">
        <f>A1220+1</f>
        <v>42885</v>
      </c>
      <c r="B1221" s="177" t="s">
        <v>7</v>
      </c>
      <c r="C1221" s="181" t="s">
        <v>264</v>
      </c>
      <c r="D1221" s="186" t="s">
        <v>276</v>
      </c>
      <c r="E1221" s="737" t="s">
        <v>8</v>
      </c>
      <c r="F1221" s="758" t="s">
        <v>259</v>
      </c>
      <c r="G1221" s="971" t="s">
        <v>77</v>
      </c>
      <c r="H1221" s="164"/>
    </row>
    <row r="1222" spans="1:8" x14ac:dyDescent="0.35">
      <c r="A1222" s="599">
        <f>A1221+1</f>
        <v>42886</v>
      </c>
      <c r="B1222" s="177" t="s">
        <v>264</v>
      </c>
      <c r="C1222" s="181" t="s">
        <v>276</v>
      </c>
      <c r="D1222" s="186" t="s">
        <v>8</v>
      </c>
      <c r="E1222" s="403" t="s">
        <v>259</v>
      </c>
      <c r="F1222" s="743" t="s">
        <v>7</v>
      </c>
      <c r="G1222" s="971" t="s">
        <v>77</v>
      </c>
      <c r="H1222" s="164"/>
    </row>
    <row r="1223" spans="1:8" x14ac:dyDescent="0.35">
      <c r="A1223" s="599">
        <f>A1222+1</f>
        <v>42887</v>
      </c>
      <c r="B1223" s="177" t="s">
        <v>276</v>
      </c>
      <c r="C1223" s="181" t="s">
        <v>8</v>
      </c>
      <c r="D1223" s="186" t="s">
        <v>259</v>
      </c>
      <c r="E1223" s="403" t="s">
        <v>7</v>
      </c>
      <c r="F1223" s="743" t="s">
        <v>264</v>
      </c>
      <c r="G1223" s="971" t="s">
        <v>77</v>
      </c>
      <c r="H1223" s="164"/>
    </row>
    <row r="1224" spans="1:8" ht="15" thickBot="1" x14ac:dyDescent="0.4">
      <c r="A1224" s="600">
        <f>A1223+1</f>
        <v>42888</v>
      </c>
      <c r="B1224" s="175" t="s">
        <v>8</v>
      </c>
      <c r="C1224" s="176" t="s">
        <v>259</v>
      </c>
      <c r="D1224" s="187" t="s">
        <v>7</v>
      </c>
      <c r="E1224" s="753" t="s">
        <v>264</v>
      </c>
      <c r="F1224" s="761" t="s">
        <v>276</v>
      </c>
      <c r="G1224" s="972" t="s">
        <v>77</v>
      </c>
      <c r="H1224" s="170"/>
    </row>
    <row r="1225" spans="1:8" ht="15" thickBot="1" x14ac:dyDescent="0.4"/>
    <row r="1226" spans="1:8" x14ac:dyDescent="0.35">
      <c r="A1226" s="598">
        <f>A1224+3</f>
        <v>42891</v>
      </c>
      <c r="B1226" s="182" t="s">
        <v>259</v>
      </c>
      <c r="C1226" s="179" t="s">
        <v>7</v>
      </c>
      <c r="D1226" s="180" t="s">
        <v>264</v>
      </c>
      <c r="E1226" s="752" t="s">
        <v>276</v>
      </c>
      <c r="F1226" s="760" t="s">
        <v>8</v>
      </c>
      <c r="G1226" s="970"/>
      <c r="H1226" s="174" t="s">
        <v>276</v>
      </c>
    </row>
    <row r="1227" spans="1:8" x14ac:dyDescent="0.35">
      <c r="A1227" s="599">
        <f>A1226+1</f>
        <v>42892</v>
      </c>
      <c r="B1227" s="177" t="s">
        <v>7</v>
      </c>
      <c r="C1227" s="181" t="s">
        <v>264</v>
      </c>
      <c r="D1227" s="186" t="s">
        <v>276</v>
      </c>
      <c r="E1227" s="737" t="s">
        <v>8</v>
      </c>
      <c r="F1227" s="758" t="s">
        <v>259</v>
      </c>
      <c r="G1227" s="971"/>
      <c r="H1227" s="164"/>
    </row>
    <row r="1228" spans="1:8" x14ac:dyDescent="0.35">
      <c r="A1228" s="599">
        <f>A1227+1</f>
        <v>42893</v>
      </c>
      <c r="B1228" s="177" t="s">
        <v>264</v>
      </c>
      <c r="C1228" s="181" t="s">
        <v>276</v>
      </c>
      <c r="D1228" s="186" t="s">
        <v>8</v>
      </c>
      <c r="E1228" s="403" t="s">
        <v>259</v>
      </c>
      <c r="F1228" s="743" t="s">
        <v>7</v>
      </c>
      <c r="G1228" s="971"/>
      <c r="H1228" s="164"/>
    </row>
    <row r="1229" spans="1:8" x14ac:dyDescent="0.35">
      <c r="A1229" s="599">
        <f>A1228+1</f>
        <v>42894</v>
      </c>
      <c r="B1229" s="177" t="s">
        <v>276</v>
      </c>
      <c r="C1229" s="181" t="s">
        <v>8</v>
      </c>
      <c r="D1229" s="186" t="s">
        <v>259</v>
      </c>
      <c r="E1229" s="403" t="s">
        <v>7</v>
      </c>
      <c r="F1229" s="743" t="s">
        <v>264</v>
      </c>
      <c r="G1229" s="971"/>
      <c r="H1229" s="164"/>
    </row>
    <row r="1230" spans="1:8" ht="15" thickBot="1" x14ac:dyDescent="0.4">
      <c r="A1230" s="600">
        <f>A1229+1</f>
        <v>42895</v>
      </c>
      <c r="B1230" s="175" t="s">
        <v>8</v>
      </c>
      <c r="C1230" s="176" t="s">
        <v>259</v>
      </c>
      <c r="D1230" s="187" t="s">
        <v>7</v>
      </c>
      <c r="E1230" s="753" t="s">
        <v>264</v>
      </c>
      <c r="F1230" s="757" t="s">
        <v>276</v>
      </c>
      <c r="G1230" s="972"/>
      <c r="H1230" s="170"/>
    </row>
    <row r="1231" spans="1:8" ht="15" thickBot="1" x14ac:dyDescent="0.4">
      <c r="F1231" s="756"/>
    </row>
    <row r="1232" spans="1:8" x14ac:dyDescent="0.35">
      <c r="A1232" s="598">
        <f>A1230+3</f>
        <v>42898</v>
      </c>
      <c r="B1232" s="182" t="s">
        <v>259</v>
      </c>
      <c r="C1232" s="179" t="s">
        <v>7</v>
      </c>
      <c r="D1232" s="180" t="s">
        <v>264</v>
      </c>
      <c r="E1232" s="752" t="s">
        <v>276</v>
      </c>
      <c r="F1232" s="758" t="s">
        <v>8</v>
      </c>
      <c r="G1232" s="970"/>
      <c r="H1232" s="174" t="s">
        <v>259</v>
      </c>
    </row>
    <row r="1233" spans="1:8" x14ac:dyDescent="0.35">
      <c r="A1233" s="599">
        <f>A1232+1</f>
        <v>42899</v>
      </c>
      <c r="B1233" s="177" t="s">
        <v>7</v>
      </c>
      <c r="C1233" s="181" t="s">
        <v>264</v>
      </c>
      <c r="D1233" s="186" t="s">
        <v>276</v>
      </c>
      <c r="E1233" s="737" t="s">
        <v>8</v>
      </c>
      <c r="F1233" s="743" t="s">
        <v>259</v>
      </c>
      <c r="G1233" s="971"/>
      <c r="H1233" s="164"/>
    </row>
    <row r="1234" spans="1:8" x14ac:dyDescent="0.35">
      <c r="A1234" s="599">
        <f>A1233+1</f>
        <v>42900</v>
      </c>
      <c r="B1234" s="177" t="s">
        <v>264</v>
      </c>
      <c r="C1234" s="181" t="s">
        <v>276</v>
      </c>
      <c r="D1234" s="186" t="s">
        <v>8</v>
      </c>
      <c r="E1234" s="403" t="s">
        <v>259</v>
      </c>
      <c r="F1234" s="743" t="s">
        <v>7</v>
      </c>
      <c r="G1234" s="971"/>
      <c r="H1234" s="164"/>
    </row>
    <row r="1235" spans="1:8" x14ac:dyDescent="0.35">
      <c r="A1235" s="599">
        <f>A1234+1</f>
        <v>42901</v>
      </c>
      <c r="B1235" s="177" t="s">
        <v>276</v>
      </c>
      <c r="C1235" s="181" t="s">
        <v>8</v>
      </c>
      <c r="D1235" s="186" t="s">
        <v>259</v>
      </c>
      <c r="E1235" s="403" t="s">
        <v>7</v>
      </c>
      <c r="F1235" s="743" t="s">
        <v>264</v>
      </c>
      <c r="G1235" s="971" t="s">
        <v>75</v>
      </c>
      <c r="H1235" s="164"/>
    </row>
    <row r="1236" spans="1:8" ht="15" thickBot="1" x14ac:dyDescent="0.4">
      <c r="A1236" s="600">
        <f>A1235+1</f>
        <v>42902</v>
      </c>
      <c r="B1236" s="175" t="s">
        <v>8</v>
      </c>
      <c r="C1236" s="176" t="s">
        <v>259</v>
      </c>
      <c r="D1236" s="187" t="s">
        <v>7</v>
      </c>
      <c r="E1236" s="753" t="s">
        <v>264</v>
      </c>
      <c r="F1236" s="761" t="s">
        <v>276</v>
      </c>
      <c r="G1236" s="972" t="s">
        <v>312</v>
      </c>
      <c r="H1236" s="170"/>
    </row>
    <row r="1237" spans="1:8" ht="15" thickBot="1" x14ac:dyDescent="0.4"/>
    <row r="1238" spans="1:8" x14ac:dyDescent="0.35">
      <c r="A1238" s="598">
        <f>A1236+3</f>
        <v>42905</v>
      </c>
      <c r="B1238" s="182" t="s">
        <v>259</v>
      </c>
      <c r="C1238" s="179" t="s">
        <v>7</v>
      </c>
      <c r="D1238" s="180" t="s">
        <v>264</v>
      </c>
      <c r="E1238" s="752" t="s">
        <v>276</v>
      </c>
      <c r="F1238" s="760" t="s">
        <v>8</v>
      </c>
      <c r="G1238" s="970" t="s">
        <v>75</v>
      </c>
      <c r="H1238" s="174" t="s">
        <v>8</v>
      </c>
    </row>
    <row r="1239" spans="1:8" x14ac:dyDescent="0.35">
      <c r="A1239" s="599">
        <f>A1238+1</f>
        <v>42906</v>
      </c>
      <c r="B1239" s="177" t="s">
        <v>7</v>
      </c>
      <c r="C1239" s="181" t="s">
        <v>264</v>
      </c>
      <c r="D1239" s="186" t="s">
        <v>276</v>
      </c>
      <c r="E1239" s="403" t="s">
        <v>8</v>
      </c>
      <c r="F1239" s="743" t="s">
        <v>259</v>
      </c>
      <c r="G1239" s="971" t="s">
        <v>305</v>
      </c>
      <c r="H1239" s="164"/>
    </row>
    <row r="1240" spans="1:8" x14ac:dyDescent="0.35">
      <c r="A1240" s="599">
        <f>A1239+1</f>
        <v>42907</v>
      </c>
      <c r="B1240" s="177" t="s">
        <v>264</v>
      </c>
      <c r="C1240" s="181" t="s">
        <v>276</v>
      </c>
      <c r="D1240" s="186" t="s">
        <v>8</v>
      </c>
      <c r="E1240" s="403" t="s">
        <v>259</v>
      </c>
      <c r="F1240" s="743" t="s">
        <v>7</v>
      </c>
      <c r="G1240" s="971" t="s">
        <v>305</v>
      </c>
      <c r="H1240" s="164"/>
    </row>
    <row r="1241" spans="1:8" x14ac:dyDescent="0.35">
      <c r="A1241" s="599">
        <f>A1240+1</f>
        <v>42908</v>
      </c>
      <c r="B1241" s="177" t="s">
        <v>276</v>
      </c>
      <c r="C1241" s="181" t="s">
        <v>8</v>
      </c>
      <c r="D1241" s="186" t="s">
        <v>259</v>
      </c>
      <c r="E1241" s="403" t="s">
        <v>7</v>
      </c>
      <c r="F1241" s="743" t="s">
        <v>264</v>
      </c>
      <c r="G1241" s="971" t="s">
        <v>130</v>
      </c>
      <c r="H1241" s="164"/>
    </row>
    <row r="1242" spans="1:8" ht="15" thickBot="1" x14ac:dyDescent="0.4">
      <c r="A1242" s="600">
        <f>A1241+1</f>
        <v>42909</v>
      </c>
      <c r="B1242" s="175" t="s">
        <v>8</v>
      </c>
      <c r="C1242" s="176" t="s">
        <v>259</v>
      </c>
      <c r="D1242" s="187" t="s">
        <v>7</v>
      </c>
      <c r="E1242" s="753" t="s">
        <v>264</v>
      </c>
      <c r="F1242" s="761"/>
      <c r="G1242" s="963" t="s">
        <v>304</v>
      </c>
      <c r="H1242" s="170"/>
    </row>
    <row r="1243" spans="1:8" ht="15" thickBot="1" x14ac:dyDescent="0.4"/>
    <row r="1244" spans="1:8" x14ac:dyDescent="0.35">
      <c r="A1244" s="598">
        <f>A1242+3</f>
        <v>42912</v>
      </c>
      <c r="B1244" s="182" t="s">
        <v>259</v>
      </c>
      <c r="C1244" s="179" t="s">
        <v>7</v>
      </c>
      <c r="D1244" s="180" t="s">
        <v>264</v>
      </c>
      <c r="E1244" s="752" t="s">
        <v>8</v>
      </c>
      <c r="F1244" s="760"/>
      <c r="G1244" s="970" t="s">
        <v>276</v>
      </c>
      <c r="H1244" s="174" t="s">
        <v>264</v>
      </c>
    </row>
    <row r="1245" spans="1:8" x14ac:dyDescent="0.35">
      <c r="A1245" s="599">
        <f>A1244+1</f>
        <v>42913</v>
      </c>
      <c r="B1245" s="177" t="s">
        <v>7</v>
      </c>
      <c r="C1245" s="181" t="s">
        <v>264</v>
      </c>
      <c r="D1245" s="186" t="s">
        <v>276</v>
      </c>
      <c r="E1245" s="403" t="s">
        <v>8</v>
      </c>
      <c r="F1245" s="743" t="s">
        <v>259</v>
      </c>
      <c r="G1245" s="971"/>
      <c r="H1245" s="164"/>
    </row>
    <row r="1246" spans="1:8" x14ac:dyDescent="0.35">
      <c r="A1246" s="599">
        <f>A1245+1</f>
        <v>42914</v>
      </c>
      <c r="B1246" s="177" t="s">
        <v>264</v>
      </c>
      <c r="C1246" s="181" t="s">
        <v>276</v>
      </c>
      <c r="D1246" s="186" t="s">
        <v>8</v>
      </c>
      <c r="E1246" s="403" t="s">
        <v>259</v>
      </c>
      <c r="F1246" s="743" t="s">
        <v>7</v>
      </c>
      <c r="G1246" s="971"/>
      <c r="H1246" s="164"/>
    </row>
    <row r="1247" spans="1:8" x14ac:dyDescent="0.35">
      <c r="A1247" s="599">
        <f>A1246+1</f>
        <v>42915</v>
      </c>
      <c r="B1247" s="177" t="s">
        <v>276</v>
      </c>
      <c r="C1247" s="181" t="s">
        <v>8</v>
      </c>
      <c r="D1247" s="186" t="s">
        <v>259</v>
      </c>
      <c r="E1247" s="403" t="s">
        <v>7</v>
      </c>
      <c r="F1247" s="743" t="s">
        <v>264</v>
      </c>
      <c r="G1247" s="971"/>
      <c r="H1247" s="164"/>
    </row>
    <row r="1248" spans="1:8" ht="15" thickBot="1" x14ac:dyDescent="0.4">
      <c r="A1248" s="600">
        <f>A1247+1</f>
        <v>42916</v>
      </c>
      <c r="B1248" s="175" t="s">
        <v>8</v>
      </c>
      <c r="C1248" s="176" t="s">
        <v>259</v>
      </c>
      <c r="D1248" s="187" t="s">
        <v>7</v>
      </c>
      <c r="E1248" s="753" t="s">
        <v>264</v>
      </c>
      <c r="F1248" s="761" t="s">
        <v>276</v>
      </c>
      <c r="G1248" s="963"/>
      <c r="H1248" s="170"/>
    </row>
    <row r="1249" spans="1:8" ht="15" thickBot="1" x14ac:dyDescent="0.4"/>
    <row r="1250" spans="1:8" x14ac:dyDescent="0.35">
      <c r="A1250" s="598">
        <f>A1248+3</f>
        <v>42919</v>
      </c>
      <c r="B1250" s="182" t="s">
        <v>259</v>
      </c>
      <c r="C1250" s="179" t="s">
        <v>7</v>
      </c>
      <c r="D1250" s="180" t="s">
        <v>264</v>
      </c>
      <c r="E1250" s="752" t="s">
        <v>276</v>
      </c>
      <c r="F1250" s="760"/>
      <c r="G1250" s="970" t="s">
        <v>8</v>
      </c>
      <c r="H1250" s="174" t="s">
        <v>7</v>
      </c>
    </row>
    <row r="1251" spans="1:8" x14ac:dyDescent="0.35">
      <c r="A1251" s="599">
        <f>A1250+1</f>
        <v>42920</v>
      </c>
      <c r="B1251" s="732"/>
      <c r="C1251" s="732"/>
      <c r="D1251" s="732"/>
      <c r="E1251" s="1000"/>
      <c r="F1251" s="1000"/>
      <c r="G1251" s="1001" t="s">
        <v>81</v>
      </c>
      <c r="H1251" s="164"/>
    </row>
    <row r="1252" spans="1:8" x14ac:dyDescent="0.35">
      <c r="A1252" s="599">
        <f>A1251+1</f>
        <v>42921</v>
      </c>
      <c r="B1252" s="177" t="s">
        <v>264</v>
      </c>
      <c r="C1252" s="181" t="s">
        <v>276</v>
      </c>
      <c r="D1252" s="186" t="s">
        <v>259</v>
      </c>
      <c r="E1252" s="403" t="s">
        <v>7</v>
      </c>
      <c r="F1252" s="743"/>
      <c r="G1252" s="971" t="s">
        <v>8</v>
      </c>
      <c r="H1252" s="164"/>
    </row>
    <row r="1253" spans="1:8" x14ac:dyDescent="0.35">
      <c r="A1253" s="599">
        <f>A1252+1</f>
        <v>42922</v>
      </c>
      <c r="B1253" s="177" t="s">
        <v>276</v>
      </c>
      <c r="C1253" s="181" t="s">
        <v>259</v>
      </c>
      <c r="D1253" s="186" t="s">
        <v>7</v>
      </c>
      <c r="E1253" s="403" t="s">
        <v>264</v>
      </c>
      <c r="F1253" s="743"/>
      <c r="G1253" s="971" t="s">
        <v>8</v>
      </c>
      <c r="H1253" s="164"/>
    </row>
    <row r="1254" spans="1:8" ht="15" thickBot="1" x14ac:dyDescent="0.4">
      <c r="A1254" s="600">
        <f>A1253+1</f>
        <v>42923</v>
      </c>
      <c r="B1254" s="175" t="s">
        <v>259</v>
      </c>
      <c r="C1254" s="176" t="s">
        <v>7</v>
      </c>
      <c r="D1254" s="187" t="s">
        <v>264</v>
      </c>
      <c r="E1254" s="753" t="s">
        <v>276</v>
      </c>
      <c r="F1254" s="761"/>
      <c r="G1254" s="972" t="s">
        <v>8</v>
      </c>
      <c r="H1254" s="170"/>
    </row>
    <row r="1255" spans="1:8" ht="15" thickBot="1" x14ac:dyDescent="0.4"/>
    <row r="1256" spans="1:8" x14ac:dyDescent="0.35">
      <c r="A1256" s="598">
        <f>A1254+3</f>
        <v>42926</v>
      </c>
      <c r="B1256" s="182" t="s">
        <v>259</v>
      </c>
      <c r="C1256" s="179" t="s">
        <v>7</v>
      </c>
      <c r="D1256" s="180" t="s">
        <v>264</v>
      </c>
      <c r="E1256" s="752" t="s">
        <v>276</v>
      </c>
      <c r="F1256" s="760" t="s">
        <v>8</v>
      </c>
      <c r="G1256" s="970"/>
      <c r="H1256" s="174" t="s">
        <v>276</v>
      </c>
    </row>
    <row r="1257" spans="1:8" x14ac:dyDescent="0.35">
      <c r="A1257" s="599">
        <f>A1256+1</f>
        <v>42927</v>
      </c>
      <c r="B1257" s="177" t="s">
        <v>7</v>
      </c>
      <c r="C1257" s="181" t="s">
        <v>264</v>
      </c>
      <c r="D1257" s="186" t="s">
        <v>276</v>
      </c>
      <c r="E1257" s="737" t="s">
        <v>8</v>
      </c>
      <c r="F1257" s="758" t="s">
        <v>259</v>
      </c>
      <c r="G1257" s="971"/>
      <c r="H1257" s="164"/>
    </row>
    <row r="1258" spans="1:8" x14ac:dyDescent="0.35">
      <c r="A1258" s="599">
        <f>A1257+1</f>
        <v>42928</v>
      </c>
      <c r="B1258" s="177" t="s">
        <v>264</v>
      </c>
      <c r="C1258" s="181" t="s">
        <v>276</v>
      </c>
      <c r="D1258" s="186" t="s">
        <v>8</v>
      </c>
      <c r="E1258" s="403" t="s">
        <v>259</v>
      </c>
      <c r="F1258" s="743" t="s">
        <v>7</v>
      </c>
      <c r="G1258" s="971"/>
      <c r="H1258" s="164"/>
    </row>
    <row r="1259" spans="1:8" x14ac:dyDescent="0.35">
      <c r="A1259" s="599">
        <f>A1258+1</f>
        <v>42929</v>
      </c>
      <c r="B1259" s="177" t="s">
        <v>276</v>
      </c>
      <c r="C1259" s="181" t="s">
        <v>8</v>
      </c>
      <c r="D1259" s="186" t="s">
        <v>259</v>
      </c>
      <c r="E1259" s="403" t="s">
        <v>7</v>
      </c>
      <c r="F1259" s="743" t="s">
        <v>264</v>
      </c>
      <c r="G1259" s="971"/>
      <c r="H1259" s="164"/>
    </row>
    <row r="1260" spans="1:8" ht="15" thickBot="1" x14ac:dyDescent="0.4">
      <c r="A1260" s="600">
        <f>A1259+1</f>
        <v>42930</v>
      </c>
      <c r="B1260" s="175" t="s">
        <v>8</v>
      </c>
      <c r="C1260" s="176" t="s">
        <v>259</v>
      </c>
      <c r="D1260" s="187" t="s">
        <v>7</v>
      </c>
      <c r="E1260" s="753" t="s">
        <v>264</v>
      </c>
      <c r="F1260" s="757" t="s">
        <v>276</v>
      </c>
      <c r="G1260" s="972"/>
      <c r="H1260" s="170"/>
    </row>
    <row r="1261" spans="1:8" ht="15" thickBot="1" x14ac:dyDescent="0.4">
      <c r="F1261" s="756"/>
    </row>
    <row r="1262" spans="1:8" x14ac:dyDescent="0.35">
      <c r="A1262" s="598">
        <f>A1260+3</f>
        <v>42933</v>
      </c>
      <c r="B1262" s="182" t="s">
        <v>7</v>
      </c>
      <c r="C1262" s="179" t="s">
        <v>264</v>
      </c>
      <c r="D1262" s="180" t="s">
        <v>276</v>
      </c>
      <c r="E1262" s="752" t="s">
        <v>8</v>
      </c>
      <c r="F1262" s="758"/>
      <c r="G1262" s="970" t="s">
        <v>259</v>
      </c>
      <c r="H1262" s="174" t="s">
        <v>8</v>
      </c>
    </row>
    <row r="1263" spans="1:8" x14ac:dyDescent="0.35">
      <c r="A1263" s="599">
        <f>A1262+1</f>
        <v>42934</v>
      </c>
      <c r="B1263" s="177" t="s">
        <v>7</v>
      </c>
      <c r="C1263" s="181" t="s">
        <v>264</v>
      </c>
      <c r="D1263" s="186" t="s">
        <v>276</v>
      </c>
      <c r="E1263" s="737" t="s">
        <v>8</v>
      </c>
      <c r="F1263" s="743"/>
      <c r="G1263" s="971" t="s">
        <v>259</v>
      </c>
      <c r="H1263" s="164"/>
    </row>
    <row r="1264" spans="1:8" x14ac:dyDescent="0.35">
      <c r="A1264" s="599">
        <f>A1263+1</f>
        <v>42935</v>
      </c>
      <c r="B1264" s="177" t="s">
        <v>264</v>
      </c>
      <c r="C1264" s="181" t="s">
        <v>276</v>
      </c>
      <c r="D1264" s="186" t="s">
        <v>8</v>
      </c>
      <c r="E1264" s="403" t="s">
        <v>7</v>
      </c>
      <c r="F1264" s="743"/>
      <c r="G1264" s="971" t="s">
        <v>259</v>
      </c>
      <c r="H1264" s="164"/>
    </row>
    <row r="1265" spans="1:8" x14ac:dyDescent="0.35">
      <c r="A1265" s="599">
        <f>A1264+1</f>
        <v>42936</v>
      </c>
      <c r="B1265" s="177" t="s">
        <v>276</v>
      </c>
      <c r="C1265" s="181" t="s">
        <v>8</v>
      </c>
      <c r="D1265" s="186" t="s">
        <v>7</v>
      </c>
      <c r="E1265" s="403" t="s">
        <v>264</v>
      </c>
      <c r="F1265" s="743"/>
      <c r="G1265" s="971" t="s">
        <v>259</v>
      </c>
      <c r="H1265" s="164"/>
    </row>
    <row r="1266" spans="1:8" ht="15" thickBot="1" x14ac:dyDescent="0.4">
      <c r="A1266" s="600">
        <f>A1265+1</f>
        <v>42937</v>
      </c>
      <c r="B1266" s="175" t="s">
        <v>8</v>
      </c>
      <c r="C1266" s="176" t="s">
        <v>7</v>
      </c>
      <c r="D1266" s="187" t="s">
        <v>264</v>
      </c>
      <c r="E1266" s="753" t="s">
        <v>276</v>
      </c>
      <c r="F1266" s="761"/>
      <c r="G1266" s="972" t="s">
        <v>259</v>
      </c>
      <c r="H1266" s="170"/>
    </row>
    <row r="1267" spans="1:8" ht="15" thickBot="1" x14ac:dyDescent="0.4"/>
    <row r="1268" spans="1:8" x14ac:dyDescent="0.35">
      <c r="A1268" s="598">
        <f>A1266+3</f>
        <v>42940</v>
      </c>
      <c r="B1268" s="182" t="s">
        <v>259</v>
      </c>
      <c r="C1268" s="179" t="s">
        <v>7</v>
      </c>
      <c r="D1268" s="180" t="s">
        <v>264</v>
      </c>
      <c r="E1268" s="752" t="s">
        <v>276</v>
      </c>
      <c r="F1268" s="760" t="s">
        <v>8</v>
      </c>
      <c r="G1268" s="970"/>
      <c r="H1268" s="174" t="s">
        <v>259</v>
      </c>
    </row>
    <row r="1269" spans="1:8" x14ac:dyDescent="0.35">
      <c r="A1269" s="599">
        <f>A1268+1</f>
        <v>42941</v>
      </c>
      <c r="B1269" s="177" t="s">
        <v>7</v>
      </c>
      <c r="C1269" s="181" t="s">
        <v>264</v>
      </c>
      <c r="D1269" s="186" t="s">
        <v>276</v>
      </c>
      <c r="E1269" s="403" t="s">
        <v>8</v>
      </c>
      <c r="F1269" s="743" t="s">
        <v>259</v>
      </c>
      <c r="G1269" s="971"/>
      <c r="H1269" s="164"/>
    </row>
    <row r="1270" spans="1:8" x14ac:dyDescent="0.35">
      <c r="A1270" s="599">
        <f>A1269+1</f>
        <v>42942</v>
      </c>
      <c r="B1270" s="177" t="s">
        <v>264</v>
      </c>
      <c r="C1270" s="181" t="s">
        <v>276</v>
      </c>
      <c r="D1270" s="186" t="s">
        <v>8</v>
      </c>
      <c r="E1270" s="403" t="s">
        <v>259</v>
      </c>
      <c r="F1270" s="743" t="s">
        <v>7</v>
      </c>
      <c r="G1270" s="971"/>
      <c r="H1270" s="164"/>
    </row>
    <row r="1271" spans="1:8" x14ac:dyDescent="0.35">
      <c r="A1271" s="599">
        <f>A1270+1</f>
        <v>42943</v>
      </c>
      <c r="B1271" s="177" t="s">
        <v>276</v>
      </c>
      <c r="C1271" s="181" t="s">
        <v>8</v>
      </c>
      <c r="D1271" s="186" t="s">
        <v>259</v>
      </c>
      <c r="E1271" s="403" t="s">
        <v>7</v>
      </c>
      <c r="F1271" s="743" t="s">
        <v>264</v>
      </c>
      <c r="G1271" s="971"/>
      <c r="H1271" s="164"/>
    </row>
    <row r="1272" spans="1:8" ht="15" thickBot="1" x14ac:dyDescent="0.4">
      <c r="A1272" s="600">
        <f>A1271+1</f>
        <v>42944</v>
      </c>
      <c r="B1272" s="175" t="s">
        <v>8</v>
      </c>
      <c r="C1272" s="176" t="s">
        <v>259</v>
      </c>
      <c r="D1272" s="187" t="s">
        <v>7</v>
      </c>
      <c r="E1272" s="753" t="s">
        <v>264</v>
      </c>
      <c r="F1272" s="761" t="s">
        <v>276</v>
      </c>
      <c r="G1272" s="963"/>
      <c r="H1272" s="170"/>
    </row>
    <row r="1273" spans="1:8" ht="15" thickBot="1" x14ac:dyDescent="0.4"/>
    <row r="1274" spans="1:8" x14ac:dyDescent="0.35">
      <c r="A1274" s="598">
        <f>A1272+3</f>
        <v>42947</v>
      </c>
      <c r="B1274" s="182" t="s">
        <v>259</v>
      </c>
      <c r="C1274" s="179" t="s">
        <v>7</v>
      </c>
      <c r="D1274" s="180" t="s">
        <v>264</v>
      </c>
      <c r="E1274" s="752" t="s">
        <v>276</v>
      </c>
      <c r="F1274" s="760" t="s">
        <v>8</v>
      </c>
      <c r="G1274" s="970"/>
      <c r="H1274" s="174" t="s">
        <v>264</v>
      </c>
    </row>
    <row r="1275" spans="1:8" x14ac:dyDescent="0.35">
      <c r="A1275" s="599">
        <f>A1274+1</f>
        <v>42948</v>
      </c>
      <c r="B1275" s="177" t="s">
        <v>7</v>
      </c>
      <c r="C1275" s="181" t="s">
        <v>264</v>
      </c>
      <c r="D1275" s="186" t="s">
        <v>276</v>
      </c>
      <c r="E1275" s="403" t="s">
        <v>8</v>
      </c>
      <c r="F1275" s="743" t="s">
        <v>259</v>
      </c>
      <c r="G1275" s="971"/>
      <c r="H1275" s="164"/>
    </row>
    <row r="1276" spans="1:8" x14ac:dyDescent="0.35">
      <c r="A1276" s="599">
        <f>A1275+1</f>
        <v>42949</v>
      </c>
      <c r="B1276" s="177" t="s">
        <v>264</v>
      </c>
      <c r="C1276" s="181" t="s">
        <v>276</v>
      </c>
      <c r="D1276" s="186" t="s">
        <v>8</v>
      </c>
      <c r="E1276" s="403" t="s">
        <v>259</v>
      </c>
      <c r="F1276" s="743" t="s">
        <v>7</v>
      </c>
      <c r="G1276" s="971"/>
      <c r="H1276" s="164"/>
    </row>
    <row r="1277" spans="1:8" x14ac:dyDescent="0.35">
      <c r="A1277" s="599">
        <f>A1276+1</f>
        <v>42950</v>
      </c>
      <c r="B1277" s="177" t="s">
        <v>276</v>
      </c>
      <c r="C1277" s="181" t="s">
        <v>8</v>
      </c>
      <c r="D1277" s="186" t="s">
        <v>259</v>
      </c>
      <c r="E1277" s="403" t="s">
        <v>7</v>
      </c>
      <c r="F1277" s="743" t="s">
        <v>264</v>
      </c>
      <c r="G1277" s="971"/>
      <c r="H1277" s="164"/>
    </row>
    <row r="1278" spans="1:8" ht="15" thickBot="1" x14ac:dyDescent="0.4">
      <c r="A1278" s="600">
        <f>A1277+1</f>
        <v>42951</v>
      </c>
      <c r="B1278" s="175" t="s">
        <v>8</v>
      </c>
      <c r="C1278" s="176" t="s">
        <v>259</v>
      </c>
      <c r="D1278" s="187" t="s">
        <v>7</v>
      </c>
      <c r="E1278" s="753" t="s">
        <v>264</v>
      </c>
      <c r="F1278" s="761" t="s">
        <v>276</v>
      </c>
      <c r="G1278" s="963"/>
      <c r="H1278" s="170"/>
    </row>
    <row r="1279" spans="1:8" ht="15" thickBot="1" x14ac:dyDescent="0.4"/>
    <row r="1280" spans="1:8" x14ac:dyDescent="0.35">
      <c r="A1280" s="598">
        <f>A1278+3</f>
        <v>42954</v>
      </c>
      <c r="B1280" s="182" t="s">
        <v>259</v>
      </c>
      <c r="C1280" s="179" t="s">
        <v>7</v>
      </c>
      <c r="D1280" s="180" t="s">
        <v>264</v>
      </c>
      <c r="E1280" s="752" t="s">
        <v>276</v>
      </c>
      <c r="F1280" s="760" t="s">
        <v>8</v>
      </c>
      <c r="G1280" s="970" t="s">
        <v>196</v>
      </c>
      <c r="H1280" s="174" t="s">
        <v>7</v>
      </c>
    </row>
    <row r="1281" spans="1:8" x14ac:dyDescent="0.35">
      <c r="A1281" s="599">
        <f>A1280+1</f>
        <v>42955</v>
      </c>
      <c r="B1281" s="177" t="s">
        <v>7</v>
      </c>
      <c r="C1281" s="181" t="s">
        <v>264</v>
      </c>
      <c r="D1281" s="186" t="s">
        <v>276</v>
      </c>
      <c r="E1281" s="737" t="s">
        <v>8</v>
      </c>
      <c r="F1281" s="758" t="s">
        <v>259</v>
      </c>
      <c r="G1281" s="971" t="s">
        <v>196</v>
      </c>
      <c r="H1281" s="164"/>
    </row>
    <row r="1282" spans="1:8" x14ac:dyDescent="0.35">
      <c r="A1282" s="599">
        <f>A1281+1</f>
        <v>42956</v>
      </c>
      <c r="B1282" s="177" t="s">
        <v>264</v>
      </c>
      <c r="C1282" s="181" t="s">
        <v>276</v>
      </c>
      <c r="D1282" s="186" t="s">
        <v>8</v>
      </c>
      <c r="E1282" s="403" t="s">
        <v>259</v>
      </c>
      <c r="F1282" s="743" t="s">
        <v>7</v>
      </c>
      <c r="G1282" s="971" t="s">
        <v>196</v>
      </c>
      <c r="H1282" s="164"/>
    </row>
    <row r="1283" spans="1:8" x14ac:dyDescent="0.35">
      <c r="A1283" s="599">
        <f>A1282+1</f>
        <v>42957</v>
      </c>
      <c r="B1283" s="177" t="s">
        <v>276</v>
      </c>
      <c r="C1283" s="181" t="s">
        <v>8</v>
      </c>
      <c r="D1283" s="186" t="s">
        <v>259</v>
      </c>
      <c r="E1283" s="403" t="s">
        <v>7</v>
      </c>
      <c r="F1283" s="743" t="s">
        <v>264</v>
      </c>
      <c r="G1283" s="971" t="s">
        <v>196</v>
      </c>
      <c r="H1283" s="164"/>
    </row>
    <row r="1284" spans="1:8" ht="15" thickBot="1" x14ac:dyDescent="0.4">
      <c r="A1284" s="600">
        <f>A1283+1</f>
        <v>42958</v>
      </c>
      <c r="B1284" s="175" t="s">
        <v>8</v>
      </c>
      <c r="C1284" s="176" t="s">
        <v>259</v>
      </c>
      <c r="D1284" s="187" t="s">
        <v>7</v>
      </c>
      <c r="E1284" s="753" t="s">
        <v>264</v>
      </c>
      <c r="F1284" s="761" t="s">
        <v>276</v>
      </c>
      <c r="G1284" s="972" t="s">
        <v>196</v>
      </c>
      <c r="H1284" s="170"/>
    </row>
    <row r="1285" spans="1:8" ht="15" thickBot="1" x14ac:dyDescent="0.4"/>
    <row r="1286" spans="1:8" x14ac:dyDescent="0.35">
      <c r="A1286" s="598">
        <f>A1284+3</f>
        <v>42961</v>
      </c>
      <c r="B1286" s="182" t="s">
        <v>259</v>
      </c>
      <c r="C1286" s="179" t="s">
        <v>7</v>
      </c>
      <c r="D1286" s="180" t="s">
        <v>264</v>
      </c>
      <c r="E1286" s="752" t="s">
        <v>276</v>
      </c>
      <c r="F1286" s="760" t="s">
        <v>8</v>
      </c>
      <c r="G1286" s="970"/>
      <c r="H1286" s="174" t="s">
        <v>276</v>
      </c>
    </row>
    <row r="1287" spans="1:8" x14ac:dyDescent="0.35">
      <c r="A1287" s="599">
        <f>A1286+1</f>
        <v>42962</v>
      </c>
      <c r="B1287" s="177" t="s">
        <v>7</v>
      </c>
      <c r="C1287" s="181" t="s">
        <v>264</v>
      </c>
      <c r="D1287" s="186" t="s">
        <v>276</v>
      </c>
      <c r="E1287" s="737" t="s">
        <v>8</v>
      </c>
      <c r="F1287" s="758" t="s">
        <v>259</v>
      </c>
      <c r="G1287" s="971"/>
      <c r="H1287" s="164"/>
    </row>
    <row r="1288" spans="1:8" x14ac:dyDescent="0.35">
      <c r="A1288" s="599">
        <f>A1287+1</f>
        <v>42963</v>
      </c>
      <c r="B1288" s="177" t="s">
        <v>264</v>
      </c>
      <c r="C1288" s="181" t="s">
        <v>276</v>
      </c>
      <c r="D1288" s="186" t="s">
        <v>8</v>
      </c>
      <c r="E1288" s="403" t="s">
        <v>259</v>
      </c>
      <c r="F1288" s="743" t="s">
        <v>7</v>
      </c>
      <c r="G1288" s="971"/>
      <c r="H1288" s="164"/>
    </row>
    <row r="1289" spans="1:8" x14ac:dyDescent="0.35">
      <c r="A1289" s="599">
        <f>A1288+1</f>
        <v>42964</v>
      </c>
      <c r="B1289" s="177" t="s">
        <v>276</v>
      </c>
      <c r="C1289" s="181" t="s">
        <v>8</v>
      </c>
      <c r="D1289" s="186" t="s">
        <v>259</v>
      </c>
      <c r="E1289" s="403" t="s">
        <v>7</v>
      </c>
      <c r="F1289" s="743" t="s">
        <v>264</v>
      </c>
      <c r="G1289" s="971"/>
      <c r="H1289" s="164"/>
    </row>
    <row r="1290" spans="1:8" ht="15" thickBot="1" x14ac:dyDescent="0.4">
      <c r="A1290" s="600">
        <f>A1289+1</f>
        <v>42965</v>
      </c>
      <c r="B1290" s="175" t="s">
        <v>8</v>
      </c>
      <c r="C1290" s="176" t="s">
        <v>259</v>
      </c>
      <c r="D1290" s="187" t="s">
        <v>7</v>
      </c>
      <c r="E1290" s="753" t="s">
        <v>264</v>
      </c>
      <c r="F1290" s="757" t="s">
        <v>276</v>
      </c>
      <c r="G1290" s="972"/>
      <c r="H1290" s="170"/>
    </row>
    <row r="1291" spans="1:8" ht="15" thickBot="1" x14ac:dyDescent="0.4">
      <c r="F1291" s="756"/>
    </row>
    <row r="1292" spans="1:8" x14ac:dyDescent="0.35">
      <c r="A1292" s="598">
        <f>A1290+3</f>
        <v>42968</v>
      </c>
      <c r="B1292" s="182" t="s">
        <v>259</v>
      </c>
      <c r="C1292" s="179" t="s">
        <v>7</v>
      </c>
      <c r="D1292" s="180" t="s">
        <v>264</v>
      </c>
      <c r="E1292" s="752" t="s">
        <v>276</v>
      </c>
      <c r="F1292" s="758" t="s">
        <v>8</v>
      </c>
      <c r="G1292" s="970"/>
      <c r="H1292" s="174" t="s">
        <v>8</v>
      </c>
    </row>
    <row r="1293" spans="1:8" x14ac:dyDescent="0.35">
      <c r="A1293" s="599">
        <f>A1292+1</f>
        <v>42969</v>
      </c>
      <c r="B1293" s="177" t="s">
        <v>7</v>
      </c>
      <c r="C1293" s="181" t="s">
        <v>264</v>
      </c>
      <c r="D1293" s="186" t="s">
        <v>276</v>
      </c>
      <c r="E1293" s="737" t="s">
        <v>8</v>
      </c>
      <c r="F1293" s="743" t="s">
        <v>259</v>
      </c>
      <c r="G1293" s="971"/>
      <c r="H1293" s="164"/>
    </row>
    <row r="1294" spans="1:8" x14ac:dyDescent="0.35">
      <c r="A1294" s="599">
        <f>A1293+1</f>
        <v>42970</v>
      </c>
      <c r="B1294" s="177" t="s">
        <v>264</v>
      </c>
      <c r="C1294" s="181" t="s">
        <v>276</v>
      </c>
      <c r="D1294" s="186" t="s">
        <v>8</v>
      </c>
      <c r="E1294" s="403" t="s">
        <v>259</v>
      </c>
      <c r="F1294" s="743" t="s">
        <v>7</v>
      </c>
      <c r="G1294" s="971"/>
      <c r="H1294" s="164"/>
    </row>
    <row r="1295" spans="1:8" x14ac:dyDescent="0.35">
      <c r="A1295" s="599">
        <f>A1294+1</f>
        <v>42971</v>
      </c>
      <c r="B1295" s="177" t="s">
        <v>276</v>
      </c>
      <c r="C1295" s="181" t="s">
        <v>8</v>
      </c>
      <c r="D1295" s="186" t="s">
        <v>259</v>
      </c>
      <c r="E1295" s="403" t="s">
        <v>7</v>
      </c>
      <c r="F1295" s="743" t="s">
        <v>264</v>
      </c>
      <c r="G1295" s="971"/>
      <c r="H1295" s="164"/>
    </row>
    <row r="1296" spans="1:8" ht="15" thickBot="1" x14ac:dyDescent="0.4">
      <c r="A1296" s="600">
        <f>A1295+1</f>
        <v>42972</v>
      </c>
      <c r="B1296" s="175" t="s">
        <v>8</v>
      </c>
      <c r="C1296" s="176" t="s">
        <v>259</v>
      </c>
      <c r="D1296" s="187" t="s">
        <v>7</v>
      </c>
      <c r="E1296" s="753" t="s">
        <v>264</v>
      </c>
      <c r="F1296" s="761" t="s">
        <v>276</v>
      </c>
      <c r="G1296" s="972"/>
      <c r="H1296" s="170"/>
    </row>
    <row r="1297" spans="1:8" ht="15" thickBot="1" x14ac:dyDescent="0.4"/>
    <row r="1298" spans="1:8" x14ac:dyDescent="0.35">
      <c r="A1298" s="598">
        <f>A1296+3</f>
        <v>42975</v>
      </c>
      <c r="B1298" s="182" t="s">
        <v>259</v>
      </c>
      <c r="C1298" s="179" t="s">
        <v>7</v>
      </c>
      <c r="D1298" s="180" t="s">
        <v>264</v>
      </c>
      <c r="E1298" s="752" t="s">
        <v>276</v>
      </c>
      <c r="F1298" s="760" t="s">
        <v>8</v>
      </c>
      <c r="G1298" s="970"/>
      <c r="H1298" s="174" t="s">
        <v>259</v>
      </c>
    </row>
    <row r="1299" spans="1:8" x14ac:dyDescent="0.35">
      <c r="A1299" s="599">
        <f>A1298+1</f>
        <v>42976</v>
      </c>
      <c r="B1299" s="177" t="s">
        <v>7</v>
      </c>
      <c r="C1299" s="181" t="s">
        <v>264</v>
      </c>
      <c r="D1299" s="186" t="s">
        <v>276</v>
      </c>
      <c r="E1299" s="403" t="s">
        <v>8</v>
      </c>
      <c r="F1299" s="743" t="s">
        <v>259</v>
      </c>
      <c r="G1299" s="971"/>
      <c r="H1299" s="164"/>
    </row>
    <row r="1300" spans="1:8" x14ac:dyDescent="0.35">
      <c r="A1300" s="599">
        <f>A1299+1</f>
        <v>42977</v>
      </c>
      <c r="B1300" s="177" t="s">
        <v>264</v>
      </c>
      <c r="C1300" s="181" t="s">
        <v>276</v>
      </c>
      <c r="D1300" s="186" t="s">
        <v>8</v>
      </c>
      <c r="E1300" s="403" t="s">
        <v>259</v>
      </c>
      <c r="F1300" s="743" t="s">
        <v>7</v>
      </c>
      <c r="G1300" s="971"/>
      <c r="H1300" s="164"/>
    </row>
    <row r="1301" spans="1:8" x14ac:dyDescent="0.35">
      <c r="A1301" s="599">
        <f>A1300+1</f>
        <v>42978</v>
      </c>
      <c r="B1301" s="177" t="s">
        <v>276</v>
      </c>
      <c r="C1301" s="181" t="s">
        <v>8</v>
      </c>
      <c r="D1301" s="186" t="s">
        <v>259</v>
      </c>
      <c r="E1301" s="403" t="s">
        <v>7</v>
      </c>
      <c r="F1301" s="743" t="s">
        <v>264</v>
      </c>
      <c r="G1301" s="971"/>
      <c r="H1301" s="164"/>
    </row>
    <row r="1302" spans="1:8" ht="15" thickBot="1" x14ac:dyDescent="0.4">
      <c r="A1302" s="600">
        <f>A1301+1</f>
        <v>42979</v>
      </c>
      <c r="B1302" s="175" t="s">
        <v>8</v>
      </c>
      <c r="C1302" s="176" t="s">
        <v>259</v>
      </c>
      <c r="D1302" s="187" t="s">
        <v>7</v>
      </c>
      <c r="E1302" s="753" t="s">
        <v>264</v>
      </c>
      <c r="F1302" s="761" t="s">
        <v>276</v>
      </c>
      <c r="G1302" s="963"/>
      <c r="H1302" s="170"/>
    </row>
    <row r="1303" spans="1:8" ht="15" thickBot="1" x14ac:dyDescent="0.4"/>
    <row r="1304" spans="1:8" x14ac:dyDescent="0.35">
      <c r="A1304" s="598">
        <f>A1302+3</f>
        <v>42982</v>
      </c>
      <c r="B1304" s="182" t="s">
        <v>259</v>
      </c>
      <c r="C1304" s="179" t="s">
        <v>7</v>
      </c>
      <c r="D1304" s="180" t="s">
        <v>264</v>
      </c>
      <c r="E1304" s="752" t="s">
        <v>276</v>
      </c>
      <c r="F1304" s="760" t="s">
        <v>8</v>
      </c>
      <c r="G1304" s="970"/>
      <c r="H1304" s="174" t="s">
        <v>264</v>
      </c>
    </row>
    <row r="1305" spans="1:8" x14ac:dyDescent="0.35">
      <c r="A1305" s="599">
        <f>A1304+1</f>
        <v>42983</v>
      </c>
      <c r="B1305" s="177" t="s">
        <v>7</v>
      </c>
      <c r="C1305" s="181" t="s">
        <v>264</v>
      </c>
      <c r="D1305" s="186" t="s">
        <v>276</v>
      </c>
      <c r="E1305" s="403" t="s">
        <v>8</v>
      </c>
      <c r="F1305" s="743" t="s">
        <v>259</v>
      </c>
      <c r="G1305" s="971"/>
      <c r="H1305" s="164"/>
    </row>
    <row r="1306" spans="1:8" x14ac:dyDescent="0.35">
      <c r="A1306" s="599">
        <f>A1305+1</f>
        <v>42984</v>
      </c>
      <c r="B1306" s="177" t="s">
        <v>264</v>
      </c>
      <c r="C1306" s="181" t="s">
        <v>276</v>
      </c>
      <c r="D1306" s="186" t="s">
        <v>8</v>
      </c>
      <c r="E1306" s="403" t="s">
        <v>259</v>
      </c>
      <c r="F1306" s="743" t="s">
        <v>7</v>
      </c>
      <c r="G1306" s="971"/>
      <c r="H1306" s="164"/>
    </row>
    <row r="1307" spans="1:8" x14ac:dyDescent="0.35">
      <c r="A1307" s="599">
        <f>A1306+1</f>
        <v>42985</v>
      </c>
      <c r="B1307" s="177" t="s">
        <v>276</v>
      </c>
      <c r="C1307" s="181" t="s">
        <v>8</v>
      </c>
      <c r="D1307" s="186" t="s">
        <v>259</v>
      </c>
      <c r="E1307" s="403" t="s">
        <v>7</v>
      </c>
      <c r="F1307" s="743" t="s">
        <v>264</v>
      </c>
      <c r="G1307" s="971"/>
      <c r="H1307" s="164"/>
    </row>
    <row r="1308" spans="1:8" ht="15" thickBot="1" x14ac:dyDescent="0.4">
      <c r="A1308" s="600">
        <f>A1307+1</f>
        <v>42986</v>
      </c>
      <c r="B1308" s="175" t="s">
        <v>8</v>
      </c>
      <c r="C1308" s="176" t="s">
        <v>259</v>
      </c>
      <c r="D1308" s="187" t="s">
        <v>7</v>
      </c>
      <c r="E1308" s="753" t="s">
        <v>264</v>
      </c>
      <c r="F1308" s="761" t="s">
        <v>276</v>
      </c>
      <c r="G1308" s="963"/>
      <c r="H1308" s="170"/>
    </row>
    <row r="1309" spans="1:8" ht="15" thickBot="1" x14ac:dyDescent="0.4"/>
    <row r="1310" spans="1:8" x14ac:dyDescent="0.35">
      <c r="A1310" s="598">
        <f>A1308+3</f>
        <v>42989</v>
      </c>
      <c r="B1310" s="182" t="s">
        <v>259</v>
      </c>
      <c r="C1310" s="179" t="s">
        <v>7</v>
      </c>
      <c r="D1310" s="180" t="s">
        <v>264</v>
      </c>
      <c r="E1310" s="752" t="s">
        <v>276</v>
      </c>
      <c r="F1310" s="760" t="s">
        <v>8</v>
      </c>
      <c r="G1310" s="970"/>
      <c r="H1310" s="174" t="s">
        <v>7</v>
      </c>
    </row>
    <row r="1311" spans="1:8" x14ac:dyDescent="0.35">
      <c r="A1311" s="599">
        <f>A1310+1</f>
        <v>42990</v>
      </c>
      <c r="B1311" s="177" t="s">
        <v>7</v>
      </c>
      <c r="C1311" s="181" t="s">
        <v>264</v>
      </c>
      <c r="D1311" s="186" t="s">
        <v>276</v>
      </c>
      <c r="E1311" s="737" t="s">
        <v>8</v>
      </c>
      <c r="F1311" s="758" t="s">
        <v>259</v>
      </c>
      <c r="G1311" s="971" t="s">
        <v>314</v>
      </c>
      <c r="H1311" s="164"/>
    </row>
    <row r="1312" spans="1:8" x14ac:dyDescent="0.35">
      <c r="A1312" s="599">
        <f>A1311+1</f>
        <v>42991</v>
      </c>
      <c r="B1312" s="177" t="s">
        <v>264</v>
      </c>
      <c r="C1312" s="181" t="s">
        <v>276</v>
      </c>
      <c r="D1312" s="186" t="s">
        <v>8</v>
      </c>
      <c r="E1312" s="403" t="s">
        <v>259</v>
      </c>
      <c r="F1312" s="743" t="s">
        <v>7</v>
      </c>
      <c r="G1312" s="971"/>
      <c r="H1312" s="164"/>
    </row>
    <row r="1313" spans="1:8" x14ac:dyDescent="0.35">
      <c r="A1313" s="599">
        <f>A1312+1</f>
        <v>42992</v>
      </c>
      <c r="B1313" s="177" t="s">
        <v>276</v>
      </c>
      <c r="C1313" s="181" t="s">
        <v>8</v>
      </c>
      <c r="D1313" s="186" t="s">
        <v>259</v>
      </c>
      <c r="E1313" s="403" t="s">
        <v>7</v>
      </c>
      <c r="F1313" s="743" t="s">
        <v>264</v>
      </c>
      <c r="G1313" s="971"/>
      <c r="H1313" s="164"/>
    </row>
    <row r="1314" spans="1:8" ht="15" thickBot="1" x14ac:dyDescent="0.4">
      <c r="A1314" s="600">
        <f>A1313+1</f>
        <v>42993</v>
      </c>
      <c r="B1314" s="175" t="s">
        <v>8</v>
      </c>
      <c r="C1314" s="176" t="s">
        <v>259</v>
      </c>
      <c r="D1314" s="187" t="s">
        <v>7</v>
      </c>
      <c r="E1314" s="753" t="s">
        <v>264</v>
      </c>
      <c r="F1314" s="761" t="s">
        <v>276</v>
      </c>
      <c r="G1314" s="972"/>
      <c r="H1314" s="170"/>
    </row>
    <row r="1315" spans="1:8" ht="15" thickBot="1" x14ac:dyDescent="0.4"/>
    <row r="1316" spans="1:8" x14ac:dyDescent="0.35">
      <c r="A1316" s="598">
        <f>A1314+3</f>
        <v>42996</v>
      </c>
      <c r="B1316" s="182" t="s">
        <v>259</v>
      </c>
      <c r="C1316" s="179" t="s">
        <v>7</v>
      </c>
      <c r="D1316" s="180" t="s">
        <v>264</v>
      </c>
      <c r="E1316" s="752" t="s">
        <v>276</v>
      </c>
      <c r="F1316" s="760" t="s">
        <v>8</v>
      </c>
      <c r="G1316" s="970"/>
      <c r="H1316" s="174" t="s">
        <v>276</v>
      </c>
    </row>
    <row r="1317" spans="1:8" x14ac:dyDescent="0.35">
      <c r="A1317" s="599">
        <f>A1316+1</f>
        <v>42997</v>
      </c>
      <c r="B1317" s="177" t="s">
        <v>7</v>
      </c>
      <c r="C1317" s="181" t="s">
        <v>264</v>
      </c>
      <c r="D1317" s="186" t="s">
        <v>276</v>
      </c>
      <c r="E1317" s="737" t="s">
        <v>8</v>
      </c>
      <c r="F1317" s="758" t="s">
        <v>259</v>
      </c>
      <c r="G1317" s="971"/>
      <c r="H1317" s="164"/>
    </row>
    <row r="1318" spans="1:8" x14ac:dyDescent="0.35">
      <c r="A1318" s="599">
        <f>A1317+1</f>
        <v>42998</v>
      </c>
      <c r="B1318" s="177" t="s">
        <v>264</v>
      </c>
      <c r="C1318" s="181" t="s">
        <v>276</v>
      </c>
      <c r="D1318" s="186" t="s">
        <v>8</v>
      </c>
      <c r="E1318" s="403" t="s">
        <v>259</v>
      </c>
      <c r="F1318" s="743" t="s">
        <v>7</v>
      </c>
      <c r="G1318" s="971"/>
      <c r="H1318" s="164"/>
    </row>
    <row r="1319" spans="1:8" x14ac:dyDescent="0.35">
      <c r="A1319" s="599">
        <f>A1318+1</f>
        <v>42999</v>
      </c>
      <c r="B1319" s="177" t="s">
        <v>276</v>
      </c>
      <c r="C1319" s="181" t="s">
        <v>8</v>
      </c>
      <c r="D1319" s="186" t="s">
        <v>259</v>
      </c>
      <c r="E1319" s="403" t="s">
        <v>7</v>
      </c>
      <c r="F1319" s="743" t="s">
        <v>264</v>
      </c>
      <c r="G1319" s="971"/>
      <c r="H1319" s="164"/>
    </row>
    <row r="1320" spans="1:8" ht="15" thickBot="1" x14ac:dyDescent="0.4">
      <c r="A1320" s="600">
        <f>A1319+1</f>
        <v>43000</v>
      </c>
      <c r="B1320" s="175" t="s">
        <v>8</v>
      </c>
      <c r="C1320" s="176" t="s">
        <v>259</v>
      </c>
      <c r="D1320" s="187" t="s">
        <v>7</v>
      </c>
      <c r="E1320" s="753" t="s">
        <v>264</v>
      </c>
      <c r="F1320" s="757" t="s">
        <v>276</v>
      </c>
      <c r="G1320" s="972"/>
      <c r="H1320" s="170"/>
    </row>
    <row r="1321" spans="1:8" ht="15" thickBot="1" x14ac:dyDescent="0.4">
      <c r="F1321" s="756"/>
    </row>
    <row r="1322" spans="1:8" x14ac:dyDescent="0.35">
      <c r="A1322" s="598">
        <f>A1320+3</f>
        <v>43003</v>
      </c>
      <c r="B1322" s="182" t="s">
        <v>259</v>
      </c>
      <c r="C1322" s="179" t="s">
        <v>7</v>
      </c>
      <c r="D1322" s="180" t="s">
        <v>264</v>
      </c>
      <c r="E1322" s="752" t="s">
        <v>276</v>
      </c>
      <c r="F1322" s="758" t="s">
        <v>8</v>
      </c>
      <c r="G1322" s="970"/>
      <c r="H1322" s="174" t="s">
        <v>8</v>
      </c>
    </row>
    <row r="1323" spans="1:8" x14ac:dyDescent="0.35">
      <c r="A1323" s="599">
        <f>A1322+1</f>
        <v>43004</v>
      </c>
      <c r="B1323" s="177" t="s">
        <v>7</v>
      </c>
      <c r="C1323" s="181" t="s">
        <v>264</v>
      </c>
      <c r="D1323" s="186" t="s">
        <v>276</v>
      </c>
      <c r="E1323" s="737" t="s">
        <v>8</v>
      </c>
      <c r="F1323" s="743" t="s">
        <v>259</v>
      </c>
      <c r="G1323" s="971"/>
      <c r="H1323" s="164"/>
    </row>
    <row r="1324" spans="1:8" x14ac:dyDescent="0.35">
      <c r="A1324" s="599">
        <f>A1323+1</f>
        <v>43005</v>
      </c>
      <c r="B1324" s="177" t="s">
        <v>264</v>
      </c>
      <c r="C1324" s="181" t="s">
        <v>276</v>
      </c>
      <c r="D1324" s="186" t="s">
        <v>8</v>
      </c>
      <c r="E1324" s="403" t="s">
        <v>259</v>
      </c>
      <c r="F1324" s="743" t="s">
        <v>7</v>
      </c>
      <c r="G1324" s="971"/>
      <c r="H1324" s="164"/>
    </row>
    <row r="1325" spans="1:8" x14ac:dyDescent="0.35">
      <c r="A1325" s="599">
        <f>A1324+1</f>
        <v>43006</v>
      </c>
      <c r="B1325" s="177" t="s">
        <v>276</v>
      </c>
      <c r="C1325" s="181" t="s">
        <v>8</v>
      </c>
      <c r="D1325" s="186" t="s">
        <v>259</v>
      </c>
      <c r="E1325" s="403" t="s">
        <v>7</v>
      </c>
      <c r="F1325" s="743" t="s">
        <v>264</v>
      </c>
      <c r="G1325" s="971"/>
      <c r="H1325" s="164"/>
    </row>
    <row r="1326" spans="1:8" ht="15" thickBot="1" x14ac:dyDescent="0.4">
      <c r="A1326" s="600">
        <f>A1325+1</f>
        <v>43007</v>
      </c>
      <c r="B1326" s="175" t="s">
        <v>8</v>
      </c>
      <c r="C1326" s="176" t="s">
        <v>259</v>
      </c>
      <c r="D1326" s="187" t="s">
        <v>7</v>
      </c>
      <c r="E1326" s="753" t="s">
        <v>264</v>
      </c>
      <c r="F1326" s="761" t="s">
        <v>276</v>
      </c>
      <c r="G1326" s="972"/>
      <c r="H1326" s="170"/>
    </row>
    <row r="1327" spans="1:8" ht="15" thickBot="1" x14ac:dyDescent="0.4"/>
    <row r="1328" spans="1:8" x14ac:dyDescent="0.35">
      <c r="A1328" s="598">
        <f>A1326+3</f>
        <v>43010</v>
      </c>
      <c r="B1328" s="182" t="s">
        <v>259</v>
      </c>
      <c r="C1328" s="179" t="s">
        <v>7</v>
      </c>
      <c r="D1328" s="180" t="s">
        <v>264</v>
      </c>
      <c r="E1328" s="752" t="s">
        <v>276</v>
      </c>
      <c r="F1328" s="760" t="s">
        <v>8</v>
      </c>
      <c r="G1328" s="970"/>
      <c r="H1328" s="174" t="s">
        <v>259</v>
      </c>
    </row>
    <row r="1329" spans="1:8" x14ac:dyDescent="0.35">
      <c r="A1329" s="599">
        <f>A1328+1</f>
        <v>43011</v>
      </c>
      <c r="B1329" s="177" t="s">
        <v>7</v>
      </c>
      <c r="C1329" s="181" t="s">
        <v>264</v>
      </c>
      <c r="D1329" s="186" t="s">
        <v>276</v>
      </c>
      <c r="E1329" s="403" t="s">
        <v>8</v>
      </c>
      <c r="F1329" s="743" t="s">
        <v>259</v>
      </c>
      <c r="G1329" s="971"/>
      <c r="H1329" s="164"/>
    </row>
    <row r="1330" spans="1:8" x14ac:dyDescent="0.35">
      <c r="A1330" s="599">
        <f>A1329+1</f>
        <v>43012</v>
      </c>
      <c r="B1330" s="177" t="s">
        <v>264</v>
      </c>
      <c r="C1330" s="181" t="s">
        <v>276</v>
      </c>
      <c r="D1330" s="186" t="s">
        <v>8</v>
      </c>
      <c r="E1330" s="403" t="s">
        <v>259</v>
      </c>
      <c r="F1330" s="743" t="s">
        <v>7</v>
      </c>
      <c r="G1330" s="971"/>
      <c r="H1330" s="164"/>
    </row>
    <row r="1331" spans="1:8" x14ac:dyDescent="0.35">
      <c r="A1331" s="599">
        <f>A1330+1</f>
        <v>43013</v>
      </c>
      <c r="B1331" s="177" t="s">
        <v>276</v>
      </c>
      <c r="C1331" s="181" t="s">
        <v>8</v>
      </c>
      <c r="D1331" s="186" t="s">
        <v>259</v>
      </c>
      <c r="E1331" s="403" t="s">
        <v>7</v>
      </c>
      <c r="F1331" s="743" t="s">
        <v>264</v>
      </c>
      <c r="G1331" s="971"/>
      <c r="H1331" s="164"/>
    </row>
    <row r="1332" spans="1:8" ht="15" thickBot="1" x14ac:dyDescent="0.4">
      <c r="A1332" s="600">
        <f>A1331+1</f>
        <v>43014</v>
      </c>
      <c r="B1332" s="175" t="s">
        <v>8</v>
      </c>
      <c r="C1332" s="176" t="s">
        <v>259</v>
      </c>
      <c r="D1332" s="187" t="s">
        <v>7</v>
      </c>
      <c r="E1332" s="753" t="s">
        <v>264</v>
      </c>
      <c r="F1332" s="761" t="s">
        <v>276</v>
      </c>
      <c r="G1332" s="963"/>
      <c r="H1332" s="170"/>
    </row>
    <row r="1333" spans="1:8" ht="15" thickBot="1" x14ac:dyDescent="0.4"/>
    <row r="1334" spans="1:8" x14ac:dyDescent="0.35">
      <c r="A1334" s="598">
        <f>A1332+3</f>
        <v>43017</v>
      </c>
      <c r="B1334" s="182" t="s">
        <v>259</v>
      </c>
      <c r="C1334" s="179" t="s">
        <v>7</v>
      </c>
      <c r="D1334" s="180" t="s">
        <v>264</v>
      </c>
      <c r="E1334" s="752" t="s">
        <v>276</v>
      </c>
      <c r="F1334" s="760" t="s">
        <v>8</v>
      </c>
      <c r="G1334" s="970"/>
      <c r="H1334" s="174" t="s">
        <v>264</v>
      </c>
    </row>
    <row r="1335" spans="1:8" x14ac:dyDescent="0.35">
      <c r="A1335" s="599">
        <f>A1334+1</f>
        <v>43018</v>
      </c>
      <c r="B1335" s="177" t="s">
        <v>7</v>
      </c>
      <c r="C1335" s="181" t="s">
        <v>264</v>
      </c>
      <c r="D1335" s="186" t="s">
        <v>276</v>
      </c>
      <c r="E1335" s="403" t="s">
        <v>8</v>
      </c>
      <c r="F1335" s="743" t="s">
        <v>259</v>
      </c>
      <c r="G1335" s="971"/>
      <c r="H1335" s="164"/>
    </row>
    <row r="1336" spans="1:8" x14ac:dyDescent="0.35">
      <c r="A1336" s="599">
        <f>A1335+1</f>
        <v>43019</v>
      </c>
      <c r="B1336" s="177" t="s">
        <v>264</v>
      </c>
      <c r="C1336" s="181" t="s">
        <v>276</v>
      </c>
      <c r="D1336" s="186" t="s">
        <v>8</v>
      </c>
      <c r="E1336" s="403" t="s">
        <v>259</v>
      </c>
      <c r="F1336" s="743" t="s">
        <v>7</v>
      </c>
      <c r="G1336" s="971"/>
      <c r="H1336" s="164"/>
    </row>
    <row r="1337" spans="1:8" x14ac:dyDescent="0.35">
      <c r="A1337" s="599">
        <f>A1336+1</f>
        <v>43020</v>
      </c>
      <c r="B1337" s="177" t="s">
        <v>276</v>
      </c>
      <c r="C1337" s="181" t="s">
        <v>8</v>
      </c>
      <c r="D1337" s="186" t="s">
        <v>259</v>
      </c>
      <c r="E1337" s="403" t="s">
        <v>7</v>
      </c>
      <c r="F1337" s="743" t="s">
        <v>264</v>
      </c>
      <c r="G1337" s="971"/>
      <c r="H1337" s="164"/>
    </row>
    <row r="1338" spans="1:8" ht="15" thickBot="1" x14ac:dyDescent="0.4">
      <c r="A1338" s="600">
        <f>A1337+1</f>
        <v>43021</v>
      </c>
      <c r="B1338" s="175" t="s">
        <v>8</v>
      </c>
      <c r="C1338" s="176" t="s">
        <v>259</v>
      </c>
      <c r="D1338" s="187" t="s">
        <v>7</v>
      </c>
      <c r="E1338" s="753" t="s">
        <v>264</v>
      </c>
      <c r="F1338" s="761" t="s">
        <v>276</v>
      </c>
      <c r="G1338" s="963"/>
      <c r="H1338" s="170"/>
    </row>
    <row r="1339" spans="1:8" ht="15" thickBot="1" x14ac:dyDescent="0.4"/>
    <row r="1340" spans="1:8" x14ac:dyDescent="0.35">
      <c r="A1340" s="598">
        <f>A1338+3</f>
        <v>43024</v>
      </c>
      <c r="B1340" s="182" t="s">
        <v>259</v>
      </c>
      <c r="C1340" s="179" t="s">
        <v>7</v>
      </c>
      <c r="D1340" s="180" t="s">
        <v>264</v>
      </c>
      <c r="E1340" s="752" t="s">
        <v>276</v>
      </c>
      <c r="F1340" s="760" t="s">
        <v>8</v>
      </c>
      <c r="G1340" s="970"/>
      <c r="H1340" s="174" t="s">
        <v>7</v>
      </c>
    </row>
    <row r="1341" spans="1:8" x14ac:dyDescent="0.35">
      <c r="A1341" s="599">
        <f>A1340+1</f>
        <v>43025</v>
      </c>
      <c r="B1341" s="177" t="s">
        <v>7</v>
      </c>
      <c r="C1341" s="181" t="s">
        <v>264</v>
      </c>
      <c r="D1341" s="186" t="s">
        <v>276</v>
      </c>
      <c r="E1341" s="737" t="s">
        <v>8</v>
      </c>
      <c r="F1341" s="758" t="s">
        <v>259</v>
      </c>
      <c r="G1341" s="971"/>
      <c r="H1341" s="164"/>
    </row>
    <row r="1342" spans="1:8" x14ac:dyDescent="0.35">
      <c r="A1342" s="599">
        <f>A1341+1</f>
        <v>43026</v>
      </c>
      <c r="B1342" s="177" t="s">
        <v>264</v>
      </c>
      <c r="C1342" s="181"/>
      <c r="D1342" s="186" t="s">
        <v>8</v>
      </c>
      <c r="E1342" s="403" t="s">
        <v>259</v>
      </c>
      <c r="F1342" s="743" t="s">
        <v>7</v>
      </c>
      <c r="G1342" s="971" t="s">
        <v>276</v>
      </c>
      <c r="H1342" s="164"/>
    </row>
    <row r="1343" spans="1:8" x14ac:dyDescent="0.35">
      <c r="A1343" s="599">
        <f>A1342+1</f>
        <v>43027</v>
      </c>
      <c r="B1343" s="177"/>
      <c r="C1343" s="181" t="s">
        <v>8</v>
      </c>
      <c r="D1343" s="186" t="s">
        <v>259</v>
      </c>
      <c r="E1343" s="403" t="s">
        <v>7</v>
      </c>
      <c r="F1343" s="743" t="s">
        <v>264</v>
      </c>
      <c r="G1343" s="971" t="s">
        <v>276</v>
      </c>
      <c r="H1343" s="164"/>
    </row>
    <row r="1344" spans="1:8" ht="15" thickBot="1" x14ac:dyDescent="0.4">
      <c r="A1344" s="600">
        <f>A1343+1</f>
        <v>43028</v>
      </c>
      <c r="B1344" s="175" t="s">
        <v>8</v>
      </c>
      <c r="C1344" s="176" t="s">
        <v>259</v>
      </c>
      <c r="D1344" s="187" t="s">
        <v>7</v>
      </c>
      <c r="E1344" s="753" t="s">
        <v>264</v>
      </c>
      <c r="F1344" s="761"/>
      <c r="G1344" s="972" t="s">
        <v>276</v>
      </c>
      <c r="H1344" s="170"/>
    </row>
    <row r="1345" spans="1:8" ht="15" thickBot="1" x14ac:dyDescent="0.4"/>
    <row r="1346" spans="1:8" x14ac:dyDescent="0.35">
      <c r="A1346" s="598">
        <f>A1344+3</f>
        <v>43031</v>
      </c>
      <c r="B1346" s="182" t="s">
        <v>259</v>
      </c>
      <c r="C1346" s="179" t="s">
        <v>7</v>
      </c>
      <c r="D1346" s="180" t="s">
        <v>264</v>
      </c>
      <c r="E1346" s="752" t="s">
        <v>276</v>
      </c>
      <c r="F1346" s="760" t="s">
        <v>8</v>
      </c>
      <c r="G1346" s="970"/>
      <c r="H1346" s="174" t="s">
        <v>276</v>
      </c>
    </row>
    <row r="1347" spans="1:8" x14ac:dyDescent="0.35">
      <c r="A1347" s="599">
        <f>A1346+1</f>
        <v>43032</v>
      </c>
      <c r="B1347" s="177" t="s">
        <v>7</v>
      </c>
      <c r="C1347" s="181" t="s">
        <v>264</v>
      </c>
      <c r="D1347" s="186" t="s">
        <v>276</v>
      </c>
      <c r="E1347" s="737" t="s">
        <v>8</v>
      </c>
      <c r="F1347" s="758" t="s">
        <v>259</v>
      </c>
      <c r="G1347" s="971"/>
      <c r="H1347" s="164"/>
    </row>
    <row r="1348" spans="1:8" x14ac:dyDescent="0.35">
      <c r="A1348" s="599">
        <f>A1347+1</f>
        <v>43033</v>
      </c>
      <c r="B1348" s="177" t="s">
        <v>264</v>
      </c>
      <c r="C1348" s="181" t="s">
        <v>276</v>
      </c>
      <c r="D1348" s="186" t="s">
        <v>8</v>
      </c>
      <c r="E1348" s="403" t="s">
        <v>259</v>
      </c>
      <c r="F1348" s="743" t="s">
        <v>7</v>
      </c>
      <c r="G1348" s="971"/>
      <c r="H1348" s="164"/>
    </row>
    <row r="1349" spans="1:8" x14ac:dyDescent="0.35">
      <c r="A1349" s="599">
        <f>A1348+1</f>
        <v>43034</v>
      </c>
      <c r="B1349" s="177" t="s">
        <v>276</v>
      </c>
      <c r="C1349" s="181" t="s">
        <v>8</v>
      </c>
      <c r="D1349" s="186" t="s">
        <v>259</v>
      </c>
      <c r="E1349" s="403" t="s">
        <v>7</v>
      </c>
      <c r="F1349" s="743" t="s">
        <v>264</v>
      </c>
      <c r="G1349" s="971"/>
      <c r="H1349" s="164"/>
    </row>
    <row r="1350" spans="1:8" ht="15" thickBot="1" x14ac:dyDescent="0.4">
      <c r="A1350" s="600">
        <f>A1349+1</f>
        <v>43035</v>
      </c>
      <c r="B1350" s="175" t="s">
        <v>8</v>
      </c>
      <c r="C1350" s="176" t="s">
        <v>259</v>
      </c>
      <c r="D1350" s="187" t="s">
        <v>7</v>
      </c>
      <c r="E1350" s="753" t="s">
        <v>264</v>
      </c>
      <c r="F1350" s="757" t="s">
        <v>276</v>
      </c>
      <c r="G1350" s="972"/>
      <c r="H1350" s="170"/>
    </row>
    <row r="1351" spans="1:8" ht="15" thickBot="1" x14ac:dyDescent="0.4">
      <c r="F1351" s="756"/>
    </row>
    <row r="1352" spans="1:8" x14ac:dyDescent="0.35">
      <c r="A1352" s="598">
        <f>A1350+3</f>
        <v>43038</v>
      </c>
      <c r="B1352" s="182" t="s">
        <v>259</v>
      </c>
      <c r="C1352" s="179" t="s">
        <v>7</v>
      </c>
      <c r="D1352" s="180" t="s">
        <v>264</v>
      </c>
      <c r="E1352" s="752" t="s">
        <v>276</v>
      </c>
      <c r="F1352" s="758" t="s">
        <v>8</v>
      </c>
      <c r="G1352" s="970"/>
      <c r="H1352" s="174" t="s">
        <v>8</v>
      </c>
    </row>
    <row r="1353" spans="1:8" x14ac:dyDescent="0.35">
      <c r="A1353" s="599">
        <f>A1352+1</f>
        <v>43039</v>
      </c>
      <c r="B1353" s="177" t="s">
        <v>7</v>
      </c>
      <c r="C1353" s="181" t="s">
        <v>264</v>
      </c>
      <c r="D1353" s="186" t="s">
        <v>276</v>
      </c>
      <c r="E1353" s="737" t="s">
        <v>8</v>
      </c>
      <c r="F1353" s="743" t="s">
        <v>259</v>
      </c>
      <c r="G1353" s="971"/>
      <c r="H1353" s="164"/>
    </row>
    <row r="1354" spans="1:8" x14ac:dyDescent="0.35">
      <c r="A1354" s="599">
        <f>A1353+1</f>
        <v>43040</v>
      </c>
      <c r="B1354" s="177" t="s">
        <v>264</v>
      </c>
      <c r="C1354" s="181" t="s">
        <v>276</v>
      </c>
      <c r="D1354" s="186" t="s">
        <v>8</v>
      </c>
      <c r="E1354" s="403" t="s">
        <v>259</v>
      </c>
      <c r="F1354" s="743" t="s">
        <v>7</v>
      </c>
      <c r="G1354" s="971"/>
      <c r="H1354" s="164"/>
    </row>
    <row r="1355" spans="1:8" x14ac:dyDescent="0.35">
      <c r="A1355" s="599">
        <f>A1354+1</f>
        <v>43041</v>
      </c>
      <c r="B1355" s="177" t="s">
        <v>276</v>
      </c>
      <c r="C1355" s="181" t="s">
        <v>8</v>
      </c>
      <c r="D1355" s="186" t="s">
        <v>259</v>
      </c>
      <c r="E1355" s="403" t="s">
        <v>7</v>
      </c>
      <c r="F1355" s="743" t="s">
        <v>264</v>
      </c>
      <c r="G1355" s="971"/>
      <c r="H1355" s="164"/>
    </row>
    <row r="1356" spans="1:8" ht="15" thickBot="1" x14ac:dyDescent="0.4">
      <c r="A1356" s="600">
        <f>A1355+1</f>
        <v>43042</v>
      </c>
      <c r="B1356" s="175" t="s">
        <v>8</v>
      </c>
      <c r="C1356" s="176" t="s">
        <v>259</v>
      </c>
      <c r="D1356" s="187" t="s">
        <v>7</v>
      </c>
      <c r="E1356" s="753" t="s">
        <v>264</v>
      </c>
      <c r="F1356" s="761" t="s">
        <v>276</v>
      </c>
      <c r="G1356" s="972"/>
      <c r="H1356" s="170"/>
    </row>
    <row r="1357" spans="1:8" ht="15" thickBot="1" x14ac:dyDescent="0.4"/>
    <row r="1358" spans="1:8" x14ac:dyDescent="0.35">
      <c r="A1358" s="598">
        <f>A1356+3</f>
        <v>43045</v>
      </c>
      <c r="B1358" s="182" t="s">
        <v>259</v>
      </c>
      <c r="C1358" s="179" t="s">
        <v>7</v>
      </c>
      <c r="D1358" s="180" t="s">
        <v>264</v>
      </c>
      <c r="E1358" s="752" t="s">
        <v>276</v>
      </c>
      <c r="F1358" s="760" t="s">
        <v>8</v>
      </c>
      <c r="G1358" s="970"/>
      <c r="H1358" s="174" t="s">
        <v>259</v>
      </c>
    </row>
    <row r="1359" spans="1:8" x14ac:dyDescent="0.35">
      <c r="A1359" s="599">
        <f>A1358+1</f>
        <v>43046</v>
      </c>
      <c r="B1359" s="177" t="s">
        <v>7</v>
      </c>
      <c r="C1359" s="181" t="s">
        <v>264</v>
      </c>
      <c r="D1359" s="186" t="s">
        <v>276</v>
      </c>
      <c r="E1359" s="403" t="s">
        <v>8</v>
      </c>
      <c r="F1359" s="743" t="s">
        <v>259</v>
      </c>
      <c r="G1359" s="971"/>
      <c r="H1359" s="164"/>
    </row>
    <row r="1360" spans="1:8" x14ac:dyDescent="0.35">
      <c r="A1360" s="599">
        <f>A1359+1</f>
        <v>43047</v>
      </c>
      <c r="B1360" s="177" t="s">
        <v>264</v>
      </c>
      <c r="C1360" s="181" t="s">
        <v>276</v>
      </c>
      <c r="D1360" s="186" t="s">
        <v>8</v>
      </c>
      <c r="E1360" s="403" t="s">
        <v>259</v>
      </c>
      <c r="F1360" s="743" t="s">
        <v>7</v>
      </c>
      <c r="G1360" s="971"/>
      <c r="H1360" s="164"/>
    </row>
    <row r="1361" spans="1:8" x14ac:dyDescent="0.35">
      <c r="A1361" s="599">
        <f>A1360+1</f>
        <v>43048</v>
      </c>
      <c r="B1361" s="177" t="s">
        <v>276</v>
      </c>
      <c r="C1361" s="181" t="s">
        <v>8</v>
      </c>
      <c r="D1361" s="186" t="s">
        <v>259</v>
      </c>
      <c r="E1361" s="403" t="s">
        <v>7</v>
      </c>
      <c r="F1361" s="743" t="s">
        <v>264</v>
      </c>
      <c r="G1361" s="971"/>
      <c r="H1361" s="164"/>
    </row>
    <row r="1362" spans="1:8" ht="15" thickBot="1" x14ac:dyDescent="0.4">
      <c r="A1362" s="600">
        <f>A1361+1</f>
        <v>43049</v>
      </c>
      <c r="B1362" s="175" t="s">
        <v>8</v>
      </c>
      <c r="C1362" s="176" t="s">
        <v>259</v>
      </c>
      <c r="D1362" s="187" t="s">
        <v>7</v>
      </c>
      <c r="E1362" s="753" t="s">
        <v>264</v>
      </c>
      <c r="F1362" s="761" t="s">
        <v>276</v>
      </c>
      <c r="G1362" s="963"/>
      <c r="H1362" s="170"/>
    </row>
    <row r="1363" spans="1:8" ht="15" thickBot="1" x14ac:dyDescent="0.4"/>
    <row r="1364" spans="1:8" x14ac:dyDescent="0.35">
      <c r="A1364" s="598">
        <f>A1362+3</f>
        <v>43052</v>
      </c>
      <c r="B1364" s="182" t="s">
        <v>259</v>
      </c>
      <c r="C1364" s="179" t="s">
        <v>7</v>
      </c>
      <c r="D1364" s="180" t="s">
        <v>264</v>
      </c>
      <c r="E1364" s="752" t="s">
        <v>276</v>
      </c>
      <c r="F1364" s="760" t="s">
        <v>8</v>
      </c>
      <c r="G1364" s="970"/>
      <c r="H1364" s="174" t="s">
        <v>7</v>
      </c>
    </row>
    <row r="1365" spans="1:8" x14ac:dyDescent="0.35">
      <c r="A1365" s="599">
        <f>A1364+1</f>
        <v>43053</v>
      </c>
      <c r="B1365" s="177" t="s">
        <v>7</v>
      </c>
      <c r="C1365" s="181" t="s">
        <v>264</v>
      </c>
      <c r="D1365" s="186" t="s">
        <v>276</v>
      </c>
      <c r="E1365" s="403" t="s">
        <v>8</v>
      </c>
      <c r="F1365" s="743" t="s">
        <v>259</v>
      </c>
      <c r="G1365" s="971"/>
      <c r="H1365" s="164"/>
    </row>
    <row r="1366" spans="1:8" x14ac:dyDescent="0.35">
      <c r="A1366" s="599">
        <f>A1365+1</f>
        <v>43054</v>
      </c>
      <c r="B1366" s="177" t="s">
        <v>264</v>
      </c>
      <c r="C1366" s="181" t="s">
        <v>276</v>
      </c>
      <c r="D1366" s="186" t="s">
        <v>8</v>
      </c>
      <c r="E1366" s="403" t="s">
        <v>259</v>
      </c>
      <c r="F1366" s="743" t="s">
        <v>7</v>
      </c>
      <c r="G1366" s="971"/>
      <c r="H1366" s="164"/>
    </row>
    <row r="1367" spans="1:8" x14ac:dyDescent="0.35">
      <c r="A1367" s="599">
        <f>A1366+1</f>
        <v>43055</v>
      </c>
      <c r="B1367" s="177" t="s">
        <v>276</v>
      </c>
      <c r="C1367" s="181" t="s">
        <v>8</v>
      </c>
      <c r="D1367" s="186" t="s">
        <v>259</v>
      </c>
      <c r="E1367" s="403" t="s">
        <v>7</v>
      </c>
      <c r="F1367" s="743" t="s">
        <v>264</v>
      </c>
      <c r="G1367" s="971"/>
      <c r="H1367" s="164"/>
    </row>
    <row r="1368" spans="1:8" ht="15" thickBot="1" x14ac:dyDescent="0.4">
      <c r="A1368" s="600">
        <f>A1367+1</f>
        <v>43056</v>
      </c>
      <c r="B1368" s="175" t="s">
        <v>8</v>
      </c>
      <c r="C1368" s="176" t="s">
        <v>259</v>
      </c>
      <c r="D1368" s="187" t="s">
        <v>7</v>
      </c>
      <c r="E1368" s="753" t="s">
        <v>264</v>
      </c>
      <c r="F1368" s="761" t="s">
        <v>276</v>
      </c>
      <c r="G1368" s="963"/>
      <c r="H1368" s="170"/>
    </row>
    <row r="1369" spans="1:8" ht="15" thickBot="1" x14ac:dyDescent="0.4"/>
    <row r="1370" spans="1:8" x14ac:dyDescent="0.35">
      <c r="A1370" s="598">
        <f>A1368+3</f>
        <v>43059</v>
      </c>
      <c r="B1370" s="182" t="s">
        <v>259</v>
      </c>
      <c r="C1370" s="179" t="s">
        <v>7</v>
      </c>
      <c r="D1370" s="180" t="s">
        <v>264</v>
      </c>
      <c r="E1370" s="752" t="s">
        <v>276</v>
      </c>
      <c r="F1370" s="760" t="s">
        <v>8</v>
      </c>
      <c r="G1370" s="970"/>
      <c r="H1370" s="174" t="s">
        <v>276</v>
      </c>
    </row>
    <row r="1371" spans="1:8" x14ac:dyDescent="0.35">
      <c r="A1371" s="599">
        <f>A1370+1</f>
        <v>43060</v>
      </c>
      <c r="B1371" s="177" t="s">
        <v>7</v>
      </c>
      <c r="C1371" s="181" t="s">
        <v>264</v>
      </c>
      <c r="D1371" s="186" t="s">
        <v>276</v>
      </c>
      <c r="E1371" s="737" t="s">
        <v>8</v>
      </c>
      <c r="F1371" s="758" t="s">
        <v>259</v>
      </c>
      <c r="G1371" s="971"/>
      <c r="H1371" s="164"/>
    </row>
    <row r="1372" spans="1:8" x14ac:dyDescent="0.35">
      <c r="A1372" s="599">
        <f>A1371+1</f>
        <v>43061</v>
      </c>
      <c r="B1372" s="177" t="s">
        <v>264</v>
      </c>
      <c r="C1372" s="181" t="s">
        <v>276</v>
      </c>
      <c r="D1372" s="186" t="s">
        <v>8</v>
      </c>
      <c r="E1372" s="403" t="s">
        <v>259</v>
      </c>
      <c r="F1372" s="743" t="s">
        <v>7</v>
      </c>
      <c r="G1372" s="971"/>
      <c r="H1372" s="164"/>
    </row>
    <row r="1373" spans="1:8" x14ac:dyDescent="0.35">
      <c r="A1373" s="599">
        <f>A1372+1</f>
        <v>43062</v>
      </c>
      <c r="B1373" s="177" t="s">
        <v>276</v>
      </c>
      <c r="C1373" s="181" t="s">
        <v>8</v>
      </c>
      <c r="D1373" s="186" t="s">
        <v>259</v>
      </c>
      <c r="E1373" s="403" t="s">
        <v>7</v>
      </c>
      <c r="F1373" s="743" t="s">
        <v>264</v>
      </c>
      <c r="G1373" s="971"/>
      <c r="H1373" s="164"/>
    </row>
    <row r="1374" spans="1:8" ht="15" thickBot="1" x14ac:dyDescent="0.4">
      <c r="A1374" s="600">
        <f>A1373+1</f>
        <v>43063</v>
      </c>
      <c r="B1374" s="175" t="s">
        <v>8</v>
      </c>
      <c r="C1374" s="176" t="s">
        <v>259</v>
      </c>
      <c r="D1374" s="187" t="s">
        <v>7</v>
      </c>
      <c r="E1374" s="753" t="s">
        <v>264</v>
      </c>
      <c r="F1374" s="761" t="s">
        <v>276</v>
      </c>
      <c r="G1374" s="972"/>
      <c r="H1374" s="170"/>
    </row>
    <row r="1375" spans="1:8" ht="15" thickBot="1" x14ac:dyDescent="0.4"/>
    <row r="1376" spans="1:8" x14ac:dyDescent="0.35">
      <c r="A1376" s="598">
        <f>A1374+3</f>
        <v>43066</v>
      </c>
      <c r="B1376" s="182" t="s">
        <v>259</v>
      </c>
      <c r="C1376" s="179" t="s">
        <v>7</v>
      </c>
      <c r="D1376" s="180" t="s">
        <v>264</v>
      </c>
      <c r="E1376" s="752" t="s">
        <v>276</v>
      </c>
      <c r="F1376" s="760" t="s">
        <v>8</v>
      </c>
      <c r="G1376" s="970"/>
      <c r="H1376" s="174" t="s">
        <v>264</v>
      </c>
    </row>
    <row r="1377" spans="1:8" x14ac:dyDescent="0.35">
      <c r="A1377" s="599">
        <f>A1376+1</f>
        <v>43067</v>
      </c>
      <c r="B1377" s="177" t="s">
        <v>7</v>
      </c>
      <c r="C1377" s="181" t="s">
        <v>264</v>
      </c>
      <c r="D1377" s="186" t="s">
        <v>276</v>
      </c>
      <c r="E1377" s="737" t="s">
        <v>8</v>
      </c>
      <c r="F1377" s="758" t="s">
        <v>259</v>
      </c>
      <c r="G1377" s="971"/>
      <c r="H1377" s="164"/>
    </row>
    <row r="1378" spans="1:8" x14ac:dyDescent="0.35">
      <c r="A1378" s="599">
        <f>A1377+1</f>
        <v>43068</v>
      </c>
      <c r="B1378" s="177" t="s">
        <v>264</v>
      </c>
      <c r="C1378" s="181" t="s">
        <v>276</v>
      </c>
      <c r="D1378" s="186" t="s">
        <v>8</v>
      </c>
      <c r="E1378" s="403" t="s">
        <v>259</v>
      </c>
      <c r="F1378" s="743" t="s">
        <v>7</v>
      </c>
      <c r="G1378" s="971"/>
      <c r="H1378" s="164"/>
    </row>
    <row r="1379" spans="1:8" x14ac:dyDescent="0.35">
      <c r="A1379" s="599">
        <f>A1378+1</f>
        <v>43069</v>
      </c>
      <c r="B1379" s="177" t="s">
        <v>276</v>
      </c>
      <c r="C1379" s="181" t="s">
        <v>8</v>
      </c>
      <c r="D1379" s="186" t="s">
        <v>259</v>
      </c>
      <c r="E1379" s="403" t="s">
        <v>7</v>
      </c>
      <c r="F1379" s="743" t="s">
        <v>264</v>
      </c>
      <c r="G1379" s="971"/>
      <c r="H1379" s="164"/>
    </row>
    <row r="1380" spans="1:8" ht="15" thickBot="1" x14ac:dyDescent="0.4">
      <c r="A1380" s="600">
        <f>A1379+1</f>
        <v>43070</v>
      </c>
      <c r="B1380" s="175" t="s">
        <v>8</v>
      </c>
      <c r="C1380" s="176" t="s">
        <v>259</v>
      </c>
      <c r="D1380" s="187" t="s">
        <v>7</v>
      </c>
      <c r="E1380" s="753" t="s">
        <v>264</v>
      </c>
      <c r="F1380" s="757" t="s">
        <v>276</v>
      </c>
      <c r="G1380" s="972"/>
      <c r="H1380" s="170"/>
    </row>
    <row r="1381" spans="1:8" ht="15" thickBot="1" x14ac:dyDescent="0.4">
      <c r="F1381" s="756"/>
    </row>
    <row r="1382" spans="1:8" x14ac:dyDescent="0.35">
      <c r="A1382" s="598">
        <f>A1380+3</f>
        <v>43073</v>
      </c>
      <c r="B1382" s="182" t="s">
        <v>259</v>
      </c>
      <c r="C1382" s="179" t="s">
        <v>7</v>
      </c>
      <c r="D1382" s="180" t="s">
        <v>264</v>
      </c>
      <c r="E1382" s="752" t="s">
        <v>276</v>
      </c>
      <c r="F1382" s="758" t="s">
        <v>8</v>
      </c>
      <c r="G1382" s="970"/>
      <c r="H1382" s="174" t="s">
        <v>8</v>
      </c>
    </row>
    <row r="1383" spans="1:8" x14ac:dyDescent="0.35">
      <c r="A1383" s="599">
        <f>A1382+1</f>
        <v>43074</v>
      </c>
      <c r="B1383" s="177" t="s">
        <v>7</v>
      </c>
      <c r="C1383" s="181" t="s">
        <v>264</v>
      </c>
      <c r="D1383" s="186" t="s">
        <v>276</v>
      </c>
      <c r="E1383" s="737" t="s">
        <v>8</v>
      </c>
      <c r="F1383" s="743" t="s">
        <v>259</v>
      </c>
      <c r="G1383" s="971"/>
      <c r="H1383" s="164"/>
    </row>
    <row r="1384" spans="1:8" x14ac:dyDescent="0.35">
      <c r="A1384" s="599">
        <f>A1383+1</f>
        <v>43075</v>
      </c>
      <c r="B1384" s="177" t="s">
        <v>264</v>
      </c>
      <c r="C1384" s="181" t="s">
        <v>276</v>
      </c>
      <c r="D1384" s="186" t="s">
        <v>8</v>
      </c>
      <c r="E1384" s="403" t="s">
        <v>259</v>
      </c>
      <c r="F1384" s="743" t="s">
        <v>7</v>
      </c>
      <c r="G1384" s="971"/>
      <c r="H1384" s="164"/>
    </row>
    <row r="1385" spans="1:8" x14ac:dyDescent="0.35">
      <c r="A1385" s="599">
        <f>A1384+1</f>
        <v>43076</v>
      </c>
      <c r="B1385" s="177" t="s">
        <v>276</v>
      </c>
      <c r="C1385" s="181" t="s">
        <v>8</v>
      </c>
      <c r="D1385" s="186" t="s">
        <v>259</v>
      </c>
      <c r="E1385" s="403" t="s">
        <v>7</v>
      </c>
      <c r="F1385" s="743" t="s">
        <v>264</v>
      </c>
      <c r="G1385" s="971"/>
      <c r="H1385" s="164"/>
    </row>
    <row r="1386" spans="1:8" ht="15" thickBot="1" x14ac:dyDescent="0.4">
      <c r="A1386" s="600">
        <f>A1385+1</f>
        <v>43077</v>
      </c>
      <c r="B1386" s="175" t="s">
        <v>8</v>
      </c>
      <c r="C1386" s="176" t="s">
        <v>259</v>
      </c>
      <c r="D1386" s="187" t="s">
        <v>7</v>
      </c>
      <c r="E1386" s="753" t="s">
        <v>264</v>
      </c>
      <c r="F1386" s="761" t="s">
        <v>276</v>
      </c>
      <c r="G1386" s="972"/>
      <c r="H1386" s="170"/>
    </row>
    <row r="1387" spans="1:8" ht="15" thickBot="1" x14ac:dyDescent="0.4"/>
    <row r="1388" spans="1:8" x14ac:dyDescent="0.35">
      <c r="A1388" s="598">
        <f>A1386+3</f>
        <v>43080</v>
      </c>
      <c r="B1388" s="182" t="s">
        <v>259</v>
      </c>
      <c r="C1388" s="179" t="s">
        <v>7</v>
      </c>
      <c r="D1388" s="180" t="s">
        <v>264</v>
      </c>
      <c r="E1388" s="752" t="s">
        <v>276</v>
      </c>
      <c r="F1388" s="760" t="s">
        <v>8</v>
      </c>
      <c r="G1388" s="970"/>
      <c r="H1388" s="174" t="s">
        <v>259</v>
      </c>
    </row>
    <row r="1389" spans="1:8" x14ac:dyDescent="0.35">
      <c r="A1389" s="599">
        <f>A1388+1</f>
        <v>43081</v>
      </c>
      <c r="B1389" s="177" t="s">
        <v>7</v>
      </c>
      <c r="C1389" s="181" t="s">
        <v>264</v>
      </c>
      <c r="D1389" s="186" t="s">
        <v>276</v>
      </c>
      <c r="E1389" s="403" t="s">
        <v>8</v>
      </c>
      <c r="F1389" s="743" t="s">
        <v>259</v>
      </c>
      <c r="G1389" s="971"/>
      <c r="H1389" s="164"/>
    </row>
    <row r="1390" spans="1:8" x14ac:dyDescent="0.35">
      <c r="A1390" s="599">
        <f>A1389+1</f>
        <v>43082</v>
      </c>
      <c r="B1390" s="177" t="s">
        <v>264</v>
      </c>
      <c r="C1390" s="181" t="s">
        <v>276</v>
      </c>
      <c r="D1390" s="186" t="s">
        <v>8</v>
      </c>
      <c r="E1390" s="403" t="s">
        <v>259</v>
      </c>
      <c r="F1390" s="743" t="s">
        <v>7</v>
      </c>
      <c r="G1390" s="971"/>
      <c r="H1390" s="164"/>
    </row>
    <row r="1391" spans="1:8" x14ac:dyDescent="0.35">
      <c r="A1391" s="599">
        <f>A1390+1</f>
        <v>43083</v>
      </c>
      <c r="B1391" s="177" t="s">
        <v>276</v>
      </c>
      <c r="C1391" s="181" t="s">
        <v>8</v>
      </c>
      <c r="D1391" s="186" t="s">
        <v>259</v>
      </c>
      <c r="E1391" s="403" t="s">
        <v>7</v>
      </c>
      <c r="F1391" s="743" t="s">
        <v>264</v>
      </c>
      <c r="G1391" s="971"/>
      <c r="H1391" s="164"/>
    </row>
    <row r="1392" spans="1:8" ht="15" thickBot="1" x14ac:dyDescent="0.4">
      <c r="A1392" s="600">
        <f>A1391+1</f>
        <v>43084</v>
      </c>
      <c r="B1392" s="175" t="s">
        <v>8</v>
      </c>
      <c r="C1392" s="176" t="s">
        <v>259</v>
      </c>
      <c r="D1392" s="187" t="s">
        <v>7</v>
      </c>
      <c r="E1392" s="753" t="s">
        <v>264</v>
      </c>
      <c r="F1392" s="761" t="s">
        <v>276</v>
      </c>
      <c r="G1392" s="963"/>
      <c r="H1392" s="170"/>
    </row>
    <row r="1393" spans="1:8" ht="15" thickBot="1" x14ac:dyDescent="0.4"/>
    <row r="1394" spans="1:8" x14ac:dyDescent="0.35">
      <c r="A1394" s="598">
        <f>A1392+3</f>
        <v>43087</v>
      </c>
      <c r="B1394" s="182" t="s">
        <v>259</v>
      </c>
      <c r="C1394" s="179" t="s">
        <v>7</v>
      </c>
      <c r="D1394" s="180" t="s">
        <v>264</v>
      </c>
      <c r="E1394" s="752" t="s">
        <v>276</v>
      </c>
      <c r="F1394" s="760" t="s">
        <v>8</v>
      </c>
      <c r="G1394" s="970"/>
      <c r="H1394" s="174" t="s">
        <v>7</v>
      </c>
    </row>
    <row r="1395" spans="1:8" x14ac:dyDescent="0.35">
      <c r="A1395" s="599">
        <f>A1394+1</f>
        <v>43088</v>
      </c>
      <c r="B1395" s="177" t="s">
        <v>7</v>
      </c>
      <c r="C1395" s="181" t="s">
        <v>264</v>
      </c>
      <c r="D1395" s="186" t="s">
        <v>276</v>
      </c>
      <c r="E1395" s="403" t="s">
        <v>8</v>
      </c>
      <c r="F1395" s="743" t="s">
        <v>259</v>
      </c>
      <c r="G1395" s="971"/>
      <c r="H1395" s="164"/>
    </row>
    <row r="1396" spans="1:8" x14ac:dyDescent="0.35">
      <c r="A1396" s="599">
        <f>A1395+1</f>
        <v>43089</v>
      </c>
      <c r="B1396" s="177" t="s">
        <v>264</v>
      </c>
      <c r="C1396" s="181" t="s">
        <v>276</v>
      </c>
      <c r="D1396" s="186" t="s">
        <v>8</v>
      </c>
      <c r="E1396" s="403" t="s">
        <v>259</v>
      </c>
      <c r="F1396" s="743" t="s">
        <v>7</v>
      </c>
      <c r="G1396" s="971"/>
      <c r="H1396" s="164"/>
    </row>
    <row r="1397" spans="1:8" x14ac:dyDescent="0.35">
      <c r="A1397" s="599">
        <f>A1396+1</f>
        <v>43090</v>
      </c>
      <c r="B1397" s="177" t="s">
        <v>276</v>
      </c>
      <c r="C1397" s="181" t="s">
        <v>8</v>
      </c>
      <c r="D1397" s="186" t="s">
        <v>259</v>
      </c>
      <c r="E1397" s="403" t="s">
        <v>7</v>
      </c>
      <c r="F1397" s="743" t="s">
        <v>264</v>
      </c>
      <c r="G1397" s="971"/>
      <c r="H1397" s="164"/>
    </row>
    <row r="1398" spans="1:8" ht="15" thickBot="1" x14ac:dyDescent="0.4">
      <c r="A1398" s="600">
        <f>A1397+1</f>
        <v>43091</v>
      </c>
      <c r="B1398" s="175" t="s">
        <v>8</v>
      </c>
      <c r="C1398" s="176" t="s">
        <v>259</v>
      </c>
      <c r="D1398" s="187" t="s">
        <v>7</v>
      </c>
      <c r="E1398" s="753" t="s">
        <v>264</v>
      </c>
      <c r="F1398" s="761" t="s">
        <v>276</v>
      </c>
      <c r="G1398" s="963"/>
      <c r="H1398" s="170"/>
    </row>
    <row r="1399" spans="1:8" ht="15" thickBot="1" x14ac:dyDescent="0.4"/>
    <row r="1400" spans="1:8" x14ac:dyDescent="0.35">
      <c r="A1400" s="598">
        <f>A1398+3</f>
        <v>43094</v>
      </c>
      <c r="B1400" s="182" t="s">
        <v>259</v>
      </c>
      <c r="C1400" s="179" t="s">
        <v>7</v>
      </c>
      <c r="D1400" s="180" t="s">
        <v>264</v>
      </c>
      <c r="E1400" s="752" t="s">
        <v>276</v>
      </c>
      <c r="F1400" s="760" t="s">
        <v>8</v>
      </c>
      <c r="G1400" s="970"/>
      <c r="H1400" s="174" t="s">
        <v>276</v>
      </c>
    </row>
    <row r="1401" spans="1:8" x14ac:dyDescent="0.35">
      <c r="A1401" s="599">
        <f>A1400+1</f>
        <v>43095</v>
      </c>
      <c r="B1401" s="177" t="s">
        <v>7</v>
      </c>
      <c r="C1401" s="181" t="s">
        <v>264</v>
      </c>
      <c r="D1401" s="186" t="s">
        <v>276</v>
      </c>
      <c r="E1401" s="737" t="s">
        <v>8</v>
      </c>
      <c r="F1401" s="758" t="s">
        <v>259</v>
      </c>
      <c r="G1401" s="971"/>
      <c r="H1401" s="164"/>
    </row>
    <row r="1402" spans="1:8" x14ac:dyDescent="0.35">
      <c r="A1402" s="599">
        <f>A1401+1</f>
        <v>43096</v>
      </c>
      <c r="B1402" s="177" t="s">
        <v>264</v>
      </c>
      <c r="C1402" s="181" t="s">
        <v>276</v>
      </c>
      <c r="D1402" s="186" t="s">
        <v>8</v>
      </c>
      <c r="E1402" s="403" t="s">
        <v>259</v>
      </c>
      <c r="F1402" s="743" t="s">
        <v>7</v>
      </c>
      <c r="G1402" s="971"/>
      <c r="H1402" s="164"/>
    </row>
    <row r="1403" spans="1:8" x14ac:dyDescent="0.35">
      <c r="A1403" s="599">
        <f>A1402+1</f>
        <v>43097</v>
      </c>
      <c r="B1403" s="177" t="s">
        <v>276</v>
      </c>
      <c r="C1403" s="181" t="s">
        <v>8</v>
      </c>
      <c r="D1403" s="186" t="s">
        <v>259</v>
      </c>
      <c r="E1403" s="403" t="s">
        <v>7</v>
      </c>
      <c r="F1403" s="743" t="s">
        <v>264</v>
      </c>
      <c r="G1403" s="971"/>
      <c r="H1403" s="164"/>
    </row>
    <row r="1404" spans="1:8" ht="15" thickBot="1" x14ac:dyDescent="0.4">
      <c r="A1404" s="600">
        <f>A1403+1</f>
        <v>43098</v>
      </c>
      <c r="B1404" s="175" t="s">
        <v>8</v>
      </c>
      <c r="C1404" s="176" t="s">
        <v>259</v>
      </c>
      <c r="D1404" s="187" t="s">
        <v>7</v>
      </c>
      <c r="E1404" s="753" t="s">
        <v>264</v>
      </c>
      <c r="F1404" s="761" t="s">
        <v>276</v>
      </c>
      <c r="G1404" s="972"/>
      <c r="H1404" s="170"/>
    </row>
    <row r="1405" spans="1:8" ht="15" thickBot="1" x14ac:dyDescent="0.4"/>
    <row r="1406" spans="1:8" x14ac:dyDescent="0.35">
      <c r="A1406" s="598">
        <f>A1404+3</f>
        <v>43101</v>
      </c>
      <c r="B1406" s="182" t="s">
        <v>259</v>
      </c>
      <c r="C1406" s="179" t="s">
        <v>7</v>
      </c>
      <c r="D1406" s="180" t="s">
        <v>264</v>
      </c>
      <c r="E1406" s="752" t="s">
        <v>276</v>
      </c>
      <c r="F1406" s="760" t="s">
        <v>8</v>
      </c>
      <c r="G1406" s="970"/>
      <c r="H1406" s="174" t="s">
        <v>264</v>
      </c>
    </row>
    <row r="1407" spans="1:8" x14ac:dyDescent="0.35">
      <c r="A1407" s="599">
        <f>A1406+1</f>
        <v>43102</v>
      </c>
      <c r="B1407" s="177" t="s">
        <v>7</v>
      </c>
      <c r="C1407" s="181" t="s">
        <v>264</v>
      </c>
      <c r="D1407" s="186" t="s">
        <v>276</v>
      </c>
      <c r="E1407" s="737" t="s">
        <v>8</v>
      </c>
      <c r="F1407" s="758" t="s">
        <v>259</v>
      </c>
      <c r="G1407" s="971"/>
      <c r="H1407" s="164"/>
    </row>
    <row r="1408" spans="1:8" x14ac:dyDescent="0.35">
      <c r="A1408" s="599">
        <f>A1407+1</f>
        <v>43103</v>
      </c>
      <c r="B1408" s="177" t="s">
        <v>264</v>
      </c>
      <c r="C1408" s="181" t="s">
        <v>276</v>
      </c>
      <c r="D1408" s="186" t="s">
        <v>8</v>
      </c>
      <c r="E1408" s="403" t="s">
        <v>259</v>
      </c>
      <c r="F1408" s="743" t="s">
        <v>7</v>
      </c>
      <c r="G1408" s="971"/>
      <c r="H1408" s="164"/>
    </row>
    <row r="1409" spans="1:8" x14ac:dyDescent="0.35">
      <c r="A1409" s="599">
        <f>A1408+1</f>
        <v>43104</v>
      </c>
      <c r="B1409" s="177" t="s">
        <v>276</v>
      </c>
      <c r="C1409" s="181" t="s">
        <v>8</v>
      </c>
      <c r="D1409" s="186" t="s">
        <v>259</v>
      </c>
      <c r="E1409" s="403" t="s">
        <v>7</v>
      </c>
      <c r="F1409" s="743" t="s">
        <v>264</v>
      </c>
      <c r="G1409" s="971"/>
      <c r="H1409" s="164"/>
    </row>
    <row r="1410" spans="1:8" ht="15" thickBot="1" x14ac:dyDescent="0.4">
      <c r="A1410" s="600">
        <f>A1409+1</f>
        <v>43105</v>
      </c>
      <c r="B1410" s="175" t="s">
        <v>8</v>
      </c>
      <c r="C1410" s="176" t="s">
        <v>259</v>
      </c>
      <c r="D1410" s="187" t="s">
        <v>7</v>
      </c>
      <c r="E1410" s="753" t="s">
        <v>264</v>
      </c>
      <c r="F1410" s="757" t="s">
        <v>276</v>
      </c>
      <c r="G1410" s="972"/>
      <c r="H1410" s="170"/>
    </row>
    <row r="1411" spans="1:8" ht="15" thickBot="1" x14ac:dyDescent="0.4">
      <c r="F1411" s="756"/>
    </row>
    <row r="1412" spans="1:8" x14ac:dyDescent="0.35">
      <c r="A1412" s="598">
        <f>A1410+3</f>
        <v>43108</v>
      </c>
      <c r="B1412" s="182" t="s">
        <v>259</v>
      </c>
      <c r="C1412" s="179" t="s">
        <v>7</v>
      </c>
      <c r="D1412" s="180" t="s">
        <v>264</v>
      </c>
      <c r="E1412" s="752" t="s">
        <v>276</v>
      </c>
      <c r="F1412" s="758" t="s">
        <v>8</v>
      </c>
      <c r="G1412" s="970"/>
      <c r="H1412" s="174"/>
    </row>
    <row r="1413" spans="1:8" x14ac:dyDescent="0.35">
      <c r="A1413" s="599">
        <f>A1412+1</f>
        <v>43109</v>
      </c>
      <c r="B1413" s="177" t="s">
        <v>7</v>
      </c>
      <c r="C1413" s="181" t="s">
        <v>264</v>
      </c>
      <c r="D1413" s="186" t="s">
        <v>276</v>
      </c>
      <c r="E1413" s="737" t="s">
        <v>8</v>
      </c>
      <c r="F1413" s="743" t="s">
        <v>259</v>
      </c>
      <c r="G1413" s="971"/>
      <c r="H1413" s="164"/>
    </row>
    <row r="1414" spans="1:8" x14ac:dyDescent="0.35">
      <c r="A1414" s="599">
        <f>A1413+1</f>
        <v>43110</v>
      </c>
      <c r="B1414" s="177" t="s">
        <v>264</v>
      </c>
      <c r="C1414" s="181" t="s">
        <v>276</v>
      </c>
      <c r="D1414" s="186" t="s">
        <v>8</v>
      </c>
      <c r="E1414" s="403" t="s">
        <v>259</v>
      </c>
      <c r="F1414" s="743" t="s">
        <v>7</v>
      </c>
      <c r="G1414" s="971"/>
      <c r="H1414" s="164"/>
    </row>
    <row r="1415" spans="1:8" x14ac:dyDescent="0.35">
      <c r="A1415" s="599">
        <f>A1414+1</f>
        <v>43111</v>
      </c>
      <c r="B1415" s="177" t="s">
        <v>276</v>
      </c>
      <c r="C1415" s="181" t="s">
        <v>8</v>
      </c>
      <c r="D1415" s="186" t="s">
        <v>259</v>
      </c>
      <c r="E1415" s="403" t="s">
        <v>7</v>
      </c>
      <c r="F1415" s="743" t="s">
        <v>264</v>
      </c>
      <c r="G1415" s="971"/>
      <c r="H1415" s="164"/>
    </row>
    <row r="1416" spans="1:8" ht="15" thickBot="1" x14ac:dyDescent="0.4">
      <c r="A1416" s="600">
        <f>A1415+1</f>
        <v>43112</v>
      </c>
      <c r="B1416" s="175" t="s">
        <v>8</v>
      </c>
      <c r="C1416" s="176" t="s">
        <v>259</v>
      </c>
      <c r="D1416" s="187" t="s">
        <v>7</v>
      </c>
      <c r="E1416" s="753" t="s">
        <v>264</v>
      </c>
      <c r="F1416" s="761" t="s">
        <v>276</v>
      </c>
      <c r="G1416" s="972"/>
      <c r="H1416" s="170"/>
    </row>
    <row r="1417" spans="1:8" ht="15" thickBot="1" x14ac:dyDescent="0.4"/>
    <row r="1418" spans="1:8" x14ac:dyDescent="0.35">
      <c r="A1418" s="598">
        <f>A1416+3</f>
        <v>43115</v>
      </c>
      <c r="B1418" s="182" t="s">
        <v>259</v>
      </c>
      <c r="C1418" s="179" t="s">
        <v>7</v>
      </c>
      <c r="D1418" s="180" t="s">
        <v>264</v>
      </c>
      <c r="E1418" s="752" t="s">
        <v>276</v>
      </c>
      <c r="F1418" s="760" t="s">
        <v>8</v>
      </c>
      <c r="G1418" s="970"/>
      <c r="H1418" s="174"/>
    </row>
    <row r="1419" spans="1:8" x14ac:dyDescent="0.35">
      <c r="A1419" s="599">
        <f>A1418+1</f>
        <v>43116</v>
      </c>
      <c r="B1419" s="177" t="s">
        <v>7</v>
      </c>
      <c r="C1419" s="181" t="s">
        <v>264</v>
      </c>
      <c r="D1419" s="186" t="s">
        <v>276</v>
      </c>
      <c r="E1419" s="403" t="s">
        <v>8</v>
      </c>
      <c r="F1419" s="743" t="s">
        <v>259</v>
      </c>
      <c r="G1419" s="971"/>
      <c r="H1419" s="164"/>
    </row>
    <row r="1420" spans="1:8" x14ac:dyDescent="0.35">
      <c r="A1420" s="599">
        <f>A1419+1</f>
        <v>43117</v>
      </c>
      <c r="B1420" s="177" t="s">
        <v>264</v>
      </c>
      <c r="C1420" s="181" t="s">
        <v>276</v>
      </c>
      <c r="D1420" s="186" t="s">
        <v>8</v>
      </c>
      <c r="E1420" s="403" t="s">
        <v>259</v>
      </c>
      <c r="F1420" s="743" t="s">
        <v>7</v>
      </c>
      <c r="G1420" s="971"/>
      <c r="H1420" s="164"/>
    </row>
    <row r="1421" spans="1:8" x14ac:dyDescent="0.35">
      <c r="A1421" s="599">
        <f>A1420+1</f>
        <v>43118</v>
      </c>
      <c r="B1421" s="177" t="s">
        <v>276</v>
      </c>
      <c r="C1421" s="181" t="s">
        <v>8</v>
      </c>
      <c r="D1421" s="186" t="s">
        <v>259</v>
      </c>
      <c r="E1421" s="403" t="s">
        <v>7</v>
      </c>
      <c r="F1421" s="743" t="s">
        <v>264</v>
      </c>
      <c r="G1421" s="971"/>
      <c r="H1421" s="164"/>
    </row>
    <row r="1422" spans="1:8" ht="15" thickBot="1" x14ac:dyDescent="0.4">
      <c r="A1422" s="600">
        <f>A1421+1</f>
        <v>43119</v>
      </c>
      <c r="B1422" s="175" t="s">
        <v>8</v>
      </c>
      <c r="C1422" s="176" t="s">
        <v>259</v>
      </c>
      <c r="D1422" s="187" t="s">
        <v>7</v>
      </c>
      <c r="E1422" s="753" t="s">
        <v>264</v>
      </c>
      <c r="F1422" s="761" t="s">
        <v>276</v>
      </c>
      <c r="G1422" s="963"/>
      <c r="H1422" s="170"/>
    </row>
    <row r="1423" spans="1:8" ht="15" thickBot="1" x14ac:dyDescent="0.4"/>
    <row r="1424" spans="1:8" x14ac:dyDescent="0.35">
      <c r="A1424" s="598">
        <f>A1422+3</f>
        <v>43122</v>
      </c>
      <c r="B1424" s="182" t="s">
        <v>259</v>
      </c>
      <c r="C1424" s="179" t="s">
        <v>7</v>
      </c>
      <c r="D1424" s="180" t="s">
        <v>264</v>
      </c>
      <c r="E1424" s="752" t="s">
        <v>276</v>
      </c>
      <c r="F1424" s="760" t="s">
        <v>8</v>
      </c>
      <c r="G1424" s="970"/>
      <c r="H1424" s="174"/>
    </row>
    <row r="1425" spans="1:8" x14ac:dyDescent="0.35">
      <c r="A1425" s="599">
        <f>A1424+1</f>
        <v>43123</v>
      </c>
      <c r="B1425" s="177" t="s">
        <v>7</v>
      </c>
      <c r="C1425" s="181" t="s">
        <v>264</v>
      </c>
      <c r="D1425" s="186" t="s">
        <v>276</v>
      </c>
      <c r="E1425" s="403" t="s">
        <v>8</v>
      </c>
      <c r="F1425" s="743" t="s">
        <v>259</v>
      </c>
      <c r="G1425" s="971"/>
      <c r="H1425" s="164"/>
    </row>
    <row r="1426" spans="1:8" x14ac:dyDescent="0.35">
      <c r="A1426" s="599">
        <f>A1425+1</f>
        <v>43124</v>
      </c>
      <c r="B1426" s="177" t="s">
        <v>264</v>
      </c>
      <c r="C1426" s="181" t="s">
        <v>276</v>
      </c>
      <c r="D1426" s="186" t="s">
        <v>8</v>
      </c>
      <c r="E1426" s="403" t="s">
        <v>259</v>
      </c>
      <c r="F1426" s="743" t="s">
        <v>7</v>
      </c>
      <c r="G1426" s="971"/>
      <c r="H1426" s="164"/>
    </row>
    <row r="1427" spans="1:8" x14ac:dyDescent="0.35">
      <c r="A1427" s="599">
        <f>A1426+1</f>
        <v>43125</v>
      </c>
      <c r="B1427" s="177" t="s">
        <v>276</v>
      </c>
      <c r="C1427" s="181" t="s">
        <v>8</v>
      </c>
      <c r="D1427" s="186" t="s">
        <v>259</v>
      </c>
      <c r="E1427" s="403" t="s">
        <v>7</v>
      </c>
      <c r="F1427" s="743" t="s">
        <v>264</v>
      </c>
      <c r="G1427" s="971"/>
      <c r="H1427" s="164"/>
    </row>
    <row r="1428" spans="1:8" ht="15" thickBot="1" x14ac:dyDescent="0.4">
      <c r="A1428" s="600">
        <f>A1427+1</f>
        <v>43126</v>
      </c>
      <c r="B1428" s="175" t="s">
        <v>8</v>
      </c>
      <c r="C1428" s="176" t="s">
        <v>259</v>
      </c>
      <c r="D1428" s="187" t="s">
        <v>7</v>
      </c>
      <c r="E1428" s="753" t="s">
        <v>264</v>
      </c>
      <c r="F1428" s="761" t="s">
        <v>276</v>
      </c>
      <c r="G1428" s="963"/>
      <c r="H1428" s="170"/>
    </row>
    <row r="1429" spans="1:8" ht="15" thickBot="1" x14ac:dyDescent="0.4"/>
    <row r="1430" spans="1:8" x14ac:dyDescent="0.35">
      <c r="A1430" s="598">
        <f>A1428+3</f>
        <v>43129</v>
      </c>
      <c r="B1430" s="182" t="s">
        <v>259</v>
      </c>
      <c r="C1430" s="179" t="s">
        <v>7</v>
      </c>
      <c r="D1430" s="180" t="s">
        <v>264</v>
      </c>
      <c r="E1430" s="752" t="s">
        <v>276</v>
      </c>
      <c r="F1430" s="760" t="s">
        <v>8</v>
      </c>
      <c r="G1430" s="970"/>
      <c r="H1430" s="174"/>
    </row>
    <row r="1431" spans="1:8" x14ac:dyDescent="0.35">
      <c r="A1431" s="599">
        <f>A1430+1</f>
        <v>43130</v>
      </c>
      <c r="B1431" s="177" t="s">
        <v>7</v>
      </c>
      <c r="C1431" s="181" t="s">
        <v>264</v>
      </c>
      <c r="D1431" s="186" t="s">
        <v>276</v>
      </c>
      <c r="E1431" s="737" t="s">
        <v>8</v>
      </c>
      <c r="F1431" s="758" t="s">
        <v>259</v>
      </c>
      <c r="G1431" s="971"/>
      <c r="H1431" s="164"/>
    </row>
    <row r="1432" spans="1:8" x14ac:dyDescent="0.35">
      <c r="A1432" s="599">
        <f>A1431+1</f>
        <v>43131</v>
      </c>
      <c r="B1432" s="177" t="s">
        <v>264</v>
      </c>
      <c r="C1432" s="181" t="s">
        <v>276</v>
      </c>
      <c r="D1432" s="186" t="s">
        <v>8</v>
      </c>
      <c r="E1432" s="403" t="s">
        <v>259</v>
      </c>
      <c r="F1432" s="743" t="s">
        <v>7</v>
      </c>
      <c r="G1432" s="971"/>
      <c r="H1432" s="164"/>
    </row>
    <row r="1433" spans="1:8" x14ac:dyDescent="0.35">
      <c r="A1433" s="599">
        <f>A1432+1</f>
        <v>43132</v>
      </c>
      <c r="B1433" s="177" t="s">
        <v>276</v>
      </c>
      <c r="C1433" s="181" t="s">
        <v>8</v>
      </c>
      <c r="D1433" s="186" t="s">
        <v>259</v>
      </c>
      <c r="E1433" s="403" t="s">
        <v>7</v>
      </c>
      <c r="F1433" s="743" t="s">
        <v>264</v>
      </c>
      <c r="G1433" s="971"/>
      <c r="H1433" s="164"/>
    </row>
    <row r="1434" spans="1:8" ht="15" thickBot="1" x14ac:dyDescent="0.4">
      <c r="A1434" s="600">
        <f>A1433+1</f>
        <v>43133</v>
      </c>
      <c r="B1434" s="175" t="s">
        <v>8</v>
      </c>
      <c r="C1434" s="176" t="s">
        <v>259</v>
      </c>
      <c r="D1434" s="187" t="s">
        <v>7</v>
      </c>
      <c r="E1434" s="753" t="s">
        <v>264</v>
      </c>
      <c r="F1434" s="761" t="s">
        <v>276</v>
      </c>
      <c r="G1434" s="972"/>
      <c r="H1434" s="170"/>
    </row>
    <row r="1435" spans="1:8" ht="15" thickBot="1" x14ac:dyDescent="0.4"/>
    <row r="1436" spans="1:8" x14ac:dyDescent="0.35">
      <c r="A1436" s="598">
        <f>A1434+3</f>
        <v>43136</v>
      </c>
      <c r="B1436" s="182" t="s">
        <v>259</v>
      </c>
      <c r="C1436" s="179" t="s">
        <v>7</v>
      </c>
      <c r="D1436" s="180" t="s">
        <v>264</v>
      </c>
      <c r="E1436" s="752" t="s">
        <v>276</v>
      </c>
      <c r="F1436" s="760" t="s">
        <v>8</v>
      </c>
      <c r="G1436" s="970"/>
      <c r="H1436" s="174"/>
    </row>
    <row r="1437" spans="1:8" x14ac:dyDescent="0.35">
      <c r="A1437" s="599">
        <f>A1436+1</f>
        <v>43137</v>
      </c>
      <c r="B1437" s="177" t="s">
        <v>7</v>
      </c>
      <c r="C1437" s="181" t="s">
        <v>264</v>
      </c>
      <c r="D1437" s="186" t="s">
        <v>276</v>
      </c>
      <c r="E1437" s="737" t="s">
        <v>8</v>
      </c>
      <c r="F1437" s="758" t="s">
        <v>259</v>
      </c>
      <c r="G1437" s="971"/>
      <c r="H1437" s="164"/>
    </row>
    <row r="1438" spans="1:8" x14ac:dyDescent="0.35">
      <c r="A1438" s="599">
        <f>A1437+1</f>
        <v>43138</v>
      </c>
      <c r="B1438" s="177" t="s">
        <v>264</v>
      </c>
      <c r="C1438" s="181" t="s">
        <v>276</v>
      </c>
      <c r="D1438" s="186" t="s">
        <v>8</v>
      </c>
      <c r="E1438" s="403" t="s">
        <v>259</v>
      </c>
      <c r="F1438" s="743" t="s">
        <v>7</v>
      </c>
      <c r="G1438" s="971"/>
      <c r="H1438" s="164"/>
    </row>
    <row r="1439" spans="1:8" x14ac:dyDescent="0.35">
      <c r="A1439" s="599">
        <f>A1438+1</f>
        <v>43139</v>
      </c>
      <c r="B1439" s="177" t="s">
        <v>276</v>
      </c>
      <c r="C1439" s="181" t="s">
        <v>8</v>
      </c>
      <c r="D1439" s="186" t="s">
        <v>259</v>
      </c>
      <c r="E1439" s="403" t="s">
        <v>7</v>
      </c>
      <c r="F1439" s="743" t="s">
        <v>264</v>
      </c>
      <c r="G1439" s="971"/>
      <c r="H1439" s="164"/>
    </row>
    <row r="1440" spans="1:8" ht="15" thickBot="1" x14ac:dyDescent="0.4">
      <c r="A1440" s="600">
        <f>A1439+1</f>
        <v>43140</v>
      </c>
      <c r="B1440" s="175" t="s">
        <v>8</v>
      </c>
      <c r="C1440" s="176" t="s">
        <v>259</v>
      </c>
      <c r="D1440" s="187" t="s">
        <v>7</v>
      </c>
      <c r="E1440" s="753" t="s">
        <v>264</v>
      </c>
      <c r="F1440" s="757" t="s">
        <v>276</v>
      </c>
      <c r="G1440" s="972"/>
      <c r="H1440" s="170"/>
    </row>
    <row r="1441" spans="1:8" ht="15" thickBot="1" x14ac:dyDescent="0.4">
      <c r="F1441" s="756"/>
    </row>
    <row r="1442" spans="1:8" x14ac:dyDescent="0.35">
      <c r="A1442" s="598">
        <f>A1440+3</f>
        <v>43143</v>
      </c>
      <c r="B1442" s="182" t="s">
        <v>259</v>
      </c>
      <c r="C1442" s="179" t="s">
        <v>7</v>
      </c>
      <c r="D1442" s="180" t="s">
        <v>264</v>
      </c>
      <c r="E1442" s="752" t="s">
        <v>276</v>
      </c>
      <c r="F1442" s="758" t="s">
        <v>8</v>
      </c>
      <c r="G1442" s="970"/>
      <c r="H1442" s="174"/>
    </row>
    <row r="1443" spans="1:8" x14ac:dyDescent="0.35">
      <c r="A1443" s="599">
        <f>A1442+1</f>
        <v>43144</v>
      </c>
      <c r="B1443" s="177" t="s">
        <v>7</v>
      </c>
      <c r="C1443" s="181" t="s">
        <v>264</v>
      </c>
      <c r="D1443" s="186" t="s">
        <v>276</v>
      </c>
      <c r="E1443" s="737" t="s">
        <v>8</v>
      </c>
      <c r="F1443" s="743" t="s">
        <v>259</v>
      </c>
      <c r="G1443" s="971"/>
      <c r="H1443" s="164"/>
    </row>
    <row r="1444" spans="1:8" x14ac:dyDescent="0.35">
      <c r="A1444" s="599">
        <f>A1443+1</f>
        <v>43145</v>
      </c>
      <c r="B1444" s="177" t="s">
        <v>264</v>
      </c>
      <c r="C1444" s="181" t="s">
        <v>276</v>
      </c>
      <c r="D1444" s="186" t="s">
        <v>8</v>
      </c>
      <c r="E1444" s="403" t="s">
        <v>259</v>
      </c>
      <c r="F1444" s="743" t="s">
        <v>7</v>
      </c>
      <c r="G1444" s="971"/>
      <c r="H1444" s="164"/>
    </row>
    <row r="1445" spans="1:8" x14ac:dyDescent="0.35">
      <c r="A1445" s="599">
        <f>A1444+1</f>
        <v>43146</v>
      </c>
      <c r="B1445" s="177" t="s">
        <v>276</v>
      </c>
      <c r="C1445" s="181" t="s">
        <v>8</v>
      </c>
      <c r="D1445" s="186" t="s">
        <v>259</v>
      </c>
      <c r="E1445" s="403" t="s">
        <v>7</v>
      </c>
      <c r="F1445" s="743" t="s">
        <v>264</v>
      </c>
      <c r="G1445" s="971"/>
      <c r="H1445" s="164"/>
    </row>
    <row r="1446" spans="1:8" ht="15" thickBot="1" x14ac:dyDescent="0.4">
      <c r="A1446" s="600">
        <f>A1445+1</f>
        <v>43147</v>
      </c>
      <c r="B1446" s="175" t="s">
        <v>8</v>
      </c>
      <c r="C1446" s="176" t="s">
        <v>259</v>
      </c>
      <c r="D1446" s="187" t="s">
        <v>7</v>
      </c>
      <c r="E1446" s="753" t="s">
        <v>264</v>
      </c>
      <c r="F1446" s="761" t="s">
        <v>276</v>
      </c>
      <c r="G1446" s="972"/>
      <c r="H1446" s="170"/>
    </row>
    <row r="1447" spans="1:8" ht="15" thickBot="1" x14ac:dyDescent="0.4"/>
    <row r="1448" spans="1:8" x14ac:dyDescent="0.35">
      <c r="A1448" s="598">
        <f>A1446+3</f>
        <v>43150</v>
      </c>
      <c r="B1448" s="182" t="s">
        <v>259</v>
      </c>
      <c r="C1448" s="179" t="s">
        <v>7</v>
      </c>
      <c r="D1448" s="180" t="s">
        <v>264</v>
      </c>
      <c r="E1448" s="752" t="s">
        <v>276</v>
      </c>
      <c r="F1448" s="760" t="s">
        <v>8</v>
      </c>
      <c r="G1448" s="970"/>
      <c r="H1448" s="174"/>
    </row>
    <row r="1449" spans="1:8" x14ac:dyDescent="0.35">
      <c r="A1449" s="599">
        <f>A1448+1</f>
        <v>43151</v>
      </c>
      <c r="B1449" s="177" t="s">
        <v>7</v>
      </c>
      <c r="C1449" s="181" t="s">
        <v>264</v>
      </c>
      <c r="D1449" s="186" t="s">
        <v>276</v>
      </c>
      <c r="E1449" s="403" t="s">
        <v>8</v>
      </c>
      <c r="F1449" s="743" t="s">
        <v>259</v>
      </c>
      <c r="G1449" s="971"/>
      <c r="H1449" s="164"/>
    </row>
    <row r="1450" spans="1:8" x14ac:dyDescent="0.35">
      <c r="A1450" s="599">
        <f>A1449+1</f>
        <v>43152</v>
      </c>
      <c r="B1450" s="177" t="s">
        <v>264</v>
      </c>
      <c r="C1450" s="181" t="s">
        <v>276</v>
      </c>
      <c r="D1450" s="186" t="s">
        <v>8</v>
      </c>
      <c r="E1450" s="403" t="s">
        <v>259</v>
      </c>
      <c r="F1450" s="743" t="s">
        <v>7</v>
      </c>
      <c r="G1450" s="971"/>
      <c r="H1450" s="164"/>
    </row>
    <row r="1451" spans="1:8" x14ac:dyDescent="0.35">
      <c r="A1451" s="599">
        <f>A1450+1</f>
        <v>43153</v>
      </c>
      <c r="B1451" s="177" t="s">
        <v>276</v>
      </c>
      <c r="C1451" s="181" t="s">
        <v>8</v>
      </c>
      <c r="D1451" s="186" t="s">
        <v>259</v>
      </c>
      <c r="E1451" s="403" t="s">
        <v>7</v>
      </c>
      <c r="F1451" s="743" t="s">
        <v>264</v>
      </c>
      <c r="G1451" s="971"/>
      <c r="H1451" s="164"/>
    </row>
    <row r="1452" spans="1:8" ht="15" thickBot="1" x14ac:dyDescent="0.4">
      <c r="A1452" s="600">
        <f>A1451+1</f>
        <v>43154</v>
      </c>
      <c r="B1452" s="175" t="s">
        <v>8</v>
      </c>
      <c r="C1452" s="176" t="s">
        <v>259</v>
      </c>
      <c r="D1452" s="187" t="s">
        <v>7</v>
      </c>
      <c r="E1452" s="753" t="s">
        <v>264</v>
      </c>
      <c r="F1452" s="761" t="s">
        <v>276</v>
      </c>
      <c r="G1452" s="963"/>
      <c r="H1452" s="170"/>
    </row>
    <row r="1453" spans="1:8" ht="15" thickBot="1" x14ac:dyDescent="0.4"/>
    <row r="1454" spans="1:8" x14ac:dyDescent="0.35">
      <c r="A1454" s="598">
        <f>A1452+3</f>
        <v>43157</v>
      </c>
      <c r="B1454" s="182" t="s">
        <v>259</v>
      </c>
      <c r="C1454" s="179" t="s">
        <v>7</v>
      </c>
      <c r="D1454" s="180" t="s">
        <v>264</v>
      </c>
      <c r="E1454" s="752" t="s">
        <v>276</v>
      </c>
      <c r="F1454" s="760" t="s">
        <v>8</v>
      </c>
      <c r="G1454" s="970"/>
      <c r="H1454" s="174"/>
    </row>
    <row r="1455" spans="1:8" x14ac:dyDescent="0.35">
      <c r="A1455" s="599">
        <f>A1454+1</f>
        <v>43158</v>
      </c>
      <c r="B1455" s="177" t="s">
        <v>7</v>
      </c>
      <c r="C1455" s="181" t="s">
        <v>264</v>
      </c>
      <c r="D1455" s="186" t="s">
        <v>276</v>
      </c>
      <c r="E1455" s="403" t="s">
        <v>8</v>
      </c>
      <c r="F1455" s="743" t="s">
        <v>259</v>
      </c>
      <c r="G1455" s="971"/>
      <c r="H1455" s="164"/>
    </row>
    <row r="1456" spans="1:8" x14ac:dyDescent="0.35">
      <c r="A1456" s="599">
        <f>A1455+1</f>
        <v>43159</v>
      </c>
      <c r="B1456" s="177" t="s">
        <v>264</v>
      </c>
      <c r="C1456" s="181" t="s">
        <v>276</v>
      </c>
      <c r="D1456" s="186" t="s">
        <v>8</v>
      </c>
      <c r="E1456" s="403" t="s">
        <v>259</v>
      </c>
      <c r="F1456" s="743" t="s">
        <v>7</v>
      </c>
      <c r="G1456" s="971"/>
      <c r="H1456" s="164"/>
    </row>
    <row r="1457" spans="1:8" x14ac:dyDescent="0.35">
      <c r="A1457" s="599">
        <f>A1456+1</f>
        <v>43160</v>
      </c>
      <c r="B1457" s="177" t="s">
        <v>276</v>
      </c>
      <c r="C1457" s="181" t="s">
        <v>8</v>
      </c>
      <c r="D1457" s="186" t="s">
        <v>259</v>
      </c>
      <c r="E1457" s="403" t="s">
        <v>7</v>
      </c>
      <c r="F1457" s="743" t="s">
        <v>264</v>
      </c>
      <c r="G1457" s="971"/>
      <c r="H1457" s="164"/>
    </row>
    <row r="1458" spans="1:8" ht="15" thickBot="1" x14ac:dyDescent="0.4">
      <c r="A1458" s="600">
        <f>A1457+1</f>
        <v>43161</v>
      </c>
      <c r="B1458" s="175" t="s">
        <v>8</v>
      </c>
      <c r="C1458" s="176" t="s">
        <v>259</v>
      </c>
      <c r="D1458" s="187" t="s">
        <v>7</v>
      </c>
      <c r="E1458" s="753" t="s">
        <v>264</v>
      </c>
      <c r="F1458" s="761" t="s">
        <v>276</v>
      </c>
      <c r="G1458" s="963"/>
      <c r="H1458" s="170"/>
    </row>
    <row r="1459" spans="1:8" ht="15" thickBot="1" x14ac:dyDescent="0.4"/>
    <row r="1460" spans="1:8" x14ac:dyDescent="0.35">
      <c r="A1460" s="598">
        <f>A1458+3</f>
        <v>43164</v>
      </c>
      <c r="B1460" s="182" t="s">
        <v>259</v>
      </c>
      <c r="C1460" s="179" t="s">
        <v>7</v>
      </c>
      <c r="D1460" s="180" t="s">
        <v>264</v>
      </c>
      <c r="E1460" s="752" t="s">
        <v>276</v>
      </c>
      <c r="F1460" s="760" t="s">
        <v>8</v>
      </c>
      <c r="G1460" s="970"/>
      <c r="H1460" s="174"/>
    </row>
    <row r="1461" spans="1:8" x14ac:dyDescent="0.35">
      <c r="A1461" s="599">
        <f>A1460+1</f>
        <v>43165</v>
      </c>
      <c r="B1461" s="177" t="s">
        <v>7</v>
      </c>
      <c r="C1461" s="181" t="s">
        <v>264</v>
      </c>
      <c r="D1461" s="186" t="s">
        <v>276</v>
      </c>
      <c r="E1461" s="737" t="s">
        <v>8</v>
      </c>
      <c r="F1461" s="758" t="s">
        <v>259</v>
      </c>
      <c r="G1461" s="971"/>
      <c r="H1461" s="164"/>
    </row>
    <row r="1462" spans="1:8" x14ac:dyDescent="0.35">
      <c r="A1462" s="599">
        <f>A1461+1</f>
        <v>43166</v>
      </c>
      <c r="B1462" s="177" t="s">
        <v>264</v>
      </c>
      <c r="C1462" s="181" t="s">
        <v>276</v>
      </c>
      <c r="D1462" s="186" t="s">
        <v>8</v>
      </c>
      <c r="E1462" s="403" t="s">
        <v>259</v>
      </c>
      <c r="F1462" s="743" t="s">
        <v>7</v>
      </c>
      <c r="G1462" s="971"/>
      <c r="H1462" s="164"/>
    </row>
    <row r="1463" spans="1:8" x14ac:dyDescent="0.35">
      <c r="A1463" s="599">
        <f>A1462+1</f>
        <v>43167</v>
      </c>
      <c r="B1463" s="177" t="s">
        <v>276</v>
      </c>
      <c r="C1463" s="181" t="s">
        <v>8</v>
      </c>
      <c r="D1463" s="186" t="s">
        <v>259</v>
      </c>
      <c r="E1463" s="403" t="s">
        <v>7</v>
      </c>
      <c r="F1463" s="743" t="s">
        <v>264</v>
      </c>
      <c r="G1463" s="971"/>
      <c r="H1463" s="164"/>
    </row>
    <row r="1464" spans="1:8" ht="15" thickBot="1" x14ac:dyDescent="0.4">
      <c r="A1464" s="600">
        <f>A1463+1</f>
        <v>43168</v>
      </c>
      <c r="B1464" s="175" t="s">
        <v>8</v>
      </c>
      <c r="C1464" s="176" t="s">
        <v>259</v>
      </c>
      <c r="D1464" s="187" t="s">
        <v>7</v>
      </c>
      <c r="E1464" s="753" t="s">
        <v>264</v>
      </c>
      <c r="F1464" s="761" t="s">
        <v>276</v>
      </c>
      <c r="G1464" s="972"/>
      <c r="H1464" s="170"/>
    </row>
    <row r="1465" spans="1:8" ht="15" thickBot="1" x14ac:dyDescent="0.4"/>
    <row r="1466" spans="1:8" x14ac:dyDescent="0.35">
      <c r="A1466" s="598">
        <f>A1464+3</f>
        <v>43171</v>
      </c>
      <c r="B1466" s="182" t="s">
        <v>259</v>
      </c>
      <c r="C1466" s="179" t="s">
        <v>7</v>
      </c>
      <c r="D1466" s="180" t="s">
        <v>264</v>
      </c>
      <c r="E1466" s="752" t="s">
        <v>276</v>
      </c>
      <c r="F1466" s="760" t="s">
        <v>8</v>
      </c>
      <c r="G1466" s="970"/>
      <c r="H1466" s="174"/>
    </row>
    <row r="1467" spans="1:8" x14ac:dyDescent="0.35">
      <c r="A1467" s="599">
        <f>A1466+1</f>
        <v>43172</v>
      </c>
      <c r="B1467" s="177" t="s">
        <v>7</v>
      </c>
      <c r="C1467" s="181" t="s">
        <v>264</v>
      </c>
      <c r="D1467" s="186" t="s">
        <v>276</v>
      </c>
      <c r="E1467" s="737" t="s">
        <v>8</v>
      </c>
      <c r="F1467" s="758" t="s">
        <v>259</v>
      </c>
      <c r="G1467" s="971"/>
      <c r="H1467" s="164"/>
    </row>
    <row r="1468" spans="1:8" x14ac:dyDescent="0.35">
      <c r="A1468" s="599">
        <f>A1467+1</f>
        <v>43173</v>
      </c>
      <c r="B1468" s="177" t="s">
        <v>264</v>
      </c>
      <c r="C1468" s="181" t="s">
        <v>276</v>
      </c>
      <c r="D1468" s="186" t="s">
        <v>8</v>
      </c>
      <c r="E1468" s="403" t="s">
        <v>259</v>
      </c>
      <c r="F1468" s="743" t="s">
        <v>7</v>
      </c>
      <c r="G1468" s="971"/>
      <c r="H1468" s="164"/>
    </row>
    <row r="1469" spans="1:8" x14ac:dyDescent="0.35">
      <c r="A1469" s="599">
        <f>A1468+1</f>
        <v>43174</v>
      </c>
      <c r="B1469" s="177" t="s">
        <v>276</v>
      </c>
      <c r="C1469" s="181" t="s">
        <v>8</v>
      </c>
      <c r="D1469" s="186" t="s">
        <v>259</v>
      </c>
      <c r="E1469" s="403" t="s">
        <v>7</v>
      </c>
      <c r="F1469" s="743" t="s">
        <v>264</v>
      </c>
      <c r="G1469" s="971"/>
      <c r="H1469" s="164"/>
    </row>
    <row r="1470" spans="1:8" ht="15" thickBot="1" x14ac:dyDescent="0.4">
      <c r="A1470" s="600">
        <f>A1469+1</f>
        <v>43175</v>
      </c>
      <c r="B1470" s="175" t="s">
        <v>8</v>
      </c>
      <c r="C1470" s="176" t="s">
        <v>259</v>
      </c>
      <c r="D1470" s="187" t="s">
        <v>7</v>
      </c>
      <c r="E1470" s="753" t="s">
        <v>264</v>
      </c>
      <c r="F1470" s="757" t="s">
        <v>276</v>
      </c>
      <c r="G1470" s="972"/>
      <c r="H1470" s="170"/>
    </row>
    <row r="1471" spans="1:8" ht="15" thickBot="1" x14ac:dyDescent="0.4">
      <c r="F1471" s="756"/>
    </row>
    <row r="1472" spans="1:8" x14ac:dyDescent="0.35">
      <c r="A1472" s="598">
        <f>A1470+3</f>
        <v>43178</v>
      </c>
      <c r="B1472" s="182" t="s">
        <v>259</v>
      </c>
      <c r="C1472" s="179" t="s">
        <v>7</v>
      </c>
      <c r="D1472" s="180" t="s">
        <v>264</v>
      </c>
      <c r="E1472" s="752" t="s">
        <v>276</v>
      </c>
      <c r="F1472" s="758" t="s">
        <v>8</v>
      </c>
      <c r="G1472" s="970"/>
      <c r="H1472" s="174"/>
    </row>
    <row r="1473" spans="1:8" x14ac:dyDescent="0.35">
      <c r="A1473" s="599">
        <f>A1472+1</f>
        <v>43179</v>
      </c>
      <c r="B1473" s="177" t="s">
        <v>7</v>
      </c>
      <c r="C1473" s="181" t="s">
        <v>264</v>
      </c>
      <c r="D1473" s="186" t="s">
        <v>276</v>
      </c>
      <c r="E1473" s="737" t="s">
        <v>8</v>
      </c>
      <c r="F1473" s="743" t="s">
        <v>259</v>
      </c>
      <c r="G1473" s="971"/>
      <c r="H1473" s="164"/>
    </row>
    <row r="1474" spans="1:8" x14ac:dyDescent="0.35">
      <c r="A1474" s="599">
        <f>A1473+1</f>
        <v>43180</v>
      </c>
      <c r="B1474" s="177" t="s">
        <v>264</v>
      </c>
      <c r="C1474" s="181" t="s">
        <v>276</v>
      </c>
      <c r="D1474" s="186" t="s">
        <v>8</v>
      </c>
      <c r="E1474" s="403" t="s">
        <v>259</v>
      </c>
      <c r="F1474" s="743" t="s">
        <v>7</v>
      </c>
      <c r="G1474" s="971"/>
      <c r="H1474" s="164"/>
    </row>
    <row r="1475" spans="1:8" x14ac:dyDescent="0.35">
      <c r="A1475" s="599">
        <f>A1474+1</f>
        <v>43181</v>
      </c>
      <c r="B1475" s="177" t="s">
        <v>276</v>
      </c>
      <c r="C1475" s="181" t="s">
        <v>8</v>
      </c>
      <c r="D1475" s="186" t="s">
        <v>259</v>
      </c>
      <c r="E1475" s="403" t="s">
        <v>7</v>
      </c>
      <c r="F1475" s="743" t="s">
        <v>264</v>
      </c>
      <c r="G1475" s="971"/>
      <c r="H1475" s="164"/>
    </row>
    <row r="1476" spans="1:8" ht="15" thickBot="1" x14ac:dyDescent="0.4">
      <c r="A1476" s="600">
        <f>A1475+1</f>
        <v>43182</v>
      </c>
      <c r="B1476" s="175" t="s">
        <v>8</v>
      </c>
      <c r="C1476" s="176" t="s">
        <v>259</v>
      </c>
      <c r="D1476" s="187" t="s">
        <v>7</v>
      </c>
      <c r="E1476" s="753" t="s">
        <v>264</v>
      </c>
      <c r="F1476" s="761" t="s">
        <v>276</v>
      </c>
      <c r="G1476" s="972"/>
      <c r="H1476" s="170"/>
    </row>
    <row r="1477" spans="1:8" ht="15" thickBot="1" x14ac:dyDescent="0.4"/>
    <row r="1478" spans="1:8" x14ac:dyDescent="0.35">
      <c r="A1478" s="598">
        <f>A1476+3</f>
        <v>43185</v>
      </c>
      <c r="B1478" s="182" t="s">
        <v>259</v>
      </c>
      <c r="C1478" s="179" t="s">
        <v>7</v>
      </c>
      <c r="D1478" s="180" t="s">
        <v>264</v>
      </c>
      <c r="E1478" s="752" t="s">
        <v>276</v>
      </c>
      <c r="F1478" s="760" t="s">
        <v>8</v>
      </c>
      <c r="G1478" s="970"/>
      <c r="H1478" s="174"/>
    </row>
    <row r="1479" spans="1:8" x14ac:dyDescent="0.35">
      <c r="A1479" s="599">
        <f>A1478+1</f>
        <v>43186</v>
      </c>
      <c r="B1479" s="177" t="s">
        <v>7</v>
      </c>
      <c r="C1479" s="181" t="s">
        <v>264</v>
      </c>
      <c r="D1479" s="186" t="s">
        <v>276</v>
      </c>
      <c r="E1479" s="403" t="s">
        <v>8</v>
      </c>
      <c r="F1479" s="743" t="s">
        <v>259</v>
      </c>
      <c r="G1479" s="971"/>
      <c r="H1479" s="164"/>
    </row>
    <row r="1480" spans="1:8" x14ac:dyDescent="0.35">
      <c r="A1480" s="599">
        <f>A1479+1</f>
        <v>43187</v>
      </c>
      <c r="B1480" s="177" t="s">
        <v>264</v>
      </c>
      <c r="C1480" s="181" t="s">
        <v>276</v>
      </c>
      <c r="D1480" s="186" t="s">
        <v>8</v>
      </c>
      <c r="E1480" s="403" t="s">
        <v>259</v>
      </c>
      <c r="F1480" s="743" t="s">
        <v>7</v>
      </c>
      <c r="G1480" s="971"/>
      <c r="H1480" s="164"/>
    </row>
    <row r="1481" spans="1:8" x14ac:dyDescent="0.35">
      <c r="A1481" s="599">
        <f>A1480+1</f>
        <v>43188</v>
      </c>
      <c r="B1481" s="177" t="s">
        <v>276</v>
      </c>
      <c r="C1481" s="181" t="s">
        <v>8</v>
      </c>
      <c r="D1481" s="186" t="s">
        <v>259</v>
      </c>
      <c r="E1481" s="403" t="s">
        <v>7</v>
      </c>
      <c r="F1481" s="743" t="s">
        <v>264</v>
      </c>
      <c r="G1481" s="971"/>
      <c r="H1481" s="164"/>
    </row>
    <row r="1482" spans="1:8" ht="15" thickBot="1" x14ac:dyDescent="0.4">
      <c r="A1482" s="600">
        <f>A1481+1</f>
        <v>43189</v>
      </c>
      <c r="B1482" s="175" t="s">
        <v>8</v>
      </c>
      <c r="C1482" s="176" t="s">
        <v>259</v>
      </c>
      <c r="D1482" s="187" t="s">
        <v>7</v>
      </c>
      <c r="E1482" s="753" t="s">
        <v>264</v>
      </c>
      <c r="F1482" s="761" t="s">
        <v>276</v>
      </c>
      <c r="G1482" s="963"/>
      <c r="H1482" s="170"/>
    </row>
    <row r="1483" spans="1:8" ht="15" thickBot="1" x14ac:dyDescent="0.4"/>
    <row r="1484" spans="1:8" x14ac:dyDescent="0.35">
      <c r="A1484" s="598">
        <f>A1482+3</f>
        <v>43192</v>
      </c>
      <c r="B1484" s="182" t="s">
        <v>259</v>
      </c>
      <c r="C1484" s="179" t="s">
        <v>7</v>
      </c>
      <c r="D1484" s="180" t="s">
        <v>264</v>
      </c>
      <c r="E1484" s="752" t="s">
        <v>276</v>
      </c>
      <c r="F1484" s="760" t="s">
        <v>8</v>
      </c>
      <c r="G1484" s="970"/>
      <c r="H1484" s="174"/>
    </row>
    <row r="1485" spans="1:8" x14ac:dyDescent="0.35">
      <c r="A1485" s="599">
        <f>A1484+1</f>
        <v>43193</v>
      </c>
      <c r="B1485" s="177" t="s">
        <v>7</v>
      </c>
      <c r="C1485" s="181" t="s">
        <v>264</v>
      </c>
      <c r="D1485" s="186" t="s">
        <v>276</v>
      </c>
      <c r="E1485" s="403" t="s">
        <v>8</v>
      </c>
      <c r="F1485" s="743" t="s">
        <v>259</v>
      </c>
      <c r="G1485" s="971"/>
      <c r="H1485" s="164"/>
    </row>
    <row r="1486" spans="1:8" x14ac:dyDescent="0.35">
      <c r="A1486" s="599">
        <f>A1485+1</f>
        <v>43194</v>
      </c>
      <c r="B1486" s="177" t="s">
        <v>264</v>
      </c>
      <c r="C1486" s="181" t="s">
        <v>276</v>
      </c>
      <c r="D1486" s="186" t="s">
        <v>8</v>
      </c>
      <c r="E1486" s="403" t="s">
        <v>259</v>
      </c>
      <c r="F1486" s="743" t="s">
        <v>7</v>
      </c>
      <c r="G1486" s="971"/>
      <c r="H1486" s="164"/>
    </row>
    <row r="1487" spans="1:8" x14ac:dyDescent="0.35">
      <c r="A1487" s="599">
        <f>A1486+1</f>
        <v>43195</v>
      </c>
      <c r="B1487" s="177" t="s">
        <v>276</v>
      </c>
      <c r="C1487" s="181" t="s">
        <v>8</v>
      </c>
      <c r="D1487" s="186" t="s">
        <v>259</v>
      </c>
      <c r="E1487" s="403" t="s">
        <v>7</v>
      </c>
      <c r="F1487" s="743" t="s">
        <v>264</v>
      </c>
      <c r="G1487" s="971"/>
      <c r="H1487" s="164"/>
    </row>
    <row r="1488" spans="1:8" ht="15" thickBot="1" x14ac:dyDescent="0.4">
      <c r="A1488" s="600">
        <f>A1487+1</f>
        <v>43196</v>
      </c>
      <c r="B1488" s="175" t="s">
        <v>8</v>
      </c>
      <c r="C1488" s="176" t="s">
        <v>259</v>
      </c>
      <c r="D1488" s="187" t="s">
        <v>7</v>
      </c>
      <c r="E1488" s="753" t="s">
        <v>264</v>
      </c>
      <c r="F1488" s="761" t="s">
        <v>276</v>
      </c>
      <c r="G1488" s="963"/>
      <c r="H1488" s="170"/>
    </row>
    <row r="1489" spans="1:8" ht="15" thickBot="1" x14ac:dyDescent="0.4"/>
    <row r="1490" spans="1:8" x14ac:dyDescent="0.35">
      <c r="A1490" s="598">
        <f>A1488+3</f>
        <v>43199</v>
      </c>
      <c r="B1490" s="182" t="s">
        <v>259</v>
      </c>
      <c r="C1490" s="179" t="s">
        <v>7</v>
      </c>
      <c r="D1490" s="180" t="s">
        <v>264</v>
      </c>
      <c r="E1490" s="752" t="s">
        <v>276</v>
      </c>
      <c r="F1490" s="760" t="s">
        <v>8</v>
      </c>
      <c r="G1490" s="970"/>
      <c r="H1490" s="174"/>
    </row>
    <row r="1491" spans="1:8" x14ac:dyDescent="0.35">
      <c r="A1491" s="599">
        <f>A1490+1</f>
        <v>43200</v>
      </c>
      <c r="B1491" s="177" t="s">
        <v>7</v>
      </c>
      <c r="C1491" s="181" t="s">
        <v>264</v>
      </c>
      <c r="D1491" s="186" t="s">
        <v>276</v>
      </c>
      <c r="E1491" s="737" t="s">
        <v>8</v>
      </c>
      <c r="F1491" s="758" t="s">
        <v>259</v>
      </c>
      <c r="G1491" s="971"/>
      <c r="H1491" s="164"/>
    </row>
    <row r="1492" spans="1:8" x14ac:dyDescent="0.35">
      <c r="A1492" s="599">
        <f>A1491+1</f>
        <v>43201</v>
      </c>
      <c r="B1492" s="177" t="s">
        <v>264</v>
      </c>
      <c r="C1492" s="181" t="s">
        <v>276</v>
      </c>
      <c r="D1492" s="186" t="s">
        <v>8</v>
      </c>
      <c r="E1492" s="403" t="s">
        <v>259</v>
      </c>
      <c r="F1492" s="743" t="s">
        <v>7</v>
      </c>
      <c r="G1492" s="971"/>
      <c r="H1492" s="164"/>
    </row>
    <row r="1493" spans="1:8" x14ac:dyDescent="0.35">
      <c r="A1493" s="599">
        <f>A1492+1</f>
        <v>43202</v>
      </c>
      <c r="B1493" s="177" t="s">
        <v>276</v>
      </c>
      <c r="C1493" s="181" t="s">
        <v>8</v>
      </c>
      <c r="D1493" s="186" t="s">
        <v>259</v>
      </c>
      <c r="E1493" s="403" t="s">
        <v>7</v>
      </c>
      <c r="F1493" s="743" t="s">
        <v>264</v>
      </c>
      <c r="G1493" s="971"/>
      <c r="H1493" s="164"/>
    </row>
    <row r="1494" spans="1:8" ht="15" thickBot="1" x14ac:dyDescent="0.4">
      <c r="A1494" s="600">
        <f>A1493+1</f>
        <v>43203</v>
      </c>
      <c r="B1494" s="175" t="s">
        <v>8</v>
      </c>
      <c r="C1494" s="176" t="s">
        <v>259</v>
      </c>
      <c r="D1494" s="187" t="s">
        <v>7</v>
      </c>
      <c r="E1494" s="753" t="s">
        <v>264</v>
      </c>
      <c r="F1494" s="761" t="s">
        <v>276</v>
      </c>
      <c r="G1494" s="972"/>
      <c r="H1494" s="170"/>
    </row>
    <row r="1495" spans="1:8" ht="15" thickBot="1" x14ac:dyDescent="0.4"/>
    <row r="1496" spans="1:8" x14ac:dyDescent="0.35">
      <c r="A1496" s="598">
        <f>A1494+3</f>
        <v>43206</v>
      </c>
      <c r="B1496" s="182" t="s">
        <v>259</v>
      </c>
      <c r="C1496" s="179" t="s">
        <v>7</v>
      </c>
      <c r="D1496" s="180" t="s">
        <v>264</v>
      </c>
      <c r="E1496" s="752" t="s">
        <v>276</v>
      </c>
      <c r="F1496" s="760" t="s">
        <v>8</v>
      </c>
      <c r="G1496" s="970"/>
      <c r="H1496" s="174"/>
    </row>
    <row r="1497" spans="1:8" x14ac:dyDescent="0.35">
      <c r="A1497" s="599">
        <f>A1496+1</f>
        <v>43207</v>
      </c>
      <c r="B1497" s="177" t="s">
        <v>7</v>
      </c>
      <c r="C1497" s="181" t="s">
        <v>264</v>
      </c>
      <c r="D1497" s="186" t="s">
        <v>276</v>
      </c>
      <c r="E1497" s="737" t="s">
        <v>8</v>
      </c>
      <c r="F1497" s="758" t="s">
        <v>259</v>
      </c>
      <c r="G1497" s="971"/>
      <c r="H1497" s="164"/>
    </row>
    <row r="1498" spans="1:8" x14ac:dyDescent="0.35">
      <c r="A1498" s="599">
        <f>A1497+1</f>
        <v>43208</v>
      </c>
      <c r="B1498" s="177" t="s">
        <v>264</v>
      </c>
      <c r="C1498" s="181" t="s">
        <v>276</v>
      </c>
      <c r="D1498" s="186" t="s">
        <v>8</v>
      </c>
      <c r="E1498" s="403" t="s">
        <v>259</v>
      </c>
      <c r="F1498" s="743" t="s">
        <v>7</v>
      </c>
      <c r="G1498" s="971"/>
      <c r="H1498" s="164"/>
    </row>
    <row r="1499" spans="1:8" x14ac:dyDescent="0.35">
      <c r="A1499" s="599">
        <f>A1498+1</f>
        <v>43209</v>
      </c>
      <c r="B1499" s="177" t="s">
        <v>276</v>
      </c>
      <c r="C1499" s="181" t="s">
        <v>8</v>
      </c>
      <c r="D1499" s="186" t="s">
        <v>259</v>
      </c>
      <c r="E1499" s="403" t="s">
        <v>7</v>
      </c>
      <c r="F1499" s="743" t="s">
        <v>264</v>
      </c>
      <c r="G1499" s="971"/>
      <c r="H1499" s="164"/>
    </row>
    <row r="1500" spans="1:8" ht="15" thickBot="1" x14ac:dyDescent="0.4">
      <c r="A1500" s="600">
        <f>A1499+1</f>
        <v>43210</v>
      </c>
      <c r="B1500" s="175" t="s">
        <v>8</v>
      </c>
      <c r="C1500" s="176" t="s">
        <v>259</v>
      </c>
      <c r="D1500" s="187" t="s">
        <v>7</v>
      </c>
      <c r="E1500" s="753" t="s">
        <v>264</v>
      </c>
      <c r="F1500" s="757" t="s">
        <v>276</v>
      </c>
      <c r="G1500" s="972"/>
      <c r="H1500" s="170"/>
    </row>
    <row r="1501" spans="1:8" ht="15" thickBot="1" x14ac:dyDescent="0.4">
      <c r="F1501" s="756"/>
    </row>
    <row r="1502" spans="1:8" x14ac:dyDescent="0.35">
      <c r="A1502" s="598">
        <f>A1500+3</f>
        <v>43213</v>
      </c>
      <c r="B1502" s="182" t="s">
        <v>259</v>
      </c>
      <c r="C1502" s="179" t="s">
        <v>7</v>
      </c>
      <c r="D1502" s="180" t="s">
        <v>264</v>
      </c>
      <c r="E1502" s="752" t="s">
        <v>276</v>
      </c>
      <c r="F1502" s="758" t="s">
        <v>8</v>
      </c>
      <c r="G1502" s="970"/>
      <c r="H1502" s="174"/>
    </row>
    <row r="1503" spans="1:8" x14ac:dyDescent="0.35">
      <c r="A1503" s="599">
        <f>A1502+1</f>
        <v>43214</v>
      </c>
      <c r="B1503" s="177" t="s">
        <v>7</v>
      </c>
      <c r="C1503" s="181" t="s">
        <v>264</v>
      </c>
      <c r="D1503" s="186" t="s">
        <v>276</v>
      </c>
      <c r="E1503" s="737" t="s">
        <v>8</v>
      </c>
      <c r="F1503" s="743" t="s">
        <v>259</v>
      </c>
      <c r="G1503" s="971"/>
      <c r="H1503" s="164"/>
    </row>
    <row r="1504" spans="1:8" x14ac:dyDescent="0.35">
      <c r="A1504" s="599">
        <f>A1503+1</f>
        <v>43215</v>
      </c>
      <c r="B1504" s="177" t="s">
        <v>264</v>
      </c>
      <c r="C1504" s="181" t="s">
        <v>276</v>
      </c>
      <c r="D1504" s="186" t="s">
        <v>8</v>
      </c>
      <c r="E1504" s="403" t="s">
        <v>259</v>
      </c>
      <c r="F1504" s="743" t="s">
        <v>7</v>
      </c>
      <c r="G1504" s="971"/>
      <c r="H1504" s="164"/>
    </row>
    <row r="1505" spans="1:8" x14ac:dyDescent="0.35">
      <c r="A1505" s="599">
        <f>A1504+1</f>
        <v>43216</v>
      </c>
      <c r="B1505" s="177" t="s">
        <v>276</v>
      </c>
      <c r="C1505" s="181" t="s">
        <v>8</v>
      </c>
      <c r="D1505" s="186" t="s">
        <v>259</v>
      </c>
      <c r="E1505" s="403" t="s">
        <v>7</v>
      </c>
      <c r="F1505" s="743" t="s">
        <v>264</v>
      </c>
      <c r="G1505" s="971"/>
      <c r="H1505" s="164"/>
    </row>
    <row r="1506" spans="1:8" ht="15" thickBot="1" x14ac:dyDescent="0.4">
      <c r="A1506" s="600">
        <f>A1505+1</f>
        <v>43217</v>
      </c>
      <c r="B1506" s="175" t="s">
        <v>8</v>
      </c>
      <c r="C1506" s="176" t="s">
        <v>259</v>
      </c>
      <c r="D1506" s="187" t="s">
        <v>7</v>
      </c>
      <c r="E1506" s="753" t="s">
        <v>264</v>
      </c>
      <c r="F1506" s="761" t="s">
        <v>276</v>
      </c>
      <c r="G1506" s="972"/>
      <c r="H1506" s="170"/>
    </row>
    <row r="1507" spans="1:8" ht="15" thickBot="1" x14ac:dyDescent="0.4"/>
    <row r="1508" spans="1:8" x14ac:dyDescent="0.35">
      <c r="A1508" s="598">
        <f>A1506+3</f>
        <v>43220</v>
      </c>
      <c r="B1508" s="182" t="s">
        <v>259</v>
      </c>
      <c r="C1508" s="179" t="s">
        <v>7</v>
      </c>
      <c r="D1508" s="180" t="s">
        <v>264</v>
      </c>
      <c r="E1508" s="752" t="s">
        <v>276</v>
      </c>
      <c r="F1508" s="760" t="s">
        <v>8</v>
      </c>
      <c r="G1508" s="970"/>
      <c r="H1508" s="174"/>
    </row>
    <row r="1509" spans="1:8" x14ac:dyDescent="0.35">
      <c r="A1509" s="599">
        <f>A1508+1</f>
        <v>43221</v>
      </c>
      <c r="B1509" s="177" t="s">
        <v>7</v>
      </c>
      <c r="C1509" s="181" t="s">
        <v>264</v>
      </c>
      <c r="D1509" s="186" t="s">
        <v>276</v>
      </c>
      <c r="E1509" s="403" t="s">
        <v>8</v>
      </c>
      <c r="F1509" s="743" t="s">
        <v>259</v>
      </c>
      <c r="G1509" s="971"/>
      <c r="H1509" s="164"/>
    </row>
    <row r="1510" spans="1:8" x14ac:dyDescent="0.35">
      <c r="A1510" s="599">
        <f>A1509+1</f>
        <v>43222</v>
      </c>
      <c r="B1510" s="177" t="s">
        <v>264</v>
      </c>
      <c r="C1510" s="181" t="s">
        <v>276</v>
      </c>
      <c r="D1510" s="186" t="s">
        <v>8</v>
      </c>
      <c r="E1510" s="403" t="s">
        <v>259</v>
      </c>
      <c r="F1510" s="743" t="s">
        <v>7</v>
      </c>
      <c r="G1510" s="971"/>
      <c r="H1510" s="164"/>
    </row>
    <row r="1511" spans="1:8" x14ac:dyDescent="0.35">
      <c r="A1511" s="599">
        <f>A1510+1</f>
        <v>43223</v>
      </c>
      <c r="B1511" s="177" t="s">
        <v>276</v>
      </c>
      <c r="C1511" s="181" t="s">
        <v>8</v>
      </c>
      <c r="D1511" s="186" t="s">
        <v>259</v>
      </c>
      <c r="E1511" s="403" t="s">
        <v>7</v>
      </c>
      <c r="F1511" s="743" t="s">
        <v>264</v>
      </c>
      <c r="G1511" s="971"/>
      <c r="H1511" s="164"/>
    </row>
    <row r="1512" spans="1:8" ht="15" thickBot="1" x14ac:dyDescent="0.4">
      <c r="A1512" s="600">
        <f>A1511+1</f>
        <v>43224</v>
      </c>
      <c r="B1512" s="175" t="s">
        <v>8</v>
      </c>
      <c r="C1512" s="176" t="s">
        <v>259</v>
      </c>
      <c r="D1512" s="187" t="s">
        <v>7</v>
      </c>
      <c r="E1512" s="753" t="s">
        <v>264</v>
      </c>
      <c r="F1512" s="761" t="s">
        <v>276</v>
      </c>
      <c r="G1512" s="963"/>
      <c r="H1512" s="170"/>
    </row>
    <row r="1513" spans="1:8" ht="15" thickBot="1" x14ac:dyDescent="0.4"/>
    <row r="1514" spans="1:8" x14ac:dyDescent="0.35">
      <c r="A1514" s="598">
        <f>A1512+3</f>
        <v>43227</v>
      </c>
      <c r="B1514" s="182" t="s">
        <v>259</v>
      </c>
      <c r="C1514" s="179" t="s">
        <v>7</v>
      </c>
      <c r="D1514" s="180" t="s">
        <v>264</v>
      </c>
      <c r="E1514" s="752" t="s">
        <v>276</v>
      </c>
      <c r="F1514" s="760" t="s">
        <v>8</v>
      </c>
      <c r="G1514" s="970"/>
      <c r="H1514" s="174"/>
    </row>
    <row r="1515" spans="1:8" x14ac:dyDescent="0.35">
      <c r="A1515" s="599">
        <f>A1514+1</f>
        <v>43228</v>
      </c>
      <c r="B1515" s="177" t="s">
        <v>7</v>
      </c>
      <c r="C1515" s="181" t="s">
        <v>264</v>
      </c>
      <c r="D1515" s="186" t="s">
        <v>276</v>
      </c>
      <c r="E1515" s="403" t="s">
        <v>8</v>
      </c>
      <c r="F1515" s="743" t="s">
        <v>259</v>
      </c>
      <c r="G1515" s="971"/>
      <c r="H1515" s="164"/>
    </row>
    <row r="1516" spans="1:8" x14ac:dyDescent="0.35">
      <c r="A1516" s="599">
        <f>A1515+1</f>
        <v>43229</v>
      </c>
      <c r="B1516" s="177" t="s">
        <v>264</v>
      </c>
      <c r="C1516" s="181" t="s">
        <v>276</v>
      </c>
      <c r="D1516" s="186" t="s">
        <v>8</v>
      </c>
      <c r="E1516" s="403" t="s">
        <v>259</v>
      </c>
      <c r="F1516" s="743" t="s">
        <v>7</v>
      </c>
      <c r="G1516" s="971"/>
      <c r="H1516" s="164"/>
    </row>
    <row r="1517" spans="1:8" x14ac:dyDescent="0.35">
      <c r="A1517" s="599">
        <f>A1516+1</f>
        <v>43230</v>
      </c>
      <c r="B1517" s="177" t="s">
        <v>276</v>
      </c>
      <c r="C1517" s="181" t="s">
        <v>8</v>
      </c>
      <c r="D1517" s="186" t="s">
        <v>259</v>
      </c>
      <c r="E1517" s="403" t="s">
        <v>7</v>
      </c>
      <c r="F1517" s="743" t="s">
        <v>264</v>
      </c>
      <c r="G1517" s="971"/>
      <c r="H1517" s="164"/>
    </row>
    <row r="1518" spans="1:8" ht="15" thickBot="1" x14ac:dyDescent="0.4">
      <c r="A1518" s="600">
        <f>A1517+1</f>
        <v>43231</v>
      </c>
      <c r="B1518" s="175" t="s">
        <v>8</v>
      </c>
      <c r="C1518" s="176" t="s">
        <v>259</v>
      </c>
      <c r="D1518" s="187" t="s">
        <v>7</v>
      </c>
      <c r="E1518" s="753" t="s">
        <v>264</v>
      </c>
      <c r="F1518" s="761" t="s">
        <v>276</v>
      </c>
      <c r="G1518" s="963"/>
      <c r="H1518" s="170"/>
    </row>
    <row r="1519" spans="1:8" ht="15" thickBot="1" x14ac:dyDescent="0.4"/>
    <row r="1520" spans="1:8" x14ac:dyDescent="0.35">
      <c r="A1520" s="598">
        <f>A1518+3</f>
        <v>43234</v>
      </c>
      <c r="B1520" s="182" t="s">
        <v>259</v>
      </c>
      <c r="C1520" s="179" t="s">
        <v>7</v>
      </c>
      <c r="D1520" s="180" t="s">
        <v>264</v>
      </c>
      <c r="E1520" s="752" t="s">
        <v>276</v>
      </c>
      <c r="F1520" s="760" t="s">
        <v>8</v>
      </c>
      <c r="G1520" s="970"/>
      <c r="H1520" s="174"/>
    </row>
    <row r="1521" spans="1:8" x14ac:dyDescent="0.35">
      <c r="A1521" s="599">
        <f>A1520+1</f>
        <v>43235</v>
      </c>
      <c r="B1521" s="177" t="s">
        <v>7</v>
      </c>
      <c r="C1521" s="181" t="s">
        <v>264</v>
      </c>
      <c r="D1521" s="186" t="s">
        <v>276</v>
      </c>
      <c r="E1521" s="737" t="s">
        <v>8</v>
      </c>
      <c r="F1521" s="758" t="s">
        <v>259</v>
      </c>
      <c r="G1521" s="971"/>
      <c r="H1521" s="164"/>
    </row>
    <row r="1522" spans="1:8" x14ac:dyDescent="0.35">
      <c r="A1522" s="599">
        <f>A1521+1</f>
        <v>43236</v>
      </c>
      <c r="B1522" s="177" t="s">
        <v>264</v>
      </c>
      <c r="C1522" s="181" t="s">
        <v>276</v>
      </c>
      <c r="D1522" s="186" t="s">
        <v>8</v>
      </c>
      <c r="E1522" s="403" t="s">
        <v>259</v>
      </c>
      <c r="F1522" s="743" t="s">
        <v>7</v>
      </c>
      <c r="G1522" s="971"/>
      <c r="H1522" s="164"/>
    </row>
    <row r="1523" spans="1:8" x14ac:dyDescent="0.35">
      <c r="A1523" s="599">
        <f>A1522+1</f>
        <v>43237</v>
      </c>
      <c r="B1523" s="177" t="s">
        <v>276</v>
      </c>
      <c r="C1523" s="181" t="s">
        <v>8</v>
      </c>
      <c r="D1523" s="186" t="s">
        <v>259</v>
      </c>
      <c r="E1523" s="403" t="s">
        <v>7</v>
      </c>
      <c r="F1523" s="743" t="s">
        <v>264</v>
      </c>
      <c r="G1523" s="971"/>
      <c r="H1523" s="164"/>
    </row>
    <row r="1524" spans="1:8" ht="15" thickBot="1" x14ac:dyDescent="0.4">
      <c r="A1524" s="600">
        <f>A1523+1</f>
        <v>43238</v>
      </c>
      <c r="B1524" s="175" t="s">
        <v>8</v>
      </c>
      <c r="C1524" s="176" t="s">
        <v>259</v>
      </c>
      <c r="D1524" s="187" t="s">
        <v>7</v>
      </c>
      <c r="E1524" s="753" t="s">
        <v>264</v>
      </c>
      <c r="F1524" s="761" t="s">
        <v>276</v>
      </c>
      <c r="G1524" s="972"/>
      <c r="H1524" s="170"/>
    </row>
  </sheetData>
  <mergeCells count="14">
    <mergeCell ref="C624:G624"/>
    <mergeCell ref="B590:G590"/>
    <mergeCell ref="B467:G467"/>
    <mergeCell ref="B461:G461"/>
    <mergeCell ref="B125:G125"/>
    <mergeCell ref="B154:G154"/>
    <mergeCell ref="B148:G148"/>
    <mergeCell ref="B147:G147"/>
    <mergeCell ref="B460:G460"/>
    <mergeCell ref="B1157:F1158"/>
    <mergeCell ref="B773:G773"/>
    <mergeCell ref="B774:G774"/>
    <mergeCell ref="B749:G749"/>
    <mergeCell ref="B780:G780"/>
  </mergeCells>
  <pageMargins left="0.49" right="0.33" top="0.91" bottom="0.8" header="0.3" footer="0.37"/>
  <pageSetup orientation="landscape" r:id="rId1"/>
  <headerFooter>
    <oddHeader>&amp;CMaddenco, Inc.
&amp;"-,Bold"&amp;14IMMEDIATE CALL LIST</oddHeader>
    <oddFooter>&amp;L&amp;8Filename: &amp;F
Tab: &amp;A&amp;C&amp;8Page &amp;P of &amp;N&amp;R&amp;8 Last Update:  &amp;D   &amp;T</oddFooter>
  </headerFooter>
  <rowBreaks count="7" manualBreakCount="7">
    <brk id="961" max="16383" man="1"/>
    <brk id="990" max="16383" man="1"/>
    <brk id="1039" max="16383" man="1"/>
    <brk id="1069" max="16383" man="1"/>
    <brk id="1105" max="16383" man="1"/>
    <brk id="1135" max="16383" man="1"/>
    <brk id="1165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AW955"/>
  <sheetViews>
    <sheetView zoomScale="70" zoomScaleNormal="70" workbookViewId="0">
      <pane xSplit="1" ySplit="2" topLeftCell="F698" activePane="bottomRight" state="frozenSplit"/>
      <selection pane="topRight" activeCell="B1" sqref="B1"/>
      <selection pane="bottomLeft"/>
      <selection pane="bottomRight" activeCell="M893" sqref="M893"/>
    </sheetView>
  </sheetViews>
  <sheetFormatPr defaultColWidth="9.1796875" defaultRowHeight="13" x14ac:dyDescent="0.3"/>
  <cols>
    <col min="1" max="1" width="27" style="65" bestFit="1" customWidth="1"/>
    <col min="2" max="2" width="7" style="228" customWidth="1"/>
    <col min="3" max="3" width="9.81640625" style="228" customWidth="1"/>
    <col min="4" max="4" width="11.81640625" style="228" customWidth="1"/>
    <col min="5" max="5" width="8.453125" style="459" customWidth="1"/>
    <col min="6" max="6" width="11.453125" style="228" customWidth="1"/>
    <col min="7" max="7" width="10.81640625" style="228" customWidth="1"/>
    <col min="8" max="8" width="11" style="228" customWidth="1"/>
    <col min="9" max="9" width="9.26953125" style="228" customWidth="1"/>
    <col min="10" max="11" width="9.1796875" style="228" customWidth="1"/>
    <col min="12" max="12" width="10.453125" style="228" customWidth="1"/>
    <col min="13" max="13" width="8.7265625" style="373" customWidth="1"/>
    <col min="14" max="15" width="9.1796875" style="228" customWidth="1"/>
    <col min="16" max="16" width="10.453125" style="228" customWidth="1"/>
    <col min="17" max="17" width="8.81640625" style="228" customWidth="1"/>
    <col min="18" max="19" width="9.1796875" style="228" customWidth="1"/>
    <col min="20" max="20" width="10.453125" style="228" customWidth="1"/>
    <col min="21" max="21" width="7.1796875" style="373" customWidth="1"/>
    <col min="22" max="23" width="9.1796875" style="459" customWidth="1"/>
    <col min="24" max="24" width="10.453125" style="459" customWidth="1"/>
    <col min="25" max="25" width="7.1796875" style="373" customWidth="1"/>
    <col min="26" max="29" width="9.1796875" style="65" customWidth="1"/>
    <col min="30" max="31" width="9.1796875" style="228" customWidth="1"/>
    <col min="32" max="32" width="10.453125" style="228" customWidth="1"/>
    <col min="33" max="33" width="8.26953125" style="228" customWidth="1"/>
    <col min="34" max="36" width="9.1796875" style="410" customWidth="1"/>
    <col min="37" max="37" width="6.453125" style="410" customWidth="1"/>
    <col min="38" max="40" width="9.1796875" style="410" customWidth="1"/>
    <col min="41" max="41" width="7.453125" style="410" customWidth="1"/>
    <col min="42" max="43" width="9.1796875" style="228" customWidth="1"/>
    <col min="44" max="44" width="9.54296875" style="228" customWidth="1"/>
    <col min="45" max="45" width="8.453125" style="228" customWidth="1"/>
    <col min="46" max="47" width="9.1796875" style="65" customWidth="1"/>
    <col min="48" max="48" width="9.1796875" style="723" customWidth="1"/>
    <col min="49" max="49" width="9.1796875" style="410"/>
    <col min="50" max="16384" width="9.1796875" style="65"/>
  </cols>
  <sheetData>
    <row r="1" spans="1:49" ht="14.5" x14ac:dyDescent="0.35">
      <c r="A1" s="194" t="s">
        <v>43</v>
      </c>
      <c r="B1" s="1810" t="s">
        <v>297</v>
      </c>
      <c r="C1" s="1811"/>
      <c r="D1" s="1812"/>
      <c r="E1" s="384"/>
      <c r="F1" s="1810" t="s">
        <v>296</v>
      </c>
      <c r="G1" s="1813"/>
      <c r="H1" s="1814"/>
      <c r="I1" s="384"/>
      <c r="J1" s="1810" t="s">
        <v>295</v>
      </c>
      <c r="K1" s="1811"/>
      <c r="L1" s="1812"/>
      <c r="M1" s="384"/>
      <c r="N1" s="1810" t="s">
        <v>299</v>
      </c>
      <c r="O1" s="1811"/>
      <c r="P1" s="1812"/>
      <c r="Q1" s="385"/>
      <c r="R1" s="1810" t="s">
        <v>300</v>
      </c>
      <c r="S1" s="1811"/>
      <c r="T1" s="1812"/>
      <c r="U1" s="385"/>
      <c r="V1" s="1810" t="s">
        <v>301</v>
      </c>
      <c r="W1" s="1811"/>
      <c r="X1" s="1812"/>
      <c r="Y1" s="374"/>
      <c r="Z1" s="1815" t="s">
        <v>302</v>
      </c>
      <c r="AA1" s="1816"/>
      <c r="AB1" s="1816"/>
      <c r="AC1" s="1758"/>
      <c r="AD1" s="1818" t="s">
        <v>76</v>
      </c>
      <c r="AE1" s="1819"/>
      <c r="AF1" s="1820"/>
      <c r="AG1" s="404"/>
      <c r="AH1" s="1815" t="s">
        <v>186</v>
      </c>
      <c r="AI1" s="1816"/>
      <c r="AJ1" s="1816"/>
      <c r="AK1" s="1817"/>
      <c r="AL1" s="1815" t="s">
        <v>191</v>
      </c>
      <c r="AM1" s="1816"/>
      <c r="AN1" s="1816"/>
      <c r="AO1" s="1758"/>
      <c r="AP1" s="1810" t="s">
        <v>4</v>
      </c>
      <c r="AQ1" s="1811"/>
      <c r="AR1" s="1812"/>
      <c r="AS1" s="374"/>
      <c r="AV1" s="65"/>
      <c r="AW1" s="65"/>
    </row>
    <row r="2" spans="1:49" ht="13.5" thickBot="1" x14ac:dyDescent="0.35">
      <c r="A2" s="194"/>
      <c r="B2" s="475" t="s">
        <v>88</v>
      </c>
      <c r="C2" s="476" t="s">
        <v>89</v>
      </c>
      <c r="D2" s="477" t="s">
        <v>90</v>
      </c>
      <c r="E2" s="478" t="s">
        <v>153</v>
      </c>
      <c r="F2" s="475" t="s">
        <v>88</v>
      </c>
      <c r="G2" s="479" t="s">
        <v>89</v>
      </c>
      <c r="H2" s="477" t="s">
        <v>90</v>
      </c>
      <c r="I2" s="478" t="s">
        <v>153</v>
      </c>
      <c r="J2" s="475" t="s">
        <v>88</v>
      </c>
      <c r="K2" s="476" t="s">
        <v>89</v>
      </c>
      <c r="L2" s="477" t="s">
        <v>90</v>
      </c>
      <c r="M2" s="478" t="s">
        <v>153</v>
      </c>
      <c r="N2" s="475" t="s">
        <v>88</v>
      </c>
      <c r="O2" s="476" t="s">
        <v>89</v>
      </c>
      <c r="P2" s="477" t="s">
        <v>90</v>
      </c>
      <c r="Q2" s="480" t="s">
        <v>153</v>
      </c>
      <c r="R2" s="475" t="s">
        <v>88</v>
      </c>
      <c r="S2" s="476" t="s">
        <v>89</v>
      </c>
      <c r="T2" s="477" t="s">
        <v>90</v>
      </c>
      <c r="U2" s="480" t="s">
        <v>153</v>
      </c>
      <c r="V2" s="475" t="s">
        <v>88</v>
      </c>
      <c r="W2" s="476" t="s">
        <v>89</v>
      </c>
      <c r="X2" s="477" t="s">
        <v>90</v>
      </c>
      <c r="Y2" s="478" t="s">
        <v>153</v>
      </c>
      <c r="Z2" s="471" t="s">
        <v>88</v>
      </c>
      <c r="AA2" s="472" t="s">
        <v>89</v>
      </c>
      <c r="AB2" s="710" t="s">
        <v>90</v>
      </c>
      <c r="AC2" s="704" t="s">
        <v>153</v>
      </c>
      <c r="AD2" s="471" t="s">
        <v>88</v>
      </c>
      <c r="AE2" s="472" t="s">
        <v>89</v>
      </c>
      <c r="AF2" s="473" t="s">
        <v>90</v>
      </c>
      <c r="AG2" s="474" t="s">
        <v>153</v>
      </c>
      <c r="AH2" s="471" t="s">
        <v>88</v>
      </c>
      <c r="AI2" s="472" t="s">
        <v>89</v>
      </c>
      <c r="AJ2" s="473" t="s">
        <v>90</v>
      </c>
      <c r="AK2" s="481" t="s">
        <v>153</v>
      </c>
      <c r="AL2" s="471" t="s">
        <v>88</v>
      </c>
      <c r="AM2" s="472" t="s">
        <v>89</v>
      </c>
      <c r="AN2" s="473" t="s">
        <v>90</v>
      </c>
      <c r="AO2" s="474" t="s">
        <v>153</v>
      </c>
      <c r="AP2" s="475" t="s">
        <v>88</v>
      </c>
      <c r="AQ2" s="476" t="s">
        <v>89</v>
      </c>
      <c r="AR2" s="477" t="s">
        <v>90</v>
      </c>
      <c r="AS2" s="478" t="s">
        <v>153</v>
      </c>
      <c r="AV2" s="65"/>
      <c r="AW2" s="65"/>
    </row>
    <row r="3" spans="1:49" hidden="1" x14ac:dyDescent="0.3">
      <c r="A3" s="195">
        <v>42005</v>
      </c>
      <c r="B3" s="345"/>
      <c r="C3" s="345"/>
      <c r="D3" s="345"/>
      <c r="E3" s="345"/>
      <c r="F3" s="345"/>
      <c r="G3" s="345"/>
      <c r="H3" s="345"/>
      <c r="I3" s="370"/>
      <c r="J3" s="345"/>
      <c r="K3" s="345"/>
      <c r="L3" s="345"/>
      <c r="M3" s="345"/>
      <c r="N3" s="345"/>
      <c r="O3" s="345"/>
      <c r="P3" s="345"/>
      <c r="Q3" s="370"/>
      <c r="R3" s="345"/>
      <c r="S3" s="345"/>
      <c r="T3" s="345"/>
      <c r="U3" s="370"/>
      <c r="V3" s="345"/>
      <c r="W3" s="345"/>
      <c r="X3" s="345"/>
      <c r="Y3" s="375"/>
      <c r="Z3" s="506"/>
      <c r="AA3" s="505"/>
      <c r="AB3" s="711"/>
      <c r="AC3" s="506"/>
      <c r="AD3" s="506"/>
      <c r="AE3" s="506"/>
      <c r="AF3" s="505"/>
      <c r="AG3" s="506"/>
      <c r="AH3" s="506"/>
      <c r="AI3" s="505"/>
      <c r="AJ3" s="506"/>
      <c r="AK3" s="506"/>
      <c r="AL3" s="506"/>
      <c r="AM3" s="505"/>
      <c r="AN3" s="506"/>
      <c r="AO3" s="506"/>
      <c r="AP3" s="345"/>
      <c r="AQ3" s="345"/>
      <c r="AR3" s="345"/>
      <c r="AS3" s="345"/>
      <c r="AV3" s="65"/>
      <c r="AW3" s="65"/>
    </row>
    <row r="4" spans="1:49" hidden="1" x14ac:dyDescent="0.3">
      <c r="A4" s="195">
        <f t="shared" ref="A4:A66" si="0">A3+1</f>
        <v>42006</v>
      </c>
      <c r="B4" s="346"/>
      <c r="C4" s="346"/>
      <c r="D4" s="346"/>
      <c r="E4" s="346"/>
      <c r="F4" s="346"/>
      <c r="G4" s="346"/>
      <c r="H4" s="346"/>
      <c r="I4" s="371"/>
      <c r="J4" s="346"/>
      <c r="K4" s="346"/>
      <c r="L4" s="346"/>
      <c r="M4" s="346"/>
      <c r="N4" s="346"/>
      <c r="O4" s="346"/>
      <c r="P4" s="346"/>
      <c r="Q4" s="371"/>
      <c r="R4" s="346"/>
      <c r="S4" s="346"/>
      <c r="T4" s="346"/>
      <c r="U4" s="371"/>
      <c r="V4" s="346"/>
      <c r="W4" s="346"/>
      <c r="X4" s="346"/>
      <c r="Y4" s="349"/>
      <c r="Z4" s="507"/>
      <c r="AA4" s="508"/>
      <c r="AB4" s="712"/>
      <c r="AC4" s="507"/>
      <c r="AD4" s="507"/>
      <c r="AE4" s="507"/>
      <c r="AF4" s="508"/>
      <c r="AG4" s="507"/>
      <c r="AH4" s="507"/>
      <c r="AI4" s="508"/>
      <c r="AJ4" s="507"/>
      <c r="AK4" s="507"/>
      <c r="AL4" s="507"/>
      <c r="AM4" s="508"/>
      <c r="AN4" s="507"/>
      <c r="AO4" s="507"/>
      <c r="AP4" s="346"/>
      <c r="AQ4" s="346"/>
      <c r="AR4" s="346"/>
      <c r="AS4" s="346"/>
      <c r="AV4" s="65"/>
      <c r="AW4" s="65"/>
    </row>
    <row r="5" spans="1:49" hidden="1" x14ac:dyDescent="0.3">
      <c r="A5" s="195">
        <f>A4+3</f>
        <v>42009</v>
      </c>
      <c r="B5" s="344"/>
      <c r="C5" s="344"/>
      <c r="D5" s="344"/>
      <c r="E5" s="369"/>
      <c r="F5" s="344"/>
      <c r="G5" s="344"/>
      <c r="H5" s="344"/>
      <c r="I5" s="372"/>
      <c r="J5" s="344"/>
      <c r="K5" s="344"/>
      <c r="L5" s="344"/>
      <c r="M5" s="369"/>
      <c r="N5" s="344"/>
      <c r="O5" s="344"/>
      <c r="P5" s="344"/>
      <c r="Q5" s="372"/>
      <c r="R5" s="344"/>
      <c r="S5" s="344"/>
      <c r="T5" s="344"/>
      <c r="U5" s="372"/>
      <c r="V5" s="344"/>
      <c r="W5" s="344"/>
      <c r="X5" s="344"/>
      <c r="Y5" s="375"/>
      <c r="Z5" s="506"/>
      <c r="AA5" s="505"/>
      <c r="AB5" s="711"/>
      <c r="AC5" s="506"/>
      <c r="AD5" s="506"/>
      <c r="AE5" s="506"/>
      <c r="AF5" s="505"/>
      <c r="AG5" s="506"/>
      <c r="AH5" s="506"/>
      <c r="AI5" s="505"/>
      <c r="AJ5" s="506"/>
      <c r="AK5" s="506"/>
      <c r="AL5" s="506"/>
      <c r="AM5" s="505"/>
      <c r="AN5" s="506"/>
      <c r="AO5" s="506"/>
      <c r="AP5" s="344"/>
      <c r="AQ5" s="344"/>
      <c r="AR5" s="344"/>
      <c r="AS5" s="344"/>
      <c r="AV5" s="65"/>
      <c r="AW5" s="65"/>
    </row>
    <row r="6" spans="1:49" hidden="1" x14ac:dyDescent="0.3">
      <c r="A6" s="195">
        <f t="shared" si="0"/>
        <v>42010</v>
      </c>
      <c r="B6" s="345"/>
      <c r="C6" s="345"/>
      <c r="D6" s="345"/>
      <c r="E6" s="345"/>
      <c r="F6" s="345"/>
      <c r="G6" s="345"/>
      <c r="H6" s="345"/>
      <c r="I6" s="370"/>
      <c r="J6" s="345"/>
      <c r="K6" s="345"/>
      <c r="L6" s="345"/>
      <c r="M6" s="345"/>
      <c r="N6" s="345"/>
      <c r="O6" s="345"/>
      <c r="P6" s="345"/>
      <c r="Q6" s="370"/>
      <c r="R6" s="345"/>
      <c r="S6" s="345"/>
      <c r="T6" s="345"/>
      <c r="U6" s="370"/>
      <c r="V6" s="345"/>
      <c r="W6" s="345"/>
      <c r="X6" s="345"/>
      <c r="Y6" s="375"/>
      <c r="Z6" s="506"/>
      <c r="AA6" s="505"/>
      <c r="AB6" s="711"/>
      <c r="AC6" s="506"/>
      <c r="AD6" s="506"/>
      <c r="AE6" s="506"/>
      <c r="AF6" s="505"/>
      <c r="AG6" s="506"/>
      <c r="AH6" s="506"/>
      <c r="AI6" s="505"/>
      <c r="AJ6" s="506"/>
      <c r="AK6" s="506"/>
      <c r="AL6" s="506"/>
      <c r="AM6" s="505"/>
      <c r="AN6" s="506"/>
      <c r="AO6" s="506"/>
      <c r="AP6" s="345"/>
      <c r="AQ6" s="345"/>
      <c r="AR6" s="345"/>
      <c r="AS6" s="345"/>
      <c r="AV6" s="65"/>
      <c r="AW6" s="65"/>
    </row>
    <row r="7" spans="1:49" hidden="1" x14ac:dyDescent="0.3">
      <c r="A7" s="195">
        <f t="shared" si="0"/>
        <v>42011</v>
      </c>
      <c r="B7" s="345"/>
      <c r="C7" s="345"/>
      <c r="D7" s="345"/>
      <c r="E7" s="345"/>
      <c r="F7" s="345"/>
      <c r="G7" s="345"/>
      <c r="H7" s="345"/>
      <c r="I7" s="370"/>
      <c r="J7" s="345"/>
      <c r="K7" s="345"/>
      <c r="L7" s="345"/>
      <c r="M7" s="345"/>
      <c r="N7" s="345"/>
      <c r="O7" s="345"/>
      <c r="P7" s="345"/>
      <c r="Q7" s="370"/>
      <c r="R7" s="345"/>
      <c r="S7" s="345"/>
      <c r="T7" s="345"/>
      <c r="U7" s="370"/>
      <c r="V7" s="345"/>
      <c r="W7" s="345"/>
      <c r="X7" s="345"/>
      <c r="Y7" s="375"/>
      <c r="Z7" s="506"/>
      <c r="AA7" s="505"/>
      <c r="AB7" s="711"/>
      <c r="AC7" s="506"/>
      <c r="AD7" s="506"/>
      <c r="AE7" s="506"/>
      <c r="AF7" s="505"/>
      <c r="AG7" s="506"/>
      <c r="AH7" s="506"/>
      <c r="AI7" s="505"/>
      <c r="AJ7" s="506"/>
      <c r="AK7" s="506"/>
      <c r="AL7" s="506"/>
      <c r="AM7" s="505"/>
      <c r="AN7" s="506"/>
      <c r="AO7" s="506"/>
      <c r="AP7" s="345"/>
      <c r="AQ7" s="345"/>
      <c r="AR7" s="345"/>
      <c r="AS7" s="345"/>
      <c r="AV7" s="65"/>
      <c r="AW7" s="65"/>
    </row>
    <row r="8" spans="1:49" hidden="1" x14ac:dyDescent="0.3">
      <c r="A8" s="195">
        <f t="shared" si="0"/>
        <v>42012</v>
      </c>
      <c r="B8" s="345"/>
      <c r="C8" s="345"/>
      <c r="D8" s="345"/>
      <c r="E8" s="345"/>
      <c r="F8" s="345"/>
      <c r="G8" s="345"/>
      <c r="H8" s="345"/>
      <c r="I8" s="370"/>
      <c r="J8" s="345"/>
      <c r="K8" s="345"/>
      <c r="L8" s="345"/>
      <c r="M8" s="345"/>
      <c r="N8" s="345"/>
      <c r="O8" s="345"/>
      <c r="P8" s="345"/>
      <c r="Q8" s="370"/>
      <c r="R8" s="345"/>
      <c r="S8" s="345"/>
      <c r="T8" s="345"/>
      <c r="U8" s="370"/>
      <c r="V8" s="345"/>
      <c r="W8" s="345"/>
      <c r="X8" s="345"/>
      <c r="Y8" s="375"/>
      <c r="Z8" s="506"/>
      <c r="AA8" s="505"/>
      <c r="AB8" s="711"/>
      <c r="AC8" s="506"/>
      <c r="AD8" s="506"/>
      <c r="AE8" s="506"/>
      <c r="AF8" s="505"/>
      <c r="AG8" s="506"/>
      <c r="AH8" s="506"/>
      <c r="AI8" s="505"/>
      <c r="AJ8" s="506"/>
      <c r="AK8" s="506"/>
      <c r="AL8" s="506"/>
      <c r="AM8" s="505"/>
      <c r="AN8" s="506"/>
      <c r="AO8" s="506"/>
      <c r="AP8" s="345"/>
      <c r="AQ8" s="345"/>
      <c r="AR8" s="345"/>
      <c r="AS8" s="345"/>
      <c r="AV8" s="65"/>
      <c r="AW8" s="65"/>
    </row>
    <row r="9" spans="1:49" hidden="1" x14ac:dyDescent="0.3">
      <c r="A9" s="195">
        <f t="shared" si="0"/>
        <v>42013</v>
      </c>
      <c r="B9" s="346"/>
      <c r="C9" s="346"/>
      <c r="D9" s="346"/>
      <c r="E9" s="346"/>
      <c r="F9" s="346"/>
      <c r="G9" s="346"/>
      <c r="H9" s="346"/>
      <c r="I9" s="371"/>
      <c r="J9" s="346"/>
      <c r="K9" s="346"/>
      <c r="L9" s="346"/>
      <c r="M9" s="346"/>
      <c r="N9" s="346"/>
      <c r="O9" s="346"/>
      <c r="P9" s="346"/>
      <c r="Q9" s="371"/>
      <c r="R9" s="346"/>
      <c r="S9" s="346"/>
      <c r="T9" s="346"/>
      <c r="U9" s="371"/>
      <c r="V9" s="346"/>
      <c r="W9" s="346"/>
      <c r="X9" s="346"/>
      <c r="Y9" s="349"/>
      <c r="Z9" s="507"/>
      <c r="AA9" s="508"/>
      <c r="AB9" s="712"/>
      <c r="AC9" s="507"/>
      <c r="AD9" s="507"/>
      <c r="AE9" s="507"/>
      <c r="AF9" s="508"/>
      <c r="AG9" s="507"/>
      <c r="AH9" s="507"/>
      <c r="AI9" s="508"/>
      <c r="AJ9" s="507"/>
      <c r="AK9" s="507"/>
      <c r="AL9" s="507"/>
      <c r="AM9" s="508"/>
      <c r="AN9" s="507"/>
      <c r="AO9" s="507"/>
      <c r="AP9" s="346"/>
      <c r="AQ9" s="346"/>
      <c r="AR9" s="346"/>
      <c r="AS9" s="346"/>
      <c r="AV9" s="65"/>
      <c r="AW9" s="65"/>
    </row>
    <row r="10" spans="1:49" hidden="1" x14ac:dyDescent="0.3">
      <c r="A10" s="195">
        <f>A9+3</f>
        <v>42016</v>
      </c>
      <c r="B10" s="344"/>
      <c r="C10" s="344"/>
      <c r="D10" s="344"/>
      <c r="E10" s="369"/>
      <c r="F10" s="344"/>
      <c r="G10" s="344"/>
      <c r="H10" s="344"/>
      <c r="I10" s="372"/>
      <c r="J10" s="344"/>
      <c r="K10" s="344"/>
      <c r="L10" s="344"/>
      <c r="M10" s="369"/>
      <c r="N10" s="344"/>
      <c r="O10" s="344"/>
      <c r="P10" s="344"/>
      <c r="Q10" s="372"/>
      <c r="R10" s="344"/>
      <c r="S10" s="344"/>
      <c r="T10" s="344"/>
      <c r="U10" s="372"/>
      <c r="V10" s="344"/>
      <c r="W10" s="344"/>
      <c r="X10" s="344"/>
      <c r="Y10" s="375"/>
      <c r="Z10" s="506"/>
      <c r="AA10" s="505"/>
      <c r="AB10" s="711"/>
      <c r="AC10" s="506"/>
      <c r="AD10" s="506"/>
      <c r="AE10" s="506"/>
      <c r="AF10" s="505"/>
      <c r="AG10" s="506"/>
      <c r="AH10" s="506"/>
      <c r="AI10" s="505"/>
      <c r="AJ10" s="506"/>
      <c r="AK10" s="506"/>
      <c r="AL10" s="506"/>
      <c r="AM10" s="505"/>
      <c r="AN10" s="506"/>
      <c r="AO10" s="506"/>
      <c r="AP10" s="344"/>
      <c r="AQ10" s="344"/>
      <c r="AR10" s="344"/>
      <c r="AS10" s="344"/>
      <c r="AV10" s="65"/>
      <c r="AW10" s="65"/>
    </row>
    <row r="11" spans="1:49" hidden="1" x14ac:dyDescent="0.3">
      <c r="A11" s="195">
        <f t="shared" si="0"/>
        <v>42017</v>
      </c>
      <c r="B11" s="345"/>
      <c r="C11" s="345"/>
      <c r="D11" s="345"/>
      <c r="E11" s="345"/>
      <c r="F11" s="345"/>
      <c r="G11" s="345"/>
      <c r="H11" s="345"/>
      <c r="I11" s="370"/>
      <c r="J11" s="345"/>
      <c r="K11" s="345"/>
      <c r="L11" s="345"/>
      <c r="M11" s="345"/>
      <c r="N11" s="345"/>
      <c r="O11" s="345"/>
      <c r="P11" s="345"/>
      <c r="Q11" s="370"/>
      <c r="R11" s="345"/>
      <c r="S11" s="345"/>
      <c r="T11" s="345"/>
      <c r="U11" s="370"/>
      <c r="V11" s="345"/>
      <c r="W11" s="345"/>
      <c r="X11" s="345"/>
      <c r="Y11" s="375"/>
      <c r="Z11" s="506"/>
      <c r="AA11" s="505"/>
      <c r="AB11" s="711"/>
      <c r="AC11" s="506"/>
      <c r="AD11" s="506"/>
      <c r="AE11" s="506"/>
      <c r="AF11" s="505"/>
      <c r="AG11" s="506"/>
      <c r="AH11" s="506"/>
      <c r="AI11" s="505"/>
      <c r="AJ11" s="506"/>
      <c r="AK11" s="506"/>
      <c r="AL11" s="506"/>
      <c r="AM11" s="505"/>
      <c r="AN11" s="506"/>
      <c r="AO11" s="506"/>
      <c r="AP11" s="345"/>
      <c r="AQ11" s="345"/>
      <c r="AR11" s="345"/>
      <c r="AS11" s="345"/>
      <c r="AV11" s="65"/>
      <c r="AW11" s="65"/>
    </row>
    <row r="12" spans="1:49" hidden="1" x14ac:dyDescent="0.3">
      <c r="A12" s="195">
        <f t="shared" si="0"/>
        <v>42018</v>
      </c>
      <c r="B12" s="345"/>
      <c r="C12" s="345"/>
      <c r="D12" s="345"/>
      <c r="E12" s="345"/>
      <c r="F12" s="345"/>
      <c r="G12" s="345"/>
      <c r="H12" s="345"/>
      <c r="I12" s="370"/>
      <c r="J12" s="345"/>
      <c r="K12" s="345"/>
      <c r="L12" s="345"/>
      <c r="M12" s="345"/>
      <c r="N12" s="345"/>
      <c r="O12" s="345"/>
      <c r="P12" s="345"/>
      <c r="Q12" s="370"/>
      <c r="R12" s="345"/>
      <c r="S12" s="345"/>
      <c r="T12" s="345"/>
      <c r="U12" s="370"/>
      <c r="V12" s="345"/>
      <c r="W12" s="345"/>
      <c r="X12" s="345"/>
      <c r="Y12" s="375"/>
      <c r="Z12" s="506"/>
      <c r="AA12" s="505"/>
      <c r="AB12" s="711"/>
      <c r="AC12" s="506"/>
      <c r="AD12" s="506"/>
      <c r="AE12" s="506"/>
      <c r="AF12" s="505"/>
      <c r="AG12" s="506"/>
      <c r="AH12" s="506"/>
      <c r="AI12" s="505"/>
      <c r="AJ12" s="506"/>
      <c r="AK12" s="506"/>
      <c r="AL12" s="506"/>
      <c r="AM12" s="505"/>
      <c r="AN12" s="506"/>
      <c r="AO12" s="506"/>
      <c r="AP12" s="345"/>
      <c r="AQ12" s="345"/>
      <c r="AR12" s="345"/>
      <c r="AS12" s="345"/>
      <c r="AV12" s="65"/>
      <c r="AW12" s="65"/>
    </row>
    <row r="13" spans="1:49" hidden="1" x14ac:dyDescent="0.3">
      <c r="A13" s="195">
        <f t="shared" si="0"/>
        <v>42019</v>
      </c>
      <c r="B13" s="345"/>
      <c r="C13" s="345"/>
      <c r="D13" s="345"/>
      <c r="E13" s="345"/>
      <c r="F13" s="345"/>
      <c r="G13" s="345"/>
      <c r="H13" s="345"/>
      <c r="I13" s="370"/>
      <c r="J13" s="345"/>
      <c r="K13" s="345"/>
      <c r="L13" s="345"/>
      <c r="M13" s="345"/>
      <c r="N13" s="345"/>
      <c r="O13" s="345"/>
      <c r="P13" s="345"/>
      <c r="Q13" s="370"/>
      <c r="R13" s="345"/>
      <c r="S13" s="345"/>
      <c r="T13" s="345"/>
      <c r="U13" s="370"/>
      <c r="V13" s="345"/>
      <c r="W13" s="345"/>
      <c r="X13" s="345"/>
      <c r="Y13" s="375"/>
      <c r="Z13" s="506"/>
      <c r="AA13" s="505"/>
      <c r="AB13" s="711"/>
      <c r="AC13" s="506"/>
      <c r="AD13" s="506"/>
      <c r="AE13" s="506"/>
      <c r="AF13" s="505"/>
      <c r="AG13" s="506"/>
      <c r="AH13" s="506"/>
      <c r="AI13" s="505"/>
      <c r="AJ13" s="506"/>
      <c r="AK13" s="506"/>
      <c r="AL13" s="506"/>
      <c r="AM13" s="505"/>
      <c r="AN13" s="506"/>
      <c r="AO13" s="506"/>
      <c r="AP13" s="345"/>
      <c r="AQ13" s="345"/>
      <c r="AR13" s="345"/>
      <c r="AS13" s="345"/>
      <c r="AV13" s="65"/>
      <c r="AW13" s="65"/>
    </row>
    <row r="14" spans="1:49" hidden="1" x14ac:dyDescent="0.3">
      <c r="A14" s="195">
        <f t="shared" si="0"/>
        <v>42020</v>
      </c>
      <c r="B14" s="346"/>
      <c r="C14" s="346"/>
      <c r="D14" s="346"/>
      <c r="E14" s="346"/>
      <c r="F14" s="346"/>
      <c r="G14" s="346"/>
      <c r="H14" s="346"/>
      <c r="I14" s="371"/>
      <c r="J14" s="346"/>
      <c r="K14" s="346"/>
      <c r="L14" s="346"/>
      <c r="M14" s="346"/>
      <c r="N14" s="346"/>
      <c r="O14" s="346"/>
      <c r="P14" s="346"/>
      <c r="Q14" s="371"/>
      <c r="R14" s="346"/>
      <c r="S14" s="346"/>
      <c r="T14" s="346"/>
      <c r="U14" s="371"/>
      <c r="V14" s="346"/>
      <c r="W14" s="346"/>
      <c r="X14" s="346"/>
      <c r="Y14" s="349"/>
      <c r="Z14" s="507"/>
      <c r="AA14" s="508"/>
      <c r="AB14" s="712"/>
      <c r="AC14" s="507"/>
      <c r="AD14" s="507"/>
      <c r="AE14" s="507"/>
      <c r="AF14" s="508"/>
      <c r="AG14" s="507"/>
      <c r="AH14" s="507"/>
      <c r="AI14" s="508"/>
      <c r="AJ14" s="507"/>
      <c r="AK14" s="507"/>
      <c r="AL14" s="507"/>
      <c r="AM14" s="508"/>
      <c r="AN14" s="507"/>
      <c r="AO14" s="507"/>
      <c r="AP14" s="346"/>
      <c r="AQ14" s="346"/>
      <c r="AR14" s="346"/>
      <c r="AS14" s="346"/>
      <c r="AV14" s="65"/>
      <c r="AW14" s="65"/>
    </row>
    <row r="15" spans="1:49" hidden="1" x14ac:dyDescent="0.3">
      <c r="A15" s="195">
        <f>A14+3</f>
        <v>42023</v>
      </c>
      <c r="B15" s="344"/>
      <c r="C15" s="344"/>
      <c r="D15" s="344"/>
      <c r="E15" s="369"/>
      <c r="F15" s="344"/>
      <c r="G15" s="344"/>
      <c r="H15" s="344"/>
      <c r="I15" s="372"/>
      <c r="J15" s="344"/>
      <c r="K15" s="344"/>
      <c r="L15" s="344"/>
      <c r="M15" s="369"/>
      <c r="N15" s="344"/>
      <c r="O15" s="344"/>
      <c r="P15" s="344"/>
      <c r="Q15" s="372"/>
      <c r="R15" s="344"/>
      <c r="S15" s="344"/>
      <c r="T15" s="344"/>
      <c r="U15" s="372"/>
      <c r="V15" s="344"/>
      <c r="W15" s="344"/>
      <c r="X15" s="344"/>
      <c r="Y15" s="375"/>
      <c r="Z15" s="506"/>
      <c r="AA15" s="505"/>
      <c r="AB15" s="711"/>
      <c r="AC15" s="506"/>
      <c r="AD15" s="506"/>
      <c r="AE15" s="506"/>
      <c r="AF15" s="505"/>
      <c r="AG15" s="506"/>
      <c r="AH15" s="506"/>
      <c r="AI15" s="505"/>
      <c r="AJ15" s="506"/>
      <c r="AK15" s="506"/>
      <c r="AL15" s="506"/>
      <c r="AM15" s="505"/>
      <c r="AN15" s="506"/>
      <c r="AO15" s="506"/>
      <c r="AP15" s="344"/>
      <c r="AQ15" s="344"/>
      <c r="AR15" s="344"/>
      <c r="AS15" s="344"/>
      <c r="AV15" s="65"/>
      <c r="AW15" s="65"/>
    </row>
    <row r="16" spans="1:49" hidden="1" x14ac:dyDescent="0.3">
      <c r="A16" s="195">
        <f t="shared" si="0"/>
        <v>42024</v>
      </c>
      <c r="B16" s="345"/>
      <c r="C16" s="345"/>
      <c r="D16" s="345"/>
      <c r="E16" s="345"/>
      <c r="F16" s="345"/>
      <c r="G16" s="345"/>
      <c r="H16" s="345"/>
      <c r="I16" s="370"/>
      <c r="J16" s="345"/>
      <c r="K16" s="345"/>
      <c r="L16" s="345"/>
      <c r="M16" s="345"/>
      <c r="N16" s="345"/>
      <c r="O16" s="345"/>
      <c r="P16" s="345"/>
      <c r="Q16" s="370"/>
      <c r="R16" s="345"/>
      <c r="S16" s="345"/>
      <c r="T16" s="345"/>
      <c r="U16" s="370"/>
      <c r="V16" s="345"/>
      <c r="W16" s="345"/>
      <c r="X16" s="345"/>
      <c r="Y16" s="375"/>
      <c r="Z16" s="506"/>
      <c r="AA16" s="505"/>
      <c r="AB16" s="711"/>
      <c r="AC16" s="506"/>
      <c r="AD16" s="506"/>
      <c r="AE16" s="506"/>
      <c r="AF16" s="505"/>
      <c r="AG16" s="506"/>
      <c r="AH16" s="506"/>
      <c r="AI16" s="505"/>
      <c r="AJ16" s="506"/>
      <c r="AK16" s="506"/>
      <c r="AL16" s="506"/>
      <c r="AM16" s="505"/>
      <c r="AN16" s="506"/>
      <c r="AO16" s="506"/>
      <c r="AP16" s="345"/>
      <c r="AQ16" s="345"/>
      <c r="AR16" s="345"/>
      <c r="AS16" s="345"/>
      <c r="AV16" s="65"/>
      <c r="AW16" s="65"/>
    </row>
    <row r="17" spans="1:49" hidden="1" x14ac:dyDescent="0.3">
      <c r="A17" s="195">
        <f t="shared" si="0"/>
        <v>42025</v>
      </c>
      <c r="B17" s="345"/>
      <c r="C17" s="345"/>
      <c r="D17" s="345"/>
      <c r="E17" s="345"/>
      <c r="F17" s="345"/>
      <c r="G17" s="345"/>
      <c r="H17" s="345"/>
      <c r="I17" s="370"/>
      <c r="J17" s="345"/>
      <c r="K17" s="345"/>
      <c r="L17" s="345"/>
      <c r="M17" s="345"/>
      <c r="N17" s="345"/>
      <c r="O17" s="345"/>
      <c r="P17" s="345"/>
      <c r="Q17" s="370"/>
      <c r="R17" s="345"/>
      <c r="S17" s="345"/>
      <c r="T17" s="345"/>
      <c r="U17" s="370"/>
      <c r="V17" s="345"/>
      <c r="W17" s="345"/>
      <c r="X17" s="345"/>
      <c r="Y17" s="613">
        <v>8</v>
      </c>
      <c r="Z17" s="506"/>
      <c r="AA17" s="505"/>
      <c r="AB17" s="711"/>
      <c r="AC17" s="506"/>
      <c r="AD17" s="506"/>
      <c r="AE17" s="506"/>
      <c r="AF17" s="505"/>
      <c r="AG17" s="506"/>
      <c r="AH17" s="506"/>
      <c r="AI17" s="505"/>
      <c r="AJ17" s="506"/>
      <c r="AK17" s="506"/>
      <c r="AL17" s="506"/>
      <c r="AM17" s="505"/>
      <c r="AN17" s="506"/>
      <c r="AO17" s="506"/>
      <c r="AP17" s="345"/>
      <c r="AQ17" s="345"/>
      <c r="AR17" s="345"/>
      <c r="AS17" s="345"/>
      <c r="AV17" s="65"/>
      <c r="AW17" s="65"/>
    </row>
    <row r="18" spans="1:49" hidden="1" x14ac:dyDescent="0.3">
      <c r="A18" s="195">
        <f t="shared" si="0"/>
        <v>42026</v>
      </c>
      <c r="B18" s="345"/>
      <c r="C18" s="345"/>
      <c r="D18" s="345"/>
      <c r="E18" s="345"/>
      <c r="F18" s="345"/>
      <c r="G18" s="345"/>
      <c r="H18" s="345"/>
      <c r="I18" s="370"/>
      <c r="J18" s="345"/>
      <c r="K18" s="345"/>
      <c r="L18" s="345"/>
      <c r="M18" s="345"/>
      <c r="N18" s="345"/>
      <c r="O18" s="345"/>
      <c r="P18" s="345"/>
      <c r="Q18" s="370"/>
      <c r="R18" s="345"/>
      <c r="S18" s="345"/>
      <c r="T18" s="345"/>
      <c r="U18" s="370"/>
      <c r="V18" s="345"/>
      <c r="W18" s="345"/>
      <c r="X18" s="345"/>
      <c r="Y18" s="375"/>
      <c r="Z18" s="506"/>
      <c r="AA18" s="505"/>
      <c r="AB18" s="711"/>
      <c r="AC18" s="506"/>
      <c r="AD18" s="506"/>
      <c r="AE18" s="506"/>
      <c r="AF18" s="505"/>
      <c r="AG18" s="506"/>
      <c r="AH18" s="506"/>
      <c r="AI18" s="505"/>
      <c r="AJ18" s="506"/>
      <c r="AK18" s="506"/>
      <c r="AL18" s="506"/>
      <c r="AM18" s="505"/>
      <c r="AN18" s="506"/>
      <c r="AO18" s="506"/>
      <c r="AP18" s="345"/>
      <c r="AQ18" s="345"/>
      <c r="AR18" s="345"/>
      <c r="AS18" s="345"/>
      <c r="AV18" s="65"/>
      <c r="AW18" s="65"/>
    </row>
    <row r="19" spans="1:49" hidden="1" x14ac:dyDescent="0.3">
      <c r="A19" s="195">
        <f t="shared" si="0"/>
        <v>42027</v>
      </c>
      <c r="B19" s="346"/>
      <c r="C19" s="346"/>
      <c r="D19" s="346"/>
      <c r="E19" s="346"/>
      <c r="F19" s="346"/>
      <c r="G19" s="346"/>
      <c r="H19" s="346"/>
      <c r="I19" s="371"/>
      <c r="J19" s="346"/>
      <c r="K19" s="346"/>
      <c r="L19" s="346"/>
      <c r="M19" s="346"/>
      <c r="N19" s="346"/>
      <c r="O19" s="346"/>
      <c r="P19" s="346"/>
      <c r="Q19" s="371"/>
      <c r="R19" s="346"/>
      <c r="S19" s="346"/>
      <c r="T19" s="346"/>
      <c r="U19" s="371"/>
      <c r="V19" s="346"/>
      <c r="W19" s="346"/>
      <c r="X19" s="346"/>
      <c r="Y19" s="349"/>
      <c r="Z19" s="507"/>
      <c r="AA19" s="508"/>
      <c r="AB19" s="712"/>
      <c r="AC19" s="507"/>
      <c r="AD19" s="507"/>
      <c r="AE19" s="507"/>
      <c r="AF19" s="508"/>
      <c r="AG19" s="507"/>
      <c r="AH19" s="507"/>
      <c r="AI19" s="508"/>
      <c r="AJ19" s="507"/>
      <c r="AK19" s="507"/>
      <c r="AL19" s="507"/>
      <c r="AM19" s="508"/>
      <c r="AN19" s="507"/>
      <c r="AO19" s="507"/>
      <c r="AP19" s="346"/>
      <c r="AQ19" s="346"/>
      <c r="AR19" s="346"/>
      <c r="AS19" s="612">
        <v>2</v>
      </c>
      <c r="AV19" s="65"/>
      <c r="AW19" s="65"/>
    </row>
    <row r="20" spans="1:49" hidden="1" x14ac:dyDescent="0.3">
      <c r="A20" s="195">
        <f>A19+3</f>
        <v>42030</v>
      </c>
      <c r="B20" s="344"/>
      <c r="C20" s="344"/>
      <c r="D20" s="344"/>
      <c r="E20" s="369"/>
      <c r="F20" s="344"/>
      <c r="G20" s="344"/>
      <c r="H20" s="344"/>
      <c r="I20" s="372"/>
      <c r="J20" s="344"/>
      <c r="K20" s="344"/>
      <c r="L20" s="344"/>
      <c r="M20" s="369"/>
      <c r="N20" s="344"/>
      <c r="O20" s="344"/>
      <c r="P20" s="344"/>
      <c r="Q20" s="372"/>
      <c r="R20" s="344"/>
      <c r="S20" s="344"/>
      <c r="T20" s="344"/>
      <c r="U20" s="372"/>
      <c r="V20" s="344"/>
      <c r="W20" s="344"/>
      <c r="X20" s="344"/>
      <c r="Y20" s="375"/>
      <c r="Z20" s="506"/>
      <c r="AA20" s="505"/>
      <c r="AB20" s="711"/>
      <c r="AC20" s="506"/>
      <c r="AD20" s="506"/>
      <c r="AE20" s="506"/>
      <c r="AF20" s="505"/>
      <c r="AG20" s="506"/>
      <c r="AH20" s="506"/>
      <c r="AI20" s="505"/>
      <c r="AJ20" s="506"/>
      <c r="AK20" s="506"/>
      <c r="AL20" s="506"/>
      <c r="AM20" s="505"/>
      <c r="AN20" s="506"/>
      <c r="AO20" s="506"/>
      <c r="AP20" s="344"/>
      <c r="AQ20" s="344"/>
      <c r="AR20" s="344"/>
      <c r="AS20" s="344"/>
      <c r="AV20" s="65"/>
      <c r="AW20" s="65"/>
    </row>
    <row r="21" spans="1:49" hidden="1" x14ac:dyDescent="0.3">
      <c r="A21" s="195">
        <f t="shared" si="0"/>
        <v>42031</v>
      </c>
      <c r="B21" s="611">
        <v>8</v>
      </c>
      <c r="C21" s="345"/>
      <c r="D21" s="345"/>
      <c r="E21" s="345"/>
      <c r="F21" s="345"/>
      <c r="G21" s="345"/>
      <c r="H21" s="345"/>
      <c r="I21" s="370"/>
      <c r="J21" s="345"/>
      <c r="K21" s="345"/>
      <c r="L21" s="345"/>
      <c r="M21" s="345"/>
      <c r="N21" s="345"/>
      <c r="O21" s="345"/>
      <c r="P21" s="345"/>
      <c r="Q21" s="370"/>
      <c r="R21" s="345"/>
      <c r="S21" s="345"/>
      <c r="T21" s="345"/>
      <c r="U21" s="370"/>
      <c r="V21" s="345"/>
      <c r="W21" s="345"/>
      <c r="X21" s="345"/>
      <c r="Y21" s="375"/>
      <c r="Z21" s="506"/>
      <c r="AA21" s="505"/>
      <c r="AB21" s="711"/>
      <c r="AC21" s="506"/>
      <c r="AD21" s="506"/>
      <c r="AE21" s="506"/>
      <c r="AF21" s="505"/>
      <c r="AG21" s="506"/>
      <c r="AH21" s="506"/>
      <c r="AI21" s="505"/>
      <c r="AJ21" s="506"/>
      <c r="AK21" s="506"/>
      <c r="AL21" s="506"/>
      <c r="AM21" s="505"/>
      <c r="AN21" s="506"/>
      <c r="AO21" s="506"/>
      <c r="AP21" s="345"/>
      <c r="AQ21" s="345"/>
      <c r="AR21" s="345"/>
      <c r="AS21" s="345"/>
      <c r="AV21" s="65"/>
      <c r="AW21" s="65"/>
    </row>
    <row r="22" spans="1:49" hidden="1" x14ac:dyDescent="0.3">
      <c r="A22" s="195">
        <f t="shared" si="0"/>
        <v>42032</v>
      </c>
      <c r="B22" s="611">
        <v>8</v>
      </c>
      <c r="C22" s="345"/>
      <c r="D22" s="345"/>
      <c r="E22" s="345"/>
      <c r="F22" s="345"/>
      <c r="G22" s="345"/>
      <c r="H22" s="345"/>
      <c r="I22" s="370"/>
      <c r="J22" s="345"/>
      <c r="K22" s="345"/>
      <c r="L22" s="345"/>
      <c r="M22" s="345"/>
      <c r="N22" s="345"/>
      <c r="O22" s="345"/>
      <c r="P22" s="345"/>
      <c r="Q22" s="370"/>
      <c r="R22" s="345"/>
      <c r="S22" s="345"/>
      <c r="T22" s="345"/>
      <c r="U22" s="370"/>
      <c r="V22" s="345"/>
      <c r="W22" s="345"/>
      <c r="X22" s="345"/>
      <c r="Y22" s="375"/>
      <c r="Z22" s="506"/>
      <c r="AA22" s="505"/>
      <c r="AB22" s="711"/>
      <c r="AC22" s="506"/>
      <c r="AD22" s="506"/>
      <c r="AE22" s="506"/>
      <c r="AF22" s="505"/>
      <c r="AG22" s="506"/>
      <c r="AH22" s="506"/>
      <c r="AI22" s="505"/>
      <c r="AJ22" s="506"/>
      <c r="AK22" s="506"/>
      <c r="AL22" s="506"/>
      <c r="AM22" s="505"/>
      <c r="AN22" s="506"/>
      <c r="AO22" s="506"/>
      <c r="AP22" s="345"/>
      <c r="AQ22" s="345"/>
      <c r="AR22" s="345"/>
      <c r="AS22" s="345"/>
      <c r="AV22" s="65"/>
      <c r="AW22" s="65"/>
    </row>
    <row r="23" spans="1:49" hidden="1" x14ac:dyDescent="0.3">
      <c r="A23" s="195">
        <f t="shared" si="0"/>
        <v>42033</v>
      </c>
      <c r="B23" s="611">
        <v>8</v>
      </c>
      <c r="C23" s="345"/>
      <c r="D23" s="345"/>
      <c r="E23" s="345"/>
      <c r="F23" s="345"/>
      <c r="G23" s="345"/>
      <c r="H23" s="345"/>
      <c r="I23" s="370"/>
      <c r="J23" s="345"/>
      <c r="K23" s="345"/>
      <c r="L23" s="345"/>
      <c r="M23" s="345"/>
      <c r="N23" s="345"/>
      <c r="O23" s="345"/>
      <c r="P23" s="345"/>
      <c r="Q23" s="370"/>
      <c r="R23" s="345"/>
      <c r="S23" s="345"/>
      <c r="T23" s="345"/>
      <c r="U23" s="370"/>
      <c r="V23" s="345"/>
      <c r="W23" s="345"/>
      <c r="X23" s="345"/>
      <c r="Y23" s="375"/>
      <c r="Z23" s="506"/>
      <c r="AA23" s="505"/>
      <c r="AB23" s="711"/>
      <c r="AC23" s="506"/>
      <c r="AD23" s="506"/>
      <c r="AE23" s="506"/>
      <c r="AF23" s="505"/>
      <c r="AG23" s="506"/>
      <c r="AH23" s="506"/>
      <c r="AI23" s="505"/>
      <c r="AJ23" s="506"/>
      <c r="AK23" s="506"/>
      <c r="AL23" s="506"/>
      <c r="AM23" s="505"/>
      <c r="AN23" s="506"/>
      <c r="AO23" s="506"/>
      <c r="AP23" s="345"/>
      <c r="AQ23" s="345"/>
      <c r="AR23" s="345"/>
      <c r="AS23" s="345"/>
      <c r="AV23" s="65"/>
      <c r="AW23" s="65"/>
    </row>
    <row r="24" spans="1:49" hidden="1" x14ac:dyDescent="0.3">
      <c r="A24" s="195">
        <f t="shared" si="0"/>
        <v>42034</v>
      </c>
      <c r="B24" s="346"/>
      <c r="C24" s="346"/>
      <c r="D24" s="346"/>
      <c r="E24" s="346"/>
      <c r="F24" s="346"/>
      <c r="G24" s="346"/>
      <c r="H24" s="346"/>
      <c r="I24" s="371"/>
      <c r="J24" s="346"/>
      <c r="K24" s="346"/>
      <c r="L24" s="346"/>
      <c r="M24" s="346"/>
      <c r="N24" s="346"/>
      <c r="O24" s="346"/>
      <c r="P24" s="346"/>
      <c r="Q24" s="371"/>
      <c r="R24" s="346"/>
      <c r="S24" s="346"/>
      <c r="T24" s="346"/>
      <c r="U24" s="371"/>
      <c r="V24" s="346"/>
      <c r="W24" s="346"/>
      <c r="X24" s="346"/>
      <c r="Y24" s="349"/>
      <c r="Z24" s="507"/>
      <c r="AA24" s="508"/>
      <c r="AB24" s="712"/>
      <c r="AC24" s="507"/>
      <c r="AD24" s="507"/>
      <c r="AE24" s="507"/>
      <c r="AF24" s="508"/>
      <c r="AG24" s="507"/>
      <c r="AH24" s="507"/>
      <c r="AI24" s="508"/>
      <c r="AJ24" s="507"/>
      <c r="AK24" s="507"/>
      <c r="AL24" s="507"/>
      <c r="AM24" s="508"/>
      <c r="AN24" s="507"/>
      <c r="AO24" s="507"/>
      <c r="AP24" s="346"/>
      <c r="AQ24" s="346"/>
      <c r="AR24" s="346"/>
      <c r="AS24" s="346"/>
      <c r="AV24" s="65"/>
      <c r="AW24" s="65"/>
    </row>
    <row r="25" spans="1:49" hidden="1" x14ac:dyDescent="0.3">
      <c r="A25" s="195">
        <f>A24+3</f>
        <v>42037</v>
      </c>
      <c r="B25" s="344"/>
      <c r="C25" s="344"/>
      <c r="D25" s="344"/>
      <c r="E25" s="369"/>
      <c r="F25" s="344"/>
      <c r="G25" s="344"/>
      <c r="H25" s="344"/>
      <c r="I25" s="372"/>
      <c r="J25" s="344"/>
      <c r="K25" s="344"/>
      <c r="L25" s="344"/>
      <c r="M25" s="369"/>
      <c r="N25" s="344"/>
      <c r="O25" s="344"/>
      <c r="P25" s="344"/>
      <c r="Q25" s="372"/>
      <c r="R25" s="344"/>
      <c r="S25" s="344"/>
      <c r="T25" s="344"/>
      <c r="U25" s="372"/>
      <c r="V25" s="344"/>
      <c r="W25" s="344"/>
      <c r="X25" s="344"/>
      <c r="Y25" s="375"/>
      <c r="Z25" s="506"/>
      <c r="AA25" s="505"/>
      <c r="AB25" s="711"/>
      <c r="AC25" s="506"/>
      <c r="AD25" s="506"/>
      <c r="AE25" s="506"/>
      <c r="AF25" s="505"/>
      <c r="AG25" s="506"/>
      <c r="AH25" s="506"/>
      <c r="AI25" s="505"/>
      <c r="AJ25" s="506"/>
      <c r="AK25" s="506"/>
      <c r="AL25" s="506"/>
      <c r="AM25" s="505"/>
      <c r="AN25" s="506"/>
      <c r="AO25" s="506"/>
      <c r="AP25" s="344"/>
      <c r="AQ25" s="344"/>
      <c r="AR25" s="344"/>
      <c r="AS25" s="344"/>
      <c r="AV25" s="65"/>
      <c r="AW25" s="65"/>
    </row>
    <row r="26" spans="1:49" hidden="1" x14ac:dyDescent="0.3">
      <c r="A26" s="195">
        <f t="shared" si="0"/>
        <v>42038</v>
      </c>
      <c r="B26" s="345"/>
      <c r="C26" s="345"/>
      <c r="D26" s="345"/>
      <c r="E26" s="345"/>
      <c r="F26" s="345"/>
      <c r="G26" s="345"/>
      <c r="H26" s="345"/>
      <c r="I26" s="370"/>
      <c r="J26" s="345"/>
      <c r="K26" s="345"/>
      <c r="L26" s="345"/>
      <c r="M26" s="345"/>
      <c r="N26" s="345"/>
      <c r="O26" s="345"/>
      <c r="P26" s="345"/>
      <c r="Q26" s="370"/>
      <c r="R26" s="345"/>
      <c r="S26" s="345"/>
      <c r="T26" s="345"/>
      <c r="U26" s="370"/>
      <c r="V26" s="345"/>
      <c r="W26" s="345"/>
      <c r="X26" s="345"/>
      <c r="Y26" s="375"/>
      <c r="Z26" s="506"/>
      <c r="AA26" s="505"/>
      <c r="AB26" s="711"/>
      <c r="AC26" s="506"/>
      <c r="AD26" s="506"/>
      <c r="AE26" s="506"/>
      <c r="AF26" s="505"/>
      <c r="AG26" s="506"/>
      <c r="AH26" s="506"/>
      <c r="AI26" s="505"/>
      <c r="AJ26" s="506"/>
      <c r="AK26" s="506"/>
      <c r="AL26" s="506"/>
      <c r="AM26" s="505"/>
      <c r="AN26" s="506"/>
      <c r="AO26" s="506"/>
      <c r="AP26" s="345"/>
      <c r="AQ26" s="345"/>
      <c r="AR26" s="345"/>
      <c r="AS26" s="345"/>
      <c r="AV26" s="65"/>
      <c r="AW26" s="65"/>
    </row>
    <row r="27" spans="1:49" hidden="1" x14ac:dyDescent="0.3">
      <c r="A27" s="195">
        <f t="shared" si="0"/>
        <v>42039</v>
      </c>
      <c r="B27" s="345"/>
      <c r="C27" s="345"/>
      <c r="D27" s="345"/>
      <c r="E27" s="345"/>
      <c r="F27" s="345"/>
      <c r="G27" s="345"/>
      <c r="H27" s="345"/>
      <c r="I27" s="370"/>
      <c r="J27" s="345"/>
      <c r="K27" s="345"/>
      <c r="L27" s="345"/>
      <c r="M27" s="345"/>
      <c r="N27" s="345"/>
      <c r="O27" s="345"/>
      <c r="P27" s="345"/>
      <c r="Q27" s="370"/>
      <c r="R27" s="345"/>
      <c r="S27" s="345"/>
      <c r="T27" s="345"/>
      <c r="U27" s="370"/>
      <c r="V27" s="345"/>
      <c r="W27" s="345"/>
      <c r="X27" s="345"/>
      <c r="Y27" s="375"/>
      <c r="Z27" s="506"/>
      <c r="AA27" s="505"/>
      <c r="AB27" s="711"/>
      <c r="AC27" s="506"/>
      <c r="AD27" s="506"/>
      <c r="AE27" s="506"/>
      <c r="AF27" s="505"/>
      <c r="AG27" s="506"/>
      <c r="AH27" s="506"/>
      <c r="AI27" s="505"/>
      <c r="AJ27" s="506"/>
      <c r="AK27" s="506"/>
      <c r="AL27" s="506"/>
      <c r="AM27" s="505"/>
      <c r="AN27" s="506"/>
      <c r="AO27" s="506"/>
      <c r="AP27" s="345"/>
      <c r="AQ27" s="345"/>
      <c r="AR27" s="345"/>
      <c r="AS27" s="345"/>
      <c r="AV27" s="65"/>
      <c r="AW27" s="65"/>
    </row>
    <row r="28" spans="1:49" hidden="1" x14ac:dyDescent="0.3">
      <c r="A28" s="195">
        <f t="shared" si="0"/>
        <v>42040</v>
      </c>
      <c r="B28" s="345"/>
      <c r="C28" s="345"/>
      <c r="D28" s="345"/>
      <c r="E28" s="345"/>
      <c r="F28" s="345"/>
      <c r="G28" s="345"/>
      <c r="H28" s="345"/>
      <c r="I28" s="370"/>
      <c r="J28" s="345"/>
      <c r="K28" s="345"/>
      <c r="L28" s="345"/>
      <c r="M28" s="345"/>
      <c r="N28" s="345"/>
      <c r="O28" s="345"/>
      <c r="P28" s="345"/>
      <c r="Q28" s="370"/>
      <c r="R28" s="345"/>
      <c r="S28" s="345"/>
      <c r="T28" s="345"/>
      <c r="U28" s="370"/>
      <c r="V28" s="345"/>
      <c r="W28" s="345"/>
      <c r="X28" s="345"/>
      <c r="Y28" s="375"/>
      <c r="Z28" s="506"/>
      <c r="AA28" s="505"/>
      <c r="AB28" s="711"/>
      <c r="AC28" s="506"/>
      <c r="AD28" s="506"/>
      <c r="AE28" s="506"/>
      <c r="AF28" s="505"/>
      <c r="AG28" s="506"/>
      <c r="AH28" s="506"/>
      <c r="AI28" s="505"/>
      <c r="AJ28" s="506"/>
      <c r="AK28" s="506"/>
      <c r="AL28" s="506"/>
      <c r="AM28" s="505"/>
      <c r="AN28" s="506"/>
      <c r="AO28" s="506"/>
      <c r="AP28" s="345"/>
      <c r="AQ28" s="345"/>
      <c r="AR28" s="345"/>
      <c r="AS28" s="345"/>
      <c r="AV28" s="65"/>
      <c r="AW28" s="65"/>
    </row>
    <row r="29" spans="1:49" hidden="1" x14ac:dyDescent="0.3">
      <c r="A29" s="195">
        <f t="shared" si="0"/>
        <v>42041</v>
      </c>
      <c r="B29" s="346"/>
      <c r="C29" s="346"/>
      <c r="D29" s="346"/>
      <c r="E29" s="346"/>
      <c r="F29" s="346"/>
      <c r="G29" s="346"/>
      <c r="H29" s="346"/>
      <c r="I29" s="371"/>
      <c r="J29" s="346"/>
      <c r="K29" s="346"/>
      <c r="L29" s="346"/>
      <c r="M29" s="346"/>
      <c r="N29" s="346"/>
      <c r="O29" s="346"/>
      <c r="P29" s="346"/>
      <c r="Q29" s="371"/>
      <c r="R29" s="346"/>
      <c r="S29" s="346"/>
      <c r="T29" s="346"/>
      <c r="U29" s="371"/>
      <c r="V29" s="346"/>
      <c r="W29" s="346"/>
      <c r="X29" s="346"/>
      <c r="Y29" s="349"/>
      <c r="Z29" s="507"/>
      <c r="AA29" s="508"/>
      <c r="AB29" s="712"/>
      <c r="AC29" s="507"/>
      <c r="AD29" s="507"/>
      <c r="AE29" s="507"/>
      <c r="AF29" s="508"/>
      <c r="AG29" s="507"/>
      <c r="AH29" s="507"/>
      <c r="AI29" s="508"/>
      <c r="AJ29" s="507"/>
      <c r="AK29" s="507"/>
      <c r="AL29" s="507"/>
      <c r="AM29" s="508"/>
      <c r="AN29" s="507"/>
      <c r="AO29" s="507"/>
      <c r="AP29" s="346"/>
      <c r="AQ29" s="346"/>
      <c r="AR29" s="346"/>
      <c r="AS29" s="346"/>
      <c r="AV29" s="65"/>
      <c r="AW29" s="65"/>
    </row>
    <row r="30" spans="1:49" hidden="1" x14ac:dyDescent="0.3">
      <c r="A30" s="195">
        <f>A29+3</f>
        <v>42044</v>
      </c>
      <c r="B30" s="344"/>
      <c r="C30" s="344"/>
      <c r="D30" s="344"/>
      <c r="E30" s="369"/>
      <c r="F30" s="610">
        <v>8</v>
      </c>
      <c r="G30" s="344"/>
      <c r="H30" s="344"/>
      <c r="I30" s="372"/>
      <c r="J30" s="344"/>
      <c r="K30" s="344"/>
      <c r="L30" s="344"/>
      <c r="M30" s="369"/>
      <c r="N30" s="344"/>
      <c r="O30" s="344"/>
      <c r="P30" s="344"/>
      <c r="Q30" s="372"/>
      <c r="R30" s="344"/>
      <c r="S30" s="344"/>
      <c r="T30" s="344"/>
      <c r="U30" s="372"/>
      <c r="V30" s="344"/>
      <c r="W30" s="344"/>
      <c r="X30" s="344"/>
      <c r="Y30" s="375"/>
      <c r="Z30" s="506"/>
      <c r="AA30" s="505"/>
      <c r="AB30" s="711"/>
      <c r="AC30" s="506"/>
      <c r="AD30" s="506"/>
      <c r="AE30" s="506"/>
      <c r="AF30" s="505"/>
      <c r="AG30" s="506"/>
      <c r="AH30" s="506"/>
      <c r="AI30" s="505"/>
      <c r="AJ30" s="506"/>
      <c r="AK30" s="506"/>
      <c r="AL30" s="506"/>
      <c r="AM30" s="505"/>
      <c r="AN30" s="506"/>
      <c r="AO30" s="506"/>
      <c r="AP30" s="344"/>
      <c r="AQ30" s="344"/>
      <c r="AR30" s="344"/>
      <c r="AS30" s="344"/>
      <c r="AV30" s="65"/>
      <c r="AW30" s="65"/>
    </row>
    <row r="31" spans="1:49" hidden="1" x14ac:dyDescent="0.3">
      <c r="A31" s="195">
        <f t="shared" si="0"/>
        <v>42045</v>
      </c>
      <c r="B31" s="345"/>
      <c r="C31" s="345"/>
      <c r="D31" s="345"/>
      <c r="E31" s="345"/>
      <c r="F31" s="345"/>
      <c r="G31" s="345"/>
      <c r="H31" s="345"/>
      <c r="I31" s="370"/>
      <c r="J31" s="345"/>
      <c r="K31" s="345"/>
      <c r="L31" s="345"/>
      <c r="M31" s="345"/>
      <c r="N31" s="345"/>
      <c r="O31" s="345"/>
      <c r="P31" s="345"/>
      <c r="Q31" s="370"/>
      <c r="R31" s="345"/>
      <c r="S31" s="345"/>
      <c r="T31" s="345"/>
      <c r="U31" s="370"/>
      <c r="V31" s="345"/>
      <c r="W31" s="345"/>
      <c r="X31" s="345"/>
      <c r="Y31" s="375"/>
      <c r="Z31" s="506"/>
      <c r="AA31" s="505"/>
      <c r="AB31" s="711"/>
      <c r="AC31" s="506"/>
      <c r="AD31" s="506"/>
      <c r="AE31" s="506"/>
      <c r="AF31" s="505"/>
      <c r="AG31" s="506"/>
      <c r="AH31" s="506"/>
      <c r="AI31" s="505"/>
      <c r="AJ31" s="506"/>
      <c r="AK31" s="506"/>
      <c r="AL31" s="506"/>
      <c r="AM31" s="505"/>
      <c r="AN31" s="506"/>
      <c r="AO31" s="506"/>
      <c r="AP31" s="345"/>
      <c r="AQ31" s="345"/>
      <c r="AR31" s="345"/>
      <c r="AS31" s="345"/>
      <c r="AV31" s="65"/>
      <c r="AW31" s="65"/>
    </row>
    <row r="32" spans="1:49" hidden="1" x14ac:dyDescent="0.3">
      <c r="A32" s="195">
        <f t="shared" si="0"/>
        <v>42046</v>
      </c>
      <c r="B32" s="345"/>
      <c r="C32" s="345"/>
      <c r="D32" s="345"/>
      <c r="E32" s="345"/>
      <c r="F32" s="345"/>
      <c r="G32" s="345"/>
      <c r="H32" s="345"/>
      <c r="I32" s="370"/>
      <c r="J32" s="345"/>
      <c r="K32" s="345"/>
      <c r="L32" s="345"/>
      <c r="M32" s="345"/>
      <c r="N32" s="345"/>
      <c r="O32" s="345"/>
      <c r="P32" s="345"/>
      <c r="Q32" s="370"/>
      <c r="R32" s="345"/>
      <c r="S32" s="345"/>
      <c r="T32" s="345"/>
      <c r="U32" s="370"/>
      <c r="V32" s="345"/>
      <c r="W32" s="345"/>
      <c r="X32" s="345"/>
      <c r="Y32" s="375"/>
      <c r="Z32" s="506"/>
      <c r="AA32" s="505"/>
      <c r="AB32" s="711"/>
      <c r="AC32" s="506"/>
      <c r="AD32" s="506"/>
      <c r="AE32" s="506"/>
      <c r="AF32" s="505"/>
      <c r="AG32" s="506"/>
      <c r="AH32" s="506"/>
      <c r="AI32" s="505"/>
      <c r="AJ32" s="506"/>
      <c r="AK32" s="506"/>
      <c r="AL32" s="506"/>
      <c r="AM32" s="505"/>
      <c r="AN32" s="506"/>
      <c r="AO32" s="506"/>
      <c r="AP32" s="345"/>
      <c r="AQ32" s="345"/>
      <c r="AR32" s="345"/>
      <c r="AS32" s="345"/>
      <c r="AV32" s="65"/>
      <c r="AW32" s="65"/>
    </row>
    <row r="33" spans="1:49" hidden="1" x14ac:dyDescent="0.3">
      <c r="A33" s="195">
        <f t="shared" si="0"/>
        <v>42047</v>
      </c>
      <c r="B33" s="611">
        <v>8</v>
      </c>
      <c r="C33" s="345"/>
      <c r="D33" s="345"/>
      <c r="E33" s="345"/>
      <c r="F33" s="345"/>
      <c r="G33" s="345"/>
      <c r="H33" s="345"/>
      <c r="I33" s="370"/>
      <c r="J33" s="345"/>
      <c r="K33" s="345"/>
      <c r="L33" s="345"/>
      <c r="M33" s="345"/>
      <c r="N33" s="345"/>
      <c r="O33" s="345"/>
      <c r="P33" s="345"/>
      <c r="Q33" s="370"/>
      <c r="R33" s="345"/>
      <c r="S33" s="345"/>
      <c r="T33" s="345"/>
      <c r="U33" s="370"/>
      <c r="V33" s="345"/>
      <c r="W33" s="345"/>
      <c r="X33" s="345"/>
      <c r="Y33" s="375"/>
      <c r="Z33" s="506"/>
      <c r="AA33" s="505"/>
      <c r="AB33" s="711"/>
      <c r="AC33" s="506"/>
      <c r="AD33" s="506"/>
      <c r="AE33" s="506"/>
      <c r="AF33" s="505"/>
      <c r="AG33" s="506"/>
      <c r="AH33" s="506"/>
      <c r="AI33" s="505"/>
      <c r="AJ33" s="506"/>
      <c r="AK33" s="506"/>
      <c r="AL33" s="506"/>
      <c r="AM33" s="505"/>
      <c r="AN33" s="506"/>
      <c r="AO33" s="506"/>
      <c r="AP33" s="345"/>
      <c r="AQ33" s="345"/>
      <c r="AR33" s="345"/>
      <c r="AS33" s="345"/>
      <c r="AV33" s="65"/>
      <c r="AW33" s="65"/>
    </row>
    <row r="34" spans="1:49" hidden="1" x14ac:dyDescent="0.3">
      <c r="A34" s="195">
        <f t="shared" si="0"/>
        <v>42048</v>
      </c>
      <c r="B34" s="346"/>
      <c r="C34" s="346"/>
      <c r="D34" s="346"/>
      <c r="E34" s="346"/>
      <c r="F34" s="346"/>
      <c r="G34" s="346"/>
      <c r="H34" s="346"/>
      <c r="I34" s="371"/>
      <c r="J34" s="346"/>
      <c r="K34" s="346"/>
      <c r="L34" s="346"/>
      <c r="M34" s="346"/>
      <c r="N34" s="346"/>
      <c r="O34" s="346"/>
      <c r="P34" s="346"/>
      <c r="Q34" s="371"/>
      <c r="R34" s="346"/>
      <c r="S34" s="346"/>
      <c r="T34" s="346"/>
      <c r="U34" s="371"/>
      <c r="V34" s="346"/>
      <c r="W34" s="346"/>
      <c r="X34" s="346"/>
      <c r="Y34" s="349"/>
      <c r="Z34" s="507"/>
      <c r="AA34" s="508"/>
      <c r="AB34" s="712"/>
      <c r="AC34" s="507"/>
      <c r="AD34" s="507"/>
      <c r="AE34" s="507"/>
      <c r="AF34" s="508"/>
      <c r="AG34" s="507"/>
      <c r="AH34" s="507"/>
      <c r="AI34" s="508"/>
      <c r="AJ34" s="507"/>
      <c r="AK34" s="507"/>
      <c r="AL34" s="507"/>
      <c r="AM34" s="508"/>
      <c r="AN34" s="507"/>
      <c r="AO34" s="507"/>
      <c r="AP34" s="346"/>
      <c r="AQ34" s="346"/>
      <c r="AR34" s="346"/>
      <c r="AS34" s="346"/>
      <c r="AV34" s="65"/>
      <c r="AW34" s="65"/>
    </row>
    <row r="35" spans="1:49" hidden="1" x14ac:dyDescent="0.3">
      <c r="A35" s="195">
        <f>A34+3</f>
        <v>42051</v>
      </c>
      <c r="B35" s="344"/>
      <c r="C35" s="344"/>
      <c r="D35" s="344"/>
      <c r="E35" s="369"/>
      <c r="F35" s="344"/>
      <c r="G35" s="344"/>
      <c r="H35" s="344"/>
      <c r="I35" s="372"/>
      <c r="J35" s="344"/>
      <c r="K35" s="344"/>
      <c r="L35" s="344"/>
      <c r="M35" s="369"/>
      <c r="N35" s="344"/>
      <c r="O35" s="344"/>
      <c r="P35" s="344"/>
      <c r="Q35" s="372"/>
      <c r="R35" s="344"/>
      <c r="S35" s="344"/>
      <c r="T35" s="344"/>
      <c r="U35" s="372"/>
      <c r="V35" s="344"/>
      <c r="W35" s="344"/>
      <c r="X35" s="344"/>
      <c r="Y35" s="375"/>
      <c r="Z35" s="506"/>
      <c r="AA35" s="505"/>
      <c r="AB35" s="711"/>
      <c r="AC35" s="506"/>
      <c r="AD35" s="506"/>
      <c r="AE35" s="506"/>
      <c r="AF35" s="505"/>
      <c r="AG35" s="506"/>
      <c r="AH35" s="506"/>
      <c r="AI35" s="505"/>
      <c r="AJ35" s="506"/>
      <c r="AK35" s="506"/>
      <c r="AL35" s="506"/>
      <c r="AM35" s="505"/>
      <c r="AN35" s="506"/>
      <c r="AO35" s="506"/>
      <c r="AP35" s="344"/>
      <c r="AQ35" s="344"/>
      <c r="AR35" s="344"/>
      <c r="AS35" s="344"/>
      <c r="AV35" s="65"/>
      <c r="AW35" s="65"/>
    </row>
    <row r="36" spans="1:49" hidden="1" x14ac:dyDescent="0.3">
      <c r="A36" s="195">
        <f t="shared" si="0"/>
        <v>42052</v>
      </c>
      <c r="B36" s="345"/>
      <c r="C36" s="345"/>
      <c r="D36" s="345"/>
      <c r="E36" s="345"/>
      <c r="F36" s="345"/>
      <c r="G36" s="345"/>
      <c r="H36" s="345"/>
      <c r="I36" s="370"/>
      <c r="J36" s="345"/>
      <c r="K36" s="345"/>
      <c r="L36" s="345"/>
      <c r="M36" s="345"/>
      <c r="N36" s="345"/>
      <c r="O36" s="345"/>
      <c r="P36" s="345"/>
      <c r="Q36" s="370"/>
      <c r="R36" s="345"/>
      <c r="S36" s="345"/>
      <c r="T36" s="345"/>
      <c r="U36" s="370"/>
      <c r="V36" s="345"/>
      <c r="W36" s="345"/>
      <c r="X36" s="611">
        <v>0.25</v>
      </c>
      <c r="Y36" s="375"/>
      <c r="Z36" s="506"/>
      <c r="AA36" s="505"/>
      <c r="AB36" s="711"/>
      <c r="AC36" s="506"/>
      <c r="AD36" s="506"/>
      <c r="AE36" s="506"/>
      <c r="AF36" s="505"/>
      <c r="AG36" s="506"/>
      <c r="AH36" s="506"/>
      <c r="AI36" s="505"/>
      <c r="AJ36" s="506"/>
      <c r="AK36" s="506"/>
      <c r="AL36" s="506"/>
      <c r="AM36" s="505"/>
      <c r="AN36" s="506"/>
      <c r="AO36" s="506"/>
      <c r="AP36" s="345"/>
      <c r="AQ36" s="345"/>
      <c r="AR36" s="345"/>
      <c r="AS36" s="345"/>
      <c r="AV36" s="65"/>
      <c r="AW36" s="65"/>
    </row>
    <row r="37" spans="1:49" hidden="1" x14ac:dyDescent="0.3">
      <c r="A37" s="195">
        <f t="shared" si="0"/>
        <v>42053</v>
      </c>
      <c r="B37" s="345"/>
      <c r="C37" s="345"/>
      <c r="D37" s="345"/>
      <c r="E37" s="345"/>
      <c r="F37" s="345"/>
      <c r="G37" s="345"/>
      <c r="H37" s="345"/>
      <c r="I37" s="370"/>
      <c r="J37" s="345"/>
      <c r="K37" s="345"/>
      <c r="L37" s="345"/>
      <c r="M37" s="345"/>
      <c r="N37" s="345"/>
      <c r="O37" s="345"/>
      <c r="P37" s="345"/>
      <c r="Q37" s="370"/>
      <c r="R37" s="345"/>
      <c r="S37" s="345"/>
      <c r="T37" s="345"/>
      <c r="U37" s="370"/>
      <c r="V37" s="345"/>
      <c r="W37" s="345"/>
      <c r="X37" s="611">
        <v>0.5</v>
      </c>
      <c r="Y37" s="375"/>
      <c r="Z37" s="506"/>
      <c r="AA37" s="505"/>
      <c r="AB37" s="711"/>
      <c r="AC37" s="506"/>
      <c r="AD37" s="506"/>
      <c r="AE37" s="506"/>
      <c r="AF37" s="505"/>
      <c r="AG37" s="506"/>
      <c r="AH37" s="506"/>
      <c r="AI37" s="505"/>
      <c r="AJ37" s="506"/>
      <c r="AK37" s="506"/>
      <c r="AL37" s="506"/>
      <c r="AM37" s="505"/>
      <c r="AN37" s="506"/>
      <c r="AO37" s="506"/>
      <c r="AP37" s="345"/>
      <c r="AQ37" s="345"/>
      <c r="AR37" s="345"/>
      <c r="AS37" s="345"/>
      <c r="AV37" s="65"/>
      <c r="AW37" s="65"/>
    </row>
    <row r="38" spans="1:49" hidden="1" x14ac:dyDescent="0.3">
      <c r="A38" s="195">
        <f t="shared" si="0"/>
        <v>42054</v>
      </c>
      <c r="B38" s="345"/>
      <c r="C38" s="345"/>
      <c r="D38" s="345"/>
      <c r="E38" s="345"/>
      <c r="F38" s="345"/>
      <c r="G38" s="345"/>
      <c r="H38" s="345"/>
      <c r="I38" s="370"/>
      <c r="J38" s="345"/>
      <c r="K38" s="345"/>
      <c r="L38" s="345"/>
      <c r="M38" s="345"/>
      <c r="N38" s="345"/>
      <c r="O38" s="345"/>
      <c r="P38" s="345"/>
      <c r="Q38" s="370"/>
      <c r="R38" s="345"/>
      <c r="S38" s="345"/>
      <c r="T38" s="345"/>
      <c r="U38" s="370"/>
      <c r="V38" s="345"/>
      <c r="W38" s="345"/>
      <c r="X38" s="345"/>
      <c r="Y38" s="375"/>
      <c r="Z38" s="506"/>
      <c r="AA38" s="505"/>
      <c r="AB38" s="711"/>
      <c r="AC38" s="506"/>
      <c r="AD38" s="506"/>
      <c r="AE38" s="506"/>
      <c r="AF38" s="505"/>
      <c r="AG38" s="506"/>
      <c r="AH38" s="506"/>
      <c r="AI38" s="505"/>
      <c r="AJ38" s="506"/>
      <c r="AK38" s="506"/>
      <c r="AL38" s="506"/>
      <c r="AM38" s="505"/>
      <c r="AN38" s="506"/>
      <c r="AO38" s="506"/>
      <c r="AP38" s="345"/>
      <c r="AQ38" s="345"/>
      <c r="AR38" s="345"/>
      <c r="AS38" s="345"/>
      <c r="AV38" s="65"/>
      <c r="AW38" s="65"/>
    </row>
    <row r="39" spans="1:49" hidden="1" x14ac:dyDescent="0.3">
      <c r="A39" s="195">
        <f t="shared" si="0"/>
        <v>42055</v>
      </c>
      <c r="B39" s="346"/>
      <c r="C39" s="346"/>
      <c r="D39" s="346"/>
      <c r="E39" s="346"/>
      <c r="F39" s="346"/>
      <c r="G39" s="346"/>
      <c r="H39" s="346"/>
      <c r="I39" s="371"/>
      <c r="J39" s="346"/>
      <c r="K39" s="346"/>
      <c r="L39" s="346"/>
      <c r="M39" s="346"/>
      <c r="N39" s="346"/>
      <c r="O39" s="346"/>
      <c r="P39" s="346"/>
      <c r="Q39" s="371"/>
      <c r="R39" s="346"/>
      <c r="S39" s="346"/>
      <c r="T39" s="346"/>
      <c r="U39" s="371"/>
      <c r="V39" s="346"/>
      <c r="W39" s="346"/>
      <c r="X39" s="346"/>
      <c r="Y39" s="349"/>
      <c r="Z39" s="507"/>
      <c r="AA39" s="508"/>
      <c r="AB39" s="712"/>
      <c r="AC39" s="507"/>
      <c r="AD39" s="507"/>
      <c r="AE39" s="507"/>
      <c r="AF39" s="508"/>
      <c r="AG39" s="507"/>
      <c r="AH39" s="507"/>
      <c r="AI39" s="508"/>
      <c r="AJ39" s="507"/>
      <c r="AK39" s="507"/>
      <c r="AL39" s="507"/>
      <c r="AM39" s="508"/>
      <c r="AN39" s="507"/>
      <c r="AO39" s="507"/>
      <c r="AP39" s="346"/>
      <c r="AQ39" s="346"/>
      <c r="AR39" s="346"/>
      <c r="AS39" s="346"/>
      <c r="AV39" s="65"/>
      <c r="AW39" s="65"/>
    </row>
    <row r="40" spans="1:49" hidden="1" x14ac:dyDescent="0.3">
      <c r="A40" s="195">
        <f>A39+3</f>
        <v>42058</v>
      </c>
      <c r="B40" s="344"/>
      <c r="C40" s="344"/>
      <c r="D40" s="344"/>
      <c r="E40" s="369"/>
      <c r="F40" s="344"/>
      <c r="G40" s="344"/>
      <c r="H40" s="344"/>
      <c r="I40" s="372"/>
      <c r="J40" s="344"/>
      <c r="K40" s="344"/>
      <c r="L40" s="344"/>
      <c r="M40" s="369"/>
      <c r="N40" s="344"/>
      <c r="O40" s="344"/>
      <c r="P40" s="344"/>
      <c r="Q40" s="372"/>
      <c r="R40" s="344"/>
      <c r="S40" s="344"/>
      <c r="T40" s="344"/>
      <c r="U40" s="372"/>
      <c r="V40" s="344"/>
      <c r="W40" s="344"/>
      <c r="X40" s="344"/>
      <c r="Y40" s="375"/>
      <c r="Z40" s="506"/>
      <c r="AA40" s="505"/>
      <c r="AB40" s="711"/>
      <c r="AC40" s="506"/>
      <c r="AD40" s="506"/>
      <c r="AE40" s="506"/>
      <c r="AF40" s="505"/>
      <c r="AG40" s="506"/>
      <c r="AH40" s="506"/>
      <c r="AI40" s="505"/>
      <c r="AJ40" s="506"/>
      <c r="AK40" s="506"/>
      <c r="AL40" s="506"/>
      <c r="AM40" s="505"/>
      <c r="AN40" s="506"/>
      <c r="AO40" s="506"/>
      <c r="AP40" s="344"/>
      <c r="AQ40" s="344"/>
      <c r="AR40" s="344"/>
      <c r="AS40" s="344"/>
      <c r="AV40" s="65"/>
      <c r="AW40" s="65"/>
    </row>
    <row r="41" spans="1:49" hidden="1" x14ac:dyDescent="0.3">
      <c r="A41" s="195">
        <f t="shared" si="0"/>
        <v>42059</v>
      </c>
      <c r="B41" s="345"/>
      <c r="C41" s="345"/>
      <c r="D41" s="345"/>
      <c r="E41" s="345"/>
      <c r="F41" s="345"/>
      <c r="G41" s="345"/>
      <c r="H41" s="345"/>
      <c r="I41" s="370"/>
      <c r="J41" s="345"/>
      <c r="K41" s="345"/>
      <c r="L41" s="345"/>
      <c r="M41" s="345"/>
      <c r="N41" s="345"/>
      <c r="O41" s="345"/>
      <c r="P41" s="345"/>
      <c r="Q41" s="370"/>
      <c r="R41" s="345"/>
      <c r="S41" s="345"/>
      <c r="T41" s="345"/>
      <c r="U41" s="370"/>
      <c r="V41" s="345"/>
      <c r="W41" s="345"/>
      <c r="X41" s="345"/>
      <c r="Y41" s="375"/>
      <c r="Z41" s="506"/>
      <c r="AA41" s="505"/>
      <c r="AB41" s="711"/>
      <c r="AC41" s="506"/>
      <c r="AD41" s="506"/>
      <c r="AE41" s="506"/>
      <c r="AF41" s="505"/>
      <c r="AG41" s="506"/>
      <c r="AH41" s="506"/>
      <c r="AI41" s="505"/>
      <c r="AJ41" s="506"/>
      <c r="AK41" s="506"/>
      <c r="AL41" s="506"/>
      <c r="AM41" s="505"/>
      <c r="AN41" s="506"/>
      <c r="AO41" s="506"/>
      <c r="AP41" s="345"/>
      <c r="AQ41" s="345"/>
      <c r="AR41" s="345"/>
      <c r="AS41" s="345"/>
      <c r="AV41" s="65"/>
      <c r="AW41" s="65"/>
    </row>
    <row r="42" spans="1:49" hidden="1" x14ac:dyDescent="0.3">
      <c r="A42" s="195">
        <f t="shared" si="0"/>
        <v>42060</v>
      </c>
      <c r="B42" s="345"/>
      <c r="C42" s="345"/>
      <c r="D42" s="611">
        <v>0.5</v>
      </c>
      <c r="E42" s="345"/>
      <c r="F42" s="345"/>
      <c r="G42" s="345"/>
      <c r="H42" s="345"/>
      <c r="I42" s="370"/>
      <c r="J42" s="345"/>
      <c r="K42" s="345"/>
      <c r="L42" s="345"/>
      <c r="M42" s="345"/>
      <c r="N42" s="345"/>
      <c r="O42" s="345"/>
      <c r="P42" s="345"/>
      <c r="Q42" s="370"/>
      <c r="R42" s="345"/>
      <c r="S42" s="345"/>
      <c r="T42" s="345"/>
      <c r="U42" s="370"/>
      <c r="V42" s="345"/>
      <c r="W42" s="345"/>
      <c r="X42" s="345"/>
      <c r="Y42" s="375"/>
      <c r="Z42" s="506"/>
      <c r="AA42" s="505"/>
      <c r="AB42" s="711"/>
      <c r="AC42" s="506"/>
      <c r="AD42" s="506"/>
      <c r="AE42" s="506"/>
      <c r="AF42" s="505"/>
      <c r="AG42" s="506"/>
      <c r="AH42" s="506"/>
      <c r="AI42" s="505"/>
      <c r="AJ42" s="506"/>
      <c r="AK42" s="506"/>
      <c r="AL42" s="506"/>
      <c r="AM42" s="505"/>
      <c r="AN42" s="506"/>
      <c r="AO42" s="506"/>
      <c r="AQ42" s="345"/>
      <c r="AR42" s="345"/>
      <c r="AS42" s="611">
        <v>8</v>
      </c>
      <c r="AV42" s="65"/>
      <c r="AW42" s="65"/>
    </row>
    <row r="43" spans="1:49" hidden="1" x14ac:dyDescent="0.3">
      <c r="A43" s="195">
        <f t="shared" si="0"/>
        <v>42061</v>
      </c>
      <c r="B43" s="345"/>
      <c r="C43" s="345"/>
      <c r="D43" s="611">
        <v>0.25</v>
      </c>
      <c r="E43" s="345"/>
      <c r="F43" s="345"/>
      <c r="G43" s="345"/>
      <c r="H43" s="345"/>
      <c r="I43" s="370"/>
      <c r="J43" s="345"/>
      <c r="K43" s="345"/>
      <c r="L43" s="345"/>
      <c r="M43" s="345"/>
      <c r="N43" s="345"/>
      <c r="O43" s="345"/>
      <c r="P43" s="345"/>
      <c r="Q43" s="370"/>
      <c r="R43" s="345"/>
      <c r="S43" s="345"/>
      <c r="T43" s="345"/>
      <c r="U43" s="370"/>
      <c r="V43" s="345"/>
      <c r="W43" s="345"/>
      <c r="X43" s="611">
        <v>0.25</v>
      </c>
      <c r="Y43" s="375"/>
      <c r="Z43" s="506"/>
      <c r="AA43" s="505"/>
      <c r="AB43" s="711"/>
      <c r="AC43" s="506"/>
      <c r="AD43" s="506"/>
      <c r="AE43" s="506"/>
      <c r="AF43" s="505"/>
      <c r="AG43" s="506"/>
      <c r="AH43" s="506"/>
      <c r="AI43" s="505"/>
      <c r="AJ43" s="506"/>
      <c r="AK43" s="506"/>
      <c r="AL43" s="506"/>
      <c r="AM43" s="505"/>
      <c r="AN43" s="506"/>
      <c r="AO43" s="506"/>
      <c r="AP43" s="345"/>
      <c r="AQ43" s="345"/>
      <c r="AR43" s="345"/>
      <c r="AS43" s="345"/>
      <c r="AV43" s="65"/>
      <c r="AW43" s="65"/>
    </row>
    <row r="44" spans="1:49" hidden="1" x14ac:dyDescent="0.3">
      <c r="A44" s="195">
        <f t="shared" si="0"/>
        <v>42062</v>
      </c>
      <c r="B44" s="346"/>
      <c r="C44" s="346"/>
      <c r="D44" s="346"/>
      <c r="E44" s="346"/>
      <c r="F44" s="346"/>
      <c r="G44" s="346"/>
      <c r="H44" s="346"/>
      <c r="I44" s="371"/>
      <c r="J44" s="346"/>
      <c r="K44" s="346"/>
      <c r="L44" s="346"/>
      <c r="M44" s="346"/>
      <c r="N44" s="346"/>
      <c r="O44" s="346"/>
      <c r="P44" s="346"/>
      <c r="Q44" s="371"/>
      <c r="R44" s="346"/>
      <c r="S44" s="346"/>
      <c r="T44" s="346"/>
      <c r="U44" s="371"/>
      <c r="V44" s="346"/>
      <c r="W44" s="346"/>
      <c r="X44" s="346"/>
      <c r="Y44" s="349"/>
      <c r="Z44" s="507"/>
      <c r="AA44" s="508"/>
      <c r="AB44" s="712"/>
      <c r="AC44" s="507"/>
      <c r="AD44" s="507"/>
      <c r="AE44" s="507"/>
      <c r="AF44" s="508"/>
      <c r="AG44" s="507"/>
      <c r="AH44" s="507"/>
      <c r="AI44" s="508"/>
      <c r="AJ44" s="507"/>
      <c r="AK44" s="507"/>
      <c r="AL44" s="507"/>
      <c r="AM44" s="508"/>
      <c r="AN44" s="507"/>
      <c r="AO44" s="507"/>
      <c r="AP44" s="346"/>
      <c r="AQ44" s="346"/>
      <c r="AR44" s="346"/>
      <c r="AS44" s="346"/>
      <c r="AV44" s="65"/>
      <c r="AW44" s="65"/>
    </row>
    <row r="45" spans="1:49" hidden="1" x14ac:dyDescent="0.3">
      <c r="A45" s="195">
        <f>A44+3</f>
        <v>42065</v>
      </c>
      <c r="B45" s="344"/>
      <c r="C45" s="344"/>
      <c r="D45" s="610">
        <v>0.25</v>
      </c>
      <c r="E45" s="369"/>
      <c r="F45" s="344"/>
      <c r="G45" s="344"/>
      <c r="H45" s="344"/>
      <c r="I45" s="372"/>
      <c r="J45" s="344"/>
      <c r="K45" s="344"/>
      <c r="L45" s="344"/>
      <c r="M45" s="369"/>
      <c r="N45" s="344"/>
      <c r="O45" s="344"/>
      <c r="P45" s="344"/>
      <c r="Q45" s="372"/>
      <c r="R45" s="344"/>
      <c r="S45" s="344"/>
      <c r="T45" s="344"/>
      <c r="U45" s="372"/>
      <c r="V45" s="344"/>
      <c r="W45" s="344"/>
      <c r="X45" s="344"/>
      <c r="Y45" s="375"/>
      <c r="Z45" s="506"/>
      <c r="AA45" s="505"/>
      <c r="AB45" s="711"/>
      <c r="AC45" s="506"/>
      <c r="AD45" s="506"/>
      <c r="AE45" s="506"/>
      <c r="AF45" s="505"/>
      <c r="AG45" s="506"/>
      <c r="AH45" s="506"/>
      <c r="AI45" s="505"/>
      <c r="AJ45" s="506"/>
      <c r="AK45" s="506"/>
      <c r="AL45" s="506"/>
      <c r="AM45" s="505"/>
      <c r="AN45" s="506"/>
      <c r="AO45" s="506"/>
      <c r="AP45" s="344"/>
      <c r="AQ45" s="344"/>
      <c r="AR45" s="344"/>
      <c r="AS45" s="344"/>
      <c r="AV45" s="65"/>
      <c r="AW45" s="65"/>
    </row>
    <row r="46" spans="1:49" hidden="1" x14ac:dyDescent="0.3">
      <c r="A46" s="195">
        <f t="shared" si="0"/>
        <v>42066</v>
      </c>
      <c r="B46" s="345"/>
      <c r="C46" s="345"/>
      <c r="D46" s="345"/>
      <c r="E46" s="345"/>
      <c r="F46" s="345"/>
      <c r="G46" s="345"/>
      <c r="H46" s="345"/>
      <c r="I46" s="370"/>
      <c r="J46" s="345"/>
      <c r="K46" s="345"/>
      <c r="L46" s="345"/>
      <c r="M46" s="345"/>
      <c r="N46" s="345"/>
      <c r="O46" s="345"/>
      <c r="P46" s="345"/>
      <c r="Q46" s="370"/>
      <c r="R46" s="345"/>
      <c r="S46" s="345"/>
      <c r="T46" s="345"/>
      <c r="U46" s="370"/>
      <c r="V46" s="345"/>
      <c r="W46" s="345"/>
      <c r="X46" s="345"/>
      <c r="Y46" s="375"/>
      <c r="Z46" s="506"/>
      <c r="AA46" s="505"/>
      <c r="AB46" s="711"/>
      <c r="AC46" s="506"/>
      <c r="AD46" s="506"/>
      <c r="AE46" s="506"/>
      <c r="AF46" s="505"/>
      <c r="AG46" s="506"/>
      <c r="AH46" s="506"/>
      <c r="AI46" s="505"/>
      <c r="AJ46" s="506"/>
      <c r="AK46" s="506"/>
      <c r="AL46" s="506"/>
      <c r="AM46" s="505"/>
      <c r="AN46" s="506"/>
      <c r="AO46" s="506"/>
      <c r="AP46" s="345"/>
      <c r="AQ46" s="345"/>
      <c r="AR46" s="345"/>
      <c r="AS46" s="345"/>
      <c r="AV46" s="65"/>
      <c r="AW46" s="65"/>
    </row>
    <row r="47" spans="1:49" hidden="1" x14ac:dyDescent="0.3">
      <c r="A47" s="195">
        <f t="shared" si="0"/>
        <v>42067</v>
      </c>
      <c r="B47" s="345"/>
      <c r="C47" s="345"/>
      <c r="D47" s="345"/>
      <c r="E47" s="345"/>
      <c r="F47" s="345"/>
      <c r="G47" s="345"/>
      <c r="H47" s="345"/>
      <c r="I47" s="370"/>
      <c r="J47" s="345"/>
      <c r="K47" s="345"/>
      <c r="L47" s="345"/>
      <c r="M47" s="345"/>
      <c r="N47" s="345"/>
      <c r="O47" s="345"/>
      <c r="P47" s="345"/>
      <c r="Q47" s="370"/>
      <c r="R47" s="345"/>
      <c r="S47" s="345"/>
      <c r="T47" s="345"/>
      <c r="U47" s="370"/>
      <c r="V47" s="345"/>
      <c r="W47" s="345"/>
      <c r="X47" s="345"/>
      <c r="Y47" s="375"/>
      <c r="Z47" s="506"/>
      <c r="AA47" s="505"/>
      <c r="AB47" s="711"/>
      <c r="AC47" s="506"/>
      <c r="AD47" s="506"/>
      <c r="AE47" s="506"/>
      <c r="AF47" s="505"/>
      <c r="AG47" s="506"/>
      <c r="AH47" s="506"/>
      <c r="AI47" s="505"/>
      <c r="AJ47" s="506"/>
      <c r="AK47" s="506"/>
      <c r="AL47" s="506"/>
      <c r="AM47" s="505"/>
      <c r="AN47" s="506"/>
      <c r="AO47" s="506"/>
      <c r="AP47" s="345"/>
      <c r="AQ47" s="345"/>
      <c r="AR47" s="345"/>
      <c r="AS47" s="345"/>
      <c r="AV47" s="65"/>
      <c r="AW47" s="65"/>
    </row>
    <row r="48" spans="1:49" hidden="1" x14ac:dyDescent="0.3">
      <c r="A48" s="195">
        <f t="shared" si="0"/>
        <v>42068</v>
      </c>
      <c r="B48" s="345"/>
      <c r="C48" s="345"/>
      <c r="D48" s="345"/>
      <c r="E48" s="345"/>
      <c r="F48" s="345"/>
      <c r="G48" s="345"/>
      <c r="H48" s="345"/>
      <c r="I48" s="370"/>
      <c r="J48" s="345"/>
      <c r="K48" s="345"/>
      <c r="L48" s="345"/>
      <c r="M48" s="345"/>
      <c r="N48" s="345"/>
      <c r="O48" s="345"/>
      <c r="P48" s="345"/>
      <c r="Q48" s="370"/>
      <c r="R48" s="345"/>
      <c r="S48" s="345"/>
      <c r="T48" s="345"/>
      <c r="U48" s="370"/>
      <c r="V48" s="345"/>
      <c r="W48" s="345"/>
      <c r="X48" s="345"/>
      <c r="Y48" s="375"/>
      <c r="Z48" s="506"/>
      <c r="AA48" s="505"/>
      <c r="AB48" s="711"/>
      <c r="AC48" s="506"/>
      <c r="AD48" s="506"/>
      <c r="AE48" s="506"/>
      <c r="AF48" s="505"/>
      <c r="AG48" s="506"/>
      <c r="AH48" s="506"/>
      <c r="AI48" s="505"/>
      <c r="AJ48" s="506"/>
      <c r="AK48" s="506"/>
      <c r="AL48" s="506"/>
      <c r="AM48" s="505"/>
      <c r="AN48" s="506"/>
      <c r="AO48" s="506"/>
      <c r="AP48" s="345"/>
      <c r="AQ48" s="345"/>
      <c r="AR48" s="345"/>
      <c r="AS48" s="345"/>
      <c r="AV48" s="65"/>
      <c r="AW48" s="65"/>
    </row>
    <row r="49" spans="1:49" hidden="1" x14ac:dyDescent="0.3">
      <c r="A49" s="195">
        <f t="shared" si="0"/>
        <v>42069</v>
      </c>
      <c r="B49" s="346"/>
      <c r="C49" s="346"/>
      <c r="D49" s="346"/>
      <c r="E49" s="346"/>
      <c r="F49" s="346"/>
      <c r="G49" s="346"/>
      <c r="H49" s="346"/>
      <c r="I49" s="371"/>
      <c r="J49" s="346"/>
      <c r="K49" s="346"/>
      <c r="L49" s="346"/>
      <c r="M49" s="346"/>
      <c r="N49" s="346"/>
      <c r="O49" s="346"/>
      <c r="P49" s="346"/>
      <c r="Q49" s="371"/>
      <c r="R49" s="346"/>
      <c r="S49" s="346"/>
      <c r="T49" s="346"/>
      <c r="U49" s="371"/>
      <c r="V49" s="346"/>
      <c r="W49" s="346"/>
      <c r="X49" s="346"/>
      <c r="Y49" s="349"/>
      <c r="Z49" s="507"/>
      <c r="AA49" s="508"/>
      <c r="AB49" s="712"/>
      <c r="AC49" s="507"/>
      <c r="AD49" s="507"/>
      <c r="AE49" s="507"/>
      <c r="AF49" s="508"/>
      <c r="AG49" s="507"/>
      <c r="AH49" s="507"/>
      <c r="AI49" s="508"/>
      <c r="AJ49" s="507"/>
      <c r="AK49" s="507"/>
      <c r="AL49" s="507"/>
      <c r="AM49" s="508"/>
      <c r="AN49" s="507"/>
      <c r="AO49" s="507"/>
      <c r="AP49" s="346"/>
      <c r="AQ49" s="346"/>
      <c r="AR49" s="346"/>
      <c r="AS49" s="346"/>
      <c r="AV49" s="65"/>
      <c r="AW49" s="65"/>
    </row>
    <row r="50" spans="1:49" hidden="1" x14ac:dyDescent="0.3">
      <c r="A50" s="195">
        <f>A49+3</f>
        <v>42072</v>
      </c>
      <c r="B50" s="344"/>
      <c r="C50" s="344"/>
      <c r="D50" s="344"/>
      <c r="E50" s="369"/>
      <c r="F50" s="344"/>
      <c r="G50" s="344"/>
      <c r="H50" s="344"/>
      <c r="I50" s="372"/>
      <c r="J50" s="344"/>
      <c r="K50" s="344"/>
      <c r="L50" s="344"/>
      <c r="M50" s="369"/>
      <c r="N50" s="344"/>
      <c r="O50" s="344"/>
      <c r="P50" s="344"/>
      <c r="Q50" s="372"/>
      <c r="R50" s="344"/>
      <c r="S50" s="344"/>
      <c r="T50" s="344"/>
      <c r="U50" s="372"/>
      <c r="V50" s="344"/>
      <c r="W50" s="344"/>
      <c r="X50" s="344"/>
      <c r="Y50" s="375"/>
      <c r="Z50" s="506"/>
      <c r="AA50" s="505"/>
      <c r="AB50" s="711"/>
      <c r="AC50" s="506"/>
      <c r="AD50" s="506"/>
      <c r="AE50" s="506"/>
      <c r="AF50" s="505"/>
      <c r="AG50" s="506"/>
      <c r="AH50" s="506"/>
      <c r="AI50" s="505"/>
      <c r="AJ50" s="506"/>
      <c r="AK50" s="506"/>
      <c r="AL50" s="506"/>
      <c r="AM50" s="505"/>
      <c r="AN50" s="506"/>
      <c r="AO50" s="506"/>
      <c r="AP50" s="344"/>
      <c r="AQ50" s="344"/>
      <c r="AR50" s="344"/>
      <c r="AS50" s="344"/>
      <c r="AV50" s="65"/>
      <c r="AW50" s="65"/>
    </row>
    <row r="51" spans="1:49" hidden="1" x14ac:dyDescent="0.3">
      <c r="A51" s="195">
        <f t="shared" si="0"/>
        <v>42073</v>
      </c>
      <c r="B51" s="345"/>
      <c r="C51" s="345"/>
      <c r="D51" s="345"/>
      <c r="E51" s="345"/>
      <c r="F51" s="345"/>
      <c r="G51" s="345"/>
      <c r="H51" s="345"/>
      <c r="I51" s="370"/>
      <c r="J51" s="345"/>
      <c r="K51" s="345"/>
      <c r="L51" s="345"/>
      <c r="M51" s="345"/>
      <c r="N51" s="345"/>
      <c r="O51" s="345"/>
      <c r="P51" s="345"/>
      <c r="Q51" s="370"/>
      <c r="R51" s="345"/>
      <c r="S51" s="345"/>
      <c r="T51" s="345"/>
      <c r="U51" s="370"/>
      <c r="V51" s="345"/>
      <c r="W51" s="345"/>
      <c r="X51" s="345"/>
      <c r="Y51" s="375"/>
      <c r="Z51" s="506"/>
      <c r="AA51" s="505"/>
      <c r="AB51" s="711"/>
      <c r="AC51" s="506"/>
      <c r="AD51" s="506"/>
      <c r="AE51" s="506"/>
      <c r="AF51" s="505"/>
      <c r="AG51" s="506"/>
      <c r="AH51" s="506"/>
      <c r="AI51" s="505"/>
      <c r="AJ51" s="506"/>
      <c r="AK51" s="506"/>
      <c r="AL51" s="506"/>
      <c r="AM51" s="505"/>
      <c r="AN51" s="506"/>
      <c r="AO51" s="506"/>
      <c r="AP51" s="345"/>
      <c r="AQ51" s="345"/>
      <c r="AR51" s="345"/>
      <c r="AS51" s="345"/>
      <c r="AV51" s="65"/>
      <c r="AW51" s="65"/>
    </row>
    <row r="52" spans="1:49" hidden="1" x14ac:dyDescent="0.3">
      <c r="A52" s="195">
        <f t="shared" si="0"/>
        <v>42074</v>
      </c>
      <c r="B52" s="345"/>
      <c r="C52" s="345"/>
      <c r="D52" s="345"/>
      <c r="E52" s="345"/>
      <c r="F52" s="345"/>
      <c r="G52" s="345"/>
      <c r="H52" s="345"/>
      <c r="I52" s="370"/>
      <c r="J52" s="345"/>
      <c r="K52" s="345"/>
      <c r="L52" s="345"/>
      <c r="M52" s="345"/>
      <c r="N52" s="345"/>
      <c r="O52" s="345"/>
      <c r="P52" s="345"/>
      <c r="Q52" s="370"/>
      <c r="R52" s="345"/>
      <c r="S52" s="345"/>
      <c r="T52" s="345"/>
      <c r="U52" s="370"/>
      <c r="V52" s="611">
        <v>8</v>
      </c>
      <c r="W52" s="345"/>
      <c r="X52" s="345"/>
      <c r="Y52" s="375"/>
      <c r="Z52" s="506"/>
      <c r="AA52" s="505"/>
      <c r="AB52" s="711"/>
      <c r="AC52" s="506"/>
      <c r="AD52" s="506"/>
      <c r="AE52" s="506"/>
      <c r="AF52" s="505"/>
      <c r="AG52" s="506"/>
      <c r="AH52" s="506"/>
      <c r="AI52" s="505"/>
      <c r="AJ52" s="506"/>
      <c r="AK52" s="506"/>
      <c r="AL52" s="506"/>
      <c r="AM52" s="505"/>
      <c r="AN52" s="506"/>
      <c r="AO52" s="506"/>
      <c r="AP52" s="345"/>
      <c r="AQ52" s="345"/>
      <c r="AR52" s="345"/>
      <c r="AS52" s="345"/>
      <c r="AV52" s="65"/>
      <c r="AW52" s="65"/>
    </row>
    <row r="53" spans="1:49" hidden="1" x14ac:dyDescent="0.3">
      <c r="A53" s="195">
        <f t="shared" si="0"/>
        <v>42075</v>
      </c>
      <c r="B53" s="345"/>
      <c r="C53" s="345"/>
      <c r="D53" s="611">
        <v>0.25</v>
      </c>
      <c r="E53" s="345"/>
      <c r="F53" s="345"/>
      <c r="G53" s="345"/>
      <c r="H53" s="345"/>
      <c r="I53" s="370"/>
      <c r="J53" s="345"/>
      <c r="K53" s="345"/>
      <c r="L53" s="345"/>
      <c r="M53" s="345"/>
      <c r="N53" s="345"/>
      <c r="O53" s="345"/>
      <c r="P53" s="345"/>
      <c r="Q53" s="370"/>
      <c r="R53" s="345"/>
      <c r="S53" s="345"/>
      <c r="T53" s="345"/>
      <c r="U53" s="370"/>
      <c r="V53" s="345"/>
      <c r="W53" s="345"/>
      <c r="X53" s="345"/>
      <c r="Y53" s="375"/>
      <c r="Z53" s="506"/>
      <c r="AA53" s="505"/>
      <c r="AB53" s="711"/>
      <c r="AC53" s="506"/>
      <c r="AD53" s="506"/>
      <c r="AE53" s="506"/>
      <c r="AF53" s="505"/>
      <c r="AG53" s="506"/>
      <c r="AH53" s="506"/>
      <c r="AI53" s="505"/>
      <c r="AJ53" s="506"/>
      <c r="AK53" s="506"/>
      <c r="AL53" s="506"/>
      <c r="AM53" s="505"/>
      <c r="AN53" s="506"/>
      <c r="AO53" s="506"/>
      <c r="AP53" s="345"/>
      <c r="AQ53" s="345"/>
      <c r="AR53" s="345"/>
      <c r="AS53" s="345"/>
      <c r="AV53" s="65"/>
      <c r="AW53" s="65"/>
    </row>
    <row r="54" spans="1:49" hidden="1" x14ac:dyDescent="0.3">
      <c r="A54" s="195">
        <f t="shared" si="0"/>
        <v>42076</v>
      </c>
      <c r="B54" s="346"/>
      <c r="C54" s="346"/>
      <c r="D54" s="346"/>
      <c r="E54" s="346"/>
      <c r="F54" s="346"/>
      <c r="G54" s="346"/>
      <c r="H54" s="346"/>
      <c r="I54" s="371"/>
      <c r="J54" s="346"/>
      <c r="K54" s="346"/>
      <c r="L54" s="346"/>
      <c r="M54" s="346"/>
      <c r="N54" s="346"/>
      <c r="O54" s="346"/>
      <c r="P54" s="346"/>
      <c r="Q54" s="371"/>
      <c r="R54" s="346"/>
      <c r="S54" s="346"/>
      <c r="T54" s="346"/>
      <c r="U54" s="371"/>
      <c r="V54" s="346"/>
      <c r="W54" s="346"/>
      <c r="X54" s="612">
        <v>0.25</v>
      </c>
      <c r="Y54" s="349"/>
      <c r="Z54" s="507"/>
      <c r="AA54" s="508"/>
      <c r="AB54" s="712"/>
      <c r="AC54" s="507"/>
      <c r="AD54" s="507"/>
      <c r="AE54" s="507"/>
      <c r="AF54" s="508"/>
      <c r="AG54" s="507"/>
      <c r="AH54" s="507"/>
      <c r="AI54" s="508"/>
      <c r="AJ54" s="507"/>
      <c r="AK54" s="507"/>
      <c r="AL54" s="507"/>
      <c r="AM54" s="508"/>
      <c r="AN54" s="507"/>
      <c r="AO54" s="507"/>
      <c r="AP54" s="346"/>
      <c r="AQ54" s="346"/>
      <c r="AR54" s="346"/>
      <c r="AS54" s="346"/>
      <c r="AV54" s="65"/>
      <c r="AW54" s="65"/>
    </row>
    <row r="55" spans="1:49" hidden="1" x14ac:dyDescent="0.3">
      <c r="A55" s="195">
        <f>A54+3</f>
        <v>42079</v>
      </c>
      <c r="B55" s="344"/>
      <c r="C55" s="344"/>
      <c r="D55" s="344"/>
      <c r="E55" s="369"/>
      <c r="F55" s="344"/>
      <c r="G55" s="344"/>
      <c r="H55" s="344"/>
      <c r="I55" s="372"/>
      <c r="J55" s="344"/>
      <c r="K55" s="344"/>
      <c r="L55" s="344"/>
      <c r="M55" s="369"/>
      <c r="N55" s="344"/>
      <c r="O55" s="344"/>
      <c r="P55" s="344"/>
      <c r="Q55" s="372"/>
      <c r="R55" s="344"/>
      <c r="S55" s="344"/>
      <c r="T55" s="344"/>
      <c r="U55" s="372"/>
      <c r="V55" s="344"/>
      <c r="W55" s="344"/>
      <c r="X55" s="344"/>
      <c r="Y55" s="375"/>
      <c r="Z55" s="506"/>
      <c r="AA55" s="505"/>
      <c r="AB55" s="711"/>
      <c r="AC55" s="506"/>
      <c r="AD55" s="506"/>
      <c r="AE55" s="506"/>
      <c r="AF55" s="505"/>
      <c r="AG55" s="506"/>
      <c r="AH55" s="506"/>
      <c r="AI55" s="505"/>
      <c r="AJ55" s="506"/>
      <c r="AK55" s="506"/>
      <c r="AL55" s="506"/>
      <c r="AM55" s="505"/>
      <c r="AN55" s="506"/>
      <c r="AO55" s="506"/>
      <c r="AP55" s="344"/>
      <c r="AQ55" s="344"/>
      <c r="AR55" s="344"/>
      <c r="AS55" s="344"/>
      <c r="AV55" s="65"/>
      <c r="AW55" s="65"/>
    </row>
    <row r="56" spans="1:49" hidden="1" x14ac:dyDescent="0.3">
      <c r="A56" s="195">
        <f t="shared" si="0"/>
        <v>42080</v>
      </c>
      <c r="B56" s="345"/>
      <c r="C56" s="345"/>
      <c r="D56" s="345"/>
      <c r="E56" s="345"/>
      <c r="F56" s="345"/>
      <c r="G56" s="345"/>
      <c r="H56" s="345"/>
      <c r="I56" s="370"/>
      <c r="J56" s="345"/>
      <c r="K56" s="345"/>
      <c r="L56" s="345"/>
      <c r="M56" s="345"/>
      <c r="N56" s="345"/>
      <c r="O56" s="345"/>
      <c r="P56" s="345"/>
      <c r="Q56" s="370"/>
      <c r="R56" s="345"/>
      <c r="S56" s="345"/>
      <c r="T56" s="345"/>
      <c r="U56" s="370"/>
      <c r="V56" s="345"/>
      <c r="W56" s="345"/>
      <c r="X56" s="345"/>
      <c r="Y56" s="375"/>
      <c r="Z56" s="506"/>
      <c r="AA56" s="505"/>
      <c r="AB56" s="711"/>
      <c r="AC56" s="506"/>
      <c r="AD56" s="506"/>
      <c r="AE56" s="506"/>
      <c r="AF56" s="505"/>
      <c r="AG56" s="506"/>
      <c r="AH56" s="506"/>
      <c r="AI56" s="505"/>
      <c r="AJ56" s="506"/>
      <c r="AK56" s="506"/>
      <c r="AL56" s="506"/>
      <c r="AM56" s="505"/>
      <c r="AN56" s="506"/>
      <c r="AO56" s="506"/>
      <c r="AP56" s="345"/>
      <c r="AQ56" s="345"/>
      <c r="AR56" s="345"/>
      <c r="AS56" s="345"/>
      <c r="AV56" s="65"/>
      <c r="AW56" s="65"/>
    </row>
    <row r="57" spans="1:49" hidden="1" x14ac:dyDescent="0.3">
      <c r="A57" s="195">
        <f t="shared" si="0"/>
        <v>42081</v>
      </c>
      <c r="B57" s="345"/>
      <c r="C57" s="345"/>
      <c r="D57" s="345"/>
      <c r="E57" s="345"/>
      <c r="F57" s="345"/>
      <c r="G57" s="345"/>
      <c r="H57" s="345"/>
      <c r="I57" s="370"/>
      <c r="J57" s="345"/>
      <c r="K57" s="345"/>
      <c r="L57" s="345"/>
      <c r="M57" s="345"/>
      <c r="N57" s="345"/>
      <c r="O57" s="345"/>
      <c r="P57" s="345"/>
      <c r="Q57" s="370"/>
      <c r="R57" s="345"/>
      <c r="S57" s="345"/>
      <c r="T57" s="345"/>
      <c r="U57" s="370"/>
      <c r="V57" s="345"/>
      <c r="W57" s="345"/>
      <c r="X57" s="345"/>
      <c r="Y57" s="375"/>
      <c r="Z57" s="506"/>
      <c r="AA57" s="505"/>
      <c r="AB57" s="711"/>
      <c r="AC57" s="506"/>
      <c r="AD57" s="506"/>
      <c r="AE57" s="506"/>
      <c r="AF57" s="505"/>
      <c r="AG57" s="506"/>
      <c r="AH57" s="506"/>
      <c r="AI57" s="505"/>
      <c r="AJ57" s="506"/>
      <c r="AK57" s="506"/>
      <c r="AL57" s="506"/>
      <c r="AM57" s="505"/>
      <c r="AN57" s="506"/>
      <c r="AO57" s="506"/>
      <c r="AP57" s="345"/>
      <c r="AQ57" s="345"/>
      <c r="AR57" s="345"/>
      <c r="AS57" s="345"/>
      <c r="AV57" s="65"/>
      <c r="AW57" s="65"/>
    </row>
    <row r="58" spans="1:49" hidden="1" x14ac:dyDescent="0.3">
      <c r="A58" s="195">
        <f t="shared" si="0"/>
        <v>42082</v>
      </c>
      <c r="B58" s="345"/>
      <c r="C58" s="345"/>
      <c r="D58" s="345"/>
      <c r="E58" s="345"/>
      <c r="F58" s="345"/>
      <c r="G58" s="345"/>
      <c r="H58" s="345"/>
      <c r="I58" s="370"/>
      <c r="J58" s="345"/>
      <c r="K58" s="345"/>
      <c r="L58" s="345"/>
      <c r="M58" s="345"/>
      <c r="N58" s="345"/>
      <c r="O58" s="345"/>
      <c r="P58" s="345"/>
      <c r="Q58" s="370"/>
      <c r="R58" s="345"/>
      <c r="S58" s="345"/>
      <c r="T58" s="345"/>
      <c r="U58" s="370"/>
      <c r="V58" s="345"/>
      <c r="W58" s="345"/>
      <c r="X58" s="345"/>
      <c r="Y58" s="375"/>
      <c r="Z58" s="506"/>
      <c r="AA58" s="505"/>
      <c r="AB58" s="711"/>
      <c r="AC58" s="506"/>
      <c r="AD58" s="506"/>
      <c r="AE58" s="506"/>
      <c r="AF58" s="505"/>
      <c r="AG58" s="506"/>
      <c r="AH58" s="506"/>
      <c r="AI58" s="505"/>
      <c r="AJ58" s="506"/>
      <c r="AK58" s="506"/>
      <c r="AL58" s="506"/>
      <c r="AM58" s="505"/>
      <c r="AN58" s="506"/>
      <c r="AO58" s="506"/>
      <c r="AP58" s="345"/>
      <c r="AQ58" s="345"/>
      <c r="AR58" s="345"/>
      <c r="AS58" s="345"/>
      <c r="AV58" s="65"/>
      <c r="AW58" s="65"/>
    </row>
    <row r="59" spans="1:49" hidden="1" x14ac:dyDescent="0.3">
      <c r="A59" s="195">
        <f t="shared" si="0"/>
        <v>42083</v>
      </c>
      <c r="B59" s="346"/>
      <c r="C59" s="346"/>
      <c r="D59" s="346"/>
      <c r="E59" s="346"/>
      <c r="F59" s="346"/>
      <c r="G59" s="346"/>
      <c r="H59" s="346"/>
      <c r="I59" s="371"/>
      <c r="J59" s="346"/>
      <c r="K59" s="346"/>
      <c r="L59" s="346"/>
      <c r="M59" s="346"/>
      <c r="N59" s="346"/>
      <c r="O59" s="346"/>
      <c r="P59" s="346"/>
      <c r="Q59" s="371"/>
      <c r="R59" s="346"/>
      <c r="S59" s="346"/>
      <c r="T59" s="346"/>
      <c r="U59" s="371"/>
      <c r="V59" s="346"/>
      <c r="W59" s="346"/>
      <c r="X59" s="612">
        <v>0.25</v>
      </c>
      <c r="Y59" s="349"/>
      <c r="Z59" s="507"/>
      <c r="AA59" s="508"/>
      <c r="AB59" s="712"/>
      <c r="AC59" s="507"/>
      <c r="AD59" s="507"/>
      <c r="AE59" s="507"/>
      <c r="AF59" s="508"/>
      <c r="AG59" s="507"/>
      <c r="AH59" s="507"/>
      <c r="AI59" s="508"/>
      <c r="AJ59" s="507"/>
      <c r="AK59" s="507"/>
      <c r="AL59" s="507"/>
      <c r="AM59" s="508"/>
      <c r="AN59" s="507"/>
      <c r="AO59" s="507"/>
      <c r="AP59" s="346"/>
      <c r="AQ59" s="346"/>
      <c r="AR59" s="346"/>
      <c r="AS59" s="346"/>
      <c r="AV59" s="65"/>
      <c r="AW59" s="65"/>
    </row>
    <row r="60" spans="1:49" hidden="1" x14ac:dyDescent="0.3">
      <c r="A60" s="195">
        <f>A59+3</f>
        <v>42086</v>
      </c>
      <c r="B60" s="344"/>
      <c r="C60" s="344"/>
      <c r="D60" s="344"/>
      <c r="E60" s="369"/>
      <c r="F60" s="344"/>
      <c r="G60" s="344"/>
      <c r="H60" s="344"/>
      <c r="I60" s="372"/>
      <c r="J60" s="344"/>
      <c r="K60" s="344"/>
      <c r="L60" s="344"/>
      <c r="M60" s="369"/>
      <c r="N60" s="344"/>
      <c r="O60" s="344"/>
      <c r="P60" s="344"/>
      <c r="Q60" s="372"/>
      <c r="R60" s="344"/>
      <c r="S60" s="344"/>
      <c r="T60" s="344"/>
      <c r="U60" s="372"/>
      <c r="V60" s="610">
        <v>8</v>
      </c>
      <c r="W60" s="344"/>
      <c r="X60" s="344"/>
      <c r="Y60" s="375"/>
      <c r="Z60" s="506"/>
      <c r="AA60" s="505"/>
      <c r="AB60" s="711"/>
      <c r="AC60" s="506"/>
      <c r="AD60" s="506"/>
      <c r="AE60" s="506"/>
      <c r="AF60" s="505"/>
      <c r="AG60" s="506"/>
      <c r="AH60" s="506"/>
      <c r="AI60" s="505"/>
      <c r="AJ60" s="506"/>
      <c r="AK60" s="506"/>
      <c r="AL60" s="506"/>
      <c r="AM60" s="505"/>
      <c r="AN60" s="506"/>
      <c r="AO60" s="506"/>
      <c r="AP60" s="344"/>
      <c r="AQ60" s="344"/>
      <c r="AR60" s="344"/>
      <c r="AS60" s="344"/>
      <c r="AV60" s="65"/>
      <c r="AW60" s="65"/>
    </row>
    <row r="61" spans="1:49" hidden="1" x14ac:dyDescent="0.3">
      <c r="A61" s="195">
        <f t="shared" si="0"/>
        <v>42087</v>
      </c>
      <c r="B61" s="345"/>
      <c r="C61" s="345"/>
      <c r="D61" s="345"/>
      <c r="E61" s="345"/>
      <c r="F61" s="345"/>
      <c r="G61" s="345"/>
      <c r="H61" s="345"/>
      <c r="I61" s="370"/>
      <c r="J61" s="345"/>
      <c r="K61" s="345"/>
      <c r="L61" s="345"/>
      <c r="M61" s="345"/>
      <c r="N61" s="345"/>
      <c r="O61" s="345"/>
      <c r="P61" s="345"/>
      <c r="Q61" s="370"/>
      <c r="R61" s="345"/>
      <c r="S61" s="345"/>
      <c r="T61" s="345"/>
      <c r="U61" s="370"/>
      <c r="V61" s="345"/>
      <c r="W61" s="345"/>
      <c r="X61" s="345"/>
      <c r="Y61" s="375"/>
      <c r="Z61" s="506"/>
      <c r="AA61" s="505"/>
      <c r="AB61" s="711"/>
      <c r="AC61" s="506"/>
      <c r="AD61" s="506"/>
      <c r="AE61" s="506"/>
      <c r="AF61" s="505"/>
      <c r="AG61" s="506"/>
      <c r="AH61" s="506"/>
      <c r="AI61" s="505"/>
      <c r="AJ61" s="506"/>
      <c r="AK61" s="506"/>
      <c r="AL61" s="506"/>
      <c r="AM61" s="505"/>
      <c r="AN61" s="506"/>
      <c r="AO61" s="506"/>
      <c r="AP61" s="345"/>
      <c r="AQ61" s="345"/>
      <c r="AR61" s="345"/>
      <c r="AS61" s="345"/>
      <c r="AV61" s="65"/>
      <c r="AW61" s="65"/>
    </row>
    <row r="62" spans="1:49" hidden="1" x14ac:dyDescent="0.3">
      <c r="A62" s="195">
        <f t="shared" si="0"/>
        <v>42088</v>
      </c>
      <c r="B62" s="345"/>
      <c r="C62" s="345"/>
      <c r="D62" s="345"/>
      <c r="E62" s="345"/>
      <c r="F62" s="345"/>
      <c r="G62" s="345"/>
      <c r="H62" s="345"/>
      <c r="I62" s="370"/>
      <c r="J62" s="345"/>
      <c r="K62" s="345"/>
      <c r="L62" s="345"/>
      <c r="M62" s="345"/>
      <c r="N62" s="345"/>
      <c r="O62" s="345"/>
      <c r="P62" s="345"/>
      <c r="Q62" s="370"/>
      <c r="R62" s="345"/>
      <c r="S62" s="345"/>
      <c r="T62" s="345"/>
      <c r="U62" s="370"/>
      <c r="V62" s="345"/>
      <c r="W62" s="345"/>
      <c r="X62" s="345"/>
      <c r="Y62" s="375"/>
      <c r="Z62" s="506"/>
      <c r="AA62" s="505"/>
      <c r="AB62" s="711"/>
      <c r="AC62" s="506"/>
      <c r="AD62" s="506"/>
      <c r="AE62" s="506"/>
      <c r="AF62" s="505"/>
      <c r="AG62" s="506"/>
      <c r="AH62" s="506"/>
      <c r="AI62" s="505"/>
      <c r="AJ62" s="506"/>
      <c r="AK62" s="506"/>
      <c r="AL62" s="506"/>
      <c r="AM62" s="505"/>
      <c r="AN62" s="506"/>
      <c r="AO62" s="506"/>
      <c r="AP62" s="345"/>
      <c r="AQ62" s="345"/>
      <c r="AR62" s="345"/>
      <c r="AS62" s="345"/>
      <c r="AV62" s="65"/>
      <c r="AW62" s="65"/>
    </row>
    <row r="63" spans="1:49" hidden="1" x14ac:dyDescent="0.3">
      <c r="A63" s="195">
        <f t="shared" si="0"/>
        <v>42089</v>
      </c>
      <c r="B63" s="345"/>
      <c r="C63" s="345"/>
      <c r="D63" s="345"/>
      <c r="E63" s="345"/>
      <c r="F63" s="345"/>
      <c r="G63" s="345"/>
      <c r="H63" s="345"/>
      <c r="I63" s="370"/>
      <c r="J63" s="345"/>
      <c r="K63" s="345"/>
      <c r="L63" s="345"/>
      <c r="M63" s="345"/>
      <c r="N63" s="345"/>
      <c r="O63" s="345"/>
      <c r="P63" s="345"/>
      <c r="Q63" s="370"/>
      <c r="R63" s="345"/>
      <c r="S63" s="345"/>
      <c r="T63" s="345"/>
      <c r="U63" s="370"/>
      <c r="V63" s="345"/>
      <c r="W63" s="345"/>
      <c r="X63" s="345"/>
      <c r="Y63" s="375"/>
      <c r="Z63" s="506"/>
      <c r="AA63" s="505"/>
      <c r="AB63" s="711"/>
      <c r="AC63" s="506"/>
      <c r="AD63" s="506"/>
      <c r="AE63" s="506"/>
      <c r="AF63" s="505"/>
      <c r="AG63" s="506"/>
      <c r="AH63" s="506"/>
      <c r="AI63" s="505"/>
      <c r="AJ63" s="506"/>
      <c r="AK63" s="506"/>
      <c r="AL63" s="506"/>
      <c r="AM63" s="505"/>
      <c r="AN63" s="506"/>
      <c r="AO63" s="506"/>
      <c r="AP63" s="611">
        <v>8</v>
      </c>
      <c r="AQ63" s="345"/>
      <c r="AR63" s="345"/>
      <c r="AS63" s="345"/>
      <c r="AV63" s="65"/>
      <c r="AW63" s="65"/>
    </row>
    <row r="64" spans="1:49" hidden="1" x14ac:dyDescent="0.3">
      <c r="A64" s="195">
        <f t="shared" si="0"/>
        <v>42090</v>
      </c>
      <c r="B64" s="346"/>
      <c r="C64" s="346"/>
      <c r="D64" s="346"/>
      <c r="E64" s="346"/>
      <c r="F64" s="346"/>
      <c r="G64" s="346"/>
      <c r="H64" s="346"/>
      <c r="I64" s="371"/>
      <c r="J64" s="346"/>
      <c r="K64" s="346"/>
      <c r="L64" s="346"/>
      <c r="M64" s="346"/>
      <c r="N64" s="346"/>
      <c r="O64" s="346"/>
      <c r="P64" s="346"/>
      <c r="Q64" s="371"/>
      <c r="R64" s="346"/>
      <c r="S64" s="346"/>
      <c r="T64" s="346"/>
      <c r="U64" s="371"/>
      <c r="V64" s="346"/>
      <c r="W64" s="346"/>
      <c r="X64" s="346"/>
      <c r="Y64" s="349"/>
      <c r="Z64" s="507"/>
      <c r="AA64" s="508"/>
      <c r="AB64" s="712"/>
      <c r="AC64" s="507"/>
      <c r="AD64" s="507"/>
      <c r="AE64" s="507"/>
      <c r="AF64" s="508"/>
      <c r="AG64" s="507"/>
      <c r="AH64" s="507"/>
      <c r="AI64" s="508"/>
      <c r="AJ64" s="507"/>
      <c r="AK64" s="507"/>
      <c r="AL64" s="507"/>
      <c r="AM64" s="508"/>
      <c r="AN64" s="507"/>
      <c r="AO64" s="507"/>
      <c r="AP64" s="346"/>
      <c r="AQ64" s="346"/>
      <c r="AR64" s="346"/>
      <c r="AS64" s="346"/>
      <c r="AV64" s="65"/>
      <c r="AW64" s="65"/>
    </row>
    <row r="65" spans="1:49" s="445" customFormat="1" hidden="1" x14ac:dyDescent="0.3">
      <c r="A65" s="195">
        <f>A64+3</f>
        <v>42093</v>
      </c>
      <c r="B65" s="345"/>
      <c r="C65" s="345"/>
      <c r="D65" s="345"/>
      <c r="E65" s="345"/>
      <c r="F65" s="345"/>
      <c r="G65" s="345"/>
      <c r="H65" s="345"/>
      <c r="I65" s="370"/>
      <c r="J65" s="345"/>
      <c r="K65" s="345"/>
      <c r="L65" s="345"/>
      <c r="M65" s="345"/>
      <c r="N65" s="345"/>
      <c r="O65" s="345"/>
      <c r="P65" s="345"/>
      <c r="Q65" s="370"/>
      <c r="R65" s="345"/>
      <c r="S65" s="345"/>
      <c r="T65" s="345"/>
      <c r="U65" s="370"/>
      <c r="V65" s="345"/>
      <c r="W65" s="345"/>
      <c r="X65" s="345"/>
      <c r="Y65" s="348"/>
      <c r="Z65" s="506"/>
      <c r="AA65" s="509"/>
      <c r="AB65" s="711"/>
      <c r="AC65" s="506"/>
      <c r="AD65" s="506"/>
      <c r="AE65" s="506"/>
      <c r="AF65" s="509"/>
      <c r="AG65" s="506"/>
      <c r="AH65" s="506"/>
      <c r="AI65" s="509"/>
      <c r="AJ65" s="506"/>
      <c r="AK65" s="506"/>
      <c r="AL65" s="506"/>
      <c r="AM65" s="509"/>
      <c r="AN65" s="506"/>
      <c r="AO65" s="506"/>
      <c r="AP65" s="345"/>
      <c r="AQ65" s="345"/>
      <c r="AR65" s="345"/>
      <c r="AS65" s="345"/>
    </row>
    <row r="66" spans="1:49" s="445" customFormat="1" ht="13.5" hidden="1" thickBot="1" x14ac:dyDescent="0.35">
      <c r="A66" s="195">
        <f t="shared" si="0"/>
        <v>42094</v>
      </c>
      <c r="B66" s="345"/>
      <c r="C66" s="345"/>
      <c r="D66" s="345"/>
      <c r="E66" s="345"/>
      <c r="F66" s="345"/>
      <c r="G66" s="345"/>
      <c r="H66" s="345"/>
      <c r="I66" s="370"/>
      <c r="J66" s="345"/>
      <c r="K66" s="345"/>
      <c r="L66" s="345"/>
      <c r="M66" s="345"/>
      <c r="N66" s="345"/>
      <c r="O66" s="345"/>
      <c r="P66" s="345"/>
      <c r="Q66" s="370"/>
      <c r="R66" s="345"/>
      <c r="S66" s="345"/>
      <c r="T66" s="345"/>
      <c r="U66" s="370"/>
      <c r="V66" s="345"/>
      <c r="W66" s="345"/>
      <c r="X66" s="345"/>
      <c r="Y66" s="348"/>
      <c r="Z66" s="506"/>
      <c r="AA66" s="509"/>
      <c r="AB66" s="711"/>
      <c r="AC66" s="506"/>
      <c r="AD66" s="506"/>
      <c r="AE66" s="506"/>
      <c r="AF66" s="509"/>
      <c r="AG66" s="506"/>
      <c r="AH66" s="506"/>
      <c r="AI66" s="509"/>
      <c r="AJ66" s="506"/>
      <c r="AK66" s="506"/>
      <c r="AL66" s="506"/>
      <c r="AM66" s="509"/>
      <c r="AN66" s="506"/>
      <c r="AO66" s="506"/>
      <c r="AP66" s="345"/>
      <c r="AQ66" s="345"/>
      <c r="AR66" s="345"/>
      <c r="AS66" s="345"/>
    </row>
    <row r="67" spans="1:49" s="521" customFormat="1" hidden="1" x14ac:dyDescent="0.3">
      <c r="A67" s="527" t="s">
        <v>95</v>
      </c>
      <c r="B67" s="516">
        <f t="shared" ref="B67:AO67" si="1">COUNT(B3:B66)</f>
        <v>4</v>
      </c>
      <c r="C67" s="516">
        <f t="shared" si="1"/>
        <v>0</v>
      </c>
      <c r="D67" s="516">
        <f t="shared" si="1"/>
        <v>4</v>
      </c>
      <c r="E67" s="516">
        <f t="shared" si="1"/>
        <v>0</v>
      </c>
      <c r="F67" s="516">
        <f t="shared" si="1"/>
        <v>1</v>
      </c>
      <c r="G67" s="516">
        <f t="shared" si="1"/>
        <v>0</v>
      </c>
      <c r="H67" s="516">
        <f t="shared" si="1"/>
        <v>0</v>
      </c>
      <c r="I67" s="517">
        <f t="shared" si="1"/>
        <v>0</v>
      </c>
      <c r="J67" s="516">
        <f t="shared" si="1"/>
        <v>0</v>
      </c>
      <c r="K67" s="516">
        <f t="shared" si="1"/>
        <v>0</v>
      </c>
      <c r="L67" s="516">
        <f t="shared" si="1"/>
        <v>0</v>
      </c>
      <c r="M67" s="516">
        <f t="shared" si="1"/>
        <v>0</v>
      </c>
      <c r="N67" s="516">
        <f t="shared" si="1"/>
        <v>0</v>
      </c>
      <c r="O67" s="516">
        <f t="shared" si="1"/>
        <v>0</v>
      </c>
      <c r="P67" s="516">
        <f t="shared" si="1"/>
        <v>0</v>
      </c>
      <c r="Q67" s="517">
        <f t="shared" si="1"/>
        <v>0</v>
      </c>
      <c r="R67" s="516">
        <f>COUNT(R3:R66)</f>
        <v>0</v>
      </c>
      <c r="S67" s="516">
        <f>COUNT(S3:S66)</f>
        <v>0</v>
      </c>
      <c r="T67" s="516">
        <f>COUNT(T3:T66)</f>
        <v>0</v>
      </c>
      <c r="U67" s="517">
        <f>COUNT(U3:U66)</f>
        <v>0</v>
      </c>
      <c r="V67" s="516">
        <f t="shared" si="1"/>
        <v>2</v>
      </c>
      <c r="W67" s="516">
        <f t="shared" si="1"/>
        <v>0</v>
      </c>
      <c r="X67" s="516">
        <f t="shared" si="1"/>
        <v>5</v>
      </c>
      <c r="Y67" s="518">
        <f t="shared" si="1"/>
        <v>1</v>
      </c>
      <c r="Z67" s="519">
        <f>COUNT(Z3:Z66)</f>
        <v>0</v>
      </c>
      <c r="AA67" s="520">
        <f>COUNT(AA3:AA66)</f>
        <v>0</v>
      </c>
      <c r="AB67" s="713">
        <f>COUNT(AB3:AB66)</f>
        <v>0</v>
      </c>
      <c r="AC67" s="519">
        <f>COUNT(AC3:AC66)</f>
        <v>0</v>
      </c>
      <c r="AD67" s="528">
        <f t="shared" si="1"/>
        <v>0</v>
      </c>
      <c r="AE67" s="528">
        <f t="shared" si="1"/>
        <v>0</v>
      </c>
      <c r="AF67" s="529">
        <f t="shared" si="1"/>
        <v>0</v>
      </c>
      <c r="AG67" s="528">
        <f t="shared" si="1"/>
        <v>0</v>
      </c>
      <c r="AH67" s="519">
        <f t="shared" si="1"/>
        <v>0</v>
      </c>
      <c r="AI67" s="520">
        <f t="shared" si="1"/>
        <v>0</v>
      </c>
      <c r="AJ67" s="519">
        <f t="shared" si="1"/>
        <v>0</v>
      </c>
      <c r="AK67" s="519">
        <f t="shared" si="1"/>
        <v>0</v>
      </c>
      <c r="AL67" s="519">
        <f t="shared" si="1"/>
        <v>0</v>
      </c>
      <c r="AM67" s="520">
        <f t="shared" si="1"/>
        <v>0</v>
      </c>
      <c r="AN67" s="519">
        <f t="shared" si="1"/>
        <v>0</v>
      </c>
      <c r="AO67" s="519">
        <f t="shared" si="1"/>
        <v>0</v>
      </c>
      <c r="AP67" s="516">
        <f>COUNT(AP3:AP66)</f>
        <v>1</v>
      </c>
      <c r="AQ67" s="516">
        <f>COUNT(AQ3:AQ66)</f>
        <v>0</v>
      </c>
      <c r="AR67" s="516">
        <f>COUNT(AR3:AR66)</f>
        <v>0</v>
      </c>
      <c r="AS67" s="516">
        <f>COUNT(AS3:AS66)</f>
        <v>2</v>
      </c>
    </row>
    <row r="68" spans="1:49" s="521" customFormat="1" hidden="1" x14ac:dyDescent="0.3">
      <c r="A68" s="527" t="s">
        <v>96</v>
      </c>
      <c r="B68" s="522">
        <f t="shared" ref="B68:AO68" si="2">SUM(B3:B66)</f>
        <v>32</v>
      </c>
      <c r="C68" s="522">
        <f t="shared" si="2"/>
        <v>0</v>
      </c>
      <c r="D68" s="522">
        <f t="shared" si="2"/>
        <v>1.25</v>
      </c>
      <c r="E68" s="522">
        <f t="shared" si="2"/>
        <v>0</v>
      </c>
      <c r="F68" s="522">
        <f t="shared" si="2"/>
        <v>8</v>
      </c>
      <c r="G68" s="522">
        <f t="shared" si="2"/>
        <v>0</v>
      </c>
      <c r="H68" s="522">
        <f t="shared" si="2"/>
        <v>0</v>
      </c>
      <c r="I68" s="523">
        <f t="shared" si="2"/>
        <v>0</v>
      </c>
      <c r="J68" s="522">
        <f t="shared" si="2"/>
        <v>0</v>
      </c>
      <c r="K68" s="522">
        <f t="shared" si="2"/>
        <v>0</v>
      </c>
      <c r="L68" s="522">
        <f t="shared" si="2"/>
        <v>0</v>
      </c>
      <c r="M68" s="522">
        <f t="shared" si="2"/>
        <v>0</v>
      </c>
      <c r="N68" s="522">
        <f t="shared" si="2"/>
        <v>0</v>
      </c>
      <c r="O68" s="522">
        <f t="shared" si="2"/>
        <v>0</v>
      </c>
      <c r="P68" s="522">
        <f t="shared" si="2"/>
        <v>0</v>
      </c>
      <c r="Q68" s="523">
        <f t="shared" si="2"/>
        <v>0</v>
      </c>
      <c r="R68" s="522">
        <f>SUM(R3:R66)</f>
        <v>0</v>
      </c>
      <c r="S68" s="522">
        <f>SUM(S3:S66)</f>
        <v>0</v>
      </c>
      <c r="T68" s="522">
        <f>SUM(T3:T66)</f>
        <v>0</v>
      </c>
      <c r="U68" s="523">
        <f>SUM(U3:U66)</f>
        <v>0</v>
      </c>
      <c r="V68" s="522">
        <f t="shared" si="2"/>
        <v>16</v>
      </c>
      <c r="W68" s="522">
        <f t="shared" si="2"/>
        <v>0</v>
      </c>
      <c r="X68" s="522">
        <f t="shared" si="2"/>
        <v>1.5</v>
      </c>
      <c r="Y68" s="530">
        <f t="shared" si="2"/>
        <v>8</v>
      </c>
      <c r="Z68" s="524">
        <f>SUM(Z3:Z66)</f>
        <v>0</v>
      </c>
      <c r="AA68" s="525">
        <f>SUM(AA3:AA66)</f>
        <v>0</v>
      </c>
      <c r="AB68" s="714">
        <f>SUM(AB3:AB66)</f>
        <v>0</v>
      </c>
      <c r="AC68" s="524">
        <f>SUM(AC3:AC66)</f>
        <v>0</v>
      </c>
      <c r="AD68" s="531">
        <f t="shared" si="2"/>
        <v>0</v>
      </c>
      <c r="AE68" s="531">
        <f t="shared" si="2"/>
        <v>0</v>
      </c>
      <c r="AF68" s="532">
        <f t="shared" si="2"/>
        <v>0</v>
      </c>
      <c r="AG68" s="531">
        <f t="shared" si="2"/>
        <v>0</v>
      </c>
      <c r="AH68" s="524">
        <f t="shared" si="2"/>
        <v>0</v>
      </c>
      <c r="AI68" s="525">
        <f t="shared" si="2"/>
        <v>0</v>
      </c>
      <c r="AJ68" s="524">
        <f t="shared" si="2"/>
        <v>0</v>
      </c>
      <c r="AK68" s="524">
        <f t="shared" si="2"/>
        <v>0</v>
      </c>
      <c r="AL68" s="524">
        <f t="shared" si="2"/>
        <v>0</v>
      </c>
      <c r="AM68" s="525">
        <f t="shared" si="2"/>
        <v>0</v>
      </c>
      <c r="AN68" s="524">
        <f t="shared" si="2"/>
        <v>0</v>
      </c>
      <c r="AO68" s="524">
        <f t="shared" si="2"/>
        <v>0</v>
      </c>
      <c r="AP68" s="522">
        <f>SUM(AP3:AP66)</f>
        <v>8</v>
      </c>
      <c r="AQ68" s="522">
        <f>SUM(AQ3:AQ66)</f>
        <v>0</v>
      </c>
      <c r="AR68" s="522">
        <f>SUM(AR3:AR66)</f>
        <v>0</v>
      </c>
      <c r="AS68" s="522">
        <f>SUM(AS3:AS66)</f>
        <v>10</v>
      </c>
    </row>
    <row r="69" spans="1:49" hidden="1" x14ac:dyDescent="0.3">
      <c r="A69" s="195">
        <f>A66+1</f>
        <v>42095</v>
      </c>
      <c r="B69" s="345"/>
      <c r="C69" s="345"/>
      <c r="D69" s="345"/>
      <c r="E69" s="345"/>
      <c r="F69" s="345"/>
      <c r="G69" s="345"/>
      <c r="H69" s="345"/>
      <c r="I69" s="370"/>
      <c r="J69" s="345"/>
      <c r="K69" s="345"/>
      <c r="L69" s="345"/>
      <c r="M69" s="345"/>
      <c r="N69" s="345"/>
      <c r="O69" s="345"/>
      <c r="P69" s="345"/>
      <c r="Q69" s="370"/>
      <c r="R69" s="345"/>
      <c r="S69" s="345"/>
      <c r="T69" s="345"/>
      <c r="U69" s="370"/>
      <c r="V69" s="345"/>
      <c r="W69" s="345"/>
      <c r="X69" s="345"/>
      <c r="Y69" s="375"/>
      <c r="Z69" s="506"/>
      <c r="AA69" s="505"/>
      <c r="AB69" s="711"/>
      <c r="AC69" s="506"/>
      <c r="AD69" s="506"/>
      <c r="AE69" s="506"/>
      <c r="AF69" s="505"/>
      <c r="AG69" s="506"/>
      <c r="AH69" s="506"/>
      <c r="AI69" s="505"/>
      <c r="AJ69" s="506"/>
      <c r="AK69" s="506"/>
      <c r="AL69" s="506"/>
      <c r="AM69" s="505"/>
      <c r="AN69" s="506"/>
      <c r="AO69" s="506"/>
      <c r="AP69" s="345"/>
      <c r="AQ69" s="345"/>
      <c r="AR69" s="345"/>
      <c r="AS69" s="345"/>
      <c r="AV69" s="65"/>
      <c r="AW69" s="65"/>
    </row>
    <row r="70" spans="1:49" hidden="1" x14ac:dyDescent="0.3">
      <c r="A70" s="195">
        <f t="shared" ref="A70:A131" si="3">A69+1</f>
        <v>42096</v>
      </c>
      <c r="B70" s="345"/>
      <c r="C70" s="345"/>
      <c r="D70" s="345"/>
      <c r="E70" s="345"/>
      <c r="F70" s="345"/>
      <c r="G70" s="345"/>
      <c r="H70" s="345"/>
      <c r="I70" s="370"/>
      <c r="J70" s="345"/>
      <c r="K70" s="345"/>
      <c r="L70" s="345"/>
      <c r="M70" s="345"/>
      <c r="N70" s="345"/>
      <c r="O70" s="345"/>
      <c r="P70" s="345"/>
      <c r="Q70" s="370"/>
      <c r="R70" s="345"/>
      <c r="S70" s="345"/>
      <c r="T70" s="345"/>
      <c r="U70" s="370"/>
      <c r="V70" s="345"/>
      <c r="W70" s="345"/>
      <c r="X70" s="345"/>
      <c r="Y70" s="375"/>
      <c r="Z70" s="506"/>
      <c r="AA70" s="505"/>
      <c r="AB70" s="711"/>
      <c r="AC70" s="506"/>
      <c r="AD70" s="506"/>
      <c r="AE70" s="506"/>
      <c r="AF70" s="505"/>
      <c r="AG70" s="506"/>
      <c r="AH70" s="506"/>
      <c r="AI70" s="505"/>
      <c r="AJ70" s="506"/>
      <c r="AK70" s="506"/>
      <c r="AL70" s="506"/>
      <c r="AM70" s="505"/>
      <c r="AN70" s="506"/>
      <c r="AO70" s="506"/>
      <c r="AP70" s="345"/>
      <c r="AQ70" s="345"/>
      <c r="AR70" s="345"/>
      <c r="AS70" s="345"/>
      <c r="AV70" s="65"/>
      <c r="AW70" s="65"/>
    </row>
    <row r="71" spans="1:49" hidden="1" x14ac:dyDescent="0.3">
      <c r="A71" s="195">
        <f t="shared" si="3"/>
        <v>42097</v>
      </c>
      <c r="B71" s="346"/>
      <c r="C71" s="346"/>
      <c r="D71" s="346"/>
      <c r="E71" s="346"/>
      <c r="F71" s="346"/>
      <c r="G71" s="346"/>
      <c r="H71" s="346"/>
      <c r="I71" s="371"/>
      <c r="J71" s="346"/>
      <c r="K71" s="346"/>
      <c r="L71" s="346"/>
      <c r="M71" s="346"/>
      <c r="N71" s="346"/>
      <c r="O71" s="346"/>
      <c r="P71" s="346"/>
      <c r="Q71" s="371"/>
      <c r="R71" s="346"/>
      <c r="S71" s="346"/>
      <c r="T71" s="346"/>
      <c r="U71" s="371"/>
      <c r="V71" s="346"/>
      <c r="W71" s="346"/>
      <c r="X71" s="346"/>
      <c r="Y71" s="349"/>
      <c r="Z71" s="507"/>
      <c r="AA71" s="508"/>
      <c r="AB71" s="712"/>
      <c r="AC71" s="507"/>
      <c r="AD71" s="507"/>
      <c r="AE71" s="507"/>
      <c r="AF71" s="508"/>
      <c r="AG71" s="507"/>
      <c r="AH71" s="507"/>
      <c r="AI71" s="508"/>
      <c r="AJ71" s="507"/>
      <c r="AK71" s="507"/>
      <c r="AL71" s="507"/>
      <c r="AM71" s="508"/>
      <c r="AN71" s="507"/>
      <c r="AO71" s="507"/>
      <c r="AP71" s="346"/>
      <c r="AQ71" s="346"/>
      <c r="AR71" s="346"/>
      <c r="AS71" s="346"/>
      <c r="AV71" s="65"/>
      <c r="AW71" s="65"/>
    </row>
    <row r="72" spans="1:49" hidden="1" x14ac:dyDescent="0.3">
      <c r="A72" s="195">
        <f>A71+3</f>
        <v>42100</v>
      </c>
      <c r="B72" s="344"/>
      <c r="C72" s="344"/>
      <c r="D72" s="344"/>
      <c r="E72" s="369"/>
      <c r="F72" s="344"/>
      <c r="G72" s="344"/>
      <c r="H72" s="344"/>
      <c r="I72" s="372"/>
      <c r="J72" s="344"/>
      <c r="K72" s="344"/>
      <c r="L72" s="344"/>
      <c r="M72" s="369"/>
      <c r="N72" s="344"/>
      <c r="O72" s="344"/>
      <c r="P72" s="344"/>
      <c r="Q72" s="372"/>
      <c r="R72" s="344"/>
      <c r="S72" s="344"/>
      <c r="T72" s="344"/>
      <c r="U72" s="372"/>
      <c r="V72" s="344"/>
      <c r="W72" s="344"/>
      <c r="X72" s="344"/>
      <c r="Y72" s="375"/>
      <c r="Z72" s="506"/>
      <c r="AA72" s="505"/>
      <c r="AB72" s="711"/>
      <c r="AC72" s="506"/>
      <c r="AD72" s="506"/>
      <c r="AE72" s="506"/>
      <c r="AF72" s="505"/>
      <c r="AG72" s="506"/>
      <c r="AH72" s="506"/>
      <c r="AI72" s="505"/>
      <c r="AJ72" s="506"/>
      <c r="AK72" s="506"/>
      <c r="AL72" s="506"/>
      <c r="AM72" s="505"/>
      <c r="AN72" s="506"/>
      <c r="AO72" s="506"/>
      <c r="AP72" s="344"/>
      <c r="AQ72" s="344"/>
      <c r="AR72" s="344"/>
      <c r="AS72" s="344"/>
      <c r="AV72" s="65"/>
      <c r="AW72" s="65"/>
    </row>
    <row r="73" spans="1:49" hidden="1" x14ac:dyDescent="0.3">
      <c r="A73" s="195">
        <f t="shared" si="3"/>
        <v>42101</v>
      </c>
      <c r="B73" s="345"/>
      <c r="C73" s="345"/>
      <c r="D73" s="345"/>
      <c r="E73" s="345"/>
      <c r="F73" s="345"/>
      <c r="G73" s="345"/>
      <c r="H73" s="345"/>
      <c r="I73" s="370"/>
      <c r="J73" s="345"/>
      <c r="K73" s="345"/>
      <c r="L73" s="345"/>
      <c r="M73" s="345"/>
      <c r="N73" s="345"/>
      <c r="O73" s="345"/>
      <c r="P73" s="345"/>
      <c r="Q73" s="370"/>
      <c r="R73" s="345"/>
      <c r="S73" s="345"/>
      <c r="T73" s="345"/>
      <c r="U73" s="370"/>
      <c r="V73" s="345"/>
      <c r="W73" s="345"/>
      <c r="X73" s="345"/>
      <c r="Y73" s="375"/>
      <c r="Z73" s="506"/>
      <c r="AA73" s="505"/>
      <c r="AB73" s="711"/>
      <c r="AC73" s="506"/>
      <c r="AD73" s="506"/>
      <c r="AE73" s="506"/>
      <c r="AF73" s="505"/>
      <c r="AG73" s="506"/>
      <c r="AH73" s="506"/>
      <c r="AI73" s="505"/>
      <c r="AJ73" s="506"/>
      <c r="AK73" s="506"/>
      <c r="AL73" s="506"/>
      <c r="AM73" s="505"/>
      <c r="AN73" s="506"/>
      <c r="AO73" s="506"/>
      <c r="AP73" s="345"/>
      <c r="AQ73" s="345"/>
      <c r="AR73" s="345"/>
      <c r="AS73" s="345"/>
      <c r="AV73" s="65"/>
      <c r="AW73" s="65"/>
    </row>
    <row r="74" spans="1:49" hidden="1" x14ac:dyDescent="0.3">
      <c r="A74" s="195">
        <f t="shared" si="3"/>
        <v>42102</v>
      </c>
      <c r="B74" s="345"/>
      <c r="C74" s="345"/>
      <c r="D74" s="345"/>
      <c r="E74" s="345"/>
      <c r="F74" s="345"/>
      <c r="G74" s="345"/>
      <c r="H74" s="345"/>
      <c r="I74" s="370"/>
      <c r="J74" s="345"/>
      <c r="K74" s="345"/>
      <c r="L74" s="345"/>
      <c r="M74" s="345"/>
      <c r="N74" s="345"/>
      <c r="O74" s="345"/>
      <c r="P74" s="345"/>
      <c r="Q74" s="370"/>
      <c r="R74" s="345"/>
      <c r="S74" s="345"/>
      <c r="T74" s="345"/>
      <c r="U74" s="370"/>
      <c r="V74" s="345"/>
      <c r="W74" s="345"/>
      <c r="X74" s="345"/>
      <c r="Y74" s="375"/>
      <c r="Z74" s="506"/>
      <c r="AA74" s="505"/>
      <c r="AB74" s="711"/>
      <c r="AC74" s="506"/>
      <c r="AD74" s="506"/>
      <c r="AE74" s="506"/>
      <c r="AF74" s="505"/>
      <c r="AG74" s="506"/>
      <c r="AH74" s="506"/>
      <c r="AI74" s="505"/>
      <c r="AJ74" s="506"/>
      <c r="AK74" s="506"/>
      <c r="AL74" s="506"/>
      <c r="AM74" s="505"/>
      <c r="AN74" s="506"/>
      <c r="AO74" s="506"/>
      <c r="AP74" s="345"/>
      <c r="AQ74" s="345"/>
      <c r="AR74" s="345"/>
      <c r="AS74" s="345"/>
      <c r="AV74" s="65"/>
      <c r="AW74" s="65"/>
    </row>
    <row r="75" spans="1:49" hidden="1" x14ac:dyDescent="0.3">
      <c r="A75" s="195">
        <f t="shared" si="3"/>
        <v>42103</v>
      </c>
      <c r="B75" s="345"/>
      <c r="C75" s="345"/>
      <c r="D75" s="345"/>
      <c r="E75" s="345"/>
      <c r="F75" s="345"/>
      <c r="G75" s="345"/>
      <c r="H75" s="345"/>
      <c r="I75" s="370"/>
      <c r="J75" s="345"/>
      <c r="K75" s="345"/>
      <c r="L75" s="345"/>
      <c r="M75" s="345"/>
      <c r="N75" s="345"/>
      <c r="O75" s="345"/>
      <c r="P75" s="345"/>
      <c r="Q75" s="370"/>
      <c r="R75" s="345"/>
      <c r="S75" s="345"/>
      <c r="T75" s="345"/>
      <c r="U75" s="370"/>
      <c r="V75" s="345"/>
      <c r="W75" s="345"/>
      <c r="X75" s="345"/>
      <c r="Y75" s="375"/>
      <c r="Z75" s="506"/>
      <c r="AA75" s="505"/>
      <c r="AB75" s="711"/>
      <c r="AC75" s="506"/>
      <c r="AD75" s="506"/>
      <c r="AE75" s="506"/>
      <c r="AF75" s="505"/>
      <c r="AG75" s="506"/>
      <c r="AH75" s="506"/>
      <c r="AI75" s="505"/>
      <c r="AJ75" s="506"/>
      <c r="AK75" s="506"/>
      <c r="AL75" s="506"/>
      <c r="AM75" s="505"/>
      <c r="AN75" s="506"/>
      <c r="AO75" s="506"/>
      <c r="AP75" s="345"/>
      <c r="AQ75" s="345"/>
      <c r="AR75" s="345"/>
      <c r="AS75" s="345"/>
      <c r="AV75" s="65"/>
      <c r="AW75" s="65"/>
    </row>
    <row r="76" spans="1:49" hidden="1" x14ac:dyDescent="0.3">
      <c r="A76" s="195">
        <f t="shared" si="3"/>
        <v>42104</v>
      </c>
      <c r="B76" s="346"/>
      <c r="C76" s="346"/>
      <c r="D76" s="346"/>
      <c r="E76" s="346"/>
      <c r="F76" s="346"/>
      <c r="G76" s="346"/>
      <c r="H76" s="346"/>
      <c r="I76" s="371"/>
      <c r="J76" s="346"/>
      <c r="K76" s="346"/>
      <c r="L76" s="346"/>
      <c r="M76" s="346"/>
      <c r="N76" s="346"/>
      <c r="O76" s="346"/>
      <c r="P76" s="346"/>
      <c r="Q76" s="371"/>
      <c r="R76" s="346"/>
      <c r="S76" s="346"/>
      <c r="T76" s="346"/>
      <c r="U76" s="371"/>
      <c r="V76" s="346"/>
      <c r="W76" s="346"/>
      <c r="X76" s="346"/>
      <c r="Y76" s="349"/>
      <c r="Z76" s="507"/>
      <c r="AA76" s="508"/>
      <c r="AB76" s="712"/>
      <c r="AC76" s="507"/>
      <c r="AD76" s="507"/>
      <c r="AE76" s="507"/>
      <c r="AF76" s="508"/>
      <c r="AG76" s="507"/>
      <c r="AH76" s="507"/>
      <c r="AI76" s="508"/>
      <c r="AJ76" s="507"/>
      <c r="AK76" s="507"/>
      <c r="AL76" s="507"/>
      <c r="AM76" s="508"/>
      <c r="AN76" s="507"/>
      <c r="AO76" s="507"/>
      <c r="AP76" s="346"/>
      <c r="AQ76" s="346"/>
      <c r="AR76" s="346"/>
      <c r="AS76" s="346"/>
      <c r="AV76" s="65"/>
      <c r="AW76" s="65"/>
    </row>
    <row r="77" spans="1:49" hidden="1" x14ac:dyDescent="0.3">
      <c r="A77" s="195">
        <f>A76+3</f>
        <v>42107</v>
      </c>
      <c r="B77" s="344"/>
      <c r="C77" s="344"/>
      <c r="D77" s="610">
        <v>0.25</v>
      </c>
      <c r="E77" s="369"/>
      <c r="F77" s="344"/>
      <c r="G77" s="344"/>
      <c r="H77" s="344"/>
      <c r="I77" s="372"/>
      <c r="J77" s="344"/>
      <c r="K77" s="344"/>
      <c r="L77" s="344"/>
      <c r="M77" s="369"/>
      <c r="N77" s="344"/>
      <c r="O77" s="344"/>
      <c r="P77" s="344"/>
      <c r="Q77" s="372"/>
      <c r="R77" s="344"/>
      <c r="S77" s="344"/>
      <c r="T77" s="344"/>
      <c r="U77" s="372"/>
      <c r="V77" s="344"/>
      <c r="W77" s="344"/>
      <c r="X77" s="344"/>
      <c r="Y77" s="613">
        <v>8</v>
      </c>
      <c r="Z77" s="506"/>
      <c r="AA77" s="505"/>
      <c r="AB77" s="711"/>
      <c r="AC77" s="506"/>
      <c r="AD77" s="506"/>
      <c r="AE77" s="506"/>
      <c r="AF77" s="505"/>
      <c r="AG77" s="506"/>
      <c r="AH77" s="506"/>
      <c r="AI77" s="505"/>
      <c r="AJ77" s="506"/>
      <c r="AK77" s="506"/>
      <c r="AL77" s="506"/>
      <c r="AM77" s="505"/>
      <c r="AN77" s="506"/>
      <c r="AO77" s="506"/>
      <c r="AP77" s="344"/>
      <c r="AQ77" s="344"/>
      <c r="AR77" s="344"/>
      <c r="AS77" s="344"/>
      <c r="AV77" s="65"/>
      <c r="AW77" s="65"/>
    </row>
    <row r="78" spans="1:49" hidden="1" x14ac:dyDescent="0.3">
      <c r="A78" s="195">
        <f>A77+1</f>
        <v>42108</v>
      </c>
      <c r="B78" s="345"/>
      <c r="C78" s="345"/>
      <c r="D78" s="345"/>
      <c r="E78" s="345"/>
      <c r="F78" s="345"/>
      <c r="G78" s="345"/>
      <c r="H78" s="345"/>
      <c r="I78" s="370"/>
      <c r="J78" s="345"/>
      <c r="K78" s="345"/>
      <c r="L78" s="345"/>
      <c r="M78" s="345"/>
      <c r="N78" s="345"/>
      <c r="O78" s="345"/>
      <c r="P78" s="345"/>
      <c r="Q78" s="370"/>
      <c r="R78" s="345"/>
      <c r="S78" s="345"/>
      <c r="T78" s="345"/>
      <c r="U78" s="370"/>
      <c r="V78" s="345"/>
      <c r="W78" s="345"/>
      <c r="X78" s="345">
        <v>0.25</v>
      </c>
      <c r="Y78" s="375"/>
      <c r="Z78" s="506"/>
      <c r="AA78" s="505"/>
      <c r="AB78" s="711"/>
      <c r="AC78" s="506"/>
      <c r="AD78" s="506"/>
      <c r="AE78" s="506"/>
      <c r="AF78" s="505"/>
      <c r="AG78" s="506"/>
      <c r="AH78" s="506"/>
      <c r="AI78" s="505"/>
      <c r="AJ78" s="506"/>
      <c r="AK78" s="506"/>
      <c r="AL78" s="506"/>
      <c r="AM78" s="505"/>
      <c r="AN78" s="506"/>
      <c r="AO78" s="506"/>
      <c r="AP78" s="345"/>
      <c r="AQ78" s="345"/>
      <c r="AR78" s="345"/>
      <c r="AS78" s="345"/>
      <c r="AV78" s="65"/>
      <c r="AW78" s="65"/>
    </row>
    <row r="79" spans="1:49" hidden="1" x14ac:dyDescent="0.3">
      <c r="A79" s="195">
        <f t="shared" si="3"/>
        <v>42109</v>
      </c>
      <c r="B79" s="345"/>
      <c r="C79" s="345"/>
      <c r="D79" s="345"/>
      <c r="E79" s="345"/>
      <c r="F79" s="345"/>
      <c r="G79" s="345"/>
      <c r="H79" s="345"/>
      <c r="I79" s="370"/>
      <c r="J79" s="345"/>
      <c r="K79" s="345"/>
      <c r="L79" s="345"/>
      <c r="M79" s="345"/>
      <c r="N79" s="345"/>
      <c r="O79" s="345"/>
      <c r="P79" s="345"/>
      <c r="Q79" s="370"/>
      <c r="R79" s="345"/>
      <c r="S79" s="345"/>
      <c r="T79" s="345"/>
      <c r="U79" s="370"/>
      <c r="V79" s="345"/>
      <c r="W79" s="345"/>
      <c r="X79" s="345">
        <v>0.5</v>
      </c>
      <c r="Y79" s="375"/>
      <c r="Z79" s="506"/>
      <c r="AA79" s="505"/>
      <c r="AB79" s="711"/>
      <c r="AC79" s="506"/>
      <c r="AD79" s="506"/>
      <c r="AE79" s="506"/>
      <c r="AF79" s="505"/>
      <c r="AG79" s="506"/>
      <c r="AH79" s="506"/>
      <c r="AI79" s="505"/>
      <c r="AJ79" s="506"/>
      <c r="AK79" s="506"/>
      <c r="AL79" s="506"/>
      <c r="AM79" s="505"/>
      <c r="AN79" s="506"/>
      <c r="AO79" s="506"/>
      <c r="AP79" s="345"/>
      <c r="AQ79" s="345"/>
      <c r="AR79" s="345"/>
      <c r="AS79" s="345"/>
      <c r="AV79" s="65"/>
      <c r="AW79" s="65"/>
    </row>
    <row r="80" spans="1:49" hidden="1" x14ac:dyDescent="0.3">
      <c r="A80" s="195">
        <f t="shared" si="3"/>
        <v>42110</v>
      </c>
      <c r="B80" s="345"/>
      <c r="C80" s="345"/>
      <c r="D80" s="345"/>
      <c r="E80" s="345"/>
      <c r="F80" s="345"/>
      <c r="G80" s="345"/>
      <c r="H80" s="345"/>
      <c r="I80" s="370"/>
      <c r="J80" s="345"/>
      <c r="K80" s="345"/>
      <c r="L80" s="345"/>
      <c r="M80" s="345"/>
      <c r="N80" s="345"/>
      <c r="O80" s="345"/>
      <c r="P80" s="345"/>
      <c r="Q80" s="370"/>
      <c r="R80" s="345"/>
      <c r="S80" s="345"/>
      <c r="T80" s="345"/>
      <c r="U80" s="370"/>
      <c r="V80" s="345"/>
      <c r="W80" s="345"/>
      <c r="X80" s="345"/>
      <c r="Y80" s="375"/>
      <c r="Z80" s="506"/>
      <c r="AA80" s="505"/>
      <c r="AB80" s="711"/>
      <c r="AC80" s="506"/>
      <c r="AD80" s="506"/>
      <c r="AE80" s="506"/>
      <c r="AF80" s="505"/>
      <c r="AG80" s="506"/>
      <c r="AH80" s="506"/>
      <c r="AI80" s="505"/>
      <c r="AJ80" s="506"/>
      <c r="AK80" s="506"/>
      <c r="AL80" s="506"/>
      <c r="AM80" s="505"/>
      <c r="AN80" s="506"/>
      <c r="AO80" s="506"/>
      <c r="AP80" s="345"/>
      <c r="AQ80" s="345"/>
      <c r="AR80" s="345"/>
      <c r="AS80" s="345"/>
      <c r="AV80" s="65"/>
      <c r="AW80" s="65"/>
    </row>
    <row r="81" spans="1:49" hidden="1" x14ac:dyDescent="0.3">
      <c r="A81" s="195">
        <f t="shared" si="3"/>
        <v>42111</v>
      </c>
      <c r="B81" s="346"/>
      <c r="C81" s="346"/>
      <c r="D81" s="346"/>
      <c r="E81" s="346"/>
      <c r="F81" s="346"/>
      <c r="G81" s="346"/>
      <c r="H81" s="346"/>
      <c r="I81" s="371"/>
      <c r="J81" s="346"/>
      <c r="K81" s="346"/>
      <c r="L81" s="346"/>
      <c r="M81" s="346"/>
      <c r="N81" s="346"/>
      <c r="O81" s="346"/>
      <c r="P81" s="346"/>
      <c r="Q81" s="371"/>
      <c r="R81" s="346"/>
      <c r="S81" s="346"/>
      <c r="T81" s="346"/>
      <c r="U81" s="371"/>
      <c r="V81" s="346"/>
      <c r="W81" s="346"/>
      <c r="X81" s="346"/>
      <c r="Y81" s="349"/>
      <c r="Z81" s="507"/>
      <c r="AA81" s="508"/>
      <c r="AB81" s="712"/>
      <c r="AC81" s="507"/>
      <c r="AD81" s="507"/>
      <c r="AE81" s="507"/>
      <c r="AF81" s="508"/>
      <c r="AG81" s="507"/>
      <c r="AH81" s="507"/>
      <c r="AI81" s="508"/>
      <c r="AJ81" s="507"/>
      <c r="AK81" s="507"/>
      <c r="AL81" s="507"/>
      <c r="AM81" s="508"/>
      <c r="AN81" s="507"/>
      <c r="AO81" s="507"/>
      <c r="AP81" s="346"/>
      <c r="AQ81" s="346"/>
      <c r="AR81" s="346"/>
      <c r="AS81" s="346"/>
      <c r="AV81" s="65"/>
      <c r="AW81" s="65"/>
    </row>
    <row r="82" spans="1:49" hidden="1" x14ac:dyDescent="0.3">
      <c r="A82" s="195">
        <f>A81+3</f>
        <v>42114</v>
      </c>
      <c r="B82" s="344"/>
      <c r="C82" s="344"/>
      <c r="D82" s="344"/>
      <c r="E82" s="369"/>
      <c r="F82" s="344"/>
      <c r="G82" s="344"/>
      <c r="H82" s="344"/>
      <c r="I82" s="372"/>
      <c r="J82" s="344"/>
      <c r="K82" s="344"/>
      <c r="L82" s="344"/>
      <c r="M82" s="369"/>
      <c r="N82" s="344"/>
      <c r="O82" s="344"/>
      <c r="P82" s="344"/>
      <c r="Q82" s="372"/>
      <c r="R82" s="344"/>
      <c r="S82" s="344"/>
      <c r="T82" s="344"/>
      <c r="U82" s="372"/>
      <c r="V82" s="344"/>
      <c r="W82" s="344"/>
      <c r="X82" s="344"/>
      <c r="Y82" s="375"/>
      <c r="Z82" s="506"/>
      <c r="AA82" s="505"/>
      <c r="AB82" s="711"/>
      <c r="AC82" s="506"/>
      <c r="AD82" s="506"/>
      <c r="AE82" s="506"/>
      <c r="AF82" s="505"/>
      <c r="AG82" s="506"/>
      <c r="AH82" s="506"/>
      <c r="AI82" s="505"/>
      <c r="AJ82" s="506"/>
      <c r="AK82" s="506"/>
      <c r="AL82" s="506"/>
      <c r="AM82" s="505"/>
      <c r="AN82" s="506"/>
      <c r="AO82" s="506"/>
      <c r="AP82" s="344"/>
      <c r="AQ82" s="344"/>
      <c r="AR82" s="344"/>
      <c r="AS82" s="344"/>
      <c r="AV82" s="65"/>
      <c r="AW82" s="65"/>
    </row>
    <row r="83" spans="1:49" hidden="1" x14ac:dyDescent="0.3">
      <c r="A83" s="195">
        <f t="shared" si="3"/>
        <v>42115</v>
      </c>
      <c r="B83" s="345"/>
      <c r="C83" s="345"/>
      <c r="D83" s="345"/>
      <c r="E83" s="345"/>
      <c r="F83" s="345"/>
      <c r="G83" s="345"/>
      <c r="H83" s="345"/>
      <c r="I83" s="370"/>
      <c r="J83" s="345"/>
      <c r="K83" s="345"/>
      <c r="L83" s="345"/>
      <c r="M83" s="345"/>
      <c r="N83" s="345"/>
      <c r="O83" s="345"/>
      <c r="P83" s="345"/>
      <c r="Q83" s="370"/>
      <c r="R83" s="345"/>
      <c r="S83" s="345"/>
      <c r="T83" s="345"/>
      <c r="U83" s="370"/>
      <c r="V83" s="345"/>
      <c r="W83" s="345"/>
      <c r="X83" s="345"/>
      <c r="Y83" s="375"/>
      <c r="Z83" s="506"/>
      <c r="AA83" s="505"/>
      <c r="AB83" s="711"/>
      <c r="AC83" s="506"/>
      <c r="AD83" s="506"/>
      <c r="AE83" s="506"/>
      <c r="AF83" s="505"/>
      <c r="AG83" s="506"/>
      <c r="AH83" s="506"/>
      <c r="AI83" s="505"/>
      <c r="AJ83" s="506"/>
      <c r="AK83" s="506"/>
      <c r="AL83" s="506"/>
      <c r="AM83" s="505"/>
      <c r="AN83" s="506"/>
      <c r="AO83" s="506"/>
      <c r="AP83" s="345"/>
      <c r="AQ83" s="345"/>
      <c r="AR83" s="345"/>
      <c r="AS83" s="345"/>
      <c r="AV83" s="65"/>
      <c r="AW83" s="65"/>
    </row>
    <row r="84" spans="1:49" hidden="1" x14ac:dyDescent="0.3">
      <c r="A84" s="195">
        <f t="shared" si="3"/>
        <v>42116</v>
      </c>
      <c r="B84" s="345"/>
      <c r="C84" s="345"/>
      <c r="D84" s="345"/>
      <c r="E84" s="345"/>
      <c r="F84" s="345"/>
      <c r="G84" s="345"/>
      <c r="H84" s="345"/>
      <c r="I84" s="370"/>
      <c r="J84" s="345"/>
      <c r="K84" s="345"/>
      <c r="L84" s="345"/>
      <c r="M84" s="345"/>
      <c r="N84" s="345"/>
      <c r="O84" s="345"/>
      <c r="P84" s="345"/>
      <c r="Q84" s="370"/>
      <c r="R84" s="345"/>
      <c r="S84" s="345"/>
      <c r="T84" s="345"/>
      <c r="U84" s="370"/>
      <c r="V84" s="345"/>
      <c r="W84" s="345"/>
      <c r="X84" s="345"/>
      <c r="Y84" s="375"/>
      <c r="Z84" s="506"/>
      <c r="AA84" s="505"/>
      <c r="AB84" s="711"/>
      <c r="AC84" s="506"/>
      <c r="AD84" s="506"/>
      <c r="AE84" s="506"/>
      <c r="AF84" s="505"/>
      <c r="AG84" s="506"/>
      <c r="AH84" s="506"/>
      <c r="AI84" s="505"/>
      <c r="AJ84" s="506"/>
      <c r="AK84" s="506"/>
      <c r="AL84" s="506"/>
      <c r="AM84" s="505"/>
      <c r="AN84" s="506"/>
      <c r="AO84" s="506"/>
      <c r="AP84" s="345"/>
      <c r="AQ84" s="345"/>
      <c r="AR84" s="345"/>
      <c r="AS84" s="345"/>
      <c r="AV84" s="65"/>
      <c r="AW84" s="65"/>
    </row>
    <row r="85" spans="1:49" hidden="1" x14ac:dyDescent="0.3">
      <c r="A85" s="195">
        <f t="shared" si="3"/>
        <v>42117</v>
      </c>
      <c r="B85" s="345"/>
      <c r="C85" s="345"/>
      <c r="D85" s="345"/>
      <c r="E85" s="345"/>
      <c r="F85" s="345"/>
      <c r="G85" s="345"/>
      <c r="H85" s="345"/>
      <c r="I85" s="370"/>
      <c r="J85" s="345"/>
      <c r="K85" s="345"/>
      <c r="L85" s="345"/>
      <c r="M85" s="345"/>
      <c r="N85" s="345"/>
      <c r="O85" s="345"/>
      <c r="P85" s="345"/>
      <c r="Q85" s="370"/>
      <c r="R85" s="345"/>
      <c r="S85" s="345"/>
      <c r="T85" s="345"/>
      <c r="U85" s="370"/>
      <c r="V85" s="345"/>
      <c r="W85" s="345"/>
      <c r="X85" s="345"/>
      <c r="Y85" s="375"/>
      <c r="Z85" s="506"/>
      <c r="AA85" s="505"/>
      <c r="AB85" s="711"/>
      <c r="AC85" s="506"/>
      <c r="AD85" s="506"/>
      <c r="AE85" s="506"/>
      <c r="AF85" s="505"/>
      <c r="AG85" s="506"/>
      <c r="AH85" s="506"/>
      <c r="AI85" s="505"/>
      <c r="AJ85" s="506"/>
      <c r="AK85" s="506"/>
      <c r="AL85" s="506"/>
      <c r="AM85" s="505"/>
      <c r="AN85" s="506"/>
      <c r="AO85" s="506"/>
      <c r="AP85" s="345"/>
      <c r="AQ85" s="345"/>
      <c r="AR85" s="345"/>
      <c r="AS85" s="345"/>
      <c r="AV85" s="65"/>
      <c r="AW85" s="65"/>
    </row>
    <row r="86" spans="1:49" hidden="1" x14ac:dyDescent="0.3">
      <c r="A86" s="195">
        <f t="shared" si="3"/>
        <v>42118</v>
      </c>
      <c r="B86" s="346"/>
      <c r="C86" s="346"/>
      <c r="D86" s="346"/>
      <c r="E86" s="346"/>
      <c r="F86" s="346"/>
      <c r="G86" s="346"/>
      <c r="H86" s="346"/>
      <c r="I86" s="371"/>
      <c r="J86" s="346"/>
      <c r="K86" s="346"/>
      <c r="L86" s="346"/>
      <c r="M86" s="346"/>
      <c r="N86" s="346"/>
      <c r="O86" s="346"/>
      <c r="P86" s="346"/>
      <c r="Q86" s="371"/>
      <c r="R86" s="346"/>
      <c r="S86" s="346"/>
      <c r="T86" s="346"/>
      <c r="U86" s="371"/>
      <c r="V86" s="346"/>
      <c r="W86" s="346"/>
      <c r="X86" s="346"/>
      <c r="Y86" s="349"/>
      <c r="Z86" s="507"/>
      <c r="AA86" s="508"/>
      <c r="AB86" s="712"/>
      <c r="AC86" s="507"/>
      <c r="AD86" s="507"/>
      <c r="AE86" s="507"/>
      <c r="AF86" s="508"/>
      <c r="AG86" s="507"/>
      <c r="AH86" s="507"/>
      <c r="AI86" s="508"/>
      <c r="AJ86" s="507"/>
      <c r="AK86" s="507"/>
      <c r="AL86" s="507"/>
      <c r="AM86" s="508"/>
      <c r="AN86" s="507"/>
      <c r="AO86" s="507"/>
      <c r="AP86" s="346"/>
      <c r="AQ86" s="346"/>
      <c r="AR86" s="346"/>
      <c r="AS86" s="346"/>
      <c r="AV86" s="65"/>
      <c r="AW86" s="65"/>
    </row>
    <row r="87" spans="1:49" hidden="1" x14ac:dyDescent="0.3">
      <c r="A87" s="195">
        <f>A86+3</f>
        <v>42121</v>
      </c>
      <c r="B87" s="344"/>
      <c r="C87" s="344"/>
      <c r="D87" s="344"/>
      <c r="E87" s="369"/>
      <c r="F87" s="421"/>
      <c r="G87" s="344"/>
      <c r="H87" s="344"/>
      <c r="I87" s="372"/>
      <c r="J87" s="344"/>
      <c r="K87" s="344"/>
      <c r="L87" s="344"/>
      <c r="M87" s="369"/>
      <c r="N87" s="344"/>
      <c r="O87" s="344"/>
      <c r="P87" s="344"/>
      <c r="Q87" s="372"/>
      <c r="R87" s="344"/>
      <c r="S87" s="344"/>
      <c r="T87" s="344"/>
      <c r="U87" s="372"/>
      <c r="V87" s="344"/>
      <c r="W87" s="344"/>
      <c r="X87" s="344"/>
      <c r="Y87" s="375"/>
      <c r="Z87" s="506"/>
      <c r="AA87" s="505"/>
      <c r="AB87" s="711"/>
      <c r="AC87" s="506"/>
      <c r="AD87" s="506"/>
      <c r="AE87" s="506"/>
      <c r="AF87" s="505"/>
      <c r="AG87" s="506"/>
      <c r="AH87" s="506"/>
      <c r="AI87" s="505"/>
      <c r="AJ87" s="506"/>
      <c r="AK87" s="417">
        <v>8</v>
      </c>
      <c r="AL87" s="506"/>
      <c r="AM87" s="505"/>
      <c r="AN87" s="506"/>
      <c r="AO87" s="506"/>
      <c r="AP87" s="344"/>
      <c r="AQ87" s="344"/>
      <c r="AR87" s="344"/>
      <c r="AS87" s="344"/>
      <c r="AV87" s="65"/>
      <c r="AW87" s="65"/>
    </row>
    <row r="88" spans="1:49" hidden="1" x14ac:dyDescent="0.3">
      <c r="A88" s="195">
        <f>A87+1</f>
        <v>42122</v>
      </c>
      <c r="B88" s="345"/>
      <c r="C88" s="345"/>
      <c r="D88" s="345"/>
      <c r="E88" s="345"/>
      <c r="F88" s="345"/>
      <c r="G88" s="345"/>
      <c r="H88" s="611">
        <v>0.25</v>
      </c>
      <c r="I88" s="370"/>
      <c r="J88" s="345"/>
      <c r="K88" s="345"/>
      <c r="L88" s="345"/>
      <c r="M88" s="345"/>
      <c r="N88" s="345"/>
      <c r="O88" s="345"/>
      <c r="P88" s="345"/>
      <c r="Q88" s="370"/>
      <c r="R88" s="345"/>
      <c r="S88" s="345"/>
      <c r="T88" s="345"/>
      <c r="U88" s="370"/>
      <c r="V88" s="345"/>
      <c r="W88" s="345"/>
      <c r="X88" s="345"/>
      <c r="Y88" s="375"/>
      <c r="Z88" s="506"/>
      <c r="AA88" s="505"/>
      <c r="AB88" s="711"/>
      <c r="AC88" s="506"/>
      <c r="AD88" s="506"/>
      <c r="AE88" s="506"/>
      <c r="AF88" s="505"/>
      <c r="AG88" s="506"/>
      <c r="AH88" s="506"/>
      <c r="AI88" s="505"/>
      <c r="AJ88" s="506"/>
      <c r="AK88" s="417">
        <v>8</v>
      </c>
      <c r="AL88" s="506"/>
      <c r="AM88" s="505"/>
      <c r="AN88" s="506"/>
      <c r="AO88" s="506"/>
      <c r="AP88" s="345"/>
      <c r="AQ88" s="345"/>
      <c r="AR88" s="345"/>
      <c r="AS88" s="345"/>
      <c r="AV88" s="65"/>
      <c r="AW88" s="65"/>
    </row>
    <row r="89" spans="1:49" hidden="1" x14ac:dyDescent="0.3">
      <c r="A89" s="195">
        <f t="shared" si="3"/>
        <v>42123</v>
      </c>
      <c r="B89" s="345"/>
      <c r="C89" s="345"/>
      <c r="D89" s="345"/>
      <c r="E89" s="345"/>
      <c r="F89" s="345"/>
      <c r="G89" s="345"/>
      <c r="H89" s="345"/>
      <c r="I89" s="370"/>
      <c r="J89" s="345"/>
      <c r="K89" s="345"/>
      <c r="L89" s="345"/>
      <c r="M89" s="345"/>
      <c r="N89" s="345"/>
      <c r="O89" s="345"/>
      <c r="P89" s="345"/>
      <c r="Q89" s="370"/>
      <c r="R89" s="345"/>
      <c r="S89" s="345"/>
      <c r="T89" s="345"/>
      <c r="U89" s="370"/>
      <c r="V89" s="345"/>
      <c r="W89" s="345"/>
      <c r="X89" s="345"/>
      <c r="Y89" s="375"/>
      <c r="Z89" s="506"/>
      <c r="AA89" s="505"/>
      <c r="AB89" s="711"/>
      <c r="AC89" s="506"/>
      <c r="AD89" s="506"/>
      <c r="AE89" s="506"/>
      <c r="AF89" s="505"/>
      <c r="AG89" s="506"/>
      <c r="AH89" s="506"/>
      <c r="AI89" s="505"/>
      <c r="AJ89" s="506"/>
      <c r="AK89" s="417">
        <v>8</v>
      </c>
      <c r="AL89" s="506"/>
      <c r="AM89" s="505"/>
      <c r="AN89" s="506"/>
      <c r="AO89" s="506"/>
      <c r="AP89" s="345"/>
      <c r="AQ89" s="345"/>
      <c r="AR89" s="345"/>
      <c r="AS89" s="345"/>
      <c r="AV89" s="65"/>
      <c r="AW89" s="65"/>
    </row>
    <row r="90" spans="1:49" hidden="1" x14ac:dyDescent="0.3">
      <c r="A90" s="195">
        <f t="shared" si="3"/>
        <v>42124</v>
      </c>
      <c r="B90" s="345"/>
      <c r="C90" s="345"/>
      <c r="D90" s="345"/>
      <c r="E90" s="345"/>
      <c r="F90" s="345"/>
      <c r="G90" s="345"/>
      <c r="H90" s="345"/>
      <c r="I90" s="370"/>
      <c r="J90" s="345"/>
      <c r="K90" s="345"/>
      <c r="L90" s="345"/>
      <c r="M90" s="345"/>
      <c r="N90" s="345"/>
      <c r="O90" s="345"/>
      <c r="P90" s="345"/>
      <c r="Q90" s="370"/>
      <c r="R90" s="345"/>
      <c r="S90" s="345"/>
      <c r="T90" s="345"/>
      <c r="U90" s="370"/>
      <c r="V90" s="345"/>
      <c r="W90" s="345"/>
      <c r="X90" s="345"/>
      <c r="Y90" s="375"/>
      <c r="Z90" s="506"/>
      <c r="AA90" s="505"/>
      <c r="AB90" s="711"/>
      <c r="AC90" s="506"/>
      <c r="AD90" s="506"/>
      <c r="AE90" s="506"/>
      <c r="AF90" s="505"/>
      <c r="AG90" s="506"/>
      <c r="AH90" s="506"/>
      <c r="AI90" s="505"/>
      <c r="AJ90" s="506"/>
      <c r="AK90" s="417">
        <v>8</v>
      </c>
      <c r="AL90" s="506"/>
      <c r="AM90" s="505"/>
      <c r="AN90" s="506"/>
      <c r="AO90" s="506"/>
      <c r="AP90" s="345"/>
      <c r="AQ90" s="345"/>
      <c r="AR90" s="345"/>
      <c r="AS90" s="345"/>
      <c r="AV90" s="65"/>
      <c r="AW90" s="65"/>
    </row>
    <row r="91" spans="1:49" hidden="1" x14ac:dyDescent="0.3">
      <c r="A91" s="195">
        <f t="shared" si="3"/>
        <v>42125</v>
      </c>
      <c r="B91" s="346"/>
      <c r="C91" s="346"/>
      <c r="D91" s="346"/>
      <c r="E91" s="346"/>
      <c r="F91" s="346"/>
      <c r="G91" s="346"/>
      <c r="H91" s="346"/>
      <c r="I91" s="371"/>
      <c r="J91" s="346"/>
      <c r="K91" s="346"/>
      <c r="L91" s="346"/>
      <c r="M91" s="346"/>
      <c r="N91" s="346"/>
      <c r="O91" s="346"/>
      <c r="P91" s="346"/>
      <c r="Q91" s="371"/>
      <c r="R91" s="346"/>
      <c r="S91" s="346"/>
      <c r="T91" s="346"/>
      <c r="U91" s="371"/>
      <c r="V91" s="346"/>
      <c r="W91" s="346"/>
      <c r="X91" s="346"/>
      <c r="Y91" s="349"/>
      <c r="Z91" s="507"/>
      <c r="AA91" s="508"/>
      <c r="AB91" s="712"/>
      <c r="AC91" s="507"/>
      <c r="AD91" s="507"/>
      <c r="AE91" s="507"/>
      <c r="AF91" s="508"/>
      <c r="AG91" s="507"/>
      <c r="AH91" s="507"/>
      <c r="AI91" s="508"/>
      <c r="AJ91" s="507"/>
      <c r="AK91" s="619">
        <v>8</v>
      </c>
      <c r="AL91" s="507"/>
      <c r="AM91" s="508"/>
      <c r="AN91" s="507"/>
      <c r="AO91" s="507"/>
      <c r="AP91" s="346"/>
      <c r="AQ91" s="346"/>
      <c r="AR91" s="346"/>
      <c r="AS91" s="346"/>
      <c r="AV91" s="65"/>
      <c r="AW91" s="65"/>
    </row>
    <row r="92" spans="1:49" hidden="1" x14ac:dyDescent="0.3">
      <c r="A92" s="195">
        <f>A91+3</f>
        <v>42128</v>
      </c>
      <c r="B92" s="344"/>
      <c r="C92" s="344"/>
      <c r="D92" s="344"/>
      <c r="E92" s="369"/>
      <c r="F92" s="344"/>
      <c r="G92" s="344"/>
      <c r="H92" s="344"/>
      <c r="I92" s="372"/>
      <c r="J92" s="344"/>
      <c r="K92" s="344"/>
      <c r="L92" s="344"/>
      <c r="M92" s="369"/>
      <c r="N92" s="344"/>
      <c r="O92" s="344"/>
      <c r="P92" s="344"/>
      <c r="Q92" s="372"/>
      <c r="R92" s="344"/>
      <c r="S92" s="344"/>
      <c r="T92" s="344"/>
      <c r="U92" s="372"/>
      <c r="V92" s="344"/>
      <c r="W92" s="344"/>
      <c r="X92" s="344"/>
      <c r="Y92" s="375"/>
      <c r="Z92" s="506"/>
      <c r="AA92" s="505"/>
      <c r="AB92" s="711"/>
      <c r="AC92" s="506"/>
      <c r="AD92" s="506"/>
      <c r="AE92" s="506"/>
      <c r="AF92" s="505"/>
      <c r="AG92" s="506"/>
      <c r="AH92" s="506"/>
      <c r="AI92" s="505"/>
      <c r="AJ92" s="506"/>
      <c r="AK92" s="506"/>
      <c r="AL92" s="506"/>
      <c r="AM92" s="505"/>
      <c r="AN92" s="506"/>
      <c r="AO92" s="506"/>
      <c r="AP92" s="344"/>
      <c r="AQ92" s="344"/>
      <c r="AR92" s="344"/>
      <c r="AS92" s="344"/>
      <c r="AV92" s="65"/>
      <c r="AW92" s="65"/>
    </row>
    <row r="93" spans="1:49" hidden="1" x14ac:dyDescent="0.3">
      <c r="A93" s="195">
        <f t="shared" si="3"/>
        <v>42129</v>
      </c>
      <c r="B93" s="345"/>
      <c r="C93" s="345"/>
      <c r="D93" s="345"/>
      <c r="E93" s="345"/>
      <c r="F93" s="345"/>
      <c r="G93" s="345"/>
      <c r="H93" s="345"/>
      <c r="I93" s="370"/>
      <c r="J93" s="345"/>
      <c r="K93" s="345"/>
      <c r="L93" s="345"/>
      <c r="M93" s="345"/>
      <c r="N93" s="345"/>
      <c r="O93" s="345"/>
      <c r="P93" s="345"/>
      <c r="Q93" s="370"/>
      <c r="R93" s="345"/>
      <c r="S93" s="345"/>
      <c r="T93" s="345"/>
      <c r="U93" s="370"/>
      <c r="V93" s="345"/>
      <c r="W93" s="345"/>
      <c r="X93" s="345"/>
      <c r="Y93" s="375"/>
      <c r="Z93" s="506"/>
      <c r="AA93" s="505"/>
      <c r="AB93" s="711"/>
      <c r="AC93" s="506"/>
      <c r="AD93" s="506"/>
      <c r="AE93" s="506"/>
      <c r="AF93" s="505"/>
      <c r="AG93" s="506"/>
      <c r="AH93" s="506"/>
      <c r="AI93" s="505"/>
      <c r="AJ93" s="506"/>
      <c r="AK93" s="506"/>
      <c r="AL93" s="506"/>
      <c r="AM93" s="505"/>
      <c r="AN93" s="506"/>
      <c r="AO93" s="506"/>
      <c r="AP93" s="345"/>
      <c r="AQ93" s="345"/>
      <c r="AR93" s="345"/>
      <c r="AS93" s="345"/>
      <c r="AV93" s="65"/>
      <c r="AW93" s="65"/>
    </row>
    <row r="94" spans="1:49" hidden="1" x14ac:dyDescent="0.3">
      <c r="A94" s="195">
        <f t="shared" si="3"/>
        <v>42130</v>
      </c>
      <c r="B94" s="345"/>
      <c r="C94" s="345"/>
      <c r="D94" s="345"/>
      <c r="E94" s="345"/>
      <c r="F94" s="345"/>
      <c r="G94" s="345"/>
      <c r="H94" s="345"/>
      <c r="I94" s="370"/>
      <c r="J94" s="345"/>
      <c r="K94" s="345"/>
      <c r="L94" s="345"/>
      <c r="M94" s="345"/>
      <c r="N94" s="345"/>
      <c r="O94" s="345"/>
      <c r="P94" s="345"/>
      <c r="Q94" s="370"/>
      <c r="R94" s="345"/>
      <c r="S94" s="345"/>
      <c r="T94" s="345"/>
      <c r="U94" s="370"/>
      <c r="V94" s="345"/>
      <c r="W94" s="345"/>
      <c r="X94" s="345"/>
      <c r="Y94" s="375"/>
      <c r="Z94" s="506"/>
      <c r="AA94" s="505"/>
      <c r="AB94" s="711"/>
      <c r="AC94" s="506"/>
      <c r="AD94" s="506"/>
      <c r="AE94" s="506"/>
      <c r="AF94" s="505"/>
      <c r="AG94" s="506"/>
      <c r="AH94" s="506"/>
      <c r="AI94" s="505"/>
      <c r="AJ94" s="506"/>
      <c r="AK94" s="506"/>
      <c r="AL94" s="506"/>
      <c r="AM94" s="505"/>
      <c r="AN94" s="506"/>
      <c r="AO94" s="506"/>
      <c r="AP94" s="345"/>
      <c r="AQ94" s="345"/>
      <c r="AR94" s="345"/>
      <c r="AS94" s="345"/>
      <c r="AV94" s="65"/>
      <c r="AW94" s="65"/>
    </row>
    <row r="95" spans="1:49" hidden="1" x14ac:dyDescent="0.3">
      <c r="A95" s="195">
        <f t="shared" si="3"/>
        <v>42131</v>
      </c>
      <c r="B95" s="345"/>
      <c r="C95" s="345"/>
      <c r="D95" s="345"/>
      <c r="E95" s="345"/>
      <c r="F95" s="345"/>
      <c r="G95" s="345"/>
      <c r="H95" s="345"/>
      <c r="I95" s="370"/>
      <c r="J95" s="345"/>
      <c r="K95" s="345"/>
      <c r="L95" s="345"/>
      <c r="M95" s="345"/>
      <c r="N95" s="345"/>
      <c r="O95" s="345"/>
      <c r="P95" s="345"/>
      <c r="Q95" s="370"/>
      <c r="R95" s="345"/>
      <c r="S95" s="345"/>
      <c r="T95" s="345"/>
      <c r="U95" s="370"/>
      <c r="V95" s="345"/>
      <c r="W95" s="345"/>
      <c r="X95" s="345"/>
      <c r="Y95" s="375"/>
      <c r="Z95" s="506"/>
      <c r="AA95" s="505"/>
      <c r="AB95" s="711"/>
      <c r="AC95" s="506"/>
      <c r="AD95" s="506"/>
      <c r="AE95" s="506"/>
      <c r="AF95" s="505"/>
      <c r="AG95" s="506"/>
      <c r="AH95" s="506"/>
      <c r="AI95" s="505"/>
      <c r="AJ95" s="506"/>
      <c r="AK95" s="506"/>
      <c r="AL95" s="506"/>
      <c r="AM95" s="505"/>
      <c r="AN95" s="506"/>
      <c r="AO95" s="506"/>
      <c r="AP95" s="345"/>
      <c r="AQ95" s="345"/>
      <c r="AR95" s="345"/>
      <c r="AS95" s="345"/>
      <c r="AV95" s="65"/>
      <c r="AW95" s="65"/>
    </row>
    <row r="96" spans="1:49" hidden="1" x14ac:dyDescent="0.3">
      <c r="A96" s="195">
        <f t="shared" si="3"/>
        <v>42132</v>
      </c>
      <c r="B96" s="346"/>
      <c r="C96" s="346"/>
      <c r="D96" s="346"/>
      <c r="E96" s="346"/>
      <c r="F96" s="346"/>
      <c r="G96" s="346"/>
      <c r="H96" s="346"/>
      <c r="I96" s="371"/>
      <c r="J96" s="346"/>
      <c r="K96" s="346"/>
      <c r="L96" s="346"/>
      <c r="M96" s="346"/>
      <c r="N96" s="346"/>
      <c r="O96" s="346"/>
      <c r="P96" s="346"/>
      <c r="Q96" s="371"/>
      <c r="R96" s="346"/>
      <c r="S96" s="346"/>
      <c r="T96" s="346"/>
      <c r="U96" s="371"/>
      <c r="V96" s="346"/>
      <c r="W96" s="346"/>
      <c r="X96" s="346"/>
      <c r="Y96" s="349"/>
      <c r="Z96" s="507"/>
      <c r="AA96" s="508"/>
      <c r="AB96" s="712"/>
      <c r="AC96" s="507"/>
      <c r="AD96" s="507"/>
      <c r="AE96" s="507"/>
      <c r="AF96" s="508"/>
      <c r="AG96" s="507"/>
      <c r="AH96" s="507"/>
      <c r="AI96" s="508"/>
      <c r="AJ96" s="507"/>
      <c r="AK96" s="507"/>
      <c r="AL96" s="507"/>
      <c r="AM96" s="508"/>
      <c r="AN96" s="507"/>
      <c r="AO96" s="507"/>
      <c r="AP96" s="346"/>
      <c r="AQ96" s="346"/>
      <c r="AR96" s="346"/>
      <c r="AS96" s="346"/>
      <c r="AV96" s="65"/>
      <c r="AW96" s="65"/>
    </row>
    <row r="97" spans="1:49" hidden="1" x14ac:dyDescent="0.3">
      <c r="A97" s="195">
        <f>A96+3</f>
        <v>42135</v>
      </c>
      <c r="B97" s="344"/>
      <c r="C97" s="344"/>
      <c r="D97" s="344"/>
      <c r="E97" s="369"/>
      <c r="F97" s="344"/>
      <c r="G97" s="344"/>
      <c r="H97" s="344"/>
      <c r="I97" s="372"/>
      <c r="J97" s="344"/>
      <c r="K97" s="344"/>
      <c r="L97" s="344"/>
      <c r="M97" s="369"/>
      <c r="N97" s="344"/>
      <c r="O97" s="344"/>
      <c r="P97" s="344"/>
      <c r="Q97" s="372"/>
      <c r="R97" s="344"/>
      <c r="S97" s="344"/>
      <c r="T97" s="344"/>
      <c r="U97" s="372"/>
      <c r="V97" s="344"/>
      <c r="W97" s="344"/>
      <c r="X97" s="344"/>
      <c r="Y97" s="375"/>
      <c r="Z97" s="506"/>
      <c r="AA97" s="505"/>
      <c r="AB97" s="711"/>
      <c r="AC97" s="506"/>
      <c r="AD97" s="506"/>
      <c r="AE97" s="506"/>
      <c r="AF97" s="505"/>
      <c r="AG97" s="506"/>
      <c r="AH97" s="506"/>
      <c r="AI97" s="505"/>
      <c r="AJ97" s="506"/>
      <c r="AK97" s="506"/>
      <c r="AL97" s="506"/>
      <c r="AM97" s="505"/>
      <c r="AN97" s="506"/>
      <c r="AO97" s="506"/>
      <c r="AP97" s="344"/>
      <c r="AQ97" s="344"/>
      <c r="AR97" s="344"/>
      <c r="AS97" s="344"/>
      <c r="AV97" s="65"/>
      <c r="AW97" s="65"/>
    </row>
    <row r="98" spans="1:49" hidden="1" x14ac:dyDescent="0.3">
      <c r="A98" s="195">
        <f>A97+1</f>
        <v>42136</v>
      </c>
      <c r="B98" s="345"/>
      <c r="C98" s="345"/>
      <c r="D98" s="611">
        <v>0.5</v>
      </c>
      <c r="E98" s="345"/>
      <c r="F98" s="345"/>
      <c r="G98" s="345"/>
      <c r="H98" s="345"/>
      <c r="I98" s="370"/>
      <c r="J98" s="345"/>
      <c r="K98" s="345"/>
      <c r="L98" s="345"/>
      <c r="M98" s="345"/>
      <c r="N98" s="345"/>
      <c r="O98" s="345"/>
      <c r="P98" s="345"/>
      <c r="Q98" s="370"/>
      <c r="R98" s="345"/>
      <c r="S98" s="345"/>
      <c r="T98" s="345"/>
      <c r="U98" s="370"/>
      <c r="V98" s="345"/>
      <c r="W98" s="345"/>
      <c r="X98" s="345">
        <v>0.25</v>
      </c>
      <c r="Y98" s="375"/>
      <c r="Z98" s="506"/>
      <c r="AA98" s="505"/>
      <c r="AB98" s="711"/>
      <c r="AC98" s="506"/>
      <c r="AD98" s="506"/>
      <c r="AE98" s="506"/>
      <c r="AF98" s="505"/>
      <c r="AG98" s="506"/>
      <c r="AH98" s="506"/>
      <c r="AI98" s="505"/>
      <c r="AJ98" s="506"/>
      <c r="AK98" s="506"/>
      <c r="AL98" s="506"/>
      <c r="AM98" s="505"/>
      <c r="AN98" s="506"/>
      <c r="AO98" s="506"/>
      <c r="AP98" s="345"/>
      <c r="AQ98" s="345"/>
      <c r="AR98" s="345"/>
      <c r="AS98" s="345"/>
      <c r="AV98" s="65"/>
      <c r="AW98" s="65"/>
    </row>
    <row r="99" spans="1:49" hidden="1" x14ac:dyDescent="0.3">
      <c r="A99" s="195">
        <f t="shared" si="3"/>
        <v>42137</v>
      </c>
      <c r="B99" s="345"/>
      <c r="C99" s="345"/>
      <c r="D99" s="345"/>
      <c r="E99" s="345"/>
      <c r="F99" s="345"/>
      <c r="G99" s="345"/>
      <c r="H99" s="345"/>
      <c r="I99" s="370"/>
      <c r="J99" s="345"/>
      <c r="K99" s="345"/>
      <c r="L99" s="345"/>
      <c r="M99" s="345"/>
      <c r="N99" s="345"/>
      <c r="O99" s="345"/>
      <c r="P99" s="345"/>
      <c r="Q99" s="370"/>
      <c r="R99" s="345"/>
      <c r="S99" s="345"/>
      <c r="T99" s="345"/>
      <c r="U99" s="370"/>
      <c r="V99" s="345"/>
      <c r="W99" s="345"/>
      <c r="X99" s="345"/>
      <c r="Y99" s="375"/>
      <c r="Z99" s="506"/>
      <c r="AA99" s="505"/>
      <c r="AB99" s="711"/>
      <c r="AC99" s="506"/>
      <c r="AD99" s="506"/>
      <c r="AE99" s="506"/>
      <c r="AF99" s="505"/>
      <c r="AG99" s="506"/>
      <c r="AH99" s="506"/>
      <c r="AI99" s="505"/>
      <c r="AJ99" s="506"/>
      <c r="AK99" s="506"/>
      <c r="AL99" s="506"/>
      <c r="AM99" s="505"/>
      <c r="AN99" s="506"/>
      <c r="AO99" s="506"/>
      <c r="AP99" s="345"/>
      <c r="AQ99" s="345"/>
      <c r="AR99" s="345"/>
      <c r="AS99" s="345"/>
      <c r="AV99" s="65"/>
      <c r="AW99" s="65"/>
    </row>
    <row r="100" spans="1:49" hidden="1" x14ac:dyDescent="0.3">
      <c r="A100" s="195">
        <f t="shared" si="3"/>
        <v>42138</v>
      </c>
      <c r="B100" s="345"/>
      <c r="C100" s="611">
        <v>2</v>
      </c>
      <c r="D100" s="345"/>
      <c r="E100" s="345"/>
      <c r="F100" s="345"/>
      <c r="G100" s="345"/>
      <c r="H100" s="345"/>
      <c r="I100" s="370"/>
      <c r="J100" s="345"/>
      <c r="K100" s="345"/>
      <c r="L100" s="345"/>
      <c r="M100" s="345"/>
      <c r="N100" s="345"/>
      <c r="O100" s="345"/>
      <c r="P100" s="345"/>
      <c r="Q100" s="370"/>
      <c r="R100" s="345"/>
      <c r="S100" s="345"/>
      <c r="T100" s="345"/>
      <c r="U100" s="370"/>
      <c r="V100" s="345"/>
      <c r="W100" s="345"/>
      <c r="X100" s="345"/>
      <c r="Y100" s="348"/>
      <c r="Z100" s="506"/>
      <c r="AA100" s="505"/>
      <c r="AB100" s="711"/>
      <c r="AC100" s="506"/>
      <c r="AD100" s="506"/>
      <c r="AE100" s="506"/>
      <c r="AF100" s="509"/>
      <c r="AG100" s="506"/>
      <c r="AH100" s="506"/>
      <c r="AI100" s="505"/>
      <c r="AJ100" s="506"/>
      <c r="AK100" s="506"/>
      <c r="AL100" s="506"/>
      <c r="AM100" s="505"/>
      <c r="AN100" s="506"/>
      <c r="AO100" s="506"/>
      <c r="AP100" s="345"/>
      <c r="AQ100" s="345"/>
      <c r="AR100" s="345"/>
      <c r="AS100" s="345"/>
      <c r="AV100" s="65"/>
      <c r="AW100" s="65"/>
    </row>
    <row r="101" spans="1:49" hidden="1" x14ac:dyDescent="0.3">
      <c r="A101" s="195">
        <f t="shared" si="3"/>
        <v>42139</v>
      </c>
      <c r="B101" s="346"/>
      <c r="C101" s="346"/>
      <c r="D101" s="346"/>
      <c r="E101" s="346"/>
      <c r="F101" s="346"/>
      <c r="G101" s="346"/>
      <c r="H101" s="346"/>
      <c r="I101" s="371"/>
      <c r="J101" s="346"/>
      <c r="K101" s="346"/>
      <c r="L101" s="346"/>
      <c r="M101" s="346"/>
      <c r="N101" s="346"/>
      <c r="O101" s="346"/>
      <c r="P101" s="346"/>
      <c r="Q101" s="371"/>
      <c r="R101" s="346"/>
      <c r="S101" s="346"/>
      <c r="T101" s="346"/>
      <c r="U101" s="371"/>
      <c r="V101" s="346"/>
      <c r="W101" s="346"/>
      <c r="X101" s="346"/>
      <c r="Y101" s="349"/>
      <c r="Z101" s="507"/>
      <c r="AA101" s="508"/>
      <c r="AB101" s="712"/>
      <c r="AC101" s="507"/>
      <c r="AD101" s="507"/>
      <c r="AE101" s="507"/>
      <c r="AF101" s="508"/>
      <c r="AG101" s="507"/>
      <c r="AH101" s="507"/>
      <c r="AI101" s="508"/>
      <c r="AJ101" s="507"/>
      <c r="AK101" s="507"/>
      <c r="AL101" s="507"/>
      <c r="AM101" s="508"/>
      <c r="AN101" s="507"/>
      <c r="AO101" s="507"/>
      <c r="AP101" s="346"/>
      <c r="AQ101" s="346"/>
      <c r="AR101" s="346"/>
      <c r="AS101" s="346"/>
      <c r="AV101" s="65"/>
      <c r="AW101" s="65"/>
    </row>
    <row r="102" spans="1:49" hidden="1" x14ac:dyDescent="0.3">
      <c r="A102" s="195">
        <f>A101+3</f>
        <v>42142</v>
      </c>
      <c r="B102" s="344"/>
      <c r="C102" s="344"/>
      <c r="D102" s="344"/>
      <c r="E102" s="369"/>
      <c r="F102" s="344"/>
      <c r="G102" s="344"/>
      <c r="H102" s="344"/>
      <c r="I102" s="372"/>
      <c r="J102" s="344"/>
      <c r="K102" s="344"/>
      <c r="L102" s="344"/>
      <c r="M102" s="369"/>
      <c r="N102" s="344"/>
      <c r="O102" s="344"/>
      <c r="P102" s="344"/>
      <c r="Q102" s="372"/>
      <c r="R102" s="344"/>
      <c r="S102" s="344"/>
      <c r="T102" s="344"/>
      <c r="U102" s="372"/>
      <c r="V102" s="344"/>
      <c r="W102" s="344"/>
      <c r="X102" s="344"/>
      <c r="Y102" s="375"/>
      <c r="Z102" s="506"/>
      <c r="AA102" s="505"/>
      <c r="AB102" s="711"/>
      <c r="AC102" s="506"/>
      <c r="AD102" s="506"/>
      <c r="AE102" s="506"/>
      <c r="AF102" s="505"/>
      <c r="AG102" s="506"/>
      <c r="AH102" s="506"/>
      <c r="AI102" s="505"/>
      <c r="AJ102" s="506"/>
      <c r="AK102" s="506"/>
      <c r="AL102" s="506"/>
      <c r="AM102" s="505"/>
      <c r="AN102" s="506"/>
      <c r="AO102" s="506"/>
      <c r="AP102" s="344"/>
      <c r="AQ102" s="344"/>
      <c r="AR102" s="344"/>
      <c r="AS102" s="344"/>
      <c r="AV102" s="65"/>
      <c r="AW102" s="65"/>
    </row>
    <row r="103" spans="1:49" hidden="1" x14ac:dyDescent="0.3">
      <c r="A103" s="195">
        <f t="shared" si="3"/>
        <v>42143</v>
      </c>
      <c r="B103" s="345"/>
      <c r="C103" s="345"/>
      <c r="D103" s="345"/>
      <c r="E103" s="345"/>
      <c r="F103" s="345"/>
      <c r="G103" s="345"/>
      <c r="H103" s="345"/>
      <c r="I103" s="370"/>
      <c r="J103" s="345"/>
      <c r="K103" s="345"/>
      <c r="L103" s="345"/>
      <c r="M103" s="345"/>
      <c r="N103" s="345"/>
      <c r="O103" s="345"/>
      <c r="P103" s="345"/>
      <c r="Q103" s="370"/>
      <c r="R103" s="345"/>
      <c r="S103" s="345"/>
      <c r="T103" s="345"/>
      <c r="U103" s="370"/>
      <c r="V103" s="345"/>
      <c r="W103" s="345"/>
      <c r="X103" s="345"/>
      <c r="Y103" s="375"/>
      <c r="Z103" s="506"/>
      <c r="AA103" s="505"/>
      <c r="AB103" s="711"/>
      <c r="AC103" s="506"/>
      <c r="AD103" s="506"/>
      <c r="AE103" s="506"/>
      <c r="AF103" s="505"/>
      <c r="AG103" s="506"/>
      <c r="AH103" s="506"/>
      <c r="AI103" s="505"/>
      <c r="AJ103" s="506"/>
      <c r="AK103" s="506"/>
      <c r="AL103" s="506"/>
      <c r="AM103" s="505"/>
      <c r="AN103" s="506"/>
      <c r="AO103" s="506"/>
      <c r="AP103" s="345"/>
      <c r="AQ103" s="345"/>
      <c r="AR103" s="345"/>
      <c r="AS103" s="345"/>
      <c r="AV103" s="65"/>
      <c r="AW103" s="65"/>
    </row>
    <row r="104" spans="1:49" hidden="1" x14ac:dyDescent="0.3">
      <c r="A104" s="195">
        <f t="shared" si="3"/>
        <v>42144</v>
      </c>
      <c r="B104" s="345"/>
      <c r="C104" s="345"/>
      <c r="D104" s="345"/>
      <c r="E104" s="345"/>
      <c r="F104" s="345"/>
      <c r="G104" s="345"/>
      <c r="H104" s="345"/>
      <c r="I104" s="370"/>
      <c r="J104" s="345"/>
      <c r="K104" s="345"/>
      <c r="L104" s="345"/>
      <c r="M104" s="345"/>
      <c r="N104" s="345"/>
      <c r="O104" s="345"/>
      <c r="P104" s="345"/>
      <c r="Q104" s="370"/>
      <c r="R104" s="345"/>
      <c r="S104" s="345"/>
      <c r="T104" s="345"/>
      <c r="U104" s="370"/>
      <c r="V104" s="345"/>
      <c r="W104" s="345"/>
      <c r="X104" s="345"/>
      <c r="Y104" s="375"/>
      <c r="Z104" s="506"/>
      <c r="AA104" s="505"/>
      <c r="AB104" s="711"/>
      <c r="AC104" s="506"/>
      <c r="AD104" s="506"/>
      <c r="AE104" s="506"/>
      <c r="AF104" s="505"/>
      <c r="AG104" s="506"/>
      <c r="AH104" s="506"/>
      <c r="AI104" s="505"/>
      <c r="AJ104" s="506"/>
      <c r="AK104" s="506"/>
      <c r="AL104" s="506"/>
      <c r="AM104" s="505"/>
      <c r="AN104" s="506"/>
      <c r="AO104" s="506"/>
      <c r="AP104" s="345"/>
      <c r="AQ104" s="345"/>
      <c r="AR104" s="345"/>
      <c r="AS104" s="345"/>
      <c r="AV104" s="65"/>
      <c r="AW104" s="65"/>
    </row>
    <row r="105" spans="1:49" hidden="1" x14ac:dyDescent="0.3">
      <c r="A105" s="195">
        <f t="shared" si="3"/>
        <v>42145</v>
      </c>
      <c r="B105" s="345"/>
      <c r="C105" s="345"/>
      <c r="D105" s="345"/>
      <c r="E105" s="345"/>
      <c r="F105" s="345"/>
      <c r="G105" s="345"/>
      <c r="H105" s="345"/>
      <c r="I105" s="370"/>
      <c r="J105" s="345"/>
      <c r="K105" s="345"/>
      <c r="L105" s="345"/>
      <c r="M105" s="345"/>
      <c r="N105" s="345"/>
      <c r="O105" s="345"/>
      <c r="P105" s="345"/>
      <c r="Q105" s="370"/>
      <c r="R105" s="345"/>
      <c r="S105" s="345"/>
      <c r="T105" s="345"/>
      <c r="U105" s="370"/>
      <c r="V105" s="345"/>
      <c r="W105" s="345"/>
      <c r="X105" s="345"/>
      <c r="Y105" s="375"/>
      <c r="Z105" s="506"/>
      <c r="AA105" s="505"/>
      <c r="AB105" s="711"/>
      <c r="AC105" s="506"/>
      <c r="AD105" s="506"/>
      <c r="AE105" s="506"/>
      <c r="AF105" s="505"/>
      <c r="AG105" s="506"/>
      <c r="AH105" s="506"/>
      <c r="AI105" s="505"/>
      <c r="AJ105" s="506"/>
      <c r="AK105" s="506"/>
      <c r="AL105" s="506"/>
      <c r="AM105" s="505"/>
      <c r="AN105" s="506"/>
      <c r="AO105" s="506"/>
      <c r="AP105" s="345"/>
      <c r="AQ105" s="345"/>
      <c r="AR105" s="345"/>
      <c r="AS105" s="345"/>
      <c r="AV105" s="65"/>
      <c r="AW105" s="65"/>
    </row>
    <row r="106" spans="1:49" hidden="1" x14ac:dyDescent="0.3">
      <c r="A106" s="195">
        <f t="shared" si="3"/>
        <v>42146</v>
      </c>
      <c r="B106" s="346"/>
      <c r="C106" s="346"/>
      <c r="D106" s="346"/>
      <c r="E106" s="346"/>
      <c r="F106" s="346"/>
      <c r="G106" s="346"/>
      <c r="H106" s="346"/>
      <c r="I106" s="371"/>
      <c r="J106" s="346"/>
      <c r="K106" s="346"/>
      <c r="L106" s="346"/>
      <c r="M106" s="346"/>
      <c r="N106" s="346"/>
      <c r="O106" s="346"/>
      <c r="P106" s="346"/>
      <c r="Q106" s="371"/>
      <c r="R106" s="346"/>
      <c r="S106" s="346"/>
      <c r="T106" s="346"/>
      <c r="U106" s="371"/>
      <c r="V106" s="346"/>
      <c r="W106" s="346"/>
      <c r="X106" s="346"/>
      <c r="Y106" s="349"/>
      <c r="Z106" s="507"/>
      <c r="AA106" s="508"/>
      <c r="AB106" s="712"/>
      <c r="AC106" s="507"/>
      <c r="AD106" s="507"/>
      <c r="AE106" s="507"/>
      <c r="AF106" s="508"/>
      <c r="AG106" s="507"/>
      <c r="AH106" s="507"/>
      <c r="AI106" s="508"/>
      <c r="AJ106" s="507"/>
      <c r="AK106" s="507"/>
      <c r="AL106" s="507"/>
      <c r="AM106" s="508"/>
      <c r="AN106" s="507"/>
      <c r="AO106" s="507"/>
      <c r="AP106" s="346"/>
      <c r="AQ106" s="346"/>
      <c r="AR106" s="346"/>
      <c r="AS106" s="346"/>
      <c r="AV106" s="65"/>
      <c r="AW106" s="65"/>
    </row>
    <row r="107" spans="1:49" hidden="1" x14ac:dyDescent="0.3">
      <c r="A107" s="195">
        <f>A106+3</f>
        <v>42149</v>
      </c>
      <c r="B107" s="344"/>
      <c r="C107" s="344"/>
      <c r="D107" s="344"/>
      <c r="E107" s="369"/>
      <c r="F107" s="344"/>
      <c r="G107" s="344"/>
      <c r="H107" s="344"/>
      <c r="I107" s="372"/>
      <c r="J107" s="344"/>
      <c r="K107" s="344"/>
      <c r="L107" s="344"/>
      <c r="M107" s="369"/>
      <c r="N107" s="344"/>
      <c r="O107" s="344"/>
      <c r="P107" s="344"/>
      <c r="Q107" s="372"/>
      <c r="R107" s="344"/>
      <c r="S107" s="344"/>
      <c r="T107" s="344"/>
      <c r="U107" s="372"/>
      <c r="V107" s="344"/>
      <c r="W107" s="344"/>
      <c r="X107" s="344"/>
      <c r="Y107" s="375"/>
      <c r="Z107" s="506"/>
      <c r="AA107" s="505"/>
      <c r="AB107" s="711"/>
      <c r="AC107" s="506"/>
      <c r="AD107" s="510"/>
      <c r="AE107" s="510"/>
      <c r="AF107" s="62"/>
      <c r="AG107" s="510"/>
      <c r="AH107" s="506"/>
      <c r="AI107" s="505"/>
      <c r="AJ107" s="506"/>
      <c r="AK107" s="506"/>
      <c r="AL107" s="506"/>
      <c r="AM107" s="505"/>
      <c r="AN107" s="506"/>
      <c r="AO107" s="506"/>
      <c r="AP107" s="344"/>
      <c r="AQ107" s="344"/>
      <c r="AR107" s="344"/>
      <c r="AS107" s="344"/>
      <c r="AV107" s="65"/>
      <c r="AW107" s="65"/>
    </row>
    <row r="108" spans="1:49" hidden="1" x14ac:dyDescent="0.3">
      <c r="A108" s="195">
        <f>A107+1</f>
        <v>42150</v>
      </c>
      <c r="B108" s="345"/>
      <c r="C108" s="345"/>
      <c r="D108" s="345"/>
      <c r="E108" s="345"/>
      <c r="F108" s="345"/>
      <c r="G108" s="345"/>
      <c r="H108" s="345"/>
      <c r="I108" s="370"/>
      <c r="J108" s="345"/>
      <c r="K108" s="345"/>
      <c r="L108" s="345"/>
      <c r="M108" s="345"/>
      <c r="N108" s="345"/>
      <c r="O108" s="345"/>
      <c r="P108" s="345"/>
      <c r="Q108" s="370"/>
      <c r="R108" s="345"/>
      <c r="S108" s="345"/>
      <c r="T108" s="345"/>
      <c r="U108" s="370"/>
      <c r="V108" s="345"/>
      <c r="W108" s="345"/>
      <c r="X108" s="345"/>
      <c r="Y108" s="375"/>
      <c r="Z108" s="506"/>
      <c r="AA108" s="505"/>
      <c r="AB108" s="711"/>
      <c r="AC108" s="506"/>
      <c r="AD108" s="506"/>
      <c r="AE108" s="506"/>
      <c r="AF108" s="505"/>
      <c r="AG108" s="506"/>
      <c r="AH108" s="506"/>
      <c r="AI108" s="505"/>
      <c r="AJ108" s="506"/>
      <c r="AK108" s="506"/>
      <c r="AL108" s="506"/>
      <c r="AM108" s="505"/>
      <c r="AN108" s="506"/>
      <c r="AO108" s="506"/>
      <c r="AP108" s="345"/>
      <c r="AQ108" s="345"/>
      <c r="AR108" s="345"/>
      <c r="AS108" s="345"/>
      <c r="AV108" s="65"/>
      <c r="AW108" s="65"/>
    </row>
    <row r="109" spans="1:49" hidden="1" x14ac:dyDescent="0.3">
      <c r="A109" s="195">
        <f t="shared" si="3"/>
        <v>42151</v>
      </c>
      <c r="B109" s="345"/>
      <c r="C109" s="345"/>
      <c r="D109" s="345"/>
      <c r="E109" s="345"/>
      <c r="F109" s="345"/>
      <c r="G109" s="345"/>
      <c r="H109" s="345"/>
      <c r="I109" s="370"/>
      <c r="J109" s="345"/>
      <c r="K109" s="345"/>
      <c r="L109" s="345"/>
      <c r="M109" s="345"/>
      <c r="N109" s="345"/>
      <c r="O109" s="345"/>
      <c r="P109" s="345"/>
      <c r="Q109" s="370"/>
      <c r="R109" s="345"/>
      <c r="S109" s="345"/>
      <c r="T109" s="345"/>
      <c r="U109" s="370"/>
      <c r="V109" s="345"/>
      <c r="W109" s="345"/>
      <c r="X109" s="345"/>
      <c r="Y109" s="375"/>
      <c r="Z109" s="506"/>
      <c r="AA109" s="505"/>
      <c r="AB109" s="711"/>
      <c r="AC109" s="506"/>
      <c r="AD109" s="506"/>
      <c r="AE109" s="506"/>
      <c r="AF109" s="505"/>
      <c r="AG109" s="506"/>
      <c r="AH109" s="506"/>
      <c r="AI109" s="505"/>
      <c r="AJ109" s="506"/>
      <c r="AK109" s="506"/>
      <c r="AL109" s="506"/>
      <c r="AM109" s="505"/>
      <c r="AN109" s="506"/>
      <c r="AO109" s="506"/>
      <c r="AP109" s="345"/>
      <c r="AQ109" s="345"/>
      <c r="AR109" s="345"/>
      <c r="AS109" s="345"/>
      <c r="AV109" s="65"/>
      <c r="AW109" s="65"/>
    </row>
    <row r="110" spans="1:49" hidden="1" x14ac:dyDescent="0.3">
      <c r="A110" s="195">
        <f t="shared" si="3"/>
        <v>42152</v>
      </c>
      <c r="B110" s="345"/>
      <c r="C110" s="345"/>
      <c r="D110" s="345"/>
      <c r="E110" s="345"/>
      <c r="F110" s="611">
        <v>8</v>
      </c>
      <c r="G110" s="345"/>
      <c r="H110" s="345"/>
      <c r="I110" s="370"/>
      <c r="J110" s="345"/>
      <c r="K110" s="345"/>
      <c r="L110" s="345"/>
      <c r="M110" s="345"/>
      <c r="N110" s="345"/>
      <c r="O110" s="345"/>
      <c r="P110" s="345"/>
      <c r="Q110" s="370"/>
      <c r="R110" s="345"/>
      <c r="S110" s="345"/>
      <c r="T110" s="345"/>
      <c r="U110" s="370"/>
      <c r="V110" s="345"/>
      <c r="W110" s="345"/>
      <c r="X110" s="345"/>
      <c r="Y110" s="375"/>
      <c r="Z110" s="506"/>
      <c r="AA110" s="505"/>
      <c r="AB110" s="711"/>
      <c r="AC110" s="506"/>
      <c r="AD110" s="506"/>
      <c r="AE110" s="506"/>
      <c r="AF110" s="505"/>
      <c r="AG110" s="506"/>
      <c r="AH110" s="506"/>
      <c r="AI110" s="505"/>
      <c r="AJ110" s="506"/>
      <c r="AK110" s="506"/>
      <c r="AL110" s="506"/>
      <c r="AM110" s="505"/>
      <c r="AN110" s="506"/>
      <c r="AO110" s="506"/>
      <c r="AP110" s="345"/>
      <c r="AQ110" s="345"/>
      <c r="AR110" s="345"/>
      <c r="AS110" s="345"/>
      <c r="AV110" s="65"/>
      <c r="AW110" s="65"/>
    </row>
    <row r="111" spans="1:49" hidden="1" x14ac:dyDescent="0.3">
      <c r="A111" s="195">
        <f t="shared" si="3"/>
        <v>42153</v>
      </c>
      <c r="B111" s="346"/>
      <c r="C111" s="346"/>
      <c r="D111" s="346"/>
      <c r="E111" s="346"/>
      <c r="F111" s="346"/>
      <c r="G111" s="346"/>
      <c r="H111" s="346"/>
      <c r="I111" s="371"/>
      <c r="J111" s="346"/>
      <c r="K111" s="346"/>
      <c r="L111" s="346"/>
      <c r="M111" s="346"/>
      <c r="N111" s="346"/>
      <c r="O111" s="346"/>
      <c r="P111" s="346"/>
      <c r="Q111" s="371"/>
      <c r="R111" s="346"/>
      <c r="S111" s="346"/>
      <c r="T111" s="346"/>
      <c r="U111" s="371"/>
      <c r="V111" s="346"/>
      <c r="W111" s="346"/>
      <c r="X111" s="346"/>
      <c r="Y111" s="349"/>
      <c r="Z111" s="507"/>
      <c r="AA111" s="508"/>
      <c r="AB111" s="712"/>
      <c r="AC111" s="507"/>
      <c r="AD111" s="507"/>
      <c r="AE111" s="507"/>
      <c r="AF111" s="508"/>
      <c r="AG111" s="507"/>
      <c r="AH111" s="507"/>
      <c r="AI111" s="508"/>
      <c r="AJ111" s="507"/>
      <c r="AK111" s="507"/>
      <c r="AL111" s="507"/>
      <c r="AM111" s="508"/>
      <c r="AN111" s="507"/>
      <c r="AO111" s="507"/>
      <c r="AP111" s="346"/>
      <c r="AQ111" s="346"/>
      <c r="AR111" s="346"/>
      <c r="AS111" s="346"/>
      <c r="AV111" s="65"/>
      <c r="AW111" s="65"/>
    </row>
    <row r="112" spans="1:49" hidden="1" x14ac:dyDescent="0.3">
      <c r="A112" s="195">
        <f>A111+3</f>
        <v>42156</v>
      </c>
      <c r="B112" s="344"/>
      <c r="C112" s="344"/>
      <c r="D112" s="344"/>
      <c r="E112" s="369"/>
      <c r="F112" s="344"/>
      <c r="G112" s="344"/>
      <c r="H112" s="344"/>
      <c r="I112" s="372"/>
      <c r="J112" s="344"/>
      <c r="K112" s="344"/>
      <c r="L112" s="344"/>
      <c r="M112" s="369"/>
      <c r="N112" s="344"/>
      <c r="O112" s="344"/>
      <c r="P112" s="344"/>
      <c r="Q112" s="372"/>
      <c r="R112" s="344"/>
      <c r="S112" s="344"/>
      <c r="T112" s="344"/>
      <c r="U112" s="372"/>
      <c r="V112" s="344"/>
      <c r="W112" s="344"/>
      <c r="X112" s="344"/>
      <c r="Y112" s="375"/>
      <c r="Z112" s="506"/>
      <c r="AA112" s="505"/>
      <c r="AB112" s="711"/>
      <c r="AC112" s="506"/>
      <c r="AD112" s="506"/>
      <c r="AE112" s="506"/>
      <c r="AF112" s="505"/>
      <c r="AG112" s="506"/>
      <c r="AH112" s="506"/>
      <c r="AI112" s="505"/>
      <c r="AJ112" s="506"/>
      <c r="AK112" s="506"/>
      <c r="AL112" s="506"/>
      <c r="AM112" s="505"/>
      <c r="AN112" s="506"/>
      <c r="AO112" s="506"/>
      <c r="AP112" s="344"/>
      <c r="AQ112" s="344"/>
      <c r="AR112" s="344"/>
      <c r="AS112" s="344"/>
      <c r="AV112" s="65"/>
      <c r="AW112" s="65"/>
    </row>
    <row r="113" spans="1:49" hidden="1" x14ac:dyDescent="0.3">
      <c r="A113" s="195">
        <f t="shared" si="3"/>
        <v>42157</v>
      </c>
      <c r="B113" s="345"/>
      <c r="C113" s="345"/>
      <c r="D113" s="345"/>
      <c r="E113" s="345"/>
      <c r="F113" s="345"/>
      <c r="G113" s="345"/>
      <c r="H113" s="345"/>
      <c r="I113" s="370"/>
      <c r="J113" s="345"/>
      <c r="K113" s="345"/>
      <c r="L113" s="345"/>
      <c r="M113" s="345"/>
      <c r="N113" s="345"/>
      <c r="O113" s="345"/>
      <c r="P113" s="345"/>
      <c r="Q113" s="370"/>
      <c r="R113" s="345"/>
      <c r="S113" s="345"/>
      <c r="T113" s="345"/>
      <c r="U113" s="370"/>
      <c r="V113" s="345"/>
      <c r="W113" s="345"/>
      <c r="X113" s="345"/>
      <c r="Y113" s="375"/>
      <c r="Z113" s="506"/>
      <c r="AA113" s="505"/>
      <c r="AB113" s="711"/>
      <c r="AC113" s="506"/>
      <c r="AD113" s="506"/>
      <c r="AE113" s="506"/>
      <c r="AF113" s="505"/>
      <c r="AG113" s="506"/>
      <c r="AH113" s="506"/>
      <c r="AI113" s="505"/>
      <c r="AJ113" s="506"/>
      <c r="AK113" s="506"/>
      <c r="AL113" s="506"/>
      <c r="AM113" s="505"/>
      <c r="AN113" s="506"/>
      <c r="AO113" s="506"/>
      <c r="AP113" s="345"/>
      <c r="AQ113" s="345"/>
      <c r="AR113" s="345"/>
      <c r="AS113" s="345"/>
      <c r="AV113" s="65"/>
      <c r="AW113" s="65"/>
    </row>
    <row r="114" spans="1:49" hidden="1" x14ac:dyDescent="0.3">
      <c r="A114" s="195">
        <f t="shared" si="3"/>
        <v>42158</v>
      </c>
      <c r="B114" s="345"/>
      <c r="C114" s="611">
        <v>2</v>
      </c>
      <c r="D114" s="345"/>
      <c r="E114" s="345"/>
      <c r="F114" s="345"/>
      <c r="G114" s="345"/>
      <c r="H114" s="345"/>
      <c r="I114" s="370"/>
      <c r="J114" s="345"/>
      <c r="K114" s="345"/>
      <c r="L114" s="345"/>
      <c r="M114" s="345"/>
      <c r="N114" s="345"/>
      <c r="O114" s="345"/>
      <c r="P114" s="345"/>
      <c r="Q114" s="370"/>
      <c r="R114" s="345"/>
      <c r="S114" s="345"/>
      <c r="T114" s="345"/>
      <c r="U114" s="370"/>
      <c r="V114" s="345"/>
      <c r="W114" s="345"/>
      <c r="X114" s="345"/>
      <c r="Y114" s="375"/>
      <c r="Z114" s="506"/>
      <c r="AA114" s="505"/>
      <c r="AB114" s="711"/>
      <c r="AC114" s="506"/>
      <c r="AD114" s="506"/>
      <c r="AE114" s="506"/>
      <c r="AF114" s="505"/>
      <c r="AG114" s="506"/>
      <c r="AH114" s="506"/>
      <c r="AI114" s="505"/>
      <c r="AJ114" s="506"/>
      <c r="AK114" s="506"/>
      <c r="AL114" s="506"/>
      <c r="AM114" s="505"/>
      <c r="AN114" s="506"/>
      <c r="AO114" s="506"/>
      <c r="AP114" s="345"/>
      <c r="AQ114" s="345"/>
      <c r="AR114" s="345"/>
      <c r="AS114" s="345"/>
      <c r="AV114" s="65"/>
      <c r="AW114" s="65"/>
    </row>
    <row r="115" spans="1:49" hidden="1" x14ac:dyDescent="0.3">
      <c r="A115" s="195">
        <f t="shared" si="3"/>
        <v>42159</v>
      </c>
      <c r="B115" s="611">
        <v>8</v>
      </c>
      <c r="C115" s="345"/>
      <c r="D115" s="345"/>
      <c r="E115" s="345"/>
      <c r="F115" s="345"/>
      <c r="G115" s="345"/>
      <c r="H115" s="345"/>
      <c r="I115" s="370"/>
      <c r="J115" s="345"/>
      <c r="K115" s="345"/>
      <c r="L115" s="345"/>
      <c r="M115" s="345"/>
      <c r="N115" s="345"/>
      <c r="O115" s="345"/>
      <c r="P115" s="345"/>
      <c r="Q115" s="370"/>
      <c r="R115" s="345"/>
      <c r="S115" s="345"/>
      <c r="T115" s="345"/>
      <c r="U115" s="370"/>
      <c r="V115" s="345"/>
      <c r="W115" s="345"/>
      <c r="X115" s="345"/>
      <c r="Y115" s="375"/>
      <c r="Z115" s="506"/>
      <c r="AA115" s="505"/>
      <c r="AB115" s="711"/>
      <c r="AC115" s="506"/>
      <c r="AD115" s="506"/>
      <c r="AE115" s="506"/>
      <c r="AF115" s="505"/>
      <c r="AG115" s="506"/>
      <c r="AH115" s="506"/>
      <c r="AI115" s="505"/>
      <c r="AJ115" s="506"/>
      <c r="AK115" s="506"/>
      <c r="AL115" s="506"/>
      <c r="AM115" s="505"/>
      <c r="AN115" s="506"/>
      <c r="AO115" s="506"/>
      <c r="AP115" s="345"/>
      <c r="AQ115" s="345"/>
      <c r="AR115" s="345"/>
      <c r="AS115" s="345"/>
      <c r="AV115" s="65"/>
      <c r="AW115" s="65"/>
    </row>
    <row r="116" spans="1:49" hidden="1" x14ac:dyDescent="0.3">
      <c r="A116" s="195">
        <f t="shared" si="3"/>
        <v>42160</v>
      </c>
      <c r="B116" s="346"/>
      <c r="C116" s="346"/>
      <c r="D116" s="346"/>
      <c r="E116" s="346"/>
      <c r="F116" s="346"/>
      <c r="G116" s="346"/>
      <c r="H116" s="346"/>
      <c r="I116" s="371"/>
      <c r="J116" s="346"/>
      <c r="K116" s="346"/>
      <c r="L116" s="346"/>
      <c r="M116" s="346"/>
      <c r="N116" s="346"/>
      <c r="O116" s="346"/>
      <c r="P116" s="346"/>
      <c r="Q116" s="371"/>
      <c r="R116" s="346"/>
      <c r="S116" s="346"/>
      <c r="T116" s="346"/>
      <c r="U116" s="371"/>
      <c r="V116" s="346"/>
      <c r="W116" s="346"/>
      <c r="X116" s="346"/>
      <c r="Y116" s="349"/>
      <c r="Z116" s="507"/>
      <c r="AA116" s="508"/>
      <c r="AB116" s="712"/>
      <c r="AC116" s="507"/>
      <c r="AD116" s="507"/>
      <c r="AE116" s="507"/>
      <c r="AF116" s="508"/>
      <c r="AG116" s="507"/>
      <c r="AH116" s="507"/>
      <c r="AI116" s="508"/>
      <c r="AJ116" s="507"/>
      <c r="AK116" s="507"/>
      <c r="AL116" s="507"/>
      <c r="AM116" s="508"/>
      <c r="AN116" s="507"/>
      <c r="AO116" s="507"/>
      <c r="AP116" s="346"/>
      <c r="AQ116" s="346"/>
      <c r="AR116" s="346"/>
      <c r="AS116" s="346"/>
      <c r="AV116" s="65"/>
      <c r="AW116" s="65"/>
    </row>
    <row r="117" spans="1:49" hidden="1" x14ac:dyDescent="0.3">
      <c r="A117" s="195">
        <f>A116+3</f>
        <v>42163</v>
      </c>
      <c r="B117" s="344"/>
      <c r="C117" s="344"/>
      <c r="D117" s="344"/>
      <c r="E117" s="369"/>
      <c r="F117" s="344"/>
      <c r="G117" s="344"/>
      <c r="H117" s="344"/>
      <c r="I117" s="372"/>
      <c r="J117" s="344"/>
      <c r="K117" s="344"/>
      <c r="L117" s="344"/>
      <c r="M117" s="369"/>
      <c r="N117" s="344"/>
      <c r="O117" s="344"/>
      <c r="P117" s="344"/>
      <c r="Q117" s="372"/>
      <c r="R117" s="344"/>
      <c r="S117" s="344"/>
      <c r="T117" s="344"/>
      <c r="U117" s="372"/>
      <c r="V117" s="344"/>
      <c r="W117" s="344"/>
      <c r="X117" s="344"/>
      <c r="Y117" s="613">
        <v>8</v>
      </c>
      <c r="Z117" s="506"/>
      <c r="AA117" s="505"/>
      <c r="AB117" s="711"/>
      <c r="AC117" s="506"/>
      <c r="AD117" s="506"/>
      <c r="AE117" s="506"/>
      <c r="AF117" s="505"/>
      <c r="AG117" s="506"/>
      <c r="AH117" s="506"/>
      <c r="AI117" s="505"/>
      <c r="AJ117" s="506"/>
      <c r="AK117" s="506"/>
      <c r="AL117" s="506"/>
      <c r="AM117" s="505"/>
      <c r="AN117" s="506"/>
      <c r="AO117" s="506"/>
      <c r="AP117" s="344"/>
      <c r="AQ117" s="344"/>
      <c r="AR117" s="344"/>
      <c r="AS117" s="344"/>
      <c r="AV117" s="65"/>
      <c r="AW117" s="65"/>
    </row>
    <row r="118" spans="1:49" hidden="1" x14ac:dyDescent="0.3">
      <c r="A118" s="195">
        <f>A117+1</f>
        <v>42164</v>
      </c>
      <c r="B118" s="345"/>
      <c r="C118" s="345"/>
      <c r="D118" s="345"/>
      <c r="E118" s="345"/>
      <c r="F118" s="345"/>
      <c r="G118" s="345"/>
      <c r="H118" s="611">
        <v>0.25</v>
      </c>
      <c r="I118" s="370"/>
      <c r="J118" s="345"/>
      <c r="K118" s="345"/>
      <c r="L118" s="345"/>
      <c r="M118" s="345"/>
      <c r="N118" s="345"/>
      <c r="O118" s="345"/>
      <c r="P118" s="345"/>
      <c r="Q118" s="370"/>
      <c r="R118" s="345"/>
      <c r="S118" s="345"/>
      <c r="T118" s="345"/>
      <c r="U118" s="370"/>
      <c r="V118" s="345"/>
      <c r="W118" s="345"/>
      <c r="X118" s="345"/>
      <c r="Y118" s="613">
        <v>8</v>
      </c>
      <c r="Z118" s="506"/>
      <c r="AA118" s="505"/>
      <c r="AB118" s="711"/>
      <c r="AC118" s="506"/>
      <c r="AD118" s="506"/>
      <c r="AE118" s="506"/>
      <c r="AF118" s="505"/>
      <c r="AG118" s="506"/>
      <c r="AH118" s="506"/>
      <c r="AI118" s="505"/>
      <c r="AJ118" s="506"/>
      <c r="AK118" s="506"/>
      <c r="AL118" s="506"/>
      <c r="AM118" s="505"/>
      <c r="AN118" s="506"/>
      <c r="AO118" s="506"/>
      <c r="AP118" s="345"/>
      <c r="AQ118" s="345"/>
      <c r="AR118" s="345"/>
      <c r="AS118" s="345"/>
      <c r="AV118" s="65"/>
      <c r="AW118" s="65"/>
    </row>
    <row r="119" spans="1:49" hidden="1" x14ac:dyDescent="0.3">
      <c r="A119" s="195">
        <f t="shared" si="3"/>
        <v>42165</v>
      </c>
      <c r="B119" s="345"/>
      <c r="C119" s="345"/>
      <c r="D119" s="345"/>
      <c r="E119" s="345"/>
      <c r="F119" s="345"/>
      <c r="G119" s="345"/>
      <c r="H119" s="345"/>
      <c r="I119" s="370"/>
      <c r="J119" s="345"/>
      <c r="K119" s="345"/>
      <c r="L119" s="345"/>
      <c r="M119" s="345"/>
      <c r="N119" s="345"/>
      <c r="O119" s="345"/>
      <c r="P119" s="345"/>
      <c r="Q119" s="370"/>
      <c r="R119" s="345"/>
      <c r="S119" s="345"/>
      <c r="T119" s="345"/>
      <c r="U119" s="370"/>
      <c r="V119" s="345"/>
      <c r="W119" s="345"/>
      <c r="X119" s="345"/>
      <c r="Y119" s="613">
        <v>8</v>
      </c>
      <c r="Z119" s="506"/>
      <c r="AA119" s="505"/>
      <c r="AB119" s="711"/>
      <c r="AC119" s="506"/>
      <c r="AD119" s="506"/>
      <c r="AE119" s="506"/>
      <c r="AF119" s="505"/>
      <c r="AG119" s="506"/>
      <c r="AH119" s="506"/>
      <c r="AI119" s="505"/>
      <c r="AJ119" s="506"/>
      <c r="AK119" s="506"/>
      <c r="AL119" s="506"/>
      <c r="AM119" s="505"/>
      <c r="AN119" s="506"/>
      <c r="AO119" s="506"/>
      <c r="AP119" s="345"/>
      <c r="AQ119" s="345"/>
      <c r="AR119" s="345"/>
      <c r="AS119" s="345"/>
      <c r="AV119" s="65"/>
      <c r="AW119" s="65"/>
    </row>
    <row r="120" spans="1:49" hidden="1" x14ac:dyDescent="0.3">
      <c r="A120" s="195">
        <f t="shared" si="3"/>
        <v>42166</v>
      </c>
      <c r="B120" s="345"/>
      <c r="C120" s="345"/>
      <c r="D120" s="345"/>
      <c r="E120" s="345"/>
      <c r="F120" s="345"/>
      <c r="G120" s="345"/>
      <c r="H120" s="345"/>
      <c r="I120" s="370"/>
      <c r="J120" s="345"/>
      <c r="K120" s="345"/>
      <c r="L120" s="345"/>
      <c r="M120" s="345"/>
      <c r="N120" s="345"/>
      <c r="O120" s="345"/>
      <c r="P120" s="345"/>
      <c r="Q120" s="370"/>
      <c r="R120" s="345"/>
      <c r="S120" s="345"/>
      <c r="T120" s="345"/>
      <c r="U120" s="370"/>
      <c r="V120" s="345"/>
      <c r="W120" s="345"/>
      <c r="X120" s="345"/>
      <c r="Y120" s="613">
        <v>8</v>
      </c>
      <c r="Z120" s="506"/>
      <c r="AA120" s="505"/>
      <c r="AB120" s="711"/>
      <c r="AC120" s="506"/>
      <c r="AD120" s="506"/>
      <c r="AE120" s="506"/>
      <c r="AF120" s="505"/>
      <c r="AG120" s="506"/>
      <c r="AH120" s="506"/>
      <c r="AI120" s="505"/>
      <c r="AJ120" s="506"/>
      <c r="AK120" s="506"/>
      <c r="AL120" s="506"/>
      <c r="AM120" s="505"/>
      <c r="AN120" s="506"/>
      <c r="AO120" s="506"/>
      <c r="AP120" s="345"/>
      <c r="AQ120" s="345"/>
      <c r="AR120" s="345"/>
      <c r="AS120" s="345"/>
      <c r="AV120" s="65"/>
      <c r="AW120" s="65"/>
    </row>
    <row r="121" spans="1:49" hidden="1" x14ac:dyDescent="0.3">
      <c r="A121" s="195">
        <f t="shared" si="3"/>
        <v>42167</v>
      </c>
      <c r="B121" s="346"/>
      <c r="C121" s="346"/>
      <c r="D121" s="346"/>
      <c r="E121" s="346"/>
      <c r="F121" s="346"/>
      <c r="G121" s="346"/>
      <c r="H121" s="346"/>
      <c r="I121" s="628">
        <v>8</v>
      </c>
      <c r="J121" s="346"/>
      <c r="K121" s="346"/>
      <c r="L121" s="346"/>
      <c r="M121" s="346"/>
      <c r="N121" s="346"/>
      <c r="O121" s="346"/>
      <c r="P121" s="346"/>
      <c r="Q121" s="371"/>
      <c r="R121" s="346"/>
      <c r="S121" s="346"/>
      <c r="T121" s="346"/>
      <c r="U121" s="371"/>
      <c r="V121" s="346"/>
      <c r="W121" s="346"/>
      <c r="X121" s="346"/>
      <c r="Y121" s="629">
        <v>8</v>
      </c>
      <c r="Z121" s="507"/>
      <c r="AA121" s="508"/>
      <c r="AB121" s="712"/>
      <c r="AC121" s="507"/>
      <c r="AD121" s="507"/>
      <c r="AE121" s="507"/>
      <c r="AF121" s="508"/>
      <c r="AG121" s="507"/>
      <c r="AH121" s="507"/>
      <c r="AI121" s="508"/>
      <c r="AJ121" s="507"/>
      <c r="AK121" s="507"/>
      <c r="AL121" s="507"/>
      <c r="AM121" s="508"/>
      <c r="AN121" s="507"/>
      <c r="AO121" s="507"/>
      <c r="AP121" s="346"/>
      <c r="AQ121" s="346"/>
      <c r="AR121" s="346"/>
      <c r="AS121" s="346"/>
      <c r="AV121" s="65"/>
      <c r="AW121" s="65"/>
    </row>
    <row r="122" spans="1:49" hidden="1" x14ac:dyDescent="0.3">
      <c r="A122" s="195">
        <f>A121+3</f>
        <v>42170</v>
      </c>
      <c r="B122" s="344"/>
      <c r="C122" s="344"/>
      <c r="D122" s="344"/>
      <c r="E122" s="369"/>
      <c r="F122" s="344"/>
      <c r="G122" s="344"/>
      <c r="H122" s="344"/>
      <c r="I122" s="372"/>
      <c r="J122" s="344"/>
      <c r="K122" s="344"/>
      <c r="L122" s="344"/>
      <c r="M122" s="369"/>
      <c r="N122" s="344"/>
      <c r="O122" s="344"/>
      <c r="P122" s="344"/>
      <c r="Q122" s="372"/>
      <c r="R122" s="344"/>
      <c r="S122" s="344"/>
      <c r="T122" s="344"/>
      <c r="U122" s="372"/>
      <c r="V122" s="344"/>
      <c r="W122" s="344"/>
      <c r="X122" s="344"/>
      <c r="Y122" s="375"/>
      <c r="Z122" s="506"/>
      <c r="AA122" s="505"/>
      <c r="AB122" s="711"/>
      <c r="AC122" s="506"/>
      <c r="AD122" s="506"/>
      <c r="AE122" s="506"/>
      <c r="AF122" s="505"/>
      <c r="AG122" s="506"/>
      <c r="AH122" s="506"/>
      <c r="AI122" s="505"/>
      <c r="AJ122" s="506"/>
      <c r="AK122" s="506"/>
      <c r="AL122" s="506"/>
      <c r="AM122" s="505"/>
      <c r="AN122" s="506"/>
      <c r="AO122" s="506"/>
      <c r="AP122" s="344"/>
      <c r="AQ122" s="344"/>
      <c r="AR122" s="344"/>
      <c r="AS122" s="344"/>
      <c r="AV122" s="65"/>
      <c r="AW122" s="65"/>
    </row>
    <row r="123" spans="1:49" hidden="1" x14ac:dyDescent="0.3">
      <c r="A123" s="195">
        <f t="shared" si="3"/>
        <v>42171</v>
      </c>
      <c r="B123" s="345"/>
      <c r="C123" s="345"/>
      <c r="D123" s="345"/>
      <c r="E123" s="345"/>
      <c r="F123" s="345"/>
      <c r="G123" s="345"/>
      <c r="H123" s="345"/>
      <c r="I123" s="370"/>
      <c r="J123" s="345"/>
      <c r="K123" s="345"/>
      <c r="L123" s="345"/>
      <c r="M123" s="345"/>
      <c r="N123" s="345"/>
      <c r="O123" s="345"/>
      <c r="P123" s="345"/>
      <c r="Q123" s="370"/>
      <c r="R123" s="345"/>
      <c r="S123" s="345"/>
      <c r="T123" s="345"/>
      <c r="U123" s="370"/>
      <c r="V123" s="345"/>
      <c r="W123" s="345"/>
      <c r="X123" s="345">
        <v>0.25</v>
      </c>
      <c r="Y123" s="375"/>
      <c r="Z123" s="506"/>
      <c r="AA123" s="505"/>
      <c r="AB123" s="711"/>
      <c r="AC123" s="506"/>
      <c r="AD123" s="506"/>
      <c r="AE123" s="506"/>
      <c r="AF123" s="505"/>
      <c r="AG123" s="506"/>
      <c r="AH123" s="506"/>
      <c r="AI123" s="505"/>
      <c r="AJ123" s="506">
        <v>0.25</v>
      </c>
      <c r="AK123" s="506"/>
      <c r="AL123" s="506"/>
      <c r="AM123" s="505"/>
      <c r="AN123" s="506"/>
      <c r="AO123" s="506"/>
      <c r="AP123" s="345"/>
      <c r="AQ123" s="345"/>
      <c r="AR123" s="345"/>
      <c r="AS123" s="345"/>
      <c r="AV123" s="65"/>
      <c r="AW123" s="65"/>
    </row>
    <row r="124" spans="1:49" hidden="1" x14ac:dyDescent="0.3">
      <c r="A124" s="195">
        <f t="shared" si="3"/>
        <v>42172</v>
      </c>
      <c r="B124" s="345"/>
      <c r="C124" s="345"/>
      <c r="D124" s="345"/>
      <c r="E124" s="345"/>
      <c r="F124" s="345"/>
      <c r="G124" s="345"/>
      <c r="H124" s="345"/>
      <c r="I124" s="370"/>
      <c r="J124" s="345"/>
      <c r="K124" s="345"/>
      <c r="L124" s="345"/>
      <c r="M124" s="345"/>
      <c r="N124" s="345"/>
      <c r="O124" s="345"/>
      <c r="P124" s="345"/>
      <c r="Q124" s="370"/>
      <c r="R124" s="345"/>
      <c r="S124" s="345"/>
      <c r="T124" s="345"/>
      <c r="U124" s="370"/>
      <c r="V124" s="345"/>
      <c r="W124" s="345"/>
      <c r="X124" s="345"/>
      <c r="Y124" s="375"/>
      <c r="Z124" s="506"/>
      <c r="AA124" s="505"/>
      <c r="AB124" s="711"/>
      <c r="AC124" s="506"/>
      <c r="AD124" s="506"/>
      <c r="AE124" s="506"/>
      <c r="AF124" s="505"/>
      <c r="AG124" s="506"/>
      <c r="AH124" s="506"/>
      <c r="AI124" s="505"/>
      <c r="AJ124" s="506"/>
      <c r="AK124" s="506"/>
      <c r="AL124" s="506"/>
      <c r="AM124" s="505"/>
      <c r="AN124" s="506"/>
      <c r="AO124" s="506"/>
      <c r="AP124" s="345"/>
      <c r="AQ124" s="345"/>
      <c r="AR124" s="345"/>
      <c r="AS124" s="345"/>
      <c r="AV124" s="65"/>
      <c r="AW124" s="65"/>
    </row>
    <row r="125" spans="1:49" hidden="1" x14ac:dyDescent="0.3">
      <c r="A125" s="195">
        <f t="shared" si="3"/>
        <v>42173</v>
      </c>
      <c r="B125" s="345"/>
      <c r="C125" s="345"/>
      <c r="D125" s="345"/>
      <c r="E125" s="345"/>
      <c r="F125" s="345"/>
      <c r="G125" s="345"/>
      <c r="H125" s="345"/>
      <c r="I125" s="370"/>
      <c r="J125" s="345"/>
      <c r="K125" s="345"/>
      <c r="L125" s="345"/>
      <c r="M125" s="345"/>
      <c r="N125" s="345"/>
      <c r="O125" s="345"/>
      <c r="P125" s="345"/>
      <c r="Q125" s="370"/>
      <c r="R125" s="345"/>
      <c r="S125" s="345"/>
      <c r="T125" s="345"/>
      <c r="U125" s="370"/>
      <c r="V125" s="345"/>
      <c r="W125" s="345"/>
      <c r="X125" s="345"/>
      <c r="Y125" s="375"/>
      <c r="Z125" s="506"/>
      <c r="AA125" s="505"/>
      <c r="AB125" s="711"/>
      <c r="AC125" s="506"/>
      <c r="AD125" s="506"/>
      <c r="AE125" s="506"/>
      <c r="AF125" s="505"/>
      <c r="AG125" s="506"/>
      <c r="AH125" s="506"/>
      <c r="AI125" s="505"/>
      <c r="AJ125" s="506"/>
      <c r="AK125" s="506"/>
      <c r="AL125" s="506"/>
      <c r="AM125" s="505"/>
      <c r="AN125" s="506"/>
      <c r="AO125" s="506"/>
      <c r="AP125" s="345"/>
      <c r="AQ125" s="345"/>
      <c r="AR125" s="345"/>
      <c r="AS125" s="345"/>
      <c r="AV125" s="65"/>
      <c r="AW125" s="65"/>
    </row>
    <row r="126" spans="1:49" hidden="1" x14ac:dyDescent="0.3">
      <c r="A126" s="195">
        <f t="shared" si="3"/>
        <v>42174</v>
      </c>
      <c r="B126" s="346"/>
      <c r="C126" s="346"/>
      <c r="D126" s="346"/>
      <c r="E126" s="346"/>
      <c r="F126" s="346"/>
      <c r="G126" s="346"/>
      <c r="H126" s="346"/>
      <c r="I126" s="371"/>
      <c r="J126" s="346"/>
      <c r="K126" s="346"/>
      <c r="L126" s="346"/>
      <c r="M126" s="346"/>
      <c r="N126" s="346"/>
      <c r="O126" s="346"/>
      <c r="P126" s="346"/>
      <c r="Q126" s="371"/>
      <c r="R126" s="346"/>
      <c r="S126" s="346"/>
      <c r="T126" s="346"/>
      <c r="U126" s="371"/>
      <c r="V126" s="346"/>
      <c r="W126" s="346"/>
      <c r="X126" s="346"/>
      <c r="Y126" s="349"/>
      <c r="Z126" s="507"/>
      <c r="AA126" s="508"/>
      <c r="AB126" s="712"/>
      <c r="AC126" s="507"/>
      <c r="AD126" s="507"/>
      <c r="AE126" s="507"/>
      <c r="AF126" s="508"/>
      <c r="AG126" s="507"/>
      <c r="AH126" s="507"/>
      <c r="AI126" s="508"/>
      <c r="AJ126" s="507"/>
      <c r="AK126" s="507"/>
      <c r="AL126" s="507"/>
      <c r="AM126" s="508"/>
      <c r="AN126" s="507"/>
      <c r="AO126" s="507"/>
      <c r="AP126" s="346"/>
      <c r="AQ126" s="346"/>
      <c r="AR126" s="346"/>
      <c r="AS126" s="346"/>
      <c r="AV126" s="65"/>
      <c r="AW126" s="65"/>
    </row>
    <row r="127" spans="1:49" hidden="1" x14ac:dyDescent="0.3">
      <c r="A127" s="195">
        <f>A126+3</f>
        <v>42177</v>
      </c>
      <c r="B127" s="344"/>
      <c r="C127" s="344"/>
      <c r="D127" s="344"/>
      <c r="E127" s="369"/>
      <c r="F127" s="344"/>
      <c r="G127" s="344"/>
      <c r="H127" s="344"/>
      <c r="I127" s="372"/>
      <c r="J127" s="344"/>
      <c r="K127" s="344"/>
      <c r="L127" s="344"/>
      <c r="M127" s="369"/>
      <c r="N127" s="344"/>
      <c r="O127" s="344"/>
      <c r="P127" s="344"/>
      <c r="Q127" s="372"/>
      <c r="R127" s="344"/>
      <c r="S127" s="344"/>
      <c r="T127" s="344"/>
      <c r="U127" s="372"/>
      <c r="V127" s="344"/>
      <c r="W127" s="344"/>
      <c r="X127" s="344"/>
      <c r="Y127" s="375"/>
      <c r="Z127" s="506"/>
      <c r="AA127" s="505"/>
      <c r="AB127" s="711"/>
      <c r="AC127" s="506"/>
      <c r="AD127" s="506"/>
      <c r="AE127" s="506"/>
      <c r="AF127" s="505"/>
      <c r="AG127" s="506"/>
      <c r="AH127" s="506"/>
      <c r="AI127" s="505"/>
      <c r="AJ127" s="506"/>
      <c r="AK127" s="506"/>
      <c r="AL127" s="506"/>
      <c r="AM127" s="505"/>
      <c r="AN127" s="506"/>
      <c r="AO127" s="506"/>
      <c r="AP127" s="344"/>
      <c r="AQ127" s="344"/>
      <c r="AR127" s="344"/>
      <c r="AS127" s="344"/>
      <c r="AV127" s="65"/>
      <c r="AW127" s="65"/>
    </row>
    <row r="128" spans="1:49" hidden="1" x14ac:dyDescent="0.3">
      <c r="A128" s="195">
        <f>A127+1</f>
        <v>42178</v>
      </c>
      <c r="B128" s="345"/>
      <c r="C128" s="345"/>
      <c r="D128" s="345"/>
      <c r="E128" s="345"/>
      <c r="F128" s="345"/>
      <c r="G128" s="345"/>
      <c r="H128" s="345"/>
      <c r="I128" s="370"/>
      <c r="J128" s="345"/>
      <c r="K128" s="345"/>
      <c r="L128" s="345"/>
      <c r="M128" s="345"/>
      <c r="N128" s="345"/>
      <c r="O128" s="345"/>
      <c r="P128" s="345"/>
      <c r="Q128" s="370"/>
      <c r="R128" s="345"/>
      <c r="S128" s="345"/>
      <c r="T128" s="345"/>
      <c r="U128" s="370"/>
      <c r="V128" s="345"/>
      <c r="W128" s="345"/>
      <c r="X128" s="345"/>
      <c r="Y128" s="375"/>
      <c r="Z128" s="506"/>
      <c r="AA128" s="505"/>
      <c r="AB128" s="711"/>
      <c r="AC128" s="506"/>
      <c r="AD128" s="506"/>
      <c r="AE128" s="506"/>
      <c r="AF128" s="505"/>
      <c r="AG128" s="506"/>
      <c r="AH128" s="506"/>
      <c r="AI128" s="505"/>
      <c r="AJ128" s="506"/>
      <c r="AK128" s="506"/>
      <c r="AL128" s="506"/>
      <c r="AM128" s="505"/>
      <c r="AN128" s="506"/>
      <c r="AO128" s="506"/>
      <c r="AP128" s="345"/>
      <c r="AQ128" s="345"/>
      <c r="AR128" s="345"/>
      <c r="AS128" s="345"/>
      <c r="AV128" s="65"/>
      <c r="AW128" s="65"/>
    </row>
    <row r="129" spans="1:49" hidden="1" x14ac:dyDescent="0.3">
      <c r="A129" s="195">
        <f t="shared" si="3"/>
        <v>42179</v>
      </c>
      <c r="B129" s="345"/>
      <c r="C129" s="345"/>
      <c r="D129" s="345"/>
      <c r="E129" s="345"/>
      <c r="F129" s="345"/>
      <c r="G129" s="345"/>
      <c r="H129" s="345"/>
      <c r="I129" s="370"/>
      <c r="J129" s="345"/>
      <c r="K129" s="345"/>
      <c r="L129" s="345"/>
      <c r="M129" s="345"/>
      <c r="N129" s="345"/>
      <c r="O129" s="345"/>
      <c r="P129" s="345"/>
      <c r="Q129" s="370"/>
      <c r="R129" s="345"/>
      <c r="S129" s="345"/>
      <c r="T129" s="345"/>
      <c r="U129" s="370"/>
      <c r="V129" s="345"/>
      <c r="W129" s="345"/>
      <c r="X129" s="345"/>
      <c r="Y129" s="375"/>
      <c r="Z129" s="506"/>
      <c r="AA129" s="505"/>
      <c r="AB129" s="711"/>
      <c r="AC129" s="506"/>
      <c r="AD129" s="506"/>
      <c r="AE129" s="506"/>
      <c r="AF129" s="505"/>
      <c r="AG129" s="506"/>
      <c r="AH129" s="506"/>
      <c r="AI129" s="505"/>
      <c r="AJ129" s="506"/>
      <c r="AK129" s="506"/>
      <c r="AL129" s="506"/>
      <c r="AM129" s="505"/>
      <c r="AN129" s="506"/>
      <c r="AO129" s="506"/>
      <c r="AP129" s="345"/>
      <c r="AQ129" s="345"/>
      <c r="AR129" s="345"/>
      <c r="AS129" s="345"/>
      <c r="AV129" s="65"/>
      <c r="AW129" s="65"/>
    </row>
    <row r="130" spans="1:49" hidden="1" x14ac:dyDescent="0.3">
      <c r="A130" s="195">
        <f t="shared" si="3"/>
        <v>42180</v>
      </c>
      <c r="B130" s="345"/>
      <c r="C130" s="345"/>
      <c r="D130" s="345"/>
      <c r="E130" s="345"/>
      <c r="F130" s="345"/>
      <c r="G130" s="345"/>
      <c r="H130" s="345"/>
      <c r="I130" s="370"/>
      <c r="J130" s="345"/>
      <c r="K130" s="345"/>
      <c r="L130" s="345"/>
      <c r="M130" s="345"/>
      <c r="N130" s="345"/>
      <c r="O130" s="345"/>
      <c r="P130" s="345"/>
      <c r="Q130" s="370"/>
      <c r="R130" s="345"/>
      <c r="S130" s="345"/>
      <c r="T130" s="345"/>
      <c r="U130" s="370"/>
      <c r="V130" s="345"/>
      <c r="W130" s="345"/>
      <c r="X130" s="345"/>
      <c r="Y130" s="375"/>
      <c r="Z130" s="506"/>
      <c r="AA130" s="505"/>
      <c r="AB130" s="711"/>
      <c r="AC130" s="506"/>
      <c r="AD130" s="506"/>
      <c r="AE130" s="506"/>
      <c r="AF130" s="505"/>
      <c r="AG130" s="506"/>
      <c r="AH130" s="506"/>
      <c r="AI130" s="505"/>
      <c r="AJ130" s="506"/>
      <c r="AK130" s="506"/>
      <c r="AL130" s="506"/>
      <c r="AM130" s="505"/>
      <c r="AN130" s="506"/>
      <c r="AO130" s="506"/>
      <c r="AP130" s="345"/>
      <c r="AQ130" s="345"/>
      <c r="AR130" s="345"/>
      <c r="AS130" s="345"/>
      <c r="AV130" s="65"/>
      <c r="AW130" s="65"/>
    </row>
    <row r="131" spans="1:49" hidden="1" x14ac:dyDescent="0.3">
      <c r="A131" s="195">
        <f t="shared" si="3"/>
        <v>42181</v>
      </c>
      <c r="B131" s="346"/>
      <c r="C131" s="346"/>
      <c r="D131" s="346"/>
      <c r="E131" s="346"/>
      <c r="F131" s="346"/>
      <c r="G131" s="346"/>
      <c r="H131" s="346"/>
      <c r="I131" s="371"/>
      <c r="J131" s="346"/>
      <c r="K131" s="346"/>
      <c r="L131" s="346"/>
      <c r="M131" s="346"/>
      <c r="N131" s="346"/>
      <c r="O131" s="346"/>
      <c r="P131" s="346"/>
      <c r="Q131" s="371"/>
      <c r="R131" s="346"/>
      <c r="S131" s="346"/>
      <c r="T131" s="346"/>
      <c r="U131" s="371"/>
      <c r="V131" s="346"/>
      <c r="W131" s="346"/>
      <c r="X131" s="346"/>
      <c r="Y131" s="349"/>
      <c r="Z131" s="507"/>
      <c r="AA131" s="508"/>
      <c r="AB131" s="712"/>
      <c r="AC131" s="507"/>
      <c r="AD131" s="507"/>
      <c r="AE131" s="507"/>
      <c r="AF131" s="508"/>
      <c r="AG131" s="507"/>
      <c r="AH131" s="507"/>
      <c r="AI131" s="508"/>
      <c r="AJ131" s="507"/>
      <c r="AK131" s="507"/>
      <c r="AL131" s="507"/>
      <c r="AM131" s="508"/>
      <c r="AN131" s="507"/>
      <c r="AO131" s="507"/>
      <c r="AP131" s="346"/>
      <c r="AQ131" s="346"/>
      <c r="AR131" s="346"/>
      <c r="AS131" s="346"/>
      <c r="AV131" s="65"/>
      <c r="AW131" s="65"/>
    </row>
    <row r="132" spans="1:49" hidden="1" x14ac:dyDescent="0.3">
      <c r="A132" s="195">
        <f>A131+3</f>
        <v>42184</v>
      </c>
      <c r="B132" s="344"/>
      <c r="C132" s="344"/>
      <c r="D132" s="344"/>
      <c r="E132" s="369"/>
      <c r="F132" s="344"/>
      <c r="G132" s="344"/>
      <c r="H132" s="344"/>
      <c r="I132" s="372"/>
      <c r="J132" s="344"/>
      <c r="K132" s="344"/>
      <c r="L132" s="344"/>
      <c r="M132" s="369"/>
      <c r="N132" s="344"/>
      <c r="O132" s="344"/>
      <c r="P132" s="344"/>
      <c r="Q132" s="372"/>
      <c r="R132" s="344"/>
      <c r="S132" s="344"/>
      <c r="T132" s="344"/>
      <c r="U132" s="372"/>
      <c r="V132" s="344"/>
      <c r="W132" s="344"/>
      <c r="X132" s="344"/>
      <c r="Y132" s="375"/>
      <c r="Z132" s="506"/>
      <c r="AA132" s="505"/>
      <c r="AB132" s="711"/>
      <c r="AC132" s="506"/>
      <c r="AD132" s="506"/>
      <c r="AE132" s="506"/>
      <c r="AF132" s="505"/>
      <c r="AG132" s="506"/>
      <c r="AH132" s="506"/>
      <c r="AI132" s="505"/>
      <c r="AJ132" s="506"/>
      <c r="AK132" s="506"/>
      <c r="AL132" s="506"/>
      <c r="AM132" s="505"/>
      <c r="AN132" s="506"/>
      <c r="AO132" s="506"/>
      <c r="AP132" s="344"/>
      <c r="AQ132" s="344"/>
      <c r="AR132" s="344"/>
      <c r="AS132" s="344"/>
      <c r="AV132" s="65"/>
      <c r="AW132" s="65"/>
    </row>
    <row r="133" spans="1:49" ht="13.5" hidden="1" thickBot="1" x14ac:dyDescent="0.35">
      <c r="A133" s="195">
        <f>A132+1</f>
        <v>42185</v>
      </c>
      <c r="B133" s="345"/>
      <c r="C133" s="345"/>
      <c r="D133" s="345"/>
      <c r="E133" s="345"/>
      <c r="F133" s="345"/>
      <c r="G133" s="345"/>
      <c r="H133" s="345"/>
      <c r="I133" s="370"/>
      <c r="J133" s="345"/>
      <c r="K133" s="345"/>
      <c r="L133" s="345"/>
      <c r="M133" s="345"/>
      <c r="N133" s="345"/>
      <c r="O133" s="345"/>
      <c r="P133" s="345"/>
      <c r="Q133" s="370"/>
      <c r="R133" s="345"/>
      <c r="S133" s="345"/>
      <c r="T133" s="345"/>
      <c r="U133" s="370"/>
      <c r="V133" s="345"/>
      <c r="W133" s="345"/>
      <c r="X133" s="345"/>
      <c r="Y133" s="375"/>
      <c r="Z133" s="506"/>
      <c r="AA133" s="505"/>
      <c r="AB133" s="711"/>
      <c r="AC133" s="506"/>
      <c r="AD133" s="506"/>
      <c r="AE133" s="506"/>
      <c r="AF133" s="505"/>
      <c r="AG133" s="506"/>
      <c r="AH133" s="506"/>
      <c r="AI133" s="505"/>
      <c r="AJ133" s="506"/>
      <c r="AK133" s="506"/>
      <c r="AL133" s="506"/>
      <c r="AM133" s="505"/>
      <c r="AN133" s="506"/>
      <c r="AO133" s="506"/>
      <c r="AP133" s="345"/>
      <c r="AQ133" s="345"/>
      <c r="AR133" s="345"/>
      <c r="AS133" s="345"/>
      <c r="AV133" s="65"/>
      <c r="AW133" s="65"/>
    </row>
    <row r="134" spans="1:49" s="521" customFormat="1" hidden="1" x14ac:dyDescent="0.3">
      <c r="A134" s="527" t="s">
        <v>93</v>
      </c>
      <c r="B134" s="516">
        <f t="shared" ref="B134:AO134" si="4">COUNT(B69:B133)</f>
        <v>1</v>
      </c>
      <c r="C134" s="516">
        <f t="shared" si="4"/>
        <v>2</v>
      </c>
      <c r="D134" s="516">
        <f t="shared" si="4"/>
        <v>2</v>
      </c>
      <c r="E134" s="516">
        <f t="shared" si="4"/>
        <v>0</v>
      </c>
      <c r="F134" s="516">
        <f t="shared" si="4"/>
        <v>1</v>
      </c>
      <c r="G134" s="516">
        <f t="shared" si="4"/>
        <v>0</v>
      </c>
      <c r="H134" s="516">
        <f t="shared" si="4"/>
        <v>2</v>
      </c>
      <c r="I134" s="517">
        <f t="shared" si="4"/>
        <v>1</v>
      </c>
      <c r="J134" s="516">
        <f t="shared" si="4"/>
        <v>0</v>
      </c>
      <c r="K134" s="516">
        <f t="shared" si="4"/>
        <v>0</v>
      </c>
      <c r="L134" s="516">
        <f t="shared" si="4"/>
        <v>0</v>
      </c>
      <c r="M134" s="516">
        <f t="shared" si="4"/>
        <v>0</v>
      </c>
      <c r="N134" s="516">
        <f t="shared" si="4"/>
        <v>0</v>
      </c>
      <c r="O134" s="516">
        <f t="shared" si="4"/>
        <v>0</v>
      </c>
      <c r="P134" s="516">
        <f t="shared" si="4"/>
        <v>0</v>
      </c>
      <c r="Q134" s="517">
        <f t="shared" si="4"/>
        <v>0</v>
      </c>
      <c r="R134" s="516">
        <f>COUNT(R69:R133)</f>
        <v>0</v>
      </c>
      <c r="S134" s="516">
        <f>COUNT(S69:S133)</f>
        <v>0</v>
      </c>
      <c r="T134" s="516">
        <f>COUNT(T69:T133)</f>
        <v>0</v>
      </c>
      <c r="U134" s="517">
        <f>COUNT(U69:U133)</f>
        <v>0</v>
      </c>
      <c r="V134" s="516">
        <f t="shared" si="4"/>
        <v>0</v>
      </c>
      <c r="W134" s="516">
        <f t="shared" si="4"/>
        <v>0</v>
      </c>
      <c r="X134" s="516">
        <f t="shared" si="4"/>
        <v>4</v>
      </c>
      <c r="Y134" s="518">
        <f t="shared" si="4"/>
        <v>6</v>
      </c>
      <c r="Z134" s="519">
        <f>COUNT(Z69:Z133)</f>
        <v>0</v>
      </c>
      <c r="AA134" s="520">
        <f>COUNT(AA69:AA133)</f>
        <v>0</v>
      </c>
      <c r="AB134" s="713">
        <f>COUNT(AB69:AB133)</f>
        <v>0</v>
      </c>
      <c r="AC134" s="519">
        <f>COUNT(AC69:AC133)</f>
        <v>0</v>
      </c>
      <c r="AD134" s="519">
        <f t="shared" si="4"/>
        <v>0</v>
      </c>
      <c r="AE134" s="519">
        <f t="shared" si="4"/>
        <v>0</v>
      </c>
      <c r="AF134" s="520">
        <f t="shared" si="4"/>
        <v>0</v>
      </c>
      <c r="AG134" s="519">
        <f t="shared" si="4"/>
        <v>0</v>
      </c>
      <c r="AH134" s="519">
        <f t="shared" si="4"/>
        <v>0</v>
      </c>
      <c r="AI134" s="520">
        <f t="shared" si="4"/>
        <v>0</v>
      </c>
      <c r="AJ134" s="519">
        <f t="shared" si="4"/>
        <v>1</v>
      </c>
      <c r="AK134" s="519">
        <f t="shared" si="4"/>
        <v>5</v>
      </c>
      <c r="AL134" s="519">
        <f t="shared" si="4"/>
        <v>0</v>
      </c>
      <c r="AM134" s="520">
        <f t="shared" si="4"/>
        <v>0</v>
      </c>
      <c r="AN134" s="519">
        <f t="shared" si="4"/>
        <v>0</v>
      </c>
      <c r="AO134" s="519">
        <f t="shared" si="4"/>
        <v>0</v>
      </c>
      <c r="AP134" s="516">
        <f>COUNT(AP69:AP133)</f>
        <v>0</v>
      </c>
      <c r="AQ134" s="516">
        <f>COUNT(AQ69:AQ133)</f>
        <v>0</v>
      </c>
      <c r="AR134" s="516">
        <f>COUNT(AR69:AR133)</f>
        <v>0</v>
      </c>
      <c r="AS134" s="516">
        <f>COUNT(AS69:AS133)</f>
        <v>0</v>
      </c>
    </row>
    <row r="135" spans="1:49" s="521" customFormat="1" hidden="1" x14ac:dyDescent="0.3">
      <c r="A135" s="527" t="s">
        <v>94</v>
      </c>
      <c r="B135" s="522">
        <f t="shared" ref="B135:AO135" si="5">SUM(B69:B133)</f>
        <v>8</v>
      </c>
      <c r="C135" s="522">
        <f t="shared" si="5"/>
        <v>4</v>
      </c>
      <c r="D135" s="522">
        <f t="shared" si="5"/>
        <v>0.75</v>
      </c>
      <c r="E135" s="522">
        <f t="shared" si="5"/>
        <v>0</v>
      </c>
      <c r="F135" s="522">
        <f t="shared" si="5"/>
        <v>8</v>
      </c>
      <c r="G135" s="522">
        <f t="shared" si="5"/>
        <v>0</v>
      </c>
      <c r="H135" s="522">
        <f t="shared" si="5"/>
        <v>0.5</v>
      </c>
      <c r="I135" s="523">
        <f t="shared" si="5"/>
        <v>8</v>
      </c>
      <c r="J135" s="522">
        <f t="shared" si="5"/>
        <v>0</v>
      </c>
      <c r="K135" s="522">
        <f t="shared" si="5"/>
        <v>0</v>
      </c>
      <c r="L135" s="522">
        <f t="shared" si="5"/>
        <v>0</v>
      </c>
      <c r="M135" s="522">
        <f t="shared" si="5"/>
        <v>0</v>
      </c>
      <c r="N135" s="522">
        <f t="shared" si="5"/>
        <v>0</v>
      </c>
      <c r="O135" s="522">
        <f t="shared" si="5"/>
        <v>0</v>
      </c>
      <c r="P135" s="522">
        <f t="shared" si="5"/>
        <v>0</v>
      </c>
      <c r="Q135" s="523">
        <f t="shared" si="5"/>
        <v>0</v>
      </c>
      <c r="R135" s="522">
        <f>SUM(R69:R133)</f>
        <v>0</v>
      </c>
      <c r="S135" s="522">
        <f>SUM(S69:S133)</f>
        <v>0</v>
      </c>
      <c r="T135" s="522">
        <f>SUM(T69:T133)</f>
        <v>0</v>
      </c>
      <c r="U135" s="523">
        <f>SUM(U69:U133)</f>
        <v>0</v>
      </c>
      <c r="V135" s="522">
        <f t="shared" si="5"/>
        <v>0</v>
      </c>
      <c r="W135" s="522">
        <f t="shared" si="5"/>
        <v>0</v>
      </c>
      <c r="X135" s="522">
        <f t="shared" si="5"/>
        <v>1.25</v>
      </c>
      <c r="Y135" s="522">
        <f t="shared" si="5"/>
        <v>48</v>
      </c>
      <c r="Z135" s="524">
        <f>SUM(Z69:Z133)</f>
        <v>0</v>
      </c>
      <c r="AA135" s="525">
        <f>SUM(AA69:AA133)</f>
        <v>0</v>
      </c>
      <c r="AB135" s="714">
        <f>SUM(AB69:AB133)</f>
        <v>0</v>
      </c>
      <c r="AC135" s="524">
        <f>SUM(AC69:AC133)</f>
        <v>0</v>
      </c>
      <c r="AD135" s="524">
        <f t="shared" si="5"/>
        <v>0</v>
      </c>
      <c r="AE135" s="524">
        <f t="shared" si="5"/>
        <v>0</v>
      </c>
      <c r="AF135" s="525">
        <f t="shared" si="5"/>
        <v>0</v>
      </c>
      <c r="AG135" s="524">
        <f t="shared" si="5"/>
        <v>0</v>
      </c>
      <c r="AH135" s="524">
        <f t="shared" si="5"/>
        <v>0</v>
      </c>
      <c r="AI135" s="525">
        <f t="shared" si="5"/>
        <v>0</v>
      </c>
      <c r="AJ135" s="524">
        <f t="shared" si="5"/>
        <v>0.25</v>
      </c>
      <c r="AK135" s="524">
        <f t="shared" si="5"/>
        <v>40</v>
      </c>
      <c r="AL135" s="524">
        <f t="shared" si="5"/>
        <v>0</v>
      </c>
      <c r="AM135" s="525">
        <f t="shared" si="5"/>
        <v>0</v>
      </c>
      <c r="AN135" s="524">
        <f t="shared" si="5"/>
        <v>0</v>
      </c>
      <c r="AO135" s="524">
        <f t="shared" si="5"/>
        <v>0</v>
      </c>
      <c r="AP135" s="522">
        <f>SUM(AP69:AP133)</f>
        <v>0</v>
      </c>
      <c r="AQ135" s="522">
        <f>SUM(AQ69:AQ133)</f>
        <v>0</v>
      </c>
      <c r="AR135" s="522">
        <f>SUM(AR69:AR133)</f>
        <v>0</v>
      </c>
      <c r="AS135" s="522">
        <f>SUM(AS69:AS133)</f>
        <v>0</v>
      </c>
    </row>
    <row r="136" spans="1:49" hidden="1" x14ac:dyDescent="0.3">
      <c r="A136" s="195">
        <f>A133+1</f>
        <v>42186</v>
      </c>
      <c r="B136" s="345"/>
      <c r="C136" s="345"/>
      <c r="D136" s="345"/>
      <c r="E136" s="345"/>
      <c r="F136" s="345"/>
      <c r="G136" s="345"/>
      <c r="H136" s="345"/>
      <c r="I136" s="370"/>
      <c r="J136" s="345"/>
      <c r="K136" s="345"/>
      <c r="L136" s="345"/>
      <c r="M136" s="345"/>
      <c r="N136" s="345"/>
      <c r="O136" s="345"/>
      <c r="P136" s="345"/>
      <c r="Q136" s="370"/>
      <c r="R136" s="345"/>
      <c r="S136" s="345"/>
      <c r="T136" s="345"/>
      <c r="U136" s="370"/>
      <c r="V136" s="345"/>
      <c r="W136" s="345"/>
      <c r="X136" s="345"/>
      <c r="Y136" s="375"/>
      <c r="Z136" s="506"/>
      <c r="AA136" s="505"/>
      <c r="AB136" s="711"/>
      <c r="AC136" s="506"/>
      <c r="AD136" s="506"/>
      <c r="AE136" s="506"/>
      <c r="AF136" s="505"/>
      <c r="AG136" s="506"/>
      <c r="AH136" s="506"/>
      <c r="AI136" s="505"/>
      <c r="AJ136" s="506"/>
      <c r="AK136" s="506"/>
      <c r="AL136" s="506"/>
      <c r="AM136" s="505"/>
      <c r="AN136" s="506"/>
      <c r="AO136" s="506"/>
      <c r="AP136" s="345"/>
      <c r="AQ136" s="345"/>
      <c r="AR136" s="345"/>
      <c r="AS136" s="345"/>
      <c r="AV136" s="65"/>
      <c r="AW136" s="65"/>
    </row>
    <row r="137" spans="1:49" hidden="1" x14ac:dyDescent="0.3">
      <c r="A137" s="195">
        <f t="shared" ref="A137:A198" si="6">A136+1</f>
        <v>42187</v>
      </c>
      <c r="B137" s="345"/>
      <c r="C137" s="345"/>
      <c r="D137" s="345"/>
      <c r="E137" s="345"/>
      <c r="F137" s="345"/>
      <c r="G137" s="345"/>
      <c r="H137" s="345"/>
      <c r="I137" s="370"/>
      <c r="J137" s="345"/>
      <c r="K137" s="345"/>
      <c r="L137" s="345"/>
      <c r="M137" s="345"/>
      <c r="N137" s="345"/>
      <c r="O137" s="345"/>
      <c r="P137" s="345"/>
      <c r="Q137" s="370"/>
      <c r="R137" s="345"/>
      <c r="S137" s="345"/>
      <c r="T137" s="345"/>
      <c r="U137" s="370"/>
      <c r="V137" s="345"/>
      <c r="W137" s="345"/>
      <c r="X137" s="345"/>
      <c r="Y137" s="375"/>
      <c r="Z137" s="506"/>
      <c r="AA137" s="505"/>
      <c r="AB137" s="711"/>
      <c r="AC137" s="506"/>
      <c r="AD137" s="506"/>
      <c r="AE137" s="506"/>
      <c r="AF137" s="505"/>
      <c r="AG137" s="506"/>
      <c r="AH137" s="506"/>
      <c r="AI137" s="505"/>
      <c r="AJ137" s="417">
        <v>0.25</v>
      </c>
      <c r="AK137" s="506"/>
      <c r="AL137" s="506"/>
      <c r="AM137" s="505"/>
      <c r="AN137" s="506"/>
      <c r="AO137" s="506"/>
      <c r="AP137" s="345"/>
      <c r="AQ137" s="345"/>
      <c r="AR137" s="345"/>
      <c r="AS137" s="345"/>
      <c r="AV137" s="65"/>
      <c r="AW137" s="65"/>
    </row>
    <row r="138" spans="1:49" hidden="1" x14ac:dyDescent="0.3">
      <c r="A138" s="195">
        <f t="shared" si="6"/>
        <v>42188</v>
      </c>
      <c r="B138" s="346"/>
      <c r="C138" s="346"/>
      <c r="D138" s="346"/>
      <c r="E138" s="346"/>
      <c r="F138" s="346"/>
      <c r="G138" s="346"/>
      <c r="H138" s="346"/>
      <c r="I138" s="371"/>
      <c r="J138" s="346"/>
      <c r="K138" s="346"/>
      <c r="L138" s="346"/>
      <c r="M138" s="346"/>
      <c r="N138" s="346"/>
      <c r="O138" s="346"/>
      <c r="P138" s="346"/>
      <c r="Q138" s="371"/>
      <c r="R138" s="346"/>
      <c r="S138" s="346"/>
      <c r="T138" s="346"/>
      <c r="U138" s="371"/>
      <c r="V138" s="346"/>
      <c r="W138" s="346"/>
      <c r="X138" s="346"/>
      <c r="Y138" s="349"/>
      <c r="Z138" s="507"/>
      <c r="AA138" s="508"/>
      <c r="AB138" s="712"/>
      <c r="AC138" s="507"/>
      <c r="AD138" s="507"/>
      <c r="AE138" s="507"/>
      <c r="AF138" s="508"/>
      <c r="AG138" s="507"/>
      <c r="AH138" s="507"/>
      <c r="AI138" s="508"/>
      <c r="AJ138" s="507"/>
      <c r="AK138" s="507"/>
      <c r="AL138" s="507"/>
      <c r="AM138" s="508"/>
      <c r="AN138" s="507"/>
      <c r="AO138" s="507"/>
      <c r="AP138" s="346"/>
      <c r="AQ138" s="346"/>
      <c r="AR138" s="346"/>
      <c r="AS138" s="346"/>
      <c r="AV138" s="65"/>
      <c r="AW138" s="65"/>
    </row>
    <row r="139" spans="1:49" hidden="1" x14ac:dyDescent="0.3">
      <c r="A139" s="195">
        <f>A138+3</f>
        <v>42191</v>
      </c>
      <c r="B139" s="344"/>
      <c r="C139" s="344"/>
      <c r="D139" s="344"/>
      <c r="E139" s="369"/>
      <c r="F139" s="344"/>
      <c r="G139" s="344"/>
      <c r="H139" s="344"/>
      <c r="I139" s="372"/>
      <c r="J139" s="344"/>
      <c r="K139" s="344"/>
      <c r="L139" s="344"/>
      <c r="M139" s="369"/>
      <c r="N139" s="344"/>
      <c r="O139" s="344"/>
      <c r="P139" s="344"/>
      <c r="Q139" s="372"/>
      <c r="R139" s="344"/>
      <c r="S139" s="344"/>
      <c r="T139" s="344"/>
      <c r="U139" s="372"/>
      <c r="V139" s="344"/>
      <c r="W139" s="344"/>
      <c r="X139" s="344"/>
      <c r="Y139" s="375"/>
      <c r="Z139" s="506"/>
      <c r="AA139" s="505"/>
      <c r="AB139" s="711"/>
      <c r="AC139" s="506"/>
      <c r="AD139" s="506"/>
      <c r="AE139" s="506"/>
      <c r="AF139" s="505"/>
      <c r="AG139" s="506"/>
      <c r="AH139" s="506"/>
      <c r="AI139" s="505"/>
      <c r="AJ139" s="506"/>
      <c r="AK139" s="506"/>
      <c r="AL139" s="506"/>
      <c r="AM139" s="505"/>
      <c r="AN139" s="506"/>
      <c r="AO139" s="506"/>
      <c r="AP139" s="344"/>
      <c r="AQ139" s="344"/>
      <c r="AR139" s="344"/>
      <c r="AS139" s="344"/>
      <c r="AV139" s="65"/>
      <c r="AW139" s="65"/>
    </row>
    <row r="140" spans="1:49" hidden="1" x14ac:dyDescent="0.3">
      <c r="A140" s="195">
        <f t="shared" si="6"/>
        <v>42192</v>
      </c>
      <c r="B140" s="345"/>
      <c r="C140" s="345"/>
      <c r="D140" s="345"/>
      <c r="E140" s="345"/>
      <c r="F140" s="345"/>
      <c r="G140" s="345"/>
      <c r="H140" s="345"/>
      <c r="I140" s="370"/>
      <c r="J140" s="345"/>
      <c r="K140" s="345"/>
      <c r="L140" s="345"/>
      <c r="M140" s="345"/>
      <c r="N140" s="345"/>
      <c r="O140" s="345"/>
      <c r="P140" s="345"/>
      <c r="Q140" s="370"/>
      <c r="R140" s="345"/>
      <c r="S140" s="345"/>
      <c r="T140" s="345"/>
      <c r="U140" s="370"/>
      <c r="V140" s="345"/>
      <c r="W140" s="345"/>
      <c r="X140" s="345"/>
      <c r="Y140" s="375"/>
      <c r="Z140" s="506"/>
      <c r="AA140" s="505"/>
      <c r="AB140" s="711"/>
      <c r="AC140" s="506"/>
      <c r="AD140" s="506"/>
      <c r="AE140" s="506"/>
      <c r="AF140" s="505"/>
      <c r="AG140" s="506"/>
      <c r="AH140" s="506"/>
      <c r="AI140" s="505"/>
      <c r="AJ140" s="506"/>
      <c r="AK140" s="506"/>
      <c r="AL140" s="506"/>
      <c r="AM140" s="505"/>
      <c r="AN140" s="506"/>
      <c r="AO140" s="506"/>
      <c r="AP140" s="345"/>
      <c r="AQ140" s="345"/>
      <c r="AR140" s="345"/>
      <c r="AS140" s="345"/>
      <c r="AV140" s="65"/>
      <c r="AW140" s="65"/>
    </row>
    <row r="141" spans="1:49" hidden="1" x14ac:dyDescent="0.3">
      <c r="A141" s="195">
        <f t="shared" si="6"/>
        <v>42193</v>
      </c>
      <c r="B141" s="345"/>
      <c r="C141" s="345"/>
      <c r="D141" s="345"/>
      <c r="E141" s="345"/>
      <c r="F141" s="345"/>
      <c r="G141" s="345"/>
      <c r="H141" s="345"/>
      <c r="I141" s="370"/>
      <c r="J141" s="345"/>
      <c r="K141" s="345"/>
      <c r="L141" s="345"/>
      <c r="M141" s="345"/>
      <c r="N141" s="345"/>
      <c r="O141" s="345"/>
      <c r="P141" s="345"/>
      <c r="Q141" s="370"/>
      <c r="R141" s="345"/>
      <c r="S141" s="345"/>
      <c r="T141" s="345"/>
      <c r="U141" s="370"/>
      <c r="V141" s="345"/>
      <c r="W141" s="345"/>
      <c r="X141" s="345"/>
      <c r="Y141" s="375"/>
      <c r="Z141" s="506"/>
      <c r="AA141" s="505"/>
      <c r="AB141" s="711"/>
      <c r="AC141" s="506"/>
      <c r="AD141" s="506"/>
      <c r="AE141" s="506"/>
      <c r="AF141" s="505"/>
      <c r="AG141" s="506"/>
      <c r="AH141" s="506"/>
      <c r="AI141" s="505"/>
      <c r="AJ141" s="506"/>
      <c r="AK141" s="506"/>
      <c r="AL141" s="506"/>
      <c r="AM141" s="505"/>
      <c r="AN141" s="506"/>
      <c r="AO141" s="506"/>
      <c r="AP141" s="345"/>
      <c r="AQ141" s="345"/>
      <c r="AR141" s="345"/>
      <c r="AS141" s="345"/>
      <c r="AV141" s="65"/>
      <c r="AW141" s="65"/>
    </row>
    <row r="142" spans="1:49" hidden="1" x14ac:dyDescent="0.3">
      <c r="A142" s="195">
        <f t="shared" si="6"/>
        <v>42194</v>
      </c>
      <c r="B142" s="345"/>
      <c r="C142" s="345"/>
      <c r="D142" s="345"/>
      <c r="E142" s="345"/>
      <c r="F142" s="345"/>
      <c r="G142" s="345"/>
      <c r="H142" s="345"/>
      <c r="I142" s="370"/>
      <c r="J142" s="345"/>
      <c r="K142" s="345"/>
      <c r="L142" s="345"/>
      <c r="M142" s="345"/>
      <c r="N142" s="345"/>
      <c r="O142" s="345"/>
      <c r="P142" s="345"/>
      <c r="Q142" s="370"/>
      <c r="R142" s="345"/>
      <c r="S142" s="345"/>
      <c r="T142" s="345"/>
      <c r="U142" s="370"/>
      <c r="V142" s="611">
        <v>8</v>
      </c>
      <c r="W142" s="345"/>
      <c r="X142" s="345"/>
      <c r="Y142" s="375"/>
      <c r="Z142" s="506"/>
      <c r="AA142" s="505"/>
      <c r="AB142" s="711"/>
      <c r="AC142" s="506"/>
      <c r="AD142" s="506"/>
      <c r="AE142" s="506"/>
      <c r="AF142" s="505"/>
      <c r="AG142" s="506"/>
      <c r="AH142" s="506"/>
      <c r="AI142" s="505"/>
      <c r="AJ142" s="506"/>
      <c r="AK142" s="506"/>
      <c r="AL142" s="506"/>
      <c r="AM142" s="505"/>
      <c r="AN142" s="506"/>
      <c r="AO142" s="506"/>
      <c r="AP142" s="345"/>
      <c r="AQ142" s="345"/>
      <c r="AR142" s="345"/>
      <c r="AS142" s="345"/>
      <c r="AV142" s="65"/>
      <c r="AW142" s="65"/>
    </row>
    <row r="143" spans="1:49" hidden="1" x14ac:dyDescent="0.3">
      <c r="A143" s="195">
        <f t="shared" si="6"/>
        <v>42195</v>
      </c>
      <c r="B143" s="346"/>
      <c r="C143" s="346"/>
      <c r="D143" s="346"/>
      <c r="E143" s="346"/>
      <c r="F143" s="346"/>
      <c r="G143" s="346"/>
      <c r="H143" s="346"/>
      <c r="I143" s="371"/>
      <c r="J143" s="346"/>
      <c r="K143" s="346"/>
      <c r="L143" s="346"/>
      <c r="M143" s="346"/>
      <c r="N143" s="346"/>
      <c r="O143" s="346"/>
      <c r="P143" s="346"/>
      <c r="Q143" s="371"/>
      <c r="R143" s="346"/>
      <c r="S143" s="346"/>
      <c r="T143" s="346"/>
      <c r="U143" s="371"/>
      <c r="V143" s="346"/>
      <c r="W143" s="346"/>
      <c r="X143" s="346"/>
      <c r="Y143" s="349"/>
      <c r="Z143" s="507"/>
      <c r="AA143" s="508"/>
      <c r="AB143" s="712"/>
      <c r="AC143" s="507"/>
      <c r="AD143" s="507"/>
      <c r="AE143" s="507"/>
      <c r="AF143" s="508"/>
      <c r="AG143" s="507"/>
      <c r="AH143" s="507"/>
      <c r="AI143" s="508"/>
      <c r="AJ143" s="507"/>
      <c r="AK143" s="507"/>
      <c r="AL143" s="507"/>
      <c r="AM143" s="508"/>
      <c r="AN143" s="507"/>
      <c r="AO143" s="507"/>
      <c r="AP143" s="346"/>
      <c r="AQ143" s="346"/>
      <c r="AR143" s="346"/>
      <c r="AS143" s="346"/>
      <c r="AV143" s="65"/>
      <c r="AW143" s="65"/>
    </row>
    <row r="144" spans="1:49" hidden="1" x14ac:dyDescent="0.3">
      <c r="A144" s="195">
        <f>A143+3</f>
        <v>42198</v>
      </c>
      <c r="B144" s="345"/>
      <c r="C144" s="345"/>
      <c r="D144" s="345"/>
      <c r="E144" s="345"/>
      <c r="F144" s="345"/>
      <c r="G144" s="345"/>
      <c r="H144" s="345"/>
      <c r="I144" s="370"/>
      <c r="J144" s="345"/>
      <c r="K144" s="345"/>
      <c r="L144" s="345"/>
      <c r="M144" s="345"/>
      <c r="N144" s="345"/>
      <c r="O144" s="345"/>
      <c r="P144" s="345"/>
      <c r="Q144" s="370"/>
      <c r="R144" s="345"/>
      <c r="S144" s="345"/>
      <c r="T144" s="345"/>
      <c r="U144" s="370"/>
      <c r="V144" s="345"/>
      <c r="W144" s="345"/>
      <c r="X144" s="345"/>
      <c r="Y144" s="375"/>
      <c r="Z144" s="506"/>
      <c r="AA144" s="505"/>
      <c r="AB144" s="711"/>
      <c r="AC144" s="506"/>
      <c r="AD144" s="506"/>
      <c r="AE144" s="506"/>
      <c r="AF144" s="505"/>
      <c r="AG144" s="506"/>
      <c r="AH144" s="506"/>
      <c r="AI144" s="505"/>
      <c r="AJ144" s="506"/>
      <c r="AK144" s="506"/>
      <c r="AL144" s="506"/>
      <c r="AM144" s="505"/>
      <c r="AN144" s="506"/>
      <c r="AO144" s="506"/>
      <c r="AP144" s="345"/>
      <c r="AQ144" s="345"/>
      <c r="AR144" s="345"/>
      <c r="AS144" s="345"/>
      <c r="AV144" s="65"/>
      <c r="AW144" s="65"/>
    </row>
    <row r="145" spans="1:49" hidden="1" x14ac:dyDescent="0.3">
      <c r="A145" s="195">
        <f t="shared" si="6"/>
        <v>42199</v>
      </c>
      <c r="B145" s="345"/>
      <c r="C145" s="345"/>
      <c r="D145" s="345"/>
      <c r="E145" s="345"/>
      <c r="F145" s="345"/>
      <c r="G145" s="345"/>
      <c r="H145" s="345"/>
      <c r="I145" s="370"/>
      <c r="J145" s="345"/>
      <c r="K145" s="345"/>
      <c r="L145" s="345"/>
      <c r="M145" s="345"/>
      <c r="N145" s="345"/>
      <c r="O145" s="345"/>
      <c r="P145" s="345"/>
      <c r="Q145" s="370"/>
      <c r="R145" s="345"/>
      <c r="S145" s="345"/>
      <c r="T145" s="345"/>
      <c r="U145" s="370"/>
      <c r="V145" s="345"/>
      <c r="W145" s="345"/>
      <c r="X145" s="345"/>
      <c r="Y145" s="375"/>
      <c r="Z145" s="506"/>
      <c r="AA145" s="505"/>
      <c r="AB145" s="711"/>
      <c r="AC145" s="506"/>
      <c r="AD145" s="506"/>
      <c r="AE145" s="506"/>
      <c r="AF145" s="505"/>
      <c r="AG145" s="506"/>
      <c r="AH145" s="506"/>
      <c r="AI145" s="505"/>
      <c r="AJ145" s="506"/>
      <c r="AK145" s="506"/>
      <c r="AL145" s="506"/>
      <c r="AM145" s="505"/>
      <c r="AN145" s="506"/>
      <c r="AO145" s="506"/>
      <c r="AP145" s="345"/>
      <c r="AQ145" s="345"/>
      <c r="AR145" s="345"/>
      <c r="AS145" s="345"/>
      <c r="AV145" s="65"/>
      <c r="AW145" s="65"/>
    </row>
    <row r="146" spans="1:49" hidden="1" x14ac:dyDescent="0.3">
      <c r="A146" s="195">
        <f t="shared" si="6"/>
        <v>42200</v>
      </c>
      <c r="B146" s="345"/>
      <c r="C146" s="345"/>
      <c r="D146" s="345"/>
      <c r="E146" s="345"/>
      <c r="F146" s="345"/>
      <c r="G146" s="345"/>
      <c r="H146" s="345"/>
      <c r="I146" s="370"/>
      <c r="J146" s="345"/>
      <c r="K146" s="345"/>
      <c r="L146" s="345"/>
      <c r="M146" s="345"/>
      <c r="N146" s="345"/>
      <c r="O146" s="345"/>
      <c r="P146" s="345"/>
      <c r="Q146" s="370"/>
      <c r="R146" s="345"/>
      <c r="S146" s="345"/>
      <c r="T146" s="345"/>
      <c r="U146" s="370"/>
      <c r="V146" s="345"/>
      <c r="W146" s="345"/>
      <c r="X146" s="345"/>
      <c r="Y146" s="375"/>
      <c r="Z146" s="506"/>
      <c r="AA146" s="505"/>
      <c r="AB146" s="711"/>
      <c r="AC146" s="506"/>
      <c r="AD146" s="506"/>
      <c r="AE146" s="506"/>
      <c r="AF146" s="505"/>
      <c r="AG146" s="506"/>
      <c r="AH146" s="506"/>
      <c r="AI146" s="505"/>
      <c r="AJ146" s="506"/>
      <c r="AK146" s="506"/>
      <c r="AL146" s="506"/>
      <c r="AM146" s="505"/>
      <c r="AN146" s="506"/>
      <c r="AO146" s="506"/>
      <c r="AP146" s="345"/>
      <c r="AQ146" s="345"/>
      <c r="AR146" s="345"/>
      <c r="AS146" s="345"/>
      <c r="AV146" s="65"/>
      <c r="AW146" s="65"/>
    </row>
    <row r="147" spans="1:49" hidden="1" x14ac:dyDescent="0.3">
      <c r="A147" s="195">
        <f t="shared" si="6"/>
        <v>42201</v>
      </c>
      <c r="B147" s="345"/>
      <c r="C147" s="345"/>
      <c r="D147" s="345"/>
      <c r="E147" s="345"/>
      <c r="F147" s="345"/>
      <c r="G147" s="345"/>
      <c r="H147" s="345"/>
      <c r="I147" s="370"/>
      <c r="J147" s="345"/>
      <c r="K147" s="345"/>
      <c r="L147" s="345"/>
      <c r="M147" s="345"/>
      <c r="N147" s="345"/>
      <c r="O147" s="345"/>
      <c r="P147" s="345"/>
      <c r="Q147" s="370"/>
      <c r="R147" s="345"/>
      <c r="S147" s="345"/>
      <c r="T147" s="345"/>
      <c r="U147" s="370"/>
      <c r="V147" s="345"/>
      <c r="W147" s="345"/>
      <c r="X147" s="345"/>
      <c r="Y147" s="375"/>
      <c r="Z147" s="506"/>
      <c r="AA147" s="505"/>
      <c r="AB147" s="711"/>
      <c r="AC147" s="506"/>
      <c r="AD147" s="506"/>
      <c r="AE147" s="506"/>
      <c r="AF147" s="505"/>
      <c r="AG147" s="506"/>
      <c r="AH147" s="506"/>
      <c r="AI147" s="505"/>
      <c r="AJ147" s="506"/>
      <c r="AK147" s="506"/>
      <c r="AL147" s="506"/>
      <c r="AM147" s="505"/>
      <c r="AN147" s="506"/>
      <c r="AO147" s="506"/>
      <c r="AP147" s="345"/>
      <c r="AQ147" s="345"/>
      <c r="AR147" s="345"/>
      <c r="AS147" s="345"/>
      <c r="AV147" s="65"/>
      <c r="AW147" s="65"/>
    </row>
    <row r="148" spans="1:49" hidden="1" x14ac:dyDescent="0.3">
      <c r="A148" s="195">
        <f t="shared" si="6"/>
        <v>42202</v>
      </c>
      <c r="B148" s="346"/>
      <c r="C148" s="346"/>
      <c r="D148" s="346"/>
      <c r="E148" s="346"/>
      <c r="F148" s="346"/>
      <c r="G148" s="346"/>
      <c r="H148" s="346"/>
      <c r="I148" s="371"/>
      <c r="J148" s="346"/>
      <c r="K148" s="346"/>
      <c r="L148" s="346"/>
      <c r="M148" s="346"/>
      <c r="N148" s="346"/>
      <c r="O148" s="346"/>
      <c r="P148" s="346"/>
      <c r="Q148" s="371"/>
      <c r="R148" s="346"/>
      <c r="S148" s="346"/>
      <c r="T148" s="346"/>
      <c r="U148" s="371"/>
      <c r="V148" s="346"/>
      <c r="W148" s="346"/>
      <c r="X148" s="346"/>
      <c r="Y148" s="349"/>
      <c r="Z148" s="507"/>
      <c r="AA148" s="508"/>
      <c r="AB148" s="712"/>
      <c r="AC148" s="507"/>
      <c r="AD148" s="507"/>
      <c r="AE148" s="507"/>
      <c r="AF148" s="508"/>
      <c r="AG148" s="507"/>
      <c r="AH148" s="507"/>
      <c r="AI148" s="508"/>
      <c r="AJ148" s="619">
        <v>0.25</v>
      </c>
      <c r="AK148" s="507"/>
      <c r="AL148" s="507"/>
      <c r="AM148" s="508"/>
      <c r="AN148" s="507"/>
      <c r="AO148" s="507"/>
      <c r="AP148" s="346"/>
      <c r="AQ148" s="346"/>
      <c r="AR148" s="346"/>
      <c r="AS148" s="346"/>
      <c r="AV148" s="65"/>
      <c r="AW148" s="65"/>
    </row>
    <row r="149" spans="1:49" hidden="1" x14ac:dyDescent="0.3">
      <c r="A149" s="195">
        <f>A148+3</f>
        <v>42205</v>
      </c>
      <c r="B149" s="344"/>
      <c r="C149" s="344"/>
      <c r="D149" s="344"/>
      <c r="E149" s="369"/>
      <c r="F149" s="344"/>
      <c r="G149" s="344"/>
      <c r="H149" s="344"/>
      <c r="I149" s="372"/>
      <c r="J149" s="344"/>
      <c r="K149" s="344"/>
      <c r="L149" s="344"/>
      <c r="M149" s="369"/>
      <c r="N149" s="344"/>
      <c r="O149" s="344"/>
      <c r="P149" s="344"/>
      <c r="Q149" s="372"/>
      <c r="R149" s="344"/>
      <c r="S149" s="344"/>
      <c r="T149" s="344"/>
      <c r="U149" s="372"/>
      <c r="V149" s="344"/>
      <c r="W149" s="344"/>
      <c r="X149" s="344"/>
      <c r="Y149" s="375"/>
      <c r="Z149" s="506"/>
      <c r="AA149" s="505"/>
      <c r="AB149" s="711"/>
      <c r="AC149" s="506"/>
      <c r="AD149" s="506"/>
      <c r="AE149" s="506"/>
      <c r="AF149" s="505"/>
      <c r="AG149" s="506"/>
      <c r="AH149" s="506"/>
      <c r="AI149" s="505"/>
      <c r="AJ149" s="506"/>
      <c r="AK149" s="506"/>
      <c r="AL149" s="506"/>
      <c r="AM149" s="505"/>
      <c r="AN149" s="506"/>
      <c r="AO149" s="506"/>
      <c r="AP149" s="344"/>
      <c r="AQ149" s="344"/>
      <c r="AR149" s="344"/>
      <c r="AS149" s="610">
        <v>8</v>
      </c>
      <c r="AV149" s="65"/>
      <c r="AW149" s="65"/>
    </row>
    <row r="150" spans="1:49" hidden="1" x14ac:dyDescent="0.3">
      <c r="A150" s="195">
        <f t="shared" si="6"/>
        <v>42206</v>
      </c>
      <c r="B150" s="345"/>
      <c r="C150" s="345"/>
      <c r="D150" s="345"/>
      <c r="E150" s="345"/>
      <c r="F150" s="345"/>
      <c r="G150" s="345"/>
      <c r="H150" s="345"/>
      <c r="I150" s="370"/>
      <c r="J150" s="345"/>
      <c r="K150" s="345"/>
      <c r="L150" s="345"/>
      <c r="M150" s="345"/>
      <c r="N150" s="345"/>
      <c r="O150" s="345"/>
      <c r="P150" s="345"/>
      <c r="Q150" s="370"/>
      <c r="R150" s="345"/>
      <c r="S150" s="345"/>
      <c r="T150" s="345"/>
      <c r="U150" s="370"/>
      <c r="V150" s="345"/>
      <c r="W150" s="345"/>
      <c r="X150" s="345"/>
      <c r="Y150" s="375"/>
      <c r="Z150" s="506"/>
      <c r="AA150" s="505"/>
      <c r="AB150" s="711"/>
      <c r="AC150" s="506"/>
      <c r="AD150" s="506"/>
      <c r="AE150" s="506"/>
      <c r="AF150" s="505"/>
      <c r="AG150" s="506"/>
      <c r="AH150" s="506"/>
      <c r="AI150" s="505"/>
      <c r="AJ150" s="506"/>
      <c r="AK150" s="506"/>
      <c r="AL150" s="506"/>
      <c r="AM150" s="505"/>
      <c r="AN150" s="506"/>
      <c r="AO150" s="506"/>
      <c r="AP150" s="345"/>
      <c r="AQ150" s="345"/>
      <c r="AR150" s="345"/>
      <c r="AS150" s="611">
        <v>8</v>
      </c>
      <c r="AV150" s="65"/>
      <c r="AW150" s="65"/>
    </row>
    <row r="151" spans="1:49" hidden="1" x14ac:dyDescent="0.3">
      <c r="A151" s="195">
        <f t="shared" si="6"/>
        <v>42207</v>
      </c>
      <c r="B151" s="345"/>
      <c r="C151" s="345"/>
      <c r="D151" s="345"/>
      <c r="E151" s="345"/>
      <c r="F151" s="345"/>
      <c r="G151" s="345"/>
      <c r="H151" s="345"/>
      <c r="I151" s="370"/>
      <c r="J151" s="345"/>
      <c r="K151" s="345"/>
      <c r="L151" s="345"/>
      <c r="M151" s="345"/>
      <c r="N151" s="345"/>
      <c r="O151" s="345"/>
      <c r="P151" s="345"/>
      <c r="Q151" s="370"/>
      <c r="R151" s="345"/>
      <c r="S151" s="345"/>
      <c r="T151" s="345"/>
      <c r="U151" s="370"/>
      <c r="V151" s="345"/>
      <c r="W151" s="345"/>
      <c r="X151" s="345"/>
      <c r="Y151" s="375"/>
      <c r="Z151" s="506"/>
      <c r="AA151" s="505"/>
      <c r="AB151" s="711"/>
      <c r="AC151" s="506"/>
      <c r="AD151" s="506"/>
      <c r="AE151" s="506"/>
      <c r="AF151" s="505"/>
      <c r="AG151" s="506"/>
      <c r="AH151" s="506"/>
      <c r="AI151" s="505"/>
      <c r="AJ151" s="417">
        <v>0.25</v>
      </c>
      <c r="AK151" s="506"/>
      <c r="AL151" s="506"/>
      <c r="AM151" s="505"/>
      <c r="AN151" s="506"/>
      <c r="AO151" s="506"/>
      <c r="AP151" s="345"/>
      <c r="AQ151" s="345"/>
      <c r="AR151" s="345"/>
      <c r="AS151" s="611">
        <v>8</v>
      </c>
      <c r="AV151" s="65"/>
      <c r="AW151" s="65"/>
    </row>
    <row r="152" spans="1:49" hidden="1" x14ac:dyDescent="0.3">
      <c r="A152" s="195">
        <f t="shared" si="6"/>
        <v>42208</v>
      </c>
      <c r="B152" s="345"/>
      <c r="C152" s="345"/>
      <c r="D152" s="345"/>
      <c r="E152" s="345"/>
      <c r="F152" s="345"/>
      <c r="G152" s="345"/>
      <c r="H152" s="345"/>
      <c r="I152" s="370"/>
      <c r="J152" s="345"/>
      <c r="K152" s="345"/>
      <c r="L152" s="345"/>
      <c r="M152" s="345"/>
      <c r="N152" s="345"/>
      <c r="O152" s="345"/>
      <c r="P152" s="345"/>
      <c r="Q152" s="370"/>
      <c r="R152" s="345"/>
      <c r="S152" s="345"/>
      <c r="T152" s="345"/>
      <c r="U152" s="370"/>
      <c r="V152" s="345"/>
      <c r="W152" s="345"/>
      <c r="X152" s="345"/>
      <c r="Y152" s="375"/>
      <c r="Z152" s="506"/>
      <c r="AA152" s="505"/>
      <c r="AB152" s="711"/>
      <c r="AC152" s="506"/>
      <c r="AD152" s="506"/>
      <c r="AE152" s="506"/>
      <c r="AF152" s="505"/>
      <c r="AG152" s="506"/>
      <c r="AH152" s="506"/>
      <c r="AI152" s="505"/>
      <c r="AJ152" s="506"/>
      <c r="AK152" s="506"/>
      <c r="AL152" s="506"/>
      <c r="AM152" s="505"/>
      <c r="AN152" s="506"/>
      <c r="AO152" s="506"/>
      <c r="AP152" s="345"/>
      <c r="AQ152" s="345"/>
      <c r="AR152" s="345"/>
      <c r="AS152" s="611">
        <v>8</v>
      </c>
      <c r="AV152" s="65"/>
      <c r="AW152" s="65"/>
    </row>
    <row r="153" spans="1:49" hidden="1" x14ac:dyDescent="0.3">
      <c r="A153" s="195">
        <f t="shared" si="6"/>
        <v>42209</v>
      </c>
      <c r="B153" s="346"/>
      <c r="C153" s="346"/>
      <c r="D153" s="346"/>
      <c r="E153" s="346"/>
      <c r="F153" s="346"/>
      <c r="G153" s="346"/>
      <c r="H153" s="346"/>
      <c r="I153" s="371"/>
      <c r="J153" s="346"/>
      <c r="K153" s="346"/>
      <c r="L153" s="346"/>
      <c r="M153" s="346"/>
      <c r="N153" s="346"/>
      <c r="O153" s="346"/>
      <c r="P153" s="346"/>
      <c r="Q153" s="371"/>
      <c r="R153" s="346"/>
      <c r="S153" s="346"/>
      <c r="T153" s="346"/>
      <c r="U153" s="371"/>
      <c r="V153" s="346"/>
      <c r="W153" s="346"/>
      <c r="X153" s="346"/>
      <c r="Y153" s="349"/>
      <c r="Z153" s="507"/>
      <c r="AA153" s="508"/>
      <c r="AB153" s="712"/>
      <c r="AC153" s="507"/>
      <c r="AD153" s="507"/>
      <c r="AE153" s="507"/>
      <c r="AF153" s="508"/>
      <c r="AG153" s="507"/>
      <c r="AH153" s="507"/>
      <c r="AI153" s="508"/>
      <c r="AJ153" s="507"/>
      <c r="AK153" s="507"/>
      <c r="AL153" s="507"/>
      <c r="AM153" s="508"/>
      <c r="AN153" s="507"/>
      <c r="AO153" s="507"/>
      <c r="AP153" s="346"/>
      <c r="AQ153" s="346"/>
      <c r="AR153" s="346"/>
      <c r="AS153" s="612">
        <v>8</v>
      </c>
      <c r="AV153" s="65"/>
      <c r="AW153" s="65"/>
    </row>
    <row r="154" spans="1:49" hidden="1" x14ac:dyDescent="0.3">
      <c r="A154" s="195">
        <f>A153+3</f>
        <v>42212</v>
      </c>
      <c r="B154" s="344"/>
      <c r="C154" s="344"/>
      <c r="D154" s="344"/>
      <c r="E154" s="369"/>
      <c r="F154" s="344"/>
      <c r="G154" s="344"/>
      <c r="H154" s="344"/>
      <c r="I154" s="372"/>
      <c r="J154" s="344"/>
      <c r="K154" s="344"/>
      <c r="L154" s="344"/>
      <c r="M154" s="369"/>
      <c r="N154" s="344"/>
      <c r="O154" s="344"/>
      <c r="P154" s="344"/>
      <c r="Q154" s="372"/>
      <c r="R154" s="344"/>
      <c r="S154" s="344"/>
      <c r="T154" s="344"/>
      <c r="U154" s="372"/>
      <c r="V154" s="344"/>
      <c r="W154" s="344"/>
      <c r="X154" s="344"/>
      <c r="Y154" s="375"/>
      <c r="Z154" s="506"/>
      <c r="AA154" s="505"/>
      <c r="AB154" s="711"/>
      <c r="AC154" s="506"/>
      <c r="AD154" s="506"/>
      <c r="AE154" s="506"/>
      <c r="AF154" s="505"/>
      <c r="AG154" s="506"/>
      <c r="AH154" s="506"/>
      <c r="AI154" s="505"/>
      <c r="AJ154" s="506"/>
      <c r="AK154" s="506"/>
      <c r="AL154" s="506"/>
      <c r="AM154" s="505"/>
      <c r="AN154" s="506"/>
      <c r="AO154" s="506"/>
      <c r="AP154" s="344"/>
      <c r="AQ154" s="344"/>
      <c r="AR154" s="344"/>
      <c r="AS154" s="344"/>
      <c r="AV154" s="65"/>
      <c r="AW154" s="65"/>
    </row>
    <row r="155" spans="1:49" hidden="1" x14ac:dyDescent="0.3">
      <c r="A155" s="195">
        <f t="shared" si="6"/>
        <v>42213</v>
      </c>
      <c r="B155" s="345"/>
      <c r="C155" s="345"/>
      <c r="D155" s="345"/>
      <c r="E155" s="345"/>
      <c r="F155" s="345"/>
      <c r="G155" s="345"/>
      <c r="H155" s="345"/>
      <c r="I155" s="370"/>
      <c r="J155" s="345"/>
      <c r="K155" s="345"/>
      <c r="L155" s="345"/>
      <c r="M155" s="345"/>
      <c r="N155" s="345"/>
      <c r="O155" s="345"/>
      <c r="P155" s="345"/>
      <c r="Q155" s="370"/>
      <c r="R155" s="345"/>
      <c r="S155" s="345"/>
      <c r="T155" s="345"/>
      <c r="U155" s="370"/>
      <c r="V155" s="345"/>
      <c r="W155" s="611">
        <v>3</v>
      </c>
      <c r="X155" s="345"/>
      <c r="Y155" s="375"/>
      <c r="Z155" s="506"/>
      <c r="AA155" s="505"/>
      <c r="AB155" s="711"/>
      <c r="AC155" s="506"/>
      <c r="AD155" s="506"/>
      <c r="AE155" s="506"/>
      <c r="AF155" s="505"/>
      <c r="AG155" s="506"/>
      <c r="AH155" s="506"/>
      <c r="AI155" s="505"/>
      <c r="AJ155" s="506"/>
      <c r="AK155" s="506"/>
      <c r="AL155" s="506"/>
      <c r="AM155" s="505"/>
      <c r="AN155" s="506"/>
      <c r="AO155" s="506"/>
      <c r="AP155" s="345"/>
      <c r="AQ155" s="345"/>
      <c r="AR155" s="345"/>
      <c r="AS155" s="345"/>
      <c r="AV155" s="65"/>
      <c r="AW155" s="65"/>
    </row>
    <row r="156" spans="1:49" hidden="1" x14ac:dyDescent="0.3">
      <c r="A156" s="195">
        <f t="shared" si="6"/>
        <v>42214</v>
      </c>
      <c r="B156" s="345"/>
      <c r="C156" s="345"/>
      <c r="D156" s="345"/>
      <c r="E156" s="345"/>
      <c r="F156" s="345"/>
      <c r="G156" s="345"/>
      <c r="H156" s="345"/>
      <c r="I156" s="370"/>
      <c r="J156" s="345"/>
      <c r="K156" s="345"/>
      <c r="L156" s="345"/>
      <c r="M156" s="345"/>
      <c r="N156" s="345"/>
      <c r="O156" s="345"/>
      <c r="P156" s="345"/>
      <c r="Q156" s="370"/>
      <c r="R156" s="345"/>
      <c r="S156" s="345"/>
      <c r="T156" s="345"/>
      <c r="U156" s="370"/>
      <c r="V156" s="345"/>
      <c r="W156" s="345"/>
      <c r="X156" s="345"/>
      <c r="Y156" s="613">
        <v>8</v>
      </c>
      <c r="Z156" s="506"/>
      <c r="AA156" s="505"/>
      <c r="AB156" s="711"/>
      <c r="AC156" s="506"/>
      <c r="AD156" s="506"/>
      <c r="AE156" s="506"/>
      <c r="AF156" s="505"/>
      <c r="AG156" s="506"/>
      <c r="AH156" s="506"/>
      <c r="AI156" s="505"/>
      <c r="AJ156" s="506"/>
      <c r="AK156" s="506"/>
      <c r="AL156" s="506"/>
      <c r="AM156" s="505"/>
      <c r="AN156" s="506"/>
      <c r="AO156" s="506"/>
      <c r="AP156" s="345"/>
      <c r="AQ156" s="345"/>
      <c r="AR156" s="345"/>
      <c r="AS156" s="345"/>
      <c r="AV156" s="65"/>
      <c r="AW156" s="65"/>
    </row>
    <row r="157" spans="1:49" hidden="1" x14ac:dyDescent="0.3">
      <c r="A157" s="195">
        <f t="shared" si="6"/>
        <v>42215</v>
      </c>
      <c r="B157" s="345"/>
      <c r="C157" s="345"/>
      <c r="D157" s="345"/>
      <c r="E157" s="345"/>
      <c r="F157" s="345"/>
      <c r="G157" s="345"/>
      <c r="H157" s="345"/>
      <c r="I157" s="370"/>
      <c r="J157" s="345"/>
      <c r="K157" s="345"/>
      <c r="L157" s="345"/>
      <c r="M157" s="345"/>
      <c r="N157" s="345"/>
      <c r="O157" s="345"/>
      <c r="P157" s="345"/>
      <c r="Q157" s="370"/>
      <c r="R157" s="345"/>
      <c r="S157" s="345"/>
      <c r="T157" s="345"/>
      <c r="U157" s="370"/>
      <c r="V157" s="345"/>
      <c r="W157" s="345"/>
      <c r="X157" s="345"/>
      <c r="Y157" s="375"/>
      <c r="Z157" s="506"/>
      <c r="AA157" s="505"/>
      <c r="AB157" s="711"/>
      <c r="AC157" s="506"/>
      <c r="AD157" s="506"/>
      <c r="AE157" s="506"/>
      <c r="AF157" s="505"/>
      <c r="AG157" s="506"/>
      <c r="AH157" s="506"/>
      <c r="AI157" s="505"/>
      <c r="AJ157" s="506"/>
      <c r="AK157" s="506"/>
      <c r="AL157" s="506"/>
      <c r="AM157" s="505"/>
      <c r="AN157" s="506"/>
      <c r="AO157" s="506"/>
      <c r="AP157" s="345"/>
      <c r="AQ157" s="345"/>
      <c r="AR157" s="345"/>
      <c r="AS157" s="345"/>
      <c r="AV157" s="65"/>
      <c r="AW157" s="65"/>
    </row>
    <row r="158" spans="1:49" hidden="1" x14ac:dyDescent="0.3">
      <c r="A158" s="195">
        <f t="shared" si="6"/>
        <v>42216</v>
      </c>
      <c r="B158" s="346"/>
      <c r="C158" s="346"/>
      <c r="D158" s="346"/>
      <c r="E158" s="346"/>
      <c r="F158" s="346"/>
      <c r="G158" s="346"/>
      <c r="H158" s="346"/>
      <c r="I158" s="371"/>
      <c r="J158" s="346"/>
      <c r="K158" s="346"/>
      <c r="L158" s="346"/>
      <c r="M158" s="346"/>
      <c r="N158" s="346"/>
      <c r="O158" s="346"/>
      <c r="P158" s="346"/>
      <c r="Q158" s="371"/>
      <c r="R158" s="346"/>
      <c r="S158" s="346"/>
      <c r="T158" s="346"/>
      <c r="U158" s="371"/>
      <c r="V158" s="346"/>
      <c r="W158" s="346"/>
      <c r="X158" s="346"/>
      <c r="Y158" s="349"/>
      <c r="Z158" s="507"/>
      <c r="AA158" s="508"/>
      <c r="AB158" s="712"/>
      <c r="AC158" s="507"/>
      <c r="AD158" s="507"/>
      <c r="AE158" s="507"/>
      <c r="AF158" s="508"/>
      <c r="AG158" s="507"/>
      <c r="AH158" s="507"/>
      <c r="AI158" s="508"/>
      <c r="AJ158" s="507"/>
      <c r="AK158" s="507"/>
      <c r="AL158" s="507"/>
      <c r="AM158" s="508"/>
      <c r="AN158" s="507"/>
      <c r="AO158" s="507"/>
      <c r="AP158" s="346"/>
      <c r="AQ158" s="346"/>
      <c r="AR158" s="346"/>
      <c r="AS158" s="346"/>
      <c r="AV158" s="65"/>
      <c r="AW158" s="65"/>
    </row>
    <row r="159" spans="1:49" hidden="1" x14ac:dyDescent="0.3">
      <c r="A159" s="195">
        <f>A158+3</f>
        <v>42219</v>
      </c>
      <c r="B159" s="344"/>
      <c r="C159" s="344"/>
      <c r="D159" s="344"/>
      <c r="E159" s="369"/>
      <c r="F159" s="344"/>
      <c r="G159" s="344"/>
      <c r="H159" s="344"/>
      <c r="I159" s="372"/>
      <c r="J159" s="344"/>
      <c r="K159" s="344"/>
      <c r="L159" s="344"/>
      <c r="M159" s="369"/>
      <c r="N159" s="344"/>
      <c r="O159" s="344"/>
      <c r="P159" s="344"/>
      <c r="Q159" s="372"/>
      <c r="R159" s="344"/>
      <c r="S159" s="344"/>
      <c r="T159" s="344"/>
      <c r="U159" s="372"/>
      <c r="V159" s="344"/>
      <c r="W159" s="344"/>
      <c r="X159" s="344"/>
      <c r="Y159" s="375"/>
      <c r="Z159" s="506"/>
      <c r="AA159" s="505"/>
      <c r="AB159" s="711"/>
      <c r="AC159" s="506"/>
      <c r="AD159" s="506"/>
      <c r="AE159" s="506"/>
      <c r="AF159" s="505"/>
      <c r="AG159" s="506"/>
      <c r="AH159" s="506"/>
      <c r="AI159" s="505"/>
      <c r="AJ159" s="506"/>
      <c r="AK159" s="506"/>
      <c r="AL159" s="506"/>
      <c r="AM159" s="505"/>
      <c r="AN159" s="506"/>
      <c r="AO159" s="506"/>
      <c r="AP159" s="344"/>
      <c r="AQ159" s="344"/>
      <c r="AR159" s="344"/>
      <c r="AS159" s="344"/>
      <c r="AV159" s="65"/>
      <c r="AW159" s="65"/>
    </row>
    <row r="160" spans="1:49" hidden="1" x14ac:dyDescent="0.3">
      <c r="A160" s="195">
        <f t="shared" si="6"/>
        <v>42220</v>
      </c>
      <c r="B160" s="345"/>
      <c r="C160" s="345"/>
      <c r="D160" s="345"/>
      <c r="E160" s="345"/>
      <c r="F160" s="345"/>
      <c r="G160" s="345"/>
      <c r="H160" s="345"/>
      <c r="I160" s="370"/>
      <c r="J160" s="345"/>
      <c r="K160" s="345"/>
      <c r="L160" s="345"/>
      <c r="M160" s="345"/>
      <c r="N160" s="345"/>
      <c r="O160" s="345"/>
      <c r="P160" s="345"/>
      <c r="Q160" s="370"/>
      <c r="R160" s="345"/>
      <c r="S160" s="345"/>
      <c r="T160" s="345"/>
      <c r="U160" s="370"/>
      <c r="V160" s="345"/>
      <c r="W160" s="345"/>
      <c r="X160" s="345"/>
      <c r="Y160" s="375"/>
      <c r="Z160" s="506"/>
      <c r="AA160" s="505"/>
      <c r="AB160" s="711"/>
      <c r="AC160" s="506"/>
      <c r="AD160" s="506"/>
      <c r="AE160" s="506"/>
      <c r="AF160" s="505"/>
      <c r="AG160" s="506"/>
      <c r="AH160" s="506"/>
      <c r="AI160" s="505"/>
      <c r="AJ160" s="506"/>
      <c r="AK160" s="506"/>
      <c r="AL160" s="506"/>
      <c r="AM160" s="505"/>
      <c r="AN160" s="506"/>
      <c r="AO160" s="506"/>
      <c r="AP160" s="345"/>
      <c r="AQ160" s="345"/>
      <c r="AR160" s="345"/>
      <c r="AS160" s="345"/>
      <c r="AV160" s="65"/>
      <c r="AW160" s="65"/>
    </row>
    <row r="161" spans="1:49" hidden="1" x14ac:dyDescent="0.3">
      <c r="A161" s="195">
        <f t="shared" si="6"/>
        <v>42221</v>
      </c>
      <c r="B161" s="345"/>
      <c r="C161" s="345"/>
      <c r="D161" s="345"/>
      <c r="E161" s="345"/>
      <c r="F161" s="611">
        <v>8</v>
      </c>
      <c r="G161" s="345"/>
      <c r="H161" s="345"/>
      <c r="I161" s="370"/>
      <c r="J161" s="345"/>
      <c r="K161" s="345"/>
      <c r="L161" s="345"/>
      <c r="M161" s="345"/>
      <c r="N161" s="345"/>
      <c r="O161" s="345"/>
      <c r="P161" s="345"/>
      <c r="Q161" s="370"/>
      <c r="R161" s="345"/>
      <c r="S161" s="345"/>
      <c r="T161" s="345"/>
      <c r="U161" s="370"/>
      <c r="V161" s="345"/>
      <c r="W161" s="345"/>
      <c r="X161" s="345"/>
      <c r="Y161" s="375"/>
      <c r="Z161" s="506"/>
      <c r="AA161" s="505"/>
      <c r="AB161" s="711"/>
      <c r="AC161" s="506"/>
      <c r="AD161" s="506"/>
      <c r="AE161" s="506"/>
      <c r="AF161" s="505"/>
      <c r="AG161" s="506"/>
      <c r="AH161" s="506"/>
      <c r="AI161" s="505"/>
      <c r="AJ161" s="506"/>
      <c r="AK161" s="506"/>
      <c r="AL161" s="506"/>
      <c r="AM161" s="505"/>
      <c r="AN161" s="506"/>
      <c r="AO161" s="506"/>
      <c r="AP161" s="345"/>
      <c r="AQ161" s="345"/>
      <c r="AR161" s="345"/>
      <c r="AS161" s="345"/>
      <c r="AV161" s="65"/>
      <c r="AW161" s="65"/>
    </row>
    <row r="162" spans="1:49" hidden="1" x14ac:dyDescent="0.3">
      <c r="A162" s="195">
        <f t="shared" si="6"/>
        <v>42222</v>
      </c>
      <c r="B162" s="345"/>
      <c r="C162" s="345"/>
      <c r="D162" s="345"/>
      <c r="E162" s="345"/>
      <c r="F162" s="345"/>
      <c r="G162" s="345"/>
      <c r="H162" s="345"/>
      <c r="I162" s="370"/>
      <c r="J162" s="345"/>
      <c r="K162" s="345"/>
      <c r="L162" s="345"/>
      <c r="M162" s="345"/>
      <c r="N162" s="345"/>
      <c r="O162" s="345"/>
      <c r="P162" s="345"/>
      <c r="Q162" s="370"/>
      <c r="R162" s="345"/>
      <c r="S162" s="345"/>
      <c r="T162" s="345"/>
      <c r="U162" s="370"/>
      <c r="V162" s="345"/>
      <c r="W162" s="345"/>
      <c r="X162" s="345"/>
      <c r="Y162" s="375"/>
      <c r="Z162" s="506"/>
      <c r="AA162" s="505"/>
      <c r="AB162" s="711"/>
      <c r="AC162" s="506"/>
      <c r="AD162" s="506"/>
      <c r="AE162" s="506"/>
      <c r="AF162" s="505"/>
      <c r="AG162" s="506"/>
      <c r="AH162" s="506"/>
      <c r="AI162" s="505"/>
      <c r="AJ162" s="506"/>
      <c r="AK162" s="506"/>
      <c r="AL162" s="506"/>
      <c r="AM162" s="505"/>
      <c r="AN162" s="506"/>
      <c r="AO162" s="506"/>
      <c r="AP162" s="345"/>
      <c r="AQ162" s="345"/>
      <c r="AR162" s="345"/>
      <c r="AS162" s="345"/>
      <c r="AV162" s="65"/>
      <c r="AW162" s="65"/>
    </row>
    <row r="163" spans="1:49" hidden="1" x14ac:dyDescent="0.3">
      <c r="A163" s="195">
        <f t="shared" si="6"/>
        <v>42223</v>
      </c>
      <c r="B163" s="346"/>
      <c r="C163" s="346"/>
      <c r="D163" s="346"/>
      <c r="E163" s="346"/>
      <c r="F163" s="346"/>
      <c r="G163" s="346"/>
      <c r="H163" s="346"/>
      <c r="I163" s="371"/>
      <c r="J163" s="346"/>
      <c r="K163" s="346"/>
      <c r="L163" s="346"/>
      <c r="M163" s="346"/>
      <c r="N163" s="346"/>
      <c r="O163" s="346"/>
      <c r="P163" s="346"/>
      <c r="Q163" s="371"/>
      <c r="R163" s="346"/>
      <c r="S163" s="346"/>
      <c r="T163" s="346"/>
      <c r="U163" s="371"/>
      <c r="V163" s="346"/>
      <c r="W163" s="346"/>
      <c r="X163" s="346"/>
      <c r="Y163" s="349"/>
      <c r="Z163" s="507"/>
      <c r="AA163" s="508"/>
      <c r="AB163" s="712"/>
      <c r="AC163" s="619">
        <v>8</v>
      </c>
      <c r="AD163" s="507"/>
      <c r="AE163" s="507"/>
      <c r="AF163" s="508"/>
      <c r="AG163" s="507"/>
      <c r="AH163" s="507"/>
      <c r="AI163" s="508"/>
      <c r="AJ163" s="507"/>
      <c r="AK163" s="619">
        <v>8</v>
      </c>
      <c r="AL163" s="507"/>
      <c r="AM163" s="508"/>
      <c r="AN163" s="507"/>
      <c r="AO163" s="507"/>
      <c r="AP163" s="346"/>
      <c r="AQ163" s="346"/>
      <c r="AR163" s="346"/>
      <c r="AS163" s="346"/>
      <c r="AV163" s="65"/>
      <c r="AW163" s="65"/>
    </row>
    <row r="164" spans="1:49" hidden="1" x14ac:dyDescent="0.3">
      <c r="A164" s="195">
        <f>A163+3</f>
        <v>42226</v>
      </c>
      <c r="B164" s="344"/>
      <c r="C164" s="344"/>
      <c r="D164" s="344"/>
      <c r="E164" s="369"/>
      <c r="F164" s="344"/>
      <c r="G164" s="344"/>
      <c r="H164" s="344"/>
      <c r="I164" s="372"/>
      <c r="J164" s="344"/>
      <c r="K164" s="344"/>
      <c r="L164" s="344"/>
      <c r="M164" s="369"/>
      <c r="N164" s="344"/>
      <c r="O164" s="344"/>
      <c r="P164" s="344"/>
      <c r="Q164" s="372"/>
      <c r="R164" s="344"/>
      <c r="S164" s="344"/>
      <c r="T164" s="344"/>
      <c r="U164" s="372"/>
      <c r="V164" s="344"/>
      <c r="W164" s="344"/>
      <c r="X164" s="344"/>
      <c r="Y164" s="375"/>
      <c r="Z164" s="506"/>
      <c r="AA164" s="505"/>
      <c r="AB164" s="711"/>
      <c r="AC164" s="506"/>
      <c r="AD164" s="506"/>
      <c r="AE164" s="506"/>
      <c r="AF164" s="505"/>
      <c r="AG164" s="506"/>
      <c r="AH164" s="506"/>
      <c r="AI164" s="505"/>
      <c r="AJ164" s="506"/>
      <c r="AK164" s="506"/>
      <c r="AL164" s="506"/>
      <c r="AM164" s="505"/>
      <c r="AN164" s="506"/>
      <c r="AO164" s="506"/>
      <c r="AP164" s="344"/>
      <c r="AQ164" s="344"/>
      <c r="AR164" s="344"/>
      <c r="AS164" s="344"/>
      <c r="AV164" s="65"/>
      <c r="AW164" s="65"/>
    </row>
    <row r="165" spans="1:49" hidden="1" x14ac:dyDescent="0.3">
      <c r="A165" s="195">
        <f t="shared" si="6"/>
        <v>42227</v>
      </c>
      <c r="B165" s="345"/>
      <c r="C165" s="345"/>
      <c r="D165" s="345"/>
      <c r="E165" s="345"/>
      <c r="F165" s="345"/>
      <c r="G165" s="345"/>
      <c r="H165" s="345"/>
      <c r="I165" s="370"/>
      <c r="J165" s="345"/>
      <c r="K165" s="345"/>
      <c r="L165" s="345"/>
      <c r="M165" s="345"/>
      <c r="N165" s="345"/>
      <c r="O165" s="345"/>
      <c r="P165" s="345"/>
      <c r="Q165" s="370"/>
      <c r="R165" s="345"/>
      <c r="S165" s="345"/>
      <c r="T165" s="345"/>
      <c r="U165" s="370"/>
      <c r="V165" s="345"/>
      <c r="W165" s="345"/>
      <c r="X165" s="345"/>
      <c r="Y165" s="375"/>
      <c r="Z165" s="506"/>
      <c r="AA165" s="505"/>
      <c r="AB165" s="711"/>
      <c r="AC165" s="506"/>
      <c r="AD165" s="506"/>
      <c r="AE165" s="506"/>
      <c r="AF165" s="505"/>
      <c r="AG165" s="506"/>
      <c r="AH165" s="506"/>
      <c r="AI165" s="505"/>
      <c r="AJ165" s="506"/>
      <c r="AK165" s="506"/>
      <c r="AL165" s="506"/>
      <c r="AM165" s="505"/>
      <c r="AN165" s="506"/>
      <c r="AO165" s="506"/>
      <c r="AP165" s="345"/>
      <c r="AQ165" s="345"/>
      <c r="AR165" s="345"/>
      <c r="AS165" s="345"/>
      <c r="AV165" s="65"/>
      <c r="AW165" s="65"/>
    </row>
    <row r="166" spans="1:49" hidden="1" x14ac:dyDescent="0.3">
      <c r="A166" s="195">
        <f t="shared" si="6"/>
        <v>42228</v>
      </c>
      <c r="B166" s="345"/>
      <c r="C166" s="345"/>
      <c r="D166" s="345"/>
      <c r="E166" s="345"/>
      <c r="F166" s="345"/>
      <c r="G166" s="345"/>
      <c r="H166" s="345"/>
      <c r="I166" s="370"/>
      <c r="J166" s="345"/>
      <c r="K166" s="345"/>
      <c r="L166" s="345"/>
      <c r="M166" s="345"/>
      <c r="N166" s="345"/>
      <c r="O166" s="345"/>
      <c r="P166" s="345"/>
      <c r="Q166" s="370"/>
      <c r="R166" s="345"/>
      <c r="S166" s="345"/>
      <c r="T166" s="345"/>
      <c r="U166" s="370"/>
      <c r="V166" s="345"/>
      <c r="W166" s="345"/>
      <c r="X166" s="345"/>
      <c r="Y166" s="375"/>
      <c r="Z166" s="506"/>
      <c r="AA166" s="505"/>
      <c r="AB166" s="711"/>
      <c r="AC166" s="506"/>
      <c r="AD166" s="506"/>
      <c r="AE166" s="506"/>
      <c r="AF166" s="505"/>
      <c r="AG166" s="506"/>
      <c r="AH166" s="506"/>
      <c r="AI166" s="505"/>
      <c r="AJ166" s="506"/>
      <c r="AK166" s="506"/>
      <c r="AL166" s="506"/>
      <c r="AM166" s="505"/>
      <c r="AN166" s="506"/>
      <c r="AO166" s="506"/>
      <c r="AP166" s="345"/>
      <c r="AQ166" s="345"/>
      <c r="AR166" s="345"/>
      <c r="AS166" s="345"/>
      <c r="AV166" s="65"/>
      <c r="AW166" s="65"/>
    </row>
    <row r="167" spans="1:49" hidden="1" x14ac:dyDescent="0.3">
      <c r="A167" s="195">
        <f t="shared" si="6"/>
        <v>42229</v>
      </c>
      <c r="B167" s="345"/>
      <c r="C167" s="345"/>
      <c r="D167" s="345"/>
      <c r="E167" s="345"/>
      <c r="F167" s="345"/>
      <c r="G167" s="345"/>
      <c r="H167" s="345"/>
      <c r="I167" s="370"/>
      <c r="J167" s="345"/>
      <c r="K167" s="345"/>
      <c r="L167" s="345"/>
      <c r="M167" s="345"/>
      <c r="N167" s="345"/>
      <c r="O167" s="345"/>
      <c r="P167" s="345"/>
      <c r="Q167" s="370"/>
      <c r="R167" s="345"/>
      <c r="S167" s="345"/>
      <c r="T167" s="345"/>
      <c r="U167" s="370"/>
      <c r="V167" s="345"/>
      <c r="W167" s="345"/>
      <c r="X167" s="345"/>
      <c r="Y167" s="375"/>
      <c r="Z167" s="506"/>
      <c r="AA167" s="505"/>
      <c r="AB167" s="711"/>
      <c r="AC167" s="506"/>
      <c r="AD167" s="506"/>
      <c r="AE167" s="506"/>
      <c r="AF167" s="505"/>
      <c r="AG167" s="506"/>
      <c r="AH167" s="506"/>
      <c r="AI167" s="505"/>
      <c r="AJ167" s="506"/>
      <c r="AK167" s="506"/>
      <c r="AL167" s="506"/>
      <c r="AM167" s="505"/>
      <c r="AN167" s="506"/>
      <c r="AO167" s="506"/>
      <c r="AP167" s="345"/>
      <c r="AQ167" s="345"/>
      <c r="AR167" s="345"/>
      <c r="AS167" s="345"/>
      <c r="AV167" s="65"/>
      <c r="AW167" s="65"/>
    </row>
    <row r="168" spans="1:49" hidden="1" x14ac:dyDescent="0.3">
      <c r="A168" s="195">
        <f t="shared" si="6"/>
        <v>42230</v>
      </c>
      <c r="B168" s="346"/>
      <c r="C168" s="346"/>
      <c r="D168" s="346"/>
      <c r="E168" s="346"/>
      <c r="F168" s="346"/>
      <c r="G168" s="346"/>
      <c r="H168" s="346"/>
      <c r="I168" s="371"/>
      <c r="J168" s="346"/>
      <c r="K168" s="346"/>
      <c r="L168" s="346"/>
      <c r="M168" s="346"/>
      <c r="N168" s="346"/>
      <c r="O168" s="346"/>
      <c r="P168" s="346"/>
      <c r="Q168" s="371"/>
      <c r="R168" s="346"/>
      <c r="S168" s="346"/>
      <c r="T168" s="346"/>
      <c r="U168" s="371"/>
      <c r="V168" s="346"/>
      <c r="W168" s="346"/>
      <c r="X168" s="346"/>
      <c r="Y168" s="349"/>
      <c r="Z168" s="507"/>
      <c r="AA168" s="508"/>
      <c r="AB168" s="712"/>
      <c r="AC168" s="507"/>
      <c r="AD168" s="507"/>
      <c r="AE168" s="507"/>
      <c r="AF168" s="508"/>
      <c r="AG168" s="507"/>
      <c r="AH168" s="507"/>
      <c r="AI168" s="508"/>
      <c r="AJ168" s="507"/>
      <c r="AK168" s="507"/>
      <c r="AL168" s="507"/>
      <c r="AM168" s="508"/>
      <c r="AN168" s="507"/>
      <c r="AO168" s="507"/>
      <c r="AP168" s="346"/>
      <c r="AQ168" s="346"/>
      <c r="AR168" s="346"/>
      <c r="AS168" s="346"/>
      <c r="AV168" s="65"/>
      <c r="AW168" s="65"/>
    </row>
    <row r="169" spans="1:49" hidden="1" x14ac:dyDescent="0.3">
      <c r="A169" s="195">
        <f>A168+3</f>
        <v>42233</v>
      </c>
      <c r="B169" s="344"/>
      <c r="C169" s="344"/>
      <c r="D169" s="344"/>
      <c r="E169" s="369"/>
      <c r="F169" s="344"/>
      <c r="G169" s="344"/>
      <c r="H169" s="344"/>
      <c r="I169" s="372"/>
      <c r="J169" s="344"/>
      <c r="K169" s="344"/>
      <c r="L169" s="344"/>
      <c r="M169" s="369"/>
      <c r="N169" s="344"/>
      <c r="O169" s="344"/>
      <c r="P169" s="344"/>
      <c r="Q169" s="372"/>
      <c r="R169" s="344"/>
      <c r="S169" s="344"/>
      <c r="T169" s="344"/>
      <c r="U169" s="372"/>
      <c r="V169" s="344"/>
      <c r="W169" s="344"/>
      <c r="X169" s="344"/>
      <c r="Y169" s="375"/>
      <c r="Z169" s="506"/>
      <c r="AA169" s="505"/>
      <c r="AB169" s="711"/>
      <c r="AC169" s="506"/>
      <c r="AD169" s="506"/>
      <c r="AE169" s="506"/>
      <c r="AF169" s="505"/>
      <c r="AG169" s="506"/>
      <c r="AH169" s="506"/>
      <c r="AI169" s="505"/>
      <c r="AJ169" s="506"/>
      <c r="AK169" s="506"/>
      <c r="AL169" s="506"/>
      <c r="AM169" s="505"/>
      <c r="AN169" s="506"/>
      <c r="AO169" s="506"/>
      <c r="AP169" s="344"/>
      <c r="AQ169" s="344"/>
      <c r="AR169" s="344"/>
      <c r="AS169" s="344"/>
      <c r="AV169" s="65"/>
      <c r="AW169" s="65"/>
    </row>
    <row r="170" spans="1:49" hidden="1" x14ac:dyDescent="0.3">
      <c r="A170" s="195">
        <f t="shared" si="6"/>
        <v>42234</v>
      </c>
      <c r="B170" s="345"/>
      <c r="C170" s="345"/>
      <c r="D170" s="345"/>
      <c r="E170" s="345"/>
      <c r="F170" s="345"/>
      <c r="G170" s="345"/>
      <c r="H170" s="345"/>
      <c r="I170" s="370"/>
      <c r="J170" s="345"/>
      <c r="K170" s="345"/>
      <c r="L170" s="345"/>
      <c r="M170" s="345"/>
      <c r="N170" s="345"/>
      <c r="O170" s="345"/>
      <c r="P170" s="345"/>
      <c r="Q170" s="370"/>
      <c r="R170" s="345"/>
      <c r="S170" s="345"/>
      <c r="T170" s="345"/>
      <c r="U170" s="370"/>
      <c r="V170" s="345"/>
      <c r="W170" s="345"/>
      <c r="X170" s="345"/>
      <c r="Y170" s="375"/>
      <c r="Z170" s="506"/>
      <c r="AA170" s="505"/>
      <c r="AB170" s="711"/>
      <c r="AC170" s="506"/>
      <c r="AD170" s="506"/>
      <c r="AE170" s="506"/>
      <c r="AF170" s="505"/>
      <c r="AG170" s="506"/>
      <c r="AH170" s="506"/>
      <c r="AI170" s="505"/>
      <c r="AJ170" s="506"/>
      <c r="AK170" s="506"/>
      <c r="AL170" s="506"/>
      <c r="AM170" s="505"/>
      <c r="AN170" s="506"/>
      <c r="AO170" s="506"/>
      <c r="AP170" s="345"/>
      <c r="AQ170" s="345"/>
      <c r="AR170" s="345"/>
      <c r="AS170" s="345"/>
      <c r="AV170" s="65"/>
      <c r="AW170" s="65"/>
    </row>
    <row r="171" spans="1:49" hidden="1" x14ac:dyDescent="0.3">
      <c r="A171" s="195">
        <f t="shared" si="6"/>
        <v>42235</v>
      </c>
      <c r="B171" s="345"/>
      <c r="C171" s="345"/>
      <c r="D171" s="345"/>
      <c r="E171" s="345"/>
      <c r="F171" s="345"/>
      <c r="G171" s="345"/>
      <c r="H171" s="345"/>
      <c r="I171" s="370"/>
      <c r="J171" s="345"/>
      <c r="K171" s="345"/>
      <c r="L171" s="345"/>
      <c r="M171" s="345"/>
      <c r="N171" s="345"/>
      <c r="O171" s="345"/>
      <c r="P171" s="345"/>
      <c r="Q171" s="370"/>
      <c r="R171" s="345"/>
      <c r="S171" s="345"/>
      <c r="T171" s="345"/>
      <c r="U171" s="370"/>
      <c r="V171" s="345"/>
      <c r="W171" s="345"/>
      <c r="X171" s="345"/>
      <c r="Y171" s="375"/>
      <c r="Z171" s="506"/>
      <c r="AA171" s="505"/>
      <c r="AB171" s="711"/>
      <c r="AC171" s="506"/>
      <c r="AD171" s="506"/>
      <c r="AE171" s="506"/>
      <c r="AF171" s="505"/>
      <c r="AG171" s="506"/>
      <c r="AH171" s="506"/>
      <c r="AI171" s="505"/>
      <c r="AJ171" s="506"/>
      <c r="AK171" s="506"/>
      <c r="AL171" s="506"/>
      <c r="AM171" s="505"/>
      <c r="AN171" s="506"/>
      <c r="AO171" s="506"/>
      <c r="AP171" s="345"/>
      <c r="AQ171" s="345"/>
      <c r="AR171" s="345"/>
      <c r="AS171" s="345"/>
      <c r="AV171" s="65"/>
      <c r="AW171" s="65"/>
    </row>
    <row r="172" spans="1:49" hidden="1" x14ac:dyDescent="0.3">
      <c r="A172" s="195">
        <f t="shared" si="6"/>
        <v>42236</v>
      </c>
      <c r="B172" s="345"/>
      <c r="C172" s="345"/>
      <c r="D172" s="345"/>
      <c r="E172" s="345"/>
      <c r="F172" s="345"/>
      <c r="G172" s="345"/>
      <c r="H172" s="345"/>
      <c r="I172" s="370"/>
      <c r="J172" s="345"/>
      <c r="K172" s="345"/>
      <c r="L172" s="345"/>
      <c r="M172" s="345"/>
      <c r="N172" s="345"/>
      <c r="O172" s="345"/>
      <c r="P172" s="345"/>
      <c r="Q172" s="370"/>
      <c r="R172" s="345"/>
      <c r="S172" s="345"/>
      <c r="T172" s="345"/>
      <c r="U172" s="370"/>
      <c r="V172" s="345"/>
      <c r="W172" s="345"/>
      <c r="X172" s="345"/>
      <c r="Y172" s="375"/>
      <c r="Z172" s="506"/>
      <c r="AA172" s="505"/>
      <c r="AB172" s="711"/>
      <c r="AC172" s="506"/>
      <c r="AD172" s="506"/>
      <c r="AE172" s="506"/>
      <c r="AF172" s="505"/>
      <c r="AG172" s="506"/>
      <c r="AH172" s="506"/>
      <c r="AI172" s="505"/>
      <c r="AJ172" s="506"/>
      <c r="AK172" s="506"/>
      <c r="AL172" s="506"/>
      <c r="AM172" s="505"/>
      <c r="AN172" s="506"/>
      <c r="AO172" s="506"/>
      <c r="AP172" s="345"/>
      <c r="AQ172" s="345"/>
      <c r="AR172" s="345"/>
      <c r="AS172" s="345"/>
      <c r="AV172" s="65"/>
      <c r="AW172" s="65"/>
    </row>
    <row r="173" spans="1:49" hidden="1" x14ac:dyDescent="0.3">
      <c r="A173" s="195">
        <f t="shared" si="6"/>
        <v>42237</v>
      </c>
      <c r="B173" s="346"/>
      <c r="C173" s="346"/>
      <c r="D173" s="346"/>
      <c r="E173" s="346"/>
      <c r="F173" s="346"/>
      <c r="G173" s="346"/>
      <c r="H173" s="346"/>
      <c r="I173" s="371"/>
      <c r="J173" s="346"/>
      <c r="K173" s="346"/>
      <c r="L173" s="346"/>
      <c r="M173" s="346"/>
      <c r="N173" s="346"/>
      <c r="O173" s="346"/>
      <c r="P173" s="346"/>
      <c r="Q173" s="371"/>
      <c r="R173" s="346"/>
      <c r="S173" s="346"/>
      <c r="T173" s="346"/>
      <c r="U173" s="371"/>
      <c r="V173" s="346"/>
      <c r="W173" s="346"/>
      <c r="X173" s="346"/>
      <c r="Y173" s="349"/>
      <c r="Z173" s="507"/>
      <c r="AA173" s="508"/>
      <c r="AB173" s="712"/>
      <c r="AC173" s="507"/>
      <c r="AD173" s="507"/>
      <c r="AE173" s="507"/>
      <c r="AF173" s="508"/>
      <c r="AG173" s="507"/>
      <c r="AH173" s="507"/>
      <c r="AI173" s="508"/>
      <c r="AJ173" s="507"/>
      <c r="AK173" s="507"/>
      <c r="AL173" s="507"/>
      <c r="AM173" s="508"/>
      <c r="AN173" s="507"/>
      <c r="AO173" s="507"/>
      <c r="AP173" s="346"/>
      <c r="AQ173" s="346"/>
      <c r="AR173" s="346"/>
      <c r="AS173" s="346"/>
      <c r="AV173" s="65"/>
      <c r="AW173" s="65"/>
    </row>
    <row r="174" spans="1:49" hidden="1" x14ac:dyDescent="0.3">
      <c r="A174" s="195">
        <f>A173+3</f>
        <v>42240</v>
      </c>
      <c r="B174" s="344"/>
      <c r="C174" s="344"/>
      <c r="D174" s="344"/>
      <c r="E174" s="369"/>
      <c r="F174" s="344"/>
      <c r="G174" s="344"/>
      <c r="H174" s="344"/>
      <c r="I174" s="372"/>
      <c r="J174" s="344"/>
      <c r="K174" s="344"/>
      <c r="L174" s="344"/>
      <c r="M174" s="369"/>
      <c r="N174" s="344"/>
      <c r="O174" s="344"/>
      <c r="P174" s="344"/>
      <c r="Q174" s="372"/>
      <c r="R174" s="344"/>
      <c r="S174" s="344"/>
      <c r="T174" s="344"/>
      <c r="U174" s="372"/>
      <c r="V174" s="344"/>
      <c r="W174" s="344"/>
      <c r="X174" s="344"/>
      <c r="Y174" s="375"/>
      <c r="Z174" s="506"/>
      <c r="AA174" s="505"/>
      <c r="AB174" s="711"/>
      <c r="AC174" s="506"/>
      <c r="AD174" s="506"/>
      <c r="AE174" s="506"/>
      <c r="AF174" s="505"/>
      <c r="AG174" s="506"/>
      <c r="AH174" s="506"/>
      <c r="AI174" s="505"/>
      <c r="AJ174" s="506"/>
      <c r="AK174" s="506"/>
      <c r="AL174" s="506"/>
      <c r="AM174" s="505"/>
      <c r="AN174" s="506"/>
      <c r="AO174" s="506"/>
      <c r="AP174" s="344"/>
      <c r="AQ174" s="344"/>
      <c r="AR174" s="344"/>
      <c r="AS174" s="344"/>
      <c r="AV174" s="65"/>
      <c r="AW174" s="65"/>
    </row>
    <row r="175" spans="1:49" hidden="1" x14ac:dyDescent="0.3">
      <c r="A175" s="195">
        <f t="shared" si="6"/>
        <v>42241</v>
      </c>
      <c r="B175" s="345"/>
      <c r="C175" s="345"/>
      <c r="D175" s="345"/>
      <c r="E175" s="345"/>
      <c r="F175" s="345"/>
      <c r="G175" s="345"/>
      <c r="H175" s="345"/>
      <c r="I175" s="370"/>
      <c r="J175" s="345"/>
      <c r="K175" s="345"/>
      <c r="L175" s="345"/>
      <c r="M175" s="345"/>
      <c r="N175" s="345"/>
      <c r="O175" s="345"/>
      <c r="P175" s="345"/>
      <c r="Q175" s="370"/>
      <c r="R175" s="345"/>
      <c r="S175" s="345"/>
      <c r="T175" s="345"/>
      <c r="U175" s="370"/>
      <c r="V175" s="345"/>
      <c r="W175" s="345"/>
      <c r="X175" s="345"/>
      <c r="Y175" s="375"/>
      <c r="Z175" s="506"/>
      <c r="AA175" s="505"/>
      <c r="AB175" s="711"/>
      <c r="AC175" s="506"/>
      <c r="AD175" s="506"/>
      <c r="AE175" s="506"/>
      <c r="AF175" s="505"/>
      <c r="AG175" s="506"/>
      <c r="AH175" s="506"/>
      <c r="AI175" s="505"/>
      <c r="AJ175" s="506"/>
      <c r="AK175" s="506"/>
      <c r="AL175" s="506"/>
      <c r="AM175" s="505"/>
      <c r="AN175" s="506"/>
      <c r="AO175" s="506"/>
      <c r="AP175" s="345"/>
      <c r="AQ175" s="345"/>
      <c r="AR175" s="345"/>
      <c r="AS175" s="345"/>
      <c r="AV175" s="65"/>
      <c r="AW175" s="65"/>
    </row>
    <row r="176" spans="1:49" hidden="1" x14ac:dyDescent="0.3">
      <c r="A176" s="195">
        <f t="shared" si="6"/>
        <v>42242</v>
      </c>
      <c r="B176" s="345"/>
      <c r="C176" s="345"/>
      <c r="D176" s="345"/>
      <c r="E176" s="345"/>
      <c r="F176" s="345"/>
      <c r="G176" s="345"/>
      <c r="H176" s="345"/>
      <c r="I176" s="370"/>
      <c r="J176" s="345"/>
      <c r="K176" s="345"/>
      <c r="L176" s="345"/>
      <c r="M176" s="345"/>
      <c r="N176" s="345"/>
      <c r="O176" s="345"/>
      <c r="P176" s="345"/>
      <c r="Q176" s="370"/>
      <c r="R176" s="345"/>
      <c r="S176" s="345"/>
      <c r="T176" s="345"/>
      <c r="U176" s="370"/>
      <c r="V176" s="345"/>
      <c r="W176" s="345"/>
      <c r="X176" s="345"/>
      <c r="Y176" s="375"/>
      <c r="Z176" s="506"/>
      <c r="AA176" s="505"/>
      <c r="AB176" s="711"/>
      <c r="AC176" s="506"/>
      <c r="AD176" s="506"/>
      <c r="AE176" s="506"/>
      <c r="AF176" s="505"/>
      <c r="AG176" s="506"/>
      <c r="AH176" s="506"/>
      <c r="AI176" s="505"/>
      <c r="AJ176" s="506"/>
      <c r="AK176" s="506"/>
      <c r="AL176" s="506"/>
      <c r="AM176" s="505"/>
      <c r="AN176" s="506"/>
      <c r="AO176" s="506"/>
      <c r="AP176" s="345"/>
      <c r="AQ176" s="345"/>
      <c r="AR176" s="345"/>
      <c r="AS176" s="345"/>
      <c r="AV176" s="65"/>
      <c r="AW176" s="65"/>
    </row>
    <row r="177" spans="1:49" hidden="1" x14ac:dyDescent="0.3">
      <c r="A177" s="195">
        <f t="shared" si="6"/>
        <v>42243</v>
      </c>
      <c r="B177" s="345"/>
      <c r="C177" s="345"/>
      <c r="D177" s="345"/>
      <c r="E177" s="345"/>
      <c r="F177" s="345"/>
      <c r="G177" s="345"/>
      <c r="H177" s="345"/>
      <c r="I177" s="370"/>
      <c r="J177" s="345"/>
      <c r="K177" s="345"/>
      <c r="L177" s="345"/>
      <c r="M177" s="345"/>
      <c r="N177" s="345"/>
      <c r="O177" s="345"/>
      <c r="P177" s="345"/>
      <c r="Q177" s="370"/>
      <c r="R177" s="345"/>
      <c r="S177" s="345"/>
      <c r="T177" s="345"/>
      <c r="U177" s="370"/>
      <c r="V177" s="345"/>
      <c r="W177" s="345"/>
      <c r="X177" s="345"/>
      <c r="Y177" s="375"/>
      <c r="Z177" s="506"/>
      <c r="AA177" s="505"/>
      <c r="AB177" s="711"/>
      <c r="AC177" s="506"/>
      <c r="AD177" s="506"/>
      <c r="AE177" s="506"/>
      <c r="AF177" s="505"/>
      <c r="AG177" s="506"/>
      <c r="AH177" s="506"/>
      <c r="AI177" s="505"/>
      <c r="AJ177" s="506"/>
      <c r="AK177" s="506"/>
      <c r="AL177" s="506"/>
      <c r="AM177" s="505"/>
      <c r="AN177" s="506"/>
      <c r="AO177" s="506"/>
      <c r="AP177" s="345"/>
      <c r="AQ177" s="345"/>
      <c r="AR177" s="345"/>
      <c r="AS177" s="345"/>
      <c r="AV177" s="65"/>
      <c r="AW177" s="65"/>
    </row>
    <row r="178" spans="1:49" hidden="1" x14ac:dyDescent="0.3">
      <c r="A178" s="195">
        <f t="shared" si="6"/>
        <v>42244</v>
      </c>
      <c r="B178" s="346"/>
      <c r="C178" s="346"/>
      <c r="D178" s="346"/>
      <c r="E178" s="346"/>
      <c r="F178" s="346"/>
      <c r="G178" s="346"/>
      <c r="H178" s="346"/>
      <c r="I178" s="371"/>
      <c r="J178" s="346"/>
      <c r="K178" s="346"/>
      <c r="L178" s="346"/>
      <c r="M178" s="346"/>
      <c r="N178" s="346"/>
      <c r="O178" s="346"/>
      <c r="P178" s="346"/>
      <c r="Q178" s="371"/>
      <c r="R178" s="346"/>
      <c r="S178" s="346"/>
      <c r="T178" s="346"/>
      <c r="U178" s="371"/>
      <c r="V178" s="346"/>
      <c r="W178" s="346"/>
      <c r="X178" s="346"/>
      <c r="Y178" s="349"/>
      <c r="Z178" s="507"/>
      <c r="AA178" s="508"/>
      <c r="AB178" s="712"/>
      <c r="AC178" s="507"/>
      <c r="AD178" s="507"/>
      <c r="AE178" s="507"/>
      <c r="AF178" s="508"/>
      <c r="AG178" s="507"/>
      <c r="AH178" s="507"/>
      <c r="AI178" s="508"/>
      <c r="AJ178" s="507"/>
      <c r="AK178" s="507"/>
      <c r="AL178" s="507"/>
      <c r="AM178" s="508"/>
      <c r="AN178" s="507"/>
      <c r="AO178" s="507"/>
      <c r="AP178" s="346"/>
      <c r="AQ178" s="346"/>
      <c r="AR178" s="346"/>
      <c r="AS178" s="346"/>
      <c r="AV178" s="65"/>
      <c r="AW178" s="65"/>
    </row>
    <row r="179" spans="1:49" hidden="1" x14ac:dyDescent="0.3">
      <c r="A179" s="195">
        <f>A178+3</f>
        <v>42247</v>
      </c>
      <c r="B179" s="344"/>
      <c r="C179" s="344"/>
      <c r="D179" s="344"/>
      <c r="E179" s="369"/>
      <c r="F179" s="344"/>
      <c r="G179" s="344"/>
      <c r="H179" s="344"/>
      <c r="I179" s="372"/>
      <c r="J179" s="344"/>
      <c r="K179" s="344"/>
      <c r="L179" s="344"/>
      <c r="M179" s="369"/>
      <c r="N179" s="344"/>
      <c r="O179" s="344"/>
      <c r="P179" s="344"/>
      <c r="Q179" s="372"/>
      <c r="R179" s="344"/>
      <c r="S179" s="344"/>
      <c r="T179" s="344"/>
      <c r="U179" s="372"/>
      <c r="V179" s="344"/>
      <c r="W179" s="344"/>
      <c r="X179" s="344"/>
      <c r="Y179" s="375"/>
      <c r="Z179" s="506"/>
      <c r="AA179" s="505"/>
      <c r="AB179" s="711"/>
      <c r="AC179" s="506"/>
      <c r="AD179" s="506"/>
      <c r="AE179" s="506"/>
      <c r="AF179" s="505"/>
      <c r="AG179" s="506"/>
      <c r="AH179" s="506"/>
      <c r="AI179" s="505"/>
      <c r="AJ179" s="506"/>
      <c r="AK179" s="506"/>
      <c r="AL179" s="506"/>
      <c r="AM179" s="505"/>
      <c r="AN179" s="506"/>
      <c r="AO179" s="506"/>
      <c r="AP179" s="344"/>
      <c r="AQ179" s="344"/>
      <c r="AR179" s="344"/>
      <c r="AS179" s="344"/>
      <c r="AV179" s="65"/>
      <c r="AW179" s="65"/>
    </row>
    <row r="180" spans="1:49" hidden="1" x14ac:dyDescent="0.3">
      <c r="A180" s="195">
        <f t="shared" si="6"/>
        <v>42248</v>
      </c>
      <c r="B180" s="345"/>
      <c r="C180" s="345"/>
      <c r="D180" s="345"/>
      <c r="E180" s="345"/>
      <c r="F180" s="345"/>
      <c r="G180" s="345"/>
      <c r="H180" s="345"/>
      <c r="I180" s="370"/>
      <c r="J180" s="345"/>
      <c r="K180" s="345"/>
      <c r="L180" s="345"/>
      <c r="M180" s="345"/>
      <c r="N180" s="345"/>
      <c r="O180" s="345"/>
      <c r="P180" s="345"/>
      <c r="Q180" s="370"/>
      <c r="R180" s="345"/>
      <c r="S180" s="345"/>
      <c r="T180" s="345"/>
      <c r="U180" s="370"/>
      <c r="V180" s="345"/>
      <c r="W180" s="345"/>
      <c r="X180" s="345"/>
      <c r="Y180" s="375"/>
      <c r="Z180" s="506"/>
      <c r="AA180" s="505"/>
      <c r="AB180" s="711"/>
      <c r="AC180" s="506"/>
      <c r="AD180" s="506"/>
      <c r="AE180" s="506"/>
      <c r="AF180" s="505"/>
      <c r="AG180" s="506"/>
      <c r="AH180" s="506"/>
      <c r="AI180" s="505"/>
      <c r="AJ180" s="506"/>
      <c r="AK180" s="506"/>
      <c r="AL180" s="506"/>
      <c r="AM180" s="505"/>
      <c r="AN180" s="506"/>
      <c r="AO180" s="506"/>
      <c r="AP180" s="345"/>
      <c r="AQ180" s="345"/>
      <c r="AR180" s="345"/>
      <c r="AS180" s="345"/>
      <c r="AV180" s="65"/>
      <c r="AW180" s="65"/>
    </row>
    <row r="181" spans="1:49" hidden="1" x14ac:dyDescent="0.3">
      <c r="A181" s="195">
        <f t="shared" si="6"/>
        <v>42249</v>
      </c>
      <c r="B181" s="345"/>
      <c r="C181" s="345"/>
      <c r="D181" s="345"/>
      <c r="E181" s="345"/>
      <c r="F181" s="345"/>
      <c r="G181" s="345"/>
      <c r="H181" s="345"/>
      <c r="I181" s="370"/>
      <c r="J181" s="345"/>
      <c r="K181" s="345"/>
      <c r="L181" s="345"/>
      <c r="M181" s="345"/>
      <c r="N181" s="345"/>
      <c r="O181" s="345"/>
      <c r="P181" s="345"/>
      <c r="Q181" s="370"/>
      <c r="R181" s="345"/>
      <c r="S181" s="345"/>
      <c r="T181" s="345"/>
      <c r="U181" s="370"/>
      <c r="V181" s="345"/>
      <c r="W181" s="345"/>
      <c r="X181" s="345"/>
      <c r="Y181" s="375"/>
      <c r="Z181" s="506"/>
      <c r="AA181" s="505"/>
      <c r="AB181" s="711"/>
      <c r="AC181" s="506"/>
      <c r="AD181" s="506"/>
      <c r="AE181" s="506"/>
      <c r="AF181" s="505"/>
      <c r="AG181" s="506"/>
      <c r="AH181" s="506"/>
      <c r="AI181" s="505"/>
      <c r="AJ181" s="506"/>
      <c r="AK181" s="506"/>
      <c r="AL181" s="506"/>
      <c r="AM181" s="505"/>
      <c r="AN181" s="506"/>
      <c r="AO181" s="506"/>
      <c r="AP181" s="345"/>
      <c r="AQ181" s="345"/>
      <c r="AR181" s="345"/>
      <c r="AS181" s="345"/>
      <c r="AV181" s="65"/>
      <c r="AW181" s="65"/>
    </row>
    <row r="182" spans="1:49" hidden="1" x14ac:dyDescent="0.3">
      <c r="A182" s="195">
        <f t="shared" si="6"/>
        <v>42250</v>
      </c>
      <c r="B182" s="345"/>
      <c r="C182" s="345"/>
      <c r="D182" s="345"/>
      <c r="E182" s="345"/>
      <c r="F182" s="345"/>
      <c r="G182" s="345"/>
      <c r="H182" s="345"/>
      <c r="I182" s="370"/>
      <c r="J182" s="345"/>
      <c r="K182" s="345"/>
      <c r="L182" s="345"/>
      <c r="M182" s="345"/>
      <c r="N182" s="345"/>
      <c r="O182" s="345"/>
      <c r="P182" s="345"/>
      <c r="Q182" s="370"/>
      <c r="R182" s="345"/>
      <c r="S182" s="345"/>
      <c r="T182" s="345"/>
      <c r="U182" s="370"/>
      <c r="V182" s="345"/>
      <c r="W182" s="345"/>
      <c r="X182" s="345"/>
      <c r="Y182" s="375"/>
      <c r="Z182" s="506"/>
      <c r="AA182" s="505"/>
      <c r="AB182" s="711"/>
      <c r="AC182" s="506"/>
      <c r="AD182" s="506"/>
      <c r="AE182" s="506"/>
      <c r="AF182" s="505"/>
      <c r="AG182" s="506"/>
      <c r="AH182" s="506"/>
      <c r="AI182" s="505"/>
      <c r="AJ182" s="506"/>
      <c r="AK182" s="506"/>
      <c r="AL182" s="506"/>
      <c r="AM182" s="505"/>
      <c r="AN182" s="506"/>
      <c r="AO182" s="506"/>
      <c r="AP182" s="345"/>
      <c r="AQ182" s="345"/>
      <c r="AR182" s="345"/>
      <c r="AS182" s="345"/>
      <c r="AV182" s="65"/>
      <c r="AW182" s="65"/>
    </row>
    <row r="183" spans="1:49" hidden="1" x14ac:dyDescent="0.3">
      <c r="A183" s="195">
        <f t="shared" si="6"/>
        <v>42251</v>
      </c>
      <c r="B183" s="346"/>
      <c r="C183" s="346"/>
      <c r="D183" s="346"/>
      <c r="E183" s="346"/>
      <c r="F183" s="345"/>
      <c r="G183" s="345"/>
      <c r="H183" s="345"/>
      <c r="I183" s="370"/>
      <c r="J183" s="346"/>
      <c r="K183" s="346"/>
      <c r="L183" s="346"/>
      <c r="M183" s="346"/>
      <c r="N183" s="346"/>
      <c r="O183" s="346"/>
      <c r="P183" s="346"/>
      <c r="Q183" s="371"/>
      <c r="R183" s="346"/>
      <c r="S183" s="346"/>
      <c r="T183" s="346"/>
      <c r="U183" s="371"/>
      <c r="V183" s="346"/>
      <c r="W183" s="346"/>
      <c r="X183" s="346"/>
      <c r="Y183" s="349"/>
      <c r="Z183" s="507"/>
      <c r="AA183" s="508"/>
      <c r="AB183" s="712"/>
      <c r="AC183" s="507"/>
      <c r="AD183" s="507"/>
      <c r="AE183" s="507"/>
      <c r="AF183" s="508"/>
      <c r="AG183" s="507"/>
      <c r="AH183" s="507"/>
      <c r="AI183" s="508"/>
      <c r="AJ183" s="507"/>
      <c r="AK183" s="507"/>
      <c r="AL183" s="507"/>
      <c r="AM183" s="508"/>
      <c r="AN183" s="507"/>
      <c r="AO183" s="507"/>
      <c r="AP183" s="346"/>
      <c r="AQ183" s="346"/>
      <c r="AR183" s="346"/>
      <c r="AS183" s="346"/>
      <c r="AV183" s="65"/>
      <c r="AW183" s="65"/>
    </row>
    <row r="184" spans="1:49" hidden="1" x14ac:dyDescent="0.3">
      <c r="A184" s="195">
        <f>A183+3</f>
        <v>42254</v>
      </c>
      <c r="B184" s="345"/>
      <c r="C184" s="345"/>
      <c r="D184" s="345"/>
      <c r="E184" s="345"/>
      <c r="F184" s="348"/>
      <c r="G184" s="375"/>
      <c r="H184" s="375"/>
      <c r="I184" s="638"/>
      <c r="J184" s="345"/>
      <c r="K184" s="345"/>
      <c r="L184" s="345"/>
      <c r="M184" s="345"/>
      <c r="N184" s="345"/>
      <c r="O184" s="345"/>
      <c r="P184" s="345"/>
      <c r="Q184" s="370"/>
      <c r="R184" s="345"/>
      <c r="S184" s="345"/>
      <c r="T184" s="345"/>
      <c r="U184" s="370"/>
      <c r="V184" s="345"/>
      <c r="W184" s="345"/>
      <c r="X184" s="345"/>
      <c r="Y184" s="375"/>
      <c r="Z184" s="506"/>
      <c r="AA184" s="505"/>
      <c r="AB184" s="711"/>
      <c r="AC184" s="506"/>
      <c r="AD184" s="506"/>
      <c r="AE184" s="506"/>
      <c r="AF184" s="505"/>
      <c r="AG184" s="506"/>
      <c r="AH184" s="506"/>
      <c r="AI184" s="505"/>
      <c r="AJ184" s="506"/>
      <c r="AK184" s="506"/>
      <c r="AL184" s="506"/>
      <c r="AM184" s="505"/>
      <c r="AN184" s="506"/>
      <c r="AO184" s="506"/>
      <c r="AP184" s="345"/>
      <c r="AQ184" s="345"/>
      <c r="AR184" s="345"/>
      <c r="AS184" s="345"/>
      <c r="AV184" s="65"/>
      <c r="AW184" s="65"/>
    </row>
    <row r="185" spans="1:49" hidden="1" x14ac:dyDescent="0.3">
      <c r="A185" s="195">
        <f t="shared" si="6"/>
        <v>42255</v>
      </c>
      <c r="B185" s="345"/>
      <c r="C185" s="345"/>
      <c r="D185" s="345"/>
      <c r="E185" s="611">
        <v>8</v>
      </c>
      <c r="F185" s="348"/>
      <c r="G185" s="375"/>
      <c r="H185" s="375"/>
      <c r="I185" s="638"/>
      <c r="J185" s="345"/>
      <c r="K185" s="345"/>
      <c r="L185" s="345"/>
      <c r="M185" s="345"/>
      <c r="N185" s="345"/>
      <c r="O185" s="345"/>
      <c r="P185" s="345"/>
      <c r="Q185" s="370"/>
      <c r="R185" s="345"/>
      <c r="S185" s="345"/>
      <c r="T185" s="345"/>
      <c r="U185" s="370"/>
      <c r="V185" s="345"/>
      <c r="W185" s="345"/>
      <c r="X185" s="345"/>
      <c r="Y185" s="375"/>
      <c r="Z185" s="506"/>
      <c r="AA185" s="505"/>
      <c r="AB185" s="711"/>
      <c r="AC185" s="506"/>
      <c r="AD185" s="506"/>
      <c r="AE185" s="506"/>
      <c r="AF185" s="505"/>
      <c r="AG185" s="506"/>
      <c r="AH185" s="506"/>
      <c r="AI185" s="505"/>
      <c r="AJ185" s="506"/>
      <c r="AK185" s="506"/>
      <c r="AL185" s="506"/>
      <c r="AM185" s="505"/>
      <c r="AN185" s="506"/>
      <c r="AO185" s="506"/>
      <c r="AP185" s="345"/>
      <c r="AQ185" s="345"/>
      <c r="AR185" s="345"/>
      <c r="AS185" s="345"/>
      <c r="AV185" s="65"/>
      <c r="AW185" s="65"/>
    </row>
    <row r="186" spans="1:49" hidden="1" x14ac:dyDescent="0.3">
      <c r="A186" s="195">
        <f t="shared" si="6"/>
        <v>42256</v>
      </c>
      <c r="B186" s="345"/>
      <c r="C186" s="345"/>
      <c r="D186" s="345"/>
      <c r="E186" s="611">
        <v>8</v>
      </c>
      <c r="F186" s="348"/>
      <c r="G186" s="375"/>
      <c r="H186" s="375"/>
      <c r="I186" s="638"/>
      <c r="J186" s="345"/>
      <c r="K186" s="345"/>
      <c r="L186" s="345"/>
      <c r="M186" s="345"/>
      <c r="N186" s="345"/>
      <c r="O186" s="345"/>
      <c r="P186" s="345"/>
      <c r="Q186" s="370"/>
      <c r="R186" s="345"/>
      <c r="S186" s="345"/>
      <c r="T186" s="345"/>
      <c r="U186" s="370"/>
      <c r="V186" s="345"/>
      <c r="W186" s="345"/>
      <c r="X186" s="345"/>
      <c r="Y186" s="375"/>
      <c r="Z186" s="506"/>
      <c r="AA186" s="505"/>
      <c r="AB186" s="711"/>
      <c r="AC186" s="506"/>
      <c r="AD186" s="506"/>
      <c r="AE186" s="506"/>
      <c r="AF186" s="505"/>
      <c r="AG186" s="506"/>
      <c r="AH186" s="506"/>
      <c r="AI186" s="505"/>
      <c r="AJ186" s="506"/>
      <c r="AK186" s="506"/>
      <c r="AL186" s="506"/>
      <c r="AM186" s="505"/>
      <c r="AN186" s="506"/>
      <c r="AO186" s="506"/>
      <c r="AP186" s="345"/>
      <c r="AQ186" s="345"/>
      <c r="AR186" s="345"/>
      <c r="AS186" s="345"/>
      <c r="AV186" s="65"/>
      <c r="AW186" s="65"/>
    </row>
    <row r="187" spans="1:49" hidden="1" x14ac:dyDescent="0.3">
      <c r="A187" s="195">
        <f t="shared" si="6"/>
        <v>42257</v>
      </c>
      <c r="B187" s="345"/>
      <c r="C187" s="345"/>
      <c r="D187" s="345"/>
      <c r="E187" s="345"/>
      <c r="F187" s="348"/>
      <c r="G187" s="375"/>
      <c r="H187" s="375"/>
      <c r="I187" s="638"/>
      <c r="J187" s="345"/>
      <c r="K187" s="345"/>
      <c r="L187" s="345"/>
      <c r="M187" s="345"/>
      <c r="N187" s="345"/>
      <c r="O187" s="345"/>
      <c r="P187" s="345"/>
      <c r="Q187" s="370"/>
      <c r="R187" s="345"/>
      <c r="S187" s="345"/>
      <c r="T187" s="345"/>
      <c r="U187" s="370"/>
      <c r="V187" s="345"/>
      <c r="W187" s="345"/>
      <c r="X187" s="345"/>
      <c r="Y187" s="375"/>
      <c r="Z187" s="506"/>
      <c r="AA187" s="505"/>
      <c r="AB187" s="711"/>
      <c r="AC187" s="506"/>
      <c r="AD187" s="506"/>
      <c r="AE187" s="506"/>
      <c r="AF187" s="505"/>
      <c r="AG187" s="506"/>
      <c r="AH187" s="506"/>
      <c r="AI187" s="505"/>
      <c r="AJ187" s="506"/>
      <c r="AK187" s="506"/>
      <c r="AL187" s="506"/>
      <c r="AM187" s="505"/>
      <c r="AN187" s="506"/>
      <c r="AO187" s="506"/>
      <c r="AP187" s="345"/>
      <c r="AQ187" s="345"/>
      <c r="AR187" s="345"/>
      <c r="AS187" s="611">
        <v>8</v>
      </c>
      <c r="AV187" s="65"/>
      <c r="AW187" s="65"/>
    </row>
    <row r="188" spans="1:49" hidden="1" x14ac:dyDescent="0.3">
      <c r="A188" s="195">
        <f t="shared" si="6"/>
        <v>42258</v>
      </c>
      <c r="B188" s="345"/>
      <c r="C188" s="345"/>
      <c r="D188" s="345"/>
      <c r="E188" s="345"/>
      <c r="F188" s="349"/>
      <c r="G188" s="642"/>
      <c r="H188" s="642"/>
      <c r="I188" s="639"/>
      <c r="J188" s="346"/>
      <c r="K188" s="346"/>
      <c r="L188" s="346"/>
      <c r="M188" s="345"/>
      <c r="N188" s="345"/>
      <c r="O188" s="345"/>
      <c r="P188" s="345"/>
      <c r="Q188" s="370"/>
      <c r="R188" s="345"/>
      <c r="S188" s="345"/>
      <c r="T188" s="345"/>
      <c r="U188" s="370"/>
      <c r="V188" s="345"/>
      <c r="W188" s="345"/>
      <c r="X188" s="345"/>
      <c r="Y188" s="349"/>
      <c r="Z188" s="507"/>
      <c r="AA188" s="508"/>
      <c r="AB188" s="712"/>
      <c r="AC188" s="507"/>
      <c r="AD188" s="507"/>
      <c r="AE188" s="507"/>
      <c r="AF188" s="508"/>
      <c r="AG188" s="507"/>
      <c r="AH188" s="507"/>
      <c r="AI188" s="508"/>
      <c r="AJ188" s="507"/>
      <c r="AK188" s="507"/>
      <c r="AL188" s="507"/>
      <c r="AM188" s="508"/>
      <c r="AN188" s="507"/>
      <c r="AO188" s="507"/>
      <c r="AP188" s="345"/>
      <c r="AQ188" s="345"/>
      <c r="AR188" s="345"/>
      <c r="AS188" s="611">
        <v>8</v>
      </c>
      <c r="AV188" s="65"/>
      <c r="AW188" s="65"/>
    </row>
    <row r="189" spans="1:49" hidden="1" x14ac:dyDescent="0.3">
      <c r="A189" s="195">
        <f>A188+3</f>
        <v>42261</v>
      </c>
      <c r="B189" s="344"/>
      <c r="C189" s="344"/>
      <c r="D189" s="344"/>
      <c r="E189" s="369"/>
      <c r="F189" s="348"/>
      <c r="G189" s="375"/>
      <c r="H189" s="375"/>
      <c r="I189" s="643">
        <v>8</v>
      </c>
      <c r="J189" s="345"/>
      <c r="K189" s="345"/>
      <c r="L189" s="345"/>
      <c r="M189" s="369"/>
      <c r="N189" s="344"/>
      <c r="O189" s="344"/>
      <c r="P189" s="344"/>
      <c r="Q189" s="372"/>
      <c r="R189" s="344"/>
      <c r="S189" s="344"/>
      <c r="T189" s="344"/>
      <c r="U189" s="372"/>
      <c r="V189" s="344"/>
      <c r="W189" s="344"/>
      <c r="X189" s="344"/>
      <c r="Y189" s="375"/>
      <c r="Z189" s="506"/>
      <c r="AA189" s="505"/>
      <c r="AB189" s="711"/>
      <c r="AC189" s="506"/>
      <c r="AD189" s="506"/>
      <c r="AE189" s="506"/>
      <c r="AF189" s="505"/>
      <c r="AG189" s="506"/>
      <c r="AH189" s="506"/>
      <c r="AI189" s="505"/>
      <c r="AJ189" s="506"/>
      <c r="AK189" s="506"/>
      <c r="AL189" s="506"/>
      <c r="AM189" s="505"/>
      <c r="AN189" s="506"/>
      <c r="AO189" s="506"/>
      <c r="AP189" s="344"/>
      <c r="AQ189" s="344"/>
      <c r="AR189" s="344"/>
      <c r="AS189" s="344"/>
      <c r="AV189" s="65"/>
      <c r="AW189" s="65"/>
    </row>
    <row r="190" spans="1:49" hidden="1" x14ac:dyDescent="0.3">
      <c r="A190" s="195">
        <f t="shared" si="6"/>
        <v>42262</v>
      </c>
      <c r="B190" s="345"/>
      <c r="C190" s="345"/>
      <c r="D190" s="345"/>
      <c r="E190" s="345"/>
      <c r="F190" s="348"/>
      <c r="G190" s="375"/>
      <c r="H190" s="375"/>
      <c r="I190" s="643">
        <v>8</v>
      </c>
      <c r="J190" s="345"/>
      <c r="K190" s="345"/>
      <c r="L190" s="345"/>
      <c r="M190" s="345"/>
      <c r="N190" s="345"/>
      <c r="O190" s="345"/>
      <c r="P190" s="345"/>
      <c r="Q190" s="370"/>
      <c r="R190" s="345"/>
      <c r="S190" s="345"/>
      <c r="T190" s="345"/>
      <c r="U190" s="370"/>
      <c r="V190" s="345"/>
      <c r="W190" s="345"/>
      <c r="X190" s="345"/>
      <c r="Y190" s="375"/>
      <c r="Z190" s="506"/>
      <c r="AA190" s="505"/>
      <c r="AB190" s="711"/>
      <c r="AC190" s="506"/>
      <c r="AD190" s="506"/>
      <c r="AE190" s="506"/>
      <c r="AF190" s="505"/>
      <c r="AG190" s="506"/>
      <c r="AH190" s="506"/>
      <c r="AI190" s="505"/>
      <c r="AJ190" s="506"/>
      <c r="AK190" s="506"/>
      <c r="AL190" s="506"/>
      <c r="AM190" s="505"/>
      <c r="AN190" s="506"/>
      <c r="AO190" s="506"/>
      <c r="AP190" s="345"/>
      <c r="AQ190" s="345"/>
      <c r="AR190" s="345"/>
      <c r="AS190" s="345"/>
      <c r="AV190" s="65"/>
      <c r="AW190" s="65"/>
    </row>
    <row r="191" spans="1:49" hidden="1" x14ac:dyDescent="0.3">
      <c r="A191" s="195">
        <f t="shared" si="6"/>
        <v>42263</v>
      </c>
      <c r="B191" s="345"/>
      <c r="C191" s="345"/>
      <c r="D191" s="345"/>
      <c r="E191" s="345"/>
      <c r="F191" s="348"/>
      <c r="G191" s="375"/>
      <c r="H191" s="375"/>
      <c r="I191" s="643">
        <v>8</v>
      </c>
      <c r="J191" s="345"/>
      <c r="K191" s="345"/>
      <c r="L191" s="345"/>
      <c r="M191" s="345"/>
      <c r="N191" s="345"/>
      <c r="O191" s="345"/>
      <c r="P191" s="345"/>
      <c r="Q191" s="370"/>
      <c r="R191" s="345"/>
      <c r="S191" s="345"/>
      <c r="T191" s="345"/>
      <c r="U191" s="370"/>
      <c r="V191" s="345"/>
      <c r="W191" s="345"/>
      <c r="X191" s="345"/>
      <c r="Y191" s="375"/>
      <c r="Z191" s="506"/>
      <c r="AA191" s="505"/>
      <c r="AB191" s="711"/>
      <c r="AC191" s="506"/>
      <c r="AD191" s="506"/>
      <c r="AE191" s="506"/>
      <c r="AF191" s="505"/>
      <c r="AG191" s="506"/>
      <c r="AH191" s="506"/>
      <c r="AI191" s="505"/>
      <c r="AJ191" s="506"/>
      <c r="AK191" s="506"/>
      <c r="AL191" s="506"/>
      <c r="AM191" s="505"/>
      <c r="AN191" s="506"/>
      <c r="AO191" s="506"/>
      <c r="AP191" s="345"/>
      <c r="AQ191" s="345"/>
      <c r="AR191" s="345"/>
      <c r="AS191" s="345"/>
      <c r="AV191" s="65"/>
      <c r="AW191" s="65"/>
    </row>
    <row r="192" spans="1:49" hidden="1" x14ac:dyDescent="0.3">
      <c r="A192" s="195">
        <f t="shared" si="6"/>
        <v>42264</v>
      </c>
      <c r="B192" s="345"/>
      <c r="C192" s="345"/>
      <c r="D192" s="345"/>
      <c r="E192" s="345"/>
      <c r="F192" s="348"/>
      <c r="G192" s="375"/>
      <c r="H192" s="375"/>
      <c r="I192" s="643">
        <v>8</v>
      </c>
      <c r="J192" s="345"/>
      <c r="K192" s="345"/>
      <c r="L192" s="345"/>
      <c r="M192" s="345"/>
      <c r="N192" s="345"/>
      <c r="O192" s="345"/>
      <c r="P192" s="345"/>
      <c r="Q192" s="370"/>
      <c r="R192" s="345"/>
      <c r="S192" s="345"/>
      <c r="T192" s="345"/>
      <c r="U192" s="370"/>
      <c r="V192" s="345"/>
      <c r="W192" s="345"/>
      <c r="X192" s="345"/>
      <c r="Y192" s="375"/>
      <c r="Z192" s="506"/>
      <c r="AA192" s="505"/>
      <c r="AB192" s="711"/>
      <c r="AC192" s="506"/>
      <c r="AD192" s="506"/>
      <c r="AE192" s="506"/>
      <c r="AF192" s="505"/>
      <c r="AG192" s="506"/>
      <c r="AH192" s="506"/>
      <c r="AI192" s="505"/>
      <c r="AJ192" s="506"/>
      <c r="AK192" s="506"/>
      <c r="AL192" s="506"/>
      <c r="AM192" s="505"/>
      <c r="AN192" s="506"/>
      <c r="AO192" s="506"/>
      <c r="AP192" s="345"/>
      <c r="AQ192" s="345"/>
      <c r="AR192" s="345"/>
      <c r="AS192" s="345"/>
      <c r="AV192" s="65"/>
      <c r="AW192" s="65"/>
    </row>
    <row r="193" spans="1:49" hidden="1" x14ac:dyDescent="0.3">
      <c r="A193" s="195">
        <f t="shared" si="6"/>
        <v>42265</v>
      </c>
      <c r="B193" s="612">
        <v>8</v>
      </c>
      <c r="C193" s="346"/>
      <c r="D193" s="346"/>
      <c r="E193" s="346"/>
      <c r="F193" s="349"/>
      <c r="G193" s="642"/>
      <c r="H193" s="642"/>
      <c r="I193" s="644">
        <v>8</v>
      </c>
      <c r="J193" s="346"/>
      <c r="K193" s="346"/>
      <c r="L193" s="346"/>
      <c r="M193" s="346"/>
      <c r="N193" s="346"/>
      <c r="O193" s="346"/>
      <c r="P193" s="346"/>
      <c r="Q193" s="371"/>
      <c r="R193" s="346"/>
      <c r="S193" s="346"/>
      <c r="T193" s="346"/>
      <c r="U193" s="371"/>
      <c r="V193" s="346"/>
      <c r="W193" s="346"/>
      <c r="X193" s="346"/>
      <c r="Y193" s="349"/>
      <c r="Z193" s="507"/>
      <c r="AA193" s="508"/>
      <c r="AB193" s="712"/>
      <c r="AC193" s="507"/>
      <c r="AD193" s="507"/>
      <c r="AE193" s="507"/>
      <c r="AF193" s="508"/>
      <c r="AG193" s="507"/>
      <c r="AH193" s="507"/>
      <c r="AI193" s="508"/>
      <c r="AJ193" s="507"/>
      <c r="AK193" s="507"/>
      <c r="AL193" s="507"/>
      <c r="AM193" s="508"/>
      <c r="AN193" s="507"/>
      <c r="AO193" s="507"/>
      <c r="AP193" s="346"/>
      <c r="AQ193" s="346"/>
      <c r="AR193" s="346"/>
      <c r="AS193" s="346"/>
      <c r="AV193" s="65"/>
      <c r="AW193" s="65"/>
    </row>
    <row r="194" spans="1:49" hidden="1" x14ac:dyDescent="0.3">
      <c r="A194" s="195">
        <f>A193+3</f>
        <v>42268</v>
      </c>
      <c r="B194" s="610">
        <v>8</v>
      </c>
      <c r="C194" s="344"/>
      <c r="D194" s="344"/>
      <c r="E194" s="369"/>
      <c r="F194" s="348"/>
      <c r="G194" s="375"/>
      <c r="H194" s="375"/>
      <c r="I194" s="643">
        <v>8</v>
      </c>
      <c r="J194" s="345"/>
      <c r="K194" s="345"/>
      <c r="L194" s="345"/>
      <c r="M194" s="369"/>
      <c r="N194" s="344"/>
      <c r="O194" s="344"/>
      <c r="P194" s="344"/>
      <c r="Q194" s="372"/>
      <c r="R194" s="344"/>
      <c r="S194" s="344"/>
      <c r="T194" s="344"/>
      <c r="U194" s="372"/>
      <c r="V194" s="344"/>
      <c r="W194" s="344"/>
      <c r="X194" s="344"/>
      <c r="Y194" s="375"/>
      <c r="Z194" s="506"/>
      <c r="AA194" s="505"/>
      <c r="AB194" s="711"/>
      <c r="AC194" s="506"/>
      <c r="AD194" s="506"/>
      <c r="AE194" s="506"/>
      <c r="AF194" s="505"/>
      <c r="AG194" s="506"/>
      <c r="AH194" s="506"/>
      <c r="AI194" s="505"/>
      <c r="AJ194" s="506"/>
      <c r="AK194" s="506"/>
      <c r="AL194" s="506"/>
      <c r="AM194" s="505"/>
      <c r="AN194" s="506"/>
      <c r="AO194" s="506"/>
      <c r="AP194" s="344"/>
      <c r="AQ194" s="344"/>
      <c r="AR194" s="344"/>
      <c r="AS194" s="344"/>
      <c r="AV194" s="65"/>
      <c r="AW194" s="65"/>
    </row>
    <row r="195" spans="1:49" hidden="1" x14ac:dyDescent="0.3">
      <c r="A195" s="195">
        <f t="shared" si="6"/>
        <v>42269</v>
      </c>
      <c r="B195" s="345"/>
      <c r="C195" s="345"/>
      <c r="D195" s="345"/>
      <c r="E195" s="345"/>
      <c r="F195" s="348"/>
      <c r="G195" s="375"/>
      <c r="H195" s="375"/>
      <c r="I195" s="638"/>
      <c r="J195" s="345"/>
      <c r="K195" s="345"/>
      <c r="L195" s="345"/>
      <c r="M195" s="345"/>
      <c r="N195" s="345"/>
      <c r="O195" s="345"/>
      <c r="P195" s="345"/>
      <c r="Q195" s="370"/>
      <c r="R195" s="345"/>
      <c r="S195" s="345"/>
      <c r="T195" s="345"/>
      <c r="U195" s="370"/>
      <c r="V195" s="345"/>
      <c r="W195" s="345"/>
      <c r="X195" s="345"/>
      <c r="Y195" s="375"/>
      <c r="Z195" s="506"/>
      <c r="AA195" s="505"/>
      <c r="AB195" s="711"/>
      <c r="AC195" s="506"/>
      <c r="AD195" s="506"/>
      <c r="AE195" s="506"/>
      <c r="AF195" s="505"/>
      <c r="AG195" s="506"/>
      <c r="AH195" s="506"/>
      <c r="AI195" s="505"/>
      <c r="AJ195" s="506"/>
      <c r="AK195" s="506"/>
      <c r="AL195" s="506"/>
      <c r="AM195" s="505"/>
      <c r="AN195" s="506"/>
      <c r="AO195" s="506"/>
      <c r="AP195" s="345"/>
      <c r="AQ195" s="345"/>
      <c r="AR195" s="345"/>
      <c r="AS195" s="345"/>
      <c r="AV195" s="65"/>
      <c r="AW195" s="65"/>
    </row>
    <row r="196" spans="1:49" hidden="1" x14ac:dyDescent="0.3">
      <c r="A196" s="195">
        <f t="shared" si="6"/>
        <v>42270</v>
      </c>
      <c r="B196" s="345"/>
      <c r="C196" s="345"/>
      <c r="D196" s="345"/>
      <c r="E196" s="345"/>
      <c r="F196" s="348"/>
      <c r="G196" s="375"/>
      <c r="H196" s="375"/>
      <c r="I196" s="638"/>
      <c r="J196" s="345"/>
      <c r="K196" s="345"/>
      <c r="L196" s="345"/>
      <c r="M196" s="345"/>
      <c r="N196" s="345"/>
      <c r="O196" s="345"/>
      <c r="P196" s="345"/>
      <c r="Q196" s="370"/>
      <c r="R196" s="345"/>
      <c r="S196" s="345"/>
      <c r="T196" s="345"/>
      <c r="U196" s="370"/>
      <c r="V196" s="345"/>
      <c r="W196" s="345"/>
      <c r="X196" s="345"/>
      <c r="Y196" s="375"/>
      <c r="Z196" s="506"/>
      <c r="AA196" s="505"/>
      <c r="AB196" s="711"/>
      <c r="AC196" s="506"/>
      <c r="AD196" s="506"/>
      <c r="AE196" s="506"/>
      <c r="AF196" s="505"/>
      <c r="AG196" s="506"/>
      <c r="AH196" s="506"/>
      <c r="AI196" s="505"/>
      <c r="AJ196" s="506"/>
      <c r="AK196" s="506"/>
      <c r="AL196" s="506"/>
      <c r="AM196" s="505"/>
      <c r="AN196" s="506"/>
      <c r="AO196" s="506"/>
      <c r="AP196" s="345"/>
      <c r="AQ196" s="345"/>
      <c r="AR196" s="345"/>
      <c r="AS196" s="345"/>
      <c r="AV196" s="65"/>
      <c r="AW196" s="65"/>
    </row>
    <row r="197" spans="1:49" hidden="1" x14ac:dyDescent="0.3">
      <c r="A197" s="195">
        <f t="shared" si="6"/>
        <v>42271</v>
      </c>
      <c r="B197" s="345"/>
      <c r="C197" s="345"/>
      <c r="D197" s="345"/>
      <c r="E197" s="345"/>
      <c r="F197" s="348"/>
      <c r="G197" s="375"/>
      <c r="H197" s="375"/>
      <c r="I197" s="638"/>
      <c r="J197" s="345"/>
      <c r="K197" s="345"/>
      <c r="L197" s="345"/>
      <c r="M197" s="345"/>
      <c r="N197" s="345"/>
      <c r="O197" s="345"/>
      <c r="P197" s="345"/>
      <c r="Q197" s="370"/>
      <c r="R197" s="345"/>
      <c r="S197" s="345"/>
      <c r="T197" s="345"/>
      <c r="U197" s="370"/>
      <c r="V197" s="345"/>
      <c r="W197" s="345"/>
      <c r="X197" s="345"/>
      <c r="Y197" s="375"/>
      <c r="Z197" s="506"/>
      <c r="AA197" s="505"/>
      <c r="AB197" s="711"/>
      <c r="AC197" s="506"/>
      <c r="AD197" s="506"/>
      <c r="AE197" s="506"/>
      <c r="AF197" s="505"/>
      <c r="AG197" s="506"/>
      <c r="AH197" s="506"/>
      <c r="AI197" s="505"/>
      <c r="AJ197" s="506"/>
      <c r="AK197" s="506"/>
      <c r="AL197" s="506"/>
      <c r="AM197" s="505"/>
      <c r="AN197" s="506"/>
      <c r="AO197" s="506"/>
      <c r="AP197" s="345"/>
      <c r="AQ197" s="345"/>
      <c r="AR197" s="345"/>
      <c r="AS197" s="345"/>
      <c r="AV197" s="65"/>
      <c r="AW197" s="65"/>
    </row>
    <row r="198" spans="1:49" hidden="1" x14ac:dyDescent="0.3">
      <c r="A198" s="195">
        <f t="shared" si="6"/>
        <v>42272</v>
      </c>
      <c r="B198" s="346"/>
      <c r="C198" s="346"/>
      <c r="D198" s="346"/>
      <c r="E198" s="346"/>
      <c r="F198" s="349"/>
      <c r="G198" s="642"/>
      <c r="H198" s="642"/>
      <c r="I198" s="639"/>
      <c r="J198" s="346"/>
      <c r="K198" s="346"/>
      <c r="L198" s="346"/>
      <c r="M198" s="346"/>
      <c r="N198" s="346"/>
      <c r="O198" s="346"/>
      <c r="P198" s="346"/>
      <c r="Q198" s="371"/>
      <c r="R198" s="346"/>
      <c r="S198" s="346"/>
      <c r="T198" s="346"/>
      <c r="U198" s="371"/>
      <c r="V198" s="346"/>
      <c r="W198" s="346"/>
      <c r="X198" s="346"/>
      <c r="Y198" s="349"/>
      <c r="Z198" s="507"/>
      <c r="AA198" s="508"/>
      <c r="AB198" s="712"/>
      <c r="AC198" s="507"/>
      <c r="AD198" s="507"/>
      <c r="AE198" s="507"/>
      <c r="AF198" s="508"/>
      <c r="AG198" s="507"/>
      <c r="AH198" s="507"/>
      <c r="AI198" s="508"/>
      <c r="AJ198" s="507"/>
      <c r="AK198" s="507"/>
      <c r="AL198" s="507"/>
      <c r="AM198" s="508"/>
      <c r="AN198" s="507"/>
      <c r="AO198" s="507"/>
      <c r="AP198" s="346"/>
      <c r="AQ198" s="346"/>
      <c r="AR198" s="346"/>
      <c r="AS198" s="346"/>
      <c r="AV198" s="65"/>
      <c r="AW198" s="65"/>
    </row>
    <row r="199" spans="1:49" hidden="1" x14ac:dyDescent="0.3">
      <c r="A199" s="470">
        <f>A198+3</f>
        <v>42275</v>
      </c>
      <c r="B199" s="344"/>
      <c r="C199" s="344"/>
      <c r="D199" s="344"/>
      <c r="E199" s="369"/>
      <c r="F199" s="348"/>
      <c r="G199" s="375"/>
      <c r="H199" s="375"/>
      <c r="I199" s="638"/>
      <c r="J199" s="344"/>
      <c r="K199" s="344"/>
      <c r="L199" s="344"/>
      <c r="M199" s="369"/>
      <c r="N199" s="344"/>
      <c r="O199" s="344"/>
      <c r="P199" s="344"/>
      <c r="Q199" s="372"/>
      <c r="R199" s="344"/>
      <c r="S199" s="344"/>
      <c r="T199" s="344"/>
      <c r="U199" s="372"/>
      <c r="V199" s="344"/>
      <c r="W199" s="344"/>
      <c r="X199" s="344"/>
      <c r="Y199" s="375"/>
      <c r="Z199" s="506"/>
      <c r="AA199" s="505"/>
      <c r="AB199" s="711"/>
      <c r="AC199" s="417">
        <v>8</v>
      </c>
      <c r="AD199" s="506"/>
      <c r="AE199" s="506"/>
      <c r="AF199" s="505"/>
      <c r="AG199" s="506"/>
      <c r="AH199" s="506"/>
      <c r="AI199" s="505"/>
      <c r="AJ199" s="506"/>
      <c r="AK199" s="506"/>
      <c r="AL199" s="506"/>
      <c r="AM199" s="505"/>
      <c r="AN199" s="506"/>
      <c r="AO199" s="506"/>
      <c r="AP199" s="344"/>
      <c r="AQ199" s="344"/>
      <c r="AR199" s="344"/>
      <c r="AS199" s="344"/>
      <c r="AV199" s="65"/>
      <c r="AW199" s="65"/>
    </row>
    <row r="200" spans="1:49" hidden="1" x14ac:dyDescent="0.3">
      <c r="A200" s="196">
        <f>A199+1</f>
        <v>42276</v>
      </c>
      <c r="B200" s="345"/>
      <c r="C200" s="345"/>
      <c r="D200" s="345"/>
      <c r="E200" s="345"/>
      <c r="F200" s="348"/>
      <c r="G200" s="375"/>
      <c r="H200" s="375"/>
      <c r="I200" s="638"/>
      <c r="J200" s="345"/>
      <c r="K200" s="345"/>
      <c r="L200" s="345"/>
      <c r="M200" s="345"/>
      <c r="N200" s="345"/>
      <c r="O200" s="345"/>
      <c r="P200" s="345"/>
      <c r="Q200" s="370"/>
      <c r="R200" s="345"/>
      <c r="S200" s="345"/>
      <c r="T200" s="345"/>
      <c r="U200" s="370"/>
      <c r="V200" s="345"/>
      <c r="W200" s="345"/>
      <c r="X200" s="348"/>
      <c r="Y200" s="375"/>
      <c r="Z200" s="506"/>
      <c r="AA200" s="505"/>
      <c r="AB200" s="711"/>
      <c r="AC200" s="417">
        <v>8</v>
      </c>
      <c r="AD200" s="506"/>
      <c r="AE200" s="506"/>
      <c r="AF200" s="505"/>
      <c r="AG200" s="506"/>
      <c r="AH200" s="506"/>
      <c r="AI200" s="505"/>
      <c r="AJ200" s="506"/>
      <c r="AK200" s="506"/>
      <c r="AL200" s="506"/>
      <c r="AM200" s="505"/>
      <c r="AN200" s="506"/>
      <c r="AO200" s="506"/>
      <c r="AP200" s="345"/>
      <c r="AQ200" s="345"/>
      <c r="AR200" s="345"/>
      <c r="AS200" s="345"/>
      <c r="AV200" s="65"/>
      <c r="AW200" s="65"/>
    </row>
    <row r="201" spans="1:49" ht="13.5" hidden="1" thickBot="1" x14ac:dyDescent="0.35">
      <c r="A201" s="196">
        <f>A200+1</f>
        <v>42277</v>
      </c>
      <c r="B201" s="345"/>
      <c r="C201" s="345"/>
      <c r="D201" s="345"/>
      <c r="E201" s="345"/>
      <c r="F201" s="348"/>
      <c r="G201" s="375"/>
      <c r="H201" s="375"/>
      <c r="I201" s="638"/>
      <c r="J201" s="345"/>
      <c r="K201" s="345"/>
      <c r="L201" s="345"/>
      <c r="M201" s="345"/>
      <c r="N201" s="345"/>
      <c r="O201" s="345"/>
      <c r="P201" s="345"/>
      <c r="Q201" s="370"/>
      <c r="R201" s="345"/>
      <c r="S201" s="345"/>
      <c r="T201" s="345"/>
      <c r="U201" s="370"/>
      <c r="V201" s="345"/>
      <c r="W201" s="345"/>
      <c r="X201" s="345"/>
      <c r="Y201" s="375"/>
      <c r="Z201" s="506"/>
      <c r="AA201" s="505"/>
      <c r="AB201" s="711"/>
      <c r="AC201" s="417">
        <v>8</v>
      </c>
      <c r="AD201" s="506"/>
      <c r="AE201" s="506"/>
      <c r="AF201" s="505"/>
      <c r="AG201" s="506"/>
      <c r="AH201" s="506"/>
      <c r="AI201" s="505"/>
      <c r="AJ201" s="506"/>
      <c r="AK201" s="506"/>
      <c r="AL201" s="506"/>
      <c r="AM201" s="505"/>
      <c r="AN201" s="506"/>
      <c r="AO201" s="506"/>
      <c r="AP201" s="345"/>
      <c r="AQ201" s="345"/>
      <c r="AR201" s="345"/>
      <c r="AS201" s="345"/>
      <c r="AV201" s="65"/>
      <c r="AW201" s="65"/>
    </row>
    <row r="202" spans="1:49" hidden="1" x14ac:dyDescent="0.3">
      <c r="A202" s="527" t="s">
        <v>91</v>
      </c>
      <c r="B202" s="516">
        <f t="shared" ref="B202:AO202" si="7">COUNT(B136:B201)</f>
        <v>2</v>
      </c>
      <c r="C202" s="516">
        <f t="shared" si="7"/>
        <v>0</v>
      </c>
      <c r="D202" s="516">
        <f t="shared" si="7"/>
        <v>0</v>
      </c>
      <c r="E202" s="516">
        <f t="shared" si="7"/>
        <v>2</v>
      </c>
      <c r="F202" s="640">
        <f t="shared" si="7"/>
        <v>1</v>
      </c>
      <c r="G202" s="640">
        <f t="shared" si="7"/>
        <v>0</v>
      </c>
      <c r="H202" s="640">
        <f t="shared" si="7"/>
        <v>0</v>
      </c>
      <c r="I202" s="641">
        <f t="shared" si="7"/>
        <v>6</v>
      </c>
      <c r="J202" s="516">
        <f t="shared" si="7"/>
        <v>0</v>
      </c>
      <c r="K202" s="516">
        <f t="shared" si="7"/>
        <v>0</v>
      </c>
      <c r="L202" s="516">
        <f t="shared" si="7"/>
        <v>0</v>
      </c>
      <c r="M202" s="516">
        <f t="shared" si="7"/>
        <v>0</v>
      </c>
      <c r="N202" s="516">
        <f t="shared" si="7"/>
        <v>0</v>
      </c>
      <c r="O202" s="516">
        <f t="shared" si="7"/>
        <v>0</v>
      </c>
      <c r="P202" s="516">
        <f t="shared" si="7"/>
        <v>0</v>
      </c>
      <c r="Q202" s="517">
        <f t="shared" si="7"/>
        <v>0</v>
      </c>
      <c r="R202" s="516">
        <f>COUNT(R136:R201)</f>
        <v>0</v>
      </c>
      <c r="S202" s="516">
        <f>COUNT(S136:S201)</f>
        <v>0</v>
      </c>
      <c r="T202" s="516">
        <f>COUNT(T136:T201)</f>
        <v>0</v>
      </c>
      <c r="U202" s="517">
        <f>COUNT(U136:U201)</f>
        <v>0</v>
      </c>
      <c r="V202" s="516">
        <f t="shared" si="7"/>
        <v>1</v>
      </c>
      <c r="W202" s="516">
        <f t="shared" si="7"/>
        <v>1</v>
      </c>
      <c r="X202" s="533">
        <f t="shared" si="7"/>
        <v>0</v>
      </c>
      <c r="Y202" s="534">
        <f t="shared" si="7"/>
        <v>1</v>
      </c>
      <c r="Z202" s="519">
        <f>COUNT(Z136:Z201)</f>
        <v>0</v>
      </c>
      <c r="AA202" s="520">
        <f>COUNT(AA136:AA201)</f>
        <v>0</v>
      </c>
      <c r="AB202" s="713">
        <f>COUNT(AB136:AB201)</f>
        <v>0</v>
      </c>
      <c r="AC202" s="519">
        <f>COUNT(AC136:AC201)</f>
        <v>4</v>
      </c>
      <c r="AD202" s="519">
        <f t="shared" si="7"/>
        <v>0</v>
      </c>
      <c r="AE202" s="519">
        <f t="shared" si="7"/>
        <v>0</v>
      </c>
      <c r="AF202" s="520">
        <f t="shared" si="7"/>
        <v>0</v>
      </c>
      <c r="AG202" s="519">
        <f t="shared" si="7"/>
        <v>0</v>
      </c>
      <c r="AH202" s="519">
        <f t="shared" si="7"/>
        <v>0</v>
      </c>
      <c r="AI202" s="520">
        <f t="shared" si="7"/>
        <v>0</v>
      </c>
      <c r="AJ202" s="519">
        <f t="shared" si="7"/>
        <v>3</v>
      </c>
      <c r="AK202" s="519">
        <f t="shared" si="7"/>
        <v>1</v>
      </c>
      <c r="AL202" s="519">
        <f t="shared" si="7"/>
        <v>0</v>
      </c>
      <c r="AM202" s="520">
        <f t="shared" si="7"/>
        <v>0</v>
      </c>
      <c r="AN202" s="519">
        <f t="shared" si="7"/>
        <v>0</v>
      </c>
      <c r="AO202" s="519">
        <f t="shared" si="7"/>
        <v>0</v>
      </c>
      <c r="AP202" s="516">
        <f>COUNT(AP136:AP201)</f>
        <v>0</v>
      </c>
      <c r="AQ202" s="516">
        <f>COUNT(AQ136:AQ201)</f>
        <v>0</v>
      </c>
      <c r="AR202" s="516">
        <f>COUNT(AR136:AR201)</f>
        <v>0</v>
      </c>
      <c r="AS202" s="516">
        <f>COUNT(AS136:AS201)</f>
        <v>7</v>
      </c>
      <c r="AV202" s="65"/>
      <c r="AW202" s="65"/>
    </row>
    <row r="203" spans="1:49" ht="13.5" hidden="1" thickBot="1" x14ac:dyDescent="0.35">
      <c r="A203" s="527" t="s">
        <v>92</v>
      </c>
      <c r="B203" s="535">
        <f t="shared" ref="B203:AO203" si="8">SUM(B136:B201)</f>
        <v>16</v>
      </c>
      <c r="C203" s="535">
        <f t="shared" si="8"/>
        <v>0</v>
      </c>
      <c r="D203" s="535">
        <f t="shared" si="8"/>
        <v>0</v>
      </c>
      <c r="E203" s="535">
        <f t="shared" si="8"/>
        <v>16</v>
      </c>
      <c r="F203" s="535">
        <f t="shared" si="8"/>
        <v>8</v>
      </c>
      <c r="G203" s="535">
        <f t="shared" si="8"/>
        <v>0</v>
      </c>
      <c r="H203" s="535">
        <f t="shared" si="8"/>
        <v>0</v>
      </c>
      <c r="I203" s="536">
        <f t="shared" si="8"/>
        <v>48</v>
      </c>
      <c r="J203" s="535">
        <f t="shared" si="8"/>
        <v>0</v>
      </c>
      <c r="K203" s="535">
        <f t="shared" si="8"/>
        <v>0</v>
      </c>
      <c r="L203" s="535">
        <f t="shared" si="8"/>
        <v>0</v>
      </c>
      <c r="M203" s="535">
        <f t="shared" si="8"/>
        <v>0</v>
      </c>
      <c r="N203" s="535">
        <f t="shared" si="8"/>
        <v>0</v>
      </c>
      <c r="O203" s="535">
        <f t="shared" si="8"/>
        <v>0</v>
      </c>
      <c r="P203" s="535">
        <f t="shared" si="8"/>
        <v>0</v>
      </c>
      <c r="Q203" s="536">
        <f t="shared" si="8"/>
        <v>0</v>
      </c>
      <c r="R203" s="535">
        <f>SUM(R136:R201)</f>
        <v>0</v>
      </c>
      <c r="S203" s="535">
        <f>SUM(S136:S201)</f>
        <v>0</v>
      </c>
      <c r="T203" s="535">
        <f>SUM(T136:T201)</f>
        <v>0</v>
      </c>
      <c r="U203" s="536">
        <f>SUM(U136:U201)</f>
        <v>0</v>
      </c>
      <c r="V203" s="535">
        <f t="shared" si="8"/>
        <v>8</v>
      </c>
      <c r="W203" s="535">
        <f t="shared" si="8"/>
        <v>3</v>
      </c>
      <c r="X203" s="537">
        <f t="shared" si="8"/>
        <v>0</v>
      </c>
      <c r="Y203" s="538">
        <f t="shared" si="8"/>
        <v>8</v>
      </c>
      <c r="Z203" s="539">
        <f>SUM(Z136:Z201)</f>
        <v>0</v>
      </c>
      <c r="AA203" s="540">
        <f>SUM(AA136:AA201)</f>
        <v>0</v>
      </c>
      <c r="AB203" s="715">
        <f>SUM(AB136:AB201)</f>
        <v>0</v>
      </c>
      <c r="AC203" s="539">
        <f>SUM(AC136:AC201)</f>
        <v>32</v>
      </c>
      <c r="AD203" s="539">
        <f t="shared" si="8"/>
        <v>0</v>
      </c>
      <c r="AE203" s="539">
        <f t="shared" si="8"/>
        <v>0</v>
      </c>
      <c r="AF203" s="540">
        <f t="shared" si="8"/>
        <v>0</v>
      </c>
      <c r="AG203" s="539">
        <f t="shared" si="8"/>
        <v>0</v>
      </c>
      <c r="AH203" s="539">
        <f t="shared" si="8"/>
        <v>0</v>
      </c>
      <c r="AI203" s="540">
        <f t="shared" si="8"/>
        <v>0</v>
      </c>
      <c r="AJ203" s="539">
        <f t="shared" si="8"/>
        <v>0.75</v>
      </c>
      <c r="AK203" s="539">
        <f t="shared" si="8"/>
        <v>8</v>
      </c>
      <c r="AL203" s="539">
        <f t="shared" si="8"/>
        <v>0</v>
      </c>
      <c r="AM203" s="540">
        <f t="shared" si="8"/>
        <v>0</v>
      </c>
      <c r="AN203" s="539">
        <f t="shared" si="8"/>
        <v>0</v>
      </c>
      <c r="AO203" s="539">
        <f t="shared" si="8"/>
        <v>0</v>
      </c>
      <c r="AP203" s="535">
        <f>SUM(AP136:AP201)</f>
        <v>0</v>
      </c>
      <c r="AQ203" s="535">
        <f>SUM(AQ136:AQ201)</f>
        <v>0</v>
      </c>
      <c r="AR203" s="535">
        <f>SUM(AR136:AR201)</f>
        <v>0</v>
      </c>
      <c r="AS203" s="535">
        <f>SUM(AS136:AS201)</f>
        <v>56</v>
      </c>
      <c r="AV203" s="65"/>
      <c r="AW203" s="65"/>
    </row>
    <row r="204" spans="1:49" hidden="1" x14ac:dyDescent="0.3">
      <c r="A204" s="196">
        <f>A201+1</f>
        <v>42278</v>
      </c>
      <c r="B204" s="345"/>
      <c r="C204" s="345"/>
      <c r="D204" s="345"/>
      <c r="E204" s="345"/>
      <c r="F204" s="345"/>
      <c r="G204" s="345"/>
      <c r="H204" s="345"/>
      <c r="I204" s="370"/>
      <c r="J204" s="345"/>
      <c r="K204" s="345"/>
      <c r="L204" s="345"/>
      <c r="M204" s="345"/>
      <c r="N204" s="345"/>
      <c r="O204" s="345"/>
      <c r="P204" s="345"/>
      <c r="Q204" s="370"/>
      <c r="R204" s="345"/>
      <c r="S204" s="345"/>
      <c r="T204" s="345"/>
      <c r="U204" s="370"/>
      <c r="V204" s="345"/>
      <c r="W204" s="345"/>
      <c r="X204" s="345"/>
      <c r="Y204" s="375"/>
      <c r="Z204" s="506"/>
      <c r="AA204" s="505"/>
      <c r="AB204" s="711"/>
      <c r="AC204" s="417">
        <v>8</v>
      </c>
      <c r="AD204" s="506"/>
      <c r="AE204" s="506"/>
      <c r="AF204" s="505"/>
      <c r="AG204" s="506"/>
      <c r="AH204" s="506"/>
      <c r="AI204" s="505"/>
      <c r="AJ204" s="506"/>
      <c r="AK204" s="506"/>
      <c r="AL204" s="506"/>
      <c r="AM204" s="505"/>
      <c r="AN204" s="506"/>
      <c r="AO204" s="506"/>
      <c r="AP204" s="345"/>
      <c r="AQ204" s="345"/>
      <c r="AR204" s="345"/>
      <c r="AS204" s="345"/>
      <c r="AV204" s="65"/>
      <c r="AW204" s="65"/>
    </row>
    <row r="205" spans="1:49" ht="13.5" hidden="1" thickBot="1" x14ac:dyDescent="0.35">
      <c r="A205" s="196">
        <f>A204+1</f>
        <v>42279</v>
      </c>
      <c r="B205" s="345"/>
      <c r="C205" s="345"/>
      <c r="D205" s="345"/>
      <c r="E205" s="345"/>
      <c r="F205" s="345"/>
      <c r="G205" s="345"/>
      <c r="H205" s="345"/>
      <c r="I205" s="370"/>
      <c r="J205" s="345"/>
      <c r="K205" s="345"/>
      <c r="L205" s="345"/>
      <c r="M205" s="345"/>
      <c r="N205" s="345"/>
      <c r="O205" s="345"/>
      <c r="P205" s="345"/>
      <c r="Q205" s="370"/>
      <c r="R205" s="345"/>
      <c r="S205" s="345"/>
      <c r="T205" s="345"/>
      <c r="U205" s="370"/>
      <c r="V205" s="345"/>
      <c r="W205" s="345"/>
      <c r="X205" s="345"/>
      <c r="Y205" s="647">
        <v>4</v>
      </c>
      <c r="Z205" s="506"/>
      <c r="AA205" s="509"/>
      <c r="AB205" s="711"/>
      <c r="AC205" s="417">
        <v>8</v>
      </c>
      <c r="AD205" s="506"/>
      <c r="AE205" s="506"/>
      <c r="AF205" s="509"/>
      <c r="AG205" s="506"/>
      <c r="AH205" s="506"/>
      <c r="AI205" s="509"/>
      <c r="AJ205" s="506"/>
      <c r="AK205" s="506"/>
      <c r="AL205" s="506"/>
      <c r="AM205" s="509"/>
      <c r="AN205" s="506"/>
      <c r="AO205" s="506"/>
      <c r="AP205" s="345"/>
      <c r="AQ205" s="345"/>
      <c r="AR205" s="345"/>
      <c r="AS205" s="345"/>
      <c r="AV205" s="65"/>
      <c r="AW205" s="65"/>
    </row>
    <row r="206" spans="1:49" hidden="1" x14ac:dyDescent="0.3">
      <c r="A206" s="466">
        <f>A205+3</f>
        <v>42282</v>
      </c>
      <c r="B206" s="463"/>
      <c r="C206" s="463"/>
      <c r="D206" s="463"/>
      <c r="E206" s="463"/>
      <c r="F206" s="463"/>
      <c r="G206" s="463"/>
      <c r="H206" s="463"/>
      <c r="I206" s="464"/>
      <c r="J206" s="463"/>
      <c r="K206" s="463"/>
      <c r="L206" s="463"/>
      <c r="M206" s="463"/>
      <c r="N206" s="463"/>
      <c r="O206" s="463"/>
      <c r="P206" s="463"/>
      <c r="Q206" s="464"/>
      <c r="R206" s="463"/>
      <c r="S206" s="463"/>
      <c r="T206" s="463"/>
      <c r="U206" s="464"/>
      <c r="V206" s="463"/>
      <c r="W206" s="463"/>
      <c r="X206" s="463"/>
      <c r="Y206" s="375"/>
      <c r="Z206" s="511"/>
      <c r="AA206" s="512"/>
      <c r="AB206" s="716"/>
      <c r="AC206" s="511"/>
      <c r="AD206" s="511"/>
      <c r="AE206" s="511"/>
      <c r="AF206" s="512"/>
      <c r="AG206" s="511"/>
      <c r="AH206" s="511"/>
      <c r="AI206" s="512"/>
      <c r="AJ206" s="511"/>
      <c r="AK206" s="511"/>
      <c r="AL206" s="511"/>
      <c r="AM206" s="512"/>
      <c r="AN206" s="511"/>
      <c r="AO206" s="511"/>
      <c r="AP206" s="463"/>
      <c r="AQ206" s="463"/>
      <c r="AR206" s="463"/>
      <c r="AS206" s="648">
        <v>8</v>
      </c>
      <c r="AV206" s="65"/>
      <c r="AW206" s="65"/>
    </row>
    <row r="207" spans="1:49" hidden="1" x14ac:dyDescent="0.3">
      <c r="A207" s="195">
        <f>A206+1</f>
        <v>42283</v>
      </c>
      <c r="B207" s="345"/>
      <c r="C207" s="345"/>
      <c r="D207" s="345"/>
      <c r="E207" s="345"/>
      <c r="F207" s="345"/>
      <c r="G207" s="345"/>
      <c r="H207" s="345"/>
      <c r="I207" s="370"/>
      <c r="J207" s="345"/>
      <c r="K207" s="345"/>
      <c r="L207" s="345"/>
      <c r="M207" s="345"/>
      <c r="N207" s="345"/>
      <c r="O207" s="345"/>
      <c r="P207" s="345"/>
      <c r="Q207" s="370"/>
      <c r="R207" s="345"/>
      <c r="S207" s="345"/>
      <c r="T207" s="345"/>
      <c r="U207" s="370"/>
      <c r="V207" s="345"/>
      <c r="W207" s="345"/>
      <c r="X207" s="345"/>
      <c r="Y207" s="375"/>
      <c r="Z207" s="506"/>
      <c r="AA207" s="509"/>
      <c r="AB207" s="711"/>
      <c r="AC207" s="506"/>
      <c r="AD207" s="506"/>
      <c r="AE207" s="506"/>
      <c r="AF207" s="509"/>
      <c r="AG207" s="506"/>
      <c r="AH207" s="506"/>
      <c r="AI207" s="509"/>
      <c r="AJ207" s="506"/>
      <c r="AK207" s="506"/>
      <c r="AL207" s="506"/>
      <c r="AM207" s="509"/>
      <c r="AN207" s="506"/>
      <c r="AO207" s="506"/>
      <c r="AP207" s="345"/>
      <c r="AQ207" s="345"/>
      <c r="AR207" s="345"/>
      <c r="AS207" s="345"/>
      <c r="AV207" s="65"/>
      <c r="AW207" s="65"/>
    </row>
    <row r="208" spans="1:49" hidden="1" x14ac:dyDescent="0.3">
      <c r="A208" s="195">
        <f>A207+1</f>
        <v>42284</v>
      </c>
      <c r="B208" s="611">
        <v>8</v>
      </c>
      <c r="C208" s="345"/>
      <c r="D208" s="345"/>
      <c r="E208" s="345"/>
      <c r="F208" s="345"/>
      <c r="G208" s="345"/>
      <c r="H208" s="345"/>
      <c r="I208" s="370"/>
      <c r="J208" s="345"/>
      <c r="K208" s="345"/>
      <c r="L208" s="345"/>
      <c r="M208" s="345"/>
      <c r="N208" s="345"/>
      <c r="O208" s="345"/>
      <c r="P208" s="345"/>
      <c r="Q208" s="370"/>
      <c r="R208" s="345"/>
      <c r="S208" s="345"/>
      <c r="T208" s="345"/>
      <c r="U208" s="370"/>
      <c r="V208" s="345"/>
      <c r="W208" s="345"/>
      <c r="X208" s="345"/>
      <c r="Y208" s="375"/>
      <c r="Z208" s="506"/>
      <c r="AA208" s="505"/>
      <c r="AB208" s="711"/>
      <c r="AC208" s="506"/>
      <c r="AD208" s="506"/>
      <c r="AE208" s="506"/>
      <c r="AF208" s="505"/>
      <c r="AG208" s="506"/>
      <c r="AH208" s="506"/>
      <c r="AI208" s="505"/>
      <c r="AJ208" s="506"/>
      <c r="AK208" s="506"/>
      <c r="AL208" s="506"/>
      <c r="AM208" s="505"/>
      <c r="AN208" s="506"/>
      <c r="AO208" s="506"/>
      <c r="AP208" s="345"/>
      <c r="AQ208" s="345"/>
      <c r="AR208" s="345"/>
      <c r="AS208" s="345"/>
      <c r="AV208" s="65"/>
      <c r="AW208" s="65"/>
    </row>
    <row r="209" spans="1:49" hidden="1" x14ac:dyDescent="0.3">
      <c r="A209" s="195">
        <f>A208+1</f>
        <v>42285</v>
      </c>
      <c r="B209" s="345"/>
      <c r="C209" s="345"/>
      <c r="D209" s="345"/>
      <c r="E209" s="345"/>
      <c r="F209" s="345"/>
      <c r="G209" s="345"/>
      <c r="H209" s="345"/>
      <c r="I209" s="370"/>
      <c r="J209" s="345"/>
      <c r="K209" s="345"/>
      <c r="L209" s="345"/>
      <c r="M209" s="345"/>
      <c r="N209" s="345"/>
      <c r="O209" s="345"/>
      <c r="P209" s="345"/>
      <c r="Q209" s="370"/>
      <c r="R209" s="345"/>
      <c r="S209" s="345"/>
      <c r="T209" s="345"/>
      <c r="U209" s="370"/>
      <c r="V209" s="345"/>
      <c r="W209" s="345"/>
      <c r="X209" s="345"/>
      <c r="Y209" s="375"/>
      <c r="Z209" s="506"/>
      <c r="AA209" s="505"/>
      <c r="AB209" s="711"/>
      <c r="AC209" s="506"/>
      <c r="AD209" s="506"/>
      <c r="AE209" s="506"/>
      <c r="AF209" s="505"/>
      <c r="AG209" s="506"/>
      <c r="AH209" s="506"/>
      <c r="AI209" s="505"/>
      <c r="AJ209" s="506"/>
      <c r="AK209" s="506"/>
      <c r="AL209" s="506"/>
      <c r="AM209" s="505"/>
      <c r="AN209" s="506"/>
      <c r="AO209" s="506"/>
      <c r="AP209" s="345"/>
      <c r="AQ209" s="345"/>
      <c r="AR209" s="345"/>
      <c r="AS209" s="345"/>
      <c r="AV209" s="65"/>
      <c r="AW209" s="65"/>
    </row>
    <row r="210" spans="1:49" hidden="1" x14ac:dyDescent="0.3">
      <c r="A210" s="195">
        <f>A209+1</f>
        <v>42286</v>
      </c>
      <c r="B210" s="345"/>
      <c r="C210" s="345"/>
      <c r="D210" s="345"/>
      <c r="E210" s="345"/>
      <c r="F210" s="345"/>
      <c r="G210" s="345"/>
      <c r="H210" s="345"/>
      <c r="I210" s="370"/>
      <c r="J210" s="345"/>
      <c r="K210" s="345"/>
      <c r="L210" s="345"/>
      <c r="M210" s="345"/>
      <c r="N210" s="345"/>
      <c r="O210" s="345"/>
      <c r="P210" s="345"/>
      <c r="Q210" s="370"/>
      <c r="R210" s="345"/>
      <c r="S210" s="345"/>
      <c r="T210" s="345"/>
      <c r="U210" s="370"/>
      <c r="V210" s="345"/>
      <c r="W210" s="345"/>
      <c r="X210" s="345"/>
      <c r="Y210" s="375"/>
      <c r="Z210" s="506"/>
      <c r="AA210" s="505"/>
      <c r="AB210" s="711"/>
      <c r="AC210" s="506"/>
      <c r="AD210" s="506"/>
      <c r="AE210" s="506"/>
      <c r="AF210" s="505"/>
      <c r="AG210" s="506"/>
      <c r="AH210" s="506"/>
      <c r="AI210" s="505"/>
      <c r="AJ210" s="506"/>
      <c r="AK210" s="506"/>
      <c r="AL210" s="506"/>
      <c r="AM210" s="505"/>
      <c r="AN210" s="506"/>
      <c r="AO210" s="506"/>
      <c r="AP210" s="345"/>
      <c r="AQ210" s="345"/>
      <c r="AR210" s="345"/>
      <c r="AS210" s="345"/>
      <c r="AV210" s="65"/>
      <c r="AW210" s="65"/>
    </row>
    <row r="211" spans="1:49" hidden="1" x14ac:dyDescent="0.3">
      <c r="A211" s="466">
        <f>A210+3</f>
        <v>42289</v>
      </c>
      <c r="B211" s="463"/>
      <c r="C211" s="463"/>
      <c r="D211" s="463"/>
      <c r="E211" s="463"/>
      <c r="F211" s="463"/>
      <c r="G211" s="463"/>
      <c r="H211" s="463"/>
      <c r="I211" s="464"/>
      <c r="J211" s="463"/>
      <c r="K211" s="463"/>
      <c r="L211" s="463"/>
      <c r="M211" s="463"/>
      <c r="N211" s="463"/>
      <c r="O211" s="463"/>
      <c r="P211" s="463"/>
      <c r="Q211" s="464"/>
      <c r="R211" s="463"/>
      <c r="S211" s="463"/>
      <c r="T211" s="463"/>
      <c r="U211" s="464"/>
      <c r="V211" s="463"/>
      <c r="W211" s="463"/>
      <c r="X211" s="463"/>
      <c r="Y211" s="465"/>
      <c r="Z211" s="511"/>
      <c r="AA211" s="512"/>
      <c r="AB211" s="716"/>
      <c r="AC211" s="511"/>
      <c r="AD211" s="511"/>
      <c r="AE211" s="511"/>
      <c r="AF211" s="512"/>
      <c r="AG211" s="511"/>
      <c r="AH211" s="511"/>
      <c r="AI211" s="512"/>
      <c r="AJ211" s="511"/>
      <c r="AK211" s="511"/>
      <c r="AL211" s="511"/>
      <c r="AM211" s="512"/>
      <c r="AN211" s="511"/>
      <c r="AO211" s="511"/>
      <c r="AP211" s="463"/>
      <c r="AQ211" s="463"/>
      <c r="AR211" s="463"/>
      <c r="AS211" s="463"/>
      <c r="AV211" s="65"/>
      <c r="AW211" s="65"/>
    </row>
    <row r="212" spans="1:49" hidden="1" x14ac:dyDescent="0.3">
      <c r="A212" s="195">
        <f>A211+1</f>
        <v>42290</v>
      </c>
      <c r="B212" s="345"/>
      <c r="C212" s="345"/>
      <c r="D212" s="345"/>
      <c r="E212" s="345"/>
      <c r="F212" s="345"/>
      <c r="G212" s="345"/>
      <c r="H212" s="345"/>
      <c r="I212" s="370"/>
      <c r="J212" s="345"/>
      <c r="K212" s="345"/>
      <c r="L212" s="345"/>
      <c r="M212" s="345"/>
      <c r="N212" s="345"/>
      <c r="O212" s="345"/>
      <c r="P212" s="345"/>
      <c r="Q212" s="370"/>
      <c r="R212" s="345"/>
      <c r="S212" s="345"/>
      <c r="T212" s="345"/>
      <c r="U212" s="370"/>
      <c r="V212" s="345"/>
      <c r="W212" s="345"/>
      <c r="X212" s="345"/>
      <c r="Y212" s="375"/>
      <c r="Z212" s="506"/>
      <c r="AA212" s="505"/>
      <c r="AB212" s="711"/>
      <c r="AC212" s="506"/>
      <c r="AD212" s="506"/>
      <c r="AE212" s="506"/>
      <c r="AF212" s="505"/>
      <c r="AG212" s="506"/>
      <c r="AH212" s="506"/>
      <c r="AI212" s="505"/>
      <c r="AJ212" s="506"/>
      <c r="AK212" s="506"/>
      <c r="AL212" s="506"/>
      <c r="AM212" s="505"/>
      <c r="AN212" s="506"/>
      <c r="AO212" s="506"/>
      <c r="AP212" s="345"/>
      <c r="AQ212" s="345"/>
      <c r="AR212" s="345"/>
      <c r="AS212" s="345"/>
      <c r="AV212" s="65"/>
      <c r="AW212" s="65"/>
    </row>
    <row r="213" spans="1:49" hidden="1" x14ac:dyDescent="0.3">
      <c r="A213" s="195">
        <f>A212+1</f>
        <v>42291</v>
      </c>
      <c r="B213" s="345"/>
      <c r="C213" s="345"/>
      <c r="D213" s="345"/>
      <c r="E213" s="345"/>
      <c r="F213" s="345"/>
      <c r="G213" s="345"/>
      <c r="H213" s="345"/>
      <c r="I213" s="370"/>
      <c r="J213" s="345"/>
      <c r="K213" s="345"/>
      <c r="L213" s="345"/>
      <c r="M213" s="345"/>
      <c r="N213" s="345"/>
      <c r="O213" s="345"/>
      <c r="P213" s="345"/>
      <c r="Q213" s="370"/>
      <c r="R213" s="345"/>
      <c r="S213" s="345"/>
      <c r="T213" s="345"/>
      <c r="U213" s="370"/>
      <c r="V213" s="345"/>
      <c r="W213" s="345"/>
      <c r="X213" s="345"/>
      <c r="Y213" s="375"/>
      <c r="Z213" s="506"/>
      <c r="AA213" s="505"/>
      <c r="AB213" s="711"/>
      <c r="AC213" s="506"/>
      <c r="AD213" s="506"/>
      <c r="AE213" s="506"/>
      <c r="AF213" s="505"/>
      <c r="AG213" s="506"/>
      <c r="AH213" s="506"/>
      <c r="AI213" s="505"/>
      <c r="AJ213" s="506"/>
      <c r="AK213" s="506"/>
      <c r="AL213" s="506"/>
      <c r="AM213" s="505"/>
      <c r="AN213" s="506"/>
      <c r="AO213" s="506"/>
      <c r="AP213" s="345"/>
      <c r="AQ213" s="345"/>
      <c r="AR213" s="345"/>
      <c r="AS213" s="345"/>
      <c r="AV213" s="65"/>
      <c r="AW213" s="65"/>
    </row>
    <row r="214" spans="1:49" hidden="1" x14ac:dyDescent="0.3">
      <c r="A214" s="195">
        <f>A213+1</f>
        <v>42292</v>
      </c>
      <c r="B214" s="345"/>
      <c r="C214" s="345"/>
      <c r="D214" s="345"/>
      <c r="E214" s="345"/>
      <c r="F214" s="345"/>
      <c r="G214" s="345"/>
      <c r="H214" s="345"/>
      <c r="I214" s="370"/>
      <c r="J214" s="345"/>
      <c r="K214" s="345"/>
      <c r="L214" s="345"/>
      <c r="M214" s="345"/>
      <c r="N214" s="345"/>
      <c r="O214" s="345"/>
      <c r="P214" s="345"/>
      <c r="Q214" s="370"/>
      <c r="R214" s="345"/>
      <c r="S214" s="345"/>
      <c r="T214" s="345"/>
      <c r="U214" s="370"/>
      <c r="V214" s="345"/>
      <c r="W214" s="345"/>
      <c r="X214" s="345"/>
      <c r="Y214" s="375"/>
      <c r="Z214" s="506"/>
      <c r="AA214" s="505"/>
      <c r="AB214" s="711"/>
      <c r="AC214" s="506"/>
      <c r="AD214" s="506"/>
      <c r="AE214" s="506"/>
      <c r="AF214" s="505"/>
      <c r="AG214" s="506"/>
      <c r="AH214" s="506"/>
      <c r="AI214" s="505"/>
      <c r="AJ214" s="506"/>
      <c r="AK214" s="506"/>
      <c r="AL214" s="506"/>
      <c r="AM214" s="505"/>
      <c r="AN214" s="506"/>
      <c r="AO214" s="506"/>
      <c r="AP214" s="345"/>
      <c r="AQ214" s="345"/>
      <c r="AR214" s="345"/>
      <c r="AS214" s="345"/>
      <c r="AV214" s="65"/>
      <c r="AW214" s="65"/>
    </row>
    <row r="215" spans="1:49" hidden="1" x14ac:dyDescent="0.3">
      <c r="A215" s="195">
        <f>A214+1</f>
        <v>42293</v>
      </c>
      <c r="B215" s="345"/>
      <c r="C215" s="345"/>
      <c r="D215" s="345"/>
      <c r="E215" s="345"/>
      <c r="F215" s="345"/>
      <c r="G215" s="345"/>
      <c r="H215" s="345"/>
      <c r="I215" s="370"/>
      <c r="J215" s="345"/>
      <c r="K215" s="345"/>
      <c r="L215" s="345"/>
      <c r="M215" s="345"/>
      <c r="N215" s="345"/>
      <c r="O215" s="345"/>
      <c r="P215" s="345"/>
      <c r="Q215" s="370"/>
      <c r="R215" s="345"/>
      <c r="S215" s="345"/>
      <c r="T215" s="345"/>
      <c r="U215" s="370"/>
      <c r="V215" s="345"/>
      <c r="W215" s="345"/>
      <c r="X215" s="345"/>
      <c r="Y215" s="375"/>
      <c r="Z215" s="506"/>
      <c r="AA215" s="505"/>
      <c r="AB215" s="711"/>
      <c r="AC215" s="506"/>
      <c r="AD215" s="506"/>
      <c r="AE215" s="506"/>
      <c r="AF215" s="505"/>
      <c r="AG215" s="506"/>
      <c r="AH215" s="506"/>
      <c r="AI215" s="505"/>
      <c r="AJ215" s="506"/>
      <c r="AK215" s="506"/>
      <c r="AL215" s="506"/>
      <c r="AM215" s="505"/>
      <c r="AN215" s="506"/>
      <c r="AO215" s="506"/>
      <c r="AP215" s="345"/>
      <c r="AQ215" s="345"/>
      <c r="AR215" s="345"/>
      <c r="AS215" s="345"/>
      <c r="AV215" s="65"/>
      <c r="AW215" s="65"/>
    </row>
    <row r="216" spans="1:49" hidden="1" x14ac:dyDescent="0.3">
      <c r="A216" s="466">
        <f>A215+3</f>
        <v>42296</v>
      </c>
      <c r="B216" s="463"/>
      <c r="C216" s="463"/>
      <c r="D216" s="463"/>
      <c r="E216" s="463"/>
      <c r="F216" s="463"/>
      <c r="G216" s="463"/>
      <c r="H216" s="463"/>
      <c r="I216" s="464"/>
      <c r="J216" s="463"/>
      <c r="K216" s="463"/>
      <c r="L216" s="463"/>
      <c r="M216" s="463"/>
      <c r="N216" s="463"/>
      <c r="O216" s="463"/>
      <c r="P216" s="463"/>
      <c r="Q216" s="464"/>
      <c r="R216" s="463"/>
      <c r="S216" s="463"/>
      <c r="T216" s="463"/>
      <c r="U216" s="464"/>
      <c r="V216" s="463"/>
      <c r="W216" s="463"/>
      <c r="X216" s="463"/>
      <c r="Y216" s="465"/>
      <c r="Z216" s="511"/>
      <c r="AA216" s="512"/>
      <c r="AB216" s="716"/>
      <c r="AC216" s="511"/>
      <c r="AD216" s="511"/>
      <c r="AE216" s="511"/>
      <c r="AF216" s="512"/>
      <c r="AG216" s="511"/>
      <c r="AH216" s="511"/>
      <c r="AI216" s="512"/>
      <c r="AJ216" s="511"/>
      <c r="AK216" s="511"/>
      <c r="AL216" s="511"/>
      <c r="AM216" s="512"/>
      <c r="AN216" s="511"/>
      <c r="AO216" s="511"/>
      <c r="AP216" s="463"/>
      <c r="AQ216" s="463"/>
      <c r="AR216" s="463"/>
      <c r="AS216" s="463"/>
      <c r="AV216" s="65"/>
      <c r="AW216" s="65"/>
    </row>
    <row r="217" spans="1:49" hidden="1" x14ac:dyDescent="0.3">
      <c r="A217" s="195">
        <f>A216+1</f>
        <v>42297</v>
      </c>
      <c r="B217" s="345"/>
      <c r="C217" s="345"/>
      <c r="D217" s="345"/>
      <c r="E217" s="345"/>
      <c r="F217" s="345"/>
      <c r="G217" s="345"/>
      <c r="H217" s="345"/>
      <c r="I217" s="370"/>
      <c r="J217" s="345"/>
      <c r="K217" s="345"/>
      <c r="L217" s="345"/>
      <c r="M217" s="345"/>
      <c r="N217" s="345"/>
      <c r="O217" s="345"/>
      <c r="P217" s="345"/>
      <c r="Q217" s="370"/>
      <c r="R217" s="345"/>
      <c r="S217" s="345"/>
      <c r="T217" s="345"/>
      <c r="U217" s="370"/>
      <c r="V217" s="345"/>
      <c r="W217" s="345"/>
      <c r="X217" s="345"/>
      <c r="Y217" s="375"/>
      <c r="Z217" s="506"/>
      <c r="AA217" s="505"/>
      <c r="AB217" s="711"/>
      <c r="AC217" s="506"/>
      <c r="AD217" s="506"/>
      <c r="AE217" s="506"/>
      <c r="AF217" s="505"/>
      <c r="AG217" s="506"/>
      <c r="AH217" s="506"/>
      <c r="AI217" s="505"/>
      <c r="AJ217" s="506"/>
      <c r="AK217" s="506"/>
      <c r="AL217" s="506"/>
      <c r="AM217" s="505"/>
      <c r="AN217" s="506"/>
      <c r="AO217" s="506"/>
      <c r="AP217" s="345"/>
      <c r="AQ217" s="345"/>
      <c r="AR217" s="345"/>
      <c r="AS217" s="345"/>
      <c r="AV217" s="65"/>
      <c r="AW217" s="65"/>
    </row>
    <row r="218" spans="1:49" hidden="1" x14ac:dyDescent="0.3">
      <c r="A218" s="195">
        <f>A217+1</f>
        <v>42298</v>
      </c>
      <c r="B218" s="345"/>
      <c r="C218" s="345"/>
      <c r="D218" s="345"/>
      <c r="E218" s="345"/>
      <c r="F218" s="345"/>
      <c r="G218" s="345"/>
      <c r="H218" s="345"/>
      <c r="I218" s="370"/>
      <c r="J218" s="345"/>
      <c r="K218" s="345"/>
      <c r="L218" s="345"/>
      <c r="M218" s="345"/>
      <c r="N218" s="345"/>
      <c r="O218" s="345"/>
      <c r="P218" s="345"/>
      <c r="Q218" s="370"/>
      <c r="R218" s="345"/>
      <c r="S218" s="345"/>
      <c r="T218" s="345"/>
      <c r="U218" s="370"/>
      <c r="V218" s="345"/>
      <c r="W218" s="345"/>
      <c r="X218" s="345"/>
      <c r="Y218" s="375"/>
      <c r="Z218" s="506"/>
      <c r="AA218" s="505"/>
      <c r="AB218" s="711"/>
      <c r="AC218" s="506"/>
      <c r="AD218" s="506"/>
      <c r="AE218" s="506"/>
      <c r="AF218" s="505"/>
      <c r="AG218" s="506"/>
      <c r="AH218" s="506"/>
      <c r="AI218" s="505"/>
      <c r="AJ218" s="506"/>
      <c r="AK218" s="506"/>
      <c r="AL218" s="506"/>
      <c r="AM218" s="505"/>
      <c r="AN218" s="506"/>
      <c r="AO218" s="506"/>
      <c r="AP218" s="345"/>
      <c r="AQ218" s="345"/>
      <c r="AR218" s="345"/>
      <c r="AS218" s="345"/>
      <c r="AV218" s="65"/>
      <c r="AW218" s="65"/>
    </row>
    <row r="219" spans="1:49" hidden="1" x14ac:dyDescent="0.3">
      <c r="A219" s="195">
        <f>A218+1</f>
        <v>42299</v>
      </c>
      <c r="B219" s="345"/>
      <c r="C219" s="345"/>
      <c r="D219" s="345"/>
      <c r="E219" s="345"/>
      <c r="F219" s="345"/>
      <c r="G219" s="345"/>
      <c r="H219" s="345"/>
      <c r="I219" s="370"/>
      <c r="J219" s="345"/>
      <c r="K219" s="345"/>
      <c r="L219" s="345"/>
      <c r="M219" s="345"/>
      <c r="N219" s="345"/>
      <c r="O219" s="345"/>
      <c r="P219" s="345"/>
      <c r="Q219" s="370"/>
      <c r="R219" s="345"/>
      <c r="S219" s="345"/>
      <c r="T219" s="345"/>
      <c r="U219" s="370"/>
      <c r="V219" s="345"/>
      <c r="W219" s="345"/>
      <c r="X219" s="345"/>
      <c r="Y219" s="375"/>
      <c r="Z219" s="506"/>
      <c r="AA219" s="505"/>
      <c r="AB219" s="711"/>
      <c r="AC219" s="506"/>
      <c r="AD219" s="506"/>
      <c r="AE219" s="506"/>
      <c r="AF219" s="505"/>
      <c r="AG219" s="506"/>
      <c r="AH219" s="506"/>
      <c r="AI219" s="505"/>
      <c r="AJ219" s="506"/>
      <c r="AK219" s="506"/>
      <c r="AL219" s="506"/>
      <c r="AM219" s="505"/>
      <c r="AN219" s="506"/>
      <c r="AO219" s="506"/>
      <c r="AP219" s="345"/>
      <c r="AQ219" s="345"/>
      <c r="AR219" s="345"/>
      <c r="AS219" s="345"/>
      <c r="AV219" s="65"/>
      <c r="AW219" s="65"/>
    </row>
    <row r="220" spans="1:49" hidden="1" x14ac:dyDescent="0.3">
      <c r="A220" s="195">
        <f>A219+1</f>
        <v>42300</v>
      </c>
      <c r="B220" s="345"/>
      <c r="C220" s="345"/>
      <c r="D220" s="345"/>
      <c r="E220" s="345"/>
      <c r="F220" s="345"/>
      <c r="G220" s="345"/>
      <c r="H220" s="345"/>
      <c r="I220" s="370"/>
      <c r="J220" s="345"/>
      <c r="K220" s="345"/>
      <c r="L220" s="345"/>
      <c r="M220" s="345"/>
      <c r="N220" s="345"/>
      <c r="O220" s="345"/>
      <c r="P220" s="345"/>
      <c r="Q220" s="370"/>
      <c r="R220" s="345"/>
      <c r="S220" s="345"/>
      <c r="T220" s="345"/>
      <c r="U220" s="370"/>
      <c r="V220" s="345"/>
      <c r="W220" s="345"/>
      <c r="X220" s="345"/>
      <c r="Y220" s="375"/>
      <c r="Z220" s="506"/>
      <c r="AA220" s="505"/>
      <c r="AB220" s="711"/>
      <c r="AC220" s="506"/>
      <c r="AD220" s="506"/>
      <c r="AE220" s="506"/>
      <c r="AF220" s="505"/>
      <c r="AG220" s="506"/>
      <c r="AH220" s="506"/>
      <c r="AI220" s="505"/>
      <c r="AJ220" s="506"/>
      <c r="AK220" s="506"/>
      <c r="AL220" s="506"/>
      <c r="AM220" s="505"/>
      <c r="AN220" s="506"/>
      <c r="AO220" s="506"/>
      <c r="AP220" s="345"/>
      <c r="AQ220" s="345"/>
      <c r="AR220" s="345"/>
      <c r="AS220" s="345"/>
      <c r="AV220" s="65"/>
      <c r="AW220" s="65"/>
    </row>
    <row r="221" spans="1:49" hidden="1" x14ac:dyDescent="0.3">
      <c r="A221" s="466">
        <f>A220+3</f>
        <v>42303</v>
      </c>
      <c r="B221" s="463"/>
      <c r="C221" s="463"/>
      <c r="D221" s="463"/>
      <c r="E221" s="463"/>
      <c r="F221" s="463"/>
      <c r="G221" s="463"/>
      <c r="H221" s="463"/>
      <c r="I221" s="464"/>
      <c r="J221" s="463"/>
      <c r="K221" s="463"/>
      <c r="L221" s="463"/>
      <c r="M221" s="463"/>
      <c r="N221" s="463"/>
      <c r="O221" s="463"/>
      <c r="P221" s="463"/>
      <c r="Q221" s="464"/>
      <c r="R221" s="463"/>
      <c r="S221" s="463"/>
      <c r="T221" s="463"/>
      <c r="U221" s="464"/>
      <c r="V221" s="463"/>
      <c r="W221" s="463"/>
      <c r="X221" s="463"/>
      <c r="Y221" s="465"/>
      <c r="Z221" s="511"/>
      <c r="AA221" s="512"/>
      <c r="AB221" s="716"/>
      <c r="AC221" s="511"/>
      <c r="AD221" s="511"/>
      <c r="AE221" s="511"/>
      <c r="AF221" s="512"/>
      <c r="AG221" s="511"/>
      <c r="AH221" s="511"/>
      <c r="AI221" s="512"/>
      <c r="AJ221" s="511"/>
      <c r="AK221" s="511"/>
      <c r="AL221" s="511"/>
      <c r="AM221" s="512"/>
      <c r="AN221" s="511"/>
      <c r="AO221" s="511"/>
      <c r="AP221" s="463"/>
      <c r="AQ221" s="463"/>
      <c r="AR221" s="463"/>
      <c r="AS221" s="463"/>
      <c r="AV221" s="65"/>
      <c r="AW221" s="65"/>
    </row>
    <row r="222" spans="1:49" hidden="1" x14ac:dyDescent="0.3">
      <c r="A222" s="195">
        <f>A221+1</f>
        <v>42304</v>
      </c>
      <c r="B222" s="345"/>
      <c r="C222" s="345"/>
      <c r="D222" s="345"/>
      <c r="E222" s="345"/>
      <c r="F222" s="345"/>
      <c r="G222" s="345"/>
      <c r="H222" s="345"/>
      <c r="I222" s="370"/>
      <c r="J222" s="345"/>
      <c r="K222" s="345"/>
      <c r="L222" s="345"/>
      <c r="M222" s="345"/>
      <c r="N222" s="345"/>
      <c r="O222" s="345"/>
      <c r="P222" s="345"/>
      <c r="Q222" s="370"/>
      <c r="R222" s="345"/>
      <c r="S222" s="345"/>
      <c r="T222" s="345"/>
      <c r="U222" s="370"/>
      <c r="V222" s="345"/>
      <c r="W222" s="345"/>
      <c r="X222" s="345"/>
      <c r="Y222" s="375"/>
      <c r="Z222" s="506"/>
      <c r="AA222" s="505"/>
      <c r="AB222" s="711"/>
      <c r="AC222" s="506"/>
      <c r="AD222" s="506"/>
      <c r="AE222" s="506"/>
      <c r="AF222" s="505"/>
      <c r="AG222" s="506"/>
      <c r="AH222" s="506"/>
      <c r="AI222" s="505"/>
      <c r="AJ222" s="506"/>
      <c r="AK222" s="506"/>
      <c r="AL222" s="506"/>
      <c r="AM222" s="505"/>
      <c r="AN222" s="506"/>
      <c r="AO222" s="506"/>
      <c r="AP222" s="345"/>
      <c r="AQ222" s="345"/>
      <c r="AR222" s="345"/>
      <c r="AS222" s="345"/>
      <c r="AV222" s="65"/>
      <c r="AW222" s="65"/>
    </row>
    <row r="223" spans="1:49" hidden="1" x14ac:dyDescent="0.3">
      <c r="A223" s="195">
        <f>A222+1</f>
        <v>42305</v>
      </c>
      <c r="B223" s="345"/>
      <c r="C223" s="345"/>
      <c r="D223" s="345"/>
      <c r="E223" s="345"/>
      <c r="F223" s="345"/>
      <c r="G223" s="345"/>
      <c r="H223" s="345"/>
      <c r="I223" s="370"/>
      <c r="J223" s="345"/>
      <c r="K223" s="345"/>
      <c r="L223" s="345"/>
      <c r="M223" s="345"/>
      <c r="N223" s="345"/>
      <c r="O223" s="345"/>
      <c r="P223" s="345"/>
      <c r="Q223" s="370"/>
      <c r="R223" s="345"/>
      <c r="S223" s="345"/>
      <c r="T223" s="345"/>
      <c r="U223" s="370"/>
      <c r="V223" s="345"/>
      <c r="W223" s="345"/>
      <c r="X223" s="345"/>
      <c r="Y223" s="375"/>
      <c r="Z223" s="506"/>
      <c r="AA223" s="505"/>
      <c r="AB223" s="711"/>
      <c r="AC223" s="506"/>
      <c r="AD223" s="506"/>
      <c r="AE223" s="506"/>
      <c r="AF223" s="505"/>
      <c r="AG223" s="506"/>
      <c r="AH223" s="506"/>
      <c r="AI223" s="505"/>
      <c r="AJ223" s="506"/>
      <c r="AK223" s="506"/>
      <c r="AL223" s="506"/>
      <c r="AM223" s="505"/>
      <c r="AN223" s="506"/>
      <c r="AO223" s="506"/>
      <c r="AP223" s="345"/>
      <c r="AQ223" s="345"/>
      <c r="AR223" s="345"/>
      <c r="AS223" s="345"/>
      <c r="AV223" s="65"/>
      <c r="AW223" s="65"/>
    </row>
    <row r="224" spans="1:49" hidden="1" x14ac:dyDescent="0.3">
      <c r="A224" s="195">
        <f>A223+1</f>
        <v>42306</v>
      </c>
      <c r="B224" s="345"/>
      <c r="C224" s="345"/>
      <c r="D224" s="345"/>
      <c r="E224" s="345"/>
      <c r="F224" s="345"/>
      <c r="G224" s="345"/>
      <c r="H224" s="345"/>
      <c r="I224" s="370"/>
      <c r="J224" s="345"/>
      <c r="K224" s="345"/>
      <c r="L224" s="345"/>
      <c r="M224" s="345"/>
      <c r="N224" s="345"/>
      <c r="O224" s="345"/>
      <c r="P224" s="345"/>
      <c r="Q224" s="370"/>
      <c r="R224" s="345"/>
      <c r="S224" s="345"/>
      <c r="T224" s="345"/>
      <c r="U224" s="370"/>
      <c r="V224" s="345"/>
      <c r="W224" s="345"/>
      <c r="X224" s="345"/>
      <c r="Y224" s="375"/>
      <c r="Z224" s="506"/>
      <c r="AA224" s="505"/>
      <c r="AB224" s="711"/>
      <c r="AC224" s="506"/>
      <c r="AD224" s="506"/>
      <c r="AE224" s="506"/>
      <c r="AF224" s="505"/>
      <c r="AG224" s="506"/>
      <c r="AH224" s="506"/>
      <c r="AI224" s="505"/>
      <c r="AJ224" s="506"/>
      <c r="AK224" s="506"/>
      <c r="AL224" s="506"/>
      <c r="AM224" s="505"/>
      <c r="AN224" s="506"/>
      <c r="AO224" s="506"/>
      <c r="AP224" s="345"/>
      <c r="AQ224" s="345"/>
      <c r="AR224" s="345"/>
      <c r="AS224" s="345"/>
      <c r="AV224" s="65"/>
      <c r="AW224" s="65"/>
    </row>
    <row r="225" spans="1:49" hidden="1" x14ac:dyDescent="0.3">
      <c r="A225" s="195">
        <f>A224+1</f>
        <v>42307</v>
      </c>
      <c r="B225" s="345"/>
      <c r="C225" s="345"/>
      <c r="D225" s="345"/>
      <c r="E225" s="345"/>
      <c r="F225" s="345"/>
      <c r="G225" s="345"/>
      <c r="H225" s="345"/>
      <c r="I225" s="370"/>
      <c r="J225" s="345"/>
      <c r="K225" s="345"/>
      <c r="L225" s="345"/>
      <c r="M225" s="345"/>
      <c r="N225" s="345"/>
      <c r="O225" s="345"/>
      <c r="P225" s="345"/>
      <c r="Q225" s="370"/>
      <c r="R225" s="345"/>
      <c r="S225" s="345"/>
      <c r="T225" s="345"/>
      <c r="U225" s="370"/>
      <c r="V225" s="345"/>
      <c r="W225" s="345"/>
      <c r="X225" s="345"/>
      <c r="Y225" s="375"/>
      <c r="Z225" s="506"/>
      <c r="AA225" s="505"/>
      <c r="AB225" s="711"/>
      <c r="AC225" s="506"/>
      <c r="AD225" s="506"/>
      <c r="AE225" s="506"/>
      <c r="AF225" s="505"/>
      <c r="AG225" s="506"/>
      <c r="AH225" s="506"/>
      <c r="AI225" s="505"/>
      <c r="AJ225" s="506"/>
      <c r="AK225" s="506"/>
      <c r="AL225" s="506"/>
      <c r="AM225" s="505"/>
      <c r="AN225" s="506"/>
      <c r="AO225" s="506"/>
      <c r="AP225" s="345"/>
      <c r="AQ225" s="345"/>
      <c r="AR225" s="345"/>
      <c r="AS225" s="345"/>
      <c r="AV225" s="65"/>
      <c r="AW225" s="65"/>
    </row>
    <row r="226" spans="1:49" hidden="1" x14ac:dyDescent="0.3">
      <c r="A226" s="466">
        <f>A225+3</f>
        <v>42310</v>
      </c>
      <c r="B226" s="463"/>
      <c r="C226" s="463"/>
      <c r="D226" s="463"/>
      <c r="E226" s="463"/>
      <c r="F226" s="463"/>
      <c r="G226" s="463"/>
      <c r="H226" s="463"/>
      <c r="I226" s="464"/>
      <c r="J226" s="463"/>
      <c r="K226" s="463"/>
      <c r="L226" s="463"/>
      <c r="M226" s="463"/>
      <c r="N226" s="463"/>
      <c r="O226" s="468"/>
      <c r="P226" s="468"/>
      <c r="Q226" s="513"/>
      <c r="R226" s="463"/>
      <c r="S226" s="468"/>
      <c r="T226" s="468"/>
      <c r="U226" s="513"/>
      <c r="V226" s="468"/>
      <c r="W226" s="463"/>
      <c r="X226" s="467"/>
      <c r="Y226" s="465"/>
      <c r="Z226" s="511"/>
      <c r="AA226" s="512"/>
      <c r="AB226" s="716"/>
      <c r="AC226" s="511"/>
      <c r="AD226" s="511"/>
      <c r="AE226" s="511"/>
      <c r="AF226" s="512"/>
      <c r="AG226" s="511"/>
      <c r="AH226" s="650">
        <v>8</v>
      </c>
      <c r="AI226" s="512"/>
      <c r="AJ226" s="511"/>
      <c r="AK226" s="511"/>
      <c r="AL226" s="511"/>
      <c r="AM226" s="512"/>
      <c r="AN226" s="511"/>
      <c r="AO226" s="511"/>
      <c r="AP226" s="463"/>
      <c r="AQ226" s="463"/>
      <c r="AR226" s="463"/>
      <c r="AS226" s="463"/>
      <c r="AV226" s="65"/>
      <c r="AW226" s="65"/>
    </row>
    <row r="227" spans="1:49" hidden="1" x14ac:dyDescent="0.3">
      <c r="A227" s="195">
        <f>A226+1</f>
        <v>42311</v>
      </c>
      <c r="B227" s="345"/>
      <c r="C227" s="345"/>
      <c r="D227" s="345"/>
      <c r="E227" s="345"/>
      <c r="F227" s="345"/>
      <c r="G227" s="345"/>
      <c r="H227" s="345"/>
      <c r="I227" s="370"/>
      <c r="J227" s="345"/>
      <c r="K227" s="345"/>
      <c r="L227" s="345"/>
      <c r="M227" s="345"/>
      <c r="N227" s="345"/>
      <c r="O227" s="348"/>
      <c r="P227" s="348"/>
      <c r="Q227" s="514"/>
      <c r="R227" s="345"/>
      <c r="S227" s="348"/>
      <c r="T227" s="348"/>
      <c r="U227" s="514"/>
      <c r="V227" s="348"/>
      <c r="W227" s="345"/>
      <c r="X227" s="347"/>
      <c r="Y227" s="375"/>
      <c r="Z227" s="506"/>
      <c r="AA227" s="505"/>
      <c r="AB227" s="711"/>
      <c r="AC227" s="506"/>
      <c r="AD227" s="506"/>
      <c r="AE227" s="506"/>
      <c r="AF227" s="505"/>
      <c r="AG227" s="506"/>
      <c r="AH227" s="506"/>
      <c r="AI227" s="505"/>
      <c r="AJ227" s="506"/>
      <c r="AK227" s="506"/>
      <c r="AL227" s="506"/>
      <c r="AM227" s="505"/>
      <c r="AN227" s="506"/>
      <c r="AO227" s="506"/>
      <c r="AP227" s="345"/>
      <c r="AQ227" s="345"/>
      <c r="AR227" s="345"/>
      <c r="AS227" s="345"/>
      <c r="AV227" s="65"/>
      <c r="AW227" s="65"/>
    </row>
    <row r="228" spans="1:49" hidden="1" x14ac:dyDescent="0.3">
      <c r="A228" s="195">
        <f>A227+1</f>
        <v>42312</v>
      </c>
      <c r="B228" s="345"/>
      <c r="C228" s="345"/>
      <c r="D228" s="345"/>
      <c r="E228" s="345"/>
      <c r="F228" s="345"/>
      <c r="G228" s="345"/>
      <c r="H228" s="345"/>
      <c r="I228" s="370"/>
      <c r="J228" s="345"/>
      <c r="K228" s="345"/>
      <c r="L228" s="345"/>
      <c r="M228" s="345"/>
      <c r="N228" s="345"/>
      <c r="O228" s="348"/>
      <c r="P228" s="348"/>
      <c r="Q228" s="514"/>
      <c r="R228" s="345"/>
      <c r="S228" s="348"/>
      <c r="T228" s="348"/>
      <c r="U228" s="514"/>
      <c r="V228" s="348"/>
      <c r="W228" s="345"/>
      <c r="X228" s="347"/>
      <c r="Y228" s="375"/>
      <c r="Z228" s="506"/>
      <c r="AA228" s="505"/>
      <c r="AB228" s="711"/>
      <c r="AC228" s="506"/>
      <c r="AD228" s="506"/>
      <c r="AE228" s="506"/>
      <c r="AF228" s="505"/>
      <c r="AG228" s="506"/>
      <c r="AH228" s="506"/>
      <c r="AI228" s="505"/>
      <c r="AJ228" s="506"/>
      <c r="AK228" s="506"/>
      <c r="AL228" s="506"/>
      <c r="AM228" s="505"/>
      <c r="AN228" s="506"/>
      <c r="AO228" s="506"/>
      <c r="AP228" s="345"/>
      <c r="AQ228" s="345"/>
      <c r="AR228" s="345"/>
      <c r="AS228" s="345"/>
      <c r="AV228" s="65"/>
      <c r="AW228" s="65"/>
    </row>
    <row r="229" spans="1:49" hidden="1" x14ac:dyDescent="0.3">
      <c r="A229" s="195">
        <f>A228+1</f>
        <v>42313</v>
      </c>
      <c r="B229" s="345"/>
      <c r="C229" s="345"/>
      <c r="D229" s="345"/>
      <c r="E229" s="345"/>
      <c r="F229" s="345"/>
      <c r="G229" s="345"/>
      <c r="H229" s="345"/>
      <c r="I229" s="370"/>
      <c r="J229" s="345"/>
      <c r="K229" s="345"/>
      <c r="L229" s="345"/>
      <c r="M229" s="345"/>
      <c r="N229" s="345"/>
      <c r="O229" s="348"/>
      <c r="P229" s="348"/>
      <c r="Q229" s="514"/>
      <c r="R229" s="345"/>
      <c r="S229" s="348"/>
      <c r="T229" s="348"/>
      <c r="U229" s="514"/>
      <c r="V229" s="348"/>
      <c r="W229" s="345"/>
      <c r="X229" s="347"/>
      <c r="Y229" s="375"/>
      <c r="Z229" s="506"/>
      <c r="AA229" s="505"/>
      <c r="AB229" s="711"/>
      <c r="AC229" s="506"/>
      <c r="AD229" s="506"/>
      <c r="AE229" s="506"/>
      <c r="AF229" s="505"/>
      <c r="AG229" s="506"/>
      <c r="AH229" s="506"/>
      <c r="AI229" s="505"/>
      <c r="AJ229" s="506"/>
      <c r="AK229" s="506"/>
      <c r="AL229" s="506"/>
      <c r="AM229" s="505"/>
      <c r="AN229" s="506"/>
      <c r="AO229" s="506"/>
      <c r="AP229" s="345"/>
      <c r="AQ229" s="345"/>
      <c r="AR229" s="345"/>
      <c r="AS229" s="345"/>
      <c r="AV229" s="65"/>
      <c r="AW229" s="65"/>
    </row>
    <row r="230" spans="1:49" hidden="1" x14ac:dyDescent="0.3">
      <c r="A230" s="195">
        <f>A229+1</f>
        <v>42314</v>
      </c>
      <c r="B230" s="345"/>
      <c r="C230" s="345"/>
      <c r="D230" s="345"/>
      <c r="E230" s="345"/>
      <c r="F230" s="345"/>
      <c r="G230" s="345"/>
      <c r="H230" s="345"/>
      <c r="I230" s="370"/>
      <c r="J230" s="345"/>
      <c r="K230" s="345"/>
      <c r="L230" s="345"/>
      <c r="M230" s="345"/>
      <c r="N230" s="345"/>
      <c r="O230" s="348"/>
      <c r="P230" s="348"/>
      <c r="Q230" s="514"/>
      <c r="R230" s="345"/>
      <c r="S230" s="348"/>
      <c r="T230" s="348"/>
      <c r="U230" s="514"/>
      <c r="V230" s="348"/>
      <c r="W230" s="345"/>
      <c r="X230" s="347"/>
      <c r="Y230" s="375"/>
      <c r="Z230" s="506"/>
      <c r="AA230" s="505"/>
      <c r="AB230" s="711"/>
      <c r="AC230" s="506"/>
      <c r="AD230" s="506"/>
      <c r="AE230" s="506"/>
      <c r="AF230" s="505"/>
      <c r="AG230" s="506"/>
      <c r="AH230" s="506"/>
      <c r="AI230" s="505"/>
      <c r="AJ230" s="506"/>
      <c r="AK230" s="506"/>
      <c r="AL230" s="506"/>
      <c r="AM230" s="505"/>
      <c r="AN230" s="506"/>
      <c r="AO230" s="506"/>
      <c r="AP230" s="345"/>
      <c r="AQ230" s="345"/>
      <c r="AR230" s="345"/>
      <c r="AS230" s="345"/>
      <c r="AV230" s="65"/>
      <c r="AW230" s="65"/>
    </row>
    <row r="231" spans="1:49" hidden="1" x14ac:dyDescent="0.3">
      <c r="A231" s="466">
        <f>A230+3</f>
        <v>42317</v>
      </c>
      <c r="B231" s="463"/>
      <c r="C231" s="463"/>
      <c r="D231" s="463"/>
      <c r="E231" s="463"/>
      <c r="F231" s="463"/>
      <c r="G231" s="463"/>
      <c r="H231" s="463"/>
      <c r="I231" s="464"/>
      <c r="J231" s="463"/>
      <c r="K231" s="463"/>
      <c r="L231" s="463"/>
      <c r="M231" s="463"/>
      <c r="N231" s="463"/>
      <c r="O231" s="468"/>
      <c r="P231" s="468"/>
      <c r="Q231" s="513"/>
      <c r="R231" s="463"/>
      <c r="S231" s="468"/>
      <c r="T231" s="468"/>
      <c r="U231" s="513"/>
      <c r="V231" s="468"/>
      <c r="W231" s="463"/>
      <c r="X231" s="467"/>
      <c r="Y231" s="465"/>
      <c r="Z231" s="511"/>
      <c r="AA231" s="512"/>
      <c r="AB231" s="716"/>
      <c r="AC231" s="511"/>
      <c r="AD231" s="511"/>
      <c r="AE231" s="511"/>
      <c r="AF231" s="512"/>
      <c r="AG231" s="511"/>
      <c r="AH231" s="511"/>
      <c r="AI231" s="512"/>
      <c r="AJ231" s="511"/>
      <c r="AK231" s="511"/>
      <c r="AL231" s="511"/>
      <c r="AM231" s="512"/>
      <c r="AN231" s="511"/>
      <c r="AO231" s="511"/>
      <c r="AP231" s="463"/>
      <c r="AQ231" s="463"/>
      <c r="AR231" s="463"/>
      <c r="AS231" s="463">
        <v>8</v>
      </c>
      <c r="AV231" s="65"/>
      <c r="AW231" s="65"/>
    </row>
    <row r="232" spans="1:49" hidden="1" x14ac:dyDescent="0.3">
      <c r="A232" s="195">
        <f>A231+1</f>
        <v>42318</v>
      </c>
      <c r="B232" s="345"/>
      <c r="C232" s="345"/>
      <c r="D232" s="345"/>
      <c r="E232" s="345"/>
      <c r="F232" s="345"/>
      <c r="G232" s="345"/>
      <c r="H232" s="345"/>
      <c r="I232" s="370"/>
      <c r="J232" s="345"/>
      <c r="K232" s="345"/>
      <c r="L232" s="345"/>
      <c r="M232" s="345"/>
      <c r="N232" s="345"/>
      <c r="O232" s="348"/>
      <c r="P232" s="348"/>
      <c r="Q232" s="514"/>
      <c r="R232" s="345"/>
      <c r="S232" s="348"/>
      <c r="T232" s="348"/>
      <c r="U232" s="514"/>
      <c r="V232" s="348"/>
      <c r="W232" s="345"/>
      <c r="X232" s="347"/>
      <c r="Y232" s="375"/>
      <c r="Z232" s="506"/>
      <c r="AA232" s="505"/>
      <c r="AB232" s="711"/>
      <c r="AC232" s="506"/>
      <c r="AD232" s="506"/>
      <c r="AE232" s="506"/>
      <c r="AF232" s="505"/>
      <c r="AG232" s="506"/>
      <c r="AH232" s="506"/>
      <c r="AI232" s="505"/>
      <c r="AJ232" s="506"/>
      <c r="AK232" s="506"/>
      <c r="AL232" s="506"/>
      <c r="AM232" s="505"/>
      <c r="AN232" s="506"/>
      <c r="AO232" s="506"/>
      <c r="AP232" s="345"/>
      <c r="AQ232" s="345"/>
      <c r="AR232" s="345"/>
      <c r="AS232" s="345"/>
      <c r="AV232" s="65"/>
      <c r="AW232" s="65"/>
    </row>
    <row r="233" spans="1:49" hidden="1" x14ac:dyDescent="0.3">
      <c r="A233" s="195">
        <f>A232+1</f>
        <v>42319</v>
      </c>
      <c r="B233" s="345"/>
      <c r="C233" s="345"/>
      <c r="D233" s="345"/>
      <c r="E233" s="345"/>
      <c r="F233" s="345"/>
      <c r="G233" s="345"/>
      <c r="H233" s="345"/>
      <c r="I233" s="370"/>
      <c r="J233" s="345"/>
      <c r="K233" s="345"/>
      <c r="L233" s="345"/>
      <c r="M233" s="345"/>
      <c r="N233" s="345"/>
      <c r="O233" s="348"/>
      <c r="P233" s="348"/>
      <c r="Q233" s="514"/>
      <c r="R233" s="345"/>
      <c r="S233" s="348"/>
      <c r="T233" s="348"/>
      <c r="U233" s="514"/>
      <c r="V233" s="348"/>
      <c r="W233" s="345"/>
      <c r="X233" s="347"/>
      <c r="Y233" s="375"/>
      <c r="Z233" s="506"/>
      <c r="AA233" s="505"/>
      <c r="AB233" s="711"/>
      <c r="AC233" s="506"/>
      <c r="AD233" s="506"/>
      <c r="AE233" s="506"/>
      <c r="AF233" s="505"/>
      <c r="AG233" s="506"/>
      <c r="AH233" s="506"/>
      <c r="AI233" s="505"/>
      <c r="AJ233" s="506"/>
      <c r="AK233" s="506"/>
      <c r="AL233" s="506"/>
      <c r="AM233" s="505"/>
      <c r="AN233" s="506"/>
      <c r="AO233" s="506"/>
      <c r="AP233" s="345"/>
      <c r="AQ233" s="345"/>
      <c r="AR233" s="345"/>
      <c r="AS233" s="345"/>
      <c r="AV233" s="65"/>
      <c r="AW233" s="65"/>
    </row>
    <row r="234" spans="1:49" hidden="1" x14ac:dyDescent="0.3">
      <c r="A234" s="195">
        <f>A233+1</f>
        <v>42320</v>
      </c>
      <c r="B234" s="345"/>
      <c r="C234" s="345"/>
      <c r="D234" s="345"/>
      <c r="E234" s="345"/>
      <c r="F234" s="345"/>
      <c r="G234" s="345"/>
      <c r="H234" s="345"/>
      <c r="I234" s="370"/>
      <c r="J234" s="345"/>
      <c r="K234" s="345"/>
      <c r="L234" s="345"/>
      <c r="M234" s="345"/>
      <c r="N234" s="345"/>
      <c r="O234" s="348"/>
      <c r="P234" s="348"/>
      <c r="Q234" s="514"/>
      <c r="R234" s="345"/>
      <c r="S234" s="348"/>
      <c r="T234" s="348"/>
      <c r="U234" s="514"/>
      <c r="V234" s="348"/>
      <c r="W234" s="345"/>
      <c r="X234" s="347"/>
      <c r="Y234" s="375"/>
      <c r="Z234" s="506"/>
      <c r="AA234" s="505"/>
      <c r="AB234" s="711"/>
      <c r="AC234" s="506"/>
      <c r="AD234" s="506"/>
      <c r="AE234" s="506"/>
      <c r="AF234" s="505"/>
      <c r="AG234" s="506"/>
      <c r="AH234" s="506"/>
      <c r="AI234" s="505"/>
      <c r="AJ234" s="506"/>
      <c r="AK234" s="506"/>
      <c r="AL234" s="506"/>
      <c r="AM234" s="505"/>
      <c r="AN234" s="506"/>
      <c r="AO234" s="506"/>
      <c r="AP234" s="345"/>
      <c r="AQ234" s="345"/>
      <c r="AR234" s="345"/>
      <c r="AS234" s="345"/>
      <c r="AV234" s="65"/>
      <c r="AW234" s="65"/>
    </row>
    <row r="235" spans="1:49" hidden="1" x14ac:dyDescent="0.3">
      <c r="A235" s="195">
        <f>A234+1</f>
        <v>42321</v>
      </c>
      <c r="B235" s="345"/>
      <c r="C235" s="345"/>
      <c r="D235" s="345"/>
      <c r="E235" s="345"/>
      <c r="F235" s="345"/>
      <c r="G235" s="345"/>
      <c r="H235" s="345"/>
      <c r="I235" s="370"/>
      <c r="J235" s="345"/>
      <c r="K235" s="345"/>
      <c r="L235" s="345"/>
      <c r="M235" s="345"/>
      <c r="N235" s="345"/>
      <c r="O235" s="348"/>
      <c r="P235" s="348"/>
      <c r="Q235" s="514"/>
      <c r="R235" s="345"/>
      <c r="S235" s="348"/>
      <c r="T235" s="348"/>
      <c r="U235" s="514"/>
      <c r="V235" s="348"/>
      <c r="W235" s="345"/>
      <c r="X235" s="347"/>
      <c r="Y235" s="375"/>
      <c r="Z235" s="506"/>
      <c r="AA235" s="505"/>
      <c r="AB235" s="711"/>
      <c r="AC235" s="506"/>
      <c r="AD235" s="506"/>
      <c r="AE235" s="506"/>
      <c r="AF235" s="505"/>
      <c r="AG235" s="506"/>
      <c r="AH235" s="506"/>
      <c r="AI235" s="505"/>
      <c r="AJ235" s="506"/>
      <c r="AK235" s="506"/>
      <c r="AL235" s="506"/>
      <c r="AM235" s="505"/>
      <c r="AN235" s="506"/>
      <c r="AO235" s="506"/>
      <c r="AP235" s="345"/>
      <c r="AQ235" s="345"/>
      <c r="AR235" s="345"/>
      <c r="AS235" s="345"/>
      <c r="AV235" s="65"/>
      <c r="AW235" s="65"/>
    </row>
    <row r="236" spans="1:49" hidden="1" x14ac:dyDescent="0.3">
      <c r="A236" s="466">
        <f>A235+3</f>
        <v>42324</v>
      </c>
      <c r="B236" s="463"/>
      <c r="C236" s="463"/>
      <c r="D236" s="463"/>
      <c r="E236" s="463"/>
      <c r="F236" s="463"/>
      <c r="G236" s="463"/>
      <c r="H236" s="463"/>
      <c r="I236" s="464"/>
      <c r="J236" s="463"/>
      <c r="K236" s="463"/>
      <c r="L236" s="463"/>
      <c r="M236" s="463"/>
      <c r="N236" s="463"/>
      <c r="O236" s="468"/>
      <c r="P236" s="468"/>
      <c r="Q236" s="513"/>
      <c r="R236" s="463"/>
      <c r="S236" s="468"/>
      <c r="T236" s="468"/>
      <c r="U236" s="513"/>
      <c r="V236" s="468"/>
      <c r="W236" s="463"/>
      <c r="X236" s="467"/>
      <c r="Y236" s="465"/>
      <c r="Z236" s="511"/>
      <c r="AA236" s="512"/>
      <c r="AB236" s="716"/>
      <c r="AC236" s="511"/>
      <c r="AD236" s="511"/>
      <c r="AE236" s="511"/>
      <c r="AF236" s="512"/>
      <c r="AG236" s="511"/>
      <c r="AH236" s="511"/>
      <c r="AI236" s="512"/>
      <c r="AJ236" s="511"/>
      <c r="AK236" s="511"/>
      <c r="AL236" s="511"/>
      <c r="AM236" s="512"/>
      <c r="AN236" s="511"/>
      <c r="AO236" s="511"/>
      <c r="AP236" s="463"/>
      <c r="AQ236" s="463"/>
      <c r="AR236" s="463"/>
      <c r="AS236" s="463"/>
      <c r="AV236" s="65"/>
      <c r="AW236" s="65"/>
    </row>
    <row r="237" spans="1:49" hidden="1" x14ac:dyDescent="0.3">
      <c r="A237" s="195">
        <f>A236+1</f>
        <v>42325</v>
      </c>
      <c r="B237" s="345"/>
      <c r="C237" s="345"/>
      <c r="D237" s="345"/>
      <c r="E237" s="345"/>
      <c r="F237" s="345"/>
      <c r="G237" s="345"/>
      <c r="H237" s="345"/>
      <c r="I237" s="370"/>
      <c r="J237" s="345"/>
      <c r="K237" s="345"/>
      <c r="L237" s="345"/>
      <c r="M237" s="345"/>
      <c r="N237" s="345"/>
      <c r="O237" s="348"/>
      <c r="P237" s="348"/>
      <c r="Q237" s="514"/>
      <c r="R237" s="345"/>
      <c r="S237" s="348"/>
      <c r="T237" s="348"/>
      <c r="U237" s="514"/>
      <c r="V237" s="348"/>
      <c r="W237" s="345"/>
      <c r="X237" s="347"/>
      <c r="Y237" s="375"/>
      <c r="Z237" s="506"/>
      <c r="AA237" s="505"/>
      <c r="AB237" s="711"/>
      <c r="AC237" s="506"/>
      <c r="AD237" s="506"/>
      <c r="AE237" s="506"/>
      <c r="AF237" s="505"/>
      <c r="AG237" s="506"/>
      <c r="AH237" s="506"/>
      <c r="AI237" s="505"/>
      <c r="AJ237" s="506"/>
      <c r="AK237" s="417">
        <v>8</v>
      </c>
      <c r="AL237" s="506"/>
      <c r="AM237" s="505"/>
      <c r="AN237" s="506"/>
      <c r="AO237" s="506"/>
      <c r="AP237" s="345"/>
      <c r="AQ237" s="345"/>
      <c r="AR237" s="345"/>
      <c r="AS237" s="345"/>
      <c r="AV237" s="65"/>
      <c r="AW237" s="65"/>
    </row>
    <row r="238" spans="1:49" hidden="1" x14ac:dyDescent="0.3">
      <c r="A238" s="195">
        <f>A237+1</f>
        <v>42326</v>
      </c>
      <c r="B238" s="345"/>
      <c r="C238" s="345"/>
      <c r="D238" s="345"/>
      <c r="E238" s="345"/>
      <c r="F238" s="345"/>
      <c r="G238" s="345"/>
      <c r="H238" s="345"/>
      <c r="I238" s="370"/>
      <c r="J238" s="345"/>
      <c r="K238" s="345"/>
      <c r="L238" s="345"/>
      <c r="M238" s="345"/>
      <c r="N238" s="345"/>
      <c r="O238" s="348"/>
      <c r="P238" s="348"/>
      <c r="Q238" s="514"/>
      <c r="R238" s="345"/>
      <c r="S238" s="348"/>
      <c r="T238" s="348"/>
      <c r="U238" s="514"/>
      <c r="V238" s="348"/>
      <c r="W238" s="345"/>
      <c r="X238" s="347"/>
      <c r="Y238" s="375"/>
      <c r="Z238" s="506"/>
      <c r="AA238" s="505"/>
      <c r="AB238" s="711"/>
      <c r="AC238" s="506"/>
      <c r="AD238" s="506"/>
      <c r="AE238" s="506"/>
      <c r="AF238" s="505"/>
      <c r="AG238" s="506"/>
      <c r="AH238" s="506"/>
      <c r="AI238" s="505"/>
      <c r="AJ238" s="506"/>
      <c r="AK238" s="417">
        <v>8</v>
      </c>
      <c r="AL238" s="506"/>
      <c r="AM238" s="505"/>
      <c r="AN238" s="506"/>
      <c r="AO238" s="506"/>
      <c r="AP238" s="345"/>
      <c r="AQ238" s="345"/>
      <c r="AR238" s="345"/>
      <c r="AS238" s="345"/>
      <c r="AV238" s="65"/>
      <c r="AW238" s="65"/>
    </row>
    <row r="239" spans="1:49" hidden="1" x14ac:dyDescent="0.3">
      <c r="A239" s="195">
        <f>A238+1</f>
        <v>42327</v>
      </c>
      <c r="B239" s="345"/>
      <c r="C239" s="345"/>
      <c r="D239" s="345"/>
      <c r="E239" s="345"/>
      <c r="F239" s="345"/>
      <c r="G239" s="345"/>
      <c r="H239" s="345"/>
      <c r="I239" s="370"/>
      <c r="J239" s="345"/>
      <c r="K239" s="345"/>
      <c r="L239" s="345"/>
      <c r="M239" s="345"/>
      <c r="N239" s="345"/>
      <c r="O239" s="348"/>
      <c r="P239" s="348"/>
      <c r="Q239" s="514"/>
      <c r="R239" s="345"/>
      <c r="S239" s="348"/>
      <c r="T239" s="348"/>
      <c r="U239" s="514"/>
      <c r="V239" s="348"/>
      <c r="W239" s="345"/>
      <c r="X239" s="347"/>
      <c r="Y239" s="375"/>
      <c r="Z239" s="506"/>
      <c r="AA239" s="505"/>
      <c r="AB239" s="711"/>
      <c r="AC239" s="506"/>
      <c r="AD239" s="506"/>
      <c r="AE239" s="506"/>
      <c r="AF239" s="505"/>
      <c r="AG239" s="506"/>
      <c r="AH239" s="506"/>
      <c r="AI239" s="505"/>
      <c r="AJ239" s="506"/>
      <c r="AK239" s="417">
        <v>8</v>
      </c>
      <c r="AL239" s="506"/>
      <c r="AM239" s="505"/>
      <c r="AN239" s="506"/>
      <c r="AO239" s="506"/>
      <c r="AP239" s="345"/>
      <c r="AQ239" s="345"/>
      <c r="AR239" s="345"/>
      <c r="AS239" s="345"/>
      <c r="AV239" s="65"/>
      <c r="AW239" s="65"/>
    </row>
    <row r="240" spans="1:49" hidden="1" x14ac:dyDescent="0.3">
      <c r="A240" s="195">
        <f>A239+1</f>
        <v>42328</v>
      </c>
      <c r="B240" s="345"/>
      <c r="C240" s="345"/>
      <c r="D240" s="345"/>
      <c r="E240" s="345"/>
      <c r="F240" s="345"/>
      <c r="G240" s="345"/>
      <c r="H240" s="345"/>
      <c r="I240" s="370"/>
      <c r="J240" s="345"/>
      <c r="K240" s="345"/>
      <c r="L240" s="345"/>
      <c r="M240" s="345"/>
      <c r="N240" s="345"/>
      <c r="O240" s="348"/>
      <c r="P240" s="348"/>
      <c r="Q240" s="514"/>
      <c r="R240" s="345"/>
      <c r="S240" s="348"/>
      <c r="T240" s="348"/>
      <c r="U240" s="514"/>
      <c r="V240" s="348"/>
      <c r="W240" s="345"/>
      <c r="X240" s="347"/>
      <c r="Y240" s="375"/>
      <c r="Z240" s="506"/>
      <c r="AA240" s="505"/>
      <c r="AB240" s="711"/>
      <c r="AC240" s="506"/>
      <c r="AD240" s="506"/>
      <c r="AE240" s="506"/>
      <c r="AF240" s="505"/>
      <c r="AG240" s="506"/>
      <c r="AH240" s="506"/>
      <c r="AI240" s="505"/>
      <c r="AJ240" s="506"/>
      <c r="AK240" s="417">
        <v>8</v>
      </c>
      <c r="AL240" s="506"/>
      <c r="AM240" s="505"/>
      <c r="AN240" s="506"/>
      <c r="AO240" s="506"/>
      <c r="AP240" s="345"/>
      <c r="AQ240" s="345"/>
      <c r="AR240" s="345"/>
      <c r="AS240" s="345"/>
      <c r="AV240" s="65"/>
      <c r="AW240" s="65"/>
    </row>
    <row r="241" spans="1:49" hidden="1" x14ac:dyDescent="0.3">
      <c r="A241" s="466">
        <f>A240+3</f>
        <v>42331</v>
      </c>
      <c r="B241" s="463"/>
      <c r="C241" s="463"/>
      <c r="D241" s="463"/>
      <c r="E241" s="463"/>
      <c r="F241" s="463"/>
      <c r="G241" s="463"/>
      <c r="H241" s="463"/>
      <c r="I241" s="464"/>
      <c r="J241" s="463"/>
      <c r="K241" s="463"/>
      <c r="L241" s="463"/>
      <c r="M241" s="463"/>
      <c r="N241" s="463"/>
      <c r="O241" s="468"/>
      <c r="P241" s="468"/>
      <c r="Q241" s="513"/>
      <c r="R241" s="463"/>
      <c r="S241" s="468"/>
      <c r="T241" s="468"/>
      <c r="U241" s="513"/>
      <c r="V241" s="468"/>
      <c r="W241" s="463"/>
      <c r="X241" s="467"/>
      <c r="Y241" s="465"/>
      <c r="Z241" s="511"/>
      <c r="AA241" s="512"/>
      <c r="AB241" s="716"/>
      <c r="AC241" s="511"/>
      <c r="AD241" s="511"/>
      <c r="AE241" s="511"/>
      <c r="AF241" s="512"/>
      <c r="AG241" s="511"/>
      <c r="AH241" s="511"/>
      <c r="AI241" s="512"/>
      <c r="AJ241" s="511"/>
      <c r="AK241" s="511"/>
      <c r="AL241" s="511"/>
      <c r="AM241" s="512"/>
      <c r="AN241" s="511"/>
      <c r="AO241" s="511"/>
      <c r="AP241" s="463"/>
      <c r="AQ241" s="463"/>
      <c r="AR241" s="463"/>
      <c r="AS241" s="463"/>
      <c r="AV241" s="65"/>
      <c r="AW241" s="65"/>
    </row>
    <row r="242" spans="1:49" hidden="1" x14ac:dyDescent="0.3">
      <c r="A242" s="195">
        <f>A241+1</f>
        <v>42332</v>
      </c>
      <c r="B242" s="345"/>
      <c r="C242" s="345"/>
      <c r="D242" s="345"/>
      <c r="E242" s="345"/>
      <c r="F242" s="345"/>
      <c r="G242" s="345"/>
      <c r="H242" s="345"/>
      <c r="I242" s="370"/>
      <c r="J242" s="345"/>
      <c r="K242" s="345"/>
      <c r="L242" s="345"/>
      <c r="M242" s="345"/>
      <c r="N242" s="345"/>
      <c r="O242" s="348"/>
      <c r="P242" s="348"/>
      <c r="Q242" s="514"/>
      <c r="R242" s="345"/>
      <c r="S242" s="348"/>
      <c r="T242" s="348"/>
      <c r="U242" s="514"/>
      <c r="V242" s="348"/>
      <c r="W242" s="345"/>
      <c r="X242" s="347"/>
      <c r="Y242" s="375"/>
      <c r="Z242" s="506"/>
      <c r="AA242" s="505"/>
      <c r="AB242" s="711"/>
      <c r="AC242" s="506"/>
      <c r="AD242" s="506"/>
      <c r="AE242" s="506"/>
      <c r="AF242" s="505"/>
      <c r="AG242" s="506"/>
      <c r="AH242" s="506"/>
      <c r="AI242" s="505"/>
      <c r="AJ242" s="506"/>
      <c r="AK242" s="506"/>
      <c r="AL242" s="506"/>
      <c r="AM242" s="505"/>
      <c r="AN242" s="506"/>
      <c r="AO242" s="506"/>
      <c r="AP242" s="345"/>
      <c r="AQ242" s="345"/>
      <c r="AR242" s="345"/>
      <c r="AS242" s="345"/>
      <c r="AV242" s="65"/>
      <c r="AW242" s="65"/>
    </row>
    <row r="243" spans="1:49" hidden="1" x14ac:dyDescent="0.3">
      <c r="A243" s="195">
        <f>A242+1</f>
        <v>42333</v>
      </c>
      <c r="B243" s="345"/>
      <c r="C243" s="345"/>
      <c r="D243" s="345"/>
      <c r="E243" s="611">
        <v>8</v>
      </c>
      <c r="F243" s="345"/>
      <c r="G243" s="345"/>
      <c r="H243" s="345"/>
      <c r="I243" s="370"/>
      <c r="J243" s="345"/>
      <c r="K243" s="345"/>
      <c r="L243" s="345"/>
      <c r="M243" s="345"/>
      <c r="N243" s="345"/>
      <c r="O243" s="348"/>
      <c r="P243" s="348"/>
      <c r="Q243" s="514"/>
      <c r="R243" s="345"/>
      <c r="S243" s="348"/>
      <c r="T243" s="348"/>
      <c r="U243" s="514"/>
      <c r="V243" s="348"/>
      <c r="W243" s="345"/>
      <c r="X243" s="347"/>
      <c r="Y243" s="375"/>
      <c r="Z243" s="506"/>
      <c r="AA243" s="505"/>
      <c r="AB243" s="711"/>
      <c r="AC243" s="506"/>
      <c r="AD243" s="506"/>
      <c r="AE243" s="506"/>
      <c r="AF243" s="505"/>
      <c r="AG243" s="506"/>
      <c r="AH243" s="506"/>
      <c r="AI243" s="505"/>
      <c r="AJ243" s="506"/>
      <c r="AK243" s="506"/>
      <c r="AL243" s="506"/>
      <c r="AM243" s="505"/>
      <c r="AN243" s="506"/>
      <c r="AO243" s="506"/>
      <c r="AP243" s="345"/>
      <c r="AQ243" s="345"/>
      <c r="AR243" s="345"/>
      <c r="AS243" s="345"/>
      <c r="AV243" s="65"/>
      <c r="AW243" s="65"/>
    </row>
    <row r="244" spans="1:49" hidden="1" x14ac:dyDescent="0.3">
      <c r="A244" s="195">
        <f>A243+1</f>
        <v>42334</v>
      </c>
      <c r="B244" s="651"/>
      <c r="C244" s="651"/>
      <c r="D244" s="651"/>
      <c r="E244" s="651"/>
      <c r="F244" s="651"/>
      <c r="G244" s="651"/>
      <c r="H244" s="651"/>
      <c r="I244" s="653"/>
      <c r="J244" s="651"/>
      <c r="K244" s="651"/>
      <c r="L244" s="651"/>
      <c r="M244" s="651"/>
      <c r="N244" s="651"/>
      <c r="O244" s="654"/>
      <c r="P244" s="654"/>
      <c r="Q244" s="655"/>
      <c r="R244" s="651"/>
      <c r="S244" s="654"/>
      <c r="T244" s="654"/>
      <c r="U244" s="655"/>
      <c r="V244" s="654"/>
      <c r="W244" s="651"/>
      <c r="X244" s="652"/>
      <c r="Y244" s="656"/>
      <c r="Z244" s="657"/>
      <c r="AA244" s="658"/>
      <c r="AB244" s="717"/>
      <c r="AC244" s="657"/>
      <c r="AD244" s="657"/>
      <c r="AE244" s="657"/>
      <c r="AF244" s="658"/>
      <c r="AG244" s="657"/>
      <c r="AH244" s="657"/>
      <c r="AI244" s="658"/>
      <c r="AJ244" s="657"/>
      <c r="AK244" s="657"/>
      <c r="AL244" s="657"/>
      <c r="AM244" s="658"/>
      <c r="AN244" s="657"/>
      <c r="AO244" s="657"/>
      <c r="AP244" s="651"/>
      <c r="AQ244" s="651"/>
      <c r="AR244" s="651"/>
      <c r="AS244" s="651"/>
      <c r="AV244" s="65"/>
      <c r="AW244" s="65"/>
    </row>
    <row r="245" spans="1:49" hidden="1" x14ac:dyDescent="0.3">
      <c r="A245" s="195">
        <f>A244+1</f>
        <v>42335</v>
      </c>
      <c r="B245" s="345"/>
      <c r="C245" s="345"/>
      <c r="D245" s="345"/>
      <c r="E245" s="611">
        <v>8</v>
      </c>
      <c r="F245" s="345"/>
      <c r="G245" s="345"/>
      <c r="H245" s="345"/>
      <c r="I245" s="370"/>
      <c r="J245" s="345"/>
      <c r="K245" s="345"/>
      <c r="L245" s="345"/>
      <c r="M245" s="345"/>
      <c r="N245" s="345"/>
      <c r="O245" s="348"/>
      <c r="P245" s="348"/>
      <c r="Q245" s="514"/>
      <c r="R245" s="345"/>
      <c r="S245" s="348"/>
      <c r="T245" s="348"/>
      <c r="U245" s="514"/>
      <c r="V245" s="348"/>
      <c r="W245" s="345"/>
      <c r="X245" s="347"/>
      <c r="Y245" s="613">
        <v>8</v>
      </c>
      <c r="Z245" s="506"/>
      <c r="AA245" s="505"/>
      <c r="AB245" s="711"/>
      <c r="AC245" s="417">
        <v>8</v>
      </c>
      <c r="AD245" s="506"/>
      <c r="AE245" s="506"/>
      <c r="AF245" s="505"/>
      <c r="AG245" s="506"/>
      <c r="AH245" s="506"/>
      <c r="AI245" s="505"/>
      <c r="AJ245" s="506"/>
      <c r="AK245" s="506"/>
      <c r="AL245" s="506"/>
      <c r="AM245" s="505"/>
      <c r="AN245" s="506"/>
      <c r="AO245" s="506"/>
      <c r="AP245" s="345"/>
      <c r="AQ245" s="345"/>
      <c r="AR245" s="345"/>
      <c r="AS245" s="345"/>
      <c r="AV245" s="65"/>
      <c r="AW245" s="65"/>
    </row>
    <row r="246" spans="1:49" hidden="1" x14ac:dyDescent="0.3">
      <c r="A246" s="466">
        <f>A245+3</f>
        <v>42338</v>
      </c>
      <c r="B246" s="463"/>
      <c r="C246" s="463"/>
      <c r="D246" s="463"/>
      <c r="E246" s="463"/>
      <c r="F246" s="463"/>
      <c r="G246" s="463"/>
      <c r="H246" s="463"/>
      <c r="I246" s="464"/>
      <c r="J246" s="463"/>
      <c r="K246" s="463"/>
      <c r="L246" s="463"/>
      <c r="M246" s="463"/>
      <c r="N246" s="463"/>
      <c r="O246" s="468"/>
      <c r="P246" s="468"/>
      <c r="Q246" s="513"/>
      <c r="R246" s="463"/>
      <c r="S246" s="468"/>
      <c r="T246" s="468"/>
      <c r="U246" s="513"/>
      <c r="V246" s="468"/>
      <c r="W246" s="463"/>
      <c r="X246" s="467"/>
      <c r="Y246" s="465"/>
      <c r="Z246" s="511"/>
      <c r="AA246" s="512"/>
      <c r="AB246" s="716"/>
      <c r="AC246" s="511"/>
      <c r="AD246" s="511"/>
      <c r="AE246" s="511"/>
      <c r="AF246" s="512"/>
      <c r="AG246" s="511"/>
      <c r="AH246" s="511"/>
      <c r="AI246" s="512"/>
      <c r="AJ246" s="511"/>
      <c r="AK246" s="511"/>
      <c r="AL246" s="511"/>
      <c r="AM246" s="512"/>
      <c r="AN246" s="511"/>
      <c r="AO246" s="511"/>
      <c r="AP246" s="463"/>
      <c r="AQ246" s="463"/>
      <c r="AR246" s="463"/>
      <c r="AS246" s="463"/>
      <c r="AV246" s="65"/>
      <c r="AW246" s="65"/>
    </row>
    <row r="247" spans="1:49" hidden="1" x14ac:dyDescent="0.3">
      <c r="A247" s="195">
        <f>A246+1</f>
        <v>42339</v>
      </c>
      <c r="B247" s="345"/>
      <c r="C247" s="345"/>
      <c r="D247" s="345"/>
      <c r="E247" s="345"/>
      <c r="F247" s="345"/>
      <c r="G247" s="345"/>
      <c r="H247" s="345"/>
      <c r="I247" s="370"/>
      <c r="J247" s="345"/>
      <c r="K247" s="345"/>
      <c r="L247" s="345"/>
      <c r="M247" s="345"/>
      <c r="N247" s="345"/>
      <c r="O247" s="348"/>
      <c r="P247" s="348"/>
      <c r="Q247" s="514"/>
      <c r="R247" s="345"/>
      <c r="S247" s="348"/>
      <c r="T247" s="348"/>
      <c r="U247" s="514"/>
      <c r="V247" s="348"/>
      <c r="W247" s="345"/>
      <c r="X247" s="375"/>
      <c r="Y247" s="345"/>
      <c r="Z247" s="506"/>
      <c r="AA247" s="505"/>
      <c r="AB247" s="711"/>
      <c r="AC247" s="506"/>
      <c r="AD247" s="506"/>
      <c r="AE247" s="506"/>
      <c r="AF247" s="505"/>
      <c r="AG247" s="506"/>
      <c r="AH247" s="506"/>
      <c r="AI247" s="505"/>
      <c r="AJ247" s="506"/>
      <c r="AK247" s="506"/>
      <c r="AL247" s="506"/>
      <c r="AM247" s="505"/>
      <c r="AN247" s="506"/>
      <c r="AO247" s="506"/>
      <c r="AP247" s="345"/>
      <c r="AQ247" s="345"/>
      <c r="AR247" s="345"/>
      <c r="AS247" s="345"/>
      <c r="AV247" s="65"/>
      <c r="AW247" s="65"/>
    </row>
    <row r="248" spans="1:49" hidden="1" x14ac:dyDescent="0.3">
      <c r="A248" s="195">
        <f>A247+1</f>
        <v>42340</v>
      </c>
      <c r="B248" s="345"/>
      <c r="C248" s="345"/>
      <c r="D248" s="345"/>
      <c r="E248" s="345"/>
      <c r="F248" s="345"/>
      <c r="G248" s="345"/>
      <c r="H248" s="345"/>
      <c r="I248" s="370"/>
      <c r="J248" s="345"/>
      <c r="K248" s="345"/>
      <c r="L248" s="345"/>
      <c r="M248" s="345"/>
      <c r="N248" s="345"/>
      <c r="O248" s="348"/>
      <c r="P248" s="348"/>
      <c r="Q248" s="514"/>
      <c r="R248" s="345"/>
      <c r="S248" s="348"/>
      <c r="T248" s="348"/>
      <c r="U248" s="514"/>
      <c r="V248" s="348"/>
      <c r="W248" s="345"/>
      <c r="X248" s="613">
        <v>0.25</v>
      </c>
      <c r="Y248" s="345"/>
      <c r="Z248" s="506"/>
      <c r="AA248" s="505"/>
      <c r="AB248" s="711"/>
      <c r="AC248" s="506"/>
      <c r="AD248" s="506"/>
      <c r="AE248" s="506"/>
      <c r="AF248" s="505"/>
      <c r="AG248" s="506"/>
      <c r="AH248" s="506"/>
      <c r="AI248" s="505"/>
      <c r="AJ248" s="506"/>
      <c r="AK248" s="506"/>
      <c r="AL248" s="506"/>
      <c r="AM248" s="505"/>
      <c r="AN248" s="506"/>
      <c r="AO248" s="506"/>
      <c r="AP248" s="345"/>
      <c r="AQ248" s="345"/>
      <c r="AR248" s="345"/>
      <c r="AS248" s="345"/>
      <c r="AV248" s="65"/>
      <c r="AW248" s="65"/>
    </row>
    <row r="249" spans="1:49" hidden="1" x14ac:dyDescent="0.3">
      <c r="A249" s="195">
        <f>A248+1</f>
        <v>42341</v>
      </c>
      <c r="B249" s="345"/>
      <c r="C249" s="345"/>
      <c r="D249" s="345"/>
      <c r="E249" s="345"/>
      <c r="F249" s="345"/>
      <c r="G249" s="345"/>
      <c r="H249" s="345"/>
      <c r="I249" s="370"/>
      <c r="J249" s="345"/>
      <c r="K249" s="345"/>
      <c r="L249" s="345"/>
      <c r="M249" s="345"/>
      <c r="N249" s="345"/>
      <c r="O249" s="348"/>
      <c r="P249" s="348"/>
      <c r="Q249" s="514"/>
      <c r="R249" s="345"/>
      <c r="S249" s="348"/>
      <c r="T249" s="348"/>
      <c r="U249" s="514"/>
      <c r="V249" s="348"/>
      <c r="W249" s="611">
        <v>4.5</v>
      </c>
      <c r="X249" s="375"/>
      <c r="Y249" s="345"/>
      <c r="Z249" s="506"/>
      <c r="AA249" s="505"/>
      <c r="AB249" s="711"/>
      <c r="AC249" s="506"/>
      <c r="AD249" s="506"/>
      <c r="AE249" s="506"/>
      <c r="AF249" s="505"/>
      <c r="AG249" s="506"/>
      <c r="AH249" s="506"/>
      <c r="AI249" s="505"/>
      <c r="AJ249" s="506"/>
      <c r="AK249" s="506"/>
      <c r="AL249" s="506"/>
      <c r="AM249" s="505"/>
      <c r="AN249" s="506"/>
      <c r="AO249" s="506"/>
      <c r="AP249" s="345"/>
      <c r="AQ249" s="345"/>
      <c r="AR249" s="345"/>
      <c r="AS249" s="345"/>
      <c r="AV249" s="65"/>
      <c r="AW249" s="65"/>
    </row>
    <row r="250" spans="1:49" hidden="1" x14ac:dyDescent="0.3">
      <c r="A250" s="195">
        <f>A249+1</f>
        <v>42342</v>
      </c>
      <c r="B250" s="345"/>
      <c r="C250" s="345"/>
      <c r="D250" s="345"/>
      <c r="E250" s="345"/>
      <c r="F250" s="345"/>
      <c r="G250" s="345"/>
      <c r="H250" s="345"/>
      <c r="I250" s="370"/>
      <c r="J250" s="345"/>
      <c r="K250" s="345"/>
      <c r="L250" s="345"/>
      <c r="M250" s="345"/>
      <c r="N250" s="345"/>
      <c r="O250" s="348"/>
      <c r="P250" s="348"/>
      <c r="Q250" s="514"/>
      <c r="R250" s="345"/>
      <c r="S250" s="348"/>
      <c r="T250" s="348"/>
      <c r="U250" s="514"/>
      <c r="V250" s="348"/>
      <c r="W250" s="345"/>
      <c r="X250" s="613">
        <v>0.25</v>
      </c>
      <c r="Y250" s="345"/>
      <c r="Z250" s="506"/>
      <c r="AA250" s="505"/>
      <c r="AB250" s="711"/>
      <c r="AC250" s="506"/>
      <c r="AD250" s="506"/>
      <c r="AE250" s="506"/>
      <c r="AF250" s="505"/>
      <c r="AG250" s="506"/>
      <c r="AH250" s="506"/>
      <c r="AI250" s="505"/>
      <c r="AJ250" s="506"/>
      <c r="AK250" s="506"/>
      <c r="AL250" s="506"/>
      <c r="AM250" s="505"/>
      <c r="AN250" s="506"/>
      <c r="AO250" s="506"/>
      <c r="AP250" s="345"/>
      <c r="AQ250" s="345"/>
      <c r="AR250" s="611">
        <v>0.25</v>
      </c>
      <c r="AS250" s="345"/>
      <c r="AV250" s="65"/>
      <c r="AW250" s="65"/>
    </row>
    <row r="251" spans="1:49" hidden="1" x14ac:dyDescent="0.3">
      <c r="A251" s="466">
        <f>A250+3</f>
        <v>42345</v>
      </c>
      <c r="B251" s="463"/>
      <c r="C251" s="463"/>
      <c r="D251" s="463"/>
      <c r="E251" s="463"/>
      <c r="F251" s="463"/>
      <c r="G251" s="463"/>
      <c r="H251" s="463"/>
      <c r="I251" s="464"/>
      <c r="J251" s="463"/>
      <c r="K251" s="463"/>
      <c r="L251" s="463"/>
      <c r="M251" s="463"/>
      <c r="N251" s="463"/>
      <c r="O251" s="468"/>
      <c r="P251" s="468"/>
      <c r="Q251" s="513"/>
      <c r="R251" s="463"/>
      <c r="S251" s="468"/>
      <c r="T251" s="468"/>
      <c r="U251" s="513"/>
      <c r="V251" s="468"/>
      <c r="W251" s="463"/>
      <c r="X251" s="465"/>
      <c r="Y251" s="463"/>
      <c r="Z251" s="511"/>
      <c r="AA251" s="512"/>
      <c r="AB251" s="716"/>
      <c r="AC251" s="511"/>
      <c r="AD251" s="511"/>
      <c r="AE251" s="511"/>
      <c r="AF251" s="512"/>
      <c r="AG251" s="511"/>
      <c r="AH251" s="511"/>
      <c r="AI251" s="512"/>
      <c r="AJ251" s="511"/>
      <c r="AK251" s="511"/>
      <c r="AL251" s="511"/>
      <c r="AM251" s="512"/>
      <c r="AN251" s="511"/>
      <c r="AO251" s="511"/>
      <c r="AP251" s="463"/>
      <c r="AQ251" s="463"/>
      <c r="AR251" s="463"/>
      <c r="AS251" s="463"/>
      <c r="AV251" s="65"/>
      <c r="AW251" s="65"/>
    </row>
    <row r="252" spans="1:49" hidden="1" x14ac:dyDescent="0.3">
      <c r="A252" s="195">
        <f>A251+1</f>
        <v>42346</v>
      </c>
      <c r="B252" s="345"/>
      <c r="C252" s="345"/>
      <c r="D252" s="345"/>
      <c r="E252" s="345"/>
      <c r="F252" s="345"/>
      <c r="G252" s="345"/>
      <c r="H252" s="345"/>
      <c r="I252" s="370"/>
      <c r="J252" s="345"/>
      <c r="K252" s="345"/>
      <c r="L252" s="345"/>
      <c r="M252" s="345"/>
      <c r="N252" s="345"/>
      <c r="O252" s="348"/>
      <c r="P252" s="348"/>
      <c r="Q252" s="514"/>
      <c r="R252" s="345"/>
      <c r="S252" s="348"/>
      <c r="T252" s="348"/>
      <c r="U252" s="514"/>
      <c r="V252" s="348"/>
      <c r="W252" s="345"/>
      <c r="X252" s="375"/>
      <c r="Y252" s="345"/>
      <c r="Z252" s="506"/>
      <c r="AA252" s="505"/>
      <c r="AB252" s="711"/>
      <c r="AC252" s="506"/>
      <c r="AD252" s="506"/>
      <c r="AE252" s="506"/>
      <c r="AF252" s="505"/>
      <c r="AG252" s="506"/>
      <c r="AH252" s="506"/>
      <c r="AI252" s="505"/>
      <c r="AJ252" s="506"/>
      <c r="AK252" s="506"/>
      <c r="AL252" s="506"/>
      <c r="AM252" s="505"/>
      <c r="AN252" s="506"/>
      <c r="AO252" s="506"/>
      <c r="AP252" s="345"/>
      <c r="AQ252" s="345"/>
      <c r="AR252" s="345"/>
      <c r="AS252" s="345"/>
      <c r="AV252" s="65"/>
      <c r="AW252" s="65"/>
    </row>
    <row r="253" spans="1:49" hidden="1" x14ac:dyDescent="0.3">
      <c r="A253" s="195">
        <f>A252+1</f>
        <v>42347</v>
      </c>
      <c r="B253" s="345"/>
      <c r="C253" s="345"/>
      <c r="D253" s="611">
        <v>0.25</v>
      </c>
      <c r="E253" s="345"/>
      <c r="F253" s="345"/>
      <c r="G253" s="345"/>
      <c r="H253" s="345"/>
      <c r="I253" s="370"/>
      <c r="J253" s="345"/>
      <c r="K253" s="345"/>
      <c r="L253" s="345"/>
      <c r="M253" s="345"/>
      <c r="N253" s="345"/>
      <c r="O253" s="348"/>
      <c r="P253" s="348"/>
      <c r="Q253" s="514"/>
      <c r="R253" s="345"/>
      <c r="S253" s="348"/>
      <c r="T253" s="348"/>
      <c r="U253" s="514"/>
      <c r="V253" s="348"/>
      <c r="W253" s="345"/>
      <c r="X253" s="613">
        <v>0.25</v>
      </c>
      <c r="Y253" s="345"/>
      <c r="Z253" s="506"/>
      <c r="AA253" s="505"/>
      <c r="AB253" s="711"/>
      <c r="AC253" s="506"/>
      <c r="AD253" s="506"/>
      <c r="AE253" s="506"/>
      <c r="AF253" s="505"/>
      <c r="AG253" s="506"/>
      <c r="AH253" s="506"/>
      <c r="AI253" s="505"/>
      <c r="AJ253" s="417">
        <v>0.125</v>
      </c>
      <c r="AK253" s="506"/>
      <c r="AL253" s="506"/>
      <c r="AM253" s="505"/>
      <c r="AN253" s="506"/>
      <c r="AO253" s="506"/>
      <c r="AP253" s="345"/>
      <c r="AQ253" s="345"/>
      <c r="AR253" s="611">
        <v>0.125</v>
      </c>
      <c r="AS253" s="345"/>
      <c r="AV253" s="65"/>
      <c r="AW253" s="65"/>
    </row>
    <row r="254" spans="1:49" hidden="1" x14ac:dyDescent="0.3">
      <c r="A254" s="195">
        <f>A253+1</f>
        <v>42348</v>
      </c>
      <c r="B254" s="345"/>
      <c r="C254" s="345"/>
      <c r="D254" s="345"/>
      <c r="E254" s="345"/>
      <c r="F254" s="345"/>
      <c r="G254" s="345"/>
      <c r="H254" s="345"/>
      <c r="I254" s="370"/>
      <c r="J254" s="345"/>
      <c r="K254" s="345"/>
      <c r="L254" s="345"/>
      <c r="M254" s="345"/>
      <c r="N254" s="345"/>
      <c r="O254" s="348"/>
      <c r="P254" s="348"/>
      <c r="Q254" s="514"/>
      <c r="R254" s="345"/>
      <c r="S254" s="348"/>
      <c r="T254" s="348"/>
      <c r="U254" s="514"/>
      <c r="V254" s="348"/>
      <c r="W254" s="611">
        <v>1.5</v>
      </c>
      <c r="X254" s="375"/>
      <c r="Y254" s="345"/>
      <c r="Z254" s="506"/>
      <c r="AA254" s="505"/>
      <c r="AB254" s="711"/>
      <c r="AC254" s="506"/>
      <c r="AD254" s="506"/>
      <c r="AE254" s="506"/>
      <c r="AF254" s="505"/>
      <c r="AG254" s="506"/>
      <c r="AH254" s="506"/>
      <c r="AI254" s="505"/>
      <c r="AJ254" s="506"/>
      <c r="AK254" s="506"/>
      <c r="AL254" s="506"/>
      <c r="AM254" s="505"/>
      <c r="AN254" s="506"/>
      <c r="AO254" s="506"/>
      <c r="AP254" s="345"/>
      <c r="AQ254" s="345"/>
      <c r="AR254" s="345"/>
      <c r="AS254" s="345"/>
      <c r="AV254" s="65"/>
      <c r="AW254" s="65"/>
    </row>
    <row r="255" spans="1:49" hidden="1" x14ac:dyDescent="0.3">
      <c r="A255" s="195">
        <f>A254+1</f>
        <v>42349</v>
      </c>
      <c r="B255" s="345"/>
      <c r="C255" s="345"/>
      <c r="D255" s="345"/>
      <c r="E255" s="345"/>
      <c r="F255" s="345"/>
      <c r="G255" s="345"/>
      <c r="H255" s="345"/>
      <c r="I255" s="370"/>
      <c r="J255" s="345"/>
      <c r="K255" s="345"/>
      <c r="L255" s="345"/>
      <c r="M255" s="345"/>
      <c r="N255" s="345"/>
      <c r="O255" s="348"/>
      <c r="P255" s="348"/>
      <c r="Q255" s="514"/>
      <c r="R255" s="345"/>
      <c r="S255" s="348"/>
      <c r="T255" s="348"/>
      <c r="U255" s="514"/>
      <c r="V255" s="348"/>
      <c r="W255" s="345"/>
      <c r="X255" s="375"/>
      <c r="Y255" s="345"/>
      <c r="Z255" s="506"/>
      <c r="AA255" s="505"/>
      <c r="AB255" s="711"/>
      <c r="AC255" s="506"/>
      <c r="AD255" s="506"/>
      <c r="AE255" s="506"/>
      <c r="AF255" s="505"/>
      <c r="AG255" s="506"/>
      <c r="AH255" s="506"/>
      <c r="AI255" s="505"/>
      <c r="AJ255" s="506"/>
      <c r="AK255" s="506"/>
      <c r="AL255" s="506"/>
      <c r="AM255" s="505"/>
      <c r="AN255" s="506"/>
      <c r="AO255" s="506"/>
      <c r="AP255" s="345"/>
      <c r="AQ255" s="345"/>
      <c r="AR255" s="345"/>
      <c r="AS255" s="345"/>
      <c r="AV255" s="65"/>
      <c r="AW255" s="65"/>
    </row>
    <row r="256" spans="1:49" hidden="1" x14ac:dyDescent="0.3">
      <c r="A256" s="466">
        <f>A255+3</f>
        <v>42352</v>
      </c>
      <c r="B256" s="463"/>
      <c r="C256" s="463"/>
      <c r="D256" s="463"/>
      <c r="E256" s="463"/>
      <c r="F256" s="648">
        <v>8</v>
      </c>
      <c r="G256" s="463"/>
      <c r="H256" s="463"/>
      <c r="I256" s="464"/>
      <c r="J256" s="463"/>
      <c r="K256" s="463"/>
      <c r="L256" s="463"/>
      <c r="M256" s="463"/>
      <c r="N256" s="463"/>
      <c r="O256" s="468"/>
      <c r="P256" s="468"/>
      <c r="Q256" s="513"/>
      <c r="R256" s="463"/>
      <c r="S256" s="468"/>
      <c r="T256" s="468"/>
      <c r="U256" s="513"/>
      <c r="V256" s="468"/>
      <c r="W256" s="463"/>
      <c r="X256" s="465"/>
      <c r="Y256" s="463"/>
      <c r="Z256" s="511"/>
      <c r="AA256" s="512"/>
      <c r="AB256" s="716"/>
      <c r="AC256" s="511"/>
      <c r="AD256" s="511"/>
      <c r="AE256" s="511"/>
      <c r="AF256" s="512"/>
      <c r="AG256" s="511"/>
      <c r="AH256" s="511"/>
      <c r="AI256" s="512"/>
      <c r="AJ256" s="511"/>
      <c r="AK256" s="511"/>
      <c r="AL256" s="511"/>
      <c r="AM256" s="512"/>
      <c r="AN256" s="511"/>
      <c r="AO256" s="511"/>
      <c r="AP256" s="463"/>
      <c r="AQ256" s="463"/>
      <c r="AR256" s="463"/>
      <c r="AS256" s="463"/>
      <c r="AV256" s="65"/>
      <c r="AW256" s="65"/>
    </row>
    <row r="257" spans="1:49" hidden="1" x14ac:dyDescent="0.3">
      <c r="A257" s="195">
        <f>A256+1</f>
        <v>42353</v>
      </c>
      <c r="B257" s="345"/>
      <c r="C257" s="611">
        <v>6</v>
      </c>
      <c r="D257" s="345"/>
      <c r="E257" s="345"/>
      <c r="F257" s="345"/>
      <c r="G257" s="345"/>
      <c r="H257" s="345"/>
      <c r="I257" s="370"/>
      <c r="J257" s="345"/>
      <c r="K257" s="345"/>
      <c r="L257" s="345"/>
      <c r="M257" s="345"/>
      <c r="N257" s="345"/>
      <c r="O257" s="348"/>
      <c r="P257" s="348"/>
      <c r="Q257" s="514"/>
      <c r="R257" s="345"/>
      <c r="S257" s="348"/>
      <c r="T257" s="348"/>
      <c r="U257" s="514"/>
      <c r="V257" s="348"/>
      <c r="W257" s="345"/>
      <c r="X257" s="375"/>
      <c r="Y257" s="345"/>
      <c r="Z257" s="506"/>
      <c r="AA257" s="505"/>
      <c r="AB257" s="711"/>
      <c r="AC257" s="506"/>
      <c r="AD257" s="506"/>
      <c r="AE257" s="506"/>
      <c r="AF257" s="505"/>
      <c r="AG257" s="506"/>
      <c r="AH257" s="506"/>
      <c r="AI257" s="505"/>
      <c r="AJ257" s="506"/>
      <c r="AK257" s="506"/>
      <c r="AL257" s="506"/>
      <c r="AM257" s="505"/>
      <c r="AN257" s="506"/>
      <c r="AO257" s="506"/>
      <c r="AP257" s="345"/>
      <c r="AQ257" s="345"/>
      <c r="AR257" s="345"/>
      <c r="AS257" s="345"/>
      <c r="AV257" s="65"/>
      <c r="AW257" s="65"/>
    </row>
    <row r="258" spans="1:49" hidden="1" x14ac:dyDescent="0.3">
      <c r="A258" s="195">
        <f>A257+1</f>
        <v>42354</v>
      </c>
      <c r="B258" s="345"/>
      <c r="C258" s="345"/>
      <c r="D258" s="345"/>
      <c r="E258" s="345"/>
      <c r="F258" s="345"/>
      <c r="G258" s="345"/>
      <c r="H258" s="345"/>
      <c r="I258" s="370"/>
      <c r="J258" s="345"/>
      <c r="K258" s="345"/>
      <c r="L258" s="345"/>
      <c r="M258" s="345"/>
      <c r="N258" s="345"/>
      <c r="O258" s="348"/>
      <c r="P258" s="348"/>
      <c r="Q258" s="514"/>
      <c r="R258" s="345"/>
      <c r="S258" s="348"/>
      <c r="T258" s="348"/>
      <c r="U258" s="514"/>
      <c r="V258" s="348"/>
      <c r="W258" s="345"/>
      <c r="X258" s="375"/>
      <c r="Y258" s="345"/>
      <c r="Z258" s="506"/>
      <c r="AA258" s="505"/>
      <c r="AB258" s="711"/>
      <c r="AC258" s="506"/>
      <c r="AD258" s="506"/>
      <c r="AE258" s="506"/>
      <c r="AF258" s="505"/>
      <c r="AG258" s="506"/>
      <c r="AH258" s="506"/>
      <c r="AI258" s="505"/>
      <c r="AJ258" s="506"/>
      <c r="AK258" s="506"/>
      <c r="AL258" s="506"/>
      <c r="AM258" s="505"/>
      <c r="AN258" s="506"/>
      <c r="AO258" s="506"/>
      <c r="AP258" s="345"/>
      <c r="AQ258" s="345"/>
      <c r="AR258" s="345"/>
      <c r="AS258" s="345"/>
      <c r="AV258" s="65"/>
      <c r="AW258" s="65"/>
    </row>
    <row r="259" spans="1:49" hidden="1" x14ac:dyDescent="0.3">
      <c r="A259" s="195">
        <f>A258+1</f>
        <v>42355</v>
      </c>
      <c r="B259" s="345"/>
      <c r="C259" s="345"/>
      <c r="D259" s="345"/>
      <c r="E259" s="345"/>
      <c r="F259" s="345"/>
      <c r="G259" s="345"/>
      <c r="H259" s="345"/>
      <c r="I259" s="370"/>
      <c r="J259" s="345"/>
      <c r="K259" s="345"/>
      <c r="L259" s="345"/>
      <c r="M259" s="345"/>
      <c r="N259" s="345"/>
      <c r="O259" s="348"/>
      <c r="P259" s="348"/>
      <c r="Q259" s="514"/>
      <c r="R259" s="345"/>
      <c r="S259" s="348"/>
      <c r="T259" s="348"/>
      <c r="U259" s="514"/>
      <c r="V259" s="348"/>
      <c r="W259" s="345"/>
      <c r="X259" s="375"/>
      <c r="Y259" s="345"/>
      <c r="Z259" s="506"/>
      <c r="AA259" s="505"/>
      <c r="AB259" s="711"/>
      <c r="AC259" s="506"/>
      <c r="AD259" s="506"/>
      <c r="AE259" s="506"/>
      <c r="AF259" s="505"/>
      <c r="AG259" s="506"/>
      <c r="AH259" s="506"/>
      <c r="AI259" s="505"/>
      <c r="AJ259" s="506"/>
      <c r="AK259" s="515"/>
      <c r="AL259" s="506"/>
      <c r="AM259" s="505"/>
      <c r="AN259" s="506"/>
      <c r="AO259" s="506"/>
      <c r="AP259" s="345"/>
      <c r="AQ259" s="611">
        <v>2</v>
      </c>
      <c r="AR259" s="345"/>
      <c r="AS259" s="345"/>
      <c r="AV259" s="65"/>
      <c r="AW259" s="65"/>
    </row>
    <row r="260" spans="1:49" hidden="1" x14ac:dyDescent="0.3">
      <c r="A260" s="195">
        <f>A259+1</f>
        <v>42356</v>
      </c>
      <c r="B260" s="345"/>
      <c r="C260" s="345"/>
      <c r="D260" s="345"/>
      <c r="E260" s="345"/>
      <c r="F260" s="345"/>
      <c r="G260" s="345"/>
      <c r="H260" s="345"/>
      <c r="I260" s="370"/>
      <c r="J260" s="345"/>
      <c r="K260" s="345"/>
      <c r="L260" s="345"/>
      <c r="M260" s="345"/>
      <c r="N260" s="345"/>
      <c r="O260" s="348"/>
      <c r="P260" s="348"/>
      <c r="Q260" s="514"/>
      <c r="R260" s="345"/>
      <c r="S260" s="348"/>
      <c r="T260" s="348"/>
      <c r="U260" s="514"/>
      <c r="V260" s="348"/>
      <c r="W260" s="345"/>
      <c r="X260" s="375"/>
      <c r="Y260" s="345"/>
      <c r="Z260" s="506"/>
      <c r="AA260" s="505"/>
      <c r="AB260" s="711"/>
      <c r="AC260" s="506"/>
      <c r="AD260" s="506"/>
      <c r="AE260" s="506"/>
      <c r="AF260" s="505"/>
      <c r="AG260" s="506"/>
      <c r="AH260" s="506"/>
      <c r="AI260" s="505"/>
      <c r="AJ260" s="506"/>
      <c r="AK260" s="515"/>
      <c r="AL260" s="506"/>
      <c r="AM260" s="505"/>
      <c r="AN260" s="506"/>
      <c r="AO260" s="506"/>
      <c r="AP260" s="345"/>
      <c r="AQ260" s="345"/>
      <c r="AR260" s="345"/>
      <c r="AS260" s="345"/>
      <c r="AV260" s="65"/>
      <c r="AW260" s="65"/>
    </row>
    <row r="261" spans="1:49" hidden="1" x14ac:dyDescent="0.3">
      <c r="A261" s="466">
        <f>A260+3</f>
        <v>42359</v>
      </c>
      <c r="B261" s="463"/>
      <c r="C261" s="463"/>
      <c r="D261" s="463"/>
      <c r="E261" s="648">
        <v>8</v>
      </c>
      <c r="F261" s="463"/>
      <c r="G261" s="463"/>
      <c r="H261" s="463"/>
      <c r="I261" s="464"/>
      <c r="J261" s="463"/>
      <c r="K261" s="463"/>
      <c r="L261" s="463"/>
      <c r="M261" s="463"/>
      <c r="N261" s="463"/>
      <c r="O261" s="468"/>
      <c r="P261" s="468"/>
      <c r="Q261" s="513"/>
      <c r="R261" s="463"/>
      <c r="S261" s="468"/>
      <c r="T261" s="468"/>
      <c r="U261" s="513"/>
      <c r="V261" s="468"/>
      <c r="W261" s="463"/>
      <c r="X261" s="465"/>
      <c r="Y261" s="463"/>
      <c r="Z261" s="511"/>
      <c r="AA261" s="512"/>
      <c r="AB261" s="716"/>
      <c r="AC261" s="511"/>
      <c r="AD261" s="511"/>
      <c r="AE261" s="511"/>
      <c r="AF261" s="512"/>
      <c r="AG261" s="511"/>
      <c r="AH261" s="511"/>
      <c r="AI261" s="512"/>
      <c r="AJ261" s="511"/>
      <c r="AK261" s="511"/>
      <c r="AL261" s="511"/>
      <c r="AM261" s="512"/>
      <c r="AN261" s="511"/>
      <c r="AO261" s="511"/>
      <c r="AP261" s="463"/>
      <c r="AQ261" s="463"/>
      <c r="AR261" s="463"/>
      <c r="AS261" s="463"/>
      <c r="AV261" s="65"/>
      <c r="AW261" s="65"/>
    </row>
    <row r="262" spans="1:49" hidden="1" x14ac:dyDescent="0.3">
      <c r="A262" s="195">
        <f t="shared" ref="A262:A270" si="9">A261+1</f>
        <v>42360</v>
      </c>
      <c r="B262" s="345"/>
      <c r="C262" s="345"/>
      <c r="D262" s="345"/>
      <c r="E262" s="611">
        <v>8</v>
      </c>
      <c r="F262" s="345"/>
      <c r="G262" s="345"/>
      <c r="H262" s="345"/>
      <c r="I262" s="370"/>
      <c r="J262" s="345"/>
      <c r="K262" s="345"/>
      <c r="L262" s="345"/>
      <c r="M262" s="345"/>
      <c r="N262" s="345"/>
      <c r="O262" s="348"/>
      <c r="P262" s="348"/>
      <c r="Q262" s="514"/>
      <c r="R262" s="345"/>
      <c r="S262" s="348"/>
      <c r="T262" s="348"/>
      <c r="U262" s="514"/>
      <c r="V262" s="348"/>
      <c r="W262" s="345"/>
      <c r="X262" s="375"/>
      <c r="Y262" s="345"/>
      <c r="Z262" s="506"/>
      <c r="AA262" s="505"/>
      <c r="AB262" s="711"/>
      <c r="AC262" s="506"/>
      <c r="AD262" s="506"/>
      <c r="AE262" s="506"/>
      <c r="AF262" s="505"/>
      <c r="AG262" s="506"/>
      <c r="AH262" s="506"/>
      <c r="AI262" s="505"/>
      <c r="AJ262" s="506"/>
      <c r="AK262" s="506"/>
      <c r="AL262" s="506"/>
      <c r="AM262" s="505"/>
      <c r="AN262" s="506"/>
      <c r="AO262" s="506"/>
      <c r="AP262" s="345"/>
      <c r="AQ262" s="345"/>
      <c r="AR262" s="345"/>
      <c r="AS262" s="345"/>
      <c r="AV262" s="65"/>
      <c r="AW262" s="65"/>
    </row>
    <row r="263" spans="1:49" hidden="1" x14ac:dyDescent="0.3">
      <c r="A263" s="195">
        <f t="shared" si="9"/>
        <v>42361</v>
      </c>
      <c r="B263" s="345"/>
      <c r="C263" s="345"/>
      <c r="D263" s="345"/>
      <c r="E263" s="611">
        <v>8</v>
      </c>
      <c r="F263" s="345"/>
      <c r="G263" s="345"/>
      <c r="H263" s="345"/>
      <c r="I263" s="370"/>
      <c r="J263" s="345"/>
      <c r="K263" s="345"/>
      <c r="L263" s="345"/>
      <c r="M263" s="345"/>
      <c r="N263" s="345"/>
      <c r="O263" s="348"/>
      <c r="P263" s="348"/>
      <c r="Q263" s="514"/>
      <c r="R263" s="345"/>
      <c r="S263" s="348"/>
      <c r="T263" s="348"/>
      <c r="U263" s="514"/>
      <c r="V263" s="348"/>
      <c r="W263" s="345"/>
      <c r="X263" s="375"/>
      <c r="Y263" s="345"/>
      <c r="Z263" s="506"/>
      <c r="AA263" s="505"/>
      <c r="AB263" s="711"/>
      <c r="AC263" s="506"/>
      <c r="AD263" s="506"/>
      <c r="AE263" s="506"/>
      <c r="AF263" s="505"/>
      <c r="AG263" s="506"/>
      <c r="AH263" s="506"/>
      <c r="AI263" s="505"/>
      <c r="AJ263" s="506"/>
      <c r="AK263" s="506"/>
      <c r="AL263" s="506"/>
      <c r="AM263" s="505"/>
      <c r="AN263" s="506"/>
      <c r="AO263" s="506"/>
      <c r="AP263" s="345"/>
      <c r="AQ263" s="345"/>
      <c r="AR263" s="345"/>
      <c r="AS263" s="345"/>
      <c r="AV263" s="65"/>
      <c r="AW263" s="65"/>
    </row>
    <row r="264" spans="1:49" hidden="1" x14ac:dyDescent="0.3">
      <c r="A264" s="195">
        <f t="shared" si="9"/>
        <v>42362</v>
      </c>
      <c r="B264" s="345"/>
      <c r="C264" s="345"/>
      <c r="D264" s="345"/>
      <c r="E264" s="345"/>
      <c r="F264" s="345"/>
      <c r="G264" s="345"/>
      <c r="H264" s="345"/>
      <c r="I264" s="370"/>
      <c r="J264" s="345"/>
      <c r="K264" s="345"/>
      <c r="L264" s="345"/>
      <c r="M264" s="345"/>
      <c r="N264" s="345"/>
      <c r="O264" s="348"/>
      <c r="P264" s="348"/>
      <c r="Q264" s="514"/>
      <c r="R264" s="345"/>
      <c r="S264" s="348"/>
      <c r="T264" s="348"/>
      <c r="U264" s="514"/>
      <c r="V264" s="348"/>
      <c r="W264" s="345"/>
      <c r="X264" s="375"/>
      <c r="Y264" s="345"/>
      <c r="Z264" s="506"/>
      <c r="AA264" s="505"/>
      <c r="AB264" s="711"/>
      <c r="AC264" s="506"/>
      <c r="AD264" s="506"/>
      <c r="AE264" s="506"/>
      <c r="AF264" s="505"/>
      <c r="AG264" s="506"/>
      <c r="AH264" s="506"/>
      <c r="AI264" s="505"/>
      <c r="AJ264" s="506"/>
      <c r="AK264" s="506"/>
      <c r="AL264" s="506"/>
      <c r="AM264" s="505"/>
      <c r="AN264" s="506"/>
      <c r="AO264" s="506"/>
      <c r="AP264" s="345"/>
      <c r="AQ264" s="345"/>
      <c r="AR264" s="345"/>
      <c r="AS264" s="345"/>
      <c r="AV264" s="65"/>
      <c r="AW264" s="65"/>
    </row>
    <row r="265" spans="1:49" hidden="1" x14ac:dyDescent="0.3">
      <c r="A265" s="195">
        <f t="shared" si="9"/>
        <v>42363</v>
      </c>
      <c r="B265" s="345"/>
      <c r="C265" s="345"/>
      <c r="D265" s="345"/>
      <c r="E265" s="345"/>
      <c r="F265" s="345"/>
      <c r="G265" s="345"/>
      <c r="H265" s="345"/>
      <c r="I265" s="370"/>
      <c r="J265" s="345"/>
      <c r="K265" s="345"/>
      <c r="L265" s="345"/>
      <c r="M265" s="345"/>
      <c r="N265" s="345"/>
      <c r="O265" s="348"/>
      <c r="P265" s="348"/>
      <c r="Q265" s="514"/>
      <c r="R265" s="345"/>
      <c r="S265" s="348"/>
      <c r="T265" s="348"/>
      <c r="U265" s="514"/>
      <c r="V265" s="348"/>
      <c r="W265" s="345"/>
      <c r="X265" s="375"/>
      <c r="Y265" s="345"/>
      <c r="Z265" s="506"/>
      <c r="AA265" s="505"/>
      <c r="AB265" s="711"/>
      <c r="AC265" s="506"/>
      <c r="AD265" s="506"/>
      <c r="AE265" s="506"/>
      <c r="AF265" s="505"/>
      <c r="AG265" s="506"/>
      <c r="AH265" s="506"/>
      <c r="AI265" s="505"/>
      <c r="AJ265" s="506"/>
      <c r="AK265" s="506"/>
      <c r="AL265" s="506"/>
      <c r="AM265" s="505"/>
      <c r="AN265" s="506"/>
      <c r="AO265" s="506"/>
      <c r="AP265" s="345"/>
      <c r="AQ265" s="345"/>
      <c r="AR265" s="345"/>
      <c r="AS265" s="345"/>
      <c r="AV265" s="65"/>
      <c r="AW265" s="65"/>
    </row>
    <row r="266" spans="1:49" hidden="1" x14ac:dyDescent="0.3">
      <c r="A266" s="469">
        <f>A265+3</f>
        <v>42366</v>
      </c>
      <c r="B266" s="463"/>
      <c r="C266" s="463"/>
      <c r="D266" s="463"/>
      <c r="E266" s="648">
        <v>8</v>
      </c>
      <c r="F266" s="463"/>
      <c r="G266" s="463"/>
      <c r="H266" s="463"/>
      <c r="I266" s="464"/>
      <c r="J266" s="463"/>
      <c r="K266" s="463"/>
      <c r="L266" s="463"/>
      <c r="M266" s="463"/>
      <c r="N266" s="463"/>
      <c r="O266" s="468"/>
      <c r="P266" s="468"/>
      <c r="Q266" s="513"/>
      <c r="R266" s="463"/>
      <c r="S266" s="468"/>
      <c r="T266" s="468"/>
      <c r="U266" s="513"/>
      <c r="V266" s="468"/>
      <c r="W266" s="463"/>
      <c r="X266" s="465"/>
      <c r="Y266" s="463"/>
      <c r="Z266" s="511"/>
      <c r="AA266" s="512"/>
      <c r="AB266" s="716"/>
      <c r="AC266" s="511"/>
      <c r="AD266" s="511"/>
      <c r="AE266" s="511"/>
      <c r="AF266" s="512"/>
      <c r="AG266" s="650">
        <v>8</v>
      </c>
      <c r="AH266" s="511"/>
      <c r="AI266" s="512"/>
      <c r="AJ266" s="511"/>
      <c r="AK266" s="511"/>
      <c r="AL266" s="511"/>
      <c r="AM266" s="512"/>
      <c r="AN266" s="511"/>
      <c r="AO266" s="511"/>
      <c r="AP266" s="463"/>
      <c r="AQ266" s="463"/>
      <c r="AR266" s="463"/>
      <c r="AS266" s="648">
        <v>8</v>
      </c>
      <c r="AV266" s="65"/>
      <c r="AW266" s="65"/>
    </row>
    <row r="267" spans="1:49" hidden="1" x14ac:dyDescent="0.3">
      <c r="A267" s="195">
        <f t="shared" si="9"/>
        <v>42367</v>
      </c>
      <c r="B267" s="345"/>
      <c r="C267" s="345"/>
      <c r="D267" s="345"/>
      <c r="E267" s="611">
        <v>8</v>
      </c>
      <c r="F267" s="345"/>
      <c r="G267" s="345"/>
      <c r="H267" s="345"/>
      <c r="I267" s="370"/>
      <c r="J267" s="345"/>
      <c r="K267" s="345"/>
      <c r="L267" s="345"/>
      <c r="M267" s="345"/>
      <c r="N267" s="345"/>
      <c r="O267" s="348"/>
      <c r="P267" s="348"/>
      <c r="Q267" s="514"/>
      <c r="R267" s="345"/>
      <c r="S267" s="348"/>
      <c r="T267" s="348"/>
      <c r="U267" s="514"/>
      <c r="V267" s="348"/>
      <c r="W267" s="345"/>
      <c r="X267" s="375"/>
      <c r="Y267" s="345"/>
      <c r="Z267" s="506"/>
      <c r="AA267" s="505"/>
      <c r="AB267" s="711"/>
      <c r="AC267" s="506"/>
      <c r="AD267" s="506"/>
      <c r="AE267" s="506"/>
      <c r="AF267" s="505"/>
      <c r="AG267" s="417">
        <v>8</v>
      </c>
      <c r="AH267" s="506"/>
      <c r="AI267" s="505"/>
      <c r="AJ267" s="506"/>
      <c r="AK267" s="506"/>
      <c r="AL267" s="506"/>
      <c r="AM267" s="505"/>
      <c r="AN267" s="506"/>
      <c r="AO267" s="506"/>
      <c r="AP267" s="345"/>
      <c r="AQ267" s="345"/>
      <c r="AR267" s="345"/>
      <c r="AS267" s="611">
        <v>8</v>
      </c>
      <c r="AV267" s="65"/>
      <c r="AW267" s="65"/>
    </row>
    <row r="268" spans="1:49" hidden="1" x14ac:dyDescent="0.3">
      <c r="A268" s="195">
        <f t="shared" si="9"/>
        <v>42368</v>
      </c>
      <c r="B268" s="345"/>
      <c r="C268" s="345"/>
      <c r="D268" s="345"/>
      <c r="E268" s="345"/>
      <c r="F268" s="345"/>
      <c r="G268" s="345"/>
      <c r="H268" s="345"/>
      <c r="I268" s="370"/>
      <c r="J268" s="345"/>
      <c r="K268" s="345"/>
      <c r="L268" s="345"/>
      <c r="M268" s="345"/>
      <c r="N268" s="345"/>
      <c r="O268" s="348"/>
      <c r="P268" s="348"/>
      <c r="Q268" s="514"/>
      <c r="R268" s="345"/>
      <c r="S268" s="348"/>
      <c r="T268" s="348"/>
      <c r="U268" s="514"/>
      <c r="V268" s="348"/>
      <c r="W268" s="345"/>
      <c r="X268" s="375"/>
      <c r="Y268" s="345"/>
      <c r="Z268" s="506"/>
      <c r="AA268" s="505"/>
      <c r="AB268" s="711"/>
      <c r="AC268" s="506"/>
      <c r="AD268" s="506"/>
      <c r="AE268" s="506"/>
      <c r="AF268" s="505"/>
      <c r="AG268" s="417">
        <v>8</v>
      </c>
      <c r="AH268" s="506"/>
      <c r="AI268" s="505"/>
      <c r="AJ268" s="506"/>
      <c r="AK268" s="506"/>
      <c r="AL268" s="506"/>
      <c r="AM268" s="505"/>
      <c r="AN268" s="506"/>
      <c r="AO268" s="506"/>
      <c r="AP268" s="345"/>
      <c r="AQ268" s="345"/>
      <c r="AR268" s="345"/>
      <c r="AS268" s="611">
        <v>8</v>
      </c>
      <c r="AV268" s="65"/>
      <c r="AW268" s="65"/>
    </row>
    <row r="269" spans="1:49" s="445" customFormat="1" hidden="1" x14ac:dyDescent="0.3">
      <c r="A269" s="195">
        <f t="shared" si="9"/>
        <v>42369</v>
      </c>
      <c r="B269" s="345"/>
      <c r="C269" s="345"/>
      <c r="D269" s="345"/>
      <c r="E269" s="345"/>
      <c r="F269" s="345"/>
      <c r="G269" s="345"/>
      <c r="H269" s="345"/>
      <c r="I269" s="370"/>
      <c r="J269" s="345"/>
      <c r="K269" s="345"/>
      <c r="L269" s="345"/>
      <c r="M269" s="345"/>
      <c r="N269" s="345"/>
      <c r="O269" s="348"/>
      <c r="P269" s="348"/>
      <c r="Q269" s="514"/>
      <c r="R269" s="345"/>
      <c r="S269" s="348"/>
      <c r="T269" s="348"/>
      <c r="U269" s="514"/>
      <c r="V269" s="348"/>
      <c r="W269" s="345"/>
      <c r="X269" s="375"/>
      <c r="Y269" s="347"/>
      <c r="Z269" s="506"/>
      <c r="AA269" s="505"/>
      <c r="AB269" s="711"/>
      <c r="AC269" s="506"/>
      <c r="AD269" s="506"/>
      <c r="AE269" s="506"/>
      <c r="AF269" s="505"/>
      <c r="AG269" s="417">
        <v>8</v>
      </c>
      <c r="AH269" s="506"/>
      <c r="AI269" s="505"/>
      <c r="AJ269" s="506"/>
      <c r="AK269" s="506"/>
      <c r="AL269" s="506"/>
      <c r="AM269" s="505"/>
      <c r="AN269" s="506"/>
      <c r="AO269" s="506"/>
      <c r="AP269" s="345"/>
      <c r="AQ269" s="345"/>
      <c r="AR269" s="345"/>
      <c r="AS269" s="611">
        <v>8</v>
      </c>
    </row>
    <row r="270" spans="1:49" s="445" customFormat="1" ht="13.5" hidden="1" thickBot="1" x14ac:dyDescent="0.35">
      <c r="A270" s="660">
        <f t="shared" si="9"/>
        <v>42370</v>
      </c>
      <c r="B270" s="651"/>
      <c r="C270" s="651"/>
      <c r="D270" s="651"/>
      <c r="E270" s="651"/>
      <c r="F270" s="651"/>
      <c r="G270" s="651"/>
      <c r="H270" s="651"/>
      <c r="I270" s="653"/>
      <c r="J270" s="651"/>
      <c r="K270" s="651"/>
      <c r="L270" s="651"/>
      <c r="M270" s="651"/>
      <c r="N270" s="651"/>
      <c r="O270" s="654"/>
      <c r="P270" s="654"/>
      <c r="Q270" s="655"/>
      <c r="R270" s="651"/>
      <c r="S270" s="654"/>
      <c r="T270" s="654"/>
      <c r="U270" s="655"/>
      <c r="V270" s="654"/>
      <c r="W270" s="651"/>
      <c r="X270" s="656"/>
      <c r="Y270" s="661"/>
      <c r="Z270" s="657"/>
      <c r="AA270" s="658"/>
      <c r="AB270" s="717"/>
      <c r="AC270" s="657"/>
      <c r="AD270" s="657"/>
      <c r="AE270" s="657"/>
      <c r="AF270" s="658"/>
      <c r="AG270" s="657"/>
      <c r="AH270" s="657"/>
      <c r="AI270" s="658"/>
      <c r="AJ270" s="657"/>
      <c r="AK270" s="657"/>
      <c r="AL270" s="657"/>
      <c r="AM270" s="658"/>
      <c r="AN270" s="657"/>
      <c r="AO270" s="657"/>
      <c r="AP270" s="651"/>
      <c r="AQ270" s="651"/>
      <c r="AR270" s="651"/>
      <c r="AS270" s="651"/>
    </row>
    <row r="271" spans="1:49" hidden="1" x14ac:dyDescent="0.3">
      <c r="A271" s="527" t="s">
        <v>97</v>
      </c>
      <c r="B271" s="516">
        <f t="shared" ref="B271:AO271" si="10">COUNT(B204:B270)</f>
        <v>1</v>
      </c>
      <c r="C271" s="516">
        <f t="shared" si="10"/>
        <v>1</v>
      </c>
      <c r="D271" s="516">
        <f t="shared" si="10"/>
        <v>1</v>
      </c>
      <c r="E271" s="516">
        <f t="shared" si="10"/>
        <v>7</v>
      </c>
      <c r="F271" s="516">
        <f t="shared" si="10"/>
        <v>1</v>
      </c>
      <c r="G271" s="516">
        <f t="shared" si="10"/>
        <v>0</v>
      </c>
      <c r="H271" s="516">
        <f t="shared" si="10"/>
        <v>0</v>
      </c>
      <c r="I271" s="517">
        <f t="shared" si="10"/>
        <v>0</v>
      </c>
      <c r="J271" s="516">
        <f t="shared" si="10"/>
        <v>0</v>
      </c>
      <c r="K271" s="516">
        <f t="shared" si="10"/>
        <v>0</v>
      </c>
      <c r="L271" s="516">
        <f t="shared" si="10"/>
        <v>0</v>
      </c>
      <c r="M271" s="516">
        <f t="shared" si="10"/>
        <v>0</v>
      </c>
      <c r="N271" s="516">
        <f t="shared" si="10"/>
        <v>0</v>
      </c>
      <c r="O271" s="516">
        <f t="shared" si="10"/>
        <v>0</v>
      </c>
      <c r="P271" s="516">
        <f t="shared" si="10"/>
        <v>0</v>
      </c>
      <c r="Q271" s="517">
        <f t="shared" si="10"/>
        <v>0</v>
      </c>
      <c r="R271" s="516">
        <f>COUNT(R204:R270)</f>
        <v>0</v>
      </c>
      <c r="S271" s="516">
        <f>COUNT(S204:S270)</f>
        <v>0</v>
      </c>
      <c r="T271" s="516">
        <f>COUNT(T204:T270)</f>
        <v>0</v>
      </c>
      <c r="U271" s="517">
        <f>COUNT(U204:U270)</f>
        <v>0</v>
      </c>
      <c r="V271" s="516">
        <f t="shared" si="10"/>
        <v>0</v>
      </c>
      <c r="W271" s="516">
        <f t="shared" si="10"/>
        <v>2</v>
      </c>
      <c r="X271" s="516">
        <f t="shared" si="10"/>
        <v>3</v>
      </c>
      <c r="Y271" s="542">
        <f t="shared" si="10"/>
        <v>2</v>
      </c>
      <c r="Z271" s="519">
        <f>COUNT(Z204:Z270)</f>
        <v>0</v>
      </c>
      <c r="AA271" s="520">
        <f>COUNT(AA204:AA270)</f>
        <v>0</v>
      </c>
      <c r="AB271" s="713">
        <f>COUNT(AB204:AB270)</f>
        <v>0</v>
      </c>
      <c r="AC271" s="519">
        <f>COUNT(AC204:AC270)</f>
        <v>3</v>
      </c>
      <c r="AD271" s="519">
        <f t="shared" si="10"/>
        <v>0</v>
      </c>
      <c r="AE271" s="519">
        <f t="shared" si="10"/>
        <v>0</v>
      </c>
      <c r="AF271" s="520">
        <f t="shared" si="10"/>
        <v>0</v>
      </c>
      <c r="AG271" s="519">
        <f t="shared" si="10"/>
        <v>4</v>
      </c>
      <c r="AH271" s="519">
        <f t="shared" si="10"/>
        <v>1</v>
      </c>
      <c r="AI271" s="520">
        <f t="shared" si="10"/>
        <v>0</v>
      </c>
      <c r="AJ271" s="519">
        <f t="shared" si="10"/>
        <v>1</v>
      </c>
      <c r="AK271" s="519">
        <f t="shared" si="10"/>
        <v>4</v>
      </c>
      <c r="AL271" s="519">
        <f t="shared" si="10"/>
        <v>0</v>
      </c>
      <c r="AM271" s="520">
        <f t="shared" si="10"/>
        <v>0</v>
      </c>
      <c r="AN271" s="519">
        <f t="shared" si="10"/>
        <v>0</v>
      </c>
      <c r="AO271" s="519">
        <f t="shared" si="10"/>
        <v>0</v>
      </c>
      <c r="AP271" s="516">
        <f>COUNT(AP204:AP270)</f>
        <v>0</v>
      </c>
      <c r="AQ271" s="516">
        <f>COUNT(AQ204:AQ270)</f>
        <v>1</v>
      </c>
      <c r="AR271" s="516">
        <f>COUNT(AR204:AR270)</f>
        <v>2</v>
      </c>
      <c r="AS271" s="516">
        <f>COUNT(AS204:AS270)</f>
        <v>6</v>
      </c>
      <c r="AV271" s="65"/>
      <c r="AW271" s="65"/>
    </row>
    <row r="272" spans="1:49" ht="13.5" hidden="1" thickBot="1" x14ac:dyDescent="0.35">
      <c r="A272" s="527" t="s">
        <v>98</v>
      </c>
      <c r="B272" s="543">
        <f t="shared" ref="B272:AO272" si="11">SUM(B204:B270)</f>
        <v>8</v>
      </c>
      <c r="C272" s="543">
        <f t="shared" si="11"/>
        <v>6</v>
      </c>
      <c r="D272" s="543">
        <f t="shared" si="11"/>
        <v>0.25</v>
      </c>
      <c r="E272" s="543">
        <f t="shared" si="11"/>
        <v>56</v>
      </c>
      <c r="F272" s="543">
        <f t="shared" si="11"/>
        <v>8</v>
      </c>
      <c r="G272" s="543">
        <f t="shared" si="11"/>
        <v>0</v>
      </c>
      <c r="H272" s="543">
        <f t="shared" si="11"/>
        <v>0</v>
      </c>
      <c r="I272" s="544">
        <f t="shared" si="11"/>
        <v>0</v>
      </c>
      <c r="J272" s="543">
        <f t="shared" si="11"/>
        <v>0</v>
      </c>
      <c r="K272" s="543">
        <f t="shared" si="11"/>
        <v>0</v>
      </c>
      <c r="L272" s="543">
        <f t="shared" si="11"/>
        <v>0</v>
      </c>
      <c r="M272" s="543">
        <f t="shared" si="11"/>
        <v>0</v>
      </c>
      <c r="N272" s="543">
        <f t="shared" si="11"/>
        <v>0</v>
      </c>
      <c r="O272" s="543">
        <f t="shared" si="11"/>
        <v>0</v>
      </c>
      <c r="P272" s="543">
        <f t="shared" si="11"/>
        <v>0</v>
      </c>
      <c r="Q272" s="544">
        <f t="shared" si="11"/>
        <v>0</v>
      </c>
      <c r="R272" s="543">
        <f>SUM(R204:R270)</f>
        <v>0</v>
      </c>
      <c r="S272" s="543">
        <f>SUM(S204:S270)</f>
        <v>0</v>
      </c>
      <c r="T272" s="543">
        <f>SUM(T204:T270)</f>
        <v>0</v>
      </c>
      <c r="U272" s="544">
        <f>SUM(U204:U270)</f>
        <v>0</v>
      </c>
      <c r="V272" s="543">
        <f t="shared" si="11"/>
        <v>0</v>
      </c>
      <c r="W272" s="543">
        <f t="shared" si="11"/>
        <v>6</v>
      </c>
      <c r="X272" s="543">
        <f t="shared" si="11"/>
        <v>0.75</v>
      </c>
      <c r="Y272" s="542">
        <f t="shared" si="11"/>
        <v>12</v>
      </c>
      <c r="Z272" s="539">
        <f>SUM(Z204:Z270)</f>
        <v>0</v>
      </c>
      <c r="AA272" s="540">
        <f>SUM(AA204:AA270)</f>
        <v>0</v>
      </c>
      <c r="AB272" s="715">
        <f>SUM(AB204:AB270)</f>
        <v>0</v>
      </c>
      <c r="AC272" s="539">
        <f>SUM(AC204:AC270)</f>
        <v>24</v>
      </c>
      <c r="AD272" s="539">
        <f t="shared" si="11"/>
        <v>0</v>
      </c>
      <c r="AE272" s="539">
        <f t="shared" si="11"/>
        <v>0</v>
      </c>
      <c r="AF272" s="540">
        <f t="shared" si="11"/>
        <v>0</v>
      </c>
      <c r="AG272" s="539">
        <f t="shared" si="11"/>
        <v>32</v>
      </c>
      <c r="AH272" s="539">
        <f t="shared" si="11"/>
        <v>8</v>
      </c>
      <c r="AI272" s="540">
        <f t="shared" si="11"/>
        <v>0</v>
      </c>
      <c r="AJ272" s="539">
        <f t="shared" si="11"/>
        <v>0.125</v>
      </c>
      <c r="AK272" s="539">
        <f t="shared" si="11"/>
        <v>32</v>
      </c>
      <c r="AL272" s="539">
        <f t="shared" si="11"/>
        <v>0</v>
      </c>
      <c r="AM272" s="540">
        <f t="shared" si="11"/>
        <v>0</v>
      </c>
      <c r="AN272" s="539">
        <f t="shared" si="11"/>
        <v>0</v>
      </c>
      <c r="AO272" s="539">
        <f t="shared" si="11"/>
        <v>0</v>
      </c>
      <c r="AP272" s="543">
        <f>SUM(AP204:AP270)</f>
        <v>0</v>
      </c>
      <c r="AQ272" s="543">
        <f>SUM(AQ204:AQ270)</f>
        <v>2</v>
      </c>
      <c r="AR272" s="543">
        <f>SUM(AR204:AR270)</f>
        <v>0.375</v>
      </c>
      <c r="AS272" s="543">
        <f>SUM(AS204:AS270)</f>
        <v>48</v>
      </c>
      <c r="AV272" s="65"/>
      <c r="AW272" s="65"/>
    </row>
    <row r="273" spans="1:49" hidden="1" x14ac:dyDescent="0.3">
      <c r="A273" s="197" t="s">
        <v>99</v>
      </c>
      <c r="B273" s="201">
        <f t="shared" ref="B273:AO273" si="12">B67+B134+B202+B271</f>
        <v>8</v>
      </c>
      <c r="C273" s="202">
        <f t="shared" si="12"/>
        <v>3</v>
      </c>
      <c r="D273" s="202">
        <f t="shared" si="12"/>
        <v>7</v>
      </c>
      <c r="E273" s="390">
        <f t="shared" si="12"/>
        <v>9</v>
      </c>
      <c r="F273" s="203">
        <f t="shared" si="12"/>
        <v>4</v>
      </c>
      <c r="G273" s="204">
        <f t="shared" si="12"/>
        <v>0</v>
      </c>
      <c r="H273" s="204">
        <f t="shared" si="12"/>
        <v>2</v>
      </c>
      <c r="I273" s="392">
        <f t="shared" si="12"/>
        <v>7</v>
      </c>
      <c r="J273" s="205">
        <f t="shared" si="12"/>
        <v>0</v>
      </c>
      <c r="K273" s="206">
        <f t="shared" si="12"/>
        <v>0</v>
      </c>
      <c r="L273" s="206">
        <f t="shared" si="12"/>
        <v>0</v>
      </c>
      <c r="M273" s="390">
        <f t="shared" si="12"/>
        <v>0</v>
      </c>
      <c r="N273" s="209">
        <f t="shared" si="12"/>
        <v>0</v>
      </c>
      <c r="O273" s="210">
        <f t="shared" si="12"/>
        <v>0</v>
      </c>
      <c r="P273" s="210">
        <f t="shared" si="12"/>
        <v>0</v>
      </c>
      <c r="Q273" s="392">
        <f t="shared" si="12"/>
        <v>0</v>
      </c>
      <c r="R273" s="209">
        <f t="shared" ref="R273:U274" si="13">R67+R134+R202+R271</f>
        <v>0</v>
      </c>
      <c r="S273" s="210">
        <f t="shared" si="13"/>
        <v>0</v>
      </c>
      <c r="T273" s="210">
        <f t="shared" si="13"/>
        <v>0</v>
      </c>
      <c r="U273" s="392">
        <f t="shared" si="13"/>
        <v>0</v>
      </c>
      <c r="V273" s="211">
        <f t="shared" si="12"/>
        <v>3</v>
      </c>
      <c r="W273" s="212">
        <f t="shared" si="12"/>
        <v>3</v>
      </c>
      <c r="X273" s="213">
        <f t="shared" si="12"/>
        <v>12</v>
      </c>
      <c r="Y273" s="545">
        <f t="shared" si="12"/>
        <v>10</v>
      </c>
      <c r="Z273" s="491">
        <f t="shared" ref="Z273:AC274" si="14">Z67+Z134+Z202+Z271</f>
        <v>0</v>
      </c>
      <c r="AA273" s="494">
        <f t="shared" si="14"/>
        <v>0</v>
      </c>
      <c r="AB273" s="718">
        <f t="shared" si="14"/>
        <v>0</v>
      </c>
      <c r="AC273" s="491">
        <f t="shared" si="14"/>
        <v>7</v>
      </c>
      <c r="AD273" s="406">
        <f t="shared" si="12"/>
        <v>0</v>
      </c>
      <c r="AE273" s="406">
        <f t="shared" si="12"/>
        <v>0</v>
      </c>
      <c r="AF273" s="409">
        <f t="shared" si="12"/>
        <v>0</v>
      </c>
      <c r="AG273" s="417">
        <f t="shared" si="12"/>
        <v>4</v>
      </c>
      <c r="AH273" s="408">
        <f t="shared" si="12"/>
        <v>1</v>
      </c>
      <c r="AI273" s="415">
        <f t="shared" si="12"/>
        <v>0</v>
      </c>
      <c r="AJ273" s="408">
        <f t="shared" si="12"/>
        <v>5</v>
      </c>
      <c r="AK273" s="417">
        <f t="shared" si="12"/>
        <v>10</v>
      </c>
      <c r="AL273" s="483">
        <f t="shared" si="12"/>
        <v>0</v>
      </c>
      <c r="AM273" s="486">
        <f t="shared" si="12"/>
        <v>0</v>
      </c>
      <c r="AN273" s="483">
        <f t="shared" si="12"/>
        <v>0</v>
      </c>
      <c r="AO273" s="483">
        <f t="shared" si="12"/>
        <v>0</v>
      </c>
      <c r="AP273" s="207">
        <f t="shared" ref="AP273:AS274" si="15">AP67+AP134+AP202+AP271</f>
        <v>1</v>
      </c>
      <c r="AQ273" s="208">
        <f t="shared" si="15"/>
        <v>1</v>
      </c>
      <c r="AR273" s="208">
        <f t="shared" si="15"/>
        <v>2</v>
      </c>
      <c r="AS273" s="390">
        <f t="shared" si="15"/>
        <v>15</v>
      </c>
      <c r="AV273" s="65"/>
      <c r="AW273" s="65"/>
    </row>
    <row r="274" spans="1:49" ht="13.5" hidden="1" thickBot="1" x14ac:dyDescent="0.35">
      <c r="A274" s="197" t="s">
        <v>100</v>
      </c>
      <c r="B274" s="216">
        <f t="shared" ref="B274:AO274" si="16">B68+B135+B203+B272</f>
        <v>64</v>
      </c>
      <c r="C274" s="217">
        <f t="shared" si="16"/>
        <v>10</v>
      </c>
      <c r="D274" s="217">
        <f t="shared" si="16"/>
        <v>2.25</v>
      </c>
      <c r="E274" s="391">
        <f t="shared" si="16"/>
        <v>72</v>
      </c>
      <c r="F274" s="218">
        <f t="shared" si="16"/>
        <v>32</v>
      </c>
      <c r="G274" s="219">
        <f t="shared" si="16"/>
        <v>0</v>
      </c>
      <c r="H274" s="219">
        <f t="shared" si="16"/>
        <v>0.5</v>
      </c>
      <c r="I274" s="393">
        <f t="shared" si="16"/>
        <v>56</v>
      </c>
      <c r="J274" s="220">
        <f t="shared" si="16"/>
        <v>0</v>
      </c>
      <c r="K274" s="221">
        <f t="shared" si="16"/>
        <v>0</v>
      </c>
      <c r="L274" s="221">
        <f t="shared" si="16"/>
        <v>0</v>
      </c>
      <c r="M274" s="391">
        <f t="shared" si="16"/>
        <v>0</v>
      </c>
      <c r="N274" s="224">
        <f t="shared" si="16"/>
        <v>0</v>
      </c>
      <c r="O274" s="225">
        <f t="shared" si="16"/>
        <v>0</v>
      </c>
      <c r="P274" s="225">
        <f t="shared" si="16"/>
        <v>0</v>
      </c>
      <c r="Q274" s="393">
        <f t="shared" si="16"/>
        <v>0</v>
      </c>
      <c r="R274" s="224">
        <f t="shared" si="13"/>
        <v>0</v>
      </c>
      <c r="S274" s="225">
        <f t="shared" si="13"/>
        <v>0</v>
      </c>
      <c r="T274" s="225">
        <f t="shared" si="13"/>
        <v>0</v>
      </c>
      <c r="U274" s="393">
        <f t="shared" si="13"/>
        <v>0</v>
      </c>
      <c r="V274" s="226">
        <f t="shared" si="16"/>
        <v>24</v>
      </c>
      <c r="W274" s="227">
        <f t="shared" si="16"/>
        <v>9</v>
      </c>
      <c r="X274" s="198">
        <f t="shared" si="16"/>
        <v>3.5</v>
      </c>
      <c r="Y274" s="416">
        <f t="shared" si="16"/>
        <v>76</v>
      </c>
      <c r="Z274" s="492">
        <f t="shared" si="14"/>
        <v>0</v>
      </c>
      <c r="AA274" s="493">
        <f t="shared" si="14"/>
        <v>0</v>
      </c>
      <c r="AB274" s="719">
        <f t="shared" si="14"/>
        <v>0</v>
      </c>
      <c r="AC274" s="492">
        <f t="shared" si="14"/>
        <v>56</v>
      </c>
      <c r="AD274" s="411">
        <f t="shared" si="16"/>
        <v>0</v>
      </c>
      <c r="AE274" s="411">
        <f t="shared" si="16"/>
        <v>0</v>
      </c>
      <c r="AF274" s="412">
        <f t="shared" si="16"/>
        <v>0</v>
      </c>
      <c r="AG274" s="418">
        <f t="shared" si="16"/>
        <v>32</v>
      </c>
      <c r="AH274" s="413">
        <f t="shared" si="16"/>
        <v>8</v>
      </c>
      <c r="AI274" s="414">
        <f t="shared" si="16"/>
        <v>0</v>
      </c>
      <c r="AJ274" s="413">
        <f t="shared" si="16"/>
        <v>1.125</v>
      </c>
      <c r="AK274" s="418">
        <f t="shared" si="16"/>
        <v>80</v>
      </c>
      <c r="AL274" s="484">
        <f t="shared" si="16"/>
        <v>0</v>
      </c>
      <c r="AM274" s="485">
        <f t="shared" si="16"/>
        <v>0</v>
      </c>
      <c r="AN274" s="484">
        <f t="shared" si="16"/>
        <v>0</v>
      </c>
      <c r="AO274" s="484">
        <f t="shared" si="16"/>
        <v>0</v>
      </c>
      <c r="AP274" s="222">
        <f t="shared" si="15"/>
        <v>8</v>
      </c>
      <c r="AQ274" s="223">
        <f t="shared" si="15"/>
        <v>2</v>
      </c>
      <c r="AR274" s="223">
        <f t="shared" si="15"/>
        <v>0.375</v>
      </c>
      <c r="AS274" s="391">
        <f t="shared" si="15"/>
        <v>114</v>
      </c>
      <c r="AV274" s="65"/>
      <c r="AW274" s="65"/>
    </row>
    <row r="275" spans="1:49" hidden="1" x14ac:dyDescent="0.3">
      <c r="B275" s="228">
        <f>SUM(B274:C274)</f>
        <v>74</v>
      </c>
      <c r="E275" s="228"/>
      <c r="F275" s="228">
        <f>SUM(F274:G274)</f>
        <v>32</v>
      </c>
      <c r="I275" s="373"/>
      <c r="J275" s="228">
        <f>SUM(J274:K274)</f>
        <v>0</v>
      </c>
      <c r="M275" s="228"/>
      <c r="N275" s="419">
        <f>SUM(N274:O274)</f>
        <v>0</v>
      </c>
      <c r="O275" s="419"/>
      <c r="P275" s="419"/>
      <c r="Q275" s="420"/>
      <c r="R275" s="419">
        <f>SUM(R274:S274)</f>
        <v>0</v>
      </c>
      <c r="S275" s="419"/>
      <c r="T275" s="419"/>
      <c r="U275" s="420"/>
      <c r="V275" s="228">
        <f>SUM(V274:W274)</f>
        <v>33</v>
      </c>
      <c r="W275" s="228"/>
      <c r="X275" s="228"/>
      <c r="Y275" s="228"/>
      <c r="Z275" s="491"/>
      <c r="AA275" s="490"/>
      <c r="AB275" s="718"/>
      <c r="AC275" s="491"/>
      <c r="AD275" s="406"/>
      <c r="AE275" s="406"/>
      <c r="AF275" s="405"/>
      <c r="AG275" s="406"/>
      <c r="AH275" s="408"/>
      <c r="AI275" s="407"/>
      <c r="AJ275" s="408"/>
      <c r="AK275" s="408"/>
      <c r="AL275" s="483"/>
      <c r="AM275" s="482"/>
      <c r="AN275" s="483"/>
      <c r="AO275" s="483"/>
      <c r="AP275" s="228">
        <f>SUM(AP274:AQ274)</f>
        <v>10</v>
      </c>
      <c r="AV275" s="65"/>
      <c r="AW275" s="65"/>
    </row>
    <row r="276" spans="1:49" hidden="1" x14ac:dyDescent="0.3">
      <c r="E276" s="228"/>
      <c r="I276" s="373"/>
      <c r="M276" s="228"/>
      <c r="N276" s="419"/>
      <c r="O276" s="419"/>
      <c r="P276" s="419"/>
      <c r="Q276" s="420"/>
      <c r="R276" s="419"/>
      <c r="S276" s="419"/>
      <c r="T276" s="419"/>
      <c r="U276" s="420"/>
      <c r="V276" s="228"/>
      <c r="W276" s="228"/>
      <c r="X276" s="228"/>
      <c r="Y276" s="228"/>
      <c r="Z276" s="491"/>
      <c r="AA276" s="490"/>
      <c r="AB276" s="718"/>
      <c r="AC276" s="491"/>
      <c r="AD276" s="406"/>
      <c r="AE276" s="406"/>
      <c r="AF276" s="405"/>
      <c r="AG276" s="406"/>
      <c r="AH276" s="408"/>
      <c r="AI276" s="407"/>
      <c r="AJ276" s="408"/>
      <c r="AK276" s="408"/>
      <c r="AL276" s="483"/>
      <c r="AM276" s="482"/>
      <c r="AN276" s="483"/>
      <c r="AO276" s="483"/>
      <c r="AV276" s="65"/>
      <c r="AW276" s="65"/>
    </row>
    <row r="277" spans="1:49" hidden="1" x14ac:dyDescent="0.3">
      <c r="A277" s="197" t="s">
        <v>51</v>
      </c>
      <c r="B277" s="546">
        <f t="shared" ref="B277:AO277" si="17">COUNT(B5,B10,B15,B20,B25,B30,B35,B40,B45,B50,B55,B60,B65,B72,B77,B82,B87,B92,B97,B102,B107,B112,B117,B122,B127,B132,B139,B144,B149,B154,B159,B164,B169,B174,B179,B184,B189,B194,B199,B206,B211,B216,B221,B226,B231,B236,B241,B246,B251,B256,B261,B266)</f>
        <v>1</v>
      </c>
      <c r="C277" s="546">
        <f t="shared" si="17"/>
        <v>0</v>
      </c>
      <c r="D277" s="546">
        <f t="shared" si="17"/>
        <v>2</v>
      </c>
      <c r="E277" s="546">
        <f t="shared" si="17"/>
        <v>2</v>
      </c>
      <c r="F277" s="546">
        <f t="shared" si="17"/>
        <v>2</v>
      </c>
      <c r="G277" s="546">
        <f t="shared" si="17"/>
        <v>0</v>
      </c>
      <c r="H277" s="546">
        <f t="shared" si="17"/>
        <v>0</v>
      </c>
      <c r="I277" s="547">
        <f t="shared" si="17"/>
        <v>2</v>
      </c>
      <c r="J277" s="546">
        <f t="shared" si="17"/>
        <v>0</v>
      </c>
      <c r="K277" s="546">
        <f t="shared" si="17"/>
        <v>0</v>
      </c>
      <c r="L277" s="546">
        <f t="shared" si="17"/>
        <v>0</v>
      </c>
      <c r="M277" s="546">
        <f t="shared" si="17"/>
        <v>0</v>
      </c>
      <c r="N277" s="546">
        <f t="shared" si="17"/>
        <v>0</v>
      </c>
      <c r="O277" s="546">
        <f t="shared" si="17"/>
        <v>0</v>
      </c>
      <c r="P277" s="546">
        <f t="shared" si="17"/>
        <v>0</v>
      </c>
      <c r="Q277" s="547">
        <f t="shared" si="17"/>
        <v>0</v>
      </c>
      <c r="R277" s="546">
        <f>COUNT(R5,R10,R15,R20,R25,R30,R35,R40,R45,R50,R55,R60,R65,R72,R77,R82,R87,R92,R97,R102,R107,R112,R117,R122,R127,R132,R139,R144,R149,R154,R159,R164,R169,R174,R179,R184,R189,R194,R199,R206,R211,R216,R221,R226,R231,R236,R241,R246,R251,R256,R261,R266)</f>
        <v>0</v>
      </c>
      <c r="S277" s="546">
        <f>COUNT(S5,S10,S15,S20,S25,S30,S35,S40,S45,S50,S55,S60,S65,S72,S77,S82,S87,S92,S97,S102,S107,S112,S117,S122,S127,S132,S139,S144,S149,S154,S159,S164,S169,S174,S179,S184,S189,S194,S199,S206,S211,S216,S221,S226,S231,S236,S241,S246,S251,S256,S261,S266)</f>
        <v>0</v>
      </c>
      <c r="T277" s="546">
        <f>COUNT(T5,T10,T15,T20,T25,T30,T35,T40,T45,T50,T55,T60,T65,T72,T77,T82,T87,T92,T97,T102,T107,T112,T117,T122,T127,T132,T139,T144,T149,T154,T159,T164,T169,T174,T179,T184,T189,T194,T199,T206,T211,T216,T221,T226,T231,T236,T241,T246,T251,T256,T261,T266)</f>
        <v>0</v>
      </c>
      <c r="U277" s="547">
        <f>COUNT(U5,U10,U15,U20,U25,U30,U35,U40,U45,U50,U55,U60,U65,U72,U77,U82,U87,U92,U97,U102,U107,U112,U117,U122,U127,U132,U139,U144,U149,U154,U159,U164,U169,U174,U179,U184,U189,U194,U199,U206,U211,U216,U221,U226,U231,U236,U241,U246,U251,U256,U261,U266)</f>
        <v>0</v>
      </c>
      <c r="V277" s="546">
        <f t="shared" si="17"/>
        <v>1</v>
      </c>
      <c r="W277" s="546">
        <f t="shared" si="17"/>
        <v>0</v>
      </c>
      <c r="X277" s="546">
        <f t="shared" si="17"/>
        <v>0</v>
      </c>
      <c r="Y277" s="546">
        <f t="shared" si="17"/>
        <v>2</v>
      </c>
      <c r="Z277" s="548">
        <f>COUNT(Z5,Z10,Z15,Z20,Z25,Z30,Z35,Z40,Z45,Z50,Z55,Z60,Z65,Z72,Z77,Z82,Z87,Z92,Z97,Z102,Z107,Z112,Z117,Z122,Z127,Z132,Z139,Z144,Z149,Z154,Z159,Z164,Z169,Z174,Z179,Z184,Z189,Z194,Z199,Z206,Z211,Z216,Z221,Z226,Z231,Z236,Z241,Z246,Z251,Z256,Z261,Z266)</f>
        <v>0</v>
      </c>
      <c r="AA277" s="549">
        <f>COUNT(AA5,AA10,AA15,AA20,AA25,AA30,AA35,AA40,AA45,AA50,AA55,AA60,AA65,AA72,AA77,AA82,AA87,AA92,AA97,AA102,AA107,AA112,AA117,AA122,AA127,AA132,AA139,AA144,AA149,AA154,AA159,AA164,AA169,AA174,AA179,AA184,AA189,AA194,AA199,AA206,AA211,AA216,AA221,AA226,AA231,AA236,AA241,AA246,AA251,AA256,AA261,AA266)</f>
        <v>0</v>
      </c>
      <c r="AB277" s="720">
        <f>COUNT(AB5,AB10,AB15,AB20,AB25,AB30,AB35,AB40,AB45,AB50,AB55,AB60,AB65,AB72,AB77,AB82,AB87,AB92,AB97,AB102,AB107,AB112,AB117,AB122,AB127,AB132,AB139,AB144,AB149,AB154,AB159,AB164,AB169,AB174,AB179,AB184,AB189,AB194,AB199,AB206,AB211,AB216,AB221,AB226,AB231,AB236,AB241,AB246,AB251,AB256,AB261,AB266)</f>
        <v>0</v>
      </c>
      <c r="AC277" s="548">
        <f>COUNT(AC5,AC10,AC15,AC20,AC25,AC30,AC35,AC40,AC45,AC50,AC55,AC60,AC65,AC72,AC77,AC82,AC87,AC92,AC97,AC102,AC107,AC112,AC117,AC122,AC127,AC132,AC139,AC144,AC149,AC154,AC159,AC164,AC169,AC174,AC179,AC184,AC189,AC194,AC199,AC206,AC211,AC216,AC221,AC226,AC231,AC236,AC241,AC246,AC251,AC256,AC261,AC266)</f>
        <v>1</v>
      </c>
      <c r="AD277" s="548">
        <f t="shared" si="17"/>
        <v>0</v>
      </c>
      <c r="AE277" s="548">
        <f t="shared" si="17"/>
        <v>0</v>
      </c>
      <c r="AF277" s="549">
        <f t="shared" si="17"/>
        <v>0</v>
      </c>
      <c r="AG277" s="548">
        <f t="shared" si="17"/>
        <v>1</v>
      </c>
      <c r="AH277" s="548">
        <f t="shared" si="17"/>
        <v>1</v>
      </c>
      <c r="AI277" s="549">
        <f t="shared" si="17"/>
        <v>0</v>
      </c>
      <c r="AJ277" s="548">
        <f t="shared" si="17"/>
        <v>0</v>
      </c>
      <c r="AK277" s="548">
        <f t="shared" si="17"/>
        <v>1</v>
      </c>
      <c r="AL277" s="548">
        <f t="shared" si="17"/>
        <v>0</v>
      </c>
      <c r="AM277" s="549">
        <f t="shared" si="17"/>
        <v>0</v>
      </c>
      <c r="AN277" s="548">
        <f t="shared" si="17"/>
        <v>0</v>
      </c>
      <c r="AO277" s="548">
        <f t="shared" si="17"/>
        <v>0</v>
      </c>
      <c r="AP277" s="546">
        <f>COUNT(AP5,AP10,AP15,AP20,AP25,AP30,AP35,AP40,AP45,AP50,AP55,AP60,AP65,AP72,AP77,AP82,AP87,AP92,AP97,AP102,AP107,AP112,AP117,AP122,AP127,AP132,AP139,AP144,AP149,AP154,AP159,AP164,AP169,AP174,AP179,AP184,AP189,AP194,AP199,AP206,AP211,AP216,AP221,AP226,AP231,AP236,AP241,AP246,AP251,AP256,AP261,AP266)</f>
        <v>0</v>
      </c>
      <c r="AQ277" s="546">
        <f>COUNT(AQ5,AQ10,AQ15,AQ20,AQ25,AQ30,AQ35,AQ40,AQ45,AQ50,AQ55,AQ60,AQ65,AQ72,AQ77,AQ82,AQ87,AQ92,AQ97,AQ102,AQ107,AQ112,AQ117,AQ122,AQ127,AQ132,AQ139,AQ144,AQ149,AQ154,AQ159,AQ164,AQ169,AQ174,AQ179,AQ184,AQ189,AQ194,AQ199,AQ206,AQ211,AQ216,AQ221,AQ226,AQ231,AQ236,AQ241,AQ246,AQ251,AQ256,AQ261,AQ266)</f>
        <v>0</v>
      </c>
      <c r="AR277" s="546">
        <f>COUNT(AR5,AR10,AR15,AR20,AR25,AR30,AR35,AR40,AR45,AR50,AR55,AR60,AR65,AR72,AR77,AR82,AR87,AR92,AR97,AR102,AR107,AR112,AR117,AR122,AR127,AR132,AR139,AR144,AR149,AR154,AR159,AR164,AR169,AR174,AR179,AR184,AR189,AR194,AR199,AR206,AR211,AR216,AR221,AR226,AR231,AR236,AR241,AR246,AR251,AR256,AR261,AR266)</f>
        <v>0</v>
      </c>
      <c r="AS277" s="546">
        <f>COUNT(AS5,AS10,AS15,AS20,AS25,AS30,AS35,AS40,AS45,AS50,AS55,AS60,AS65,AS72,AS77,AS82,AS87,AS92,AS97,AS102,AS107,AS112,AS117,AS122,AS127,AS132,AS139,AS144,AS149,AS154,AS159,AS164,AS169,AS174,AS179,AS184,AS189,AS194,AS199,AS206,AS211,AS216,AS221,AS226,AS231,AS236,AS241,AS246,AS251,AS256,AS261,AS266)</f>
        <v>4</v>
      </c>
      <c r="AV277" s="65"/>
      <c r="AW277" s="65"/>
    </row>
    <row r="278" spans="1:49" hidden="1" x14ac:dyDescent="0.3">
      <c r="A278" s="197" t="s">
        <v>52</v>
      </c>
      <c r="B278" s="546">
        <f t="shared" ref="B278:AO278" si="18">COUNT(B6,B11,B21,B26,B31,B36,B41,B46,B51,B56,B61,B66,B73,B78,B83,B88,B93,B98,B103,B108,B113,B118,B123,B128,B133,B140,B145,B150,B155,B160,B165,B170,B175,B180,B185,B190,B195,B200,B207,B212,B217,B222,B227,B232,B237,B242,B247,B252,B257,B262,B267)</f>
        <v>1</v>
      </c>
      <c r="C278" s="546">
        <f t="shared" si="18"/>
        <v>1</v>
      </c>
      <c r="D278" s="546">
        <f t="shared" si="18"/>
        <v>1</v>
      </c>
      <c r="E278" s="546">
        <f t="shared" si="18"/>
        <v>3</v>
      </c>
      <c r="F278" s="546">
        <f t="shared" si="18"/>
        <v>0</v>
      </c>
      <c r="G278" s="546">
        <f t="shared" si="18"/>
        <v>0</v>
      </c>
      <c r="H278" s="546">
        <f t="shared" si="18"/>
        <v>2</v>
      </c>
      <c r="I278" s="547">
        <f t="shared" si="18"/>
        <v>1</v>
      </c>
      <c r="J278" s="546">
        <f t="shared" si="18"/>
        <v>0</v>
      </c>
      <c r="K278" s="546">
        <f t="shared" si="18"/>
        <v>0</v>
      </c>
      <c r="L278" s="546">
        <f t="shared" si="18"/>
        <v>0</v>
      </c>
      <c r="M278" s="546">
        <f t="shared" si="18"/>
        <v>0</v>
      </c>
      <c r="N278" s="546">
        <f t="shared" si="18"/>
        <v>0</v>
      </c>
      <c r="O278" s="546">
        <f t="shared" si="18"/>
        <v>0</v>
      </c>
      <c r="P278" s="546">
        <f t="shared" si="18"/>
        <v>0</v>
      </c>
      <c r="Q278" s="547">
        <f t="shared" si="18"/>
        <v>0</v>
      </c>
      <c r="R278" s="546">
        <f>COUNT(R6,R11,R21,R26,R31,R36,R41,R46,R51,R56,R61,R66,R73,R78,R83,R88,R93,R98,R103,R108,R113,R118,R123,R128,R133,R140,R145,R150,R155,R160,R165,R170,R175,R180,R185,R190,R195,R200,R207,R212,R217,R222,R227,R232,R237,R242,R247,R252,R257,R262,R267)</f>
        <v>0</v>
      </c>
      <c r="S278" s="546">
        <f>COUNT(S6,S11,S21,S26,S31,S36,S41,S46,S51,S56,S61,S66,S73,S78,S83,S88,S93,S98,S103,S108,S113,S118,S123,S128,S133,S140,S145,S150,S155,S160,S165,S170,S175,S180,S185,S190,S195,S200,S207,S212,S217,S222,S227,S232,S237,S242,S247,S252,S257,S262,S267)</f>
        <v>0</v>
      </c>
      <c r="T278" s="546">
        <f>COUNT(T6,T11,T21,T26,T31,T36,T41,T46,T51,T56,T61,T66,T73,T78,T83,T88,T93,T98,T103,T108,T113,T118,T123,T128,T133,T140,T145,T150,T155,T160,T165,T170,T175,T180,T185,T190,T195,T200,T207,T212,T217,T222,T227,T232,T237,T242,T247,T252,T257,T262,T267)</f>
        <v>0</v>
      </c>
      <c r="U278" s="547">
        <f>COUNT(U6,U11,U21,U26,U31,U36,U41,U46,U51,U56,U61,U66,U73,U78,U83,U88,U93,U98,U103,U108,U113,U118,U123,U128,U133,U140,U145,U150,U155,U160,U165,U170,U175,U180,U185,U190,U195,U200,U207,U212,U217,U222,U227,U232,U237,U242,U247,U252,U257,U262,U267)</f>
        <v>0</v>
      </c>
      <c r="V278" s="546">
        <f>COUNT(V6,V11,V16,V21,V26,V31,V36,V41,V46,V51,V56,V61,V66,V73,V78,V83,V88,V93,V98,V103,V108,V113,V118,V123,V128,V133,V140,V145,V150,V155,V160,V165,V170,V175,V180,V185,V190,V195,V200,V207,V212,V217,V222,V227,V232,V237,V242,V247,V252,V257,V262,V267)</f>
        <v>0</v>
      </c>
      <c r="W278" s="546">
        <f t="shared" si="18"/>
        <v>1</v>
      </c>
      <c r="X278" s="546">
        <f t="shared" si="18"/>
        <v>4</v>
      </c>
      <c r="Y278" s="546">
        <f t="shared" si="18"/>
        <v>1</v>
      </c>
      <c r="Z278" s="548">
        <f>COUNT(Z6,Z11,Z21,Z26,Z31,Z36,Z41,Z46,Z51,Z56,Z61,Z66,Z73,Z78,Z83,Z88,Z93,Z98,Z103,Z108,Z113,Z118,Z123,Z128,Z133,Z140,Z145,Z150,Z155,Z160,Z165,Z170,Z175,Z180,Z185,Z190,Z195,Z200,Z207,Z212,Z217,Z222,Z227,Z232,Z237,Z242,Z247,Z252,Z257,Z262,Z267)</f>
        <v>0</v>
      </c>
      <c r="AA278" s="549">
        <f>COUNT(AA6,AA11,AA21,AA26,AA31,AA36,AA41,AA46,AA51,AA56,AA61,AA66,AA73,AA78,AA83,AA88,AA93,AA98,AA103,AA108,AA113,AA118,AA123,AA128,AA133,AA140,AA145,AA150,AA155,AA160,AA165,AA170,AA175,AA180,AA185,AA190,AA195,AA200,AA207,AA212,AA217,AA222,AA227,AA232,AA237,AA242,AA247,AA252,AA257,AA262,AA267)</f>
        <v>0</v>
      </c>
      <c r="AB278" s="720">
        <f>COUNT(AB6,AB11,AB21,AB26,AB31,AB36,AB41,AB46,AB51,AB56,AB61,AB66,AB73,AB78,AB83,AB88,AB93,AB98,AB103,AB108,AB113,AB118,AB123,AB128,AB133,AB140,AB145,AB150,AB155,AB160,AB165,AB170,AB175,AB180,AB185,AB190,AB195,AB200,AB207,AB212,AB217,AB222,AB227,AB232,AB237,AB242,AB247,AB252,AB257,AB262,AB267)</f>
        <v>0</v>
      </c>
      <c r="AC278" s="548">
        <f>COUNT(AC6,AC11,AC21,AC26,AC31,AC36,AC41,AC46,AC51,AC56,AC61,AC66,AC73,AC78,AC83,AC88,AC93,AC98,AC103,AC108,AC113,AC118,AC123,AC128,AC133,AC140,AC145,AC150,AC155,AC160,AC165,AC170,AC175,AC180,AC185,AC190,AC195,AC200,AC207,AC212,AC217,AC222,AC227,AC232,AC237,AC242,AC247,AC252,AC257,AC262,AC267)</f>
        <v>1</v>
      </c>
      <c r="AD278" s="548">
        <f t="shared" si="18"/>
        <v>0</v>
      </c>
      <c r="AE278" s="548">
        <f t="shared" si="18"/>
        <v>0</v>
      </c>
      <c r="AF278" s="549">
        <f t="shared" si="18"/>
        <v>0</v>
      </c>
      <c r="AG278" s="548">
        <f t="shared" si="18"/>
        <v>1</v>
      </c>
      <c r="AH278" s="548">
        <f t="shared" si="18"/>
        <v>0</v>
      </c>
      <c r="AI278" s="549">
        <f t="shared" si="18"/>
        <v>0</v>
      </c>
      <c r="AJ278" s="548">
        <f t="shared" si="18"/>
        <v>1</v>
      </c>
      <c r="AK278" s="548">
        <f t="shared" si="18"/>
        <v>2</v>
      </c>
      <c r="AL278" s="548">
        <f t="shared" si="18"/>
        <v>0</v>
      </c>
      <c r="AM278" s="549">
        <f t="shared" si="18"/>
        <v>0</v>
      </c>
      <c r="AN278" s="548">
        <f t="shared" si="18"/>
        <v>0</v>
      </c>
      <c r="AO278" s="548">
        <f t="shared" si="18"/>
        <v>0</v>
      </c>
      <c r="AP278" s="546">
        <f>COUNT(AP6,AP11,AP21,AP26,AP31,AP36,AP41,AP46,AP51,AP56,AP61,AP66,AP73,AP78,AP83,AP88,AP93,AP98,AP103,AP108,AP113,AP118,AP123,AP128,AP133,AP140,AP145,AP150,AP155,AP160,AP165,AP170,AP175,AP180,AP185,AP190,AP195,AP200,AP207,AP212,AP217,AP222,AP227,AP232,AP237,AP242,AP247,AP252,AP257,AP262,AP267)</f>
        <v>0</v>
      </c>
      <c r="AQ278" s="546">
        <f>COUNT(AQ6,AQ11,AQ21,AQ26,AQ31,AQ36,AQ41,AQ46,AQ51,AQ56,AQ61,AQ66,AQ73,AQ78,AQ83,AQ88,AQ93,AQ98,AQ103,AQ108,AQ113,AQ118,AQ123,AQ128,AQ133,AQ140,AQ145,AQ150,AQ155,AQ160,AQ165,AQ170,AQ175,AQ180,AQ185,AQ190,AQ195,AQ200,AQ207,AQ212,AQ217,AQ222,AQ227,AQ232,AQ237,AQ242,AQ247,AQ252,AQ257,AQ262,AQ267)</f>
        <v>0</v>
      </c>
      <c r="AR278" s="546">
        <f>COUNT(AR6,AR11,AR21,AR26,AR31,AR36,AR41,AR46,AR51,AR56,AR61,AR66,AR73,AR78,AR83,AR88,AR93,AR98,AR103,AR108,AR113,AR118,AR123,AR128,AR133,AR140,AR145,AR150,AR155,AR160,AR165,AR170,AR175,AR180,AR185,AR190,AR195,AR200,AR207,AR212,AR217,AR222,AR227,AR232,AR237,AR242,AR247,AR252,AR257,AR262,AR267)</f>
        <v>0</v>
      </c>
      <c r="AS278" s="546">
        <f>COUNT(AS6,AS11,AS21,AS26,AS31,AS36,AS41,AS46,AS51,AS56,AS61,AS66,AS73,AS78,AS83,AS88,AS93,AS98,AS103,AS108,AS113,AS118,AS123,AS128,AS133,AS140,AS145,AS150,AS155,AS160,AS165,AS170,AS175,AS180,AS185,AS190,AS195,AS200,AS207,AS212,AS217,AS222,AS227,AS232,AS237,AS242,AS247,AS252,AS257,AS262,AS267)</f>
        <v>2</v>
      </c>
      <c r="AV278" s="65"/>
      <c r="AW278" s="65"/>
    </row>
    <row r="279" spans="1:49" hidden="1" x14ac:dyDescent="0.3">
      <c r="A279" s="197" t="s">
        <v>53</v>
      </c>
      <c r="B279" s="546">
        <f t="shared" ref="B279:AO279" si="19">COUNT(B7,B12,B17,B22,B27,B32,B37,B42,B47,B52,B57,B62,B69,B74,B79,B84,B89,B94,B99,B104,B109,B114,B119,B124,B129,B136,B141,B146,B151,B156,B161,B166,B171,B176,B181,B186,B191,B196,B201,B208,B213,B218,B223,B228,B233,B238,B243,B248,B253,B258,B263,B268)</f>
        <v>2</v>
      </c>
      <c r="C279" s="546">
        <f t="shared" si="19"/>
        <v>1</v>
      </c>
      <c r="D279" s="546">
        <f t="shared" si="19"/>
        <v>2</v>
      </c>
      <c r="E279" s="546">
        <f t="shared" si="19"/>
        <v>3</v>
      </c>
      <c r="F279" s="546">
        <f t="shared" si="19"/>
        <v>1</v>
      </c>
      <c r="G279" s="546">
        <f t="shared" si="19"/>
        <v>0</v>
      </c>
      <c r="H279" s="546">
        <f t="shared" si="19"/>
        <v>0</v>
      </c>
      <c r="I279" s="547">
        <f t="shared" si="19"/>
        <v>1</v>
      </c>
      <c r="J279" s="546">
        <f t="shared" si="19"/>
        <v>0</v>
      </c>
      <c r="K279" s="546">
        <f t="shared" si="19"/>
        <v>0</v>
      </c>
      <c r="L279" s="546">
        <f t="shared" si="19"/>
        <v>0</v>
      </c>
      <c r="M279" s="546">
        <f t="shared" si="19"/>
        <v>0</v>
      </c>
      <c r="N279" s="546">
        <f t="shared" si="19"/>
        <v>0</v>
      </c>
      <c r="O279" s="546">
        <f t="shared" si="19"/>
        <v>0</v>
      </c>
      <c r="P279" s="546">
        <f t="shared" si="19"/>
        <v>0</v>
      </c>
      <c r="Q279" s="547">
        <f t="shared" si="19"/>
        <v>0</v>
      </c>
      <c r="R279" s="546">
        <f>COUNT(R7,R12,R17,R22,R27,R32,R37,R42,R47,R52,R57,R62,R69,R74,R79,R84,R89,R94,R99,R104,R109,R114,R119,R124,R129,R136,R141,R146,R151,R156,R161,R166,R171,R176,R181,R186,R191,R196,R201,R208,R213,R218,R223,R228,R233,R238,R243,R248,R253,R258,R263,R268)</f>
        <v>0</v>
      </c>
      <c r="S279" s="546">
        <f>COUNT(S7,S12,S17,S22,S27,S32,S37,S42,S47,S52,S57,S62,S69,S74,S79,S84,S89,S94,S99,S104,S109,S114,S119,S124,S129,S136,S141,S146,S151,S156,S161,S166,S171,S176,S181,S186,S191,S196,S201,S208,S213,S218,S223,S228,S233,S238,S243,S248,S253,S258,S263,S268)</f>
        <v>0</v>
      </c>
      <c r="T279" s="546">
        <f>COUNT(T7,T12,T17,T22,T27,T32,T37,T42,T47,T52,T57,T62,T69,T74,T79,T84,T89,T94,T99,T104,T109,T114,T119,T124,T129,T136,T141,T146,T151,T156,T161,T166,T171,T176,T181,T186,T191,T196,T201,T208,T213,T218,T223,T228,T233,T238,T243,T248,T253,T258,T263,T268)</f>
        <v>0</v>
      </c>
      <c r="U279" s="547">
        <f>COUNT(U7,U12,U17,U22,U27,U32,U37,U42,U47,U52,U57,U62,U69,U74,U79,U84,U89,U94,U99,U104,U109,U114,U119,U124,U129,U136,U141,U146,U151,U156,U161,U166,U171,U176,U181,U186,U191,U196,U201,U208,U213,U218,U223,U228,U233,U238,U243,U248,U253,U258,U263,U268)</f>
        <v>0</v>
      </c>
      <c r="V279" s="546">
        <f t="shared" si="19"/>
        <v>1</v>
      </c>
      <c r="W279" s="546">
        <f t="shared" si="19"/>
        <v>0</v>
      </c>
      <c r="X279" s="546">
        <f t="shared" si="19"/>
        <v>4</v>
      </c>
      <c r="Y279" s="546">
        <f t="shared" si="19"/>
        <v>3</v>
      </c>
      <c r="Z279" s="548">
        <f>COUNT(Z7,Z12,Z17,Z22,Z27,Z32,Z37,Z42,Z47,Z52,Z57,Z62,Z69,Z74,Z79,Z84,Z89,Z94,Z99,Z104,Z109,Z114,Z119,Z124,Z129,Z136,Z141,Z146,Z151,Z156,Z161,Z166,Z171,Z176,Z181,Z186,Z191,Z196,Z201,Z208,Z213,Z218,Z223,Z228,Z233,Z238,Z243,Z248,Z253,Z258,Z263,Z268)</f>
        <v>0</v>
      </c>
      <c r="AA279" s="549">
        <f>COUNT(AA7,AA12,AA17,AA22,AA27,AA32,AA37,AA42,AA47,AA52,AA57,AA62,AA69,AA74,AA79,AA84,AA89,AA94,AA99,AA104,AA109,AA114,AA119,AA124,AA129,AA136,AA141,AA146,AA151,AA156,AA161,AA166,AA171,AA176,AA181,AA186,AA191,AA196,AA201,AA208,AA213,AA218,AA223,AA228,AA233,AA238,AA243,AA248,AA253,AA258,AA263,AA268)</f>
        <v>0</v>
      </c>
      <c r="AB279" s="720">
        <f>COUNT(AB7,AB12,AB17,AB22,AB27,AB32,AB37,AB42,AB47,AB52,AB57,AB62,AB69,AB74,AB79,AB84,AB89,AB94,AB99,AB104,AB109,AB114,AB119,AB124,AB129,AB136,AB141,AB146,AB151,AB156,AB161,AB166,AB171,AB176,AB181,AB186,AB191,AB196,AB201,AB208,AB213,AB218,AB223,AB228,AB233,AB238,AB243,AB248,AB253,AB258,AB263,AB268)</f>
        <v>0</v>
      </c>
      <c r="AC279" s="548">
        <f>COUNT(AC7,AC12,AC17,AC22,AC27,AC32,AC37,AC42,AC47,AC52,AC57,AC62,AC69,AC74,AC79,AC84,AC89,AC94,AC99,AC104,AC109,AC114,AC119,AC124,AC129,AC136,AC141,AC146,AC151,AC156,AC161,AC166,AC171,AC176,AC181,AC186,AC191,AC196,AC201,AC208,AC213,AC218,AC223,AC228,AC233,AC238,AC243,AC248,AC253,AC258,AC263,AC268)</f>
        <v>1</v>
      </c>
      <c r="AD279" s="548">
        <f t="shared" si="19"/>
        <v>0</v>
      </c>
      <c r="AE279" s="548">
        <f t="shared" si="19"/>
        <v>0</v>
      </c>
      <c r="AF279" s="549">
        <f t="shared" si="19"/>
        <v>0</v>
      </c>
      <c r="AG279" s="548">
        <f t="shared" si="19"/>
        <v>1</v>
      </c>
      <c r="AH279" s="548">
        <f t="shared" si="19"/>
        <v>0</v>
      </c>
      <c r="AI279" s="549">
        <f t="shared" si="19"/>
        <v>0</v>
      </c>
      <c r="AJ279" s="548">
        <f t="shared" si="19"/>
        <v>2</v>
      </c>
      <c r="AK279" s="548">
        <f t="shared" si="19"/>
        <v>2</v>
      </c>
      <c r="AL279" s="548">
        <f t="shared" si="19"/>
        <v>0</v>
      </c>
      <c r="AM279" s="549">
        <f t="shared" si="19"/>
        <v>0</v>
      </c>
      <c r="AN279" s="548">
        <f t="shared" si="19"/>
        <v>0</v>
      </c>
      <c r="AO279" s="548">
        <f t="shared" si="19"/>
        <v>0</v>
      </c>
      <c r="AP279" s="546">
        <f>COUNT(AP7,AP12,AP17,AP22,AP27,AP32,AP37,AS42,AP47,AP52,AP57,AP62,AP69,AP74,AP79,AP84,AP89,AP94,AP99,AP104,AP109,AP114,AP119,AP124,AP129,AP136,AP141,AP146,AP151,AP156,AP161,AP166,AP171,AP176,AP181,AP186,AP191,AP196,AP201,AP208,AP213,AP218,AP223,AP228,AP233,AP238,AP243,AP248,AP253,AP258,AP263,AP268)</f>
        <v>1</v>
      </c>
      <c r="AQ279" s="546">
        <f>COUNT(AQ7,AQ12,AQ17,AQ22,AQ27,AQ32,AQ37,AQ42,AQ47,AQ52,AQ57,AQ62,AQ69,AQ74,AQ79,AQ84,AQ89,AQ94,AQ99,AQ104,AQ109,AQ114,AQ119,AQ124,AQ129,AQ136,AQ141,AQ146,AQ151,AQ156,AQ161,AQ166,AQ171,AQ176,AQ181,AQ186,AQ191,AQ196,AQ201,AQ208,AQ213,AQ218,AQ223,AQ228,AQ233,AQ238,AQ243,AQ248,AQ253,AQ258,AQ263,AQ268)</f>
        <v>0</v>
      </c>
      <c r="AR279" s="546">
        <f>COUNT(AR7,AR12,AR17,AR22,AR27,AR32,AR37,AR42,AR47,AR52,AR57,AR62,AR69,AR74,AR79,AR84,AR89,AR94,AR99,AR104,AR109,AR114,AR119,AR124,AR129,AR136,AR141,AR146,AR151,AR156,AR161,AR166,AR171,AR176,AR181,AR186,AR191,AR196,AR201,AR208,AR213,AR218,AR223,AR228,AR233,AR238,AR243,AR248,AR253,AR258,AR263,AR268)</f>
        <v>1</v>
      </c>
      <c r="AS279" s="546">
        <f>COUNT(AS7,AS12,AS17,AS22,AS27,AS32,AS37,#REF!,AS47,AS52,AS57,AS62,AS69,AS74,AS79,AS84,AS89,AS94,AS99,AS104,AS109,AS114,AS119,AS124,AS129,AS136,AS141,AS146,AS151,AS156,AS161,AS166,AS171,AS176,AS181,AS186,AS191,AS196,AS201,AS208,AS213,AS218,AS223,AS228,AS233,AS238,AS243,AS248,AS253,AS258,AS263,AS268)</f>
        <v>2</v>
      </c>
      <c r="AV279" s="65"/>
      <c r="AW279" s="65"/>
    </row>
    <row r="280" spans="1:49" hidden="1" x14ac:dyDescent="0.3">
      <c r="A280" s="197" t="s">
        <v>54</v>
      </c>
      <c r="B280" s="546">
        <f t="shared" ref="B280:AO280" si="20">COUNT(B3,B8,B13,B18,B23,B28,B33,B38,B43,B48,B53,B58,B63,B70,B75,B80,B85,B90,B95,B100,B105,B110,B115,B120,B125,B130,B137,B142,B147,B152,B162,B167,B172,B177,B182,B192,B197,B204,B209,B214,B219,B224,B229,B234,B239,B244,B249,B254,B259,B264,B270)</f>
        <v>3</v>
      </c>
      <c r="C280" s="546">
        <f t="shared" si="20"/>
        <v>1</v>
      </c>
      <c r="D280" s="546">
        <f t="shared" si="20"/>
        <v>2</v>
      </c>
      <c r="E280" s="546">
        <f t="shared" si="20"/>
        <v>0</v>
      </c>
      <c r="F280" s="546">
        <f t="shared" si="20"/>
        <v>1</v>
      </c>
      <c r="G280" s="546">
        <f t="shared" si="20"/>
        <v>0</v>
      </c>
      <c r="H280" s="546">
        <f t="shared" si="20"/>
        <v>0</v>
      </c>
      <c r="I280" s="547">
        <f t="shared" si="20"/>
        <v>1</v>
      </c>
      <c r="J280" s="546">
        <f t="shared" si="20"/>
        <v>0</v>
      </c>
      <c r="K280" s="546">
        <f t="shared" si="20"/>
        <v>0</v>
      </c>
      <c r="L280" s="546">
        <f t="shared" si="20"/>
        <v>0</v>
      </c>
      <c r="M280" s="546">
        <f t="shared" si="20"/>
        <v>0</v>
      </c>
      <c r="N280" s="546">
        <f t="shared" si="20"/>
        <v>0</v>
      </c>
      <c r="O280" s="546">
        <f t="shared" si="20"/>
        <v>0</v>
      </c>
      <c r="P280" s="546">
        <f t="shared" si="20"/>
        <v>0</v>
      </c>
      <c r="Q280" s="547">
        <f t="shared" si="20"/>
        <v>0</v>
      </c>
      <c r="R280" s="546">
        <f>COUNT(R3,R8,R13,R18,R23,R28,R33,R38,R43,R48,R53,R58,R63,R70,R75,R80,R85,R90,R95,R100,R105,R110,R115,R120,R125,R130,R137,R142,R147,R152,R162,R167,R172,R177,R182,R192,R197,R204,R209,R214,R219,R224,R229,R234,R239,R244,R249,R254,R259,R264,R270)</f>
        <v>0</v>
      </c>
      <c r="S280" s="546">
        <f>COUNT(S3,S8,S13,S18,S23,S28,S33,S38,S43,S48,S53,S58,S63,S70,S75,S80,S85,S90,S95,S100,S105,S110,S115,S120,S125,S130,S137,S142,S147,S152,S162,S167,S172,S177,S182,S192,S197,S204,S209,S214,S219,S224,S229,S234,S239,S244,S249,S254,S259,S264,S270)</f>
        <v>0</v>
      </c>
      <c r="T280" s="546">
        <f>COUNT(T3,T8,T13,T18,T23,T28,T33,T38,T43,T48,T53,T58,T63,T70,T75,T80,T85,T90,T95,T100,T105,T110,T115,T120,T125,T130,T137,T142,T147,T152,T162,T167,T172,T177,T182,T192,T197,T204,T209,T214,T219,T224,T229,T234,T239,T244,T249,T254,T259,T264,T270)</f>
        <v>0</v>
      </c>
      <c r="U280" s="547">
        <f>COUNT(U3,U8,U13,U18,U23,U28,U33,U38,U43,U48,U53,U58,U63,U70,U75,U80,U85,U90,U95,U100,U105,U110,U115,U120,U125,U130,U137,U142,U147,U152,U162,U167,U172,U177,U182,U192,U197,U204,U209,U214,U219,U224,U229,U234,U239,U244,U249,U254,U259,U264,U270)</f>
        <v>0</v>
      </c>
      <c r="V280" s="546">
        <f t="shared" si="20"/>
        <v>1</v>
      </c>
      <c r="W280" s="546">
        <f t="shared" si="20"/>
        <v>2</v>
      </c>
      <c r="X280" s="546">
        <f t="shared" si="20"/>
        <v>1</v>
      </c>
      <c r="Y280" s="546">
        <f t="shared" si="20"/>
        <v>1</v>
      </c>
      <c r="Z280" s="548">
        <f>COUNT(Z3,Z8,Z13,Z18,Z23,Z28,Z33,Z38,Z43,Z48,Z53,Z58,Z63,Z70,Z75,Z80,Z85,Z90,Z95,Z100,Z105,Z110,Z115,Z120,Z125,Z130,Z137,Z142,Z147,Z152,Z162,Z167,Z172,Z177,Z182,Z192,Z197,Z204,Z209,Z214,Z219,Z224,Z229,Z234,Z239,Z244,Z249,Z254,Z259,Z264,Z270)</f>
        <v>0</v>
      </c>
      <c r="AA280" s="549">
        <f>COUNT(AA3,AA8,AA13,AA18,AA23,AA28,AA33,AA38,AA43,AA48,AA53,AA58,AA63,AA70,AA75,AA80,AA85,AA90,AA95,AA100,AA105,AA110,AA115,AA120,AA125,AA130,AA137,AA142,AA147,AA152,AA162,AA167,AA172,AA177,AA182,AA192,AA197,AA204,AA209,AA214,AA219,AA224,AA229,AA234,AA239,AA244,AA249,AA254,AA259,AA264,AA270)</f>
        <v>0</v>
      </c>
      <c r="AB280" s="720">
        <f>COUNT(AB3,AB8,AB13,AB18,AB23,AB28,AB33,AB38,AB43,AB48,AB53,AB58,AB63,AB70,AB75,AB80,AB85,AB90,AB95,AB100,AB105,AB110,AB115,AB120,AB125,AB130,AB137,AB142,AB147,AB152,AB162,AB167,AB172,AB177,AB182,AB192,AB197,AB204,AB209,AB214,AB219,AB224,AB229,AB234,AB239,AB244,AB249,AB254,AB259,AB264,AB270)</f>
        <v>0</v>
      </c>
      <c r="AC280" s="548">
        <f>COUNT(AC3,AC8,AC13,AC18,AC23,AC28,AC33,AC38,AC43,AC48,AC53,AC58,AC63,AC70,AC75,AC80,AC85,AC90,AC95,AC100,AC105,AC110,AC115,AC120,AC125,AC130,AC137,AC142,AC147,AC152,AC162,AC167,AC172,AC177,AC182,AC192,AC197,AC204,AC209,AC214,AC219,AC224,AC229,AC234,AC239,AC244,AC249,AC254,AC259,AC264,AC270)</f>
        <v>1</v>
      </c>
      <c r="AD280" s="548">
        <f t="shared" si="20"/>
        <v>0</v>
      </c>
      <c r="AE280" s="548">
        <f t="shared" si="20"/>
        <v>0</v>
      </c>
      <c r="AF280" s="549">
        <f t="shared" si="20"/>
        <v>0</v>
      </c>
      <c r="AG280" s="548">
        <f t="shared" si="20"/>
        <v>0</v>
      </c>
      <c r="AH280" s="548">
        <f t="shared" si="20"/>
        <v>0</v>
      </c>
      <c r="AI280" s="549">
        <f t="shared" si="20"/>
        <v>0</v>
      </c>
      <c r="AJ280" s="548">
        <f t="shared" si="20"/>
        <v>1</v>
      </c>
      <c r="AK280" s="548">
        <f t="shared" si="20"/>
        <v>2</v>
      </c>
      <c r="AL280" s="548">
        <f t="shared" si="20"/>
        <v>0</v>
      </c>
      <c r="AM280" s="549">
        <f t="shared" si="20"/>
        <v>0</v>
      </c>
      <c r="AN280" s="548">
        <f t="shared" si="20"/>
        <v>0</v>
      </c>
      <c r="AO280" s="548">
        <f t="shared" si="20"/>
        <v>0</v>
      </c>
      <c r="AP280" s="546">
        <f>COUNT(AP3,AP8,AP13,AP18,AP23,AP28,AP33,AP38,AP43,AP48,AP53,AP58,AP63,AP70,AP75,AP80,AP85,AP90,AP95,AP100,AP105,AP110,AP115,AP120,AP125,AP130,AP137,AP142,AP147,AP152,AP162,AP167,AP172,AP177,AP182,AP192,AP197,AP204,AP209,AP214,AP219,AP224,AP229,AP234,AP239,AP244,AP249,AP254,AP259,AP264,AP270)</f>
        <v>1</v>
      </c>
      <c r="AQ280" s="546">
        <f>COUNT(AQ3,AQ8,AQ13,AQ18,AQ23,AQ28,AQ33,AQ38,AQ43,AQ48,AQ53,AQ58,AQ63,AQ70,AQ75,AQ80,AQ85,AQ90,AQ95,AQ100,AQ105,AQ110,AQ115,AQ120,AQ125,AQ130,AQ137,AQ142,AQ147,AQ152,AQ162,AQ167,AQ172,AQ177,AQ182,AQ192,AQ197,AQ204,AQ209,AQ214,AQ219,AQ224,AQ229,AQ234,AQ239,AQ244,AQ249,AQ254,AQ259,AQ264,AQ270)</f>
        <v>1</v>
      </c>
      <c r="AR280" s="546">
        <f>COUNT(AR3,AR8,AR13,AR18,AR23,AR28,AR33,AR38,AR43,AR48,AR53,AR58,AR63,AR70,AR75,AR80,AR85,AR90,AR95,AR100,AR105,AR110,AR115,AR120,AR125,AR130,AR137,AR142,AR147,AR152,AR162,AR167,AR172,AR177,AR182,AR192,AR197,AR204,AR209,AR214,AR219,AR224,AR229,AR234,AR239,AR244,AR249,AR254,AR259,AR264,AR270)</f>
        <v>0</v>
      </c>
      <c r="AS280" s="546">
        <f>COUNT(AS3,AS8,AS13,AS18,AS23,AS28,AS33,AS38,AS43,AS48,AS53,AS58,AS63,AS70,AS75,AS80,AS85,AS90,AS95,AS100,AS105,AS110,AS115,AS120,AS125,AS130,AS137,AS142,AS147,AS152,AS162,AS167,AS172,AS177,AS182,AS192,AS197,AS204,AS209,AS214,AS219,AS224,AS229,AS234,AS239,AS244,AS249,AS254,AS259,AS264,AS270)</f>
        <v>1</v>
      </c>
      <c r="AV280" s="65"/>
      <c r="AW280" s="65"/>
    </row>
    <row r="281" spans="1:49" hidden="1" x14ac:dyDescent="0.3">
      <c r="A281" s="197" t="s">
        <v>55</v>
      </c>
      <c r="B281" s="550">
        <f t="shared" ref="B281:AO281" si="21">COUNT(B4,B9,B14,B19,B24,B29,B34,B39,B44,B49,B54,B59,B64,B71,B76,B81,B86,B91,B96,B101,B106,B111,B116,B121,B126,B131,B138,B143,B148,B153,B158,B163,B168,B173,B178,B183,B188,B193,B198,B205,B210,B215,B220,B225,B230,B235,B240,B245,B250,B255,B260,B265)</f>
        <v>1</v>
      </c>
      <c r="C281" s="550">
        <f t="shared" si="21"/>
        <v>0</v>
      </c>
      <c r="D281" s="550">
        <f t="shared" si="21"/>
        <v>0</v>
      </c>
      <c r="E281" s="550">
        <f t="shared" si="21"/>
        <v>1</v>
      </c>
      <c r="F281" s="550">
        <f t="shared" si="21"/>
        <v>0</v>
      </c>
      <c r="G281" s="550">
        <f t="shared" si="21"/>
        <v>0</v>
      </c>
      <c r="H281" s="550">
        <f t="shared" si="21"/>
        <v>0</v>
      </c>
      <c r="I281" s="551">
        <f t="shared" si="21"/>
        <v>2</v>
      </c>
      <c r="J281" s="550">
        <f t="shared" si="21"/>
        <v>0</v>
      </c>
      <c r="K281" s="550">
        <f t="shared" si="21"/>
        <v>0</v>
      </c>
      <c r="L281" s="550">
        <f t="shared" si="21"/>
        <v>0</v>
      </c>
      <c r="M281" s="550">
        <f t="shared" si="21"/>
        <v>0</v>
      </c>
      <c r="N281" s="550">
        <f t="shared" si="21"/>
        <v>0</v>
      </c>
      <c r="O281" s="550">
        <f t="shared" si="21"/>
        <v>0</v>
      </c>
      <c r="P281" s="550">
        <f t="shared" si="21"/>
        <v>0</v>
      </c>
      <c r="Q281" s="551">
        <f t="shared" si="21"/>
        <v>0</v>
      </c>
      <c r="R281" s="550">
        <f>COUNT(R4,R9,R14,R19,R24,R29,R34,R39,R44,R49,R54,R59,R64,R71,R76,R81,R86,R91,R96,R101,R106,R111,R116,R121,R126,R131,R138,R143,R148,R153,R158,R163,R168,R173,R178,R183,R188,R193,R198,R205,R210,R215,R220,R225,R230,R235,R240,R245,R250,R255,R260,R265)</f>
        <v>0</v>
      </c>
      <c r="S281" s="550">
        <f>COUNT(S4,S9,S14,S19,S24,S29,S34,S39,S44,S49,S54,S59,S64,S71,S76,S81,S86,S91,S96,S101,S106,S111,S116,S121,S126,S131,S138,S143,S148,S153,S158,S163,S168,S173,S178,S183,S188,S193,S198,S205,S210,S215,S220,S225,S230,S235,S240,S245,S250,S255,S260,S265)</f>
        <v>0</v>
      </c>
      <c r="T281" s="550">
        <f>COUNT(T4,T9,T14,T19,T24,T29,T34,T39,T44,T49,T54,T59,T64,T71,T76,T81,T86,T91,T96,T101,T106,T111,T116,T121,T126,T131,T138,T143,T148,T153,T158,T163,T168,T173,T178,T183,T188,T193,T198,T205,T210,T215,T220,T225,T230,T235,T240,T245,T250,T255,T260,T265)</f>
        <v>0</v>
      </c>
      <c r="U281" s="551">
        <f>COUNT(U4,U9,U14,U19,U24,U29,U34,U39,U44,U49,U54,U59,U64,U71,U76,U81,U86,U91,U96,U101,U106,U111,U116,U121,U126,U131,U138,U143,U148,U153,U158,U163,U168,U173,U178,U183,U188,U193,U198,U205,U210,U215,U220,U225,U230,U235,U240,U245,U250,U255,U260,U265)</f>
        <v>0</v>
      </c>
      <c r="V281" s="550">
        <f t="shared" si="21"/>
        <v>0</v>
      </c>
      <c r="W281" s="550">
        <f t="shared" si="21"/>
        <v>0</v>
      </c>
      <c r="X281" s="550">
        <f t="shared" si="21"/>
        <v>3</v>
      </c>
      <c r="Y281" s="541">
        <f t="shared" si="21"/>
        <v>3</v>
      </c>
      <c r="Z281" s="548">
        <f>COUNT(Z4,Z9,Z14,Z19,Z24,Z29,Z34,Z39,Z44,Z49,Z54,Z59,Z64,Z71,Z76,Z81,Z86,Z91,Z96,Z101,Z106,Z111,Z116,Z121,Z126,Z131,Z138,Z143,Z148,Z153,Z158,Z163,Z168,Z173,Z178,Z183,Z188,Z193,Z198,Z205,Z210,Z215,Z220,Z225,Z230,Z235,Z240,Z245,Z250,Z255,Z260,Z265)</f>
        <v>0</v>
      </c>
      <c r="AA281" s="549">
        <f>COUNT(AA4,AA9,AA14,AA19,AA24,AA29,AA34,AA39,AA44,AA49,AA54,AA59,AA64,AA71,AA76,AA81,AA86,AA91,AA96,AA101,AA106,AA111,AA116,AA121,AA126,AA131,AA138,AA143,AA148,AA153,AA158,AA163,AA168,AA173,AA178,AA183,AA188,AA193,AA198,AA205,AA210,AA215,AA220,AA225,AA230,AA235,AA240,AA245,AA250,AA255,AA260,AA265)</f>
        <v>0</v>
      </c>
      <c r="AB281" s="720">
        <f>COUNT(AB4,AB9,AB14,AB19,AB24,AB29,AB34,AB39,AB44,AB49,AB54,AB59,AB64,AB71,AB76,AB81,AB86,AB91,AB96,AB101,AB106,AB111,AB116,AB121,AB126,AB131,AB138,AB143,AB148,AB153,AB158,AB163,AB168,AB173,AB178,AB183,AB188,AB193,AB198,AB205,AB210,AB215,AB220,AB225,AB230,AB235,AB240,AB245,AB250,AB255,AB260,AB265)</f>
        <v>0</v>
      </c>
      <c r="AC281" s="548">
        <f>COUNT(AC4,AC9,AC14,AC19,AC24,AC29,AC34,AC39,AC44,AC49,AC54,AC59,AC64,AC71,AC76,AC81,AC86,AC91,AC96,AC101,AC106,AC111,AC116,AC121,AC126,AC131,AC138,AC143,AC148,AC153,AC158,AC163,AC168,AC173,AC178,AC183,AC188,AC193,AC198,AC205,AC210,AC215,AC220,AC225,AC230,AC235,AC240,AC245,AC250,AC255,AC260,AC265)</f>
        <v>3</v>
      </c>
      <c r="AD281" s="548">
        <f t="shared" si="21"/>
        <v>0</v>
      </c>
      <c r="AE281" s="548">
        <f t="shared" si="21"/>
        <v>0</v>
      </c>
      <c r="AF281" s="549">
        <f t="shared" si="21"/>
        <v>0</v>
      </c>
      <c r="AG281" s="548">
        <f t="shared" si="21"/>
        <v>0</v>
      </c>
      <c r="AH281" s="548">
        <f t="shared" si="21"/>
        <v>0</v>
      </c>
      <c r="AI281" s="549">
        <f t="shared" si="21"/>
        <v>0</v>
      </c>
      <c r="AJ281" s="548">
        <f t="shared" si="21"/>
        <v>1</v>
      </c>
      <c r="AK281" s="548">
        <f t="shared" si="21"/>
        <v>3</v>
      </c>
      <c r="AL281" s="548">
        <f t="shared" si="21"/>
        <v>0</v>
      </c>
      <c r="AM281" s="549">
        <f t="shared" si="21"/>
        <v>0</v>
      </c>
      <c r="AN281" s="548">
        <f t="shared" si="21"/>
        <v>0</v>
      </c>
      <c r="AO281" s="548">
        <f t="shared" si="21"/>
        <v>0</v>
      </c>
      <c r="AP281" s="550">
        <f>COUNT(AP4,AP9,AP14,AP19,AP24,AP29,AP34,AP39,AP44,AP49,AP54,AP59,AP64,AP71,AP76,AP81,AP86,AP91,AP96,AP101,AP106,AP111,AP116,AP121,AP126,AP131,AP138,AP143,AP148,AP153,AP158,AP163,AP168,AP173,AP178,AP183,AP188,AP193,AP198,AP205,AP210,AP215,AP220,AP225,AP230,AP235,AP240,AP245,AP250,AP255,AP260,AP265)</f>
        <v>0</v>
      </c>
      <c r="AQ281" s="550">
        <f>COUNT(AQ4,AQ9,AQ14,AQ19,AQ24,AQ29,AQ34,AQ39,AQ44,AQ49,AQ54,AQ59,AQ64,AQ71,AQ76,AQ81,AQ86,AQ91,AQ96,AQ101,AQ106,AQ111,AQ116,AQ121,AQ126,AQ131,AQ138,AQ143,AQ148,AQ153,AQ158,AQ163,AQ168,AQ173,AQ178,AQ183,AQ188,AQ193,AQ198,AQ205,AQ210,AQ215,AQ220,AQ225,AQ230,AQ235,AQ240,AQ245,AQ250,AQ255,AQ260,AQ265)</f>
        <v>0</v>
      </c>
      <c r="AR281" s="550">
        <f>COUNT(AR4,AR9,AR14,AR19,AR24,AR29,AR34,AR39,AR44,AR49,AR54,AR59,AR64,AR71,AR76,AR81,AR86,AR91,AR96,AR101,AR106,AR111,AR116,AR121,AR126,AR131,AR138,AR143,AR148,AR153,AR158,AR163,AR168,AR173,AR178,AR183,AR188,AR193,AR198,AR205,AR210,AR215,AR220,AR225,AR230,AR235,AR240,AR245,AR250,AR255,AR260,AR265)</f>
        <v>1</v>
      </c>
      <c r="AS281" s="550">
        <f>COUNT(AS4,AS9,AS14,AS19,AS24,AS29,AS34,AS39,AS44,AS49,AS54,AS59,AS64,AS71,AS76,AS81,AS86,AS91,AS96,AS101,AS106,AS111,AS116,AS121,AS126,AS131,AS138,AS143,AS148,AS153,AS158,AS163,AS168,AS173,AS178,AS183,AS188,AS193,AS198,AS205,AS210,AS215,AS220,AS225,AS230,AS235,AS240,AS245,AS250,AS255,AS260,AS265)</f>
        <v>3</v>
      </c>
      <c r="AV281" s="65"/>
      <c r="AW281" s="65"/>
    </row>
    <row r="282" spans="1:49" s="343" customFormat="1" hidden="1" x14ac:dyDescent="0.3">
      <c r="A282" s="552" t="s">
        <v>139</v>
      </c>
      <c r="B282" s="553">
        <f t="shared" ref="B282:X282" si="22">SUM(B277:B281)</f>
        <v>8</v>
      </c>
      <c r="C282" s="553">
        <f t="shared" si="22"/>
        <v>3</v>
      </c>
      <c r="D282" s="553">
        <f t="shared" si="22"/>
        <v>7</v>
      </c>
      <c r="E282" s="553">
        <f>SUM(E277:E281)</f>
        <v>9</v>
      </c>
      <c r="F282" s="553">
        <f t="shared" si="22"/>
        <v>4</v>
      </c>
      <c r="G282" s="553">
        <f t="shared" si="22"/>
        <v>0</v>
      </c>
      <c r="H282" s="553">
        <f t="shared" si="22"/>
        <v>2</v>
      </c>
      <c r="I282" s="554">
        <f>SUM(I277:I281)</f>
        <v>7</v>
      </c>
      <c r="J282" s="553">
        <f t="shared" si="22"/>
        <v>0</v>
      </c>
      <c r="K282" s="553">
        <f t="shared" si="22"/>
        <v>0</v>
      </c>
      <c r="L282" s="553">
        <f t="shared" si="22"/>
        <v>0</v>
      </c>
      <c r="M282" s="553">
        <f>SUM(M277:M281)</f>
        <v>0</v>
      </c>
      <c r="N282" s="555">
        <f t="shared" si="22"/>
        <v>0</v>
      </c>
      <c r="O282" s="555">
        <f t="shared" si="22"/>
        <v>0</v>
      </c>
      <c r="P282" s="555">
        <f t="shared" si="22"/>
        <v>0</v>
      </c>
      <c r="Q282" s="556"/>
      <c r="R282" s="555">
        <f>SUM(R277:R281)</f>
        <v>0</v>
      </c>
      <c r="S282" s="555">
        <f>SUM(S277:S281)</f>
        <v>0</v>
      </c>
      <c r="T282" s="555">
        <f>SUM(T277:T281)</f>
        <v>0</v>
      </c>
      <c r="U282" s="556"/>
      <c r="V282" s="553">
        <f t="shared" si="22"/>
        <v>3</v>
      </c>
      <c r="W282" s="553">
        <f t="shared" si="22"/>
        <v>3</v>
      </c>
      <c r="X282" s="553">
        <f t="shared" si="22"/>
        <v>12</v>
      </c>
      <c r="Y282" s="557">
        <f t="shared" ref="Y282:AO282" si="23">SUM(Y277:Y281)</f>
        <v>10</v>
      </c>
      <c r="Z282" s="564">
        <f>SUM(Z277:Z281)</f>
        <v>0</v>
      </c>
      <c r="AA282" s="565">
        <f>SUM(AA277:AA281)</f>
        <v>0</v>
      </c>
      <c r="AB282" s="721">
        <f>SUM(AB277:AB281)</f>
        <v>0</v>
      </c>
      <c r="AC282" s="705">
        <f>SUM(AC277:AC281)</f>
        <v>7</v>
      </c>
      <c r="AD282" s="558">
        <f t="shared" si="23"/>
        <v>0</v>
      </c>
      <c r="AE282" s="558">
        <f t="shared" si="23"/>
        <v>0</v>
      </c>
      <c r="AF282" s="559">
        <f t="shared" si="23"/>
        <v>0</v>
      </c>
      <c r="AG282" s="558">
        <f t="shared" si="23"/>
        <v>3</v>
      </c>
      <c r="AH282" s="560">
        <f t="shared" si="23"/>
        <v>1</v>
      </c>
      <c r="AI282" s="561">
        <f t="shared" si="23"/>
        <v>0</v>
      </c>
      <c r="AJ282" s="560">
        <f t="shared" si="23"/>
        <v>5</v>
      </c>
      <c r="AK282" s="560">
        <f t="shared" si="23"/>
        <v>10</v>
      </c>
      <c r="AL282" s="562">
        <f t="shared" si="23"/>
        <v>0</v>
      </c>
      <c r="AM282" s="563">
        <f t="shared" si="23"/>
        <v>0</v>
      </c>
      <c r="AN282" s="562">
        <f t="shared" si="23"/>
        <v>0</v>
      </c>
      <c r="AO282" s="562">
        <f t="shared" si="23"/>
        <v>0</v>
      </c>
      <c r="AP282" s="553">
        <f>SUM(AP277:AP281)</f>
        <v>2</v>
      </c>
      <c r="AQ282" s="553">
        <f>SUM(AQ277:AQ281)</f>
        <v>1</v>
      </c>
      <c r="AR282" s="553">
        <f>SUM(AR277:AR281)</f>
        <v>2</v>
      </c>
      <c r="AS282" s="553">
        <f>SUM(AS277:AS281)</f>
        <v>12</v>
      </c>
    </row>
    <row r="283" spans="1:49" hidden="1" x14ac:dyDescent="0.3">
      <c r="E283" s="228"/>
      <c r="I283" s="373"/>
      <c r="M283" s="228"/>
      <c r="N283" s="421"/>
      <c r="O283" s="421"/>
      <c r="P283" s="421"/>
      <c r="Q283" s="566"/>
      <c r="R283" s="421"/>
      <c r="S283" s="421"/>
      <c r="T283" s="421"/>
      <c r="U283" s="566"/>
      <c r="V283" s="421"/>
      <c r="W283" s="421"/>
      <c r="X283" s="421"/>
      <c r="Y283" s="421"/>
      <c r="Z283" s="506"/>
      <c r="AA283" s="505"/>
      <c r="AB283" s="711"/>
      <c r="AC283" s="506"/>
      <c r="AD283" s="506"/>
      <c r="AE283" s="506"/>
      <c r="AF283" s="505"/>
      <c r="AG283" s="506"/>
      <c r="AH283" s="506"/>
      <c r="AI283" s="505"/>
      <c r="AJ283" s="506"/>
      <c r="AK283" s="506"/>
      <c r="AL283" s="506"/>
      <c r="AM283" s="505"/>
      <c r="AN283" s="506"/>
      <c r="AO283" s="506"/>
      <c r="AQ283" s="421"/>
      <c r="AR283" s="421"/>
      <c r="AS283" s="421"/>
      <c r="AV283" s="65"/>
      <c r="AW283" s="65"/>
    </row>
    <row r="284" spans="1:49" hidden="1" x14ac:dyDescent="0.3">
      <c r="A284" s="197" t="s">
        <v>51</v>
      </c>
      <c r="B284" s="546">
        <f t="shared" ref="B284:AO284" si="24">SUM(B5,B10,B15,B20,B25,B30,B35,B40,B45,B50,B55,B60,B65,B72,B77,B82,B87,B92,B97,B102,B107,B112,B117,B122,B127,B132,B139,B144,B149,B154,B159,B164,B169,B174,B179,B184,B189,B194,B199,B206,B211,B216,B221,B226,B231,B236,B241,B246,B251,B256,B261,B266)</f>
        <v>8</v>
      </c>
      <c r="C284" s="546">
        <f t="shared" si="24"/>
        <v>0</v>
      </c>
      <c r="D284" s="546">
        <f t="shared" si="24"/>
        <v>0.5</v>
      </c>
      <c r="E284" s="546">
        <f t="shared" si="24"/>
        <v>16</v>
      </c>
      <c r="F284" s="546">
        <f t="shared" si="24"/>
        <v>16</v>
      </c>
      <c r="G284" s="546">
        <f t="shared" si="24"/>
        <v>0</v>
      </c>
      <c r="H284" s="546">
        <f t="shared" si="24"/>
        <v>0</v>
      </c>
      <c r="I284" s="547">
        <f t="shared" si="24"/>
        <v>16</v>
      </c>
      <c r="J284" s="546">
        <f t="shared" si="24"/>
        <v>0</v>
      </c>
      <c r="K284" s="546">
        <f t="shared" si="24"/>
        <v>0</v>
      </c>
      <c r="L284" s="546">
        <f t="shared" si="24"/>
        <v>0</v>
      </c>
      <c r="M284" s="546">
        <f t="shared" si="24"/>
        <v>0</v>
      </c>
      <c r="N284" s="546">
        <f t="shared" si="24"/>
        <v>0</v>
      </c>
      <c r="O284" s="546">
        <f t="shared" si="24"/>
        <v>0</v>
      </c>
      <c r="P284" s="546">
        <f t="shared" si="24"/>
        <v>0</v>
      </c>
      <c r="Q284" s="547">
        <f t="shared" si="24"/>
        <v>0</v>
      </c>
      <c r="R284" s="546">
        <f>SUM(R5,R10,R15,R20,R25,R30,R35,R40,R45,R50,R55,R60,R65,R72,R77,R82,R87,R92,R97,R102,R107,R112,R117,R122,R127,R132,R139,R144,R149,R154,R159,R164,R169,R174,R179,R184,R189,R194,R199,R206,R211,R216,R221,R226,R231,R236,R241,R246,R251,R256,R261,R266)</f>
        <v>0</v>
      </c>
      <c r="S284" s="546">
        <f>SUM(S5,S10,S15,S20,S25,S30,S35,S40,S45,S50,S55,S60,S65,S72,S77,S82,S87,S92,S97,S102,S107,S112,S117,S122,S127,S132,S139,S144,S149,S154,S159,S164,S169,S174,S179,S184,S189,S194,S199,S206,S211,S216,S221,S226,S231,S236,S241,S246,S251,S256,S261,S266)</f>
        <v>0</v>
      </c>
      <c r="T284" s="546">
        <f>SUM(T5,T10,T15,T20,T25,T30,T35,T40,T45,T50,T55,T60,T65,T72,T77,T82,T87,T92,T97,T102,T107,T112,T117,T122,T127,T132,T139,T144,T149,T154,T159,T164,T169,T174,T179,T184,T189,T194,T199,T206,T211,T216,T221,T226,T231,T236,T241,T246,T251,T256,T261,T266)</f>
        <v>0</v>
      </c>
      <c r="U284" s="547">
        <f>SUM(U5,U10,U15,U20,U25,U30,U35,U40,U45,U50,U55,U60,U65,U72,U77,U82,U87,U92,U97,U102,U107,U112,U117,U122,U127,U132,U139,U144,U149,U154,U159,U164,U169,U174,U179,U184,U189,U194,U199,U206,U211,U216,U221,U226,U231,U236,U241,U246,U251,U256,U261,U266)</f>
        <v>0</v>
      </c>
      <c r="V284" s="546">
        <f t="shared" si="24"/>
        <v>8</v>
      </c>
      <c r="W284" s="546">
        <f t="shared" si="24"/>
        <v>0</v>
      </c>
      <c r="X284" s="546">
        <f t="shared" si="24"/>
        <v>0</v>
      </c>
      <c r="Y284" s="546">
        <f t="shared" si="24"/>
        <v>16</v>
      </c>
      <c r="Z284" s="548">
        <f t="shared" ref="Z284:AC285" si="25">SUM(Z5,Z10,Z15,Z20,Z25,Z30,Z35,Z40,Z45,Z50,Z55,Z60,Z65,Z72,Z77,Z82,Z87,Z92,Z97,Z102,Z107,Z112,Z117,Z122,Z127,Z132,Z139,Z144,Z149,Z154,Z159,Z164,Z169,Z174,Z179,Z184,Z189,Z194,Z199,Z206,Z211,Z216,Z221,Z226,Z231,Z236,Z241,Z246,Z251,Z256,Z261,Z266)</f>
        <v>0</v>
      </c>
      <c r="AA284" s="549">
        <f t="shared" si="25"/>
        <v>0</v>
      </c>
      <c r="AB284" s="720">
        <f t="shared" si="25"/>
        <v>0</v>
      </c>
      <c r="AC284" s="548">
        <f t="shared" si="25"/>
        <v>8</v>
      </c>
      <c r="AD284" s="548">
        <f t="shared" si="24"/>
        <v>0</v>
      </c>
      <c r="AE284" s="548">
        <f t="shared" si="24"/>
        <v>0</v>
      </c>
      <c r="AF284" s="549">
        <f t="shared" si="24"/>
        <v>0</v>
      </c>
      <c r="AG284" s="548">
        <f t="shared" si="24"/>
        <v>8</v>
      </c>
      <c r="AH284" s="548">
        <f t="shared" si="24"/>
        <v>8</v>
      </c>
      <c r="AI284" s="549">
        <f t="shared" si="24"/>
        <v>0</v>
      </c>
      <c r="AJ284" s="548">
        <f t="shared" si="24"/>
        <v>0</v>
      </c>
      <c r="AK284" s="548">
        <f t="shared" si="24"/>
        <v>8</v>
      </c>
      <c r="AL284" s="548">
        <f t="shared" si="24"/>
        <v>0</v>
      </c>
      <c r="AM284" s="549">
        <f t="shared" si="24"/>
        <v>0</v>
      </c>
      <c r="AN284" s="548">
        <f t="shared" si="24"/>
        <v>0</v>
      </c>
      <c r="AO284" s="548">
        <f t="shared" si="24"/>
        <v>0</v>
      </c>
      <c r="AP284" s="546">
        <f t="shared" ref="AP284:AS285" si="26">SUM(AP5,AP10,AP15,AP20,AP25,AP30,AP35,AP40,AP45,AP50,AP55,AP60,AP65,AP72,AP77,AP82,AP87,AP92,AP97,AP102,AP107,AP112,AP117,AP122,AP127,AP132,AP139,AP144,AP149,AP154,AP159,AP164,AP169,AP174,AP179,AP184,AP189,AP194,AP199,AP206,AP211,AP216,AP221,AP226,AP231,AP236,AP241,AP246,AP251,AP256,AP261,AP266)</f>
        <v>0</v>
      </c>
      <c r="AQ284" s="546">
        <f t="shared" si="26"/>
        <v>0</v>
      </c>
      <c r="AR284" s="546">
        <f t="shared" si="26"/>
        <v>0</v>
      </c>
      <c r="AS284" s="546">
        <f t="shared" si="26"/>
        <v>32</v>
      </c>
      <c r="AV284" s="65"/>
      <c r="AW284" s="65"/>
    </row>
    <row r="285" spans="1:49" hidden="1" x14ac:dyDescent="0.3">
      <c r="A285" s="197" t="s">
        <v>52</v>
      </c>
      <c r="B285" s="546">
        <f t="shared" ref="B285:M285" si="27">SUM(B6,B11,B16,B21,B26,B31,B36,B41,B46,B51,B56,B61,B66,B73,B78,B83,B88,B93,B98,B103,B108,B113,B118,B123,B128,B133,B140,B145,B150,B155,B160,B165,B170,B175,B180,B185,B190,B195,B200,B207,B212,B217,B222,B227,B232,B237,B242,B247,B252,B257,B262,B267)</f>
        <v>8</v>
      </c>
      <c r="C285" s="546">
        <f t="shared" si="27"/>
        <v>6</v>
      </c>
      <c r="D285" s="546">
        <f t="shared" si="27"/>
        <v>0.5</v>
      </c>
      <c r="E285" s="546">
        <f t="shared" si="27"/>
        <v>24</v>
      </c>
      <c r="F285" s="546">
        <f t="shared" si="27"/>
        <v>0</v>
      </c>
      <c r="G285" s="546">
        <f t="shared" si="27"/>
        <v>0</v>
      </c>
      <c r="H285" s="546">
        <f t="shared" si="27"/>
        <v>0.5</v>
      </c>
      <c r="I285" s="547">
        <f t="shared" si="27"/>
        <v>8</v>
      </c>
      <c r="J285" s="546">
        <f t="shared" si="27"/>
        <v>0</v>
      </c>
      <c r="K285" s="546">
        <f t="shared" si="27"/>
        <v>0</v>
      </c>
      <c r="L285" s="546">
        <f t="shared" si="27"/>
        <v>0</v>
      </c>
      <c r="M285" s="546">
        <f t="shared" si="27"/>
        <v>0</v>
      </c>
      <c r="N285" s="546">
        <f t="shared" ref="N285:U285" si="28">SUM(N6,N11,N21,N26,N31,N36,N41,N46,N51,N56,N61,N66,N73,N78,N83,N88,N93,N98,N103,N108,N113,N118,N123,N128,N133,N140,N145,N150,N155,N160,N165,N170,N175,N180,N185,N190,N195,N200,N207,N212,N217,N222,N227,N232,N237,N242,N247,N252,N257,N262,N267)</f>
        <v>0</v>
      </c>
      <c r="O285" s="546">
        <f t="shared" si="28"/>
        <v>0</v>
      </c>
      <c r="P285" s="546">
        <f t="shared" si="28"/>
        <v>0</v>
      </c>
      <c r="Q285" s="547">
        <f t="shared" si="28"/>
        <v>0</v>
      </c>
      <c r="R285" s="546">
        <f t="shared" si="28"/>
        <v>0</v>
      </c>
      <c r="S285" s="546">
        <f t="shared" si="28"/>
        <v>0</v>
      </c>
      <c r="T285" s="546">
        <f t="shared" si="28"/>
        <v>0</v>
      </c>
      <c r="U285" s="547">
        <f t="shared" si="28"/>
        <v>0</v>
      </c>
      <c r="V285" s="546">
        <f>SUM(V6,V11,V16,V21,V26,V31,V36,V41,V46,V51,V56,V61,V66,V73,V78,V83,V88,V93,V98,V103,V108,V113,V118,V123,V128,V133,V140,V145,V150,V155,V160,V165,V170,V175,V180,V185,V190,V195,V200,V207,V212,V217,V222,V227,V232,V237,V242,V247,V252,V257,V262,V267)</f>
        <v>0</v>
      </c>
      <c r="W285" s="546">
        <f t="shared" ref="W285:AO285" si="29">SUM(W6,W11,W16,W21,W26,W31,W36,W41,W46,W51,W56,W61,W66,W73,W78,W83,W88,W93,W98,W103,W108,W113,W118,W123,W128,W133,W140,W145,W150,W155,W160,W165,W170,W175,W180,W185,W190,W195,W200,W207,W212,W217,W222,W227,W232,W237,W242,W247,W252,W257,W262,W267)</f>
        <v>3</v>
      </c>
      <c r="X285" s="546">
        <f t="shared" si="29"/>
        <v>1</v>
      </c>
      <c r="Y285" s="546">
        <f t="shared" si="29"/>
        <v>8</v>
      </c>
      <c r="Z285" s="548">
        <f t="shared" si="25"/>
        <v>0</v>
      </c>
      <c r="AA285" s="549">
        <f t="shared" si="25"/>
        <v>0</v>
      </c>
      <c r="AB285" s="720">
        <f t="shared" si="25"/>
        <v>0</v>
      </c>
      <c r="AC285" s="548">
        <f t="shared" si="25"/>
        <v>8</v>
      </c>
      <c r="AD285" s="548">
        <f t="shared" si="29"/>
        <v>0</v>
      </c>
      <c r="AE285" s="548">
        <f t="shared" si="29"/>
        <v>0</v>
      </c>
      <c r="AF285" s="549">
        <f t="shared" si="29"/>
        <v>0</v>
      </c>
      <c r="AG285" s="548">
        <f t="shared" si="29"/>
        <v>8</v>
      </c>
      <c r="AH285" s="548">
        <f t="shared" si="29"/>
        <v>0</v>
      </c>
      <c r="AI285" s="549">
        <f t="shared" si="29"/>
        <v>0</v>
      </c>
      <c r="AJ285" s="548">
        <f t="shared" si="29"/>
        <v>0.25</v>
      </c>
      <c r="AK285" s="548">
        <f t="shared" si="29"/>
        <v>16</v>
      </c>
      <c r="AL285" s="548">
        <f t="shared" si="29"/>
        <v>0</v>
      </c>
      <c r="AM285" s="549">
        <f t="shared" si="29"/>
        <v>0</v>
      </c>
      <c r="AN285" s="548">
        <f t="shared" si="29"/>
        <v>0</v>
      </c>
      <c r="AO285" s="548">
        <f t="shared" si="29"/>
        <v>0</v>
      </c>
      <c r="AP285" s="546">
        <f t="shared" si="26"/>
        <v>0</v>
      </c>
      <c r="AQ285" s="546">
        <f t="shared" si="26"/>
        <v>0</v>
      </c>
      <c r="AR285" s="546">
        <f t="shared" si="26"/>
        <v>0</v>
      </c>
      <c r="AS285" s="546">
        <f t="shared" si="26"/>
        <v>16</v>
      </c>
      <c r="AV285" s="65"/>
      <c r="AW285" s="65"/>
    </row>
    <row r="286" spans="1:49" hidden="1" x14ac:dyDescent="0.3">
      <c r="A286" s="197" t="s">
        <v>53</v>
      </c>
      <c r="B286" s="546">
        <f t="shared" ref="B286:AO286" si="30">SUM(B7,B12,B17,B22,B27,B32,B37,B42,B47,B52,B57,B62,B69,B74,B79,B84,B89,B94,B99,B104,B109,B114,B119,B124,B129,B136,B141,B146,B151,B156,B161,B166,B171,B176,B181,B186,B191,B196,B201,B208,B213,B218,B223,B228,B233,B238,B243,B248,B253,B258,B263,B268)</f>
        <v>16</v>
      </c>
      <c r="C286" s="546">
        <f t="shared" si="30"/>
        <v>2</v>
      </c>
      <c r="D286" s="546">
        <f t="shared" si="30"/>
        <v>0.75</v>
      </c>
      <c r="E286" s="546">
        <f t="shared" si="30"/>
        <v>24</v>
      </c>
      <c r="F286" s="546">
        <f t="shared" si="30"/>
        <v>8</v>
      </c>
      <c r="G286" s="546">
        <f t="shared" si="30"/>
        <v>0</v>
      </c>
      <c r="H286" s="546">
        <f t="shared" si="30"/>
        <v>0</v>
      </c>
      <c r="I286" s="547">
        <f t="shared" si="30"/>
        <v>8</v>
      </c>
      <c r="J286" s="546">
        <f t="shared" si="30"/>
        <v>0</v>
      </c>
      <c r="K286" s="546">
        <f t="shared" si="30"/>
        <v>0</v>
      </c>
      <c r="L286" s="546">
        <f t="shared" si="30"/>
        <v>0</v>
      </c>
      <c r="M286" s="546">
        <f t="shared" si="30"/>
        <v>0</v>
      </c>
      <c r="N286" s="546">
        <f t="shared" si="30"/>
        <v>0</v>
      </c>
      <c r="O286" s="546">
        <f t="shared" si="30"/>
        <v>0</v>
      </c>
      <c r="P286" s="546">
        <f t="shared" si="30"/>
        <v>0</v>
      </c>
      <c r="Q286" s="547">
        <f t="shared" si="30"/>
        <v>0</v>
      </c>
      <c r="R286" s="546">
        <f>SUM(R7,R12,R17,R22,R27,R32,R37,R42,R47,R52,R57,R62,R69,R74,R79,R84,R89,R94,R99,R104,R109,R114,R119,R124,R129,R136,R141,R146,R151,R156,R161,R166,R171,R176,R181,R186,R191,R196,R201,R208,R213,R218,R223,R228,R233,R238,R243,R248,R253,R258,R263,R268)</f>
        <v>0</v>
      </c>
      <c r="S286" s="546">
        <f>SUM(S7,S12,S17,S22,S27,S32,S37,S42,S47,S52,S57,S62,S69,S74,S79,S84,S89,S94,S99,S104,S109,S114,S119,S124,S129,S136,S141,S146,S151,S156,S161,S166,S171,S176,S181,S186,S191,S196,S201,S208,S213,S218,S223,S228,S233,S238,S243,S248,S253,S258,S263,S268)</f>
        <v>0</v>
      </c>
      <c r="T286" s="546">
        <f>SUM(T7,T12,T17,T22,T27,T32,T37,T42,T47,T52,T57,T62,T69,T74,T79,T84,T89,T94,T99,T104,T109,T114,T119,T124,T129,T136,T141,T146,T151,T156,T161,T166,T171,T176,T181,T186,T191,T196,T201,T208,T213,T218,T223,T228,T233,T238,T243,T248,T253,T258,T263,T268)</f>
        <v>0</v>
      </c>
      <c r="U286" s="547">
        <f>SUM(U7,U12,U17,U22,U27,U32,U37,U42,U47,U52,U57,U62,U69,U74,U79,U84,U89,U94,U99,U104,U109,U114,U119,U124,U129,U136,U141,U146,U151,U156,U161,U166,U171,U176,U181,U186,U191,U196,U201,U208,U213,U218,U223,U228,U233,U238,U243,U248,U253,U258,U263,U268)</f>
        <v>0</v>
      </c>
      <c r="V286" s="546">
        <f t="shared" si="30"/>
        <v>8</v>
      </c>
      <c r="W286" s="546">
        <f t="shared" si="30"/>
        <v>0</v>
      </c>
      <c r="X286" s="546">
        <f t="shared" si="30"/>
        <v>1.5</v>
      </c>
      <c r="Y286" s="546">
        <f t="shared" si="30"/>
        <v>24</v>
      </c>
      <c r="Z286" s="548">
        <f>SUM(Z7,Z12,Z17,Z22,Z27,Z32,Z37,Z42,Z47,Z52,Z57,Z62,Z69,Z74,Z79,Z84,Z89,Z94,Z99,Z104,Z109,Z114,Z119,Z124,Z129,Z136,Z141,Z146,Z151,Z156,Z161,Z166,Z171,Z176,Z181,Z186,Z191,Z196,Z201,Z208,Z213,Z218,Z223,Z228,Z233,Z238,Z243,Z248,Z253,Z258,Z263,Z268)</f>
        <v>0</v>
      </c>
      <c r="AA286" s="549">
        <f>SUM(AA7,AA12,AA17,AA22,AA27,AA32,AA37,AA42,AA47,AA52,AA57,AA62,AA69,AA74,AA79,AA84,AA89,AA94,AA99,AA104,AA109,AA114,AA119,AA124,AA129,AA136,AA141,AA146,AA151,AA156,AA161,AA166,AA171,AA176,AA181,AA186,AA191,AA196,AA201,AA208,AA213,AA218,AA223,AA228,AA233,AA238,AA243,AA248,AA253,AA258,AA263,AA268)</f>
        <v>0</v>
      </c>
      <c r="AB286" s="720">
        <f>SUM(AB7,AB12,AB17,AB22,AB27,AB32,AB37,AB42,AB47,AB52,AB57,AB62,AB69,AB74,AB79,AB84,AB89,AB94,AB99,AB104,AB109,AB114,AB119,AB124,AB129,AB136,AB141,AB146,AB151,AB156,AB161,AB166,AB171,AB176,AB181,AB186,AB191,AB196,AB201,AB208,AB213,AB218,AB223,AB228,AB233,AB238,AB243,AB248,AB253,AB258,AB263,AB268)</f>
        <v>0</v>
      </c>
      <c r="AC286" s="548">
        <f>SUM(AC7,AC12,AC17,AC22,AC27,AC32,AC37,AC42,AC47,AC52,AC57,AC62,AC69,AC74,AC79,AC84,AC89,AC94,AC99,AC104,AC109,AC114,AC119,AC124,AC129,AC136,AC141,AC146,AC151,AC156,AC161,AC166,AC171,AC176,AC181,AC186,AC191,AC196,AC201,AC208,AC213,AC218,AC223,AC228,AC233,AC238,AC243,AC248,AC253,AC258,AC263,AC268)</f>
        <v>8</v>
      </c>
      <c r="AD286" s="548">
        <f t="shared" si="30"/>
        <v>0</v>
      </c>
      <c r="AE286" s="548">
        <f t="shared" si="30"/>
        <v>0</v>
      </c>
      <c r="AF286" s="549">
        <f t="shared" si="30"/>
        <v>0</v>
      </c>
      <c r="AG286" s="548">
        <f t="shared" si="30"/>
        <v>8</v>
      </c>
      <c r="AH286" s="548">
        <f t="shared" si="30"/>
        <v>0</v>
      </c>
      <c r="AI286" s="549">
        <f t="shared" si="30"/>
        <v>0</v>
      </c>
      <c r="AJ286" s="548">
        <f t="shared" si="30"/>
        <v>0.375</v>
      </c>
      <c r="AK286" s="548">
        <f t="shared" si="30"/>
        <v>16</v>
      </c>
      <c r="AL286" s="548">
        <f t="shared" si="30"/>
        <v>0</v>
      </c>
      <c r="AM286" s="549">
        <f t="shared" si="30"/>
        <v>0</v>
      </c>
      <c r="AN286" s="548">
        <f t="shared" si="30"/>
        <v>0</v>
      </c>
      <c r="AO286" s="548">
        <f t="shared" si="30"/>
        <v>0</v>
      </c>
      <c r="AP286" s="546">
        <f>SUM(AP7,AP12,AP17,AP22,AP27,AP32,AP37,AS42,AP47,AP52,AP57,AP62,AP69,AP74,AP79,AP84,AP89,AP94,AP99,AP104,AP109,AP114,AP119,AP124,AP129,AP136,AP141,AP146,AP151,AP156,AP161,AP166,AP171,AP176,AP181,AP186,AP191,AP196,AP201,AP208,AP213,AP218,AP223,AP228,AP233,AP238,AP243,AP248,AP253,AP258,AP263,AP268)</f>
        <v>8</v>
      </c>
      <c r="AQ286" s="546">
        <f>SUM(AQ7,AQ12,AQ17,AQ22,AQ27,AQ32,AQ37,AQ42,AQ47,AQ52,AQ57,AQ62,AQ69,AQ74,AQ79,AQ84,AQ89,AQ94,AQ99,AQ104,AQ109,AQ114,AQ119,AQ124,AQ129,AQ136,AQ141,AQ146,AQ151,AQ156,AQ161,AQ166,AQ171,AQ176,AQ181,AQ186,AQ191,AQ196,AQ201,AQ208,AQ213,AQ218,AQ223,AQ228,AQ233,AQ238,AQ243,AQ248,AQ253,AQ258,AQ263,AQ268)</f>
        <v>0</v>
      </c>
      <c r="AR286" s="546">
        <f>SUM(AR7,AR12,AR17,AR22,AR27,AR32,AR37,AR42,AR47,AR52,AR57,AR62,AR69,AR74,AR79,AR84,AR89,AR94,AR99,AR104,AR109,AR114,AR119,AR124,AR129,AR136,AR141,AR146,AR151,AR156,AR161,AR166,AR171,AR176,AR181,AR186,AR191,AR196,AR201,AR208,AR213,AR218,AR223,AR228,AR233,AR238,AR243,AR248,AR253,AR258,AR263,AR268)</f>
        <v>0.125</v>
      </c>
      <c r="AS286" s="546">
        <f>SUM(AS7,AS12,AS17,AS22,AS27,AS32,AS37,AS42,AS47,AS52,AS57,AS62,AS69,AS74,AS79,AS84,AS89,AS94,AS99,AS104,AS109,AS114,AS119,AS124,AS129,AS136,AS141,AS146,AS151,AS156,AS161,AS166,AS171,AS176,AS181,AS186,AS191,AS196,AS201,AS208,AS213,AS218,AS223,AS228,AS233,AS238,AS243,AS248,AS253,AS258,AS263,AS268)</f>
        <v>24</v>
      </c>
      <c r="AV286" s="65"/>
      <c r="AW286" s="65"/>
    </row>
    <row r="287" spans="1:49" hidden="1" x14ac:dyDescent="0.3">
      <c r="A287" s="197" t="s">
        <v>54</v>
      </c>
      <c r="B287" s="546">
        <f t="shared" ref="B287:AO287" si="31">SUM(B3,B8,B13,B18,B23,B28,B33,B38,B43,B48,B53,B58,B63,B70,B75,B80,B85,B90,B95,B100,B105,B110,B115,B120,B125,B130,B137,B142,B147,B152,B162,B167,B172,B177,B182,B192,B197,B204,B209,B214,B219,B224,B229,B234,B239,B244,B249,B254,B259,B264,B270)</f>
        <v>24</v>
      </c>
      <c r="C287" s="546">
        <f t="shared" si="31"/>
        <v>2</v>
      </c>
      <c r="D287" s="546">
        <f t="shared" si="31"/>
        <v>0.5</v>
      </c>
      <c r="E287" s="546">
        <f t="shared" si="31"/>
        <v>0</v>
      </c>
      <c r="F287" s="546">
        <f t="shared" si="31"/>
        <v>8</v>
      </c>
      <c r="G287" s="546">
        <f t="shared" si="31"/>
        <v>0</v>
      </c>
      <c r="H287" s="546">
        <f t="shared" si="31"/>
        <v>0</v>
      </c>
      <c r="I287" s="547">
        <f t="shared" si="31"/>
        <v>8</v>
      </c>
      <c r="J287" s="546">
        <f t="shared" si="31"/>
        <v>0</v>
      </c>
      <c r="K287" s="546">
        <f t="shared" si="31"/>
        <v>0</v>
      </c>
      <c r="L287" s="546">
        <f t="shared" si="31"/>
        <v>0</v>
      </c>
      <c r="M287" s="546">
        <f t="shared" si="31"/>
        <v>0</v>
      </c>
      <c r="N287" s="546">
        <f t="shared" si="31"/>
        <v>0</v>
      </c>
      <c r="O287" s="546">
        <f t="shared" si="31"/>
        <v>0</v>
      </c>
      <c r="P287" s="546">
        <f t="shared" si="31"/>
        <v>0</v>
      </c>
      <c r="Q287" s="547">
        <f t="shared" si="31"/>
        <v>0</v>
      </c>
      <c r="R287" s="546">
        <f>SUM(R3,R8,R13,R18,R23,R28,R33,R38,R43,R48,R53,R58,R63,R70,R75,R80,R85,R90,R95,R100,R105,R110,R115,R120,R125,R130,R137,R142,R147,R152,R162,R167,R172,R177,R182,R192,R197,R204,R209,R214,R219,R224,R229,R234,R239,R244,R249,R254,R259,R264,R270)</f>
        <v>0</v>
      </c>
      <c r="S287" s="546">
        <f>SUM(S3,S8,S13,S18,S23,S28,S33,S38,S43,S48,S53,S58,S63,S70,S75,S80,S85,S90,S95,S100,S105,S110,S115,S120,S125,S130,S137,S142,S147,S152,S162,S167,S172,S177,S182,S192,S197,S204,S209,S214,S219,S224,S229,S234,S239,S244,S249,S254,S259,S264,S270)</f>
        <v>0</v>
      </c>
      <c r="T287" s="546">
        <f>SUM(T3,T8,T13,T18,T23,T28,T33,T38,T43,T48,T53,T58,T63,T70,T75,T80,T85,T90,T95,T100,T105,T110,T115,T120,T125,T130,T137,T142,T147,T152,T162,T167,T172,T177,T182,T192,T197,T204,T209,T214,T219,T224,T229,T234,T239,T244,T249,T254,T259,T264,T270)</f>
        <v>0</v>
      </c>
      <c r="U287" s="547">
        <f>SUM(U3,U8,U13,U18,U23,U28,U33,U38,U43,U48,U53,U58,U63,U70,U75,U80,U85,U90,U95,U100,U105,U110,U115,U120,U125,U130,U137,U142,U147,U152,U162,U167,U172,U177,U182,U192,U197,U204,U209,U214,U219,U224,U229,U234,U239,U244,U249,U254,U259,U264,U270)</f>
        <v>0</v>
      </c>
      <c r="V287" s="546">
        <f t="shared" si="31"/>
        <v>8</v>
      </c>
      <c r="W287" s="546">
        <f t="shared" si="31"/>
        <v>6</v>
      </c>
      <c r="X287" s="546">
        <f t="shared" si="31"/>
        <v>0.25</v>
      </c>
      <c r="Y287" s="546">
        <f t="shared" si="31"/>
        <v>8</v>
      </c>
      <c r="Z287" s="548">
        <f>SUM(Z3,Z8,Z13,Z18,Z23,Z28,Z33,Z38,Z43,Z48,Z53,Z58,Z63,Z70,Z75,Z80,Z85,Z90,Z95,Z100,Z105,Z110,Z115,Z120,Z125,Z130,Z137,Z142,Z147,Z152,Z162,Z167,Z172,Z177,Z182,Z192,Z197,Z204,Z209,Z214,Z219,Z224,Z229,Z234,Z239,Z244,Z249,Z254,Z259,Z264,Z270)</f>
        <v>0</v>
      </c>
      <c r="AA287" s="549">
        <f>SUM(AA3,AA8,AA13,AA18,AA23,AA28,AA33,AA38,AA43,AA48,AA53,AA58,AA63,AA70,AA75,AA80,AA85,AA90,AA95,AA100,AA105,AA110,AA115,AA120,AA125,AA130,AA137,AA142,AA147,AA152,AA162,AA167,AA172,AA177,AA182,AA192,AA197,AA204,AA209,AA214,AA219,AA224,AA229,AA234,AA239,AA244,AA249,AA254,AA259,AA264,AA270)</f>
        <v>0</v>
      </c>
      <c r="AB287" s="720">
        <f>SUM(AB3,AB8,AB13,AB18,AB23,AB28,AB33,AB38,AB43,AB48,AB53,AB58,AB63,AB70,AB75,AB80,AB85,AB90,AB95,AB100,AB105,AB110,AB115,AB120,AB125,AB130,AB137,AB142,AB147,AB152,AB162,AB167,AB172,AB177,AB182,AB192,AB197,AB204,AB209,AB214,AB219,AB224,AB229,AB234,AB239,AB244,AB249,AB254,AB259,AB264,AB270)</f>
        <v>0</v>
      </c>
      <c r="AC287" s="548">
        <f>SUM(AC3,AC8,AC13,AC18,AC23,AC28,AC33,AC38,AC43,AC48,AC53,AC58,AC63,AC70,AC75,AC80,AC85,AC90,AC95,AC100,AC105,AC110,AC115,AC120,AC125,AC130,AC137,AC142,AC147,AC152,AC162,AC167,AC172,AC177,AC182,AC192,AC197,AC204,AC209,AC214,AC219,AC224,AC229,AC234,AC239,AC244,AC249,AC254,AC259,AC264,AC270)</f>
        <v>8</v>
      </c>
      <c r="AD287" s="548">
        <f t="shared" si="31"/>
        <v>0</v>
      </c>
      <c r="AE287" s="548">
        <f t="shared" si="31"/>
        <v>0</v>
      </c>
      <c r="AF287" s="549">
        <f t="shared" si="31"/>
        <v>0</v>
      </c>
      <c r="AG287" s="548">
        <f t="shared" si="31"/>
        <v>0</v>
      </c>
      <c r="AH287" s="548">
        <f t="shared" si="31"/>
        <v>0</v>
      </c>
      <c r="AI287" s="549">
        <f t="shared" si="31"/>
        <v>0</v>
      </c>
      <c r="AJ287" s="548">
        <f t="shared" si="31"/>
        <v>0.25</v>
      </c>
      <c r="AK287" s="548">
        <f t="shared" si="31"/>
        <v>16</v>
      </c>
      <c r="AL287" s="548">
        <f t="shared" si="31"/>
        <v>0</v>
      </c>
      <c r="AM287" s="549">
        <f t="shared" si="31"/>
        <v>0</v>
      </c>
      <c r="AN287" s="548">
        <f t="shared" si="31"/>
        <v>0</v>
      </c>
      <c r="AO287" s="548">
        <f t="shared" si="31"/>
        <v>0</v>
      </c>
      <c r="AP287" s="546">
        <f>SUM(AP3,AP8,AP13,AP18,AP23,AP28,AP33,AP38,AP43,AP48,AP53,AP58,AP63,AP70,AP75,AP80,AP85,AP90,AP95,AP100,AP105,AP110,AP115,AP120,AP125,AP130,AP137,AP142,AP147,AP152,AP162,AP167,AP172,AP177,AP182,AP192,AP197,AP204,AP209,AP214,AP219,AP224,AP229,AP234,AP239,AP244,AP249,AP254,AP259,AP264,AP270)</f>
        <v>8</v>
      </c>
      <c r="AQ287" s="546">
        <f>SUM(AQ3,AQ8,AQ13,AQ18,AQ23,AQ28,AQ33,AQ38,AQ43,AQ48,AQ53,AQ58,AQ63,AQ70,AQ75,AQ80,AQ85,AQ90,AQ95,AQ100,AQ105,AQ110,AQ115,AQ120,AQ125,AQ130,AQ137,AQ142,AQ147,AQ152,AQ162,AQ167,AQ172,AQ177,AQ182,AQ192,AQ197,AQ204,AQ209,AQ214,AQ219,AQ224,AQ229,AQ234,AQ239,AQ244,AQ249,AQ254,AQ259,AQ264,AQ270)</f>
        <v>2</v>
      </c>
      <c r="AR287" s="546">
        <f>SUM(AR3,AR8,AR13,AR18,AR23,AR28,AR33,AR38,AR43,AR48,AR53,AR58,AR63,AR70,AR75,AR80,AR85,AR90,AR95,AR100,AR105,AR110,AR115,AR120,AR125,AR130,AR137,AR142,AR147,AR152,AR162,AR167,AR172,AR177,AR182,AR192,AR197,AR204,AR209,AR214,AR219,AR224,AR229,AR234,AR239,AR244,AR249,AR254,AR259,AR264,AR270)</f>
        <v>0</v>
      </c>
      <c r="AS287" s="546">
        <f>SUM(AS3,AS8,AS13,AS18,AS23,AS28,AS33,AS38,AS43,AS48,AS53,AS58,AS63,AS70,AS75,AS80,AS85,AS90,AS95,AS100,AS105,AS110,AS115,AS120,AS125,AS130,AS137,AS142,AS147,AS152,AS162,AS167,AS172,AS177,AS182,AS192,AS197,AS204,AS209,AS214,AS219,AS224,AS229,AS234,AS239,AS244,AS249,AS254,AS259,AS264,AS270)</f>
        <v>8</v>
      </c>
      <c r="AV287" s="65"/>
      <c r="AW287" s="65"/>
    </row>
    <row r="288" spans="1:49" hidden="1" x14ac:dyDescent="0.3">
      <c r="A288" s="197" t="s">
        <v>55</v>
      </c>
      <c r="B288" s="550">
        <f t="shared" ref="B288:AO288" si="32">SUM(B4,B9,B14,B19,B24,B29,B34,B39,B44,B49,B54,B59,B64,B71,B76,B81,B86,B91,B96,B101,B106,B111,B116,B121,B126,B131,B138,B143,B148,B153,B158,B163,B168,B173,B178,B183,B188,B193,B198,B205,B210,B215,B220,B225,B230,B235,B240,B245,B250,B255,B260,B265)</f>
        <v>8</v>
      </c>
      <c r="C288" s="550">
        <f t="shared" si="32"/>
        <v>0</v>
      </c>
      <c r="D288" s="550">
        <f t="shared" si="32"/>
        <v>0</v>
      </c>
      <c r="E288" s="550">
        <f t="shared" si="32"/>
        <v>8</v>
      </c>
      <c r="F288" s="550">
        <f t="shared" si="32"/>
        <v>0</v>
      </c>
      <c r="G288" s="550">
        <f t="shared" si="32"/>
        <v>0</v>
      </c>
      <c r="H288" s="550">
        <f t="shared" si="32"/>
        <v>0</v>
      </c>
      <c r="I288" s="551">
        <f t="shared" si="32"/>
        <v>16</v>
      </c>
      <c r="J288" s="550">
        <f t="shared" si="32"/>
        <v>0</v>
      </c>
      <c r="K288" s="550">
        <f t="shared" si="32"/>
        <v>0</v>
      </c>
      <c r="L288" s="550">
        <f t="shared" si="32"/>
        <v>0</v>
      </c>
      <c r="M288" s="550">
        <f t="shared" si="32"/>
        <v>0</v>
      </c>
      <c r="N288" s="550">
        <f t="shared" si="32"/>
        <v>0</v>
      </c>
      <c r="O288" s="550">
        <f t="shared" si="32"/>
        <v>0</v>
      </c>
      <c r="P288" s="550">
        <f t="shared" si="32"/>
        <v>0</v>
      </c>
      <c r="Q288" s="551">
        <f t="shared" si="32"/>
        <v>0</v>
      </c>
      <c r="R288" s="550">
        <f>SUM(R4,R9,R14,R19,R24,R29,R34,R39,R44,R49,R54,R59,R64,R71,R76,R81,R86,R91,R96,R101,R106,R111,R116,R121,R126,R131,R138,R143,R148,R153,R158,R163,R168,R173,R178,R183,R188,R193,R198,R205,R210,R215,R220,R225,R230,R235,R240,R245,R250,R255,R260,R265)</f>
        <v>0</v>
      </c>
      <c r="S288" s="550">
        <f>SUM(S4,S9,S14,S19,S24,S29,S34,S39,S44,S49,S54,S59,S64,S71,S76,S81,S86,S91,S96,S101,S106,S111,S116,S121,S126,S131,S138,S143,S148,S153,S158,S163,S168,S173,S178,S183,S188,S193,S198,S205,S210,S215,S220,S225,S230,S235,S240,S245,S250,S255,S260,S265)</f>
        <v>0</v>
      </c>
      <c r="T288" s="550">
        <f>SUM(T4,T9,T14,T19,T24,T29,T34,T39,T44,T49,T54,T59,T64,T71,T76,T81,T86,T91,T96,T101,T106,T111,T116,T121,T126,T131,T138,T143,T148,T153,T158,T163,T168,T173,T178,T183,T188,T193,T198,T205,T210,T215,T220,T225,T230,T235,T240,T245,T250,T255,T260,T265)</f>
        <v>0</v>
      </c>
      <c r="U288" s="551">
        <f>SUM(U4,U9,U14,U19,U24,U29,U34,U39,U44,U49,U54,U59,U64,U71,U76,U81,U86,U91,U96,U101,U106,U111,U116,U121,U126,U131,U138,U143,U148,U153,U158,U163,U168,U173,U178,U183,U188,U193,U198,U205,U210,U215,U220,U225,U230,U235,U240,U245,U250,U255,U260,U265)</f>
        <v>0</v>
      </c>
      <c r="V288" s="550">
        <f t="shared" si="32"/>
        <v>0</v>
      </c>
      <c r="W288" s="550">
        <f t="shared" si="32"/>
        <v>0</v>
      </c>
      <c r="X288" s="550">
        <f t="shared" si="32"/>
        <v>0.75</v>
      </c>
      <c r="Y288" s="567">
        <f t="shared" si="32"/>
        <v>20</v>
      </c>
      <c r="Z288" s="548">
        <f>SUM(Z4,Z9,Z14,Z19,Z24,Z29,Z34,Z39,Z44,Z49,Z54,Z59,Z64,Z71,Z76,Z81,Z86,Z91,Z96,Z101,Z106,Z111,Z116,Z121,Z126,Z131,Z138,Z143,Z148,Z153,Z158,Z163,Z168,Z173,Z178,Z183,Z188,Z193,Z198,Z205,Z210,Z215,Z220,Z225,Z230,Z235,Z240,Z245,Z250,Z255,Z260,Z265)</f>
        <v>0</v>
      </c>
      <c r="AA288" s="549">
        <f>SUM(AA4,AA9,AA14,AA19,AA24,AA29,AA34,AA39,AA44,AA49,AA54,AA59,AA64,AA71,AA76,AA81,AA86,AA91,AA96,AA101,AA106,AA111,AA116,AA121,AA126,AA131,AA138,AA143,AA148,AA153,AA158,AA163,AA168,AA173,AA178,AA183,AA188,AA193,AA198,AA205,AA210,AA215,AA220,AA225,AA230,AA235,AA240,AA245,AA250,AA255,AA260,AA265)</f>
        <v>0</v>
      </c>
      <c r="AB288" s="720">
        <f>SUM(AB4,AB9,AB14,AB19,AB24,AB29,AB34,AB39,AB44,AB49,AB54,AB59,AB64,AB71,AB76,AB81,AB86,AB91,AB96,AB101,AB106,AB111,AB116,AB121,AB126,AB131,AB138,AB143,AB148,AB153,AB158,AB163,AB168,AB173,AB178,AB183,AB188,AB193,AB198,AB205,AB210,AB215,AB220,AB225,AB230,AB235,AB240,AB245,AB250,AB255,AB260,AB265)</f>
        <v>0</v>
      </c>
      <c r="AC288" s="548">
        <f>SUM(AC4,AC9,AC14,AC19,AC24,AC29,AC34,AC39,AC44,AC49,AC54,AC59,AC64,AC71,AC76,AC81,AC86,AC91,AC96,AC101,AC106,AC111,AC116,AC121,AC126,AC131,AC138,AC143,AC148,AC153,AC158,AC163,AC168,AC173,AC178,AC183,AC188,AC193,AC198,AC205,AC210,AC215,AC220,AC225,AC230,AC235,AC240,AC245,AC250,AC255,AC260,AC265)</f>
        <v>24</v>
      </c>
      <c r="AD288" s="548">
        <f t="shared" si="32"/>
        <v>0</v>
      </c>
      <c r="AE288" s="548">
        <f t="shared" si="32"/>
        <v>0</v>
      </c>
      <c r="AF288" s="549">
        <f t="shared" si="32"/>
        <v>0</v>
      </c>
      <c r="AG288" s="548">
        <f t="shared" si="32"/>
        <v>0</v>
      </c>
      <c r="AH288" s="548">
        <f t="shared" si="32"/>
        <v>0</v>
      </c>
      <c r="AI288" s="549">
        <f t="shared" si="32"/>
        <v>0</v>
      </c>
      <c r="AJ288" s="548">
        <f t="shared" si="32"/>
        <v>0.25</v>
      </c>
      <c r="AK288" s="548">
        <f t="shared" si="32"/>
        <v>24</v>
      </c>
      <c r="AL288" s="548">
        <f t="shared" si="32"/>
        <v>0</v>
      </c>
      <c r="AM288" s="549">
        <f t="shared" si="32"/>
        <v>0</v>
      </c>
      <c r="AN288" s="548">
        <f t="shared" si="32"/>
        <v>0</v>
      </c>
      <c r="AO288" s="548">
        <f t="shared" si="32"/>
        <v>0</v>
      </c>
      <c r="AP288" s="550">
        <f>SUM(AP4,AP9,AP14,AP19,AP24,AP29,AP34,AP39,AP44,AP49,AP54,AP59,AP64,AP71,AP76,AP81,AP86,AP91,AP96,AP101,AP106,AP111,AP116,AP121,AP126,AP131,AP138,AP143,AP148,AP153,AP158,AP163,AP168,AP173,AP178,AP183,AP188,AP193,AP198,AP205,AP210,AP215,AP220,AP225,AP230,AP235,AP240,AP245,AP250,AP255,AP260,AP265)</f>
        <v>0</v>
      </c>
      <c r="AQ288" s="550">
        <f>SUM(AQ4,AQ9,AQ14,AQ19,AQ24,AQ29,AQ34,AQ39,AQ44,AQ49,AQ54,AQ59,AQ64,AQ71,AQ76,AQ81,AQ86,AQ91,AQ96,AQ101,AQ106,AQ111,AQ116,AQ121,AQ126,AQ131,AQ138,AQ143,AQ148,AQ153,AQ158,AQ163,AQ168,AQ173,AQ178,AQ183,AQ188,AQ193,AQ198,AQ205,AQ210,AQ215,AQ220,AQ225,AQ230,AQ235,AQ240,AQ245,AQ250,AQ255,AQ260,AQ265)</f>
        <v>0</v>
      </c>
      <c r="AR288" s="550">
        <f>SUM(AR4,AR9,AR14,AR19,AR24,AR29,AR34,AR39,AR44,AR49,AR54,AR59,AR64,AR71,AR76,AR81,AR86,AR91,AR96,AR101,AR106,AR111,AR116,AR121,AR126,AR131,AR138,AR143,AR148,AR153,AR158,AR163,AR168,AR173,AR178,AR183,AR188,AR193,AR198,AR205,AR210,AR215,AR220,AR225,AR230,AR235,AR240,AR245,AR250,AR255,AR260,AR265)</f>
        <v>0.25</v>
      </c>
      <c r="AS288" s="550">
        <f>SUM(AS4,AS9,AS14,AS19,AS24,AS29,AS34,AS39,AS44,AS49,AS54,AS59,AS64,AS71,AS76,AS81,AS86,AS91,AS96,AS101,AS106,AS111,AS116,AS121,AS126,AS131,AS138,AS143,AS148,AS153,AS158,AS163,AS168,AS173,AS178,AS183,AS188,AS193,AS198,AS205,AS210,AS215,AS220,AS225,AS230,AS235,AS240,AS245,AS250,AS255,AS260,AS265)</f>
        <v>18</v>
      </c>
      <c r="AV288" s="65"/>
      <c r="AW288" s="65"/>
    </row>
    <row r="289" spans="1:49" s="526" customFormat="1" ht="13.5" hidden="1" thickBot="1" x14ac:dyDescent="0.35">
      <c r="A289" s="552" t="s">
        <v>140</v>
      </c>
      <c r="B289" s="568">
        <f t="shared" ref="B289:P289" si="33">SUM(B284:B288)</f>
        <v>64</v>
      </c>
      <c r="C289" s="568">
        <f t="shared" si="33"/>
        <v>10</v>
      </c>
      <c r="D289" s="568">
        <f t="shared" si="33"/>
        <v>2.25</v>
      </c>
      <c r="E289" s="568">
        <f t="shared" si="33"/>
        <v>72</v>
      </c>
      <c r="F289" s="568">
        <f t="shared" si="33"/>
        <v>32</v>
      </c>
      <c r="G289" s="568">
        <f t="shared" si="33"/>
        <v>0</v>
      </c>
      <c r="H289" s="568">
        <f t="shared" si="33"/>
        <v>0.5</v>
      </c>
      <c r="I289" s="569">
        <f t="shared" si="33"/>
        <v>56</v>
      </c>
      <c r="J289" s="570">
        <f t="shared" si="33"/>
        <v>0</v>
      </c>
      <c r="K289" s="570">
        <f t="shared" si="33"/>
        <v>0</v>
      </c>
      <c r="L289" s="570">
        <f t="shared" si="33"/>
        <v>0</v>
      </c>
      <c r="M289" s="570">
        <f t="shared" si="33"/>
        <v>0</v>
      </c>
      <c r="N289" s="571">
        <f t="shared" si="33"/>
        <v>0</v>
      </c>
      <c r="O289" s="571">
        <f t="shared" si="33"/>
        <v>0</v>
      </c>
      <c r="P289" s="571">
        <f t="shared" si="33"/>
        <v>0</v>
      </c>
      <c r="Q289" s="572"/>
      <c r="R289" s="571">
        <f>SUM(R284:R288)</f>
        <v>0</v>
      </c>
      <c r="S289" s="571">
        <f>SUM(S284:S288)</f>
        <v>0</v>
      </c>
      <c r="T289" s="571">
        <f>SUM(T284:T288)</f>
        <v>0</v>
      </c>
      <c r="U289" s="572"/>
      <c r="V289" s="570">
        <f t="shared" ref="V289:AO289" si="34">SUM(V284:V288)</f>
        <v>24</v>
      </c>
      <c r="W289" s="570">
        <f t="shared" si="34"/>
        <v>9</v>
      </c>
      <c r="X289" s="570">
        <f t="shared" si="34"/>
        <v>3.5</v>
      </c>
      <c r="Y289" s="570">
        <f t="shared" si="34"/>
        <v>76</v>
      </c>
      <c r="Z289" s="579">
        <f>SUM(Z284:Z288)</f>
        <v>0</v>
      </c>
      <c r="AA289" s="580">
        <f>SUM(AA284:AA288)</f>
        <v>0</v>
      </c>
      <c r="AB289" s="722">
        <f>SUM(AB284:AB288)</f>
        <v>0</v>
      </c>
      <c r="AC289" s="579">
        <f>SUM(AC284:AC288)</f>
        <v>56</v>
      </c>
      <c r="AD289" s="573">
        <f t="shared" si="34"/>
        <v>0</v>
      </c>
      <c r="AE289" s="573">
        <f t="shared" si="34"/>
        <v>0</v>
      </c>
      <c r="AF289" s="574">
        <f t="shared" si="34"/>
        <v>0</v>
      </c>
      <c r="AG289" s="573">
        <f t="shared" si="34"/>
        <v>24</v>
      </c>
      <c r="AH289" s="575">
        <f t="shared" si="34"/>
        <v>8</v>
      </c>
      <c r="AI289" s="576">
        <f t="shared" si="34"/>
        <v>0</v>
      </c>
      <c r="AJ289" s="575">
        <f t="shared" si="34"/>
        <v>1.125</v>
      </c>
      <c r="AK289" s="575">
        <f t="shared" si="34"/>
        <v>80</v>
      </c>
      <c r="AL289" s="577">
        <f t="shared" si="34"/>
        <v>0</v>
      </c>
      <c r="AM289" s="578">
        <f t="shared" si="34"/>
        <v>0</v>
      </c>
      <c r="AN289" s="577">
        <f t="shared" si="34"/>
        <v>0</v>
      </c>
      <c r="AO289" s="577">
        <f t="shared" si="34"/>
        <v>0</v>
      </c>
      <c r="AP289" s="570">
        <f>SUM(AP284:AP288)</f>
        <v>16</v>
      </c>
      <c r="AQ289" s="570">
        <f>SUM(AQ284:AQ288)</f>
        <v>2</v>
      </c>
      <c r="AR289" s="570">
        <f>SUM(AR284:AR288)</f>
        <v>0.375</v>
      </c>
      <c r="AS289" s="570">
        <f>SUM(AS284:AS288)</f>
        <v>98</v>
      </c>
    </row>
    <row r="290" spans="1:49" ht="14" hidden="1" thickTop="1" thickBot="1" x14ac:dyDescent="0.35">
      <c r="A290" s="682" t="s">
        <v>255</v>
      </c>
      <c r="B290" s="223"/>
      <c r="C290" s="223"/>
      <c r="D290" s="223"/>
      <c r="E290" s="223"/>
      <c r="F290" s="770"/>
      <c r="G290" s="770"/>
      <c r="H290" s="770"/>
      <c r="I290" s="771"/>
      <c r="J290" s="498"/>
      <c r="K290" s="498"/>
      <c r="L290" s="498"/>
      <c r="M290" s="498"/>
      <c r="N290" s="215"/>
      <c r="O290" s="215"/>
      <c r="P290" s="215"/>
      <c r="Q290" s="797"/>
      <c r="R290" s="217"/>
      <c r="S290" s="217"/>
      <c r="T290" s="217"/>
      <c r="U290" s="805"/>
      <c r="V290" s="219"/>
      <c r="W290" s="219"/>
      <c r="X290" s="219"/>
      <c r="Y290" s="219"/>
      <c r="Z290" s="824"/>
      <c r="AA290" s="824"/>
      <c r="AB290" s="825"/>
      <c r="AC290" s="826"/>
      <c r="AD290" s="684"/>
      <c r="AE290" s="684"/>
      <c r="AF290" s="684"/>
      <c r="AG290" s="684"/>
      <c r="AH290" s="684"/>
      <c r="AI290" s="684"/>
      <c r="AJ290" s="684"/>
      <c r="AK290" s="684"/>
      <c r="AL290" s="685"/>
      <c r="AM290" s="685"/>
      <c r="AN290" s="685"/>
      <c r="AO290" s="685"/>
      <c r="AP290" s="683"/>
      <c r="AQ290" s="683"/>
      <c r="AR290" s="683"/>
      <c r="AS290" s="683"/>
      <c r="AV290" s="65"/>
      <c r="AW290" s="65"/>
    </row>
    <row r="291" spans="1:49" s="445" customFormat="1" hidden="1" x14ac:dyDescent="0.3">
      <c r="A291" s="196">
        <v>42373</v>
      </c>
      <c r="B291" s="763"/>
      <c r="C291" s="763"/>
      <c r="D291" s="763"/>
      <c r="E291" s="763"/>
      <c r="F291" s="772"/>
      <c r="G291" s="772"/>
      <c r="H291" s="772"/>
      <c r="I291" s="773"/>
      <c r="J291" s="786"/>
      <c r="K291" s="786"/>
      <c r="L291" s="786"/>
      <c r="M291" s="786"/>
      <c r="N291" s="795"/>
      <c r="O291" s="795"/>
      <c r="P291" s="795"/>
      <c r="Q291" s="796"/>
      <c r="R291" s="806"/>
      <c r="S291" s="806"/>
      <c r="T291" s="806"/>
      <c r="U291" s="807"/>
      <c r="V291" s="817"/>
      <c r="W291" s="817"/>
      <c r="X291" s="817"/>
      <c r="Y291" s="817"/>
      <c r="Z291" s="549"/>
      <c r="AA291" s="549"/>
      <c r="AB291" s="827"/>
      <c r="AC291" s="828"/>
      <c r="AD291" s="410"/>
      <c r="AE291" s="410"/>
      <c r="AF291" s="410"/>
      <c r="AG291" s="410"/>
      <c r="AH291" s="410"/>
      <c r="AI291" s="410"/>
      <c r="AJ291" s="410"/>
      <c r="AK291" s="410"/>
      <c r="AL291" s="410"/>
      <c r="AM291" s="410"/>
      <c r="AN291" s="410"/>
      <c r="AO291" s="410"/>
      <c r="AP291" s="459"/>
      <c r="AQ291" s="459"/>
      <c r="AR291" s="459"/>
      <c r="AS291" s="459"/>
    </row>
    <row r="292" spans="1:49" s="445" customFormat="1" hidden="1" x14ac:dyDescent="0.3">
      <c r="A292" s="196">
        <v>42374</v>
      </c>
      <c r="B292" s="763"/>
      <c r="C292" s="763"/>
      <c r="D292" s="763"/>
      <c r="E292" s="763"/>
      <c r="F292" s="772"/>
      <c r="G292" s="772"/>
      <c r="H292" s="772"/>
      <c r="I292" s="773"/>
      <c r="J292" s="786"/>
      <c r="K292" s="786"/>
      <c r="L292" s="786"/>
      <c r="M292" s="786"/>
      <c r="N292" s="795"/>
      <c r="O292" s="795"/>
      <c r="P292" s="795"/>
      <c r="Q292" s="796"/>
      <c r="R292" s="806"/>
      <c r="S292" s="806"/>
      <c r="T292" s="806"/>
      <c r="U292" s="807"/>
      <c r="V292" s="817"/>
      <c r="W292" s="817"/>
      <c r="X292" s="817"/>
      <c r="Y292" s="817"/>
      <c r="Z292" s="549"/>
      <c r="AA292" s="549"/>
      <c r="AB292" s="827"/>
      <c r="AC292" s="828"/>
      <c r="AD292" s="410"/>
      <c r="AE292" s="410"/>
      <c r="AF292" s="410"/>
      <c r="AG292" s="410"/>
      <c r="AH292" s="410"/>
      <c r="AI292" s="410"/>
      <c r="AJ292" s="410"/>
      <c r="AK292" s="410"/>
      <c r="AL292" s="410"/>
      <c r="AM292" s="410"/>
      <c r="AN292" s="410"/>
      <c r="AO292" s="410"/>
      <c r="AP292" s="459"/>
      <c r="AQ292" s="459"/>
      <c r="AR292" s="459"/>
      <c r="AS292" s="459"/>
    </row>
    <row r="293" spans="1:49" s="445" customFormat="1" hidden="1" x14ac:dyDescent="0.3">
      <c r="A293" s="196">
        <v>42375</v>
      </c>
      <c r="B293" s="763"/>
      <c r="C293" s="763"/>
      <c r="D293" s="763"/>
      <c r="E293" s="763"/>
      <c r="F293" s="772"/>
      <c r="G293" s="772"/>
      <c r="H293" s="772"/>
      <c r="I293" s="773"/>
      <c r="J293" s="786"/>
      <c r="K293" s="786"/>
      <c r="L293" s="786"/>
      <c r="M293" s="786"/>
      <c r="N293" s="795"/>
      <c r="O293" s="795"/>
      <c r="P293" s="795"/>
      <c r="Q293" s="796"/>
      <c r="R293" s="806"/>
      <c r="S293" s="806"/>
      <c r="T293" s="806"/>
      <c r="U293" s="807"/>
      <c r="V293" s="817"/>
      <c r="W293" s="817"/>
      <c r="X293" s="817"/>
      <c r="Y293" s="817"/>
      <c r="Z293" s="549"/>
      <c r="AA293" s="549"/>
      <c r="AB293" s="827"/>
      <c r="AC293" s="828"/>
      <c r="AD293" s="410"/>
      <c r="AE293" s="410"/>
      <c r="AF293" s="410"/>
      <c r="AG293" s="410"/>
      <c r="AH293" s="410"/>
      <c r="AI293" s="410"/>
      <c r="AJ293" s="410"/>
      <c r="AK293" s="410"/>
      <c r="AL293" s="410"/>
      <c r="AM293" s="410"/>
      <c r="AN293" s="410"/>
      <c r="AO293" s="410"/>
      <c r="AP293" s="459"/>
      <c r="AQ293" s="459"/>
      <c r="AR293" s="459"/>
      <c r="AS293" s="459"/>
    </row>
    <row r="294" spans="1:49" s="445" customFormat="1" hidden="1" x14ac:dyDescent="0.3">
      <c r="A294" s="196">
        <v>42376</v>
      </c>
      <c r="B294" s="763"/>
      <c r="C294" s="763"/>
      <c r="D294" s="763"/>
      <c r="E294" s="763"/>
      <c r="F294" s="772"/>
      <c r="G294" s="772"/>
      <c r="H294" s="772"/>
      <c r="I294" s="773"/>
      <c r="J294" s="786"/>
      <c r="K294" s="786"/>
      <c r="L294" s="786"/>
      <c r="M294" s="786"/>
      <c r="N294" s="795"/>
      <c r="O294" s="795"/>
      <c r="P294" s="795"/>
      <c r="Q294" s="796"/>
      <c r="R294" s="806"/>
      <c r="S294" s="806"/>
      <c r="T294" s="806"/>
      <c r="U294" s="807"/>
      <c r="V294" s="817"/>
      <c r="W294" s="817"/>
      <c r="X294" s="817"/>
      <c r="Y294" s="817"/>
      <c r="Z294" s="549"/>
      <c r="AA294" s="549"/>
      <c r="AB294" s="827"/>
      <c r="AC294" s="828"/>
      <c r="AD294" s="410"/>
      <c r="AE294" s="410"/>
      <c r="AF294" s="410"/>
      <c r="AG294" s="410"/>
      <c r="AH294" s="410"/>
      <c r="AI294" s="410"/>
      <c r="AJ294" s="410"/>
      <c r="AK294" s="410"/>
      <c r="AL294" s="410"/>
      <c r="AM294" s="410"/>
      <c r="AN294" s="410"/>
      <c r="AO294" s="410"/>
      <c r="AP294" s="459"/>
      <c r="AQ294" s="459"/>
      <c r="AR294" s="459"/>
      <c r="AS294" s="459"/>
    </row>
    <row r="295" spans="1:49" s="445" customFormat="1" ht="13.5" hidden="1" thickBot="1" x14ac:dyDescent="0.35">
      <c r="A295" s="686">
        <v>42377</v>
      </c>
      <c r="B295" s="223"/>
      <c r="C295" s="223"/>
      <c r="D295" s="223"/>
      <c r="E295" s="223"/>
      <c r="F295" s="770"/>
      <c r="G295" s="770"/>
      <c r="H295" s="770"/>
      <c r="I295" s="771"/>
      <c r="J295" s="498"/>
      <c r="K295" s="498"/>
      <c r="L295" s="498"/>
      <c r="M295" s="498"/>
      <c r="N295" s="215"/>
      <c r="O295" s="215"/>
      <c r="P295" s="215"/>
      <c r="Q295" s="797"/>
      <c r="R295" s="217"/>
      <c r="S295" s="217"/>
      <c r="T295" s="217"/>
      <c r="U295" s="805"/>
      <c r="V295" s="219"/>
      <c r="W295" s="219"/>
      <c r="X295" s="219"/>
      <c r="Y295" s="219"/>
      <c r="Z295" s="549"/>
      <c r="AA295" s="549"/>
      <c r="AB295" s="827"/>
      <c r="AC295" s="828"/>
      <c r="AD295" s="684"/>
      <c r="AE295" s="684"/>
      <c r="AF295" s="684"/>
      <c r="AG295" s="684"/>
      <c r="AH295" s="684"/>
      <c r="AI295" s="684"/>
      <c r="AJ295" s="684"/>
      <c r="AK295" s="684"/>
      <c r="AL295" s="410"/>
      <c r="AM295" s="410"/>
      <c r="AN295" s="410"/>
      <c r="AO295" s="410"/>
      <c r="AP295" s="683"/>
      <c r="AQ295" s="683"/>
      <c r="AR295" s="683"/>
      <c r="AS295" s="683"/>
    </row>
    <row r="296" spans="1:49" s="445" customFormat="1" hidden="1" x14ac:dyDescent="0.3">
      <c r="A296" s="196">
        <v>42380</v>
      </c>
      <c r="B296" s="763"/>
      <c r="C296" s="763"/>
      <c r="D296" s="763"/>
      <c r="E296" s="763"/>
      <c r="F296" s="772"/>
      <c r="G296" s="772"/>
      <c r="H296" s="772"/>
      <c r="I296" s="773"/>
      <c r="J296" s="786"/>
      <c r="K296" s="786"/>
      <c r="L296" s="786"/>
      <c r="M296" s="786"/>
      <c r="N296" s="795"/>
      <c r="O296" s="795"/>
      <c r="P296" s="795"/>
      <c r="Q296" s="796"/>
      <c r="R296" s="806"/>
      <c r="S296" s="806"/>
      <c r="T296" s="806"/>
      <c r="U296" s="807"/>
      <c r="V296" s="817"/>
      <c r="W296" s="817"/>
      <c r="X296" s="817"/>
      <c r="Y296" s="817"/>
      <c r="Z296" s="829"/>
      <c r="AA296" s="829"/>
      <c r="AB296" s="830"/>
      <c r="AC296" s="831"/>
      <c r="AD296" s="410"/>
      <c r="AE296" s="410"/>
      <c r="AF296" s="410"/>
      <c r="AG296" s="410"/>
      <c r="AH296" s="410"/>
      <c r="AI296" s="410"/>
      <c r="AJ296" s="410"/>
      <c r="AK296" s="410"/>
      <c r="AL296" s="689"/>
      <c r="AM296" s="689"/>
      <c r="AN296" s="689"/>
      <c r="AO296" s="689"/>
      <c r="AP296" s="459"/>
      <c r="AQ296" s="459"/>
      <c r="AR296" s="459"/>
      <c r="AS296" s="459"/>
    </row>
    <row r="297" spans="1:49" s="445" customFormat="1" hidden="1" x14ac:dyDescent="0.3">
      <c r="A297" s="196">
        <v>42381</v>
      </c>
      <c r="B297" s="763"/>
      <c r="C297" s="763"/>
      <c r="D297" s="763"/>
      <c r="E297" s="763"/>
      <c r="F297" s="772"/>
      <c r="G297" s="772"/>
      <c r="H297" s="772"/>
      <c r="I297" s="773"/>
      <c r="J297" s="786"/>
      <c r="K297" s="786"/>
      <c r="L297" s="786"/>
      <c r="M297" s="786"/>
      <c r="N297" s="795"/>
      <c r="O297" s="795"/>
      <c r="P297" s="795"/>
      <c r="Q297" s="796"/>
      <c r="R297" s="806"/>
      <c r="S297" s="806"/>
      <c r="T297" s="806"/>
      <c r="U297" s="807"/>
      <c r="V297" s="817"/>
      <c r="W297" s="817"/>
      <c r="X297" s="817"/>
      <c r="Y297" s="817"/>
      <c r="Z297" s="549"/>
      <c r="AA297" s="549"/>
      <c r="AB297" s="827"/>
      <c r="AC297" s="828"/>
      <c r="AD297" s="410"/>
      <c r="AE297" s="410"/>
      <c r="AF297" s="410"/>
      <c r="AG297" s="410"/>
      <c r="AH297" s="410"/>
      <c r="AI297" s="410"/>
      <c r="AJ297" s="410"/>
      <c r="AK297" s="410"/>
      <c r="AL297" s="410"/>
      <c r="AM297" s="410"/>
      <c r="AN297" s="410"/>
      <c r="AO297" s="410"/>
      <c r="AP297" s="459"/>
      <c r="AQ297" s="459"/>
      <c r="AR297" s="459"/>
      <c r="AS297" s="459"/>
    </row>
    <row r="298" spans="1:49" s="445" customFormat="1" hidden="1" x14ac:dyDescent="0.3">
      <c r="A298" s="196">
        <v>42382</v>
      </c>
      <c r="B298" s="763"/>
      <c r="C298" s="763"/>
      <c r="D298" s="763"/>
      <c r="E298" s="763"/>
      <c r="F298" s="772"/>
      <c r="G298" s="772"/>
      <c r="H298" s="772"/>
      <c r="I298" s="773"/>
      <c r="J298" s="786"/>
      <c r="K298" s="786"/>
      <c r="L298" s="786"/>
      <c r="M298" s="786"/>
      <c r="N298" s="795"/>
      <c r="O298" s="795"/>
      <c r="P298" s="795"/>
      <c r="Q298" s="796"/>
      <c r="R298" s="806"/>
      <c r="S298" s="806"/>
      <c r="T298" s="806"/>
      <c r="U298" s="807"/>
      <c r="V298" s="817"/>
      <c r="W298" s="817"/>
      <c r="X298" s="817"/>
      <c r="Y298" s="817"/>
      <c r="Z298" s="549"/>
      <c r="AA298" s="549"/>
      <c r="AB298" s="827"/>
      <c r="AC298" s="828"/>
      <c r="AD298" s="410"/>
      <c r="AE298" s="410"/>
      <c r="AF298" s="410"/>
      <c r="AG298" s="410"/>
      <c r="AH298" s="410"/>
      <c r="AI298" s="410"/>
      <c r="AJ298" s="410"/>
      <c r="AK298" s="410"/>
      <c r="AL298" s="410"/>
      <c r="AM298" s="410"/>
      <c r="AN298" s="410"/>
      <c r="AO298" s="410"/>
      <c r="AP298" s="459"/>
      <c r="AQ298" s="459"/>
      <c r="AR298" s="459"/>
      <c r="AS298" s="459"/>
    </row>
    <row r="299" spans="1:49" s="445" customFormat="1" hidden="1" x14ac:dyDescent="0.3">
      <c r="A299" s="196">
        <v>42383</v>
      </c>
      <c r="B299" s="763"/>
      <c r="C299" s="763"/>
      <c r="D299" s="763"/>
      <c r="E299" s="763"/>
      <c r="F299" s="772"/>
      <c r="G299" s="772"/>
      <c r="H299" s="772"/>
      <c r="I299" s="773"/>
      <c r="J299" s="786"/>
      <c r="K299" s="786"/>
      <c r="L299" s="786"/>
      <c r="M299" s="786"/>
      <c r="N299" s="795"/>
      <c r="O299" s="795"/>
      <c r="P299" s="795"/>
      <c r="Q299" s="796"/>
      <c r="R299" s="806"/>
      <c r="S299" s="806"/>
      <c r="T299" s="806"/>
      <c r="U299" s="807"/>
      <c r="V299" s="817"/>
      <c r="W299" s="817"/>
      <c r="X299" s="817"/>
      <c r="Y299" s="817"/>
      <c r="Z299" s="549"/>
      <c r="AA299" s="549"/>
      <c r="AB299" s="827"/>
      <c r="AC299" s="828"/>
      <c r="AD299" s="410"/>
      <c r="AE299" s="410"/>
      <c r="AF299" s="410"/>
      <c r="AG299" s="410"/>
      <c r="AH299" s="410"/>
      <c r="AI299" s="410"/>
      <c r="AJ299" s="410"/>
      <c r="AK299" s="410"/>
      <c r="AL299" s="410"/>
      <c r="AM299" s="410"/>
      <c r="AN299" s="410"/>
      <c r="AO299" s="410"/>
      <c r="AP299" s="459"/>
      <c r="AQ299" s="459"/>
      <c r="AR299" s="459"/>
      <c r="AS299" s="459"/>
    </row>
    <row r="300" spans="1:49" s="445" customFormat="1" ht="13.5" hidden="1" thickBot="1" x14ac:dyDescent="0.35">
      <c r="A300" s="196">
        <v>42384</v>
      </c>
      <c r="B300" s="763"/>
      <c r="C300" s="763"/>
      <c r="D300" s="763"/>
      <c r="E300" s="763"/>
      <c r="F300" s="772"/>
      <c r="G300" s="772"/>
      <c r="H300" s="772"/>
      <c r="I300" s="773"/>
      <c r="J300" s="786"/>
      <c r="K300" s="786"/>
      <c r="L300" s="786"/>
      <c r="M300" s="786"/>
      <c r="N300" s="795"/>
      <c r="O300" s="795"/>
      <c r="P300" s="795"/>
      <c r="Q300" s="796"/>
      <c r="R300" s="806"/>
      <c r="S300" s="806"/>
      <c r="T300" s="806"/>
      <c r="U300" s="807"/>
      <c r="V300" s="817"/>
      <c r="W300" s="817"/>
      <c r="X300" s="817"/>
      <c r="Y300" s="817"/>
      <c r="Z300" s="549"/>
      <c r="AA300" s="549"/>
      <c r="AB300" s="827"/>
      <c r="AC300" s="828"/>
      <c r="AD300" s="410"/>
      <c r="AE300" s="410"/>
      <c r="AF300" s="410"/>
      <c r="AG300" s="410"/>
      <c r="AH300" s="410"/>
      <c r="AI300" s="410"/>
      <c r="AJ300" s="410"/>
      <c r="AK300" s="410"/>
      <c r="AL300" s="410"/>
      <c r="AM300" s="410"/>
      <c r="AN300" s="410"/>
      <c r="AO300" s="410"/>
      <c r="AP300" s="459"/>
      <c r="AQ300" s="459"/>
      <c r="AR300" s="459"/>
      <c r="AS300" s="459"/>
    </row>
    <row r="301" spans="1:49" s="445" customFormat="1" hidden="1" x14ac:dyDescent="0.3">
      <c r="A301" s="687">
        <v>42387</v>
      </c>
      <c r="B301" s="208"/>
      <c r="C301" s="208"/>
      <c r="D301" s="208"/>
      <c r="E301" s="208"/>
      <c r="F301" s="774"/>
      <c r="G301" s="774"/>
      <c r="H301" s="774"/>
      <c r="I301" s="775"/>
      <c r="J301" s="787"/>
      <c r="K301" s="787"/>
      <c r="L301" s="787"/>
      <c r="M301" s="787"/>
      <c r="N301" s="200"/>
      <c r="O301" s="200"/>
      <c r="P301" s="200"/>
      <c r="Q301" s="798"/>
      <c r="R301" s="202"/>
      <c r="S301" s="202"/>
      <c r="T301" s="202"/>
      <c r="U301" s="808"/>
      <c r="V301" s="204"/>
      <c r="W301" s="204"/>
      <c r="X301" s="204"/>
      <c r="Y301" s="204"/>
      <c r="Z301" s="829"/>
      <c r="AA301" s="829"/>
      <c r="AB301" s="830"/>
      <c r="AC301" s="831"/>
      <c r="AD301" s="689"/>
      <c r="AE301" s="689"/>
      <c r="AF301" s="689"/>
      <c r="AG301" s="689"/>
      <c r="AH301" s="689"/>
      <c r="AI301" s="689"/>
      <c r="AJ301" s="689"/>
      <c r="AK301" s="689"/>
      <c r="AL301" s="689"/>
      <c r="AM301" s="689"/>
      <c r="AN301" s="689"/>
      <c r="AO301" s="689"/>
      <c r="AP301" s="688"/>
      <c r="AQ301" s="688"/>
      <c r="AR301" s="688"/>
      <c r="AS301" s="688"/>
    </row>
    <row r="302" spans="1:49" s="445" customFormat="1" hidden="1" x14ac:dyDescent="0.3">
      <c r="A302" s="196">
        <v>42388</v>
      </c>
      <c r="B302" s="763"/>
      <c r="C302" s="763"/>
      <c r="D302" s="763"/>
      <c r="E302" s="763"/>
      <c r="F302" s="772"/>
      <c r="G302" s="772"/>
      <c r="H302" s="772"/>
      <c r="I302" s="773"/>
      <c r="J302" s="786"/>
      <c r="K302" s="786"/>
      <c r="L302" s="786"/>
      <c r="M302" s="786"/>
      <c r="N302" s="795"/>
      <c r="O302" s="795"/>
      <c r="P302" s="795"/>
      <c r="Q302" s="796"/>
      <c r="R302" s="806"/>
      <c r="S302" s="806"/>
      <c r="T302" s="806"/>
      <c r="U302" s="807"/>
      <c r="V302" s="817"/>
      <c r="W302" s="817"/>
      <c r="X302" s="817"/>
      <c r="Y302" s="817"/>
      <c r="Z302" s="549"/>
      <c r="AA302" s="549"/>
      <c r="AB302" s="827"/>
      <c r="AC302" s="828"/>
      <c r="AD302" s="410"/>
      <c r="AE302" s="410"/>
      <c r="AF302" s="410"/>
      <c r="AG302" s="410"/>
      <c r="AH302" s="410"/>
      <c r="AI302" s="410"/>
      <c r="AJ302" s="410"/>
      <c r="AK302" s="410"/>
      <c r="AL302" s="410"/>
      <c r="AM302" s="410"/>
      <c r="AN302" s="410"/>
      <c r="AO302" s="410"/>
      <c r="AP302" s="459"/>
      <c r="AQ302" s="459"/>
      <c r="AR302" s="459"/>
      <c r="AS302" s="459"/>
    </row>
    <row r="303" spans="1:49" s="445" customFormat="1" hidden="1" x14ac:dyDescent="0.3">
      <c r="A303" s="196">
        <v>42389</v>
      </c>
      <c r="B303" s="763"/>
      <c r="C303" s="763"/>
      <c r="D303" s="763"/>
      <c r="E303" s="763"/>
      <c r="F303" s="772"/>
      <c r="G303" s="772"/>
      <c r="H303" s="772"/>
      <c r="I303" s="773"/>
      <c r="J303" s="786"/>
      <c r="K303" s="786"/>
      <c r="L303" s="786"/>
      <c r="M303" s="786"/>
      <c r="N303" s="795"/>
      <c r="O303" s="795"/>
      <c r="P303" s="795"/>
      <c r="Q303" s="796"/>
      <c r="R303" s="806"/>
      <c r="S303" s="806"/>
      <c r="T303" s="806"/>
      <c r="U303" s="807"/>
      <c r="V303" s="817"/>
      <c r="W303" s="817"/>
      <c r="X303" s="817"/>
      <c r="Y303" s="817"/>
      <c r="Z303" s="549"/>
      <c r="AA303" s="549"/>
      <c r="AB303" s="827"/>
      <c r="AC303" s="828"/>
      <c r="AD303" s="410"/>
      <c r="AE303" s="410"/>
      <c r="AF303" s="410"/>
      <c r="AG303" s="410"/>
      <c r="AH303" s="410"/>
      <c r="AI303" s="410"/>
      <c r="AJ303" s="410"/>
      <c r="AK303" s="410"/>
      <c r="AL303" s="410"/>
      <c r="AM303" s="410"/>
      <c r="AN303" s="410"/>
      <c r="AO303" s="410"/>
      <c r="AP303" s="459"/>
      <c r="AQ303" s="459"/>
      <c r="AR303" s="459"/>
      <c r="AS303" s="459"/>
    </row>
    <row r="304" spans="1:49" s="445" customFormat="1" hidden="1" x14ac:dyDescent="0.3">
      <c r="A304" s="196">
        <v>42390</v>
      </c>
      <c r="B304" s="763"/>
      <c r="C304" s="763"/>
      <c r="D304" s="763"/>
      <c r="E304" s="763"/>
      <c r="F304" s="772"/>
      <c r="G304" s="772"/>
      <c r="H304" s="772"/>
      <c r="I304" s="773"/>
      <c r="J304" s="786"/>
      <c r="K304" s="786"/>
      <c r="L304" s="786"/>
      <c r="M304" s="786"/>
      <c r="N304" s="795"/>
      <c r="O304" s="795"/>
      <c r="P304" s="795"/>
      <c r="Q304" s="796"/>
      <c r="R304" s="806"/>
      <c r="S304" s="806"/>
      <c r="T304" s="806"/>
      <c r="U304" s="807"/>
      <c r="V304" s="817"/>
      <c r="W304" s="817"/>
      <c r="X304" s="817"/>
      <c r="Y304" s="817"/>
      <c r="Z304" s="549"/>
      <c r="AA304" s="549"/>
      <c r="AB304" s="827"/>
      <c r="AC304" s="828"/>
      <c r="AD304" s="410"/>
      <c r="AE304" s="410"/>
      <c r="AF304" s="410"/>
      <c r="AG304" s="410"/>
      <c r="AH304" s="410"/>
      <c r="AI304" s="410"/>
      <c r="AJ304" s="410"/>
      <c r="AK304" s="410"/>
      <c r="AL304" s="410"/>
      <c r="AM304" s="410"/>
      <c r="AN304" s="410"/>
      <c r="AO304" s="410"/>
      <c r="AP304" s="459"/>
      <c r="AQ304" s="459"/>
      <c r="AR304" s="459"/>
      <c r="AS304" s="459"/>
    </row>
    <row r="305" spans="1:45" s="445" customFormat="1" ht="13.5" hidden="1" thickBot="1" x14ac:dyDescent="0.35">
      <c r="A305" s="196">
        <v>42391</v>
      </c>
      <c r="B305" s="763"/>
      <c r="C305" s="763"/>
      <c r="D305" s="763"/>
      <c r="E305" s="763"/>
      <c r="F305" s="772"/>
      <c r="G305" s="772"/>
      <c r="H305" s="772"/>
      <c r="I305" s="773"/>
      <c r="J305" s="786"/>
      <c r="K305" s="786"/>
      <c r="L305" s="786"/>
      <c r="M305" s="786"/>
      <c r="N305" s="795"/>
      <c r="O305" s="795"/>
      <c r="P305" s="795"/>
      <c r="Q305" s="796"/>
      <c r="R305" s="806"/>
      <c r="S305" s="806"/>
      <c r="T305" s="806"/>
      <c r="U305" s="807"/>
      <c r="V305" s="817"/>
      <c r="W305" s="817"/>
      <c r="X305" s="817"/>
      <c r="Y305" s="817"/>
      <c r="Z305" s="549"/>
      <c r="AA305" s="549"/>
      <c r="AB305" s="827"/>
      <c r="AC305" s="828"/>
      <c r="AD305" s="410"/>
      <c r="AE305" s="410"/>
      <c r="AF305" s="410"/>
      <c r="AG305" s="410"/>
      <c r="AH305" s="410"/>
      <c r="AI305" s="410"/>
      <c r="AJ305" s="410"/>
      <c r="AK305" s="410"/>
      <c r="AL305" s="410"/>
      <c r="AM305" s="410"/>
      <c r="AN305" s="410"/>
      <c r="AO305" s="410"/>
      <c r="AP305" s="459"/>
      <c r="AQ305" s="459"/>
      <c r="AR305" s="459"/>
      <c r="AS305" s="700">
        <v>4</v>
      </c>
    </row>
    <row r="306" spans="1:45" s="445" customFormat="1" hidden="1" x14ac:dyDescent="0.3">
      <c r="A306" s="687">
        <v>42394</v>
      </c>
      <c r="B306" s="208"/>
      <c r="C306" s="390">
        <v>4</v>
      </c>
      <c r="D306" s="208"/>
      <c r="E306" s="208"/>
      <c r="F306" s="774"/>
      <c r="G306" s="774"/>
      <c r="H306" s="774"/>
      <c r="I306" s="775"/>
      <c r="J306" s="787"/>
      <c r="K306" s="787"/>
      <c r="L306" s="787"/>
      <c r="M306" s="787"/>
      <c r="N306" s="200"/>
      <c r="O306" s="200"/>
      <c r="P306" s="200"/>
      <c r="Q306" s="798"/>
      <c r="R306" s="202"/>
      <c r="S306" s="202"/>
      <c r="T306" s="202"/>
      <c r="U306" s="808"/>
      <c r="V306" s="204"/>
      <c r="W306" s="390">
        <v>2</v>
      </c>
      <c r="X306" s="204"/>
      <c r="Y306" s="204"/>
      <c r="Z306" s="829"/>
      <c r="AA306" s="829"/>
      <c r="AB306" s="830"/>
      <c r="AC306" s="831"/>
      <c r="AD306" s="689"/>
      <c r="AE306" s="689"/>
      <c r="AF306" s="689"/>
      <c r="AG306" s="689"/>
      <c r="AH306" s="689"/>
      <c r="AI306" s="689"/>
      <c r="AJ306" s="689"/>
      <c r="AK306" s="689"/>
      <c r="AL306" s="689"/>
      <c r="AM306" s="689"/>
      <c r="AN306" s="689"/>
      <c r="AO306" s="689"/>
      <c r="AP306" s="688"/>
      <c r="AQ306" s="688"/>
      <c r="AR306" s="688"/>
      <c r="AS306" s="688"/>
    </row>
    <row r="307" spans="1:45" s="445" customFormat="1" hidden="1" x14ac:dyDescent="0.3">
      <c r="A307" s="196">
        <v>42395</v>
      </c>
      <c r="B307" s="763"/>
      <c r="C307" s="763"/>
      <c r="D307" s="763"/>
      <c r="E307" s="763"/>
      <c r="F307" s="772"/>
      <c r="G307" s="772"/>
      <c r="H307" s="772"/>
      <c r="I307" s="773"/>
      <c r="J307" s="786"/>
      <c r="K307" s="786"/>
      <c r="L307" s="786"/>
      <c r="M307" s="786"/>
      <c r="N307" s="795"/>
      <c r="O307" s="795"/>
      <c r="P307" s="795"/>
      <c r="Q307" s="796"/>
      <c r="R307" s="806"/>
      <c r="S307" s="806"/>
      <c r="T307" s="806"/>
      <c r="U307" s="807"/>
      <c r="V307" s="817"/>
      <c r="W307" s="817"/>
      <c r="X307" s="817"/>
      <c r="Y307" s="817"/>
      <c r="Z307" s="549"/>
      <c r="AA307" s="549"/>
      <c r="AB307" s="827"/>
      <c r="AC307" s="828"/>
      <c r="AD307" s="410"/>
      <c r="AE307" s="410"/>
      <c r="AF307" s="410"/>
      <c r="AG307" s="410"/>
      <c r="AH307" s="410"/>
      <c r="AI307" s="410"/>
      <c r="AJ307" s="410"/>
      <c r="AK307" s="410"/>
      <c r="AL307" s="410"/>
      <c r="AM307" s="410"/>
      <c r="AN307" s="410"/>
      <c r="AO307" s="410"/>
      <c r="AP307" s="459"/>
      <c r="AQ307" s="459"/>
      <c r="AR307" s="459"/>
      <c r="AS307" s="459"/>
    </row>
    <row r="308" spans="1:45" s="445" customFormat="1" hidden="1" x14ac:dyDescent="0.3">
      <c r="A308" s="196">
        <v>42396</v>
      </c>
      <c r="B308" s="763"/>
      <c r="C308" s="763"/>
      <c r="D308" s="763"/>
      <c r="E308" s="763"/>
      <c r="F308" s="772"/>
      <c r="G308" s="772"/>
      <c r="H308" s="772"/>
      <c r="I308" s="773"/>
      <c r="J308" s="786"/>
      <c r="K308" s="786"/>
      <c r="L308" s="786"/>
      <c r="M308" s="786"/>
      <c r="N308" s="795"/>
      <c r="O308" s="795"/>
      <c r="P308" s="795"/>
      <c r="Q308" s="796"/>
      <c r="R308" s="806"/>
      <c r="S308" s="806"/>
      <c r="T308" s="806"/>
      <c r="U308" s="807"/>
      <c r="V308" s="817"/>
      <c r="W308" s="817"/>
      <c r="X308" s="817"/>
      <c r="Y308" s="817"/>
      <c r="Z308" s="549"/>
      <c r="AA308" s="549"/>
      <c r="AB308" s="827"/>
      <c r="AC308" s="828"/>
      <c r="AD308" s="410"/>
      <c r="AE308" s="410"/>
      <c r="AF308" s="410"/>
      <c r="AG308" s="410"/>
      <c r="AH308" s="410"/>
      <c r="AI308" s="410"/>
      <c r="AJ308" s="410"/>
      <c r="AK308" s="410"/>
      <c r="AL308" s="410"/>
      <c r="AM308" s="410"/>
      <c r="AN308" s="410"/>
      <c r="AO308" s="410"/>
      <c r="AP308" s="459"/>
      <c r="AQ308" s="459"/>
      <c r="AR308" s="459"/>
      <c r="AS308" s="459"/>
    </row>
    <row r="309" spans="1:45" s="445" customFormat="1" hidden="1" x14ac:dyDescent="0.3">
      <c r="A309" s="196">
        <v>42397</v>
      </c>
      <c r="B309" s="763"/>
      <c r="C309" s="763"/>
      <c r="D309" s="763"/>
      <c r="E309" s="763"/>
      <c r="F309" s="772"/>
      <c r="G309" s="772"/>
      <c r="H309" s="772"/>
      <c r="I309" s="773"/>
      <c r="J309" s="786"/>
      <c r="K309" s="786"/>
      <c r="L309" s="786"/>
      <c r="M309" s="786"/>
      <c r="N309" s="795"/>
      <c r="O309" s="795"/>
      <c r="P309" s="795"/>
      <c r="Q309" s="796"/>
      <c r="R309" s="806"/>
      <c r="S309" s="806"/>
      <c r="T309" s="806"/>
      <c r="U309" s="807"/>
      <c r="V309" s="817"/>
      <c r="W309" s="817"/>
      <c r="X309" s="817"/>
      <c r="Y309" s="817"/>
      <c r="Z309" s="549"/>
      <c r="AA309" s="701">
        <v>6</v>
      </c>
      <c r="AB309" s="827"/>
      <c r="AC309" s="828"/>
      <c r="AD309" s="410"/>
      <c r="AE309" s="410"/>
      <c r="AF309" s="410"/>
      <c r="AG309" s="410"/>
      <c r="AH309" s="410"/>
      <c r="AI309" s="410"/>
      <c r="AJ309" s="410"/>
      <c r="AK309" s="410"/>
      <c r="AL309" s="410"/>
      <c r="AM309" s="410"/>
      <c r="AN309" s="410"/>
      <c r="AO309" s="410"/>
      <c r="AP309" s="459"/>
      <c r="AQ309" s="459"/>
      <c r="AR309" s="459"/>
      <c r="AS309" s="459"/>
    </row>
    <row r="310" spans="1:45" s="445" customFormat="1" ht="13.5" hidden="1" thickBot="1" x14ac:dyDescent="0.35">
      <c r="A310" s="196">
        <v>42398</v>
      </c>
      <c r="B310" s="763"/>
      <c r="C310" s="763"/>
      <c r="D310" s="763"/>
      <c r="E310" s="763"/>
      <c r="F310" s="772"/>
      <c r="G310" s="772"/>
      <c r="H310" s="772"/>
      <c r="I310" s="773"/>
      <c r="J310" s="786"/>
      <c r="K310" s="786"/>
      <c r="L310" s="786"/>
      <c r="M310" s="786"/>
      <c r="N310" s="795"/>
      <c r="O310" s="795"/>
      <c r="P310" s="795"/>
      <c r="Q310" s="796"/>
      <c r="R310" s="806"/>
      <c r="S310" s="806"/>
      <c r="T310" s="806"/>
      <c r="U310" s="807"/>
      <c r="V310" s="817"/>
      <c r="W310" s="817"/>
      <c r="X310" s="817"/>
      <c r="Y310" s="817"/>
      <c r="Z310" s="549"/>
      <c r="AA310" s="549"/>
      <c r="AB310" s="827"/>
      <c r="AC310" s="828"/>
      <c r="AD310" s="410"/>
      <c r="AE310" s="410"/>
      <c r="AF310" s="410"/>
      <c r="AG310" s="410"/>
      <c r="AH310" s="410"/>
      <c r="AI310" s="410"/>
      <c r="AJ310" s="410"/>
      <c r="AK310" s="410"/>
      <c r="AL310" s="410"/>
      <c r="AM310" s="410"/>
      <c r="AN310" s="410"/>
      <c r="AO310" s="410"/>
      <c r="AP310" s="459"/>
      <c r="AQ310" s="459"/>
      <c r="AR310" s="459"/>
      <c r="AS310" s="459"/>
    </row>
    <row r="311" spans="1:45" s="445" customFormat="1" hidden="1" x14ac:dyDescent="0.3">
      <c r="A311" s="687">
        <v>42401</v>
      </c>
      <c r="B311" s="208"/>
      <c r="C311" s="208"/>
      <c r="D311" s="208"/>
      <c r="E311" s="208"/>
      <c r="F311" s="774"/>
      <c r="G311" s="774"/>
      <c r="H311" s="774"/>
      <c r="I311" s="775"/>
      <c r="J311" s="787"/>
      <c r="K311" s="787"/>
      <c r="L311" s="787"/>
      <c r="M311" s="787"/>
      <c r="N311" s="200"/>
      <c r="O311" s="200"/>
      <c r="P311" s="200"/>
      <c r="Q311" s="798"/>
      <c r="R311" s="202"/>
      <c r="S311" s="202"/>
      <c r="T311" s="202"/>
      <c r="U311" s="808"/>
      <c r="V311" s="204"/>
      <c r="W311" s="390">
        <v>7</v>
      </c>
      <c r="X311" s="204"/>
      <c r="Y311" s="204"/>
      <c r="Z311" s="832"/>
      <c r="AA311" s="832"/>
      <c r="AB311" s="830"/>
      <c r="AC311" s="831"/>
      <c r="AD311" s="689"/>
      <c r="AE311" s="689"/>
      <c r="AF311" s="689"/>
      <c r="AG311" s="689"/>
      <c r="AH311" s="689"/>
      <c r="AI311" s="689"/>
      <c r="AJ311" s="689"/>
      <c r="AK311" s="689"/>
      <c r="AL311" s="690"/>
      <c r="AM311" s="690"/>
      <c r="AN311" s="690"/>
      <c r="AO311" s="690"/>
      <c r="AP311" s="688"/>
      <c r="AQ311" s="688"/>
      <c r="AR311" s="688"/>
      <c r="AS311" s="688"/>
    </row>
    <row r="312" spans="1:45" s="445" customFormat="1" hidden="1" x14ac:dyDescent="0.3">
      <c r="A312" s="196">
        <v>42402</v>
      </c>
      <c r="B312" s="763"/>
      <c r="C312" s="763"/>
      <c r="D312" s="763"/>
      <c r="E312" s="763"/>
      <c r="F312" s="772"/>
      <c r="G312" s="772"/>
      <c r="H312" s="772"/>
      <c r="I312" s="773"/>
      <c r="J312" s="786"/>
      <c r="K312" s="786"/>
      <c r="L312" s="786"/>
      <c r="M312" s="786"/>
      <c r="N312" s="795"/>
      <c r="O312" s="795"/>
      <c r="P312" s="795"/>
      <c r="Q312" s="796"/>
      <c r="R312" s="806"/>
      <c r="S312" s="806"/>
      <c r="T312" s="806"/>
      <c r="U312" s="807"/>
      <c r="V312" s="700">
        <v>8</v>
      </c>
      <c r="W312" s="817"/>
      <c r="X312" s="817"/>
      <c r="Y312" s="817"/>
      <c r="Z312" s="833"/>
      <c r="AA312" s="833"/>
      <c r="AB312" s="827"/>
      <c r="AC312" s="828"/>
      <c r="AD312" s="410"/>
      <c r="AE312" s="410"/>
      <c r="AF312" s="410"/>
      <c r="AG312" s="410"/>
      <c r="AH312" s="410"/>
      <c r="AI312" s="410"/>
      <c r="AJ312" s="410"/>
      <c r="AK312" s="410"/>
      <c r="AP312" s="459"/>
      <c r="AQ312" s="459"/>
      <c r="AR312" s="459"/>
      <c r="AS312" s="459"/>
    </row>
    <row r="313" spans="1:45" s="445" customFormat="1" hidden="1" x14ac:dyDescent="0.3">
      <c r="A313" s="196">
        <v>42403</v>
      </c>
      <c r="B313" s="763"/>
      <c r="C313" s="763"/>
      <c r="D313" s="763"/>
      <c r="E313" s="763"/>
      <c r="F313" s="772"/>
      <c r="G313" s="772"/>
      <c r="H313" s="772"/>
      <c r="I313" s="773"/>
      <c r="J313" s="786"/>
      <c r="K313" s="786"/>
      <c r="L313" s="786"/>
      <c r="M313" s="786"/>
      <c r="N313" s="795"/>
      <c r="O313" s="795"/>
      <c r="P313" s="795"/>
      <c r="Q313" s="796"/>
      <c r="R313" s="806"/>
      <c r="S313" s="806"/>
      <c r="T313" s="806"/>
      <c r="U313" s="807"/>
      <c r="V313" s="817"/>
      <c r="W313" s="817"/>
      <c r="X313" s="817"/>
      <c r="Y313" s="817"/>
      <c r="Z313" s="833"/>
      <c r="AA313" s="833"/>
      <c r="AB313" s="827"/>
      <c r="AC313" s="828"/>
      <c r="AD313" s="410"/>
      <c r="AE313" s="410"/>
      <c r="AF313" s="410"/>
      <c r="AG313" s="410"/>
      <c r="AH313" s="410"/>
      <c r="AI313" s="410"/>
      <c r="AJ313" s="410"/>
      <c r="AK313" s="410"/>
      <c r="AP313" s="459"/>
      <c r="AQ313" s="459"/>
      <c r="AR313" s="459"/>
      <c r="AS313" s="459"/>
    </row>
    <row r="314" spans="1:45" s="445" customFormat="1" hidden="1" x14ac:dyDescent="0.3">
      <c r="A314" s="196">
        <v>42404</v>
      </c>
      <c r="B314" s="763"/>
      <c r="C314" s="763"/>
      <c r="D314" s="763"/>
      <c r="E314" s="763"/>
      <c r="F314" s="772"/>
      <c r="G314" s="772"/>
      <c r="H314" s="772"/>
      <c r="I314" s="773"/>
      <c r="J314" s="786"/>
      <c r="K314" s="786"/>
      <c r="L314" s="786"/>
      <c r="M314" s="786"/>
      <c r="N314" s="795"/>
      <c r="O314" s="795"/>
      <c r="P314" s="795"/>
      <c r="Q314" s="796"/>
      <c r="R314" s="806"/>
      <c r="S314" s="806"/>
      <c r="T314" s="806"/>
      <c r="U314" s="807"/>
      <c r="V314" s="817"/>
      <c r="W314" s="817"/>
      <c r="X314" s="817"/>
      <c r="Y314" s="817"/>
      <c r="Z314" s="833"/>
      <c r="AA314" s="833"/>
      <c r="AB314" s="827"/>
      <c r="AC314" s="828"/>
      <c r="AD314" s="410"/>
      <c r="AE314" s="410"/>
      <c r="AF314" s="410"/>
      <c r="AG314" s="410"/>
      <c r="AH314" s="410"/>
      <c r="AI314" s="410"/>
      <c r="AJ314" s="410"/>
      <c r="AK314" s="410"/>
      <c r="AP314" s="459"/>
      <c r="AQ314" s="459"/>
      <c r="AR314" s="459"/>
      <c r="AS314" s="459"/>
    </row>
    <row r="315" spans="1:45" s="445" customFormat="1" ht="13.5" hidden="1" thickBot="1" x14ac:dyDescent="0.35">
      <c r="A315" s="196">
        <v>42405</v>
      </c>
      <c r="B315" s="700">
        <v>8</v>
      </c>
      <c r="C315" s="763"/>
      <c r="D315" s="763"/>
      <c r="E315" s="763"/>
      <c r="F315" s="772"/>
      <c r="G315" s="772"/>
      <c r="H315" s="772"/>
      <c r="I315" s="773"/>
      <c r="J315" s="786"/>
      <c r="K315" s="786"/>
      <c r="L315" s="786"/>
      <c r="M315" s="786"/>
      <c r="N315" s="795"/>
      <c r="O315" s="795"/>
      <c r="P315" s="795"/>
      <c r="Q315" s="796"/>
      <c r="R315" s="806"/>
      <c r="S315" s="806"/>
      <c r="T315" s="806"/>
      <c r="U315" s="807"/>
      <c r="V315" s="817"/>
      <c r="W315" s="817"/>
      <c r="X315" s="817"/>
      <c r="Y315" s="817"/>
      <c r="Z315" s="833"/>
      <c r="AA315" s="833"/>
      <c r="AB315" s="827"/>
      <c r="AC315" s="828"/>
      <c r="AD315" s="410"/>
      <c r="AE315" s="410"/>
      <c r="AF315" s="410"/>
      <c r="AG315" s="410"/>
      <c r="AH315" s="410"/>
      <c r="AI315" s="410"/>
      <c r="AJ315" s="410"/>
      <c r="AK315" s="410"/>
      <c r="AP315" s="459"/>
      <c r="AQ315" s="459"/>
      <c r="AR315" s="459"/>
      <c r="AS315" s="459"/>
    </row>
    <row r="316" spans="1:45" s="445" customFormat="1" hidden="1" x14ac:dyDescent="0.3">
      <c r="A316" s="687">
        <v>42408</v>
      </c>
      <c r="B316" s="208"/>
      <c r="C316" s="208"/>
      <c r="D316" s="208"/>
      <c r="E316" s="208"/>
      <c r="F316" s="774"/>
      <c r="G316" s="774"/>
      <c r="H316" s="774"/>
      <c r="I316" s="775"/>
      <c r="J316" s="787"/>
      <c r="K316" s="787"/>
      <c r="L316" s="787"/>
      <c r="M316" s="787"/>
      <c r="N316" s="200"/>
      <c r="O316" s="200"/>
      <c r="P316" s="200"/>
      <c r="Q316" s="798"/>
      <c r="R316" s="202"/>
      <c r="S316" s="202"/>
      <c r="T316" s="202"/>
      <c r="U316" s="808"/>
      <c r="V316" s="204"/>
      <c r="W316" s="204"/>
      <c r="X316" s="204"/>
      <c r="Y316" s="204"/>
      <c r="Z316" s="832"/>
      <c r="AA316" s="832"/>
      <c r="AB316" s="830"/>
      <c r="AC316" s="831"/>
      <c r="AD316" s="689"/>
      <c r="AE316" s="689"/>
      <c r="AF316" s="689"/>
      <c r="AG316" s="689"/>
      <c r="AH316" s="689"/>
      <c r="AI316" s="689"/>
      <c r="AJ316" s="689"/>
      <c r="AK316" s="689"/>
      <c r="AL316" s="690"/>
      <c r="AM316" s="690"/>
      <c r="AN316" s="690"/>
      <c r="AO316" s="690"/>
      <c r="AP316" s="688"/>
      <c r="AQ316" s="688"/>
      <c r="AR316" s="688"/>
      <c r="AS316" s="688"/>
    </row>
    <row r="317" spans="1:45" s="445" customFormat="1" hidden="1" x14ac:dyDescent="0.3">
      <c r="A317" s="196">
        <v>42409</v>
      </c>
      <c r="B317" s="763"/>
      <c r="C317" s="763"/>
      <c r="D317" s="763"/>
      <c r="E317" s="763"/>
      <c r="F317" s="772"/>
      <c r="G317" s="772"/>
      <c r="H317" s="772"/>
      <c r="I317" s="773"/>
      <c r="J317" s="786"/>
      <c r="K317" s="786"/>
      <c r="L317" s="786"/>
      <c r="M317" s="786"/>
      <c r="N317" s="795"/>
      <c r="O317" s="795"/>
      <c r="P317" s="795"/>
      <c r="Q317" s="796"/>
      <c r="R317" s="806"/>
      <c r="S317" s="806"/>
      <c r="T317" s="806"/>
      <c r="U317" s="807"/>
      <c r="V317" s="817"/>
      <c r="W317" s="817"/>
      <c r="X317" s="817"/>
      <c r="Y317" s="817"/>
      <c r="Z317" s="833"/>
      <c r="AA317" s="833"/>
      <c r="AB317" s="827"/>
      <c r="AC317" s="828"/>
      <c r="AD317" s="410"/>
      <c r="AE317" s="410"/>
      <c r="AF317" s="410"/>
      <c r="AG317" s="410"/>
      <c r="AH317" s="410"/>
      <c r="AI317" s="410"/>
      <c r="AJ317" s="410"/>
      <c r="AK317" s="410"/>
      <c r="AP317" s="459"/>
      <c r="AQ317" s="459"/>
      <c r="AR317" s="459"/>
      <c r="AS317" s="459"/>
    </row>
    <row r="318" spans="1:45" s="445" customFormat="1" hidden="1" x14ac:dyDescent="0.3">
      <c r="A318" s="196">
        <v>42410</v>
      </c>
      <c r="B318" s="763"/>
      <c r="C318" s="763"/>
      <c r="D318" s="763"/>
      <c r="E318" s="763"/>
      <c r="F318" s="772"/>
      <c r="G318" s="772"/>
      <c r="H318" s="772"/>
      <c r="I318" s="773"/>
      <c r="J318" s="786"/>
      <c r="K318" s="786"/>
      <c r="L318" s="786"/>
      <c r="M318" s="786"/>
      <c r="N318" s="795"/>
      <c r="O318" s="795"/>
      <c r="P318" s="795"/>
      <c r="Q318" s="796"/>
      <c r="R318" s="806"/>
      <c r="S318" s="806"/>
      <c r="T318" s="806"/>
      <c r="U318" s="807"/>
      <c r="V318" s="817"/>
      <c r="W318" s="817"/>
      <c r="X318" s="817"/>
      <c r="Y318" s="817"/>
      <c r="Z318" s="833"/>
      <c r="AA318" s="833"/>
      <c r="AB318" s="827"/>
      <c r="AC318" s="828"/>
      <c r="AD318" s="410"/>
      <c r="AE318" s="410"/>
      <c r="AF318" s="410"/>
      <c r="AG318" s="410"/>
      <c r="AH318" s="410"/>
      <c r="AI318" s="410"/>
      <c r="AJ318" s="410"/>
      <c r="AK318" s="410"/>
      <c r="AP318" s="459"/>
      <c r="AQ318" s="459"/>
      <c r="AR318" s="459"/>
      <c r="AS318" s="459"/>
    </row>
    <row r="319" spans="1:45" s="445" customFormat="1" hidden="1" x14ac:dyDescent="0.3">
      <c r="A319" s="196">
        <v>42411</v>
      </c>
      <c r="B319" s="763"/>
      <c r="C319" s="763"/>
      <c r="D319" s="763"/>
      <c r="E319" s="763"/>
      <c r="F319" s="772"/>
      <c r="G319" s="772"/>
      <c r="H319" s="772"/>
      <c r="I319" s="773"/>
      <c r="J319" s="786"/>
      <c r="K319" s="786"/>
      <c r="L319" s="786"/>
      <c r="M319" s="786"/>
      <c r="N319" s="795"/>
      <c r="O319" s="795"/>
      <c r="P319" s="795"/>
      <c r="Q319" s="796"/>
      <c r="R319" s="806"/>
      <c r="S319" s="806"/>
      <c r="T319" s="806"/>
      <c r="U319" s="807"/>
      <c r="V319" s="817"/>
      <c r="W319" s="817"/>
      <c r="X319" s="817"/>
      <c r="Y319" s="817"/>
      <c r="Z319" s="833"/>
      <c r="AA319" s="833"/>
      <c r="AB319" s="827"/>
      <c r="AC319" s="828"/>
      <c r="AD319" s="410"/>
      <c r="AE319" s="410"/>
      <c r="AF319" s="410"/>
      <c r="AG319" s="410"/>
      <c r="AH319" s="410"/>
      <c r="AI319" s="410"/>
      <c r="AJ319" s="410"/>
      <c r="AK319" s="410"/>
      <c r="AP319" s="459"/>
      <c r="AQ319" s="459"/>
      <c r="AR319" s="459"/>
      <c r="AS319" s="459"/>
    </row>
    <row r="320" spans="1:45" s="445" customFormat="1" ht="13.5" hidden="1" thickBot="1" x14ac:dyDescent="0.35">
      <c r="A320" s="196">
        <v>42412</v>
      </c>
      <c r="B320" s="763"/>
      <c r="C320" s="763"/>
      <c r="D320" s="763"/>
      <c r="E320" s="763"/>
      <c r="F320" s="772"/>
      <c r="G320" s="772"/>
      <c r="H320" s="772"/>
      <c r="I320" s="773"/>
      <c r="J320" s="786"/>
      <c r="K320" s="786"/>
      <c r="L320" s="786"/>
      <c r="M320" s="786"/>
      <c r="N320" s="795"/>
      <c r="O320" s="795"/>
      <c r="P320" s="795"/>
      <c r="Q320" s="796"/>
      <c r="R320" s="806"/>
      <c r="S320" s="806"/>
      <c r="T320" s="806"/>
      <c r="U320" s="807"/>
      <c r="V320" s="817"/>
      <c r="W320" s="817"/>
      <c r="X320" s="817"/>
      <c r="Y320" s="817"/>
      <c r="Z320" s="833"/>
      <c r="AA320" s="833"/>
      <c r="AB320" s="827"/>
      <c r="AC320" s="828"/>
      <c r="AD320" s="410"/>
      <c r="AE320" s="410"/>
      <c r="AF320" s="410"/>
      <c r="AG320" s="410"/>
      <c r="AH320" s="410"/>
      <c r="AI320" s="410"/>
      <c r="AJ320" s="410"/>
      <c r="AK320" s="410"/>
      <c r="AP320" s="459"/>
      <c r="AQ320" s="459"/>
      <c r="AR320" s="459"/>
      <c r="AS320" s="459"/>
    </row>
    <row r="321" spans="1:45" s="445" customFormat="1" hidden="1" x14ac:dyDescent="0.3">
      <c r="A321" s="687">
        <v>42415</v>
      </c>
      <c r="B321" s="208"/>
      <c r="C321" s="208"/>
      <c r="D321" s="208"/>
      <c r="E321" s="208"/>
      <c r="F321" s="774"/>
      <c r="G321" s="774"/>
      <c r="H321" s="390">
        <v>2</v>
      </c>
      <c r="I321" s="775"/>
      <c r="J321" s="787"/>
      <c r="K321" s="787"/>
      <c r="L321" s="787"/>
      <c r="M321" s="787"/>
      <c r="N321" s="200"/>
      <c r="O321" s="200"/>
      <c r="P321" s="200"/>
      <c r="Q321" s="798"/>
      <c r="R321" s="202"/>
      <c r="S321" s="202"/>
      <c r="T321" s="202"/>
      <c r="U321" s="808"/>
      <c r="V321" s="204"/>
      <c r="W321" s="204"/>
      <c r="X321" s="204"/>
      <c r="Y321" s="204"/>
      <c r="Z321" s="832"/>
      <c r="AA321" s="832"/>
      <c r="AB321" s="830"/>
      <c r="AC321" s="831"/>
      <c r="AD321" s="689"/>
      <c r="AE321" s="689"/>
      <c r="AF321" s="689"/>
      <c r="AG321" s="689"/>
      <c r="AH321" s="689"/>
      <c r="AI321" s="689"/>
      <c r="AJ321" s="689"/>
      <c r="AK321" s="689"/>
      <c r="AL321" s="690"/>
      <c r="AM321" s="690"/>
      <c r="AN321" s="690"/>
      <c r="AO321" s="690"/>
      <c r="AP321" s="688"/>
      <c r="AQ321" s="688"/>
      <c r="AR321" s="688"/>
      <c r="AS321" s="688"/>
    </row>
    <row r="322" spans="1:45" s="445" customFormat="1" hidden="1" x14ac:dyDescent="0.3">
      <c r="A322" s="196">
        <v>42416</v>
      </c>
      <c r="B322" s="763"/>
      <c r="C322" s="763"/>
      <c r="D322" s="763"/>
      <c r="E322" s="763"/>
      <c r="F322" s="772"/>
      <c r="G322" s="772"/>
      <c r="H322" s="772"/>
      <c r="I322" s="773"/>
      <c r="J322" s="786"/>
      <c r="K322" s="786"/>
      <c r="L322" s="786"/>
      <c r="M322" s="786"/>
      <c r="N322" s="795"/>
      <c r="O322" s="795"/>
      <c r="P322" s="795"/>
      <c r="Q322" s="796"/>
      <c r="R322" s="806"/>
      <c r="S322" s="806"/>
      <c r="T322" s="806"/>
      <c r="U322" s="807"/>
      <c r="V322" s="817"/>
      <c r="W322" s="817"/>
      <c r="X322" s="817"/>
      <c r="Y322" s="817"/>
      <c r="Z322" s="833"/>
      <c r="AA322" s="833"/>
      <c r="AB322" s="827"/>
      <c r="AC322" s="828"/>
      <c r="AD322" s="410"/>
      <c r="AE322" s="410"/>
      <c r="AF322" s="410"/>
      <c r="AG322" s="410"/>
      <c r="AH322" s="410"/>
      <c r="AI322" s="410"/>
      <c r="AJ322" s="410"/>
      <c r="AK322" s="410"/>
      <c r="AP322" s="459"/>
      <c r="AQ322" s="459"/>
      <c r="AR322" s="459"/>
      <c r="AS322" s="459"/>
    </row>
    <row r="323" spans="1:45" s="445" customFormat="1" hidden="1" x14ac:dyDescent="0.3">
      <c r="A323" s="196">
        <v>42417</v>
      </c>
      <c r="B323" s="763"/>
      <c r="C323" s="763"/>
      <c r="D323" s="763"/>
      <c r="E323" s="763"/>
      <c r="F323" s="700">
        <v>8</v>
      </c>
      <c r="G323" s="772"/>
      <c r="H323" s="772"/>
      <c r="I323" s="773"/>
      <c r="J323" s="786"/>
      <c r="K323" s="786"/>
      <c r="L323" s="786"/>
      <c r="M323" s="786"/>
      <c r="N323" s="795"/>
      <c r="O323" s="795"/>
      <c r="P323" s="795"/>
      <c r="Q323" s="796"/>
      <c r="R323" s="806"/>
      <c r="S323" s="806"/>
      <c r="T323" s="806"/>
      <c r="U323" s="807"/>
      <c r="V323" s="817"/>
      <c r="W323" s="817"/>
      <c r="X323" s="817"/>
      <c r="Y323" s="817"/>
      <c r="Z323" s="833"/>
      <c r="AA323" s="833"/>
      <c r="AB323" s="827"/>
      <c r="AC323" s="828"/>
      <c r="AD323" s="410"/>
      <c r="AE323" s="410"/>
      <c r="AF323" s="410"/>
      <c r="AG323" s="410"/>
      <c r="AH323" s="410"/>
      <c r="AI323" s="410"/>
      <c r="AJ323" s="410"/>
      <c r="AK323" s="410"/>
      <c r="AP323" s="459"/>
      <c r="AQ323" s="459"/>
      <c r="AR323" s="459"/>
      <c r="AS323" s="459"/>
    </row>
    <row r="324" spans="1:45" s="445" customFormat="1" hidden="1" x14ac:dyDescent="0.3">
      <c r="A324" s="196">
        <v>42418</v>
      </c>
      <c r="B324" s="763"/>
      <c r="C324" s="763"/>
      <c r="D324" s="763"/>
      <c r="E324" s="763"/>
      <c r="F324" s="772"/>
      <c r="G324" s="772"/>
      <c r="H324" s="772"/>
      <c r="I324" s="773"/>
      <c r="J324" s="786"/>
      <c r="K324" s="786"/>
      <c r="L324" s="786"/>
      <c r="M324" s="786"/>
      <c r="N324" s="795"/>
      <c r="O324" s="795"/>
      <c r="P324" s="795"/>
      <c r="Q324" s="796"/>
      <c r="R324" s="806"/>
      <c r="S324" s="806"/>
      <c r="T324" s="806"/>
      <c r="U324" s="807"/>
      <c r="V324" s="817"/>
      <c r="W324" s="817"/>
      <c r="X324" s="817"/>
      <c r="Y324" s="817"/>
      <c r="Z324" s="833"/>
      <c r="AA324" s="833"/>
      <c r="AB324" s="827"/>
      <c r="AC324" s="828"/>
      <c r="AD324" s="410"/>
      <c r="AE324" s="410"/>
      <c r="AF324" s="410"/>
      <c r="AG324" s="410"/>
      <c r="AH324" s="410"/>
      <c r="AI324" s="410"/>
      <c r="AJ324" s="410"/>
      <c r="AK324" s="410"/>
      <c r="AP324" s="459"/>
      <c r="AQ324" s="459"/>
      <c r="AR324" s="459"/>
      <c r="AS324" s="459"/>
    </row>
    <row r="325" spans="1:45" s="445" customFormat="1" ht="13.5" hidden="1" thickBot="1" x14ac:dyDescent="0.35">
      <c r="A325" s="196">
        <v>42419</v>
      </c>
      <c r="B325" s="763"/>
      <c r="C325" s="763"/>
      <c r="D325" s="763"/>
      <c r="E325" s="763"/>
      <c r="F325" s="772"/>
      <c r="G325" s="772"/>
      <c r="H325" s="772"/>
      <c r="I325" s="773"/>
      <c r="J325" s="786"/>
      <c r="K325" s="786"/>
      <c r="L325" s="786"/>
      <c r="M325" s="786"/>
      <c r="N325" s="795"/>
      <c r="O325" s="795"/>
      <c r="P325" s="795"/>
      <c r="Q325" s="796"/>
      <c r="R325" s="806"/>
      <c r="S325" s="806"/>
      <c r="T325" s="806"/>
      <c r="U325" s="807"/>
      <c r="V325" s="817"/>
      <c r="W325" s="817"/>
      <c r="X325" s="817"/>
      <c r="Y325" s="817"/>
      <c r="Z325" s="833"/>
      <c r="AA325" s="833"/>
      <c r="AB325" s="827"/>
      <c r="AC325" s="828"/>
      <c r="AD325" s="410"/>
      <c r="AE325" s="410"/>
      <c r="AF325" s="410"/>
      <c r="AG325" s="410"/>
      <c r="AH325" s="410"/>
      <c r="AI325" s="410"/>
      <c r="AJ325" s="410"/>
      <c r="AK325" s="410"/>
      <c r="AP325" s="459"/>
      <c r="AQ325" s="459"/>
      <c r="AR325" s="459"/>
      <c r="AS325" s="459"/>
    </row>
    <row r="326" spans="1:45" s="445" customFormat="1" hidden="1" x14ac:dyDescent="0.3">
      <c r="A326" s="687">
        <v>42422</v>
      </c>
      <c r="B326" s="208"/>
      <c r="C326" s="208"/>
      <c r="D326" s="208"/>
      <c r="E326" s="390">
        <v>4</v>
      </c>
      <c r="F326" s="774"/>
      <c r="G326" s="774"/>
      <c r="H326" s="774"/>
      <c r="I326" s="775"/>
      <c r="J326" s="787"/>
      <c r="K326" s="787"/>
      <c r="L326" s="787"/>
      <c r="M326" s="787"/>
      <c r="N326" s="200"/>
      <c r="O326" s="200"/>
      <c r="P326" s="200"/>
      <c r="Q326" s="798"/>
      <c r="R326" s="202"/>
      <c r="S326" s="202"/>
      <c r="T326" s="202"/>
      <c r="U326" s="808"/>
      <c r="V326" s="204"/>
      <c r="W326" s="204"/>
      <c r="X326" s="204"/>
      <c r="Y326" s="204"/>
      <c r="Z326" s="832"/>
      <c r="AA326" s="832"/>
      <c r="AB326" s="830"/>
      <c r="AC326" s="831"/>
      <c r="AD326" s="689"/>
      <c r="AE326" s="689"/>
      <c r="AF326" s="689"/>
      <c r="AG326" s="689"/>
      <c r="AH326" s="689"/>
      <c r="AI326" s="689"/>
      <c r="AJ326" s="689"/>
      <c r="AK326" s="689"/>
      <c r="AL326" s="690"/>
      <c r="AM326" s="690"/>
      <c r="AN326" s="690"/>
      <c r="AO326" s="690"/>
      <c r="AP326" s="688"/>
      <c r="AQ326" s="688"/>
      <c r="AR326" s="688"/>
      <c r="AS326" s="688"/>
    </row>
    <row r="327" spans="1:45" s="445" customFormat="1" hidden="1" x14ac:dyDescent="0.3">
      <c r="A327" s="196">
        <v>42423</v>
      </c>
      <c r="B327" s="763"/>
      <c r="C327" s="763"/>
      <c r="D327" s="763"/>
      <c r="E327" s="763"/>
      <c r="F327" s="772"/>
      <c r="G327" s="772"/>
      <c r="H327" s="772"/>
      <c r="I327" s="773"/>
      <c r="J327" s="786"/>
      <c r="K327" s="786"/>
      <c r="L327" s="786"/>
      <c r="M327" s="786"/>
      <c r="N327" s="795"/>
      <c r="O327" s="795"/>
      <c r="P327" s="795"/>
      <c r="Q327" s="796"/>
      <c r="R327" s="806"/>
      <c r="S327" s="806"/>
      <c r="T327" s="806"/>
      <c r="U327" s="807"/>
      <c r="V327" s="817"/>
      <c r="W327" s="817"/>
      <c r="X327" s="817"/>
      <c r="Y327" s="817"/>
      <c r="Z327" s="833"/>
      <c r="AA327" s="833"/>
      <c r="AB327" s="827"/>
      <c r="AC327" s="828"/>
      <c r="AD327" s="410"/>
      <c r="AE327" s="410"/>
      <c r="AF327" s="410"/>
      <c r="AG327" s="410"/>
      <c r="AH327" s="410"/>
      <c r="AI327" s="410"/>
      <c r="AJ327" s="410"/>
      <c r="AK327" s="410"/>
      <c r="AP327" s="459"/>
      <c r="AQ327" s="459"/>
      <c r="AR327" s="459"/>
      <c r="AS327" s="459"/>
    </row>
    <row r="328" spans="1:45" s="445" customFormat="1" hidden="1" x14ac:dyDescent="0.3">
      <c r="A328" s="196">
        <v>42424</v>
      </c>
      <c r="B328" s="763"/>
      <c r="C328" s="763"/>
      <c r="D328" s="763"/>
      <c r="E328" s="763"/>
      <c r="F328" s="772"/>
      <c r="G328" s="772"/>
      <c r="H328" s="772"/>
      <c r="I328" s="773"/>
      <c r="J328" s="786"/>
      <c r="K328" s="786"/>
      <c r="L328" s="786"/>
      <c r="M328" s="786"/>
      <c r="N328" s="795"/>
      <c r="O328" s="795"/>
      <c r="P328" s="795"/>
      <c r="Q328" s="796"/>
      <c r="R328" s="806"/>
      <c r="S328" s="806"/>
      <c r="T328" s="806"/>
      <c r="U328" s="807"/>
      <c r="V328" s="817"/>
      <c r="W328" s="817"/>
      <c r="X328" s="817"/>
      <c r="Y328" s="817"/>
      <c r="Z328" s="833"/>
      <c r="AA328" s="833"/>
      <c r="AB328" s="827"/>
      <c r="AC328" s="828"/>
      <c r="AD328" s="410"/>
      <c r="AE328" s="410"/>
      <c r="AF328" s="410"/>
      <c r="AG328" s="410"/>
      <c r="AH328" s="410"/>
      <c r="AI328" s="410"/>
      <c r="AJ328" s="410"/>
      <c r="AK328" s="410"/>
      <c r="AP328" s="459"/>
      <c r="AQ328" s="459"/>
      <c r="AR328" s="459"/>
      <c r="AS328" s="459"/>
    </row>
    <row r="329" spans="1:45" s="445" customFormat="1" hidden="1" x14ac:dyDescent="0.3">
      <c r="A329" s="196">
        <v>42425</v>
      </c>
      <c r="B329" s="763"/>
      <c r="C329" s="763"/>
      <c r="D329" s="763"/>
      <c r="E329" s="763"/>
      <c r="F329" s="772"/>
      <c r="G329" s="772"/>
      <c r="H329" s="772"/>
      <c r="I329" s="773"/>
      <c r="J329" s="786"/>
      <c r="K329" s="786"/>
      <c r="L329" s="786"/>
      <c r="M329" s="786"/>
      <c r="N329" s="795"/>
      <c r="O329" s="795"/>
      <c r="P329" s="795"/>
      <c r="Q329" s="796"/>
      <c r="R329" s="806"/>
      <c r="S329" s="806"/>
      <c r="T329" s="806"/>
      <c r="U329" s="807"/>
      <c r="V329" s="817"/>
      <c r="W329" s="817"/>
      <c r="X329" s="817"/>
      <c r="Y329" s="817"/>
      <c r="Z329" s="833"/>
      <c r="AA329" s="833"/>
      <c r="AB329" s="827"/>
      <c r="AC329" s="828"/>
      <c r="AD329" s="410"/>
      <c r="AE329" s="410"/>
      <c r="AF329" s="410"/>
      <c r="AG329" s="410"/>
      <c r="AH329" s="410"/>
      <c r="AI329" s="410"/>
      <c r="AJ329" s="410"/>
      <c r="AK329" s="410"/>
      <c r="AP329" s="459"/>
      <c r="AQ329" s="459"/>
      <c r="AR329" s="459"/>
      <c r="AS329" s="459"/>
    </row>
    <row r="330" spans="1:45" s="445" customFormat="1" ht="13.5" hidden="1" thickBot="1" x14ac:dyDescent="0.35">
      <c r="A330" s="196">
        <v>42426</v>
      </c>
      <c r="B330" s="763"/>
      <c r="C330" s="763"/>
      <c r="D330" s="763"/>
      <c r="E330" s="763"/>
      <c r="F330" s="772"/>
      <c r="G330" s="772"/>
      <c r="H330" s="772"/>
      <c r="I330" s="773"/>
      <c r="J330" s="786"/>
      <c r="K330" s="786"/>
      <c r="L330" s="786"/>
      <c r="M330" s="786"/>
      <c r="N330" s="795"/>
      <c r="O330" s="795"/>
      <c r="P330" s="795"/>
      <c r="Q330" s="796"/>
      <c r="R330" s="806"/>
      <c r="S330" s="806"/>
      <c r="T330" s="806"/>
      <c r="U330" s="807"/>
      <c r="V330" s="817"/>
      <c r="W330" s="817"/>
      <c r="X330" s="817"/>
      <c r="Y330" s="817"/>
      <c r="Z330" s="833"/>
      <c r="AA330" s="833"/>
      <c r="AB330" s="827"/>
      <c r="AC330" s="828"/>
      <c r="AD330" s="410"/>
      <c r="AE330" s="410"/>
      <c r="AF330" s="410"/>
      <c r="AG330" s="410"/>
      <c r="AH330" s="410"/>
      <c r="AI330" s="410"/>
      <c r="AJ330" s="410"/>
      <c r="AK330" s="410"/>
      <c r="AP330" s="459"/>
      <c r="AQ330" s="459"/>
      <c r="AR330" s="459"/>
      <c r="AS330" s="459"/>
    </row>
    <row r="331" spans="1:45" s="445" customFormat="1" hidden="1" x14ac:dyDescent="0.3">
      <c r="A331" s="687">
        <v>42429</v>
      </c>
      <c r="B331" s="390">
        <v>8</v>
      </c>
      <c r="C331" s="208"/>
      <c r="D331" s="208"/>
      <c r="E331" s="208"/>
      <c r="F331" s="774"/>
      <c r="G331" s="774"/>
      <c r="H331" s="774"/>
      <c r="I331" s="775"/>
      <c r="J331" s="787"/>
      <c r="K331" s="787"/>
      <c r="L331" s="787"/>
      <c r="M331" s="787"/>
      <c r="N331" s="200"/>
      <c r="O331" s="200"/>
      <c r="P331" s="200"/>
      <c r="Q331" s="798"/>
      <c r="R331" s="202"/>
      <c r="S331" s="202"/>
      <c r="T331" s="202"/>
      <c r="U331" s="808"/>
      <c r="V331" s="204"/>
      <c r="W331" s="204"/>
      <c r="X331" s="204"/>
      <c r="Y331" s="204"/>
      <c r="Z331" s="832"/>
      <c r="AA331" s="832"/>
      <c r="AB331" s="830"/>
      <c r="AC331" s="831"/>
      <c r="AD331" s="689"/>
      <c r="AE331" s="689"/>
      <c r="AF331" s="689"/>
      <c r="AG331" s="689"/>
      <c r="AH331" s="689"/>
      <c r="AI331" s="689"/>
      <c r="AJ331" s="689"/>
      <c r="AK331" s="689"/>
      <c r="AL331" s="690"/>
      <c r="AM331" s="690"/>
      <c r="AN331" s="690"/>
      <c r="AO331" s="690"/>
      <c r="AP331" s="688"/>
      <c r="AQ331" s="688"/>
      <c r="AR331" s="688"/>
      <c r="AS331" s="688"/>
    </row>
    <row r="332" spans="1:45" s="445" customFormat="1" hidden="1" x14ac:dyDescent="0.3">
      <c r="A332" s="196">
        <v>42430</v>
      </c>
      <c r="B332" s="763"/>
      <c r="C332" s="763"/>
      <c r="D332" s="763"/>
      <c r="E332" s="763"/>
      <c r="F332" s="772"/>
      <c r="G332" s="772"/>
      <c r="H332" s="772"/>
      <c r="I332" s="773"/>
      <c r="J332" s="786"/>
      <c r="K332" s="786"/>
      <c r="L332" s="786"/>
      <c r="M332" s="786"/>
      <c r="N332" s="795"/>
      <c r="O332" s="795"/>
      <c r="P332" s="795"/>
      <c r="Q332" s="796"/>
      <c r="R332" s="806"/>
      <c r="S332" s="806"/>
      <c r="T332" s="806"/>
      <c r="U332" s="807"/>
      <c r="V332" s="817"/>
      <c r="W332" s="817"/>
      <c r="X332" s="817"/>
      <c r="Y332" s="817"/>
      <c r="Z332" s="833"/>
      <c r="AA332" s="833"/>
      <c r="AB332" s="827"/>
      <c r="AC332" s="828"/>
      <c r="AD332" s="410"/>
      <c r="AE332" s="410"/>
      <c r="AF332" s="410"/>
      <c r="AG332" s="410"/>
      <c r="AH332" s="410"/>
      <c r="AI332" s="410"/>
      <c r="AJ332" s="410"/>
      <c r="AK332" s="410"/>
      <c r="AP332" s="459"/>
      <c r="AQ332" s="459"/>
      <c r="AR332" s="459"/>
      <c r="AS332" s="459"/>
    </row>
    <row r="333" spans="1:45" s="445" customFormat="1" hidden="1" x14ac:dyDescent="0.3">
      <c r="A333" s="196">
        <v>42431</v>
      </c>
      <c r="B333" s="763"/>
      <c r="C333" s="763"/>
      <c r="D333" s="763"/>
      <c r="E333" s="763"/>
      <c r="F333" s="772"/>
      <c r="G333" s="772"/>
      <c r="H333" s="772"/>
      <c r="I333" s="773"/>
      <c r="J333" s="786"/>
      <c r="K333" s="786"/>
      <c r="L333" s="786"/>
      <c r="M333" s="786"/>
      <c r="N333" s="795"/>
      <c r="O333" s="795"/>
      <c r="P333" s="795"/>
      <c r="Q333" s="796"/>
      <c r="R333" s="806"/>
      <c r="S333" s="806"/>
      <c r="T333" s="806"/>
      <c r="U333" s="807"/>
      <c r="V333" s="817"/>
      <c r="W333" s="817"/>
      <c r="X333" s="817"/>
      <c r="Y333" s="817"/>
      <c r="Z333" s="833"/>
      <c r="AA333" s="833"/>
      <c r="AB333" s="827"/>
      <c r="AC333" s="828"/>
      <c r="AD333" s="410"/>
      <c r="AE333" s="410"/>
      <c r="AF333" s="410"/>
      <c r="AG333" s="410"/>
      <c r="AH333" s="410"/>
      <c r="AI333" s="410"/>
      <c r="AJ333" s="410"/>
      <c r="AK333" s="410"/>
      <c r="AP333" s="459"/>
      <c r="AQ333" s="459"/>
      <c r="AR333" s="459"/>
      <c r="AS333" s="459"/>
    </row>
    <row r="334" spans="1:45" s="445" customFormat="1" hidden="1" x14ac:dyDescent="0.3">
      <c r="A334" s="196">
        <v>42432</v>
      </c>
      <c r="B334" s="763"/>
      <c r="C334" s="763"/>
      <c r="D334" s="763"/>
      <c r="E334" s="763"/>
      <c r="F334" s="772"/>
      <c r="G334" s="772"/>
      <c r="H334" s="772"/>
      <c r="I334" s="773"/>
      <c r="J334" s="786"/>
      <c r="K334" s="786"/>
      <c r="L334" s="786"/>
      <c r="M334" s="786"/>
      <c r="N334" s="795"/>
      <c r="O334" s="795"/>
      <c r="P334" s="795"/>
      <c r="Q334" s="796"/>
      <c r="R334" s="806"/>
      <c r="S334" s="806"/>
      <c r="T334" s="806"/>
      <c r="U334" s="807"/>
      <c r="V334" s="817"/>
      <c r="W334" s="817"/>
      <c r="X334" s="817"/>
      <c r="Y334" s="817"/>
      <c r="Z334" s="833"/>
      <c r="AA334" s="833"/>
      <c r="AB334" s="827"/>
      <c r="AC334" s="828"/>
      <c r="AD334" s="410"/>
      <c r="AE334" s="410"/>
      <c r="AF334" s="410"/>
      <c r="AG334" s="410"/>
      <c r="AH334" s="410"/>
      <c r="AI334" s="410"/>
      <c r="AJ334" s="410"/>
      <c r="AK334" s="410"/>
      <c r="AP334" s="459"/>
      <c r="AQ334" s="459"/>
      <c r="AR334" s="459"/>
      <c r="AS334" s="459"/>
    </row>
    <row r="335" spans="1:45" s="445" customFormat="1" ht="13.5" hidden="1" thickBot="1" x14ac:dyDescent="0.35">
      <c r="A335" s="196">
        <v>42433</v>
      </c>
      <c r="B335" s="763"/>
      <c r="C335" s="763"/>
      <c r="D335" s="763"/>
      <c r="E335" s="763"/>
      <c r="F335" s="772"/>
      <c r="G335" s="772"/>
      <c r="H335" s="772"/>
      <c r="I335" s="773"/>
      <c r="J335" s="786"/>
      <c r="K335" s="786"/>
      <c r="L335" s="786"/>
      <c r="M335" s="786"/>
      <c r="N335" s="795"/>
      <c r="O335" s="795"/>
      <c r="P335" s="795"/>
      <c r="Q335" s="796"/>
      <c r="R335" s="806"/>
      <c r="S335" s="806"/>
      <c r="T335" s="806"/>
      <c r="U335" s="807"/>
      <c r="V335" s="817"/>
      <c r="W335" s="700">
        <v>1</v>
      </c>
      <c r="X335" s="817"/>
      <c r="Y335" s="817"/>
      <c r="Z335" s="833"/>
      <c r="AA335" s="833"/>
      <c r="AB335" s="827"/>
      <c r="AC335" s="828"/>
      <c r="AD335" s="410"/>
      <c r="AE335" s="410"/>
      <c r="AF335" s="410"/>
      <c r="AG335" s="410"/>
      <c r="AH335" s="410"/>
      <c r="AI335" s="410"/>
      <c r="AJ335" s="410"/>
      <c r="AK335" s="410"/>
      <c r="AP335" s="459"/>
      <c r="AQ335" s="459"/>
      <c r="AR335" s="459"/>
      <c r="AS335" s="459"/>
    </row>
    <row r="336" spans="1:45" s="445" customFormat="1" hidden="1" x14ac:dyDescent="0.3">
      <c r="A336" s="687">
        <v>42436</v>
      </c>
      <c r="B336" s="208"/>
      <c r="C336" s="208"/>
      <c r="D336" s="208"/>
      <c r="E336" s="208"/>
      <c r="F336" s="774"/>
      <c r="G336" s="774"/>
      <c r="H336" s="774"/>
      <c r="I336" s="775"/>
      <c r="J336" s="787"/>
      <c r="K336" s="787"/>
      <c r="L336" s="787"/>
      <c r="M336" s="787"/>
      <c r="N336" s="200"/>
      <c r="O336" s="200"/>
      <c r="P336" s="200"/>
      <c r="Q336" s="798"/>
      <c r="R336" s="202"/>
      <c r="S336" s="202"/>
      <c r="T336" s="202"/>
      <c r="U336" s="808"/>
      <c r="V336" s="204"/>
      <c r="W336" s="204"/>
      <c r="X336" s="204"/>
      <c r="Y336" s="204"/>
      <c r="Z336" s="832"/>
      <c r="AA336" s="832"/>
      <c r="AB336" s="830"/>
      <c r="AC336" s="706">
        <v>8</v>
      </c>
      <c r="AD336" s="689"/>
      <c r="AE336" s="689"/>
      <c r="AF336" s="689"/>
      <c r="AG336" s="689"/>
      <c r="AH336" s="689"/>
      <c r="AI336" s="689"/>
      <c r="AJ336" s="689"/>
      <c r="AK336" s="689"/>
      <c r="AL336" s="690"/>
      <c r="AM336" s="690"/>
      <c r="AN336" s="690"/>
      <c r="AO336" s="690"/>
      <c r="AP336" s="688"/>
      <c r="AQ336" s="688"/>
      <c r="AR336" s="688"/>
      <c r="AS336" s="688"/>
    </row>
    <row r="337" spans="1:45" s="445" customFormat="1" hidden="1" x14ac:dyDescent="0.3">
      <c r="A337" s="196">
        <v>42437</v>
      </c>
      <c r="B337" s="763"/>
      <c r="C337" s="763"/>
      <c r="D337" s="763"/>
      <c r="E337" s="763"/>
      <c r="F337" s="772"/>
      <c r="G337" s="772"/>
      <c r="H337" s="772"/>
      <c r="I337" s="773"/>
      <c r="J337" s="786"/>
      <c r="K337" s="786"/>
      <c r="L337" s="786"/>
      <c r="M337" s="786"/>
      <c r="N337" s="795"/>
      <c r="O337" s="795"/>
      <c r="P337" s="795"/>
      <c r="Q337" s="796"/>
      <c r="R337" s="806"/>
      <c r="S337" s="806"/>
      <c r="T337" s="806"/>
      <c r="U337" s="807"/>
      <c r="V337" s="817"/>
      <c r="W337" s="817"/>
      <c r="X337" s="817"/>
      <c r="Y337" s="817"/>
      <c r="Z337" s="833"/>
      <c r="AA337" s="833"/>
      <c r="AB337" s="827"/>
      <c r="AC337" s="707">
        <v>8</v>
      </c>
      <c r="AD337" s="410"/>
      <c r="AE337" s="410"/>
      <c r="AF337" s="410"/>
      <c r="AG337" s="410"/>
      <c r="AH337" s="410"/>
      <c r="AI337" s="410"/>
      <c r="AJ337" s="410"/>
      <c r="AK337" s="410"/>
      <c r="AP337" s="459"/>
      <c r="AQ337" s="459"/>
      <c r="AR337" s="459"/>
      <c r="AS337" s="459"/>
    </row>
    <row r="338" spans="1:45" s="445" customFormat="1" hidden="1" x14ac:dyDescent="0.3">
      <c r="A338" s="196">
        <v>42438</v>
      </c>
      <c r="B338" s="763"/>
      <c r="C338" s="763"/>
      <c r="D338" s="763"/>
      <c r="E338" s="763"/>
      <c r="F338" s="772"/>
      <c r="G338" s="772"/>
      <c r="H338" s="772"/>
      <c r="I338" s="773"/>
      <c r="J338" s="786"/>
      <c r="K338" s="786"/>
      <c r="L338" s="786"/>
      <c r="M338" s="786"/>
      <c r="N338" s="795"/>
      <c r="O338" s="795"/>
      <c r="P338" s="795"/>
      <c r="Q338" s="796"/>
      <c r="R338" s="806"/>
      <c r="S338" s="806"/>
      <c r="T338" s="806"/>
      <c r="U338" s="807"/>
      <c r="V338" s="817"/>
      <c r="W338" s="817"/>
      <c r="X338" s="817"/>
      <c r="Y338" s="817"/>
      <c r="Z338" s="833"/>
      <c r="AA338" s="833"/>
      <c r="AB338" s="827"/>
      <c r="AC338" s="707">
        <v>8</v>
      </c>
      <c r="AD338" s="410"/>
      <c r="AE338" s="410"/>
      <c r="AF338" s="410"/>
      <c r="AG338" s="410"/>
      <c r="AH338" s="410"/>
      <c r="AI338" s="410"/>
      <c r="AJ338" s="410"/>
      <c r="AK338" s="410"/>
      <c r="AP338" s="459"/>
      <c r="AQ338" s="459"/>
      <c r="AR338" s="459"/>
      <c r="AS338" s="459"/>
    </row>
    <row r="339" spans="1:45" s="445" customFormat="1" hidden="1" x14ac:dyDescent="0.3">
      <c r="A339" s="196">
        <v>42439</v>
      </c>
      <c r="B339" s="763"/>
      <c r="C339" s="763"/>
      <c r="D339" s="763"/>
      <c r="E339" s="763"/>
      <c r="F339" s="772"/>
      <c r="G339" s="772"/>
      <c r="H339" s="772"/>
      <c r="I339" s="773"/>
      <c r="J339" s="786"/>
      <c r="K339" s="786"/>
      <c r="L339" s="786"/>
      <c r="M339" s="786"/>
      <c r="N339" s="795"/>
      <c r="O339" s="795"/>
      <c r="P339" s="795"/>
      <c r="Q339" s="796"/>
      <c r="R339" s="806"/>
      <c r="S339" s="806"/>
      <c r="T339" s="806"/>
      <c r="U339" s="807"/>
      <c r="V339" s="817"/>
      <c r="W339" s="817"/>
      <c r="X339" s="817"/>
      <c r="Y339" s="817"/>
      <c r="Z339" s="833"/>
      <c r="AA339" s="833"/>
      <c r="AB339" s="827"/>
      <c r="AC339" s="707">
        <v>8</v>
      </c>
      <c r="AD339" s="410"/>
      <c r="AE339" s="410"/>
      <c r="AF339" s="410"/>
      <c r="AG339" s="410"/>
      <c r="AH339" s="410"/>
      <c r="AI339" s="410"/>
      <c r="AJ339" s="410"/>
      <c r="AK339" s="410"/>
      <c r="AP339" s="459"/>
      <c r="AQ339" s="459"/>
      <c r="AR339" s="459"/>
      <c r="AS339" s="459"/>
    </row>
    <row r="340" spans="1:45" s="445" customFormat="1" hidden="1" x14ac:dyDescent="0.3">
      <c r="A340" s="196">
        <v>42440</v>
      </c>
      <c r="B340" s="763"/>
      <c r="C340" s="763"/>
      <c r="D340" s="763"/>
      <c r="E340" s="763"/>
      <c r="F340" s="772"/>
      <c r="G340" s="772"/>
      <c r="H340" s="772"/>
      <c r="I340" s="773"/>
      <c r="J340" s="786"/>
      <c r="K340" s="786"/>
      <c r="L340" s="786"/>
      <c r="M340" s="786"/>
      <c r="N340" s="795"/>
      <c r="O340" s="795"/>
      <c r="P340" s="795"/>
      <c r="Q340" s="796"/>
      <c r="R340" s="806"/>
      <c r="S340" s="806"/>
      <c r="T340" s="806"/>
      <c r="U340" s="807"/>
      <c r="V340" s="817"/>
      <c r="W340" s="817"/>
      <c r="X340" s="817"/>
      <c r="Y340" s="817"/>
      <c r="Z340" s="833"/>
      <c r="AA340" s="833"/>
      <c r="AB340" s="827"/>
      <c r="AC340" s="707">
        <v>8</v>
      </c>
      <c r="AD340" s="410"/>
      <c r="AE340" s="410"/>
      <c r="AF340" s="410"/>
      <c r="AG340" s="410"/>
      <c r="AH340" s="410"/>
      <c r="AI340" s="410"/>
      <c r="AJ340" s="410"/>
      <c r="AK340" s="410"/>
      <c r="AP340" s="459"/>
      <c r="AQ340" s="459"/>
      <c r="AR340" s="459"/>
      <c r="AS340" s="459"/>
    </row>
    <row r="341" spans="1:45" s="445" customFormat="1" hidden="1" x14ac:dyDescent="0.3">
      <c r="A341" s="691">
        <v>42443</v>
      </c>
      <c r="B341" s="764"/>
      <c r="C341" s="764"/>
      <c r="D341" s="764"/>
      <c r="E341" s="764"/>
      <c r="F341" s="776"/>
      <c r="G341" s="776"/>
      <c r="H341" s="776"/>
      <c r="I341" s="777"/>
      <c r="J341" s="788"/>
      <c r="K341" s="788"/>
      <c r="L341" s="788"/>
      <c r="M341" s="788"/>
      <c r="N341" s="799"/>
      <c r="O341" s="799"/>
      <c r="P341" s="799"/>
      <c r="Q341" s="800"/>
      <c r="R341" s="809"/>
      <c r="S341" s="809"/>
      <c r="T341" s="809"/>
      <c r="U341" s="810"/>
      <c r="V341" s="818"/>
      <c r="W341" s="818"/>
      <c r="X341" s="818"/>
      <c r="Y341" s="818"/>
      <c r="Z341" s="834"/>
      <c r="AA341" s="834"/>
      <c r="AB341" s="835"/>
      <c r="AC341" s="836"/>
      <c r="AD341" s="693"/>
      <c r="AE341" s="693"/>
      <c r="AF341" s="693"/>
      <c r="AG341" s="693"/>
      <c r="AH341" s="693"/>
      <c r="AI341" s="693"/>
      <c r="AJ341" s="693"/>
      <c r="AK341" s="693"/>
      <c r="AL341" s="694"/>
      <c r="AM341" s="694"/>
      <c r="AN341" s="694"/>
      <c r="AO341" s="694"/>
      <c r="AP341" s="692"/>
      <c r="AQ341" s="692"/>
      <c r="AR341" s="692"/>
      <c r="AS341" s="692"/>
    </row>
    <row r="342" spans="1:45" s="445" customFormat="1" hidden="1" x14ac:dyDescent="0.3">
      <c r="A342" s="196">
        <v>42444</v>
      </c>
      <c r="B342" s="763"/>
      <c r="C342" s="763"/>
      <c r="D342" s="763"/>
      <c r="E342" s="763"/>
      <c r="F342" s="772"/>
      <c r="G342" s="772"/>
      <c r="H342" s="772"/>
      <c r="I342" s="773"/>
      <c r="J342" s="786"/>
      <c r="K342" s="786"/>
      <c r="L342" s="786"/>
      <c r="M342" s="786"/>
      <c r="N342" s="795"/>
      <c r="O342" s="795"/>
      <c r="P342" s="795"/>
      <c r="Q342" s="796"/>
      <c r="R342" s="806"/>
      <c r="S342" s="806"/>
      <c r="T342" s="806"/>
      <c r="U342" s="807"/>
      <c r="V342" s="817"/>
      <c r="W342" s="817"/>
      <c r="X342" s="817"/>
      <c r="Y342" s="817"/>
      <c r="Z342" s="833"/>
      <c r="AA342" s="833"/>
      <c r="AB342" s="827"/>
      <c r="AC342" s="828"/>
      <c r="AD342" s="410"/>
      <c r="AE342" s="410"/>
      <c r="AF342" s="410"/>
      <c r="AG342" s="410"/>
      <c r="AH342" s="410"/>
      <c r="AI342" s="410"/>
      <c r="AJ342" s="410"/>
      <c r="AK342" s="410"/>
      <c r="AP342" s="459"/>
      <c r="AQ342" s="459"/>
      <c r="AR342" s="459"/>
      <c r="AS342" s="459"/>
    </row>
    <row r="343" spans="1:45" s="445" customFormat="1" hidden="1" x14ac:dyDescent="0.3">
      <c r="A343" s="196">
        <v>42445</v>
      </c>
      <c r="B343" s="763"/>
      <c r="C343" s="763"/>
      <c r="D343" s="763"/>
      <c r="E343" s="763"/>
      <c r="F343" s="772"/>
      <c r="G343" s="772"/>
      <c r="H343" s="772"/>
      <c r="I343" s="773"/>
      <c r="J343" s="786"/>
      <c r="K343" s="786"/>
      <c r="L343" s="786"/>
      <c r="M343" s="786"/>
      <c r="N343" s="795"/>
      <c r="O343" s="795"/>
      <c r="P343" s="795"/>
      <c r="Q343" s="796"/>
      <c r="R343" s="806"/>
      <c r="S343" s="806"/>
      <c r="T343" s="806"/>
      <c r="U343" s="807"/>
      <c r="V343" s="817"/>
      <c r="W343" s="817"/>
      <c r="X343" s="817"/>
      <c r="Y343" s="817"/>
      <c r="Z343" s="833"/>
      <c r="AA343" s="833"/>
      <c r="AB343" s="827"/>
      <c r="AC343" s="828"/>
      <c r="AD343" s="410"/>
      <c r="AE343" s="410"/>
      <c r="AF343" s="410"/>
      <c r="AG343" s="701">
        <v>4</v>
      </c>
      <c r="AH343" s="410"/>
      <c r="AI343" s="410"/>
      <c r="AJ343" s="410"/>
      <c r="AK343" s="410"/>
      <c r="AP343" s="459"/>
      <c r="AQ343" s="459"/>
      <c r="AR343" s="459"/>
      <c r="AS343" s="459"/>
    </row>
    <row r="344" spans="1:45" s="445" customFormat="1" hidden="1" x14ac:dyDescent="0.3">
      <c r="A344" s="196">
        <v>42446</v>
      </c>
      <c r="B344" s="763"/>
      <c r="C344" s="763"/>
      <c r="D344" s="763"/>
      <c r="E344" s="763"/>
      <c r="F344" s="700">
        <v>8</v>
      </c>
      <c r="G344" s="772"/>
      <c r="H344" s="772"/>
      <c r="I344" s="773"/>
      <c r="J344" s="786"/>
      <c r="K344" s="786"/>
      <c r="L344" s="786"/>
      <c r="M344" s="786"/>
      <c r="N344" s="795"/>
      <c r="O344" s="795"/>
      <c r="P344" s="795"/>
      <c r="Q344" s="796"/>
      <c r="R344" s="806"/>
      <c r="S344" s="806"/>
      <c r="T344" s="806"/>
      <c r="U344" s="807"/>
      <c r="V344" s="817"/>
      <c r="W344" s="817"/>
      <c r="X344" s="817"/>
      <c r="Y344" s="817"/>
      <c r="Z344" s="833"/>
      <c r="AA344" s="833"/>
      <c r="AB344" s="827"/>
      <c r="AC344" s="828"/>
      <c r="AD344" s="410"/>
      <c r="AE344" s="410"/>
      <c r="AF344" s="410"/>
      <c r="AG344" s="701">
        <v>8</v>
      </c>
      <c r="AH344" s="410"/>
      <c r="AI344" s="410"/>
      <c r="AJ344" s="410"/>
      <c r="AK344" s="410"/>
      <c r="AP344" s="459"/>
      <c r="AQ344" s="459"/>
      <c r="AR344" s="459"/>
      <c r="AS344" s="459"/>
    </row>
    <row r="345" spans="1:45" s="445" customFormat="1" hidden="1" x14ac:dyDescent="0.3">
      <c r="A345" s="196">
        <v>42447</v>
      </c>
      <c r="B345" s="700">
        <v>8</v>
      </c>
      <c r="C345" s="763"/>
      <c r="D345" s="763"/>
      <c r="E345" s="763"/>
      <c r="F345" s="772"/>
      <c r="G345" s="772"/>
      <c r="H345" s="772"/>
      <c r="I345" s="773"/>
      <c r="J345" s="786"/>
      <c r="K345" s="786"/>
      <c r="L345" s="786"/>
      <c r="M345" s="786"/>
      <c r="N345" s="795"/>
      <c r="O345" s="795"/>
      <c r="P345" s="795"/>
      <c r="Q345" s="796"/>
      <c r="R345" s="806"/>
      <c r="S345" s="806"/>
      <c r="T345" s="806"/>
      <c r="U345" s="807"/>
      <c r="V345" s="817"/>
      <c r="W345" s="817"/>
      <c r="X345" s="817"/>
      <c r="Y345" s="817"/>
      <c r="Z345" s="833"/>
      <c r="AA345" s="833"/>
      <c r="AB345" s="827"/>
      <c r="AC345" s="828"/>
      <c r="AD345" s="410"/>
      <c r="AE345" s="410"/>
      <c r="AF345" s="410"/>
      <c r="AG345" s="701">
        <v>8</v>
      </c>
      <c r="AH345" s="410"/>
      <c r="AI345" s="410"/>
      <c r="AJ345" s="410"/>
      <c r="AK345" s="410"/>
      <c r="AP345" s="459"/>
      <c r="AQ345" s="459"/>
      <c r="AR345" s="459"/>
      <c r="AS345" s="459"/>
    </row>
    <row r="346" spans="1:45" s="445" customFormat="1" hidden="1" x14ac:dyDescent="0.3">
      <c r="A346" s="691">
        <v>42450</v>
      </c>
      <c r="B346" s="764"/>
      <c r="C346" s="764"/>
      <c r="D346" s="764"/>
      <c r="E346" s="764"/>
      <c r="F346" s="776"/>
      <c r="G346" s="776"/>
      <c r="H346" s="776"/>
      <c r="I346" s="777"/>
      <c r="J346" s="788"/>
      <c r="K346" s="788"/>
      <c r="L346" s="788"/>
      <c r="M346" s="788"/>
      <c r="N346" s="799"/>
      <c r="O346" s="799"/>
      <c r="P346" s="799"/>
      <c r="Q346" s="800"/>
      <c r="R346" s="809"/>
      <c r="S346" s="809"/>
      <c r="T346" s="809"/>
      <c r="U346" s="810"/>
      <c r="V346" s="818"/>
      <c r="W346" s="818"/>
      <c r="X346" s="818"/>
      <c r="Y346" s="818"/>
      <c r="Z346" s="834"/>
      <c r="AA346" s="834"/>
      <c r="AB346" s="835"/>
      <c r="AC346" s="836"/>
      <c r="AD346" s="693"/>
      <c r="AE346" s="693"/>
      <c r="AF346" s="693"/>
      <c r="AG346" s="702">
        <v>8</v>
      </c>
      <c r="AH346" s="693"/>
      <c r="AI346" s="693"/>
      <c r="AJ346" s="693"/>
      <c r="AK346" s="693"/>
      <c r="AL346" s="694"/>
      <c r="AM346" s="694"/>
      <c r="AN346" s="694"/>
      <c r="AO346" s="694"/>
      <c r="AP346" s="692"/>
      <c r="AQ346" s="692"/>
      <c r="AR346" s="692"/>
      <c r="AS346" s="703">
        <v>8</v>
      </c>
    </row>
    <row r="347" spans="1:45" s="445" customFormat="1" hidden="1" x14ac:dyDescent="0.3">
      <c r="A347" s="196">
        <v>42451</v>
      </c>
      <c r="B347" s="763"/>
      <c r="C347" s="763"/>
      <c r="D347" s="763"/>
      <c r="E347" s="763"/>
      <c r="F347" s="772"/>
      <c r="G347" s="772"/>
      <c r="H347" s="772"/>
      <c r="I347" s="773"/>
      <c r="J347" s="786"/>
      <c r="K347" s="786"/>
      <c r="L347" s="786"/>
      <c r="M347" s="786"/>
      <c r="N347" s="795"/>
      <c r="O347" s="795"/>
      <c r="P347" s="795"/>
      <c r="Q347" s="796"/>
      <c r="R347" s="806"/>
      <c r="S347" s="806"/>
      <c r="T347" s="806"/>
      <c r="U347" s="807"/>
      <c r="V347" s="817"/>
      <c r="W347" s="817"/>
      <c r="X347" s="817"/>
      <c r="Y347" s="817"/>
      <c r="Z347" s="833"/>
      <c r="AA347" s="833"/>
      <c r="AB347" s="827"/>
      <c r="AC347" s="828"/>
      <c r="AD347" s="410"/>
      <c r="AE347" s="410"/>
      <c r="AF347" s="410"/>
      <c r="AG347" s="701">
        <v>8</v>
      </c>
      <c r="AH347" s="410"/>
      <c r="AI347" s="410"/>
      <c r="AJ347" s="410"/>
      <c r="AK347" s="410"/>
      <c r="AP347" s="459"/>
      <c r="AQ347" s="459"/>
      <c r="AR347" s="459"/>
      <c r="AS347" s="459"/>
    </row>
    <row r="348" spans="1:45" s="445" customFormat="1" hidden="1" x14ac:dyDescent="0.3">
      <c r="A348" s="196">
        <v>42452</v>
      </c>
      <c r="B348" s="763"/>
      <c r="C348" s="763"/>
      <c r="D348" s="763"/>
      <c r="E348" s="763"/>
      <c r="F348" s="772"/>
      <c r="G348" s="772"/>
      <c r="H348" s="772"/>
      <c r="I348" s="773"/>
      <c r="J348" s="786"/>
      <c r="K348" s="786"/>
      <c r="L348" s="786"/>
      <c r="M348" s="786"/>
      <c r="N348" s="795"/>
      <c r="O348" s="795"/>
      <c r="P348" s="795"/>
      <c r="Q348" s="796"/>
      <c r="R348" s="806"/>
      <c r="S348" s="806"/>
      <c r="T348" s="806"/>
      <c r="U348" s="807"/>
      <c r="V348" s="817"/>
      <c r="W348" s="817"/>
      <c r="X348" s="817"/>
      <c r="Y348" s="817"/>
      <c r="Z348" s="833"/>
      <c r="AA348" s="833"/>
      <c r="AB348" s="827"/>
      <c r="AC348" s="828"/>
      <c r="AD348" s="410"/>
      <c r="AE348" s="410"/>
      <c r="AF348" s="410"/>
      <c r="AG348" s="410"/>
      <c r="AH348" s="410"/>
      <c r="AI348" s="410"/>
      <c r="AJ348" s="410"/>
      <c r="AK348" s="410"/>
      <c r="AP348" s="459"/>
      <c r="AQ348" s="459"/>
      <c r="AR348" s="459"/>
      <c r="AS348" s="459"/>
    </row>
    <row r="349" spans="1:45" s="445" customFormat="1" hidden="1" x14ac:dyDescent="0.3">
      <c r="A349" s="196">
        <v>42453</v>
      </c>
      <c r="B349" s="763"/>
      <c r="C349" s="763"/>
      <c r="D349" s="763"/>
      <c r="E349" s="763"/>
      <c r="F349" s="772"/>
      <c r="G349" s="772"/>
      <c r="H349" s="772"/>
      <c r="I349" s="773"/>
      <c r="J349" s="786"/>
      <c r="K349" s="786"/>
      <c r="L349" s="786"/>
      <c r="M349" s="786"/>
      <c r="N349" s="795"/>
      <c r="O349" s="795"/>
      <c r="P349" s="795"/>
      <c r="Q349" s="796"/>
      <c r="R349" s="806"/>
      <c r="S349" s="806"/>
      <c r="T349" s="806"/>
      <c r="U349" s="807"/>
      <c r="V349" s="817"/>
      <c r="W349" s="817"/>
      <c r="X349" s="817"/>
      <c r="Y349" s="817"/>
      <c r="Z349" s="833"/>
      <c r="AA349" s="833"/>
      <c r="AB349" s="827"/>
      <c r="AC349" s="828"/>
      <c r="AD349" s="410"/>
      <c r="AE349" s="410"/>
      <c r="AF349" s="410"/>
      <c r="AG349" s="410"/>
      <c r="AH349" s="410"/>
      <c r="AI349" s="410"/>
      <c r="AJ349" s="410"/>
      <c r="AK349" s="410"/>
      <c r="AP349" s="459"/>
      <c r="AQ349" s="459"/>
      <c r="AR349" s="459"/>
      <c r="AS349" s="459"/>
    </row>
    <row r="350" spans="1:45" s="445" customFormat="1" hidden="1" x14ac:dyDescent="0.3">
      <c r="A350" s="196">
        <v>42454</v>
      </c>
      <c r="B350" s="763"/>
      <c r="C350" s="700">
        <v>2</v>
      </c>
      <c r="D350" s="763"/>
      <c r="E350" s="763"/>
      <c r="F350" s="772"/>
      <c r="G350" s="772"/>
      <c r="H350" s="772"/>
      <c r="I350" s="773"/>
      <c r="J350" s="786"/>
      <c r="K350" s="786"/>
      <c r="L350" s="786"/>
      <c r="M350" s="786"/>
      <c r="N350" s="795"/>
      <c r="O350" s="795"/>
      <c r="P350" s="795"/>
      <c r="Q350" s="796"/>
      <c r="R350" s="806"/>
      <c r="S350" s="806"/>
      <c r="T350" s="806"/>
      <c r="U350" s="807"/>
      <c r="V350" s="817"/>
      <c r="W350" s="817"/>
      <c r="X350" s="817"/>
      <c r="Y350" s="817"/>
      <c r="Z350" s="833"/>
      <c r="AA350" s="833"/>
      <c r="AB350" s="827"/>
      <c r="AC350" s="828"/>
      <c r="AD350" s="410"/>
      <c r="AE350" s="410"/>
      <c r="AF350" s="410"/>
      <c r="AG350" s="410"/>
      <c r="AH350" s="410"/>
      <c r="AI350" s="410"/>
      <c r="AJ350" s="410"/>
      <c r="AK350" s="410"/>
      <c r="AP350" s="459"/>
      <c r="AQ350" s="459"/>
      <c r="AR350" s="459"/>
      <c r="AS350" s="459"/>
    </row>
    <row r="351" spans="1:45" s="445" customFormat="1" hidden="1" x14ac:dyDescent="0.3">
      <c r="A351" s="691">
        <v>42457</v>
      </c>
      <c r="B351" s="764"/>
      <c r="C351" s="764"/>
      <c r="D351" s="764"/>
      <c r="E351" s="764"/>
      <c r="F351" s="776"/>
      <c r="G351" s="776"/>
      <c r="H351" s="776"/>
      <c r="I351" s="777"/>
      <c r="J351" s="788"/>
      <c r="K351" s="788"/>
      <c r="L351" s="788"/>
      <c r="M351" s="788"/>
      <c r="N351" s="799"/>
      <c r="O351" s="799"/>
      <c r="P351" s="799"/>
      <c r="Q351" s="800"/>
      <c r="R351" s="809"/>
      <c r="S351" s="809"/>
      <c r="T351" s="809"/>
      <c r="U351" s="810"/>
      <c r="V351" s="818"/>
      <c r="W351" s="818"/>
      <c r="X351" s="818"/>
      <c r="Y351" s="818"/>
      <c r="Z351" s="834"/>
      <c r="AA351" s="834"/>
      <c r="AB351" s="835"/>
      <c r="AC351" s="836"/>
      <c r="AD351" s="693"/>
      <c r="AE351" s="693"/>
      <c r="AF351" s="693"/>
      <c r="AG351" s="693"/>
      <c r="AH351" s="693"/>
      <c r="AI351" s="693"/>
      <c r="AJ351" s="693"/>
      <c r="AK351" s="693"/>
      <c r="AL351" s="694"/>
      <c r="AM351" s="694"/>
      <c r="AN351" s="694"/>
      <c r="AO351" s="694"/>
      <c r="AP351" s="692"/>
      <c r="AQ351" s="692"/>
      <c r="AR351" s="692"/>
      <c r="AS351" s="692"/>
    </row>
    <row r="352" spans="1:45" s="445" customFormat="1" hidden="1" x14ac:dyDescent="0.3">
      <c r="A352" s="196">
        <v>42458</v>
      </c>
      <c r="B352" s="763"/>
      <c r="C352" s="700">
        <v>2</v>
      </c>
      <c r="D352" s="763"/>
      <c r="E352" s="763"/>
      <c r="F352" s="772"/>
      <c r="G352" s="772"/>
      <c r="H352" s="772"/>
      <c r="I352" s="773"/>
      <c r="J352" s="786"/>
      <c r="K352" s="786"/>
      <c r="L352" s="786"/>
      <c r="M352" s="786"/>
      <c r="N352" s="795"/>
      <c r="O352" s="795"/>
      <c r="P352" s="795"/>
      <c r="Q352" s="796"/>
      <c r="R352" s="806"/>
      <c r="S352" s="806"/>
      <c r="T352" s="806"/>
      <c r="U352" s="807"/>
      <c r="V352" s="817"/>
      <c r="W352" s="817"/>
      <c r="X352" s="817"/>
      <c r="Y352" s="817"/>
      <c r="Z352" s="833"/>
      <c r="AA352" s="833"/>
      <c r="AB352" s="827"/>
      <c r="AC352" s="828"/>
      <c r="AD352" s="410"/>
      <c r="AE352" s="410"/>
      <c r="AF352" s="410"/>
      <c r="AG352" s="410"/>
      <c r="AH352" s="410"/>
      <c r="AI352" s="410"/>
      <c r="AJ352" s="410"/>
      <c r="AK352" s="410"/>
      <c r="AP352" s="459"/>
      <c r="AQ352" s="459"/>
      <c r="AR352" s="459"/>
      <c r="AS352" s="459"/>
    </row>
    <row r="353" spans="1:45" s="445" customFormat="1" hidden="1" x14ac:dyDescent="0.3">
      <c r="A353" s="196">
        <v>42459</v>
      </c>
      <c r="B353" s="763"/>
      <c r="C353" s="763"/>
      <c r="D353" s="763"/>
      <c r="E353" s="763"/>
      <c r="F353" s="772"/>
      <c r="G353" s="772"/>
      <c r="H353" s="772"/>
      <c r="I353" s="773"/>
      <c r="J353" s="786"/>
      <c r="K353" s="786"/>
      <c r="L353" s="786"/>
      <c r="M353" s="786"/>
      <c r="N353" s="795"/>
      <c r="O353" s="795"/>
      <c r="P353" s="795"/>
      <c r="Q353" s="796"/>
      <c r="R353" s="806"/>
      <c r="S353" s="806"/>
      <c r="T353" s="806"/>
      <c r="U353" s="807"/>
      <c r="V353" s="817"/>
      <c r="W353" s="817"/>
      <c r="X353" s="817"/>
      <c r="Y353" s="817"/>
      <c r="Z353" s="833"/>
      <c r="AA353" s="833"/>
      <c r="AB353" s="827"/>
      <c r="AC353" s="828"/>
      <c r="AD353" s="410"/>
      <c r="AE353" s="410"/>
      <c r="AF353" s="410"/>
      <c r="AG353" s="410"/>
      <c r="AH353" s="410"/>
      <c r="AI353" s="410"/>
      <c r="AJ353" s="410"/>
      <c r="AK353" s="410"/>
      <c r="AP353" s="459"/>
      <c r="AQ353" s="459"/>
      <c r="AR353" s="459"/>
      <c r="AS353" s="459"/>
    </row>
    <row r="354" spans="1:45" s="445" customFormat="1" ht="13.5" hidden="1" thickBot="1" x14ac:dyDescent="0.35">
      <c r="A354" s="196">
        <v>42460</v>
      </c>
      <c r="B354" s="763"/>
      <c r="C354" s="763"/>
      <c r="D354" s="763"/>
      <c r="E354" s="763"/>
      <c r="F354" s="772"/>
      <c r="G354" s="772"/>
      <c r="H354" s="772"/>
      <c r="I354" s="773"/>
      <c r="J354" s="786"/>
      <c r="K354" s="786"/>
      <c r="L354" s="786"/>
      <c r="M354" s="786"/>
      <c r="N354" s="795"/>
      <c r="O354" s="795"/>
      <c r="P354" s="795"/>
      <c r="Q354" s="796"/>
      <c r="R354" s="806"/>
      <c r="S354" s="806"/>
      <c r="T354" s="806"/>
      <c r="U354" s="807"/>
      <c r="V354" s="817"/>
      <c r="W354" s="817"/>
      <c r="X354" s="817"/>
      <c r="Y354" s="817"/>
      <c r="Z354" s="833"/>
      <c r="AA354" s="833"/>
      <c r="AB354" s="827"/>
      <c r="AC354" s="828"/>
      <c r="AD354" s="410"/>
      <c r="AE354" s="410"/>
      <c r="AF354" s="410"/>
      <c r="AG354" s="410"/>
      <c r="AH354" s="410"/>
      <c r="AI354" s="410"/>
      <c r="AJ354" s="410"/>
      <c r="AK354" s="410"/>
      <c r="AP354" s="459"/>
      <c r="AQ354" s="459"/>
      <c r="AR354" s="459"/>
      <c r="AS354" s="459"/>
    </row>
    <row r="355" spans="1:45" s="445" customFormat="1" hidden="1" x14ac:dyDescent="0.3">
      <c r="A355" s="527" t="s">
        <v>95</v>
      </c>
      <c r="B355" s="765">
        <f t="shared" ref="B355:AO355" si="35">COUNT(B290:B354)</f>
        <v>3</v>
      </c>
      <c r="C355" s="765">
        <f t="shared" si="35"/>
        <v>3</v>
      </c>
      <c r="D355" s="765">
        <f t="shared" si="35"/>
        <v>0</v>
      </c>
      <c r="E355" s="765">
        <f t="shared" si="35"/>
        <v>1</v>
      </c>
      <c r="F355" s="778">
        <f t="shared" si="35"/>
        <v>2</v>
      </c>
      <c r="G355" s="778">
        <f t="shared" si="35"/>
        <v>0</v>
      </c>
      <c r="H355" s="778">
        <f t="shared" si="35"/>
        <v>1</v>
      </c>
      <c r="I355" s="778">
        <f t="shared" si="35"/>
        <v>0</v>
      </c>
      <c r="J355" s="789">
        <f t="shared" si="35"/>
        <v>0</v>
      </c>
      <c r="K355" s="789">
        <f t="shared" si="35"/>
        <v>0</v>
      </c>
      <c r="L355" s="789">
        <f t="shared" si="35"/>
        <v>0</v>
      </c>
      <c r="M355" s="789">
        <f t="shared" si="35"/>
        <v>0</v>
      </c>
      <c r="N355" s="801">
        <f t="shared" si="35"/>
        <v>0</v>
      </c>
      <c r="O355" s="801">
        <f t="shared" si="35"/>
        <v>0</v>
      </c>
      <c r="P355" s="801">
        <f t="shared" si="35"/>
        <v>0</v>
      </c>
      <c r="Q355" s="801">
        <f t="shared" si="35"/>
        <v>0</v>
      </c>
      <c r="R355" s="811">
        <f>COUNT(R290:R354)</f>
        <v>0</v>
      </c>
      <c r="S355" s="811">
        <f>COUNT(S290:S354)</f>
        <v>0</v>
      </c>
      <c r="T355" s="811">
        <f>COUNT(T290:T354)</f>
        <v>0</v>
      </c>
      <c r="U355" s="811">
        <f>COUNT(U290:U354)</f>
        <v>0</v>
      </c>
      <c r="V355" s="819">
        <f t="shared" si="35"/>
        <v>1</v>
      </c>
      <c r="W355" s="819">
        <f t="shared" si="35"/>
        <v>3</v>
      </c>
      <c r="X355" s="819">
        <f t="shared" si="35"/>
        <v>0</v>
      </c>
      <c r="Y355" s="819">
        <f t="shared" si="35"/>
        <v>0</v>
      </c>
      <c r="Z355" s="516">
        <f>COUNT(Z290:Z354)</f>
        <v>0</v>
      </c>
      <c r="AA355" s="516">
        <f>COUNT(AA290:AA354)</f>
        <v>1</v>
      </c>
      <c r="AB355" s="724">
        <f>COUNT(AB290:AB354)</f>
        <v>0</v>
      </c>
      <c r="AC355" s="528">
        <f>COUNT(AC290:AC354)</f>
        <v>5</v>
      </c>
      <c r="AD355" s="516">
        <f t="shared" si="35"/>
        <v>0</v>
      </c>
      <c r="AE355" s="516">
        <f t="shared" si="35"/>
        <v>0</v>
      </c>
      <c r="AF355" s="516">
        <f t="shared" si="35"/>
        <v>0</v>
      </c>
      <c r="AG355" s="516">
        <f t="shared" si="35"/>
        <v>5</v>
      </c>
      <c r="AH355" s="516">
        <f t="shared" si="35"/>
        <v>0</v>
      </c>
      <c r="AI355" s="516">
        <f t="shared" si="35"/>
        <v>0</v>
      </c>
      <c r="AJ355" s="516">
        <f t="shared" si="35"/>
        <v>0</v>
      </c>
      <c r="AK355" s="516">
        <f t="shared" si="35"/>
        <v>0</v>
      </c>
      <c r="AL355" s="516">
        <f t="shared" si="35"/>
        <v>0</v>
      </c>
      <c r="AM355" s="516">
        <f t="shared" si="35"/>
        <v>0</v>
      </c>
      <c r="AN355" s="516">
        <f t="shared" si="35"/>
        <v>0</v>
      </c>
      <c r="AO355" s="516">
        <f t="shared" si="35"/>
        <v>0</v>
      </c>
      <c r="AP355" s="516">
        <f>COUNT(AP290:AP354)</f>
        <v>0</v>
      </c>
      <c r="AQ355" s="516">
        <f>COUNT(AQ290:AQ354)</f>
        <v>0</v>
      </c>
      <c r="AR355" s="516">
        <f>COUNT(AR290:AR354)</f>
        <v>0</v>
      </c>
      <c r="AS355" s="516">
        <f>COUNT(AS290:AS354)</f>
        <v>2</v>
      </c>
    </row>
    <row r="356" spans="1:45" s="445" customFormat="1" ht="13.5" hidden="1" thickBot="1" x14ac:dyDescent="0.35">
      <c r="A356" s="527" t="s">
        <v>96</v>
      </c>
      <c r="B356" s="766">
        <f t="shared" ref="B356:AO356" si="36">SUM(B290:B354)</f>
        <v>24</v>
      </c>
      <c r="C356" s="766">
        <f t="shared" si="36"/>
        <v>8</v>
      </c>
      <c r="D356" s="766">
        <f t="shared" si="36"/>
        <v>0</v>
      </c>
      <c r="E356" s="766">
        <f t="shared" si="36"/>
        <v>4</v>
      </c>
      <c r="F356" s="779">
        <f t="shared" si="36"/>
        <v>16</v>
      </c>
      <c r="G356" s="779">
        <f t="shared" si="36"/>
        <v>0</v>
      </c>
      <c r="H356" s="779">
        <f t="shared" si="36"/>
        <v>2</v>
      </c>
      <c r="I356" s="779">
        <f t="shared" si="36"/>
        <v>0</v>
      </c>
      <c r="J356" s="790">
        <f t="shared" si="36"/>
        <v>0</v>
      </c>
      <c r="K356" s="790">
        <f t="shared" si="36"/>
        <v>0</v>
      </c>
      <c r="L356" s="790">
        <f t="shared" si="36"/>
        <v>0</v>
      </c>
      <c r="M356" s="790">
        <f t="shared" si="36"/>
        <v>0</v>
      </c>
      <c r="N356" s="802">
        <f t="shared" si="36"/>
        <v>0</v>
      </c>
      <c r="O356" s="802">
        <f t="shared" si="36"/>
        <v>0</v>
      </c>
      <c r="P356" s="802">
        <f t="shared" si="36"/>
        <v>0</v>
      </c>
      <c r="Q356" s="802">
        <f t="shared" si="36"/>
        <v>0</v>
      </c>
      <c r="R356" s="812">
        <f>SUM(R290:R354)</f>
        <v>0</v>
      </c>
      <c r="S356" s="812">
        <f>SUM(S290:S354)</f>
        <v>0</v>
      </c>
      <c r="T356" s="812">
        <f>SUM(T290:T354)</f>
        <v>0</v>
      </c>
      <c r="U356" s="812">
        <f>SUM(U290:U354)</f>
        <v>0</v>
      </c>
      <c r="V356" s="820">
        <f t="shared" si="36"/>
        <v>8</v>
      </c>
      <c r="W356" s="820">
        <f t="shared" si="36"/>
        <v>10</v>
      </c>
      <c r="X356" s="820">
        <f t="shared" si="36"/>
        <v>0</v>
      </c>
      <c r="Y356" s="820">
        <f t="shared" si="36"/>
        <v>0</v>
      </c>
      <c r="Z356" s="543">
        <f>SUM(Z290:Z354)</f>
        <v>0</v>
      </c>
      <c r="AA356" s="543">
        <f>SUM(AA290:AA354)</f>
        <v>6</v>
      </c>
      <c r="AB356" s="725">
        <f>SUM(AB290:AB354)</f>
        <v>0</v>
      </c>
      <c r="AC356" s="745">
        <f>SUM(AC290:AC354)</f>
        <v>40</v>
      </c>
      <c r="AD356" s="543">
        <f t="shared" si="36"/>
        <v>0</v>
      </c>
      <c r="AE356" s="543">
        <f t="shared" si="36"/>
        <v>0</v>
      </c>
      <c r="AF356" s="543">
        <f t="shared" si="36"/>
        <v>0</v>
      </c>
      <c r="AG356" s="543">
        <f t="shared" si="36"/>
        <v>36</v>
      </c>
      <c r="AH356" s="543">
        <f t="shared" si="36"/>
        <v>0</v>
      </c>
      <c r="AI356" s="543">
        <f t="shared" si="36"/>
        <v>0</v>
      </c>
      <c r="AJ356" s="543">
        <f t="shared" si="36"/>
        <v>0</v>
      </c>
      <c r="AK356" s="543">
        <f t="shared" si="36"/>
        <v>0</v>
      </c>
      <c r="AL356" s="543">
        <f t="shared" si="36"/>
        <v>0</v>
      </c>
      <c r="AM356" s="543">
        <f t="shared" si="36"/>
        <v>0</v>
      </c>
      <c r="AN356" s="543">
        <f t="shared" si="36"/>
        <v>0</v>
      </c>
      <c r="AO356" s="543">
        <f t="shared" si="36"/>
        <v>0</v>
      </c>
      <c r="AP356" s="543">
        <f>SUM(AP290:AP354)</f>
        <v>0</v>
      </c>
      <c r="AQ356" s="543">
        <f>SUM(AQ290:AQ354)</f>
        <v>0</v>
      </c>
      <c r="AR356" s="543">
        <f>SUM(AR290:AR354)</f>
        <v>0</v>
      </c>
      <c r="AS356" s="543">
        <f>SUM(AS290:AS354)</f>
        <v>12</v>
      </c>
    </row>
    <row r="357" spans="1:45" s="445" customFormat="1" hidden="1" x14ac:dyDescent="0.3">
      <c r="A357" s="197" t="s">
        <v>99</v>
      </c>
      <c r="B357" s="207">
        <f t="shared" ref="B357:AO357" si="37">B355</f>
        <v>3</v>
      </c>
      <c r="C357" s="207">
        <f t="shared" si="37"/>
        <v>3</v>
      </c>
      <c r="D357" s="207">
        <f t="shared" si="37"/>
        <v>0</v>
      </c>
      <c r="E357" s="207">
        <f t="shared" si="37"/>
        <v>1</v>
      </c>
      <c r="F357" s="780">
        <f t="shared" si="37"/>
        <v>2</v>
      </c>
      <c r="G357" s="780">
        <f t="shared" si="37"/>
        <v>0</v>
      </c>
      <c r="H357" s="780">
        <f t="shared" si="37"/>
        <v>1</v>
      </c>
      <c r="I357" s="780">
        <f t="shared" si="37"/>
        <v>0</v>
      </c>
      <c r="J357" s="791">
        <f t="shared" si="37"/>
        <v>0</v>
      </c>
      <c r="K357" s="791">
        <f t="shared" si="37"/>
        <v>0</v>
      </c>
      <c r="L357" s="791">
        <f t="shared" si="37"/>
        <v>0</v>
      </c>
      <c r="M357" s="791">
        <f t="shared" si="37"/>
        <v>0</v>
      </c>
      <c r="N357" s="199">
        <f t="shared" si="37"/>
        <v>0</v>
      </c>
      <c r="O357" s="199">
        <f t="shared" si="37"/>
        <v>0</v>
      </c>
      <c r="P357" s="199">
        <f t="shared" si="37"/>
        <v>0</v>
      </c>
      <c r="Q357" s="199">
        <f t="shared" si="37"/>
        <v>0</v>
      </c>
      <c r="R357" s="201">
        <f t="shared" ref="R357:U358" si="38">R355</f>
        <v>0</v>
      </c>
      <c r="S357" s="201">
        <f t="shared" si="38"/>
        <v>0</v>
      </c>
      <c r="T357" s="201">
        <f t="shared" si="38"/>
        <v>0</v>
      </c>
      <c r="U357" s="201">
        <f t="shared" si="38"/>
        <v>0</v>
      </c>
      <c r="V357" s="203">
        <f t="shared" si="37"/>
        <v>1</v>
      </c>
      <c r="W357" s="203">
        <f t="shared" si="37"/>
        <v>3</v>
      </c>
      <c r="X357" s="203">
        <f t="shared" si="37"/>
        <v>0</v>
      </c>
      <c r="Y357" s="203">
        <f t="shared" si="37"/>
        <v>0</v>
      </c>
      <c r="Z357" s="205">
        <f t="shared" ref="Z357:AC358" si="39">Z355</f>
        <v>0</v>
      </c>
      <c r="AA357" s="205">
        <f t="shared" si="39"/>
        <v>1</v>
      </c>
      <c r="AB357" s="837">
        <f t="shared" si="39"/>
        <v>0</v>
      </c>
      <c r="AC357" s="838">
        <f t="shared" si="39"/>
        <v>5</v>
      </c>
      <c r="AD357" s="199">
        <f t="shared" si="37"/>
        <v>0</v>
      </c>
      <c r="AE357" s="199">
        <f t="shared" si="37"/>
        <v>0</v>
      </c>
      <c r="AF357" s="199">
        <f t="shared" si="37"/>
        <v>0</v>
      </c>
      <c r="AG357" s="199">
        <f t="shared" si="37"/>
        <v>5</v>
      </c>
      <c r="AH357" s="199">
        <f t="shared" si="37"/>
        <v>0</v>
      </c>
      <c r="AI357" s="199">
        <f t="shared" si="37"/>
        <v>0</v>
      </c>
      <c r="AJ357" s="199">
        <f t="shared" si="37"/>
        <v>0</v>
      </c>
      <c r="AK357" s="199">
        <f t="shared" si="37"/>
        <v>0</v>
      </c>
      <c r="AL357" s="199">
        <f t="shared" si="37"/>
        <v>0</v>
      </c>
      <c r="AM357" s="199">
        <f t="shared" si="37"/>
        <v>0</v>
      </c>
      <c r="AN357" s="199">
        <f t="shared" si="37"/>
        <v>0</v>
      </c>
      <c r="AO357" s="199">
        <f t="shared" si="37"/>
        <v>0</v>
      </c>
      <c r="AP357" s="199">
        <f t="shared" ref="AP357:AS358" si="40">AP355</f>
        <v>0</v>
      </c>
      <c r="AQ357" s="199">
        <f t="shared" si="40"/>
        <v>0</v>
      </c>
      <c r="AR357" s="199">
        <f t="shared" si="40"/>
        <v>0</v>
      </c>
      <c r="AS357" s="199">
        <f t="shared" si="40"/>
        <v>2</v>
      </c>
    </row>
    <row r="358" spans="1:45" s="445" customFormat="1" ht="13.5" hidden="1" thickBot="1" x14ac:dyDescent="0.35">
      <c r="A358" s="197" t="s">
        <v>100</v>
      </c>
      <c r="B358" s="222">
        <f t="shared" ref="B358:AO358" si="41">B356</f>
        <v>24</v>
      </c>
      <c r="C358" s="222">
        <f t="shared" si="41"/>
        <v>8</v>
      </c>
      <c r="D358" s="222">
        <f t="shared" si="41"/>
        <v>0</v>
      </c>
      <c r="E358" s="222">
        <f t="shared" si="41"/>
        <v>4</v>
      </c>
      <c r="F358" s="781">
        <f t="shared" si="41"/>
        <v>16</v>
      </c>
      <c r="G358" s="781">
        <f t="shared" si="41"/>
        <v>0</v>
      </c>
      <c r="H358" s="781">
        <f t="shared" si="41"/>
        <v>2</v>
      </c>
      <c r="I358" s="781">
        <f t="shared" si="41"/>
        <v>0</v>
      </c>
      <c r="J358" s="792">
        <f t="shared" si="41"/>
        <v>0</v>
      </c>
      <c r="K358" s="792">
        <f t="shared" si="41"/>
        <v>0</v>
      </c>
      <c r="L358" s="792">
        <f t="shared" si="41"/>
        <v>0</v>
      </c>
      <c r="M358" s="792">
        <f t="shared" si="41"/>
        <v>0</v>
      </c>
      <c r="N358" s="214">
        <f t="shared" si="41"/>
        <v>0</v>
      </c>
      <c r="O358" s="214">
        <f t="shared" si="41"/>
        <v>0</v>
      </c>
      <c r="P358" s="214">
        <f t="shared" si="41"/>
        <v>0</v>
      </c>
      <c r="Q358" s="214">
        <f t="shared" si="41"/>
        <v>0</v>
      </c>
      <c r="R358" s="216">
        <f t="shared" si="38"/>
        <v>0</v>
      </c>
      <c r="S358" s="216">
        <f t="shared" si="38"/>
        <v>0</v>
      </c>
      <c r="T358" s="216">
        <f t="shared" si="38"/>
        <v>0</v>
      </c>
      <c r="U358" s="216">
        <f t="shared" si="38"/>
        <v>0</v>
      </c>
      <c r="V358" s="218">
        <f t="shared" si="41"/>
        <v>8</v>
      </c>
      <c r="W358" s="218">
        <f t="shared" si="41"/>
        <v>10</v>
      </c>
      <c r="X358" s="218">
        <f t="shared" si="41"/>
        <v>0</v>
      </c>
      <c r="Y358" s="218">
        <f t="shared" si="41"/>
        <v>0</v>
      </c>
      <c r="Z358" s="220">
        <f t="shared" si="39"/>
        <v>0</v>
      </c>
      <c r="AA358" s="220">
        <f t="shared" si="39"/>
        <v>6</v>
      </c>
      <c r="AB358" s="839">
        <f t="shared" si="39"/>
        <v>0</v>
      </c>
      <c r="AC358" s="840">
        <f t="shared" si="39"/>
        <v>40</v>
      </c>
      <c r="AD358" s="214">
        <f t="shared" si="41"/>
        <v>0</v>
      </c>
      <c r="AE358" s="214">
        <f t="shared" si="41"/>
        <v>0</v>
      </c>
      <c r="AF358" s="214">
        <f t="shared" si="41"/>
        <v>0</v>
      </c>
      <c r="AG358" s="214">
        <f t="shared" si="41"/>
        <v>36</v>
      </c>
      <c r="AH358" s="214">
        <f t="shared" si="41"/>
        <v>0</v>
      </c>
      <c r="AI358" s="214">
        <f t="shared" si="41"/>
        <v>0</v>
      </c>
      <c r="AJ358" s="214">
        <f t="shared" si="41"/>
        <v>0</v>
      </c>
      <c r="AK358" s="214">
        <f t="shared" si="41"/>
        <v>0</v>
      </c>
      <c r="AL358" s="214">
        <f t="shared" si="41"/>
        <v>0</v>
      </c>
      <c r="AM358" s="214">
        <f t="shared" si="41"/>
        <v>0</v>
      </c>
      <c r="AN358" s="214">
        <f t="shared" si="41"/>
        <v>0</v>
      </c>
      <c r="AO358" s="214">
        <f t="shared" si="41"/>
        <v>0</v>
      </c>
      <c r="AP358" s="214">
        <f t="shared" si="40"/>
        <v>0</v>
      </c>
      <c r="AQ358" s="214">
        <f t="shared" si="40"/>
        <v>0</v>
      </c>
      <c r="AR358" s="214">
        <f t="shared" si="40"/>
        <v>0</v>
      </c>
      <c r="AS358" s="214">
        <f t="shared" si="40"/>
        <v>12</v>
      </c>
    </row>
    <row r="359" spans="1:45" s="79" customFormat="1" hidden="1" x14ac:dyDescent="0.3">
      <c r="B359" s="763">
        <f>SUM(B358:C358)</f>
        <v>32</v>
      </c>
      <c r="C359" s="763"/>
      <c r="D359" s="763"/>
      <c r="E359" s="763"/>
      <c r="F359" s="772">
        <f>SUM(F358:G358)</f>
        <v>16</v>
      </c>
      <c r="G359" s="772"/>
      <c r="H359" s="772"/>
      <c r="I359" s="773"/>
      <c r="J359" s="786">
        <f>SUM(J358:K358)</f>
        <v>0</v>
      </c>
      <c r="K359" s="786"/>
      <c r="L359" s="786"/>
      <c r="M359" s="786"/>
      <c r="N359" s="795">
        <f>SUM(N358:O358)</f>
        <v>0</v>
      </c>
      <c r="O359" s="795"/>
      <c r="P359" s="795"/>
      <c r="Q359" s="796"/>
      <c r="R359" s="806">
        <f>SUM(R358:S358)</f>
        <v>0</v>
      </c>
      <c r="S359" s="806"/>
      <c r="T359" s="806"/>
      <c r="U359" s="807"/>
      <c r="V359" s="817">
        <f>SUM(V358:W358)</f>
        <v>18</v>
      </c>
      <c r="W359" s="817"/>
      <c r="X359" s="817"/>
      <c r="Y359" s="817"/>
      <c r="Z359" s="548"/>
      <c r="AA359" s="549"/>
      <c r="AB359" s="720"/>
      <c r="AC359" s="548"/>
      <c r="AD359" s="506"/>
      <c r="AE359" s="506"/>
      <c r="AF359" s="505"/>
      <c r="AG359" s="506"/>
      <c r="AH359" s="506"/>
      <c r="AI359" s="505"/>
      <c r="AJ359" s="506"/>
      <c r="AK359" s="506"/>
      <c r="AL359" s="506"/>
      <c r="AM359" s="505"/>
      <c r="AN359" s="506"/>
      <c r="AO359" s="506"/>
      <c r="AP359" s="421">
        <f>SUM(AP358:AQ358)</f>
        <v>0</v>
      </c>
      <c r="AQ359" s="421"/>
      <c r="AR359" s="421"/>
      <c r="AS359" s="421"/>
    </row>
    <row r="360" spans="1:45" s="445" customFormat="1" hidden="1" x14ac:dyDescent="0.3">
      <c r="A360" s="196">
        <v>42461</v>
      </c>
      <c r="B360" s="763"/>
      <c r="C360" s="763"/>
      <c r="D360" s="763"/>
      <c r="E360" s="763"/>
      <c r="F360" s="772"/>
      <c r="G360" s="772"/>
      <c r="H360" s="772"/>
      <c r="I360" s="773"/>
      <c r="J360" s="786"/>
      <c r="K360" s="786"/>
      <c r="L360" s="786"/>
      <c r="M360" s="786"/>
      <c r="N360" s="795"/>
      <c r="O360" s="795"/>
      <c r="P360" s="795"/>
      <c r="Q360" s="796"/>
      <c r="R360" s="806"/>
      <c r="S360" s="806"/>
      <c r="T360" s="806"/>
      <c r="U360" s="807"/>
      <c r="V360" s="817"/>
      <c r="W360" s="817"/>
      <c r="X360" s="817"/>
      <c r="Y360" s="817"/>
      <c r="Z360" s="833"/>
      <c r="AA360" s="833"/>
      <c r="AB360" s="827"/>
      <c r="AC360" s="828"/>
      <c r="AD360" s="410"/>
      <c r="AE360" s="410"/>
      <c r="AF360" s="410"/>
      <c r="AG360" s="410"/>
      <c r="AH360" s="410"/>
      <c r="AI360" s="410"/>
      <c r="AJ360" s="410"/>
      <c r="AK360" s="410"/>
      <c r="AP360" s="459"/>
      <c r="AQ360" s="459"/>
      <c r="AR360" s="459"/>
      <c r="AS360" s="459"/>
    </row>
    <row r="361" spans="1:45" s="445" customFormat="1" hidden="1" x14ac:dyDescent="0.3">
      <c r="A361" s="691">
        <v>42464</v>
      </c>
      <c r="B361" s="764"/>
      <c r="C361" s="764"/>
      <c r="D361" s="764"/>
      <c r="E361" s="764"/>
      <c r="F361" s="776"/>
      <c r="G361" s="776"/>
      <c r="H361" s="776"/>
      <c r="I361" s="777"/>
      <c r="J361" s="788"/>
      <c r="K361" s="788"/>
      <c r="L361" s="788"/>
      <c r="M361" s="788"/>
      <c r="N361" s="799"/>
      <c r="O361" s="799"/>
      <c r="P361" s="799"/>
      <c r="Q361" s="800"/>
      <c r="R361" s="809"/>
      <c r="S361" s="809"/>
      <c r="T361" s="809"/>
      <c r="U361" s="810"/>
      <c r="V361" s="818"/>
      <c r="W361" s="818"/>
      <c r="X361" s="818"/>
      <c r="Y361" s="818"/>
      <c r="Z361" s="834"/>
      <c r="AA361" s="834"/>
      <c r="AB361" s="835"/>
      <c r="AC361" s="836"/>
      <c r="AD361" s="693"/>
      <c r="AE361" s="693"/>
      <c r="AF361" s="693"/>
      <c r="AG361" s="693"/>
      <c r="AH361" s="693"/>
      <c r="AI361" s="693"/>
      <c r="AJ361" s="693"/>
      <c r="AK361" s="693"/>
      <c r="AL361" s="694"/>
      <c r="AM361" s="694"/>
      <c r="AN361" s="694"/>
      <c r="AO361" s="694"/>
      <c r="AP361" s="692"/>
      <c r="AQ361" s="692"/>
      <c r="AR361" s="692"/>
      <c r="AS361" s="692"/>
    </row>
    <row r="362" spans="1:45" s="445" customFormat="1" hidden="1" x14ac:dyDescent="0.3">
      <c r="A362" s="196">
        <v>42465</v>
      </c>
      <c r="B362" s="763"/>
      <c r="C362" s="763"/>
      <c r="D362" s="763"/>
      <c r="E362" s="763"/>
      <c r="F362" s="772"/>
      <c r="G362" s="772"/>
      <c r="H362" s="772"/>
      <c r="I362" s="773"/>
      <c r="J362" s="786"/>
      <c r="K362" s="786"/>
      <c r="L362" s="786"/>
      <c r="M362" s="786"/>
      <c r="N362" s="795"/>
      <c r="O362" s="795"/>
      <c r="P362" s="795"/>
      <c r="Q362" s="796"/>
      <c r="R362" s="806"/>
      <c r="S362" s="806"/>
      <c r="T362" s="806"/>
      <c r="U362" s="807"/>
      <c r="V362" s="817"/>
      <c r="W362" s="817"/>
      <c r="X362" s="817"/>
      <c r="Y362" s="817"/>
      <c r="Z362" s="833"/>
      <c r="AA362" s="833"/>
      <c r="AB362" s="827"/>
      <c r="AC362" s="828"/>
      <c r="AD362" s="410"/>
      <c r="AE362" s="410"/>
      <c r="AF362" s="410"/>
      <c r="AG362" s="410"/>
      <c r="AH362" s="410"/>
      <c r="AI362" s="410"/>
      <c r="AJ362" s="410"/>
      <c r="AK362" s="410"/>
      <c r="AP362" s="459"/>
      <c r="AQ362" s="459"/>
      <c r="AR362" s="459"/>
      <c r="AS362" s="459"/>
    </row>
    <row r="363" spans="1:45" s="445" customFormat="1" hidden="1" x14ac:dyDescent="0.3">
      <c r="A363" s="196">
        <v>42466</v>
      </c>
      <c r="B363" s="763"/>
      <c r="C363" s="763"/>
      <c r="D363" s="763"/>
      <c r="E363" s="763"/>
      <c r="F363" s="772"/>
      <c r="G363" s="772"/>
      <c r="H363" s="772"/>
      <c r="I363" s="773"/>
      <c r="J363" s="786"/>
      <c r="K363" s="786"/>
      <c r="L363" s="786"/>
      <c r="M363" s="786"/>
      <c r="N363" s="795"/>
      <c r="O363" s="795"/>
      <c r="P363" s="795"/>
      <c r="Q363" s="796"/>
      <c r="R363" s="806"/>
      <c r="S363" s="806"/>
      <c r="T363" s="806"/>
      <c r="U363" s="807"/>
      <c r="V363" s="817"/>
      <c r="W363" s="817"/>
      <c r="X363" s="817"/>
      <c r="Y363" s="817"/>
      <c r="Z363" s="833"/>
      <c r="AA363" s="833"/>
      <c r="AB363" s="827"/>
      <c r="AC363" s="828"/>
      <c r="AD363" s="410"/>
      <c r="AE363" s="410"/>
      <c r="AF363" s="410"/>
      <c r="AG363" s="410"/>
      <c r="AH363" s="410"/>
      <c r="AI363" s="410"/>
      <c r="AJ363" s="410"/>
      <c r="AK363" s="410"/>
      <c r="AP363" s="459"/>
      <c r="AQ363" s="459"/>
      <c r="AR363" s="459"/>
      <c r="AS363" s="459"/>
    </row>
    <row r="364" spans="1:45" s="445" customFormat="1" hidden="1" x14ac:dyDescent="0.3">
      <c r="A364" s="196">
        <v>42467</v>
      </c>
      <c r="B364" s="763"/>
      <c r="C364" s="763"/>
      <c r="D364" s="763"/>
      <c r="E364" s="763"/>
      <c r="F364" s="772"/>
      <c r="G364" s="772"/>
      <c r="H364" s="772"/>
      <c r="I364" s="773"/>
      <c r="J364" s="786"/>
      <c r="K364" s="786"/>
      <c r="L364" s="786"/>
      <c r="M364" s="786"/>
      <c r="N364" s="795"/>
      <c r="O364" s="795"/>
      <c r="P364" s="795"/>
      <c r="Q364" s="796"/>
      <c r="R364" s="806"/>
      <c r="S364" s="806"/>
      <c r="T364" s="806"/>
      <c r="U364" s="807"/>
      <c r="V364" s="817"/>
      <c r="W364" s="817"/>
      <c r="X364" s="817"/>
      <c r="Y364" s="817"/>
      <c r="Z364" s="833"/>
      <c r="AA364" s="833"/>
      <c r="AB364" s="827"/>
      <c r="AC364" s="828"/>
      <c r="AD364" s="410"/>
      <c r="AE364" s="410"/>
      <c r="AF364" s="410"/>
      <c r="AG364" s="410"/>
      <c r="AH364" s="410"/>
      <c r="AI364" s="410"/>
      <c r="AJ364" s="410"/>
      <c r="AK364" s="410"/>
      <c r="AP364" s="459"/>
      <c r="AQ364" s="459"/>
      <c r="AR364" s="459"/>
      <c r="AS364" s="459"/>
    </row>
    <row r="365" spans="1:45" s="445" customFormat="1" hidden="1" x14ac:dyDescent="0.3">
      <c r="A365" s="196">
        <v>42468</v>
      </c>
      <c r="B365" s="763"/>
      <c r="C365" s="763"/>
      <c r="D365" s="763"/>
      <c r="E365" s="763"/>
      <c r="F365" s="772"/>
      <c r="G365" s="772"/>
      <c r="H365" s="772"/>
      <c r="I365" s="773"/>
      <c r="J365" s="786"/>
      <c r="K365" s="786"/>
      <c r="L365" s="786"/>
      <c r="M365" s="786"/>
      <c r="N365" s="795"/>
      <c r="O365" s="795"/>
      <c r="P365" s="795"/>
      <c r="Q365" s="796"/>
      <c r="R365" s="806"/>
      <c r="S365" s="806"/>
      <c r="T365" s="806"/>
      <c r="U365" s="807"/>
      <c r="V365" s="817"/>
      <c r="W365" s="817"/>
      <c r="X365" s="817"/>
      <c r="Y365" s="817"/>
      <c r="Z365" s="833"/>
      <c r="AA365" s="833"/>
      <c r="AB365" s="827"/>
      <c r="AC365" s="828"/>
      <c r="AD365" s="410"/>
      <c r="AE365" s="410"/>
      <c r="AF365" s="410"/>
      <c r="AG365" s="410"/>
      <c r="AH365" s="410"/>
      <c r="AI365" s="410"/>
      <c r="AJ365" s="410"/>
      <c r="AK365" s="410"/>
      <c r="AP365" s="459"/>
      <c r="AQ365" s="459"/>
      <c r="AR365" s="459"/>
      <c r="AS365" s="459"/>
    </row>
    <row r="366" spans="1:45" s="445" customFormat="1" hidden="1" x14ac:dyDescent="0.3">
      <c r="A366" s="691">
        <v>42471</v>
      </c>
      <c r="B366" s="764"/>
      <c r="C366" s="764"/>
      <c r="D366" s="764"/>
      <c r="E366" s="764"/>
      <c r="F366" s="776"/>
      <c r="G366" s="776"/>
      <c r="H366" s="776"/>
      <c r="I366" s="777"/>
      <c r="J366" s="788"/>
      <c r="K366" s="788"/>
      <c r="L366" s="788"/>
      <c r="M366" s="788"/>
      <c r="N366" s="799"/>
      <c r="O366" s="799"/>
      <c r="P366" s="799"/>
      <c r="Q366" s="800"/>
      <c r="R366" s="809"/>
      <c r="S366" s="809"/>
      <c r="T366" s="809"/>
      <c r="U366" s="810"/>
      <c r="V366" s="818"/>
      <c r="W366" s="818"/>
      <c r="X366" s="818"/>
      <c r="Y366" s="818"/>
      <c r="Z366" s="834"/>
      <c r="AA366" s="834"/>
      <c r="AB366" s="835"/>
      <c r="AC366" s="836"/>
      <c r="AD366" s="693"/>
      <c r="AE366" s="693"/>
      <c r="AF366" s="693"/>
      <c r="AG366" s="693"/>
      <c r="AH366" s="693"/>
      <c r="AI366" s="693"/>
      <c r="AJ366" s="693"/>
      <c r="AK366" s="693"/>
      <c r="AL366" s="694"/>
      <c r="AM366" s="694"/>
      <c r="AN366" s="694"/>
      <c r="AO366" s="694"/>
      <c r="AP366" s="692"/>
      <c r="AQ366" s="692"/>
      <c r="AR366" s="692"/>
      <c r="AS366" s="692"/>
    </row>
    <row r="367" spans="1:45" s="445" customFormat="1" hidden="1" x14ac:dyDescent="0.3">
      <c r="A367" s="196">
        <v>42472</v>
      </c>
      <c r="B367" s="763"/>
      <c r="C367" s="763"/>
      <c r="D367" s="763"/>
      <c r="E367" s="763"/>
      <c r="F367" s="772"/>
      <c r="G367" s="700">
        <v>4</v>
      </c>
      <c r="H367" s="772"/>
      <c r="I367" s="773"/>
      <c r="J367" s="786"/>
      <c r="K367" s="786"/>
      <c r="L367" s="786"/>
      <c r="M367" s="786"/>
      <c r="N367" s="795"/>
      <c r="O367" s="795"/>
      <c r="P367" s="795"/>
      <c r="Q367" s="796"/>
      <c r="R367" s="806"/>
      <c r="S367" s="806"/>
      <c r="T367" s="806"/>
      <c r="U367" s="807"/>
      <c r="V367" s="817"/>
      <c r="W367" s="817"/>
      <c r="X367" s="817"/>
      <c r="Y367" s="817"/>
      <c r="Z367" s="833"/>
      <c r="AA367" s="833"/>
      <c r="AB367" s="827"/>
      <c r="AC367" s="828"/>
      <c r="AD367" s="410"/>
      <c r="AE367" s="410"/>
      <c r="AF367" s="410"/>
      <c r="AG367" s="410"/>
      <c r="AH367" s="410"/>
      <c r="AI367" s="410"/>
      <c r="AJ367" s="410"/>
      <c r="AK367" s="410"/>
      <c r="AP367" s="459"/>
      <c r="AQ367" s="459"/>
      <c r="AR367" s="459"/>
      <c r="AS367" s="459"/>
    </row>
    <row r="368" spans="1:45" s="445" customFormat="1" hidden="1" x14ac:dyDescent="0.3">
      <c r="A368" s="196">
        <v>42473</v>
      </c>
      <c r="B368" s="763"/>
      <c r="C368" s="763"/>
      <c r="D368" s="763"/>
      <c r="E368" s="763"/>
      <c r="F368" s="772"/>
      <c r="G368" s="772"/>
      <c r="H368" s="772"/>
      <c r="I368" s="773"/>
      <c r="J368" s="786"/>
      <c r="K368" s="786"/>
      <c r="L368" s="786"/>
      <c r="M368" s="786"/>
      <c r="N368" s="795"/>
      <c r="O368" s="795"/>
      <c r="P368" s="795"/>
      <c r="Q368" s="796"/>
      <c r="R368" s="806"/>
      <c r="S368" s="806"/>
      <c r="T368" s="806"/>
      <c r="U368" s="807"/>
      <c r="V368" s="817"/>
      <c r="W368" s="817"/>
      <c r="X368" s="817"/>
      <c r="Y368" s="817"/>
      <c r="Z368" s="833"/>
      <c r="AA368" s="833"/>
      <c r="AB368" s="827"/>
      <c r="AC368" s="828"/>
      <c r="AD368" s="410"/>
      <c r="AE368" s="410"/>
      <c r="AF368" s="410"/>
      <c r="AG368" s="410"/>
      <c r="AH368" s="410"/>
      <c r="AI368" s="410"/>
      <c r="AJ368" s="410"/>
      <c r="AK368" s="410"/>
      <c r="AP368" s="459"/>
      <c r="AQ368" s="459"/>
      <c r="AR368" s="459"/>
      <c r="AS368" s="459"/>
    </row>
    <row r="369" spans="1:45" s="445" customFormat="1" hidden="1" x14ac:dyDescent="0.3">
      <c r="A369" s="196">
        <v>42474</v>
      </c>
      <c r="B369" s="763"/>
      <c r="C369" s="763"/>
      <c r="D369" s="763"/>
      <c r="E369" s="763"/>
      <c r="F369" s="772"/>
      <c r="G369" s="772"/>
      <c r="H369" s="772"/>
      <c r="I369" s="773"/>
      <c r="J369" s="786"/>
      <c r="K369" s="786"/>
      <c r="L369" s="786"/>
      <c r="M369" s="786"/>
      <c r="N369" s="795"/>
      <c r="O369" s="795"/>
      <c r="P369" s="795"/>
      <c r="Q369" s="796"/>
      <c r="R369" s="806"/>
      <c r="S369" s="806"/>
      <c r="T369" s="806"/>
      <c r="U369" s="807"/>
      <c r="V369" s="817"/>
      <c r="W369" s="817"/>
      <c r="X369" s="817"/>
      <c r="Y369" s="817"/>
      <c r="Z369" s="833"/>
      <c r="AA369" s="833"/>
      <c r="AB369" s="827"/>
      <c r="AC369" s="828"/>
      <c r="AD369" s="410"/>
      <c r="AE369" s="410"/>
      <c r="AF369" s="410"/>
      <c r="AG369" s="410"/>
      <c r="AH369" s="410"/>
      <c r="AI369" s="410"/>
      <c r="AJ369" s="410"/>
      <c r="AK369" s="410"/>
      <c r="AP369" s="459"/>
      <c r="AQ369" s="459"/>
      <c r="AR369" s="459"/>
      <c r="AS369" s="459"/>
    </row>
    <row r="370" spans="1:45" s="445" customFormat="1" hidden="1" x14ac:dyDescent="0.3">
      <c r="A370" s="196">
        <v>42475</v>
      </c>
      <c r="B370" s="763"/>
      <c r="C370" s="763"/>
      <c r="D370" s="763"/>
      <c r="E370" s="763"/>
      <c r="F370" s="772"/>
      <c r="G370" s="772"/>
      <c r="H370" s="772"/>
      <c r="I370" s="773"/>
      <c r="J370" s="786"/>
      <c r="K370" s="786"/>
      <c r="L370" s="786"/>
      <c r="M370" s="786"/>
      <c r="N370" s="795"/>
      <c r="O370" s="795"/>
      <c r="P370" s="795"/>
      <c r="Q370" s="796"/>
      <c r="R370" s="806"/>
      <c r="S370" s="806"/>
      <c r="T370" s="806"/>
      <c r="U370" s="807"/>
      <c r="V370" s="817"/>
      <c r="W370" s="817"/>
      <c r="X370" s="817"/>
      <c r="Y370" s="817"/>
      <c r="Z370" s="833"/>
      <c r="AA370" s="833"/>
      <c r="AB370" s="827"/>
      <c r="AC370" s="828"/>
      <c r="AD370" s="410"/>
      <c r="AE370" s="410"/>
      <c r="AF370" s="410"/>
      <c r="AG370" s="410"/>
      <c r="AH370" s="410"/>
      <c r="AI370" s="410"/>
      <c r="AJ370" s="410"/>
      <c r="AK370" s="410"/>
      <c r="AP370" s="459"/>
      <c r="AQ370" s="459"/>
      <c r="AR370" s="459"/>
      <c r="AS370" s="459"/>
    </row>
    <row r="371" spans="1:45" s="445" customFormat="1" hidden="1" x14ac:dyDescent="0.3">
      <c r="A371" s="691">
        <v>42478</v>
      </c>
      <c r="B371" s="764"/>
      <c r="C371" s="764"/>
      <c r="D371" s="764"/>
      <c r="E371" s="764"/>
      <c r="F371" s="776"/>
      <c r="G371" s="776"/>
      <c r="H371" s="776"/>
      <c r="I371" s="777"/>
      <c r="J371" s="788"/>
      <c r="K371" s="788"/>
      <c r="L371" s="788"/>
      <c r="M371" s="788"/>
      <c r="N371" s="799"/>
      <c r="O371" s="799"/>
      <c r="P371" s="799"/>
      <c r="Q371" s="800"/>
      <c r="R371" s="809"/>
      <c r="S371" s="809"/>
      <c r="T371" s="809"/>
      <c r="U371" s="810"/>
      <c r="V371" s="818"/>
      <c r="W371" s="818"/>
      <c r="X371" s="818"/>
      <c r="Y371" s="818"/>
      <c r="Z371" s="834"/>
      <c r="AA371" s="834"/>
      <c r="AB371" s="835"/>
      <c r="AC371" s="836"/>
      <c r="AD371" s="693"/>
      <c r="AE371" s="693"/>
      <c r="AF371" s="693"/>
      <c r="AG371" s="693"/>
      <c r="AH371" s="693"/>
      <c r="AI371" s="693"/>
      <c r="AJ371" s="693"/>
      <c r="AK371" s="693"/>
      <c r="AL371" s="694"/>
      <c r="AM371" s="694"/>
      <c r="AN371" s="694"/>
      <c r="AO371" s="694"/>
      <c r="AP371" s="692"/>
      <c r="AQ371" s="692"/>
      <c r="AR371" s="692"/>
      <c r="AS371" s="692"/>
    </row>
    <row r="372" spans="1:45" s="445" customFormat="1" hidden="1" x14ac:dyDescent="0.3">
      <c r="A372" s="196">
        <v>42479</v>
      </c>
      <c r="B372" s="763"/>
      <c r="C372" s="763"/>
      <c r="D372" s="763"/>
      <c r="E372" s="763"/>
      <c r="F372" s="772"/>
      <c r="G372" s="772"/>
      <c r="H372" s="772"/>
      <c r="I372" s="773"/>
      <c r="J372" s="786"/>
      <c r="K372" s="786"/>
      <c r="L372" s="786"/>
      <c r="M372" s="786"/>
      <c r="N372" s="795"/>
      <c r="O372" s="795"/>
      <c r="P372" s="795"/>
      <c r="Q372" s="796"/>
      <c r="R372" s="806"/>
      <c r="S372" s="806"/>
      <c r="T372" s="806"/>
      <c r="U372" s="807"/>
      <c r="V372" s="817"/>
      <c r="W372" s="817"/>
      <c r="X372" s="817"/>
      <c r="Y372" s="817"/>
      <c r="Z372" s="833"/>
      <c r="AA372" s="833"/>
      <c r="AB372" s="827"/>
      <c r="AC372" s="828"/>
      <c r="AD372" s="410"/>
      <c r="AE372" s="410"/>
      <c r="AF372" s="410"/>
      <c r="AG372" s="410"/>
      <c r="AH372" s="410"/>
      <c r="AI372" s="410"/>
      <c r="AJ372" s="410"/>
      <c r="AK372" s="410"/>
      <c r="AP372" s="459"/>
      <c r="AQ372" s="459"/>
      <c r="AR372" s="459"/>
      <c r="AS372" s="459"/>
    </row>
    <row r="373" spans="1:45" s="445" customFormat="1" hidden="1" x14ac:dyDescent="0.3">
      <c r="A373" s="196">
        <v>42480</v>
      </c>
      <c r="B373" s="763"/>
      <c r="C373" s="763"/>
      <c r="D373" s="763"/>
      <c r="E373" s="763"/>
      <c r="F373" s="772"/>
      <c r="G373" s="772"/>
      <c r="H373" s="772"/>
      <c r="I373" s="773"/>
      <c r="J373" s="786"/>
      <c r="K373" s="786"/>
      <c r="L373" s="786"/>
      <c r="M373" s="786"/>
      <c r="N373" s="795"/>
      <c r="O373" s="795"/>
      <c r="P373" s="795"/>
      <c r="Q373" s="796"/>
      <c r="R373" s="806"/>
      <c r="S373" s="806"/>
      <c r="T373" s="806"/>
      <c r="U373" s="807"/>
      <c r="V373" s="817"/>
      <c r="W373" s="817"/>
      <c r="X373" s="817"/>
      <c r="Y373" s="817"/>
      <c r="Z373" s="833"/>
      <c r="AA373" s="833"/>
      <c r="AB373" s="827"/>
      <c r="AC373" s="828"/>
      <c r="AD373" s="410"/>
      <c r="AE373" s="410"/>
      <c r="AF373" s="410"/>
      <c r="AG373" s="410"/>
      <c r="AH373" s="410"/>
      <c r="AI373" s="410"/>
      <c r="AJ373" s="410"/>
      <c r="AK373" s="410"/>
      <c r="AP373" s="459"/>
      <c r="AQ373" s="459"/>
      <c r="AR373" s="459"/>
      <c r="AS373" s="459"/>
    </row>
    <row r="374" spans="1:45" s="445" customFormat="1" hidden="1" x14ac:dyDescent="0.3">
      <c r="A374" s="196">
        <v>42481</v>
      </c>
      <c r="B374" s="763"/>
      <c r="C374" s="763"/>
      <c r="D374" s="763"/>
      <c r="E374" s="763"/>
      <c r="F374" s="772"/>
      <c r="G374" s="772"/>
      <c r="H374" s="772"/>
      <c r="I374" s="773"/>
      <c r="J374" s="786"/>
      <c r="K374" s="786"/>
      <c r="L374" s="786"/>
      <c r="M374" s="786"/>
      <c r="N374" s="795"/>
      <c r="O374" s="795"/>
      <c r="P374" s="795"/>
      <c r="Q374" s="796"/>
      <c r="R374" s="806"/>
      <c r="S374" s="806"/>
      <c r="T374" s="806"/>
      <c r="U374" s="807"/>
      <c r="V374" s="817"/>
      <c r="W374" s="817"/>
      <c r="X374" s="817"/>
      <c r="Y374" s="817"/>
      <c r="Z374" s="833"/>
      <c r="AA374" s="833"/>
      <c r="AB374" s="827"/>
      <c r="AC374" s="828"/>
      <c r="AD374" s="410"/>
      <c r="AE374" s="410"/>
      <c r="AF374" s="410"/>
      <c r="AG374" s="410"/>
      <c r="AH374" s="410"/>
      <c r="AI374" s="410"/>
      <c r="AJ374" s="410"/>
      <c r="AK374" s="410"/>
      <c r="AP374" s="459"/>
      <c r="AQ374" s="459"/>
      <c r="AR374" s="459"/>
      <c r="AS374" s="459"/>
    </row>
    <row r="375" spans="1:45" s="445" customFormat="1" hidden="1" x14ac:dyDescent="0.3">
      <c r="A375" s="196">
        <v>42482</v>
      </c>
      <c r="B375" s="763"/>
      <c r="C375" s="763"/>
      <c r="D375" s="763"/>
      <c r="E375" s="763"/>
      <c r="F375" s="772"/>
      <c r="G375" s="772"/>
      <c r="H375" s="772"/>
      <c r="I375" s="709">
        <v>8</v>
      </c>
      <c r="J375" s="786"/>
      <c r="K375" s="786"/>
      <c r="L375" s="786"/>
      <c r="M375" s="786"/>
      <c r="N375" s="795"/>
      <c r="O375" s="795"/>
      <c r="P375" s="795"/>
      <c r="Q375" s="796"/>
      <c r="R375" s="806"/>
      <c r="S375" s="806"/>
      <c r="T375" s="806"/>
      <c r="U375" s="807"/>
      <c r="V375" s="817"/>
      <c r="W375" s="700">
        <v>3</v>
      </c>
      <c r="X375" s="817"/>
      <c r="Y375" s="817"/>
      <c r="Z375" s="833"/>
      <c r="AA375" s="833"/>
      <c r="AB375" s="827"/>
      <c r="AC375" s="828"/>
      <c r="AD375" s="410"/>
      <c r="AE375" s="410"/>
      <c r="AF375" s="410"/>
      <c r="AG375" s="410"/>
      <c r="AH375" s="410"/>
      <c r="AI375" s="410"/>
      <c r="AJ375" s="410"/>
      <c r="AK375" s="410"/>
      <c r="AP375" s="459"/>
      <c r="AQ375" s="459"/>
      <c r="AR375" s="459"/>
      <c r="AS375" s="459"/>
    </row>
    <row r="376" spans="1:45" s="445" customFormat="1" hidden="1" x14ac:dyDescent="0.3">
      <c r="A376" s="691">
        <v>42485</v>
      </c>
      <c r="B376" s="764"/>
      <c r="C376" s="764"/>
      <c r="D376" s="764"/>
      <c r="E376" s="764"/>
      <c r="F376" s="776"/>
      <c r="G376" s="776"/>
      <c r="H376" s="776"/>
      <c r="I376" s="777"/>
      <c r="J376" s="788"/>
      <c r="K376" s="788"/>
      <c r="L376" s="788"/>
      <c r="M376" s="788"/>
      <c r="N376" s="799"/>
      <c r="O376" s="799"/>
      <c r="P376" s="799"/>
      <c r="Q376" s="800"/>
      <c r="R376" s="809"/>
      <c r="S376" s="809"/>
      <c r="T376" s="809"/>
      <c r="U376" s="810"/>
      <c r="V376" s="818"/>
      <c r="W376" s="818"/>
      <c r="X376" s="818"/>
      <c r="Y376" s="703">
        <v>8</v>
      </c>
      <c r="Z376" s="834"/>
      <c r="AA376" s="834"/>
      <c r="AB376" s="835"/>
      <c r="AC376" s="836"/>
      <c r="AD376" s="693"/>
      <c r="AE376" s="693"/>
      <c r="AF376" s="693"/>
      <c r="AG376" s="693"/>
      <c r="AH376" s="693"/>
      <c r="AI376" s="693"/>
      <c r="AJ376" s="693"/>
      <c r="AK376" s="693"/>
      <c r="AL376" s="694"/>
      <c r="AM376" s="694"/>
      <c r="AN376" s="694"/>
      <c r="AO376" s="694"/>
      <c r="AP376" s="692"/>
      <c r="AQ376" s="692"/>
      <c r="AR376" s="692"/>
      <c r="AS376" s="692"/>
    </row>
    <row r="377" spans="1:45" s="445" customFormat="1" hidden="1" x14ac:dyDescent="0.3">
      <c r="A377" s="196">
        <v>42486</v>
      </c>
      <c r="B377" s="763"/>
      <c r="C377" s="763"/>
      <c r="D377" s="763"/>
      <c r="E377" s="763"/>
      <c r="F377" s="772"/>
      <c r="G377" s="772"/>
      <c r="H377" s="772"/>
      <c r="I377" s="773"/>
      <c r="J377" s="786"/>
      <c r="K377" s="786"/>
      <c r="L377" s="786"/>
      <c r="M377" s="786"/>
      <c r="N377" s="795"/>
      <c r="O377" s="795"/>
      <c r="P377" s="795"/>
      <c r="Q377" s="796"/>
      <c r="R377" s="806"/>
      <c r="S377" s="806"/>
      <c r="T377" s="806"/>
      <c r="U377" s="807"/>
      <c r="V377" s="817"/>
      <c r="W377" s="817"/>
      <c r="X377" s="817"/>
      <c r="Y377" s="817"/>
      <c r="Z377" s="833"/>
      <c r="AA377" s="833"/>
      <c r="AB377" s="827"/>
      <c r="AC377" s="828"/>
      <c r="AD377" s="410"/>
      <c r="AE377" s="410"/>
      <c r="AF377" s="410"/>
      <c r="AG377" s="410"/>
      <c r="AH377" s="410"/>
      <c r="AI377" s="410"/>
      <c r="AJ377" s="410"/>
      <c r="AK377" s="410"/>
      <c r="AP377" s="459"/>
      <c r="AQ377" s="459"/>
      <c r="AR377" s="459"/>
      <c r="AS377" s="459"/>
    </row>
    <row r="378" spans="1:45" s="445" customFormat="1" hidden="1" x14ac:dyDescent="0.3">
      <c r="A378" s="196">
        <v>42487</v>
      </c>
      <c r="B378" s="763"/>
      <c r="C378" s="763"/>
      <c r="D378" s="763"/>
      <c r="E378" s="763"/>
      <c r="F378" s="772"/>
      <c r="G378" s="772"/>
      <c r="H378" s="772"/>
      <c r="I378" s="773"/>
      <c r="J378" s="786"/>
      <c r="K378" s="786"/>
      <c r="L378" s="786"/>
      <c r="M378" s="786"/>
      <c r="N378" s="795"/>
      <c r="O378" s="795"/>
      <c r="P378" s="795"/>
      <c r="Q378" s="796"/>
      <c r="R378" s="806"/>
      <c r="S378" s="806"/>
      <c r="T378" s="806"/>
      <c r="U378" s="807"/>
      <c r="V378" s="817"/>
      <c r="W378" s="817"/>
      <c r="X378" s="817"/>
      <c r="Y378" s="817"/>
      <c r="Z378" s="833"/>
      <c r="AA378" s="833"/>
      <c r="AB378" s="827"/>
      <c r="AC378" s="828"/>
      <c r="AD378" s="410"/>
      <c r="AE378" s="410"/>
      <c r="AF378" s="410"/>
      <c r="AG378" s="410"/>
      <c r="AH378" s="410"/>
      <c r="AI378" s="410"/>
      <c r="AJ378" s="410"/>
      <c r="AK378" s="410"/>
      <c r="AP378" s="459"/>
      <c r="AQ378" s="459"/>
      <c r="AR378" s="459"/>
      <c r="AS378" s="459"/>
    </row>
    <row r="379" spans="1:45" s="445" customFormat="1" hidden="1" x14ac:dyDescent="0.3">
      <c r="A379" s="196">
        <v>42488</v>
      </c>
      <c r="B379" s="763"/>
      <c r="C379" s="763"/>
      <c r="D379" s="763"/>
      <c r="E379" s="763"/>
      <c r="F379" s="772"/>
      <c r="G379" s="772"/>
      <c r="H379" s="772"/>
      <c r="I379" s="773"/>
      <c r="J379" s="786"/>
      <c r="K379" s="786"/>
      <c r="L379" s="786"/>
      <c r="M379" s="786"/>
      <c r="N379" s="795"/>
      <c r="O379" s="795"/>
      <c r="P379" s="795"/>
      <c r="Q379" s="796"/>
      <c r="R379" s="806"/>
      <c r="S379" s="806"/>
      <c r="T379" s="806"/>
      <c r="U379" s="807"/>
      <c r="V379" s="817"/>
      <c r="W379" s="817"/>
      <c r="X379" s="817"/>
      <c r="Y379" s="817"/>
      <c r="Z379" s="833"/>
      <c r="AA379" s="833"/>
      <c r="AB379" s="827"/>
      <c r="AC379" s="828"/>
      <c r="AD379" s="410"/>
      <c r="AE379" s="410"/>
      <c r="AF379" s="410"/>
      <c r="AG379" s="410"/>
      <c r="AH379" s="410"/>
      <c r="AI379" s="410"/>
      <c r="AJ379" s="410"/>
      <c r="AK379" s="410"/>
      <c r="AP379" s="459"/>
      <c r="AQ379" s="459"/>
      <c r="AR379" s="459"/>
      <c r="AS379" s="459"/>
    </row>
    <row r="380" spans="1:45" s="445" customFormat="1" hidden="1" x14ac:dyDescent="0.3">
      <c r="A380" s="196">
        <v>42489</v>
      </c>
      <c r="B380" s="763"/>
      <c r="C380" s="763"/>
      <c r="D380" s="763"/>
      <c r="E380" s="763"/>
      <c r="F380" s="772"/>
      <c r="G380" s="772"/>
      <c r="H380" s="772"/>
      <c r="I380" s="773"/>
      <c r="J380" s="786"/>
      <c r="K380" s="786"/>
      <c r="L380" s="786"/>
      <c r="M380" s="786"/>
      <c r="N380" s="795"/>
      <c r="O380" s="795"/>
      <c r="P380" s="795"/>
      <c r="Q380" s="796"/>
      <c r="R380" s="806"/>
      <c r="S380" s="806"/>
      <c r="T380" s="806"/>
      <c r="U380" s="807"/>
      <c r="V380" s="817"/>
      <c r="W380" s="817"/>
      <c r="X380" s="817"/>
      <c r="Y380" s="817"/>
      <c r="Z380" s="833"/>
      <c r="AA380" s="833"/>
      <c r="AB380" s="827"/>
      <c r="AC380" s="828"/>
      <c r="AD380" s="410"/>
      <c r="AE380" s="410"/>
      <c r="AF380" s="410"/>
      <c r="AG380" s="410"/>
      <c r="AH380" s="410"/>
      <c r="AI380" s="410"/>
      <c r="AJ380" s="410"/>
      <c r="AK380" s="410"/>
      <c r="AP380" s="700">
        <v>8</v>
      </c>
      <c r="AQ380" s="459"/>
      <c r="AR380" s="459"/>
      <c r="AS380" s="459"/>
    </row>
    <row r="381" spans="1:45" s="445" customFormat="1" hidden="1" x14ac:dyDescent="0.3">
      <c r="A381" s="691">
        <v>42492</v>
      </c>
      <c r="B381" s="764"/>
      <c r="C381" s="764"/>
      <c r="D381" s="764"/>
      <c r="E381" s="764"/>
      <c r="F381" s="776"/>
      <c r="G381" s="776"/>
      <c r="H381" s="776"/>
      <c r="I381" s="777"/>
      <c r="J381" s="788"/>
      <c r="K381" s="788"/>
      <c r="L381" s="788"/>
      <c r="M381" s="788"/>
      <c r="N381" s="799"/>
      <c r="O381" s="799"/>
      <c r="P381" s="799"/>
      <c r="Q381" s="800"/>
      <c r="R381" s="809"/>
      <c r="S381" s="809"/>
      <c r="T381" s="809"/>
      <c r="U381" s="810"/>
      <c r="V381" s="818"/>
      <c r="W381" s="818"/>
      <c r="X381" s="818"/>
      <c r="Y381" s="818"/>
      <c r="Z381" s="834"/>
      <c r="AA381" s="834"/>
      <c r="AB381" s="835"/>
      <c r="AC381" s="836"/>
      <c r="AD381" s="693"/>
      <c r="AE381" s="693"/>
      <c r="AF381" s="693"/>
      <c r="AG381" s="693"/>
      <c r="AH381" s="693"/>
      <c r="AI381" s="693"/>
      <c r="AJ381" s="693"/>
      <c r="AK381" s="693"/>
      <c r="AL381" s="694"/>
      <c r="AM381" s="694"/>
      <c r="AN381" s="694"/>
      <c r="AO381" s="694"/>
      <c r="AP381" s="692"/>
      <c r="AQ381" s="692"/>
      <c r="AR381" s="692"/>
      <c r="AS381" s="692"/>
    </row>
    <row r="382" spans="1:45" s="445" customFormat="1" hidden="1" x14ac:dyDescent="0.3">
      <c r="A382" s="196">
        <v>42493</v>
      </c>
      <c r="B382" s="763"/>
      <c r="C382" s="763"/>
      <c r="D382" s="763"/>
      <c r="E382" s="763"/>
      <c r="F382" s="772"/>
      <c r="G382" s="772"/>
      <c r="H382" s="772"/>
      <c r="I382" s="773"/>
      <c r="J382" s="786"/>
      <c r="K382" s="786"/>
      <c r="L382" s="786"/>
      <c r="M382" s="786"/>
      <c r="N382" s="795"/>
      <c r="O382" s="795"/>
      <c r="P382" s="795"/>
      <c r="Q382" s="796"/>
      <c r="R382" s="806"/>
      <c r="S382" s="806"/>
      <c r="T382" s="806"/>
      <c r="U382" s="807"/>
      <c r="V382" s="817"/>
      <c r="W382" s="817"/>
      <c r="X382" s="817"/>
      <c r="Y382" s="817"/>
      <c r="Z382" s="833"/>
      <c r="AA382" s="833"/>
      <c r="AB382" s="827"/>
      <c r="AC382" s="828"/>
      <c r="AD382" s="410"/>
      <c r="AE382" s="410"/>
      <c r="AF382" s="410"/>
      <c r="AG382" s="410"/>
      <c r="AH382" s="410"/>
      <c r="AI382" s="410"/>
      <c r="AJ382" s="410"/>
      <c r="AK382" s="410"/>
      <c r="AP382" s="459"/>
      <c r="AQ382" s="459"/>
      <c r="AR382" s="459"/>
      <c r="AS382" s="459"/>
    </row>
    <row r="383" spans="1:45" s="445" customFormat="1" hidden="1" x14ac:dyDescent="0.3">
      <c r="A383" s="196">
        <v>42494</v>
      </c>
      <c r="B383" s="763"/>
      <c r="C383" s="763"/>
      <c r="D383" s="763"/>
      <c r="E383" s="763"/>
      <c r="F383" s="772"/>
      <c r="G383" s="772"/>
      <c r="H383" s="772"/>
      <c r="I383" s="773"/>
      <c r="J383" s="786"/>
      <c r="K383" s="786"/>
      <c r="L383" s="786"/>
      <c r="M383" s="786"/>
      <c r="N383" s="795"/>
      <c r="O383" s="795"/>
      <c r="P383" s="795"/>
      <c r="Q383" s="796"/>
      <c r="R383" s="806"/>
      <c r="S383" s="806"/>
      <c r="T383" s="806"/>
      <c r="U383" s="807"/>
      <c r="V383" s="817"/>
      <c r="W383" s="817"/>
      <c r="X383" s="817"/>
      <c r="Y383" s="817"/>
      <c r="Z383" s="833"/>
      <c r="AA383" s="833"/>
      <c r="AB383" s="827"/>
      <c r="AC383" s="828"/>
      <c r="AD383" s="410"/>
      <c r="AE383" s="410"/>
      <c r="AF383" s="410"/>
      <c r="AG383" s="410"/>
      <c r="AH383" s="410"/>
      <c r="AI383" s="410"/>
      <c r="AJ383" s="410"/>
      <c r="AK383" s="410"/>
      <c r="AP383" s="459"/>
      <c r="AQ383" s="459"/>
      <c r="AR383" s="459"/>
      <c r="AS383" s="459"/>
    </row>
    <row r="384" spans="1:45" s="445" customFormat="1" hidden="1" x14ac:dyDescent="0.3">
      <c r="A384" s="196">
        <v>42495</v>
      </c>
      <c r="B384" s="763"/>
      <c r="C384" s="763"/>
      <c r="D384" s="763"/>
      <c r="E384" s="763"/>
      <c r="F384" s="772"/>
      <c r="G384" s="772"/>
      <c r="H384" s="772"/>
      <c r="I384" s="773"/>
      <c r="J384" s="786"/>
      <c r="K384" s="786"/>
      <c r="L384" s="786"/>
      <c r="M384" s="786"/>
      <c r="N384" s="795"/>
      <c r="O384" s="795"/>
      <c r="P384" s="795"/>
      <c r="Q384" s="796"/>
      <c r="R384" s="806"/>
      <c r="S384" s="806"/>
      <c r="T384" s="806"/>
      <c r="U384" s="807"/>
      <c r="V384" s="817"/>
      <c r="W384" s="817"/>
      <c r="X384" s="817"/>
      <c r="Y384" s="817"/>
      <c r="Z384" s="833"/>
      <c r="AA384" s="833"/>
      <c r="AB384" s="827"/>
      <c r="AC384" s="828"/>
      <c r="AD384" s="410"/>
      <c r="AE384" s="410"/>
      <c r="AF384" s="410"/>
      <c r="AG384" s="410"/>
      <c r="AH384" s="410"/>
      <c r="AI384" s="410"/>
      <c r="AJ384" s="410"/>
      <c r="AK384" s="410"/>
      <c r="AP384" s="459"/>
      <c r="AQ384" s="459"/>
      <c r="AR384" s="459"/>
      <c r="AS384" s="459"/>
    </row>
    <row r="385" spans="1:45" s="445" customFormat="1" hidden="1" x14ac:dyDescent="0.3">
      <c r="A385" s="196">
        <v>42496</v>
      </c>
      <c r="B385" s="763"/>
      <c r="C385" s="763"/>
      <c r="D385" s="763"/>
      <c r="E385" s="763"/>
      <c r="F385" s="772"/>
      <c r="G385" s="772"/>
      <c r="H385" s="772"/>
      <c r="I385" s="773"/>
      <c r="J385" s="786"/>
      <c r="K385" s="786"/>
      <c r="L385" s="786"/>
      <c r="M385" s="786"/>
      <c r="N385" s="795"/>
      <c r="O385" s="795"/>
      <c r="P385" s="795"/>
      <c r="Q385" s="796"/>
      <c r="R385" s="806"/>
      <c r="S385" s="806"/>
      <c r="T385" s="806"/>
      <c r="U385" s="807"/>
      <c r="V385" s="817"/>
      <c r="W385" s="817"/>
      <c r="X385" s="817"/>
      <c r="Y385" s="817"/>
      <c r="Z385" s="833"/>
      <c r="AA385" s="833"/>
      <c r="AB385" s="827"/>
      <c r="AC385" s="828"/>
      <c r="AD385" s="410"/>
      <c r="AE385" s="410"/>
      <c r="AF385" s="410"/>
      <c r="AG385" s="410"/>
      <c r="AH385" s="410"/>
      <c r="AI385" s="410"/>
      <c r="AJ385" s="410"/>
      <c r="AK385" s="410"/>
      <c r="AP385" s="459"/>
      <c r="AQ385" s="459"/>
      <c r="AR385" s="459"/>
      <c r="AS385" s="459"/>
    </row>
    <row r="386" spans="1:45" s="445" customFormat="1" hidden="1" x14ac:dyDescent="0.3">
      <c r="A386" s="691">
        <v>42499</v>
      </c>
      <c r="B386" s="764"/>
      <c r="C386" s="764"/>
      <c r="D386" s="764"/>
      <c r="E386" s="764"/>
      <c r="F386" s="776"/>
      <c r="G386" s="776"/>
      <c r="H386" s="776"/>
      <c r="I386" s="777"/>
      <c r="J386" s="788"/>
      <c r="K386" s="788"/>
      <c r="L386" s="788"/>
      <c r="M386" s="788"/>
      <c r="N386" s="799"/>
      <c r="O386" s="799"/>
      <c r="P386" s="799"/>
      <c r="Q386" s="800"/>
      <c r="R386" s="809"/>
      <c r="S386" s="809"/>
      <c r="T386" s="809"/>
      <c r="U386" s="810"/>
      <c r="V386" s="818"/>
      <c r="W386" s="818"/>
      <c r="X386" s="818"/>
      <c r="Y386" s="818"/>
      <c r="Z386" s="834"/>
      <c r="AA386" s="834"/>
      <c r="AB386" s="835"/>
      <c r="AC386" s="836"/>
      <c r="AD386" s="693"/>
      <c r="AE386" s="693"/>
      <c r="AF386" s="693"/>
      <c r="AG386" s="693"/>
      <c r="AH386" s="693"/>
      <c r="AI386" s="693"/>
      <c r="AJ386" s="693"/>
      <c r="AK386" s="693"/>
      <c r="AL386" s="694"/>
      <c r="AM386" s="694"/>
      <c r="AN386" s="694"/>
      <c r="AO386" s="694"/>
      <c r="AP386" s="692"/>
      <c r="AQ386" s="692"/>
      <c r="AR386" s="692"/>
      <c r="AS386" s="692"/>
    </row>
    <row r="387" spans="1:45" s="445" customFormat="1" hidden="1" x14ac:dyDescent="0.3">
      <c r="A387" s="196">
        <v>42500</v>
      </c>
      <c r="B387" s="763"/>
      <c r="C387" s="763"/>
      <c r="D387" s="763"/>
      <c r="E387" s="763"/>
      <c r="F387" s="772"/>
      <c r="G387" s="772"/>
      <c r="H387" s="700">
        <v>0.5</v>
      </c>
      <c r="I387" s="773"/>
      <c r="J387" s="786"/>
      <c r="K387" s="786"/>
      <c r="L387" s="786"/>
      <c r="M387" s="700">
        <v>8</v>
      </c>
      <c r="N387" s="795"/>
      <c r="O387" s="795"/>
      <c r="P387" s="795"/>
      <c r="Q387" s="796"/>
      <c r="R387" s="806"/>
      <c r="S387" s="806"/>
      <c r="T387" s="806"/>
      <c r="U387" s="807"/>
      <c r="V387" s="817"/>
      <c r="W387" s="817"/>
      <c r="X387" s="817"/>
      <c r="Y387" s="817"/>
      <c r="Z387" s="833"/>
      <c r="AA387" s="833"/>
      <c r="AB387" s="827"/>
      <c r="AC387" s="828"/>
      <c r="AD387" s="410"/>
      <c r="AE387" s="410"/>
      <c r="AF387" s="410"/>
      <c r="AG387" s="410"/>
      <c r="AH387" s="410"/>
      <c r="AI387" s="410"/>
      <c r="AJ387" s="410"/>
      <c r="AK387" s="410"/>
      <c r="AP387" s="459"/>
      <c r="AQ387" s="700">
        <v>3</v>
      </c>
      <c r="AR387" s="459"/>
      <c r="AS387" s="459"/>
    </row>
    <row r="388" spans="1:45" s="445" customFormat="1" hidden="1" x14ac:dyDescent="0.3">
      <c r="A388" s="196">
        <v>42501</v>
      </c>
      <c r="B388" s="763"/>
      <c r="C388" s="763"/>
      <c r="D388" s="763"/>
      <c r="E388" s="763"/>
      <c r="F388" s="772"/>
      <c r="G388" s="772"/>
      <c r="H388" s="772"/>
      <c r="I388" s="773"/>
      <c r="J388" s="786"/>
      <c r="K388" s="786"/>
      <c r="L388" s="786"/>
      <c r="M388" s="786"/>
      <c r="N388" s="795"/>
      <c r="O388" s="795"/>
      <c r="P388" s="795"/>
      <c r="Q388" s="796"/>
      <c r="R388" s="806"/>
      <c r="S388" s="806"/>
      <c r="T388" s="806"/>
      <c r="U388" s="807"/>
      <c r="V388" s="817"/>
      <c r="W388" s="817"/>
      <c r="X388" s="817"/>
      <c r="Y388" s="817"/>
      <c r="Z388" s="833"/>
      <c r="AA388" s="833"/>
      <c r="AB388" s="827"/>
      <c r="AC388" s="828"/>
      <c r="AD388" s="410"/>
      <c r="AE388" s="410"/>
      <c r="AF388" s="410"/>
      <c r="AG388" s="410"/>
      <c r="AH388" s="410"/>
      <c r="AI388" s="410"/>
      <c r="AJ388" s="410"/>
      <c r="AK388" s="410"/>
      <c r="AP388" s="459"/>
      <c r="AQ388" s="459"/>
      <c r="AR388" s="459"/>
      <c r="AS388" s="459"/>
    </row>
    <row r="389" spans="1:45" s="445" customFormat="1" hidden="1" x14ac:dyDescent="0.3">
      <c r="A389" s="196">
        <v>42502</v>
      </c>
      <c r="B389" s="763"/>
      <c r="C389" s="763"/>
      <c r="D389" s="763"/>
      <c r="E389" s="763"/>
      <c r="F389" s="772"/>
      <c r="G389" s="772"/>
      <c r="H389" s="772"/>
      <c r="I389" s="773"/>
      <c r="J389" s="786"/>
      <c r="K389" s="786"/>
      <c r="L389" s="786"/>
      <c r="M389" s="786"/>
      <c r="N389" s="795"/>
      <c r="O389" s="795"/>
      <c r="P389" s="795"/>
      <c r="Q389" s="796"/>
      <c r="R389" s="806"/>
      <c r="S389" s="806"/>
      <c r="T389" s="806"/>
      <c r="U389" s="807"/>
      <c r="V389" s="817"/>
      <c r="W389" s="817"/>
      <c r="X389" s="817"/>
      <c r="Y389" s="817"/>
      <c r="Z389" s="833"/>
      <c r="AA389" s="833"/>
      <c r="AB389" s="827"/>
      <c r="AC389" s="828"/>
      <c r="AD389" s="410"/>
      <c r="AE389" s="410"/>
      <c r="AF389" s="410"/>
      <c r="AG389" s="410"/>
      <c r="AH389" s="410"/>
      <c r="AI389" s="410"/>
      <c r="AJ389" s="410"/>
      <c r="AK389" s="410"/>
      <c r="AP389" s="459"/>
      <c r="AQ389" s="459"/>
      <c r="AR389" s="700">
        <v>0.5</v>
      </c>
      <c r="AS389" s="459"/>
    </row>
    <row r="390" spans="1:45" s="445" customFormat="1" hidden="1" x14ac:dyDescent="0.3">
      <c r="A390" s="196">
        <v>42503</v>
      </c>
      <c r="B390" s="763"/>
      <c r="C390" s="763"/>
      <c r="D390" s="763"/>
      <c r="E390" s="763"/>
      <c r="F390" s="772"/>
      <c r="G390" s="772"/>
      <c r="H390" s="772"/>
      <c r="I390" s="773"/>
      <c r="J390" s="786"/>
      <c r="K390" s="786"/>
      <c r="L390" s="786"/>
      <c r="M390" s="786"/>
      <c r="N390" s="795"/>
      <c r="O390" s="795"/>
      <c r="P390" s="795"/>
      <c r="Q390" s="796"/>
      <c r="R390" s="806"/>
      <c r="S390" s="806"/>
      <c r="T390" s="806"/>
      <c r="U390" s="807"/>
      <c r="V390" s="817"/>
      <c r="W390" s="817"/>
      <c r="X390" s="817"/>
      <c r="Y390" s="817"/>
      <c r="Z390" s="833"/>
      <c r="AA390" s="833"/>
      <c r="AB390" s="827"/>
      <c r="AC390" s="828"/>
      <c r="AD390" s="410"/>
      <c r="AE390" s="410"/>
      <c r="AF390" s="410"/>
      <c r="AG390" s="410"/>
      <c r="AH390" s="410"/>
      <c r="AI390" s="410"/>
      <c r="AJ390" s="410"/>
      <c r="AK390" s="410"/>
      <c r="AP390" s="459"/>
      <c r="AQ390" s="459"/>
      <c r="AR390" s="459"/>
      <c r="AS390" s="459"/>
    </row>
    <row r="391" spans="1:45" s="445" customFormat="1" hidden="1" x14ac:dyDescent="0.3">
      <c r="A391" s="691">
        <v>42506</v>
      </c>
      <c r="B391" s="764"/>
      <c r="C391" s="764"/>
      <c r="D391" s="764"/>
      <c r="E391" s="764"/>
      <c r="F391" s="776"/>
      <c r="G391" s="776"/>
      <c r="H391" s="776"/>
      <c r="I391" s="777"/>
      <c r="J391" s="788"/>
      <c r="K391" s="788"/>
      <c r="L391" s="788"/>
      <c r="M391" s="788"/>
      <c r="N391" s="799"/>
      <c r="O391" s="799"/>
      <c r="P391" s="799"/>
      <c r="Q391" s="800"/>
      <c r="R391" s="809"/>
      <c r="S391" s="809"/>
      <c r="T391" s="809"/>
      <c r="U391" s="810"/>
      <c r="V391" s="818"/>
      <c r="W391" s="818"/>
      <c r="X391" s="818"/>
      <c r="Y391" s="818"/>
      <c r="Z391" s="834"/>
      <c r="AA391" s="834"/>
      <c r="AB391" s="726">
        <v>1.5</v>
      </c>
      <c r="AC391" s="836"/>
      <c r="AD391" s="693"/>
      <c r="AE391" s="693"/>
      <c r="AF391" s="693"/>
      <c r="AG391" s="693"/>
      <c r="AH391" s="693"/>
      <c r="AI391" s="693"/>
      <c r="AJ391" s="693"/>
      <c r="AK391" s="693"/>
      <c r="AL391" s="694"/>
      <c r="AM391" s="694"/>
      <c r="AN391" s="694"/>
      <c r="AO391" s="694"/>
      <c r="AP391" s="692"/>
      <c r="AQ391" s="692"/>
      <c r="AR391" s="692"/>
      <c r="AS391" s="692"/>
    </row>
    <row r="392" spans="1:45" s="445" customFormat="1" hidden="1" x14ac:dyDescent="0.3">
      <c r="A392" s="196">
        <v>42507</v>
      </c>
      <c r="B392" s="763"/>
      <c r="C392" s="763"/>
      <c r="D392" s="763"/>
      <c r="E392" s="763"/>
      <c r="F392" s="772"/>
      <c r="G392" s="772"/>
      <c r="H392" s="700">
        <v>1.5</v>
      </c>
      <c r="I392" s="773"/>
      <c r="J392" s="786"/>
      <c r="K392" s="786"/>
      <c r="L392" s="786"/>
      <c r="M392" s="786"/>
      <c r="N392" s="795"/>
      <c r="O392" s="795"/>
      <c r="P392" s="795"/>
      <c r="Q392" s="796"/>
      <c r="R392" s="806"/>
      <c r="S392" s="806"/>
      <c r="T392" s="806"/>
      <c r="U392" s="807"/>
      <c r="V392" s="817"/>
      <c r="W392" s="817"/>
      <c r="X392" s="817"/>
      <c r="Y392" s="817"/>
      <c r="Z392" s="833"/>
      <c r="AA392" s="833"/>
      <c r="AB392" s="827"/>
      <c r="AC392" s="828"/>
      <c r="AD392" s="410"/>
      <c r="AE392" s="410"/>
      <c r="AF392" s="410"/>
      <c r="AG392" s="410"/>
      <c r="AH392" s="410"/>
      <c r="AI392" s="410"/>
      <c r="AJ392" s="410"/>
      <c r="AK392" s="410"/>
      <c r="AP392" s="459"/>
      <c r="AQ392" s="459"/>
      <c r="AR392" s="459"/>
      <c r="AS392" s="459"/>
    </row>
    <row r="393" spans="1:45" s="445" customFormat="1" hidden="1" x14ac:dyDescent="0.3">
      <c r="A393" s="196">
        <v>42508</v>
      </c>
      <c r="B393" s="763"/>
      <c r="C393" s="763"/>
      <c r="D393" s="763"/>
      <c r="E393" s="763"/>
      <c r="F393" s="772"/>
      <c r="G393" s="772"/>
      <c r="H393" s="772"/>
      <c r="I393" s="773"/>
      <c r="J393" s="786"/>
      <c r="K393" s="786"/>
      <c r="L393" s="786"/>
      <c r="M393" s="786"/>
      <c r="N393" s="795"/>
      <c r="O393" s="795"/>
      <c r="P393" s="795"/>
      <c r="Q393" s="796"/>
      <c r="R393" s="806"/>
      <c r="S393" s="806"/>
      <c r="T393" s="806"/>
      <c r="U393" s="807"/>
      <c r="V393" s="817"/>
      <c r="W393" s="817"/>
      <c r="X393" s="817"/>
      <c r="Y393" s="817"/>
      <c r="Z393" s="833"/>
      <c r="AA393" s="833"/>
      <c r="AB393" s="827"/>
      <c r="AC393" s="828"/>
      <c r="AD393" s="410"/>
      <c r="AE393" s="410"/>
      <c r="AF393" s="410"/>
      <c r="AG393" s="410"/>
      <c r="AH393" s="410"/>
      <c r="AI393" s="410"/>
      <c r="AJ393" s="410"/>
      <c r="AK393" s="410"/>
      <c r="AP393" s="459"/>
      <c r="AQ393" s="459"/>
      <c r="AR393" s="459"/>
      <c r="AS393" s="459"/>
    </row>
    <row r="394" spans="1:45" s="445" customFormat="1" hidden="1" x14ac:dyDescent="0.3">
      <c r="A394" s="196">
        <v>42509</v>
      </c>
      <c r="B394" s="763"/>
      <c r="C394" s="763"/>
      <c r="D394" s="763"/>
      <c r="E394" s="763"/>
      <c r="F394" s="772"/>
      <c r="G394" s="772"/>
      <c r="H394" s="772"/>
      <c r="I394" s="773"/>
      <c r="J394" s="786"/>
      <c r="K394" s="786"/>
      <c r="L394" s="786"/>
      <c r="M394" s="786"/>
      <c r="N394" s="795"/>
      <c r="O394" s="795"/>
      <c r="P394" s="795"/>
      <c r="Q394" s="796"/>
      <c r="R394" s="806"/>
      <c r="S394" s="806"/>
      <c r="T394" s="806"/>
      <c r="U394" s="807"/>
      <c r="V394" s="817"/>
      <c r="W394" s="817"/>
      <c r="X394" s="817"/>
      <c r="Y394" s="817"/>
      <c r="Z394" s="833"/>
      <c r="AA394" s="833"/>
      <c r="AB394" s="827"/>
      <c r="AC394" s="828"/>
      <c r="AD394" s="410"/>
      <c r="AE394" s="410"/>
      <c r="AF394" s="410"/>
      <c r="AG394" s="410"/>
      <c r="AH394" s="410"/>
      <c r="AI394" s="410"/>
      <c r="AJ394" s="410"/>
      <c r="AK394" s="410"/>
      <c r="AP394" s="459"/>
      <c r="AQ394" s="459"/>
      <c r="AR394" s="459"/>
      <c r="AS394" s="459"/>
    </row>
    <row r="395" spans="1:45" s="445" customFormat="1" hidden="1" x14ac:dyDescent="0.3">
      <c r="A395" s="196">
        <v>42510</v>
      </c>
      <c r="B395" s="763"/>
      <c r="C395" s="763"/>
      <c r="D395" s="763"/>
      <c r="E395" s="763"/>
      <c r="F395" s="772"/>
      <c r="G395" s="772"/>
      <c r="H395" s="772"/>
      <c r="I395" s="773"/>
      <c r="J395" s="786"/>
      <c r="K395" s="786"/>
      <c r="L395" s="786"/>
      <c r="M395" s="786"/>
      <c r="N395" s="795"/>
      <c r="O395" s="795"/>
      <c r="P395" s="795"/>
      <c r="Q395" s="796"/>
      <c r="R395" s="806"/>
      <c r="S395" s="806"/>
      <c r="T395" s="806"/>
      <c r="U395" s="807"/>
      <c r="V395" s="817"/>
      <c r="W395" s="817"/>
      <c r="X395" s="817"/>
      <c r="Y395" s="817"/>
      <c r="Z395" s="833"/>
      <c r="AA395" s="833"/>
      <c r="AB395" s="827"/>
      <c r="AC395" s="828"/>
      <c r="AD395" s="410"/>
      <c r="AE395" s="410"/>
      <c r="AF395" s="410"/>
      <c r="AG395" s="410"/>
      <c r="AH395" s="410"/>
      <c r="AI395" s="410"/>
      <c r="AJ395" s="410"/>
      <c r="AK395" s="410"/>
      <c r="AP395" s="459"/>
      <c r="AQ395" s="459"/>
      <c r="AR395" s="459"/>
      <c r="AS395" s="459"/>
    </row>
    <row r="396" spans="1:45" s="445" customFormat="1" hidden="1" x14ac:dyDescent="0.3">
      <c r="A396" s="691">
        <v>42513</v>
      </c>
      <c r="B396" s="764"/>
      <c r="C396" s="764"/>
      <c r="D396" s="764"/>
      <c r="E396" s="764"/>
      <c r="F396" s="776"/>
      <c r="G396" s="776"/>
      <c r="H396" s="776"/>
      <c r="I396" s="777"/>
      <c r="J396" s="788"/>
      <c r="K396" s="788"/>
      <c r="L396" s="788"/>
      <c r="M396" s="788"/>
      <c r="N396" s="799"/>
      <c r="O396" s="703">
        <v>3.5</v>
      </c>
      <c r="P396" s="799"/>
      <c r="Q396" s="800"/>
      <c r="R396" s="809"/>
      <c r="S396" s="809"/>
      <c r="T396" s="809"/>
      <c r="U396" s="810"/>
      <c r="V396" s="818"/>
      <c r="W396" s="818"/>
      <c r="X396" s="818"/>
      <c r="Y396" s="818"/>
      <c r="Z396" s="834"/>
      <c r="AA396" s="834"/>
      <c r="AB396" s="835"/>
      <c r="AC396" s="836"/>
      <c r="AD396" s="693"/>
      <c r="AE396" s="693"/>
      <c r="AF396" s="693"/>
      <c r="AG396" s="693"/>
      <c r="AH396" s="693"/>
      <c r="AI396" s="693"/>
      <c r="AJ396" s="693"/>
      <c r="AK396" s="693"/>
      <c r="AL396" s="694"/>
      <c r="AM396" s="694"/>
      <c r="AN396" s="694"/>
      <c r="AO396" s="694"/>
      <c r="AP396" s="692"/>
      <c r="AQ396" s="692"/>
      <c r="AR396" s="692"/>
      <c r="AS396" s="692"/>
    </row>
    <row r="397" spans="1:45" s="445" customFormat="1" hidden="1" x14ac:dyDescent="0.3">
      <c r="A397" s="196">
        <v>42514</v>
      </c>
      <c r="B397" s="763"/>
      <c r="C397" s="763"/>
      <c r="D397" s="763"/>
      <c r="E397" s="763"/>
      <c r="F397" s="772"/>
      <c r="G397" s="772"/>
      <c r="H397" s="772"/>
      <c r="I397" s="773"/>
      <c r="J397" s="786"/>
      <c r="K397" s="786"/>
      <c r="L397" s="786"/>
      <c r="M397" s="786"/>
      <c r="N397" s="700">
        <v>8</v>
      </c>
      <c r="O397" s="795"/>
      <c r="P397" s="795"/>
      <c r="Q397" s="796"/>
      <c r="R397" s="806"/>
      <c r="S397" s="806"/>
      <c r="T397" s="806"/>
      <c r="U397" s="807"/>
      <c r="V397" s="817"/>
      <c r="W397" s="817"/>
      <c r="X397" s="817"/>
      <c r="Y397" s="817"/>
      <c r="Z397" s="833"/>
      <c r="AA397" s="833"/>
      <c r="AB397" s="827"/>
      <c r="AC397" s="828"/>
      <c r="AD397" s="410"/>
      <c r="AE397" s="410"/>
      <c r="AF397" s="410"/>
      <c r="AG397" s="410"/>
      <c r="AH397" s="410"/>
      <c r="AI397" s="410"/>
      <c r="AJ397" s="410"/>
      <c r="AK397" s="410"/>
      <c r="AP397" s="459"/>
      <c r="AQ397" s="459"/>
      <c r="AR397" s="459"/>
      <c r="AS397" s="459"/>
    </row>
    <row r="398" spans="1:45" s="445" customFormat="1" hidden="1" x14ac:dyDescent="0.3">
      <c r="A398" s="196">
        <v>42515</v>
      </c>
      <c r="B398" s="763"/>
      <c r="C398" s="763"/>
      <c r="D398" s="763"/>
      <c r="E398" s="763"/>
      <c r="F398" s="772"/>
      <c r="G398" s="772"/>
      <c r="H398" s="772"/>
      <c r="I398" s="773"/>
      <c r="J398" s="786"/>
      <c r="K398" s="786"/>
      <c r="L398" s="786"/>
      <c r="M398" s="786"/>
      <c r="N398" s="700">
        <v>8</v>
      </c>
      <c r="O398" s="795"/>
      <c r="P398" s="795"/>
      <c r="Q398" s="796"/>
      <c r="R398" s="806"/>
      <c r="S398" s="806"/>
      <c r="T398" s="806"/>
      <c r="U398" s="807"/>
      <c r="V398" s="817"/>
      <c r="W398" s="817"/>
      <c r="X398" s="817"/>
      <c r="Y398" s="817"/>
      <c r="Z398" s="833"/>
      <c r="AA398" s="833"/>
      <c r="AB398" s="827"/>
      <c r="AC398" s="828"/>
      <c r="AD398" s="410"/>
      <c r="AE398" s="410"/>
      <c r="AF398" s="410"/>
      <c r="AG398" s="410"/>
      <c r="AH398" s="410"/>
      <c r="AI398" s="410"/>
      <c r="AJ398" s="410"/>
      <c r="AK398" s="410"/>
      <c r="AP398" s="459"/>
      <c r="AQ398" s="459"/>
      <c r="AR398" s="459"/>
      <c r="AS398" s="459"/>
    </row>
    <row r="399" spans="1:45" s="445" customFormat="1" hidden="1" x14ac:dyDescent="0.3">
      <c r="A399" s="196">
        <v>42516</v>
      </c>
      <c r="B399" s="763"/>
      <c r="C399" s="763"/>
      <c r="D399" s="763"/>
      <c r="E399" s="763"/>
      <c r="F399" s="772"/>
      <c r="G399" s="772"/>
      <c r="H399" s="772"/>
      <c r="I399" s="773"/>
      <c r="J399" s="786"/>
      <c r="K399" s="786"/>
      <c r="L399" s="786"/>
      <c r="M399" s="786"/>
      <c r="N399" s="795"/>
      <c r="O399" s="795"/>
      <c r="P399" s="795"/>
      <c r="Q399" s="796"/>
      <c r="R399" s="806"/>
      <c r="S399" s="806"/>
      <c r="T399" s="806"/>
      <c r="U399" s="807"/>
      <c r="V399" s="817"/>
      <c r="W399" s="817"/>
      <c r="X399" s="817"/>
      <c r="Y399" s="817"/>
      <c r="Z399" s="833"/>
      <c r="AA399" s="833"/>
      <c r="AB399" s="827"/>
      <c r="AC399" s="828"/>
      <c r="AD399" s="410"/>
      <c r="AE399" s="410"/>
      <c r="AF399" s="410"/>
      <c r="AG399" s="410"/>
      <c r="AH399" s="410"/>
      <c r="AI399" s="410"/>
      <c r="AJ399" s="410"/>
      <c r="AK399" s="410"/>
      <c r="AP399" s="459"/>
      <c r="AQ399" s="459"/>
      <c r="AR399" s="459"/>
      <c r="AS399" s="459"/>
    </row>
    <row r="400" spans="1:45" s="445" customFormat="1" hidden="1" x14ac:dyDescent="0.3">
      <c r="A400" s="196">
        <v>42517</v>
      </c>
      <c r="B400" s="763"/>
      <c r="C400" s="763"/>
      <c r="D400" s="763"/>
      <c r="E400" s="763"/>
      <c r="F400" s="772"/>
      <c r="G400" s="772"/>
      <c r="H400" s="772"/>
      <c r="I400" s="773"/>
      <c r="J400" s="786"/>
      <c r="K400" s="786"/>
      <c r="L400" s="786"/>
      <c r="M400" s="786"/>
      <c r="N400" s="795"/>
      <c r="O400" s="795"/>
      <c r="P400" s="795"/>
      <c r="Q400" s="796"/>
      <c r="R400" s="806"/>
      <c r="S400" s="806"/>
      <c r="T400" s="806"/>
      <c r="U400" s="807"/>
      <c r="V400" s="817"/>
      <c r="W400" s="817"/>
      <c r="X400" s="817"/>
      <c r="Y400" s="817"/>
      <c r="Z400" s="833"/>
      <c r="AA400" s="833"/>
      <c r="AB400" s="827"/>
      <c r="AC400" s="828"/>
      <c r="AD400" s="410"/>
      <c r="AE400" s="410"/>
      <c r="AF400" s="410"/>
      <c r="AG400" s="410"/>
      <c r="AH400" s="410"/>
      <c r="AI400" s="410"/>
      <c r="AJ400" s="410"/>
      <c r="AK400" s="410"/>
      <c r="AP400" s="700">
        <v>8</v>
      </c>
      <c r="AQ400" s="459"/>
      <c r="AR400" s="459"/>
      <c r="AS400" s="459"/>
    </row>
    <row r="401" spans="1:45" s="445" customFormat="1" hidden="1" x14ac:dyDescent="0.3">
      <c r="A401" s="691">
        <v>42520</v>
      </c>
      <c r="B401" s="764"/>
      <c r="C401" s="764"/>
      <c r="D401" s="764"/>
      <c r="E401" s="764"/>
      <c r="F401" s="776"/>
      <c r="G401" s="776"/>
      <c r="H401" s="776"/>
      <c r="I401" s="777"/>
      <c r="J401" s="788"/>
      <c r="K401" s="788"/>
      <c r="L401" s="788"/>
      <c r="M401" s="788"/>
      <c r="N401" s="799"/>
      <c r="O401" s="799"/>
      <c r="P401" s="799"/>
      <c r="Q401" s="800"/>
      <c r="R401" s="809"/>
      <c r="S401" s="809"/>
      <c r="T401" s="809"/>
      <c r="U401" s="810"/>
      <c r="V401" s="818"/>
      <c r="W401" s="818"/>
      <c r="X401" s="818"/>
      <c r="Y401" s="818"/>
      <c r="Z401" s="834"/>
      <c r="AA401" s="834"/>
      <c r="AB401" s="835"/>
      <c r="AC401" s="836"/>
      <c r="AD401" s="693"/>
      <c r="AE401" s="693"/>
      <c r="AF401" s="693"/>
      <c r="AG401" s="693"/>
      <c r="AH401" s="693"/>
      <c r="AI401" s="693"/>
      <c r="AJ401" s="693"/>
      <c r="AK401" s="693"/>
      <c r="AL401" s="694"/>
      <c r="AM401" s="694"/>
      <c r="AN401" s="694"/>
      <c r="AO401" s="694"/>
      <c r="AP401" s="692"/>
      <c r="AQ401" s="692"/>
      <c r="AR401" s="692"/>
      <c r="AS401" s="692"/>
    </row>
    <row r="402" spans="1:45" s="445" customFormat="1" hidden="1" x14ac:dyDescent="0.3">
      <c r="A402" s="196">
        <v>42521</v>
      </c>
      <c r="B402" s="763"/>
      <c r="C402" s="763"/>
      <c r="D402" s="763"/>
      <c r="E402" s="763"/>
      <c r="F402" s="772"/>
      <c r="G402" s="772"/>
      <c r="H402" s="772"/>
      <c r="I402" s="773"/>
      <c r="J402" s="786"/>
      <c r="K402" s="786"/>
      <c r="L402" s="786"/>
      <c r="M402" s="786"/>
      <c r="N402" s="795"/>
      <c r="O402" s="795"/>
      <c r="P402" s="795"/>
      <c r="Q402" s="796"/>
      <c r="R402" s="806"/>
      <c r="S402" s="806"/>
      <c r="T402" s="806"/>
      <c r="U402" s="807"/>
      <c r="V402" s="817"/>
      <c r="W402" s="817"/>
      <c r="X402" s="817"/>
      <c r="Y402" s="817"/>
      <c r="Z402" s="833"/>
      <c r="AA402" s="833"/>
      <c r="AB402" s="827"/>
      <c r="AC402" s="828"/>
      <c r="AD402" s="410"/>
      <c r="AE402" s="410"/>
      <c r="AF402" s="410"/>
      <c r="AG402" s="410"/>
      <c r="AH402" s="410"/>
      <c r="AI402" s="410"/>
      <c r="AJ402" s="410"/>
      <c r="AK402" s="410"/>
      <c r="AP402" s="459"/>
      <c r="AQ402" s="459"/>
      <c r="AR402" s="459"/>
      <c r="AS402" s="459"/>
    </row>
    <row r="403" spans="1:45" s="445" customFormat="1" hidden="1" x14ac:dyDescent="0.3">
      <c r="A403" s="196">
        <v>42522</v>
      </c>
      <c r="B403" s="763"/>
      <c r="C403" s="763"/>
      <c r="D403" s="763"/>
      <c r="E403" s="763"/>
      <c r="F403" s="772"/>
      <c r="G403" s="772"/>
      <c r="H403" s="772"/>
      <c r="I403" s="773"/>
      <c r="J403" s="786"/>
      <c r="K403" s="786"/>
      <c r="L403" s="786"/>
      <c r="M403" s="786"/>
      <c r="N403" s="700">
        <v>8</v>
      </c>
      <c r="O403" s="795"/>
      <c r="P403" s="795"/>
      <c r="Q403" s="796"/>
      <c r="R403" s="806"/>
      <c r="S403" s="806"/>
      <c r="T403" s="806"/>
      <c r="U403" s="807"/>
      <c r="V403" s="817"/>
      <c r="W403" s="817"/>
      <c r="X403" s="817"/>
      <c r="Y403" s="817"/>
      <c r="Z403" s="833"/>
      <c r="AA403" s="833"/>
      <c r="AB403" s="827"/>
      <c r="AC403" s="828"/>
      <c r="AD403" s="410"/>
      <c r="AE403" s="410"/>
      <c r="AF403" s="410"/>
      <c r="AG403" s="410"/>
      <c r="AH403" s="410"/>
      <c r="AI403" s="410"/>
      <c r="AJ403" s="410"/>
      <c r="AK403" s="410"/>
      <c r="AP403" s="459"/>
      <c r="AQ403" s="459"/>
      <c r="AR403" s="459"/>
      <c r="AS403" s="459"/>
    </row>
    <row r="404" spans="1:45" s="445" customFormat="1" hidden="1" x14ac:dyDescent="0.3">
      <c r="A404" s="196">
        <v>42523</v>
      </c>
      <c r="B404" s="763"/>
      <c r="C404" s="763"/>
      <c r="D404" s="763"/>
      <c r="E404" s="763"/>
      <c r="F404" s="772"/>
      <c r="G404" s="772"/>
      <c r="H404" s="772"/>
      <c r="I404" s="773"/>
      <c r="J404" s="786"/>
      <c r="K404" s="786"/>
      <c r="L404" s="786"/>
      <c r="M404" s="786"/>
      <c r="N404" s="795"/>
      <c r="O404" s="795"/>
      <c r="P404" s="795"/>
      <c r="Q404" s="796"/>
      <c r="R404" s="806"/>
      <c r="S404" s="806"/>
      <c r="T404" s="806"/>
      <c r="U404" s="807"/>
      <c r="V404" s="817"/>
      <c r="W404" s="817"/>
      <c r="X404" s="817"/>
      <c r="Y404" s="817"/>
      <c r="Z404" s="833"/>
      <c r="AA404" s="833"/>
      <c r="AB404" s="827"/>
      <c r="AC404" s="828"/>
      <c r="AD404" s="410"/>
      <c r="AE404" s="410"/>
      <c r="AF404" s="410"/>
      <c r="AG404" s="410"/>
      <c r="AH404" s="410"/>
      <c r="AI404" s="410"/>
      <c r="AJ404" s="410"/>
      <c r="AK404" s="410"/>
      <c r="AP404" s="459"/>
      <c r="AQ404" s="459"/>
      <c r="AR404" s="459"/>
      <c r="AS404" s="459"/>
    </row>
    <row r="405" spans="1:45" s="445" customFormat="1" hidden="1" x14ac:dyDescent="0.3">
      <c r="A405" s="196">
        <v>42524</v>
      </c>
      <c r="B405" s="763"/>
      <c r="C405" s="763"/>
      <c r="D405" s="763"/>
      <c r="E405" s="763"/>
      <c r="F405" s="772"/>
      <c r="G405" s="772"/>
      <c r="H405" s="772"/>
      <c r="I405" s="773"/>
      <c r="J405" s="786"/>
      <c r="K405" s="786"/>
      <c r="L405" s="786"/>
      <c r="M405" s="786"/>
      <c r="N405" s="795"/>
      <c r="O405" s="700">
        <v>3</v>
      </c>
      <c r="P405" s="795"/>
      <c r="Q405" s="796"/>
      <c r="R405" s="806"/>
      <c r="S405" s="806"/>
      <c r="T405" s="806"/>
      <c r="U405" s="807"/>
      <c r="V405" s="817"/>
      <c r="W405" s="817"/>
      <c r="X405" s="817"/>
      <c r="Y405" s="817"/>
      <c r="Z405" s="833"/>
      <c r="AA405" s="833"/>
      <c r="AB405" s="827"/>
      <c r="AC405" s="828"/>
      <c r="AD405" s="410"/>
      <c r="AE405" s="410"/>
      <c r="AF405" s="410"/>
      <c r="AG405" s="410"/>
      <c r="AH405" s="410"/>
      <c r="AI405" s="410"/>
      <c r="AJ405" s="410"/>
      <c r="AK405" s="410"/>
      <c r="AP405" s="459"/>
      <c r="AQ405" s="459"/>
      <c r="AR405" s="459"/>
      <c r="AS405" s="459"/>
    </row>
    <row r="406" spans="1:45" s="445" customFormat="1" hidden="1" x14ac:dyDescent="0.3">
      <c r="A406" s="691">
        <v>42527</v>
      </c>
      <c r="B406" s="764"/>
      <c r="C406" s="764"/>
      <c r="D406" s="764"/>
      <c r="E406" s="764"/>
      <c r="F406" s="776"/>
      <c r="G406" s="776"/>
      <c r="H406" s="776"/>
      <c r="I406" s="777"/>
      <c r="J406" s="788"/>
      <c r="K406" s="788"/>
      <c r="L406" s="788"/>
      <c r="M406" s="788"/>
      <c r="N406" s="799"/>
      <c r="O406" s="799"/>
      <c r="P406" s="799"/>
      <c r="Q406" s="800"/>
      <c r="R406" s="809"/>
      <c r="S406" s="809"/>
      <c r="T406" s="809"/>
      <c r="U406" s="810"/>
      <c r="V406" s="818"/>
      <c r="W406" s="818"/>
      <c r="X406" s="818"/>
      <c r="Y406" s="818"/>
      <c r="Z406" s="834"/>
      <c r="AA406" s="834"/>
      <c r="AB406" s="835"/>
      <c r="AC406" s="836"/>
      <c r="AD406" s="693"/>
      <c r="AE406" s="693"/>
      <c r="AF406" s="693"/>
      <c r="AG406" s="693"/>
      <c r="AH406" s="693"/>
      <c r="AI406" s="693"/>
      <c r="AJ406" s="693"/>
      <c r="AK406" s="693"/>
      <c r="AL406" s="694"/>
      <c r="AM406" s="694"/>
      <c r="AN406" s="694"/>
      <c r="AO406" s="694"/>
      <c r="AP406" s="692"/>
      <c r="AQ406" s="692"/>
      <c r="AR406" s="692"/>
      <c r="AS406" s="692"/>
    </row>
    <row r="407" spans="1:45" s="445" customFormat="1" hidden="1" x14ac:dyDescent="0.3">
      <c r="A407" s="196">
        <v>42528</v>
      </c>
      <c r="B407" s="763"/>
      <c r="C407" s="763"/>
      <c r="D407" s="763"/>
      <c r="E407" s="763"/>
      <c r="F407" s="772"/>
      <c r="G407" s="772"/>
      <c r="H407" s="772"/>
      <c r="I407" s="773"/>
      <c r="J407" s="786"/>
      <c r="K407" s="786"/>
      <c r="L407" s="786"/>
      <c r="M407" s="786"/>
      <c r="N407" s="795"/>
      <c r="O407" s="795"/>
      <c r="P407" s="795"/>
      <c r="Q407" s="796"/>
      <c r="R407" s="806"/>
      <c r="S407" s="806"/>
      <c r="T407" s="806"/>
      <c r="U407" s="807"/>
      <c r="V407" s="817"/>
      <c r="W407" s="700">
        <v>5</v>
      </c>
      <c r="X407" s="817"/>
      <c r="Y407" s="817"/>
      <c r="Z407" s="833"/>
      <c r="AA407" s="833"/>
      <c r="AB407" s="827"/>
      <c r="AC407" s="828"/>
      <c r="AD407" s="410"/>
      <c r="AE407" s="410"/>
      <c r="AF407" s="410"/>
      <c r="AG407" s="410"/>
      <c r="AH407" s="410"/>
      <c r="AI407" s="410"/>
      <c r="AJ407" s="410"/>
      <c r="AK407" s="410"/>
      <c r="AP407" s="459"/>
      <c r="AQ407" s="459"/>
      <c r="AR407" s="459"/>
      <c r="AS407" s="459"/>
    </row>
    <row r="408" spans="1:45" s="445" customFormat="1" hidden="1" x14ac:dyDescent="0.3">
      <c r="A408" s="196">
        <v>42529</v>
      </c>
      <c r="B408" s="763"/>
      <c r="C408" s="763"/>
      <c r="D408" s="763"/>
      <c r="E408" s="763"/>
      <c r="F408" s="772"/>
      <c r="G408" s="772"/>
      <c r="H408" s="772"/>
      <c r="I408" s="773"/>
      <c r="J408" s="786"/>
      <c r="K408" s="786"/>
      <c r="L408" s="786"/>
      <c r="M408" s="786"/>
      <c r="N408" s="795"/>
      <c r="O408" s="795"/>
      <c r="P408" s="795"/>
      <c r="Q408" s="796"/>
      <c r="R408" s="806"/>
      <c r="S408" s="806"/>
      <c r="T408" s="806"/>
      <c r="U408" s="807"/>
      <c r="V408" s="817"/>
      <c r="W408" s="817"/>
      <c r="X408" s="817"/>
      <c r="Y408" s="817"/>
      <c r="Z408" s="833"/>
      <c r="AA408" s="833"/>
      <c r="AB408" s="827"/>
      <c r="AC408" s="828"/>
      <c r="AD408" s="410"/>
      <c r="AE408" s="410"/>
      <c r="AF408" s="410"/>
      <c r="AG408" s="410"/>
      <c r="AH408" s="410"/>
      <c r="AI408" s="410"/>
      <c r="AJ408" s="410"/>
      <c r="AK408" s="410"/>
      <c r="AP408" s="459"/>
      <c r="AQ408" s="459"/>
      <c r="AR408" s="459"/>
      <c r="AS408" s="459"/>
    </row>
    <row r="409" spans="1:45" s="445" customFormat="1" hidden="1" x14ac:dyDescent="0.3">
      <c r="A409" s="196">
        <v>42530</v>
      </c>
      <c r="B409" s="763"/>
      <c r="C409" s="763"/>
      <c r="D409" s="763"/>
      <c r="E409" s="763"/>
      <c r="F409" s="772"/>
      <c r="G409" s="772"/>
      <c r="H409" s="772"/>
      <c r="I409" s="773"/>
      <c r="J409" s="786"/>
      <c r="K409" s="786"/>
      <c r="L409" s="786"/>
      <c r="M409" s="786"/>
      <c r="N409" s="795"/>
      <c r="O409" s="795"/>
      <c r="P409" s="795"/>
      <c r="Q409" s="796"/>
      <c r="R409" s="806"/>
      <c r="S409" s="806"/>
      <c r="T409" s="806"/>
      <c r="U409" s="807"/>
      <c r="V409" s="817"/>
      <c r="W409" s="817"/>
      <c r="X409" s="817"/>
      <c r="Y409" s="817"/>
      <c r="Z409" s="833"/>
      <c r="AA409" s="833"/>
      <c r="AB409" s="827"/>
      <c r="AC409" s="828"/>
      <c r="AD409" s="410"/>
      <c r="AE409" s="410"/>
      <c r="AF409" s="410"/>
      <c r="AG409" s="410"/>
      <c r="AH409" s="410"/>
      <c r="AI409" s="410"/>
      <c r="AJ409" s="410"/>
      <c r="AK409" s="410"/>
      <c r="AP409" s="459"/>
      <c r="AQ409" s="459"/>
      <c r="AR409" s="459"/>
      <c r="AS409" s="459"/>
    </row>
    <row r="410" spans="1:45" s="445" customFormat="1" hidden="1" x14ac:dyDescent="0.3">
      <c r="A410" s="196">
        <v>42531</v>
      </c>
      <c r="B410" s="763"/>
      <c r="C410" s="763"/>
      <c r="D410" s="763"/>
      <c r="E410" s="763"/>
      <c r="F410" s="772"/>
      <c r="G410" s="772"/>
      <c r="H410" s="772"/>
      <c r="I410" s="709">
        <v>8</v>
      </c>
      <c r="J410" s="786"/>
      <c r="K410" s="786"/>
      <c r="L410" s="786"/>
      <c r="M410" s="786"/>
      <c r="N410" s="795"/>
      <c r="O410" s="795"/>
      <c r="P410" s="795"/>
      <c r="Q410" s="796"/>
      <c r="R410" s="806"/>
      <c r="S410" s="806"/>
      <c r="T410" s="806"/>
      <c r="U410" s="807"/>
      <c r="V410" s="817"/>
      <c r="W410" s="817"/>
      <c r="X410" s="817"/>
      <c r="Y410" s="817"/>
      <c r="Z410" s="833"/>
      <c r="AA410" s="833"/>
      <c r="AB410" s="827"/>
      <c r="AC410" s="828"/>
      <c r="AD410" s="410"/>
      <c r="AE410" s="410"/>
      <c r="AF410" s="410"/>
      <c r="AG410" s="410"/>
      <c r="AH410" s="410"/>
      <c r="AI410" s="410"/>
      <c r="AJ410" s="410"/>
      <c r="AK410" s="410"/>
      <c r="AP410" s="459"/>
      <c r="AQ410" s="459"/>
      <c r="AR410" s="459"/>
      <c r="AS410" s="459"/>
    </row>
    <row r="411" spans="1:45" s="445" customFormat="1" hidden="1" x14ac:dyDescent="0.3">
      <c r="A411" s="691">
        <v>42534</v>
      </c>
      <c r="B411" s="764"/>
      <c r="C411" s="764"/>
      <c r="D411" s="764"/>
      <c r="E411" s="764"/>
      <c r="F411" s="776"/>
      <c r="G411" s="776"/>
      <c r="H411" s="776"/>
      <c r="I411" s="777"/>
      <c r="J411" s="788"/>
      <c r="K411" s="788"/>
      <c r="L411" s="788"/>
      <c r="M411" s="788"/>
      <c r="N411" s="799"/>
      <c r="O411" s="799"/>
      <c r="P411" s="799"/>
      <c r="Q411" s="800"/>
      <c r="R411" s="809"/>
      <c r="S411" s="809"/>
      <c r="T411" s="809"/>
      <c r="U411" s="810"/>
      <c r="V411" s="818"/>
      <c r="W411" s="818"/>
      <c r="X411" s="818"/>
      <c r="Y411" s="818"/>
      <c r="Z411" s="834"/>
      <c r="AA411" s="834"/>
      <c r="AB411" s="835"/>
      <c r="AC411" s="836"/>
      <c r="AD411" s="693"/>
      <c r="AE411" s="693"/>
      <c r="AF411" s="693"/>
      <c r="AG411" s="693"/>
      <c r="AH411" s="693"/>
      <c r="AI411" s="693"/>
      <c r="AJ411" s="693"/>
      <c r="AK411" s="693"/>
      <c r="AL411" s="694"/>
      <c r="AM411" s="694"/>
      <c r="AN411" s="694"/>
      <c r="AO411" s="694"/>
      <c r="AP411" s="692"/>
      <c r="AQ411" s="692"/>
      <c r="AR411" s="692"/>
      <c r="AS411" s="692"/>
    </row>
    <row r="412" spans="1:45" s="445" customFormat="1" hidden="1" x14ac:dyDescent="0.3">
      <c r="A412" s="196">
        <v>42535</v>
      </c>
      <c r="B412" s="763"/>
      <c r="C412" s="763"/>
      <c r="D412" s="763"/>
      <c r="E412" s="763"/>
      <c r="F412" s="772"/>
      <c r="G412" s="772"/>
      <c r="H412" s="772"/>
      <c r="I412" s="773"/>
      <c r="J412" s="786"/>
      <c r="K412" s="786"/>
      <c r="L412" s="786"/>
      <c r="M412" s="786"/>
      <c r="N412" s="795"/>
      <c r="O412" s="795"/>
      <c r="P412" s="795"/>
      <c r="Q412" s="796"/>
      <c r="R412" s="806"/>
      <c r="S412" s="806"/>
      <c r="T412" s="806"/>
      <c r="U412" s="807"/>
      <c r="V412" s="817"/>
      <c r="W412" s="700">
        <v>1.5</v>
      </c>
      <c r="X412" s="817"/>
      <c r="Y412" s="817"/>
      <c r="Z412" s="833"/>
      <c r="AA412" s="833"/>
      <c r="AB412" s="827"/>
      <c r="AC412" s="828"/>
      <c r="AD412" s="410"/>
      <c r="AE412" s="410"/>
      <c r="AF412" s="410"/>
      <c r="AG412" s="410"/>
      <c r="AH412" s="410"/>
      <c r="AI412" s="410"/>
      <c r="AJ412" s="410"/>
      <c r="AK412" s="410"/>
      <c r="AP412" s="459"/>
      <c r="AQ412" s="459"/>
      <c r="AR412" s="459"/>
      <c r="AS412" s="459"/>
    </row>
    <row r="413" spans="1:45" s="445" customFormat="1" hidden="1" x14ac:dyDescent="0.3">
      <c r="A413" s="196">
        <v>42536</v>
      </c>
      <c r="B413" s="763"/>
      <c r="C413" s="763"/>
      <c r="D413" s="763"/>
      <c r="E413" s="763"/>
      <c r="F413" s="772"/>
      <c r="G413" s="772"/>
      <c r="H413" s="772"/>
      <c r="I413" s="773"/>
      <c r="J413" s="786"/>
      <c r="K413" s="786"/>
      <c r="L413" s="786"/>
      <c r="M413" s="786"/>
      <c r="N413" s="795"/>
      <c r="O413" s="795"/>
      <c r="P413" s="795"/>
      <c r="Q413" s="796"/>
      <c r="R413" s="806"/>
      <c r="S413" s="806"/>
      <c r="T413" s="806"/>
      <c r="U413" s="807"/>
      <c r="V413" s="817"/>
      <c r="W413" s="817"/>
      <c r="X413" s="817"/>
      <c r="Y413" s="817"/>
      <c r="Z413" s="833"/>
      <c r="AA413" s="833"/>
      <c r="AB413" s="827"/>
      <c r="AC413" s="828"/>
      <c r="AD413" s="410"/>
      <c r="AE413" s="410"/>
      <c r="AF413" s="410"/>
      <c r="AG413" s="410"/>
      <c r="AH413" s="410"/>
      <c r="AI413" s="410"/>
      <c r="AJ413" s="410"/>
      <c r="AK413" s="410"/>
      <c r="AP413" s="459"/>
      <c r="AQ413" s="459"/>
      <c r="AR413" s="700">
        <v>1</v>
      </c>
      <c r="AS413" s="459"/>
    </row>
    <row r="414" spans="1:45" s="445" customFormat="1" hidden="1" x14ac:dyDescent="0.3">
      <c r="A414" s="196">
        <v>42537</v>
      </c>
      <c r="B414" s="763"/>
      <c r="C414" s="763"/>
      <c r="D414" s="763"/>
      <c r="E414" s="763"/>
      <c r="F414" s="772"/>
      <c r="G414" s="772"/>
      <c r="H414" s="772"/>
      <c r="I414" s="773"/>
      <c r="J414" s="786"/>
      <c r="K414" s="786"/>
      <c r="L414" s="786"/>
      <c r="M414" s="786"/>
      <c r="N414" s="795"/>
      <c r="O414" s="795"/>
      <c r="P414" s="795"/>
      <c r="Q414" s="796"/>
      <c r="R414" s="806"/>
      <c r="S414" s="806"/>
      <c r="T414" s="806"/>
      <c r="U414" s="807"/>
      <c r="V414" s="817"/>
      <c r="W414" s="817"/>
      <c r="X414" s="817"/>
      <c r="Y414" s="817"/>
      <c r="Z414" s="833"/>
      <c r="AA414" s="833"/>
      <c r="AB414" s="827"/>
      <c r="AC414" s="828"/>
      <c r="AD414" s="410"/>
      <c r="AE414" s="410"/>
      <c r="AF414" s="410"/>
      <c r="AG414" s="410"/>
      <c r="AH414" s="410"/>
      <c r="AI414" s="410"/>
      <c r="AJ414" s="410"/>
      <c r="AK414" s="410"/>
      <c r="AP414" s="459"/>
      <c r="AQ414" s="459"/>
      <c r="AR414" s="459"/>
      <c r="AS414" s="459"/>
    </row>
    <row r="415" spans="1:45" s="445" customFormat="1" hidden="1" x14ac:dyDescent="0.3">
      <c r="A415" s="196">
        <v>42538</v>
      </c>
      <c r="B415" s="763"/>
      <c r="C415" s="763"/>
      <c r="D415" s="763"/>
      <c r="E415" s="763"/>
      <c r="F415" s="772"/>
      <c r="G415" s="772"/>
      <c r="H415" s="772"/>
      <c r="I415" s="773"/>
      <c r="J415" s="786"/>
      <c r="K415" s="786"/>
      <c r="L415" s="786"/>
      <c r="M415" s="786"/>
      <c r="N415" s="795"/>
      <c r="O415" s="795"/>
      <c r="P415" s="795"/>
      <c r="Q415" s="796"/>
      <c r="R415" s="806"/>
      <c r="S415" s="806"/>
      <c r="T415" s="806"/>
      <c r="U415" s="807"/>
      <c r="V415" s="817"/>
      <c r="W415" s="817"/>
      <c r="X415" s="817"/>
      <c r="Y415" s="817"/>
      <c r="Z415" s="833"/>
      <c r="AA415" s="833"/>
      <c r="AB415" s="827"/>
      <c r="AC415" s="828"/>
      <c r="AD415" s="410"/>
      <c r="AE415" s="410"/>
      <c r="AF415" s="410"/>
      <c r="AG415" s="410"/>
      <c r="AH415" s="410"/>
      <c r="AI415" s="410"/>
      <c r="AJ415" s="410"/>
      <c r="AK415" s="410"/>
      <c r="AP415" s="459"/>
      <c r="AQ415" s="459"/>
      <c r="AR415" s="459"/>
      <c r="AS415" s="459"/>
    </row>
    <row r="416" spans="1:45" s="445" customFormat="1" hidden="1" x14ac:dyDescent="0.3">
      <c r="A416" s="691">
        <v>42541</v>
      </c>
      <c r="B416" s="764"/>
      <c r="C416" s="764"/>
      <c r="D416" s="764"/>
      <c r="E416" s="764"/>
      <c r="F416" s="776"/>
      <c r="G416" s="776"/>
      <c r="H416" s="776"/>
      <c r="I416" s="777"/>
      <c r="J416" s="788"/>
      <c r="K416" s="788"/>
      <c r="L416" s="788"/>
      <c r="M416" s="788"/>
      <c r="N416" s="799"/>
      <c r="O416" s="799"/>
      <c r="P416" s="799"/>
      <c r="Q416" s="800"/>
      <c r="R416" s="809"/>
      <c r="S416" s="809"/>
      <c r="T416" s="809"/>
      <c r="U416" s="810"/>
      <c r="V416" s="818"/>
      <c r="W416" s="818"/>
      <c r="X416" s="818"/>
      <c r="Y416" s="818"/>
      <c r="Z416" s="834"/>
      <c r="AA416" s="834"/>
      <c r="AB416" s="835"/>
      <c r="AC416" s="836"/>
      <c r="AD416" s="693"/>
      <c r="AE416" s="693"/>
      <c r="AF416" s="693"/>
      <c r="AG416" s="693"/>
      <c r="AH416" s="693"/>
      <c r="AI416" s="693"/>
      <c r="AJ416" s="693"/>
      <c r="AK416" s="693"/>
      <c r="AL416" s="694"/>
      <c r="AM416" s="694"/>
      <c r="AN416" s="694"/>
      <c r="AO416" s="694"/>
      <c r="AP416" s="692"/>
      <c r="AQ416" s="692"/>
      <c r="AR416" s="692"/>
      <c r="AS416" s="692"/>
    </row>
    <row r="417" spans="1:45" s="445" customFormat="1" hidden="1" x14ac:dyDescent="0.3">
      <c r="A417" s="196">
        <v>42542</v>
      </c>
      <c r="B417" s="763"/>
      <c r="C417" s="763"/>
      <c r="D417" s="763"/>
      <c r="E417" s="763"/>
      <c r="F417" s="772"/>
      <c r="G417" s="772"/>
      <c r="H417" s="772"/>
      <c r="I417" s="773"/>
      <c r="J417" s="786"/>
      <c r="K417" s="786"/>
      <c r="L417" s="786"/>
      <c r="M417" s="786"/>
      <c r="N417" s="795"/>
      <c r="O417" s="795"/>
      <c r="P417" s="795"/>
      <c r="Q417" s="796"/>
      <c r="R417" s="806"/>
      <c r="S417" s="806"/>
      <c r="T417" s="806"/>
      <c r="U417" s="807"/>
      <c r="V417" s="817"/>
      <c r="W417" s="817"/>
      <c r="X417" s="817"/>
      <c r="Y417" s="817"/>
      <c r="Z417" s="833"/>
      <c r="AA417" s="833"/>
      <c r="AB417" s="827"/>
      <c r="AC417" s="828"/>
      <c r="AD417" s="410"/>
      <c r="AE417" s="410"/>
      <c r="AF417" s="410"/>
      <c r="AG417" s="410"/>
      <c r="AH417" s="410"/>
      <c r="AI417" s="410"/>
      <c r="AJ417" s="410"/>
      <c r="AK417" s="410"/>
      <c r="AP417" s="459"/>
      <c r="AQ417" s="459"/>
      <c r="AR417" s="459"/>
      <c r="AS417" s="459"/>
    </row>
    <row r="418" spans="1:45" s="445" customFormat="1" hidden="1" x14ac:dyDescent="0.3">
      <c r="A418" s="196">
        <v>42543</v>
      </c>
      <c r="B418" s="763"/>
      <c r="C418" s="763"/>
      <c r="D418" s="763"/>
      <c r="E418" s="763"/>
      <c r="F418" s="772"/>
      <c r="G418" s="772"/>
      <c r="H418" s="772"/>
      <c r="I418" s="773"/>
      <c r="J418" s="786"/>
      <c r="K418" s="786"/>
      <c r="L418" s="786"/>
      <c r="M418" s="786"/>
      <c r="N418" s="795"/>
      <c r="O418" s="795"/>
      <c r="P418" s="795"/>
      <c r="Q418" s="796"/>
      <c r="R418" s="806"/>
      <c r="S418" s="806"/>
      <c r="T418" s="806"/>
      <c r="U418" s="807"/>
      <c r="V418" s="817"/>
      <c r="W418" s="817"/>
      <c r="X418" s="817"/>
      <c r="Y418" s="817"/>
      <c r="Z418" s="833"/>
      <c r="AA418" s="833"/>
      <c r="AB418" s="827"/>
      <c r="AC418" s="828"/>
      <c r="AD418" s="410"/>
      <c r="AE418" s="410"/>
      <c r="AF418" s="410"/>
      <c r="AG418" s="410"/>
      <c r="AH418" s="410"/>
      <c r="AI418" s="410"/>
      <c r="AJ418" s="410"/>
      <c r="AK418" s="410"/>
      <c r="AP418" s="459"/>
      <c r="AQ418" s="459"/>
      <c r="AR418" s="459"/>
      <c r="AS418" s="459"/>
    </row>
    <row r="419" spans="1:45" s="445" customFormat="1" hidden="1" x14ac:dyDescent="0.3">
      <c r="A419" s="695">
        <v>42544</v>
      </c>
      <c r="B419" s="767"/>
      <c r="C419" s="613">
        <v>4</v>
      </c>
      <c r="D419" s="767"/>
      <c r="E419" s="767"/>
      <c r="F419" s="782"/>
      <c r="G419" s="782"/>
      <c r="H419" s="782"/>
      <c r="I419" s="783"/>
      <c r="J419" s="497"/>
      <c r="K419" s="497"/>
      <c r="L419" s="497"/>
      <c r="M419" s="497"/>
      <c r="N419" s="803"/>
      <c r="O419" s="803"/>
      <c r="P419" s="803"/>
      <c r="Q419" s="804"/>
      <c r="R419" s="813"/>
      <c r="S419" s="813"/>
      <c r="T419" s="813"/>
      <c r="U419" s="814"/>
      <c r="V419" s="821"/>
      <c r="W419" s="821"/>
      <c r="X419" s="821"/>
      <c r="Y419" s="821"/>
      <c r="Z419" s="841"/>
      <c r="AA419" s="841"/>
      <c r="AB419" s="842"/>
      <c r="AC419" s="828"/>
      <c r="AD419" s="696"/>
      <c r="AE419" s="696"/>
      <c r="AF419" s="696"/>
      <c r="AG419" s="696"/>
      <c r="AH419" s="696"/>
      <c r="AI419" s="696"/>
      <c r="AJ419" s="696"/>
      <c r="AK419" s="696"/>
      <c r="AL419" s="499"/>
      <c r="AM419" s="499"/>
      <c r="AN419" s="499"/>
      <c r="AO419" s="499"/>
      <c r="AP419" s="376"/>
      <c r="AQ419" s="376"/>
      <c r="AR419" s="376"/>
      <c r="AS419" s="376"/>
    </row>
    <row r="420" spans="1:45" s="445" customFormat="1" hidden="1" x14ac:dyDescent="0.3">
      <c r="A420" s="196">
        <v>42545</v>
      </c>
      <c r="B420" s="763"/>
      <c r="C420" s="763"/>
      <c r="D420" s="763"/>
      <c r="E420" s="763"/>
      <c r="F420" s="772"/>
      <c r="G420" s="772"/>
      <c r="H420" s="772"/>
      <c r="I420" s="773"/>
      <c r="J420" s="786"/>
      <c r="K420" s="786"/>
      <c r="L420" s="786"/>
      <c r="M420" s="786"/>
      <c r="N420" s="795"/>
      <c r="O420" s="795"/>
      <c r="P420" s="795"/>
      <c r="Q420" s="796"/>
      <c r="R420" s="806"/>
      <c r="S420" s="806"/>
      <c r="T420" s="806"/>
      <c r="U420" s="807"/>
      <c r="V420" s="817"/>
      <c r="W420" s="817"/>
      <c r="X420" s="817"/>
      <c r="Y420" s="817"/>
      <c r="Z420" s="833"/>
      <c r="AA420" s="833"/>
      <c r="AB420" s="827"/>
      <c r="AC420" s="828"/>
      <c r="AD420" s="410"/>
      <c r="AE420" s="410"/>
      <c r="AF420" s="410"/>
      <c r="AG420" s="410"/>
      <c r="AH420" s="410"/>
      <c r="AI420" s="410"/>
      <c r="AJ420" s="410"/>
      <c r="AK420" s="410"/>
      <c r="AP420" s="700">
        <v>8</v>
      </c>
      <c r="AQ420" s="459"/>
      <c r="AR420" s="459"/>
      <c r="AS420" s="459"/>
    </row>
    <row r="421" spans="1:45" s="445" customFormat="1" hidden="1" x14ac:dyDescent="0.3">
      <c r="A421" s="691">
        <v>42548</v>
      </c>
      <c r="B421" s="764"/>
      <c r="C421" s="764"/>
      <c r="D421" s="764"/>
      <c r="E421" s="764"/>
      <c r="F421" s="776"/>
      <c r="G421" s="776"/>
      <c r="H421" s="776"/>
      <c r="I421" s="777"/>
      <c r="J421" s="788"/>
      <c r="K421" s="788"/>
      <c r="L421" s="788"/>
      <c r="M421" s="788"/>
      <c r="N421" s="799"/>
      <c r="O421" s="799"/>
      <c r="P421" s="799"/>
      <c r="Q421" s="800"/>
      <c r="R421" s="809"/>
      <c r="S421" s="809"/>
      <c r="T421" s="809"/>
      <c r="U421" s="810"/>
      <c r="V421" s="818"/>
      <c r="W421" s="818"/>
      <c r="X421" s="818"/>
      <c r="Y421" s="818"/>
      <c r="Z421" s="834"/>
      <c r="AA421" s="834"/>
      <c r="AB421" s="835"/>
      <c r="AC421" s="836"/>
      <c r="AD421" s="693"/>
      <c r="AE421" s="693"/>
      <c r="AF421" s="693"/>
      <c r="AG421" s="693"/>
      <c r="AH421" s="693"/>
      <c r="AI421" s="693"/>
      <c r="AJ421" s="693"/>
      <c r="AK421" s="693"/>
      <c r="AL421" s="694"/>
      <c r="AM421" s="694"/>
      <c r="AN421" s="694"/>
      <c r="AO421" s="694"/>
      <c r="AP421" s="692"/>
      <c r="AQ421" s="692"/>
      <c r="AR421" s="692"/>
      <c r="AS421" s="692"/>
    </row>
    <row r="422" spans="1:45" s="445" customFormat="1" hidden="1" x14ac:dyDescent="0.3">
      <c r="A422" s="196">
        <v>42549</v>
      </c>
      <c r="B422" s="763"/>
      <c r="C422" s="763"/>
      <c r="D422" s="763"/>
      <c r="E422" s="763"/>
      <c r="F422" s="772"/>
      <c r="G422" s="772"/>
      <c r="H422" s="772"/>
      <c r="I422" s="773"/>
      <c r="J422" s="786"/>
      <c r="K422" s="786"/>
      <c r="L422" s="786"/>
      <c r="M422" s="786"/>
      <c r="N422" s="795"/>
      <c r="O422" s="795"/>
      <c r="P422" s="795"/>
      <c r="Q422" s="796"/>
      <c r="R422" s="806"/>
      <c r="S422" s="806"/>
      <c r="T422" s="806"/>
      <c r="U422" s="807"/>
      <c r="V422" s="817"/>
      <c r="W422" s="817"/>
      <c r="X422" s="817"/>
      <c r="Y422" s="817"/>
      <c r="Z422" s="833"/>
      <c r="AA422" s="833"/>
      <c r="AB422" s="827"/>
      <c r="AC422" s="828"/>
      <c r="AD422" s="410"/>
      <c r="AE422" s="410"/>
      <c r="AF422" s="410"/>
      <c r="AG422" s="410"/>
      <c r="AH422" s="410"/>
      <c r="AI422" s="410"/>
      <c r="AJ422" s="410"/>
      <c r="AK422" s="410"/>
      <c r="AP422" s="459"/>
      <c r="AQ422" s="459"/>
      <c r="AR422" s="459"/>
      <c r="AS422" s="459"/>
    </row>
    <row r="423" spans="1:45" s="445" customFormat="1" hidden="1" x14ac:dyDescent="0.3">
      <c r="A423" s="196">
        <v>42550</v>
      </c>
      <c r="B423" s="763"/>
      <c r="C423" s="763"/>
      <c r="D423" s="763"/>
      <c r="E423" s="763"/>
      <c r="F423" s="772"/>
      <c r="G423" s="772"/>
      <c r="H423" s="772"/>
      <c r="I423" s="773"/>
      <c r="J423" s="786"/>
      <c r="K423" s="786"/>
      <c r="L423" s="786"/>
      <c r="M423" s="786"/>
      <c r="N423" s="795"/>
      <c r="O423" s="795"/>
      <c r="P423" s="795"/>
      <c r="Q423" s="796"/>
      <c r="R423" s="806"/>
      <c r="S423" s="806"/>
      <c r="T423" s="806"/>
      <c r="U423" s="807"/>
      <c r="V423" s="817"/>
      <c r="W423" s="817"/>
      <c r="X423" s="817"/>
      <c r="Y423" s="817"/>
      <c r="Z423" s="833"/>
      <c r="AA423" s="833"/>
      <c r="AB423" s="827"/>
      <c r="AC423" s="828"/>
      <c r="AD423" s="410"/>
      <c r="AE423" s="410"/>
      <c r="AF423" s="410"/>
      <c r="AG423" s="410"/>
      <c r="AH423" s="410"/>
      <c r="AI423" s="410"/>
      <c r="AJ423" s="410"/>
      <c r="AK423" s="410"/>
      <c r="AP423" s="459"/>
      <c r="AQ423" s="459"/>
      <c r="AR423" s="459"/>
      <c r="AS423" s="459"/>
    </row>
    <row r="424" spans="1:45" s="445" customFormat="1" ht="13.5" hidden="1" thickBot="1" x14ac:dyDescent="0.35">
      <c r="A424" s="196">
        <v>42551</v>
      </c>
      <c r="B424" s="763"/>
      <c r="C424" s="763"/>
      <c r="D424" s="763"/>
      <c r="E424" s="763"/>
      <c r="F424" s="772"/>
      <c r="G424" s="772"/>
      <c r="H424" s="772"/>
      <c r="I424" s="773"/>
      <c r="J424" s="786"/>
      <c r="K424" s="786"/>
      <c r="L424" s="786"/>
      <c r="M424" s="786"/>
      <c r="N424" s="795"/>
      <c r="O424" s="795"/>
      <c r="P424" s="795"/>
      <c r="Q424" s="796"/>
      <c r="R424" s="806"/>
      <c r="S424" s="806"/>
      <c r="T424" s="806"/>
      <c r="U424" s="807"/>
      <c r="V424" s="817"/>
      <c r="W424" s="817"/>
      <c r="X424" s="817"/>
      <c r="Y424" s="700">
        <v>4</v>
      </c>
      <c r="Z424" s="833"/>
      <c r="AA424" s="833"/>
      <c r="AB424" s="827"/>
      <c r="AC424" s="828"/>
      <c r="AD424" s="410"/>
      <c r="AE424" s="410"/>
      <c r="AF424" s="410"/>
      <c r="AG424" s="410"/>
      <c r="AH424" s="410"/>
      <c r="AI424" s="410"/>
      <c r="AJ424" s="410"/>
      <c r="AK424" s="410"/>
      <c r="AP424" s="459"/>
      <c r="AQ424" s="459"/>
      <c r="AR424" s="459"/>
      <c r="AS424" s="459"/>
    </row>
    <row r="425" spans="1:45" s="445" customFormat="1" hidden="1" x14ac:dyDescent="0.3">
      <c r="A425" s="527" t="s">
        <v>93</v>
      </c>
      <c r="B425" s="765">
        <f t="shared" ref="B425:AO425" si="42">COUNT(B360:B424)</f>
        <v>0</v>
      </c>
      <c r="C425" s="765">
        <f t="shared" si="42"/>
        <v>1</v>
      </c>
      <c r="D425" s="765">
        <f t="shared" si="42"/>
        <v>0</v>
      </c>
      <c r="E425" s="765">
        <f t="shared" si="42"/>
        <v>0</v>
      </c>
      <c r="F425" s="778">
        <f t="shared" si="42"/>
        <v>0</v>
      </c>
      <c r="G425" s="778">
        <f t="shared" si="42"/>
        <v>1</v>
      </c>
      <c r="H425" s="778">
        <f t="shared" si="42"/>
        <v>2</v>
      </c>
      <c r="I425" s="778">
        <f t="shared" si="42"/>
        <v>2</v>
      </c>
      <c r="J425" s="789">
        <f t="shared" si="42"/>
        <v>0</v>
      </c>
      <c r="K425" s="789">
        <f t="shared" si="42"/>
        <v>0</v>
      </c>
      <c r="L425" s="789">
        <f t="shared" si="42"/>
        <v>0</v>
      </c>
      <c r="M425" s="789">
        <f t="shared" si="42"/>
        <v>1</v>
      </c>
      <c r="N425" s="801">
        <f t="shared" si="42"/>
        <v>3</v>
      </c>
      <c r="O425" s="801">
        <f t="shared" si="42"/>
        <v>2</v>
      </c>
      <c r="P425" s="801">
        <f t="shared" si="42"/>
        <v>0</v>
      </c>
      <c r="Q425" s="801">
        <f t="shared" si="42"/>
        <v>0</v>
      </c>
      <c r="R425" s="811">
        <f>COUNT(R360:R424)</f>
        <v>0</v>
      </c>
      <c r="S425" s="811">
        <f>COUNT(S360:S424)</f>
        <v>0</v>
      </c>
      <c r="T425" s="811">
        <f>COUNT(T360:T424)</f>
        <v>0</v>
      </c>
      <c r="U425" s="811">
        <f>COUNT(U360:U424)</f>
        <v>0</v>
      </c>
      <c r="V425" s="819">
        <f t="shared" si="42"/>
        <v>0</v>
      </c>
      <c r="W425" s="819">
        <f t="shared" si="42"/>
        <v>3</v>
      </c>
      <c r="X425" s="819">
        <f t="shared" si="42"/>
        <v>0</v>
      </c>
      <c r="Y425" s="819">
        <f t="shared" si="42"/>
        <v>2</v>
      </c>
      <c r="Z425" s="516">
        <f>COUNT(Z360:Z424)</f>
        <v>0</v>
      </c>
      <c r="AA425" s="516">
        <f>COUNT(AA360:AA424)</f>
        <v>0</v>
      </c>
      <c r="AB425" s="724">
        <f>COUNT(AB360:AB424)</f>
        <v>1</v>
      </c>
      <c r="AC425" s="528">
        <f>COUNT(AC360:AC424)</f>
        <v>0</v>
      </c>
      <c r="AD425" s="516">
        <f t="shared" si="42"/>
        <v>0</v>
      </c>
      <c r="AE425" s="516">
        <f t="shared" si="42"/>
        <v>0</v>
      </c>
      <c r="AF425" s="516">
        <f t="shared" si="42"/>
        <v>0</v>
      </c>
      <c r="AG425" s="516">
        <f t="shared" si="42"/>
        <v>0</v>
      </c>
      <c r="AH425" s="516">
        <f t="shared" si="42"/>
        <v>0</v>
      </c>
      <c r="AI425" s="516">
        <f t="shared" si="42"/>
        <v>0</v>
      </c>
      <c r="AJ425" s="516">
        <f t="shared" si="42"/>
        <v>0</v>
      </c>
      <c r="AK425" s="516">
        <f t="shared" si="42"/>
        <v>0</v>
      </c>
      <c r="AL425" s="516">
        <f t="shared" si="42"/>
        <v>0</v>
      </c>
      <c r="AM425" s="516">
        <f t="shared" si="42"/>
        <v>0</v>
      </c>
      <c r="AN425" s="516">
        <f t="shared" si="42"/>
        <v>0</v>
      </c>
      <c r="AO425" s="516">
        <f t="shared" si="42"/>
        <v>0</v>
      </c>
      <c r="AP425" s="516">
        <f>COUNT(AP360:AP424)</f>
        <v>3</v>
      </c>
      <c r="AQ425" s="516">
        <f>COUNT(AQ360:AQ424)</f>
        <v>1</v>
      </c>
      <c r="AR425" s="516">
        <f>COUNT(AR360:AR424)</f>
        <v>2</v>
      </c>
      <c r="AS425" s="516">
        <f>COUNT(AS360:AS424)</f>
        <v>0</v>
      </c>
    </row>
    <row r="426" spans="1:45" s="445" customFormat="1" ht="13.5" hidden="1" thickBot="1" x14ac:dyDescent="0.35">
      <c r="A426" s="527" t="s">
        <v>94</v>
      </c>
      <c r="B426" s="766">
        <f t="shared" ref="B426:AO426" si="43">SUM(B360:B424)</f>
        <v>0</v>
      </c>
      <c r="C426" s="766">
        <f t="shared" si="43"/>
        <v>4</v>
      </c>
      <c r="D426" s="766">
        <f t="shared" si="43"/>
        <v>0</v>
      </c>
      <c r="E426" s="766">
        <f t="shared" si="43"/>
        <v>0</v>
      </c>
      <c r="F426" s="779">
        <f t="shared" si="43"/>
        <v>0</v>
      </c>
      <c r="G426" s="779">
        <f t="shared" si="43"/>
        <v>4</v>
      </c>
      <c r="H426" s="779">
        <f t="shared" si="43"/>
        <v>2</v>
      </c>
      <c r="I426" s="779">
        <f t="shared" si="43"/>
        <v>16</v>
      </c>
      <c r="J426" s="790">
        <f t="shared" si="43"/>
        <v>0</v>
      </c>
      <c r="K426" s="790">
        <f t="shared" si="43"/>
        <v>0</v>
      </c>
      <c r="L426" s="790">
        <f t="shared" si="43"/>
        <v>0</v>
      </c>
      <c r="M426" s="790">
        <f t="shared" si="43"/>
        <v>8</v>
      </c>
      <c r="N426" s="802">
        <f t="shared" si="43"/>
        <v>24</v>
      </c>
      <c r="O426" s="802">
        <f t="shared" si="43"/>
        <v>6.5</v>
      </c>
      <c r="P426" s="802">
        <f t="shared" si="43"/>
        <v>0</v>
      </c>
      <c r="Q426" s="802">
        <f t="shared" si="43"/>
        <v>0</v>
      </c>
      <c r="R426" s="812">
        <f>SUM(R360:R424)</f>
        <v>0</v>
      </c>
      <c r="S426" s="812">
        <f>SUM(S360:S424)</f>
        <v>0</v>
      </c>
      <c r="T426" s="812">
        <f>SUM(T360:T424)</f>
        <v>0</v>
      </c>
      <c r="U426" s="812">
        <f>SUM(U360:U424)</f>
        <v>0</v>
      </c>
      <c r="V426" s="820">
        <f t="shared" si="43"/>
        <v>0</v>
      </c>
      <c r="W426" s="820">
        <f t="shared" si="43"/>
        <v>9.5</v>
      </c>
      <c r="X426" s="820">
        <f t="shared" si="43"/>
        <v>0</v>
      </c>
      <c r="Y426" s="820">
        <f t="shared" si="43"/>
        <v>12</v>
      </c>
      <c r="Z426" s="543">
        <f>SUM(Z360:Z424)</f>
        <v>0</v>
      </c>
      <c r="AA426" s="543">
        <f>SUM(AA360:AA424)</f>
        <v>0</v>
      </c>
      <c r="AB426" s="725">
        <f>SUM(AB360:AB424)</f>
        <v>1.5</v>
      </c>
      <c r="AC426" s="745">
        <f>SUM(AC360:AC424)</f>
        <v>0</v>
      </c>
      <c r="AD426" s="543">
        <f t="shared" si="43"/>
        <v>0</v>
      </c>
      <c r="AE426" s="543">
        <f t="shared" si="43"/>
        <v>0</v>
      </c>
      <c r="AF426" s="543">
        <f t="shared" si="43"/>
        <v>0</v>
      </c>
      <c r="AG426" s="543">
        <f t="shared" si="43"/>
        <v>0</v>
      </c>
      <c r="AH426" s="543">
        <f t="shared" si="43"/>
        <v>0</v>
      </c>
      <c r="AI426" s="543">
        <f t="shared" si="43"/>
        <v>0</v>
      </c>
      <c r="AJ426" s="543">
        <f t="shared" si="43"/>
        <v>0</v>
      </c>
      <c r="AK426" s="543">
        <f t="shared" si="43"/>
        <v>0</v>
      </c>
      <c r="AL426" s="543">
        <f t="shared" si="43"/>
        <v>0</v>
      </c>
      <c r="AM426" s="543">
        <f t="shared" si="43"/>
        <v>0</v>
      </c>
      <c r="AN426" s="543">
        <f t="shared" si="43"/>
        <v>0</v>
      </c>
      <c r="AO426" s="543">
        <f t="shared" si="43"/>
        <v>0</v>
      </c>
      <c r="AP426" s="543">
        <f>SUM(AP360:AP424)</f>
        <v>24</v>
      </c>
      <c r="AQ426" s="543">
        <f>SUM(AQ360:AQ424)</f>
        <v>3</v>
      </c>
      <c r="AR426" s="543">
        <f>SUM(AR360:AR424)</f>
        <v>1.5</v>
      </c>
      <c r="AS426" s="543">
        <f>SUM(AS360:AS424)</f>
        <v>0</v>
      </c>
    </row>
    <row r="427" spans="1:45" s="445" customFormat="1" hidden="1" x14ac:dyDescent="0.3">
      <c r="A427" s="197" t="s">
        <v>99</v>
      </c>
      <c r="B427" s="207">
        <f t="shared" ref="B427:AO427" si="44">B355+B425</f>
        <v>3</v>
      </c>
      <c r="C427" s="207">
        <f t="shared" si="44"/>
        <v>4</v>
      </c>
      <c r="D427" s="207">
        <f t="shared" si="44"/>
        <v>0</v>
      </c>
      <c r="E427" s="207">
        <f t="shared" si="44"/>
        <v>1</v>
      </c>
      <c r="F427" s="780">
        <f t="shared" si="44"/>
        <v>2</v>
      </c>
      <c r="G427" s="780">
        <f t="shared" si="44"/>
        <v>1</v>
      </c>
      <c r="H427" s="780">
        <f t="shared" si="44"/>
        <v>3</v>
      </c>
      <c r="I427" s="780">
        <f t="shared" si="44"/>
        <v>2</v>
      </c>
      <c r="J427" s="791">
        <f t="shared" si="44"/>
        <v>0</v>
      </c>
      <c r="K427" s="791">
        <f t="shared" si="44"/>
        <v>0</v>
      </c>
      <c r="L427" s="791">
        <f t="shared" si="44"/>
        <v>0</v>
      </c>
      <c r="M427" s="791">
        <f t="shared" si="44"/>
        <v>1</v>
      </c>
      <c r="N427" s="199">
        <f t="shared" si="44"/>
        <v>3</v>
      </c>
      <c r="O427" s="199">
        <f t="shared" si="44"/>
        <v>2</v>
      </c>
      <c r="P427" s="199">
        <f t="shared" si="44"/>
        <v>0</v>
      </c>
      <c r="Q427" s="199">
        <f t="shared" si="44"/>
        <v>0</v>
      </c>
      <c r="R427" s="201">
        <f t="shared" ref="R427:U428" si="45">R355+R425</f>
        <v>0</v>
      </c>
      <c r="S427" s="201">
        <f t="shared" si="45"/>
        <v>0</v>
      </c>
      <c r="T427" s="201">
        <f t="shared" si="45"/>
        <v>0</v>
      </c>
      <c r="U427" s="201">
        <f t="shared" si="45"/>
        <v>0</v>
      </c>
      <c r="V427" s="203">
        <f t="shared" si="44"/>
        <v>1</v>
      </c>
      <c r="W427" s="203">
        <f t="shared" si="44"/>
        <v>6</v>
      </c>
      <c r="X427" s="203">
        <f t="shared" si="44"/>
        <v>0</v>
      </c>
      <c r="Y427" s="203">
        <f t="shared" si="44"/>
        <v>2</v>
      </c>
      <c r="Z427" s="205">
        <f t="shared" ref="Z427:AC428" si="46">Z355+Z425</f>
        <v>0</v>
      </c>
      <c r="AA427" s="205">
        <f t="shared" si="46"/>
        <v>1</v>
      </c>
      <c r="AB427" s="837">
        <f t="shared" si="46"/>
        <v>1</v>
      </c>
      <c r="AC427" s="838">
        <f t="shared" si="46"/>
        <v>5</v>
      </c>
      <c r="AD427" s="199">
        <f t="shared" si="44"/>
        <v>0</v>
      </c>
      <c r="AE427" s="199">
        <f t="shared" si="44"/>
        <v>0</v>
      </c>
      <c r="AF427" s="199">
        <f t="shared" si="44"/>
        <v>0</v>
      </c>
      <c r="AG427" s="199">
        <f t="shared" si="44"/>
        <v>5</v>
      </c>
      <c r="AH427" s="199">
        <f t="shared" si="44"/>
        <v>0</v>
      </c>
      <c r="AI427" s="199">
        <f t="shared" si="44"/>
        <v>0</v>
      </c>
      <c r="AJ427" s="199">
        <f t="shared" si="44"/>
        <v>0</v>
      </c>
      <c r="AK427" s="199">
        <f t="shared" si="44"/>
        <v>0</v>
      </c>
      <c r="AL427" s="199">
        <f t="shared" si="44"/>
        <v>0</v>
      </c>
      <c r="AM427" s="199">
        <f t="shared" si="44"/>
        <v>0</v>
      </c>
      <c r="AN427" s="199">
        <f t="shared" si="44"/>
        <v>0</v>
      </c>
      <c r="AO427" s="199">
        <f t="shared" si="44"/>
        <v>0</v>
      </c>
      <c r="AP427" s="199">
        <f t="shared" ref="AP427:AS428" si="47">AP355+AP425</f>
        <v>3</v>
      </c>
      <c r="AQ427" s="199">
        <f t="shared" si="47"/>
        <v>1</v>
      </c>
      <c r="AR427" s="199">
        <f t="shared" si="47"/>
        <v>2</v>
      </c>
      <c r="AS427" s="199">
        <f t="shared" si="47"/>
        <v>2</v>
      </c>
    </row>
    <row r="428" spans="1:45" s="445" customFormat="1" ht="13.5" hidden="1" thickBot="1" x14ac:dyDescent="0.35">
      <c r="A428" s="197" t="s">
        <v>100</v>
      </c>
      <c r="B428" s="222">
        <f t="shared" ref="B428:AO428" si="48">B356+B426</f>
        <v>24</v>
      </c>
      <c r="C428" s="222">
        <f t="shared" si="48"/>
        <v>12</v>
      </c>
      <c r="D428" s="222">
        <f t="shared" si="48"/>
        <v>0</v>
      </c>
      <c r="E428" s="222">
        <f t="shared" si="48"/>
        <v>4</v>
      </c>
      <c r="F428" s="781">
        <f t="shared" si="48"/>
        <v>16</v>
      </c>
      <c r="G428" s="781">
        <f t="shared" si="48"/>
        <v>4</v>
      </c>
      <c r="H428" s="781">
        <f t="shared" si="48"/>
        <v>4</v>
      </c>
      <c r="I428" s="781">
        <f t="shared" si="48"/>
        <v>16</v>
      </c>
      <c r="J428" s="792">
        <f t="shared" si="48"/>
        <v>0</v>
      </c>
      <c r="K428" s="792">
        <f t="shared" si="48"/>
        <v>0</v>
      </c>
      <c r="L428" s="792">
        <f t="shared" si="48"/>
        <v>0</v>
      </c>
      <c r="M428" s="792">
        <f t="shared" si="48"/>
        <v>8</v>
      </c>
      <c r="N428" s="214">
        <f t="shared" si="48"/>
        <v>24</v>
      </c>
      <c r="O428" s="214">
        <f t="shared" si="48"/>
        <v>6.5</v>
      </c>
      <c r="P428" s="214">
        <f t="shared" si="48"/>
        <v>0</v>
      </c>
      <c r="Q428" s="214">
        <f t="shared" si="48"/>
        <v>0</v>
      </c>
      <c r="R428" s="216">
        <f t="shared" si="45"/>
        <v>0</v>
      </c>
      <c r="S428" s="216">
        <f t="shared" si="45"/>
        <v>0</v>
      </c>
      <c r="T428" s="216">
        <f t="shared" si="45"/>
        <v>0</v>
      </c>
      <c r="U428" s="216">
        <f t="shared" si="45"/>
        <v>0</v>
      </c>
      <c r="V428" s="218">
        <f t="shared" si="48"/>
        <v>8</v>
      </c>
      <c r="W428" s="218">
        <f t="shared" si="48"/>
        <v>19.5</v>
      </c>
      <c r="X428" s="218">
        <f t="shared" si="48"/>
        <v>0</v>
      </c>
      <c r="Y428" s="218">
        <f t="shared" si="48"/>
        <v>12</v>
      </c>
      <c r="Z428" s="220">
        <f t="shared" si="46"/>
        <v>0</v>
      </c>
      <c r="AA428" s="220">
        <f t="shared" si="46"/>
        <v>6</v>
      </c>
      <c r="AB428" s="839">
        <f t="shared" si="46"/>
        <v>1.5</v>
      </c>
      <c r="AC428" s="840">
        <f t="shared" si="46"/>
        <v>40</v>
      </c>
      <c r="AD428" s="214">
        <f t="shared" si="48"/>
        <v>0</v>
      </c>
      <c r="AE428" s="214">
        <f t="shared" si="48"/>
        <v>0</v>
      </c>
      <c r="AF428" s="214">
        <f t="shared" si="48"/>
        <v>0</v>
      </c>
      <c r="AG428" s="214">
        <f t="shared" si="48"/>
        <v>36</v>
      </c>
      <c r="AH428" s="214">
        <f t="shared" si="48"/>
        <v>0</v>
      </c>
      <c r="AI428" s="214">
        <f t="shared" si="48"/>
        <v>0</v>
      </c>
      <c r="AJ428" s="214">
        <f t="shared" si="48"/>
        <v>0</v>
      </c>
      <c r="AK428" s="214">
        <f t="shared" si="48"/>
        <v>0</v>
      </c>
      <c r="AL428" s="214">
        <f t="shared" si="48"/>
        <v>0</v>
      </c>
      <c r="AM428" s="214">
        <f t="shared" si="48"/>
        <v>0</v>
      </c>
      <c r="AN428" s="214">
        <f t="shared" si="48"/>
        <v>0</v>
      </c>
      <c r="AO428" s="214">
        <f t="shared" si="48"/>
        <v>0</v>
      </c>
      <c r="AP428" s="214">
        <f t="shared" si="47"/>
        <v>24</v>
      </c>
      <c r="AQ428" s="214">
        <f t="shared" si="47"/>
        <v>3</v>
      </c>
      <c r="AR428" s="214">
        <f t="shared" si="47"/>
        <v>1.5</v>
      </c>
      <c r="AS428" s="214">
        <f t="shared" si="47"/>
        <v>12</v>
      </c>
    </row>
    <row r="429" spans="1:45" s="79" customFormat="1" hidden="1" x14ac:dyDescent="0.3">
      <c r="B429" s="763">
        <f>SUM(B428:C428)</f>
        <v>36</v>
      </c>
      <c r="C429" s="763"/>
      <c r="D429" s="763"/>
      <c r="E429" s="763"/>
      <c r="F429" s="772">
        <f>SUM(F428:G428)</f>
        <v>20</v>
      </c>
      <c r="G429" s="772"/>
      <c r="H429" s="772"/>
      <c r="I429" s="773"/>
      <c r="J429" s="786">
        <f>SUM(J428:K428)</f>
        <v>0</v>
      </c>
      <c r="K429" s="786"/>
      <c r="L429" s="786"/>
      <c r="M429" s="786"/>
      <c r="N429" s="795">
        <f>SUM(N428:O428)</f>
        <v>30.5</v>
      </c>
      <c r="O429" s="795"/>
      <c r="P429" s="795"/>
      <c r="Q429" s="796"/>
      <c r="R429" s="806">
        <f>SUM(R428:S428)</f>
        <v>0</v>
      </c>
      <c r="S429" s="806"/>
      <c r="T429" s="806"/>
      <c r="U429" s="807"/>
      <c r="V429" s="817">
        <f>SUM(V428:W428)</f>
        <v>27.5</v>
      </c>
      <c r="W429" s="817"/>
      <c r="X429" s="817"/>
      <c r="Y429" s="817"/>
      <c r="Z429" s="548"/>
      <c r="AA429" s="549"/>
      <c r="AB429" s="720"/>
      <c r="AC429" s="548"/>
      <c r="AD429" s="506"/>
      <c r="AE429" s="506"/>
      <c r="AF429" s="505"/>
      <c r="AG429" s="506"/>
      <c r="AH429" s="506"/>
      <c r="AI429" s="505"/>
      <c r="AJ429" s="506"/>
      <c r="AK429" s="506"/>
      <c r="AL429" s="506"/>
      <c r="AM429" s="505"/>
      <c r="AN429" s="506"/>
      <c r="AO429" s="506"/>
      <c r="AP429" s="421">
        <f>SUM(AP428:AQ428)</f>
        <v>27</v>
      </c>
      <c r="AQ429" s="421"/>
      <c r="AR429" s="421"/>
      <c r="AS429" s="421"/>
    </row>
    <row r="430" spans="1:45" s="445" customFormat="1" hidden="1" x14ac:dyDescent="0.3">
      <c r="A430" s="196">
        <f>A424+1</f>
        <v>42552</v>
      </c>
      <c r="B430" s="763"/>
      <c r="C430" s="763"/>
      <c r="D430" s="763"/>
      <c r="E430" s="763"/>
      <c r="F430" s="772"/>
      <c r="G430" s="772"/>
      <c r="H430" s="772"/>
      <c r="I430" s="773"/>
      <c r="J430" s="786"/>
      <c r="K430" s="786"/>
      <c r="L430" s="786"/>
      <c r="M430" s="786"/>
      <c r="N430" s="795"/>
      <c r="O430" s="795"/>
      <c r="P430" s="795"/>
      <c r="Q430" s="796"/>
      <c r="R430" s="806"/>
      <c r="S430" s="806"/>
      <c r="T430" s="806"/>
      <c r="U430" s="807"/>
      <c r="V430" s="817"/>
      <c r="W430" s="817"/>
      <c r="X430" s="817"/>
      <c r="Y430" s="700">
        <v>8</v>
      </c>
      <c r="Z430" s="833"/>
      <c r="AA430" s="833"/>
      <c r="AB430" s="827"/>
      <c r="AC430" s="828"/>
      <c r="AD430" s="410"/>
      <c r="AE430" s="410"/>
      <c r="AF430" s="410"/>
      <c r="AG430" s="410"/>
      <c r="AH430" s="410"/>
      <c r="AI430" s="410"/>
      <c r="AJ430" s="410"/>
      <c r="AK430" s="410"/>
      <c r="AP430" s="459"/>
      <c r="AQ430" s="459"/>
      <c r="AR430" s="459"/>
      <c r="AS430" s="459"/>
    </row>
    <row r="431" spans="1:45" s="445" customFormat="1" hidden="1" x14ac:dyDescent="0.3">
      <c r="A431" s="691">
        <f>A430+3</f>
        <v>42555</v>
      </c>
      <c r="B431" s="764"/>
      <c r="C431" s="764"/>
      <c r="D431" s="764"/>
      <c r="E431" s="764"/>
      <c r="F431" s="776"/>
      <c r="G431" s="776"/>
      <c r="H431" s="776"/>
      <c r="I431" s="777"/>
      <c r="J431" s="788"/>
      <c r="K431" s="788"/>
      <c r="L431" s="788"/>
      <c r="M431" s="788"/>
      <c r="N431" s="799"/>
      <c r="O431" s="799"/>
      <c r="P431" s="799"/>
      <c r="Q431" s="800"/>
      <c r="R431" s="809"/>
      <c r="S431" s="809"/>
      <c r="T431" s="809"/>
      <c r="U431" s="810"/>
      <c r="V431" s="818"/>
      <c r="W431" s="818"/>
      <c r="X431" s="818"/>
      <c r="Y431" s="818"/>
      <c r="Z431" s="834"/>
      <c r="AA431" s="834"/>
      <c r="AB431" s="835"/>
      <c r="AC431" s="836"/>
      <c r="AD431" s="693"/>
      <c r="AE431" s="693"/>
      <c r="AF431" s="693"/>
      <c r="AG431" s="693"/>
      <c r="AH431" s="693"/>
      <c r="AI431" s="693"/>
      <c r="AJ431" s="693"/>
      <c r="AK431" s="693"/>
      <c r="AL431" s="694"/>
      <c r="AM431" s="694"/>
      <c r="AN431" s="694"/>
      <c r="AO431" s="694"/>
      <c r="AP431" s="692"/>
      <c r="AQ431" s="692"/>
      <c r="AR431" s="692"/>
      <c r="AS431" s="692"/>
    </row>
    <row r="432" spans="1:45" s="445" customFormat="1" hidden="1" x14ac:dyDescent="0.3">
      <c r="A432" s="196">
        <f>A431+1</f>
        <v>42556</v>
      </c>
      <c r="B432" s="763"/>
      <c r="C432" s="763"/>
      <c r="D432" s="763"/>
      <c r="E432" s="763"/>
      <c r="F432" s="772"/>
      <c r="G432" s="772"/>
      <c r="H432" s="772"/>
      <c r="I432" s="773"/>
      <c r="J432" s="786"/>
      <c r="K432" s="786"/>
      <c r="L432" s="786"/>
      <c r="M432" s="786"/>
      <c r="N432" s="795"/>
      <c r="O432" s="795"/>
      <c r="P432" s="795"/>
      <c r="Q432" s="796"/>
      <c r="R432" s="806"/>
      <c r="S432" s="806"/>
      <c r="T432" s="806"/>
      <c r="U432" s="807"/>
      <c r="V432" s="817"/>
      <c r="W432" s="817"/>
      <c r="X432" s="817"/>
      <c r="Y432" s="700">
        <v>8</v>
      </c>
      <c r="Z432" s="833"/>
      <c r="AA432" s="833"/>
      <c r="AB432" s="827"/>
      <c r="AC432" s="828"/>
      <c r="AD432" s="410"/>
      <c r="AE432" s="410"/>
      <c r="AF432" s="410"/>
      <c r="AG432" s="410"/>
      <c r="AH432" s="410"/>
      <c r="AI432" s="410"/>
      <c r="AJ432" s="410"/>
      <c r="AK432" s="410"/>
      <c r="AP432" s="459"/>
      <c r="AQ432" s="459"/>
      <c r="AR432" s="459"/>
      <c r="AS432" s="459"/>
    </row>
    <row r="433" spans="1:45" s="445" customFormat="1" hidden="1" x14ac:dyDescent="0.3">
      <c r="A433" s="196">
        <f>A432+1</f>
        <v>42557</v>
      </c>
      <c r="B433" s="763"/>
      <c r="C433" s="763"/>
      <c r="D433" s="763"/>
      <c r="E433" s="763"/>
      <c r="F433" s="772"/>
      <c r="G433" s="772"/>
      <c r="H433" s="772"/>
      <c r="I433" s="773"/>
      <c r="J433" s="786"/>
      <c r="K433" s="786"/>
      <c r="L433" s="786"/>
      <c r="M433" s="786"/>
      <c r="N433" s="795"/>
      <c r="O433" s="795"/>
      <c r="P433" s="795"/>
      <c r="Q433" s="796"/>
      <c r="R433" s="806"/>
      <c r="S433" s="806"/>
      <c r="T433" s="806"/>
      <c r="U433" s="807"/>
      <c r="V433" s="817"/>
      <c r="W433" s="817"/>
      <c r="X433" s="817"/>
      <c r="Y433" s="700">
        <v>8</v>
      </c>
      <c r="Z433" s="833"/>
      <c r="AA433" s="833"/>
      <c r="AB433" s="827"/>
      <c r="AC433" s="828"/>
      <c r="AD433" s="410"/>
      <c r="AE433" s="410"/>
      <c r="AF433" s="410"/>
      <c r="AG433" s="410"/>
      <c r="AH433" s="410"/>
      <c r="AI433" s="410"/>
      <c r="AJ433" s="410"/>
      <c r="AK433" s="410"/>
      <c r="AP433" s="459"/>
      <c r="AQ433" s="459"/>
      <c r="AR433" s="459"/>
      <c r="AS433" s="459"/>
    </row>
    <row r="434" spans="1:45" s="445" customFormat="1" hidden="1" x14ac:dyDescent="0.3">
      <c r="A434" s="196">
        <f>A433+1</f>
        <v>42558</v>
      </c>
      <c r="B434" s="763"/>
      <c r="C434" s="763"/>
      <c r="D434" s="763"/>
      <c r="E434" s="763"/>
      <c r="F434" s="772"/>
      <c r="G434" s="772"/>
      <c r="H434" s="772"/>
      <c r="I434" s="773"/>
      <c r="J434" s="786"/>
      <c r="K434" s="786"/>
      <c r="L434" s="786"/>
      <c r="M434" s="786"/>
      <c r="N434" s="795"/>
      <c r="O434" s="795"/>
      <c r="P434" s="795"/>
      <c r="Q434" s="796"/>
      <c r="R434" s="806"/>
      <c r="S434" s="806"/>
      <c r="T434" s="806"/>
      <c r="U434" s="807"/>
      <c r="V434" s="817"/>
      <c r="W434" s="817"/>
      <c r="X434" s="817"/>
      <c r="Y434" s="700">
        <v>8</v>
      </c>
      <c r="Z434" s="833"/>
      <c r="AA434" s="833"/>
      <c r="AB434" s="827"/>
      <c r="AC434" s="828"/>
      <c r="AD434" s="410"/>
      <c r="AE434" s="410"/>
      <c r="AF434" s="410"/>
      <c r="AG434" s="410"/>
      <c r="AH434" s="410"/>
      <c r="AI434" s="410"/>
      <c r="AJ434" s="410"/>
      <c r="AK434" s="410"/>
      <c r="AP434" s="459"/>
      <c r="AQ434" s="459"/>
      <c r="AR434" s="459"/>
      <c r="AS434" s="459"/>
    </row>
    <row r="435" spans="1:45" s="445" customFormat="1" hidden="1" x14ac:dyDescent="0.3">
      <c r="A435" s="196">
        <f>A434+1</f>
        <v>42559</v>
      </c>
      <c r="B435" s="763"/>
      <c r="C435" s="763"/>
      <c r="D435" s="763"/>
      <c r="E435" s="763"/>
      <c r="F435" s="772"/>
      <c r="G435" s="772"/>
      <c r="H435" s="772"/>
      <c r="I435" s="773"/>
      <c r="J435" s="786"/>
      <c r="K435" s="786"/>
      <c r="L435" s="786"/>
      <c r="M435" s="786"/>
      <c r="N435" s="795"/>
      <c r="O435" s="795"/>
      <c r="P435" s="795"/>
      <c r="Q435" s="796"/>
      <c r="R435" s="806"/>
      <c r="S435" s="806"/>
      <c r="T435" s="806"/>
      <c r="U435" s="807"/>
      <c r="V435" s="817"/>
      <c r="W435" s="817"/>
      <c r="X435" s="817"/>
      <c r="Y435" s="700">
        <v>8</v>
      </c>
      <c r="Z435" s="833"/>
      <c r="AA435" s="833"/>
      <c r="AB435" s="827"/>
      <c r="AC435" s="828"/>
      <c r="AD435" s="410"/>
      <c r="AE435" s="410"/>
      <c r="AF435" s="410"/>
      <c r="AG435" s="410"/>
      <c r="AH435" s="410"/>
      <c r="AI435" s="410"/>
      <c r="AJ435" s="410"/>
      <c r="AK435" s="410"/>
      <c r="AP435" s="459"/>
      <c r="AQ435" s="459"/>
      <c r="AR435" s="459"/>
      <c r="AS435" s="459"/>
    </row>
    <row r="436" spans="1:45" s="445" customFormat="1" hidden="1" x14ac:dyDescent="0.3">
      <c r="A436" s="691">
        <f>A435+3</f>
        <v>42562</v>
      </c>
      <c r="B436" s="764"/>
      <c r="C436" s="703">
        <v>6</v>
      </c>
      <c r="D436" s="764"/>
      <c r="E436" s="764"/>
      <c r="F436" s="776"/>
      <c r="G436" s="776"/>
      <c r="H436" s="776"/>
      <c r="I436" s="777"/>
      <c r="J436" s="788"/>
      <c r="K436" s="788"/>
      <c r="L436" s="788"/>
      <c r="M436" s="788"/>
      <c r="N436" s="799"/>
      <c r="O436" s="799"/>
      <c r="P436" s="799"/>
      <c r="Q436" s="800"/>
      <c r="R436" s="809"/>
      <c r="S436" s="809"/>
      <c r="T436" s="809"/>
      <c r="U436" s="810"/>
      <c r="V436" s="818"/>
      <c r="W436" s="818"/>
      <c r="X436" s="818"/>
      <c r="Y436" s="818"/>
      <c r="Z436" s="834"/>
      <c r="AA436" s="834"/>
      <c r="AB436" s="835"/>
      <c r="AC436" s="836"/>
      <c r="AD436" s="693"/>
      <c r="AE436" s="693"/>
      <c r="AF436" s="693"/>
      <c r="AG436" s="693"/>
      <c r="AH436" s="693"/>
      <c r="AI436" s="693"/>
      <c r="AJ436" s="693"/>
      <c r="AK436" s="693"/>
      <c r="AL436" s="694"/>
      <c r="AM436" s="694"/>
      <c r="AN436" s="694"/>
      <c r="AO436" s="694"/>
      <c r="AP436" s="692"/>
      <c r="AQ436" s="692"/>
      <c r="AR436" s="692"/>
      <c r="AS436" s="692"/>
    </row>
    <row r="437" spans="1:45" s="445" customFormat="1" hidden="1" x14ac:dyDescent="0.3">
      <c r="A437" s="196">
        <f>A436+1</f>
        <v>42563</v>
      </c>
      <c r="B437" s="763"/>
      <c r="C437" s="763"/>
      <c r="D437" s="763"/>
      <c r="E437" s="763"/>
      <c r="F437" s="772"/>
      <c r="G437" s="772"/>
      <c r="H437" s="772"/>
      <c r="I437" s="773"/>
      <c r="J437" s="786"/>
      <c r="K437" s="786"/>
      <c r="L437" s="786"/>
      <c r="M437" s="786"/>
      <c r="N437" s="795"/>
      <c r="O437" s="795"/>
      <c r="P437" s="795"/>
      <c r="Q437" s="796"/>
      <c r="R437" s="806"/>
      <c r="S437" s="806"/>
      <c r="T437" s="806"/>
      <c r="U437" s="807"/>
      <c r="V437" s="817"/>
      <c r="W437" s="817"/>
      <c r="X437" s="817"/>
      <c r="Y437" s="817"/>
      <c r="Z437" s="833"/>
      <c r="AA437" s="833"/>
      <c r="AB437" s="827"/>
      <c r="AC437" s="828"/>
      <c r="AD437" s="410"/>
      <c r="AE437" s="410"/>
      <c r="AF437" s="410"/>
      <c r="AG437" s="410"/>
      <c r="AH437" s="410"/>
      <c r="AI437" s="410"/>
      <c r="AJ437" s="410"/>
      <c r="AK437" s="410"/>
      <c r="AP437" s="459"/>
      <c r="AQ437" s="459"/>
      <c r="AR437" s="459"/>
      <c r="AS437" s="459"/>
    </row>
    <row r="438" spans="1:45" s="445" customFormat="1" hidden="1" x14ac:dyDescent="0.3">
      <c r="A438" s="196">
        <f>A437+1</f>
        <v>42564</v>
      </c>
      <c r="B438" s="763"/>
      <c r="C438" s="763"/>
      <c r="D438" s="763"/>
      <c r="E438" s="763"/>
      <c r="F438" s="772"/>
      <c r="G438" s="772"/>
      <c r="H438" s="772"/>
      <c r="I438" s="773"/>
      <c r="J438" s="786"/>
      <c r="K438" s="786"/>
      <c r="L438" s="786"/>
      <c r="M438" s="786"/>
      <c r="N438" s="795"/>
      <c r="O438" s="795"/>
      <c r="P438" s="795"/>
      <c r="Q438" s="796"/>
      <c r="R438" s="806"/>
      <c r="S438" s="806"/>
      <c r="T438" s="806"/>
      <c r="U438" s="807"/>
      <c r="V438" s="817"/>
      <c r="W438" s="817"/>
      <c r="X438" s="817"/>
      <c r="Y438" s="817"/>
      <c r="Z438" s="833"/>
      <c r="AA438" s="833"/>
      <c r="AB438" s="827"/>
      <c r="AC438" s="828"/>
      <c r="AD438" s="410"/>
      <c r="AE438" s="410"/>
      <c r="AF438" s="410"/>
      <c r="AG438" s="410"/>
      <c r="AH438" s="410"/>
      <c r="AI438" s="410"/>
      <c r="AJ438" s="410"/>
      <c r="AK438" s="410"/>
      <c r="AP438" s="459"/>
      <c r="AQ438" s="459"/>
      <c r="AR438" s="459"/>
      <c r="AS438" s="459"/>
    </row>
    <row r="439" spans="1:45" s="445" customFormat="1" hidden="1" x14ac:dyDescent="0.3">
      <c r="A439" s="196">
        <f>A438+1</f>
        <v>42565</v>
      </c>
      <c r="B439" s="763"/>
      <c r="C439" s="763"/>
      <c r="D439" s="763"/>
      <c r="E439" s="763"/>
      <c r="F439" s="772"/>
      <c r="G439" s="772"/>
      <c r="H439" s="772"/>
      <c r="I439" s="773"/>
      <c r="J439" s="786"/>
      <c r="K439" s="786"/>
      <c r="L439" s="786"/>
      <c r="M439" s="786"/>
      <c r="N439" s="795"/>
      <c r="O439" s="795"/>
      <c r="P439" s="795"/>
      <c r="Q439" s="796"/>
      <c r="R439" s="806"/>
      <c r="S439" s="806"/>
      <c r="T439" s="806"/>
      <c r="U439" s="807"/>
      <c r="V439" s="817"/>
      <c r="W439" s="817"/>
      <c r="X439" s="817"/>
      <c r="Y439" s="817"/>
      <c r="Z439" s="833"/>
      <c r="AA439" s="833"/>
      <c r="AB439" s="827"/>
      <c r="AC439" s="828"/>
      <c r="AD439" s="410"/>
      <c r="AE439" s="410"/>
      <c r="AF439" s="410"/>
      <c r="AG439" s="410"/>
      <c r="AH439" s="410"/>
      <c r="AI439" s="410"/>
      <c r="AJ439" s="410"/>
      <c r="AK439" s="410"/>
      <c r="AP439" s="459"/>
      <c r="AQ439" s="459"/>
      <c r="AR439" s="459"/>
      <c r="AS439" s="459"/>
    </row>
    <row r="440" spans="1:45" s="445" customFormat="1" hidden="1" x14ac:dyDescent="0.3">
      <c r="A440" s="196">
        <f>A439+1</f>
        <v>42566</v>
      </c>
      <c r="B440" s="763"/>
      <c r="C440" s="763"/>
      <c r="D440" s="763"/>
      <c r="E440" s="763"/>
      <c r="F440" s="772"/>
      <c r="G440" s="772"/>
      <c r="H440" s="772"/>
      <c r="I440" s="773"/>
      <c r="J440" s="786"/>
      <c r="K440" s="786"/>
      <c r="L440" s="786"/>
      <c r="M440" s="786"/>
      <c r="N440" s="795"/>
      <c r="O440" s="795"/>
      <c r="P440" s="795"/>
      <c r="Q440" s="796"/>
      <c r="R440" s="806"/>
      <c r="S440" s="806"/>
      <c r="T440" s="806"/>
      <c r="U440" s="807"/>
      <c r="V440" s="817"/>
      <c r="W440" s="817"/>
      <c r="X440" s="817"/>
      <c r="Y440" s="817"/>
      <c r="Z440" s="833"/>
      <c r="AA440" s="833"/>
      <c r="AB440" s="827"/>
      <c r="AC440" s="828"/>
      <c r="AD440" s="410"/>
      <c r="AE440" s="410"/>
      <c r="AF440" s="410"/>
      <c r="AG440" s="410"/>
      <c r="AH440" s="410"/>
      <c r="AI440" s="410"/>
      <c r="AJ440" s="410"/>
      <c r="AK440" s="410"/>
      <c r="AP440" s="700">
        <v>8</v>
      </c>
      <c r="AQ440" s="459"/>
      <c r="AR440" s="459"/>
      <c r="AS440" s="421"/>
    </row>
    <row r="441" spans="1:45" s="445" customFormat="1" hidden="1" x14ac:dyDescent="0.3">
      <c r="A441" s="691">
        <f>A440+3</f>
        <v>42569</v>
      </c>
      <c r="B441" s="764"/>
      <c r="C441" s="764"/>
      <c r="D441" s="764"/>
      <c r="E441" s="764"/>
      <c r="F441" s="776"/>
      <c r="G441" s="776"/>
      <c r="H441" s="776"/>
      <c r="I441" s="777"/>
      <c r="J441" s="788"/>
      <c r="K441" s="788"/>
      <c r="L441" s="788"/>
      <c r="M441" s="703">
        <v>8</v>
      </c>
      <c r="N441" s="799"/>
      <c r="O441" s="799"/>
      <c r="P441" s="799"/>
      <c r="Q441" s="800"/>
      <c r="R441" s="809"/>
      <c r="S441" s="809"/>
      <c r="T441" s="809"/>
      <c r="U441" s="810"/>
      <c r="V441" s="818"/>
      <c r="W441" s="818"/>
      <c r="X441" s="818"/>
      <c r="Y441" s="818"/>
      <c r="Z441" s="834"/>
      <c r="AA441" s="834"/>
      <c r="AB441" s="835"/>
      <c r="AC441" s="836"/>
      <c r="AD441" s="693"/>
      <c r="AE441" s="693"/>
      <c r="AF441" s="693"/>
      <c r="AG441" s="693"/>
      <c r="AH441" s="693"/>
      <c r="AI441" s="693"/>
      <c r="AJ441" s="693"/>
      <c r="AK441" s="693"/>
      <c r="AL441" s="694"/>
      <c r="AM441" s="694"/>
      <c r="AN441" s="694"/>
      <c r="AO441" s="694"/>
      <c r="AP441" s="692"/>
      <c r="AQ441" s="692"/>
      <c r="AR441" s="692"/>
      <c r="AS441" s="703">
        <v>8</v>
      </c>
    </row>
    <row r="442" spans="1:45" s="445" customFormat="1" hidden="1" x14ac:dyDescent="0.3">
      <c r="A442" s="196">
        <f>A441+1</f>
        <v>42570</v>
      </c>
      <c r="B442" s="763"/>
      <c r="C442" s="763"/>
      <c r="D442" s="763"/>
      <c r="E442" s="763"/>
      <c r="F442" s="772"/>
      <c r="G442" s="772"/>
      <c r="H442" s="772"/>
      <c r="I442" s="773"/>
      <c r="J442" s="786"/>
      <c r="K442" s="786"/>
      <c r="L442" s="786"/>
      <c r="M442" s="700">
        <v>8</v>
      </c>
      <c r="N442" s="795"/>
      <c r="O442" s="795"/>
      <c r="P442" s="795"/>
      <c r="Q442" s="796"/>
      <c r="R442" s="806"/>
      <c r="S442" s="806"/>
      <c r="T442" s="806"/>
      <c r="U442" s="807"/>
      <c r="V442" s="817"/>
      <c r="W442" s="817"/>
      <c r="X442" s="817"/>
      <c r="Y442" s="817"/>
      <c r="Z442" s="833"/>
      <c r="AA442" s="833"/>
      <c r="AB442" s="827"/>
      <c r="AC442" s="828"/>
      <c r="AD442" s="410"/>
      <c r="AE442" s="410"/>
      <c r="AF442" s="410"/>
      <c r="AG442" s="410"/>
      <c r="AH442" s="410"/>
      <c r="AI442" s="410"/>
      <c r="AJ442" s="410"/>
      <c r="AK442" s="410"/>
      <c r="AP442" s="459"/>
      <c r="AQ442" s="459"/>
      <c r="AR442" s="459"/>
      <c r="AS442" s="700">
        <v>8</v>
      </c>
    </row>
    <row r="443" spans="1:45" s="445" customFormat="1" hidden="1" x14ac:dyDescent="0.3">
      <c r="A443" s="196">
        <f>A442+1</f>
        <v>42571</v>
      </c>
      <c r="B443" s="763"/>
      <c r="C443" s="763"/>
      <c r="D443" s="763"/>
      <c r="E443" s="763"/>
      <c r="F443" s="772"/>
      <c r="G443" s="772"/>
      <c r="H443" s="772"/>
      <c r="I443" s="773"/>
      <c r="J443" s="786"/>
      <c r="K443" s="786"/>
      <c r="L443" s="786"/>
      <c r="M443" s="700">
        <v>8</v>
      </c>
      <c r="N443" s="795"/>
      <c r="O443" s="795"/>
      <c r="P443" s="795"/>
      <c r="Q443" s="796"/>
      <c r="R443" s="806"/>
      <c r="S443" s="806"/>
      <c r="T443" s="806"/>
      <c r="U443" s="807"/>
      <c r="V443" s="817"/>
      <c r="W443" s="817"/>
      <c r="X443" s="817"/>
      <c r="Y443" s="817"/>
      <c r="Z443" s="833"/>
      <c r="AA443" s="833"/>
      <c r="AB443" s="827"/>
      <c r="AC443" s="828"/>
      <c r="AD443" s="410"/>
      <c r="AE443" s="410"/>
      <c r="AF443" s="410"/>
      <c r="AG443" s="410"/>
      <c r="AH443" s="410"/>
      <c r="AI443" s="410"/>
      <c r="AJ443" s="410"/>
      <c r="AK443" s="410"/>
      <c r="AP443" s="459"/>
      <c r="AQ443" s="459"/>
      <c r="AR443" s="459"/>
      <c r="AS443" s="700">
        <v>8</v>
      </c>
    </row>
    <row r="444" spans="1:45" s="445" customFormat="1" hidden="1" x14ac:dyDescent="0.3">
      <c r="A444" s="196">
        <f>A443+1</f>
        <v>42572</v>
      </c>
      <c r="B444" s="763"/>
      <c r="C444" s="763"/>
      <c r="D444" s="763"/>
      <c r="E444" s="763"/>
      <c r="F444" s="772"/>
      <c r="G444" s="772"/>
      <c r="H444" s="772"/>
      <c r="I444" s="773"/>
      <c r="J444" s="786"/>
      <c r="K444" s="786"/>
      <c r="L444" s="786"/>
      <c r="M444" s="700">
        <v>8</v>
      </c>
      <c r="N444" s="795"/>
      <c r="O444" s="795"/>
      <c r="P444" s="795"/>
      <c r="Q444" s="796"/>
      <c r="R444" s="806"/>
      <c r="S444" s="806"/>
      <c r="T444" s="806"/>
      <c r="U444" s="807"/>
      <c r="V444" s="817"/>
      <c r="W444" s="817"/>
      <c r="X444" s="817"/>
      <c r="Y444" s="817"/>
      <c r="Z444" s="833"/>
      <c r="AA444" s="833"/>
      <c r="AB444" s="827"/>
      <c r="AC444" s="828"/>
      <c r="AD444" s="410"/>
      <c r="AE444" s="410"/>
      <c r="AF444" s="410"/>
      <c r="AG444" s="410"/>
      <c r="AH444" s="410"/>
      <c r="AI444" s="410"/>
      <c r="AJ444" s="410"/>
      <c r="AK444" s="410"/>
      <c r="AP444" s="459"/>
      <c r="AQ444" s="459"/>
      <c r="AR444" s="459"/>
      <c r="AS444" s="700">
        <v>8</v>
      </c>
    </row>
    <row r="445" spans="1:45" s="445" customFormat="1" hidden="1" x14ac:dyDescent="0.3">
      <c r="A445" s="196">
        <f>A444+1</f>
        <v>42573</v>
      </c>
      <c r="B445" s="763"/>
      <c r="C445" s="763"/>
      <c r="D445" s="763"/>
      <c r="E445" s="763"/>
      <c r="F445" s="700">
        <v>8</v>
      </c>
      <c r="G445" s="772"/>
      <c r="H445" s="772"/>
      <c r="I445" s="773"/>
      <c r="J445" s="786"/>
      <c r="K445" s="786"/>
      <c r="L445" s="786"/>
      <c r="M445" s="700">
        <v>8</v>
      </c>
      <c r="N445" s="795"/>
      <c r="O445" s="795"/>
      <c r="P445" s="795"/>
      <c r="Q445" s="796"/>
      <c r="R445" s="806"/>
      <c r="S445" s="806"/>
      <c r="T445" s="806"/>
      <c r="U445" s="807"/>
      <c r="V445" s="817"/>
      <c r="W445" s="817"/>
      <c r="X445" s="817"/>
      <c r="Y445" s="817"/>
      <c r="Z445" s="833"/>
      <c r="AA445" s="833"/>
      <c r="AB445" s="827"/>
      <c r="AC445" s="828"/>
      <c r="AD445" s="410"/>
      <c r="AE445" s="410"/>
      <c r="AF445" s="410"/>
      <c r="AG445" s="410"/>
      <c r="AH445" s="410"/>
      <c r="AI445" s="410"/>
      <c r="AJ445" s="410"/>
      <c r="AK445" s="410"/>
      <c r="AP445" s="459"/>
      <c r="AQ445" s="459"/>
      <c r="AR445" s="459"/>
      <c r="AS445" s="700">
        <v>8</v>
      </c>
    </row>
    <row r="446" spans="1:45" s="445" customFormat="1" hidden="1" x14ac:dyDescent="0.3">
      <c r="A446" s="691">
        <f>A445+3</f>
        <v>42576</v>
      </c>
      <c r="B446" s="764"/>
      <c r="C446" s="764"/>
      <c r="D446" s="764"/>
      <c r="E446" s="764"/>
      <c r="F446" s="776"/>
      <c r="G446" s="776"/>
      <c r="H446" s="776"/>
      <c r="I446" s="777"/>
      <c r="J446" s="788"/>
      <c r="K446" s="788"/>
      <c r="L446" s="788"/>
      <c r="M446" s="788"/>
      <c r="N446" s="799"/>
      <c r="O446" s="799"/>
      <c r="P446" s="799"/>
      <c r="Q446" s="800"/>
      <c r="R446" s="809"/>
      <c r="S446" s="809"/>
      <c r="T446" s="809"/>
      <c r="U446" s="810"/>
      <c r="V446" s="818"/>
      <c r="W446" s="818"/>
      <c r="X446" s="818"/>
      <c r="Y446" s="818"/>
      <c r="Z446" s="834"/>
      <c r="AA446" s="834"/>
      <c r="AB446" s="835"/>
      <c r="AC446" s="836"/>
      <c r="AD446" s="693"/>
      <c r="AE446" s="693"/>
      <c r="AF446" s="693"/>
      <c r="AG446" s="693"/>
      <c r="AH446" s="693"/>
      <c r="AI446" s="693"/>
      <c r="AJ446" s="693"/>
      <c r="AK446" s="693"/>
      <c r="AL446" s="694"/>
      <c r="AM446" s="694"/>
      <c r="AN446" s="694"/>
      <c r="AO446" s="694"/>
      <c r="AP446" s="692"/>
      <c r="AQ446" s="692"/>
      <c r="AR446" s="692"/>
      <c r="AS446" s="692"/>
    </row>
    <row r="447" spans="1:45" s="445" customFormat="1" hidden="1" x14ac:dyDescent="0.3">
      <c r="A447" s="196">
        <f>A446+1</f>
        <v>42577</v>
      </c>
      <c r="B447" s="763"/>
      <c r="C447" s="763"/>
      <c r="D447" s="763"/>
      <c r="E447" s="763"/>
      <c r="F447" s="772"/>
      <c r="G447" s="772"/>
      <c r="H447" s="772"/>
      <c r="I447" s="773"/>
      <c r="J447" s="786"/>
      <c r="K447" s="786"/>
      <c r="L447" s="786"/>
      <c r="M447" s="786"/>
      <c r="N447" s="795"/>
      <c r="O447" s="795"/>
      <c r="P447" s="795"/>
      <c r="Q447" s="796"/>
      <c r="R447" s="806"/>
      <c r="S447" s="806"/>
      <c r="T447" s="806"/>
      <c r="U447" s="807"/>
      <c r="V447" s="817"/>
      <c r="W447" s="817"/>
      <c r="X447" s="817"/>
      <c r="Y447" s="817"/>
      <c r="Z447" s="833"/>
      <c r="AA447" s="833"/>
      <c r="AB447" s="827"/>
      <c r="AC447" s="828"/>
      <c r="AD447" s="410"/>
      <c r="AE447" s="410"/>
      <c r="AF447" s="410"/>
      <c r="AG447" s="410"/>
      <c r="AH447" s="410"/>
      <c r="AI447" s="410"/>
      <c r="AJ447" s="410"/>
      <c r="AK447" s="410"/>
      <c r="AP447" s="459"/>
      <c r="AQ447" s="459"/>
      <c r="AR447" s="459"/>
      <c r="AS447" s="459"/>
    </row>
    <row r="448" spans="1:45" s="445" customFormat="1" hidden="1" x14ac:dyDescent="0.3">
      <c r="A448" s="196">
        <f>A447+1</f>
        <v>42578</v>
      </c>
      <c r="B448" s="763"/>
      <c r="C448" s="763"/>
      <c r="D448" s="763"/>
      <c r="E448" s="763"/>
      <c r="F448" s="772"/>
      <c r="G448" s="772"/>
      <c r="H448" s="772"/>
      <c r="I448" s="773"/>
      <c r="J448" s="786"/>
      <c r="K448" s="786"/>
      <c r="L448" s="786"/>
      <c r="M448" s="786"/>
      <c r="N448" s="795"/>
      <c r="O448" s="795"/>
      <c r="P448" s="795"/>
      <c r="Q448" s="796"/>
      <c r="R448" s="806"/>
      <c r="S448" s="806"/>
      <c r="T448" s="806"/>
      <c r="U448" s="807"/>
      <c r="V448" s="817"/>
      <c r="W448" s="817"/>
      <c r="X448" s="817"/>
      <c r="Y448" s="817"/>
      <c r="Z448" s="833"/>
      <c r="AA448" s="833"/>
      <c r="AB448" s="827"/>
      <c r="AC448" s="828"/>
      <c r="AD448" s="410"/>
      <c r="AE448" s="410"/>
      <c r="AF448" s="410"/>
      <c r="AG448" s="410"/>
      <c r="AH448" s="410"/>
      <c r="AI448" s="410"/>
      <c r="AJ448" s="410"/>
      <c r="AK448" s="410"/>
      <c r="AP448" s="459"/>
      <c r="AQ448" s="459"/>
      <c r="AR448" s="459"/>
      <c r="AS448" s="459"/>
    </row>
    <row r="449" spans="1:45" s="445" customFormat="1" hidden="1" x14ac:dyDescent="0.3">
      <c r="A449" s="196">
        <f>A448+1</f>
        <v>42579</v>
      </c>
      <c r="B449" s="763"/>
      <c r="C449" s="763"/>
      <c r="D449" s="763"/>
      <c r="E449" s="763"/>
      <c r="F449" s="772"/>
      <c r="G449" s="772"/>
      <c r="H449" s="772"/>
      <c r="I449" s="773"/>
      <c r="J449" s="786"/>
      <c r="K449" s="786"/>
      <c r="L449" s="786"/>
      <c r="M449" s="786"/>
      <c r="N449" s="795"/>
      <c r="O449" s="795"/>
      <c r="P449" s="795"/>
      <c r="Q449" s="796"/>
      <c r="R449" s="806"/>
      <c r="S449" s="806"/>
      <c r="T449" s="806"/>
      <c r="U449" s="807"/>
      <c r="V449" s="817"/>
      <c r="W449" s="817"/>
      <c r="X449" s="817"/>
      <c r="Y449" s="817"/>
      <c r="Z449" s="833"/>
      <c r="AA449" s="833"/>
      <c r="AB449" s="827"/>
      <c r="AC449" s="828"/>
      <c r="AD449" s="410"/>
      <c r="AE449" s="410"/>
      <c r="AF449" s="410"/>
      <c r="AG449" s="410"/>
      <c r="AH449" s="410"/>
      <c r="AI449" s="410"/>
      <c r="AJ449" s="410"/>
      <c r="AK449" s="410"/>
      <c r="AP449" s="459"/>
      <c r="AQ449" s="459"/>
      <c r="AR449" s="459"/>
      <c r="AS449" s="459"/>
    </row>
    <row r="450" spans="1:45" s="445" customFormat="1" hidden="1" x14ac:dyDescent="0.3">
      <c r="A450" s="196">
        <f>A449+1</f>
        <v>42580</v>
      </c>
      <c r="B450" s="763"/>
      <c r="C450" s="763"/>
      <c r="D450" s="763"/>
      <c r="E450" s="763"/>
      <c r="F450" s="772"/>
      <c r="G450" s="772"/>
      <c r="H450" s="772"/>
      <c r="I450" s="773"/>
      <c r="J450" s="786"/>
      <c r="K450" s="786"/>
      <c r="L450" s="786"/>
      <c r="M450" s="786"/>
      <c r="N450" s="795"/>
      <c r="O450" s="795"/>
      <c r="P450" s="795"/>
      <c r="Q450" s="796"/>
      <c r="R450" s="806"/>
      <c r="S450" s="806"/>
      <c r="T450" s="806"/>
      <c r="U450" s="807"/>
      <c r="V450" s="817"/>
      <c r="W450" s="817"/>
      <c r="X450" s="817"/>
      <c r="Y450" s="817"/>
      <c r="Z450" s="833"/>
      <c r="AA450" s="833"/>
      <c r="AB450" s="827"/>
      <c r="AC450" s="828"/>
      <c r="AD450" s="410"/>
      <c r="AE450" s="410"/>
      <c r="AF450" s="410"/>
      <c r="AG450" s="410"/>
      <c r="AH450" s="410"/>
      <c r="AI450" s="410"/>
      <c r="AJ450" s="410"/>
      <c r="AK450" s="410"/>
      <c r="AP450" s="459"/>
      <c r="AQ450" s="459"/>
      <c r="AR450" s="459"/>
      <c r="AS450" s="459"/>
    </row>
    <row r="451" spans="1:45" s="445" customFormat="1" hidden="1" x14ac:dyDescent="0.3">
      <c r="A451" s="691">
        <f>A450+3</f>
        <v>42583</v>
      </c>
      <c r="B451" s="764"/>
      <c r="C451" s="764"/>
      <c r="D451" s="764"/>
      <c r="E451" s="764"/>
      <c r="F451" s="776"/>
      <c r="G451" s="776"/>
      <c r="H451" s="776"/>
      <c r="I451" s="777"/>
      <c r="J451" s="788"/>
      <c r="K451" s="788"/>
      <c r="L451" s="788"/>
      <c r="M451" s="788"/>
      <c r="N451" s="799"/>
      <c r="O451" s="799"/>
      <c r="P451" s="799"/>
      <c r="Q451" s="800"/>
      <c r="R451" s="809"/>
      <c r="S451" s="809"/>
      <c r="T451" s="809"/>
      <c r="U451" s="810"/>
      <c r="V451" s="818"/>
      <c r="W451" s="818"/>
      <c r="X451" s="818"/>
      <c r="Y451" s="818"/>
      <c r="Z451" s="834"/>
      <c r="AA451" s="834"/>
      <c r="AB451" s="835"/>
      <c r="AC451" s="836"/>
      <c r="AD451" s="693"/>
      <c r="AE451" s="693"/>
      <c r="AF451" s="693"/>
      <c r="AG451" s="693"/>
      <c r="AH451" s="693"/>
      <c r="AI451" s="693"/>
      <c r="AJ451" s="693"/>
      <c r="AK451" s="693"/>
      <c r="AL451" s="694"/>
      <c r="AM451" s="694"/>
      <c r="AN451" s="694"/>
      <c r="AO451" s="694"/>
      <c r="AP451" s="692"/>
      <c r="AQ451" s="692"/>
      <c r="AR451" s="692"/>
      <c r="AS451" s="692"/>
    </row>
    <row r="452" spans="1:45" s="445" customFormat="1" hidden="1" x14ac:dyDescent="0.3">
      <c r="A452" s="196">
        <f>A451+1</f>
        <v>42584</v>
      </c>
      <c r="B452" s="763"/>
      <c r="C452" s="763"/>
      <c r="D452" s="763"/>
      <c r="E452" s="763"/>
      <c r="F452" s="772"/>
      <c r="G452" s="772"/>
      <c r="H452" s="772"/>
      <c r="I452" s="773"/>
      <c r="J452" s="786"/>
      <c r="K452" s="786"/>
      <c r="L452" s="786"/>
      <c r="M452" s="786"/>
      <c r="N452" s="795"/>
      <c r="O452" s="795"/>
      <c r="P452" s="795"/>
      <c r="Q452" s="796"/>
      <c r="R452" s="806"/>
      <c r="S452" s="806"/>
      <c r="T452" s="806"/>
      <c r="U452" s="807"/>
      <c r="V452" s="817"/>
      <c r="W452" s="817"/>
      <c r="X452" s="817"/>
      <c r="Y452" s="817"/>
      <c r="Z452" s="833"/>
      <c r="AA452" s="833"/>
      <c r="AB452" s="827"/>
      <c r="AC452" s="828"/>
      <c r="AD452" s="410"/>
      <c r="AE452" s="410"/>
      <c r="AF452" s="410"/>
      <c r="AG452" s="410"/>
      <c r="AH452" s="410"/>
      <c r="AI452" s="410"/>
      <c r="AJ452" s="410"/>
      <c r="AK452" s="410"/>
      <c r="AP452" s="459"/>
      <c r="AQ452" s="459"/>
      <c r="AR452" s="459"/>
      <c r="AS452" s="459"/>
    </row>
    <row r="453" spans="1:45" s="445" customFormat="1" hidden="1" x14ac:dyDescent="0.3">
      <c r="A453" s="196">
        <f>A452+1</f>
        <v>42585</v>
      </c>
      <c r="B453" s="763"/>
      <c r="C453" s="763"/>
      <c r="D453" s="763"/>
      <c r="E453" s="763"/>
      <c r="F453" s="772"/>
      <c r="G453" s="772"/>
      <c r="H453" s="772"/>
      <c r="I453" s="773"/>
      <c r="J453" s="786"/>
      <c r="K453" s="786"/>
      <c r="L453" s="786"/>
      <c r="M453" s="786"/>
      <c r="N453" s="795"/>
      <c r="O453" s="795"/>
      <c r="P453" s="795"/>
      <c r="Q453" s="796"/>
      <c r="R453" s="806"/>
      <c r="S453" s="806"/>
      <c r="T453" s="806"/>
      <c r="U453" s="807"/>
      <c r="V453" s="817"/>
      <c r="W453" s="817"/>
      <c r="X453" s="817"/>
      <c r="Y453" s="817"/>
      <c r="Z453" s="833"/>
      <c r="AA453" s="833"/>
      <c r="AB453" s="827"/>
      <c r="AC453" s="828"/>
      <c r="AD453" s="410"/>
      <c r="AE453" s="410"/>
      <c r="AF453" s="410"/>
      <c r="AG453" s="410"/>
      <c r="AH453" s="410"/>
      <c r="AI453" s="410"/>
      <c r="AJ453" s="410"/>
      <c r="AK453" s="410"/>
      <c r="AP453" s="459"/>
      <c r="AQ453" s="459"/>
      <c r="AR453" s="459"/>
      <c r="AS453" s="459"/>
    </row>
    <row r="454" spans="1:45" s="445" customFormat="1" hidden="1" x14ac:dyDescent="0.3">
      <c r="A454" s="196">
        <f>A453+1</f>
        <v>42586</v>
      </c>
      <c r="B454" s="763"/>
      <c r="C454" s="763"/>
      <c r="D454" s="763"/>
      <c r="E454" s="763"/>
      <c r="F454" s="772"/>
      <c r="G454" s="772"/>
      <c r="H454" s="772"/>
      <c r="I454" s="773"/>
      <c r="J454" s="786"/>
      <c r="K454" s="786"/>
      <c r="L454" s="786"/>
      <c r="M454" s="786"/>
      <c r="N454" s="795"/>
      <c r="O454" s="795"/>
      <c r="P454" s="795"/>
      <c r="Q454" s="796"/>
      <c r="R454" s="806"/>
      <c r="S454" s="806"/>
      <c r="T454" s="806"/>
      <c r="U454" s="807"/>
      <c r="V454" s="817"/>
      <c r="W454" s="817"/>
      <c r="X454" s="817"/>
      <c r="Y454" s="817"/>
      <c r="Z454" s="833"/>
      <c r="AA454" s="833"/>
      <c r="AB454" s="827"/>
      <c r="AC454" s="828"/>
      <c r="AD454" s="410"/>
      <c r="AE454" s="410"/>
      <c r="AF454" s="410"/>
      <c r="AG454" s="410"/>
      <c r="AH454" s="410"/>
      <c r="AI454" s="410"/>
      <c r="AJ454" s="410"/>
      <c r="AK454" s="410"/>
      <c r="AP454" s="459"/>
      <c r="AQ454" s="459"/>
      <c r="AR454" s="459"/>
      <c r="AS454" s="459"/>
    </row>
    <row r="455" spans="1:45" s="445" customFormat="1" hidden="1" x14ac:dyDescent="0.3">
      <c r="A455" s="196">
        <f>A454+1</f>
        <v>42587</v>
      </c>
      <c r="B455" s="763"/>
      <c r="C455" s="763"/>
      <c r="D455" s="763"/>
      <c r="E455" s="763"/>
      <c r="F455" s="772"/>
      <c r="G455" s="772"/>
      <c r="H455" s="772"/>
      <c r="I455" s="773"/>
      <c r="J455" s="786"/>
      <c r="K455" s="786"/>
      <c r="L455" s="786"/>
      <c r="M455" s="786"/>
      <c r="N455" s="795"/>
      <c r="O455" s="795"/>
      <c r="P455" s="795"/>
      <c r="Q455" s="796"/>
      <c r="R455" s="806"/>
      <c r="S455" s="806"/>
      <c r="T455" s="806"/>
      <c r="U455" s="807"/>
      <c r="V455" s="817"/>
      <c r="W455" s="817"/>
      <c r="X455" s="817"/>
      <c r="Y455" s="817"/>
      <c r="Z455" s="833"/>
      <c r="AA455" s="833"/>
      <c r="AB455" s="827"/>
      <c r="AC455" s="828"/>
      <c r="AD455" s="410"/>
      <c r="AE455" s="410"/>
      <c r="AF455" s="410"/>
      <c r="AG455" s="410"/>
      <c r="AH455" s="410"/>
      <c r="AI455" s="410"/>
      <c r="AJ455" s="410"/>
      <c r="AK455" s="410"/>
      <c r="AP455" s="459"/>
      <c r="AQ455" s="459"/>
      <c r="AR455" s="459"/>
      <c r="AS455" s="459"/>
    </row>
    <row r="456" spans="1:45" s="445" customFormat="1" hidden="1" x14ac:dyDescent="0.3">
      <c r="A456" s="691">
        <f>A455+3</f>
        <v>42590</v>
      </c>
      <c r="B456" s="764"/>
      <c r="C456" s="703">
        <v>5.5</v>
      </c>
      <c r="D456" s="764"/>
      <c r="E456" s="764"/>
      <c r="F456" s="776"/>
      <c r="G456" s="776"/>
      <c r="H456" s="776"/>
      <c r="I456" s="777"/>
      <c r="J456" s="788"/>
      <c r="K456" s="788"/>
      <c r="L456" s="788"/>
      <c r="M456" s="788"/>
      <c r="N456" s="799"/>
      <c r="O456" s="799"/>
      <c r="P456" s="799"/>
      <c r="Q456" s="800"/>
      <c r="R456" s="809"/>
      <c r="S456" s="809"/>
      <c r="T456" s="809"/>
      <c r="U456" s="810"/>
      <c r="V456" s="818"/>
      <c r="W456" s="818"/>
      <c r="X456" s="818"/>
      <c r="Y456" s="818"/>
      <c r="Z456" s="834"/>
      <c r="AA456" s="834"/>
      <c r="AB456" s="835"/>
      <c r="AC456" s="836"/>
      <c r="AD456" s="693"/>
      <c r="AE456" s="693"/>
      <c r="AF456" s="693"/>
      <c r="AG456" s="693"/>
      <c r="AH456" s="693"/>
      <c r="AI456" s="693"/>
      <c r="AJ456" s="693"/>
      <c r="AK456" s="693"/>
      <c r="AL456" s="694"/>
      <c r="AM456" s="694"/>
      <c r="AN456" s="694"/>
      <c r="AO456" s="694"/>
      <c r="AP456" s="692"/>
      <c r="AQ456" s="692"/>
      <c r="AR456" s="692"/>
      <c r="AS456" s="692"/>
    </row>
    <row r="457" spans="1:45" s="445" customFormat="1" hidden="1" x14ac:dyDescent="0.3">
      <c r="A457" s="196">
        <f>A456+1</f>
        <v>42591</v>
      </c>
      <c r="B457" s="763"/>
      <c r="C457" s="763"/>
      <c r="D457" s="763"/>
      <c r="E457" s="763"/>
      <c r="F457" s="772"/>
      <c r="G457" s="772"/>
      <c r="H457" s="772"/>
      <c r="I457" s="773"/>
      <c r="J457" s="786"/>
      <c r="K457" s="786"/>
      <c r="L457" s="786"/>
      <c r="M457" s="786"/>
      <c r="N457" s="795"/>
      <c r="O457" s="795"/>
      <c r="P457" s="795"/>
      <c r="Q457" s="796"/>
      <c r="R457" s="806"/>
      <c r="S457" s="806"/>
      <c r="T457" s="806"/>
      <c r="U457" s="807"/>
      <c r="V457" s="817"/>
      <c r="W457" s="817"/>
      <c r="X457" s="817"/>
      <c r="Y457" s="817"/>
      <c r="Z457" s="833"/>
      <c r="AA457" s="833"/>
      <c r="AB457" s="827"/>
      <c r="AC457" s="828"/>
      <c r="AD457" s="410"/>
      <c r="AE457" s="410"/>
      <c r="AF457" s="410"/>
      <c r="AG457" s="410"/>
      <c r="AH457" s="410"/>
      <c r="AI457" s="410"/>
      <c r="AJ457" s="410"/>
      <c r="AK457" s="410"/>
      <c r="AP457" s="459"/>
      <c r="AQ457" s="459"/>
      <c r="AR457" s="459"/>
      <c r="AS457" s="459"/>
    </row>
    <row r="458" spans="1:45" s="445" customFormat="1" hidden="1" x14ac:dyDescent="0.3">
      <c r="A458" s="196">
        <f>A457+1</f>
        <v>42592</v>
      </c>
      <c r="B458" s="763"/>
      <c r="C458" s="700">
        <v>4</v>
      </c>
      <c r="D458" s="763"/>
      <c r="E458" s="763"/>
      <c r="F458" s="772"/>
      <c r="G458" s="772"/>
      <c r="H458" s="700">
        <v>0.25</v>
      </c>
      <c r="I458" s="773"/>
      <c r="J458" s="786"/>
      <c r="K458" s="786"/>
      <c r="L458" s="786"/>
      <c r="M458" s="786"/>
      <c r="N458" s="795"/>
      <c r="O458" s="795"/>
      <c r="P458" s="795"/>
      <c r="Q458" s="796"/>
      <c r="R458" s="806"/>
      <c r="S458" s="806"/>
      <c r="T458" s="806"/>
      <c r="U458" s="807"/>
      <c r="V458" s="817"/>
      <c r="W458" s="817"/>
      <c r="X458" s="817"/>
      <c r="Y458" s="817"/>
      <c r="Z458" s="833"/>
      <c r="AA458" s="833"/>
      <c r="AB458" s="827"/>
      <c r="AC458" s="828"/>
      <c r="AD458" s="410"/>
      <c r="AE458" s="410"/>
      <c r="AF458" s="410"/>
      <c r="AG458" s="410"/>
      <c r="AH458" s="410"/>
      <c r="AI458" s="410"/>
      <c r="AJ458" s="410"/>
      <c r="AK458" s="410"/>
      <c r="AP458" s="459"/>
      <c r="AQ458" s="459"/>
      <c r="AR458" s="459"/>
      <c r="AS458" s="459"/>
    </row>
    <row r="459" spans="1:45" s="445" customFormat="1" hidden="1" x14ac:dyDescent="0.3">
      <c r="A459" s="196">
        <f>A458+1</f>
        <v>42593</v>
      </c>
      <c r="B459" s="763"/>
      <c r="C459" s="763"/>
      <c r="D459" s="763"/>
      <c r="E459" s="763"/>
      <c r="F459" s="772"/>
      <c r="G459" s="772"/>
      <c r="H459" s="772"/>
      <c r="I459" s="773"/>
      <c r="J459" s="786"/>
      <c r="K459" s="786"/>
      <c r="L459" s="786"/>
      <c r="M459" s="786"/>
      <c r="N459" s="795"/>
      <c r="O459" s="795"/>
      <c r="P459" s="795"/>
      <c r="Q459" s="796"/>
      <c r="R459" s="806"/>
      <c r="S459" s="806"/>
      <c r="T459" s="806"/>
      <c r="U459" s="807"/>
      <c r="V459" s="817"/>
      <c r="W459" s="817"/>
      <c r="X459" s="817"/>
      <c r="Y459" s="817"/>
      <c r="Z459" s="833"/>
      <c r="AA459" s="833"/>
      <c r="AB459" s="827"/>
      <c r="AC459" s="828"/>
      <c r="AD459" s="410"/>
      <c r="AE459" s="410"/>
      <c r="AF459" s="410"/>
      <c r="AG459" s="410"/>
      <c r="AH459" s="410"/>
      <c r="AI459" s="410"/>
      <c r="AJ459" s="410"/>
      <c r="AK459" s="410"/>
      <c r="AP459" s="459"/>
      <c r="AQ459" s="459"/>
      <c r="AR459" s="459"/>
      <c r="AS459" s="459"/>
    </row>
    <row r="460" spans="1:45" s="445" customFormat="1" hidden="1" x14ac:dyDescent="0.3">
      <c r="A460" s="196">
        <f>A459+1</f>
        <v>42594</v>
      </c>
      <c r="B460" s="763"/>
      <c r="C460" s="763"/>
      <c r="D460" s="763"/>
      <c r="E460" s="763"/>
      <c r="F460" s="772"/>
      <c r="G460" s="772"/>
      <c r="H460" s="772"/>
      <c r="I460" s="773"/>
      <c r="J460" s="786"/>
      <c r="K460" s="786"/>
      <c r="L460" s="786"/>
      <c r="M460" s="786"/>
      <c r="N460" s="795"/>
      <c r="O460" s="795"/>
      <c r="P460" s="795"/>
      <c r="Q460" s="796"/>
      <c r="R460" s="806"/>
      <c r="S460" s="806"/>
      <c r="T460" s="806"/>
      <c r="U460" s="807"/>
      <c r="V460" s="817"/>
      <c r="W460" s="817"/>
      <c r="X460" s="817"/>
      <c r="Y460" s="817"/>
      <c r="Z460" s="833"/>
      <c r="AA460" s="833"/>
      <c r="AB460" s="827"/>
      <c r="AC460" s="828"/>
      <c r="AD460" s="410"/>
      <c r="AE460" s="410"/>
      <c r="AF460" s="410"/>
      <c r="AG460" s="410"/>
      <c r="AH460" s="410"/>
      <c r="AI460" s="410"/>
      <c r="AJ460" s="410"/>
      <c r="AK460" s="410"/>
      <c r="AP460" s="459"/>
      <c r="AQ460" s="459"/>
      <c r="AR460" s="459"/>
      <c r="AS460" s="459"/>
    </row>
    <row r="461" spans="1:45" s="445" customFormat="1" hidden="1" x14ac:dyDescent="0.3">
      <c r="A461" s="691">
        <f>A460+3</f>
        <v>42597</v>
      </c>
      <c r="B461" s="764"/>
      <c r="C461" s="764"/>
      <c r="D461" s="764"/>
      <c r="E461" s="764"/>
      <c r="F461" s="776"/>
      <c r="G461" s="776"/>
      <c r="H461" s="776"/>
      <c r="I461" s="777"/>
      <c r="J461" s="788"/>
      <c r="K461" s="788"/>
      <c r="L461" s="788"/>
      <c r="M461" s="788"/>
      <c r="N461" s="799"/>
      <c r="O461" s="799"/>
      <c r="P461" s="799"/>
      <c r="Q461" s="800"/>
      <c r="R461" s="809"/>
      <c r="S461" s="809"/>
      <c r="T461" s="809"/>
      <c r="U461" s="810"/>
      <c r="V461" s="818"/>
      <c r="W461" s="818"/>
      <c r="X461" s="818"/>
      <c r="Y461" s="818"/>
      <c r="Z461" s="834"/>
      <c r="AA461" s="834"/>
      <c r="AB461" s="835"/>
      <c r="AC461" s="836"/>
      <c r="AD461" s="693"/>
      <c r="AE461" s="693"/>
      <c r="AF461" s="693"/>
      <c r="AG461" s="693"/>
      <c r="AH461" s="693"/>
      <c r="AI461" s="693"/>
      <c r="AJ461" s="693"/>
      <c r="AK461" s="693"/>
      <c r="AL461" s="694"/>
      <c r="AM461" s="694"/>
      <c r="AN461" s="694"/>
      <c r="AO461" s="694"/>
      <c r="AP461" s="692"/>
      <c r="AQ461" s="692"/>
      <c r="AR461" s="692"/>
      <c r="AS461" s="692"/>
    </row>
    <row r="462" spans="1:45" s="445" customFormat="1" hidden="1" x14ac:dyDescent="0.3">
      <c r="A462" s="196">
        <f>A461+1</f>
        <v>42598</v>
      </c>
      <c r="B462" s="763"/>
      <c r="C462" s="763"/>
      <c r="D462" s="763"/>
      <c r="E462" s="763"/>
      <c r="F462" s="772"/>
      <c r="G462" s="772"/>
      <c r="H462" s="772"/>
      <c r="I462" s="773"/>
      <c r="J462" s="786"/>
      <c r="K462" s="786"/>
      <c r="L462" s="786"/>
      <c r="M462" s="786"/>
      <c r="N462" s="795"/>
      <c r="O462" s="795"/>
      <c r="P462" s="795"/>
      <c r="Q462" s="796"/>
      <c r="R462" s="806"/>
      <c r="S462" s="806"/>
      <c r="T462" s="806"/>
      <c r="U462" s="807"/>
      <c r="V462" s="817"/>
      <c r="W462" s="817"/>
      <c r="X462" s="817"/>
      <c r="Y462" s="817"/>
      <c r="Z462" s="833"/>
      <c r="AA462" s="833"/>
      <c r="AB462" s="827"/>
      <c r="AC462" s="828"/>
      <c r="AD462" s="410"/>
      <c r="AE462" s="410"/>
      <c r="AF462" s="410"/>
      <c r="AG462" s="410"/>
      <c r="AH462" s="410"/>
      <c r="AI462" s="410"/>
      <c r="AJ462" s="410"/>
      <c r="AK462" s="410"/>
      <c r="AP462" s="459"/>
      <c r="AQ462" s="459"/>
      <c r="AR462" s="459"/>
      <c r="AS462" s="459"/>
    </row>
    <row r="463" spans="1:45" s="445" customFormat="1" hidden="1" x14ac:dyDescent="0.3">
      <c r="A463" s="196">
        <f>A462+1</f>
        <v>42599</v>
      </c>
      <c r="B463" s="763"/>
      <c r="C463" s="763"/>
      <c r="D463" s="763"/>
      <c r="E463" s="763"/>
      <c r="F463" s="772"/>
      <c r="G463" s="772"/>
      <c r="H463" s="772"/>
      <c r="I463" s="773"/>
      <c r="J463" s="786"/>
      <c r="K463" s="786"/>
      <c r="L463" s="786"/>
      <c r="M463" s="786"/>
      <c r="N463" s="795"/>
      <c r="O463" s="795"/>
      <c r="P463" s="795"/>
      <c r="Q463" s="796"/>
      <c r="R463" s="806"/>
      <c r="S463" s="806"/>
      <c r="T463" s="806"/>
      <c r="U463" s="807"/>
      <c r="V463" s="817"/>
      <c r="W463" s="817"/>
      <c r="X463" s="817"/>
      <c r="Y463" s="817"/>
      <c r="Z463" s="833"/>
      <c r="AA463" s="833"/>
      <c r="AB463" s="827"/>
      <c r="AC463" s="828"/>
      <c r="AD463" s="410"/>
      <c r="AE463" s="410"/>
      <c r="AF463" s="410"/>
      <c r="AG463" s="410"/>
      <c r="AH463" s="410"/>
      <c r="AI463" s="410"/>
      <c r="AJ463" s="410"/>
      <c r="AK463" s="410"/>
      <c r="AP463" s="459"/>
      <c r="AQ463" s="459"/>
      <c r="AR463" s="459"/>
      <c r="AS463" s="459"/>
    </row>
    <row r="464" spans="1:45" s="445" customFormat="1" hidden="1" x14ac:dyDescent="0.3">
      <c r="A464" s="196">
        <f>A463+1</f>
        <v>42600</v>
      </c>
      <c r="B464" s="763"/>
      <c r="C464" s="763"/>
      <c r="D464" s="763"/>
      <c r="E464" s="763"/>
      <c r="F464" s="772"/>
      <c r="G464" s="772"/>
      <c r="H464" s="772"/>
      <c r="I464" s="773"/>
      <c r="J464" s="786"/>
      <c r="K464" s="700">
        <v>2.5</v>
      </c>
      <c r="L464" s="786"/>
      <c r="M464" s="786"/>
      <c r="N464" s="795"/>
      <c r="O464" s="795"/>
      <c r="P464" s="795"/>
      <c r="Q464" s="796"/>
      <c r="R464" s="806"/>
      <c r="S464" s="806"/>
      <c r="T464" s="806"/>
      <c r="U464" s="807"/>
      <c r="V464" s="817"/>
      <c r="W464" s="817"/>
      <c r="X464" s="817"/>
      <c r="Y464" s="817"/>
      <c r="Z464" s="833"/>
      <c r="AA464" s="833"/>
      <c r="AB464" s="827"/>
      <c r="AC464" s="828"/>
      <c r="AD464" s="410"/>
      <c r="AE464" s="410"/>
      <c r="AF464" s="410"/>
      <c r="AG464" s="410"/>
      <c r="AH464" s="410"/>
      <c r="AI464" s="410"/>
      <c r="AJ464" s="410"/>
      <c r="AK464" s="410"/>
      <c r="AP464" s="459"/>
      <c r="AQ464" s="459"/>
      <c r="AR464" s="459"/>
      <c r="AS464" s="459"/>
    </row>
    <row r="465" spans="1:45" s="445" customFormat="1" hidden="1" x14ac:dyDescent="0.3">
      <c r="A465" s="196">
        <f>A464+1</f>
        <v>42601</v>
      </c>
      <c r="B465" s="763"/>
      <c r="C465" s="763"/>
      <c r="D465" s="763"/>
      <c r="E465" s="763"/>
      <c r="F465" s="772"/>
      <c r="G465" s="772"/>
      <c r="H465" s="772"/>
      <c r="I465" s="773"/>
      <c r="J465" s="786"/>
      <c r="K465" s="786"/>
      <c r="L465" s="786"/>
      <c r="M465" s="786"/>
      <c r="N465" s="795"/>
      <c r="O465" s="795"/>
      <c r="P465" s="795"/>
      <c r="Q465" s="796"/>
      <c r="R465" s="806"/>
      <c r="S465" s="806"/>
      <c r="T465" s="806"/>
      <c r="U465" s="807"/>
      <c r="V465" s="817"/>
      <c r="W465" s="817"/>
      <c r="X465" s="817"/>
      <c r="Y465" s="817"/>
      <c r="Z465" s="833"/>
      <c r="AA465" s="833"/>
      <c r="AB465" s="827"/>
      <c r="AC465" s="828"/>
      <c r="AD465" s="410"/>
      <c r="AE465" s="410"/>
      <c r="AF465" s="410"/>
      <c r="AG465" s="410"/>
      <c r="AH465" s="410"/>
      <c r="AI465" s="410"/>
      <c r="AJ465" s="410"/>
      <c r="AK465" s="410"/>
      <c r="AP465" s="459"/>
      <c r="AQ465" s="459"/>
      <c r="AR465" s="459"/>
      <c r="AS465" s="459"/>
    </row>
    <row r="466" spans="1:45" s="445" customFormat="1" hidden="1" x14ac:dyDescent="0.3">
      <c r="A466" s="691">
        <f>A465+3</f>
        <v>42604</v>
      </c>
      <c r="B466" s="764"/>
      <c r="C466" s="764"/>
      <c r="D466" s="764"/>
      <c r="E466" s="764"/>
      <c r="F466" s="776"/>
      <c r="G466" s="776"/>
      <c r="H466" s="776"/>
      <c r="I466" s="777"/>
      <c r="J466" s="788"/>
      <c r="K466" s="788"/>
      <c r="L466" s="788"/>
      <c r="M466" s="788"/>
      <c r="N466" s="799"/>
      <c r="O466" s="799"/>
      <c r="P466" s="799"/>
      <c r="Q466" s="800"/>
      <c r="R466" s="809"/>
      <c r="S466" s="809"/>
      <c r="T466" s="809"/>
      <c r="U466" s="810"/>
      <c r="V466" s="818"/>
      <c r="W466" s="818"/>
      <c r="X466" s="818"/>
      <c r="Y466" s="818"/>
      <c r="Z466" s="834"/>
      <c r="AA466" s="834"/>
      <c r="AB466" s="835"/>
      <c r="AC466" s="836"/>
      <c r="AD466" s="693"/>
      <c r="AE466" s="693"/>
      <c r="AF466" s="693"/>
      <c r="AG466" s="693"/>
      <c r="AH466" s="693"/>
      <c r="AI466" s="693"/>
      <c r="AJ466" s="693"/>
      <c r="AK466" s="693"/>
      <c r="AL466" s="694"/>
      <c r="AM466" s="694"/>
      <c r="AN466" s="694"/>
      <c r="AO466" s="694"/>
      <c r="AP466" s="692"/>
      <c r="AQ466" s="692"/>
      <c r="AR466" s="692"/>
      <c r="AS466" s="692"/>
    </row>
    <row r="467" spans="1:45" s="445" customFormat="1" hidden="1" x14ac:dyDescent="0.3">
      <c r="A467" s="196">
        <f>A466+1</f>
        <v>42605</v>
      </c>
      <c r="B467" s="763"/>
      <c r="C467" s="763"/>
      <c r="D467" s="763"/>
      <c r="E467" s="763"/>
      <c r="F467" s="772"/>
      <c r="G467" s="772"/>
      <c r="H467" s="772"/>
      <c r="I467" s="773"/>
      <c r="J467" s="786"/>
      <c r="K467" s="786"/>
      <c r="L467" s="786"/>
      <c r="M467" s="786"/>
      <c r="N467" s="795"/>
      <c r="O467" s="795"/>
      <c r="P467" s="795"/>
      <c r="Q467" s="796"/>
      <c r="R467" s="806"/>
      <c r="S467" s="806"/>
      <c r="T467" s="806"/>
      <c r="U467" s="807"/>
      <c r="V467" s="817"/>
      <c r="W467" s="817"/>
      <c r="X467" s="817"/>
      <c r="Y467" s="817"/>
      <c r="Z467" s="833"/>
      <c r="AA467" s="833"/>
      <c r="AB467" s="827"/>
      <c r="AC467" s="828"/>
      <c r="AD467" s="410"/>
      <c r="AE467" s="410"/>
      <c r="AF467" s="410"/>
      <c r="AG467" s="410"/>
      <c r="AH467" s="410"/>
      <c r="AI467" s="410"/>
      <c r="AJ467" s="410"/>
      <c r="AK467" s="410"/>
      <c r="AP467" s="459"/>
      <c r="AQ467" s="459"/>
      <c r="AR467" s="459"/>
      <c r="AS467" s="459"/>
    </row>
    <row r="468" spans="1:45" s="445" customFormat="1" hidden="1" x14ac:dyDescent="0.3">
      <c r="A468" s="196">
        <f>A467+1</f>
        <v>42606</v>
      </c>
      <c r="B468" s="763"/>
      <c r="C468" s="763"/>
      <c r="D468" s="763"/>
      <c r="E468" s="763"/>
      <c r="F468" s="772"/>
      <c r="G468" s="772"/>
      <c r="H468" s="772"/>
      <c r="I468" s="773"/>
      <c r="J468" s="786"/>
      <c r="K468" s="786"/>
      <c r="L468" s="786"/>
      <c r="M468" s="786"/>
      <c r="N468" s="795"/>
      <c r="O468" s="795"/>
      <c r="P468" s="795"/>
      <c r="Q468" s="796"/>
      <c r="R468" s="806"/>
      <c r="S468" s="806"/>
      <c r="T468" s="806"/>
      <c r="U468" s="807"/>
      <c r="V468" s="817"/>
      <c r="W468" s="817"/>
      <c r="X468" s="817"/>
      <c r="Y468" s="817"/>
      <c r="Z468" s="833"/>
      <c r="AA468" s="833"/>
      <c r="AB468" s="827"/>
      <c r="AC468" s="828"/>
      <c r="AD468" s="410"/>
      <c r="AE468" s="410"/>
      <c r="AF468" s="410"/>
      <c r="AG468" s="410"/>
      <c r="AH468" s="410"/>
      <c r="AI468" s="410"/>
      <c r="AJ468" s="410"/>
      <c r="AK468" s="410"/>
      <c r="AP468" s="459"/>
      <c r="AQ468" s="459"/>
      <c r="AR468" s="459"/>
      <c r="AS468" s="459"/>
    </row>
    <row r="469" spans="1:45" s="445" customFormat="1" hidden="1" x14ac:dyDescent="0.3">
      <c r="A469" s="196">
        <f>A468+1</f>
        <v>42607</v>
      </c>
      <c r="B469" s="763"/>
      <c r="C469" s="763"/>
      <c r="D469" s="763"/>
      <c r="E469" s="700">
        <v>8</v>
      </c>
      <c r="F469" s="772"/>
      <c r="G469" s="772"/>
      <c r="H469" s="772"/>
      <c r="I469" s="773"/>
      <c r="J469" s="786"/>
      <c r="K469" s="786"/>
      <c r="L469" s="786"/>
      <c r="M469" s="786"/>
      <c r="N469" s="795"/>
      <c r="O469" s="795"/>
      <c r="P469" s="795"/>
      <c r="Q469" s="796"/>
      <c r="R469" s="806"/>
      <c r="S469" s="806"/>
      <c r="T469" s="806"/>
      <c r="U469" s="807"/>
      <c r="V469" s="817"/>
      <c r="W469" s="817"/>
      <c r="X469" s="817"/>
      <c r="Y469" s="817"/>
      <c r="Z469" s="833"/>
      <c r="AA469" s="833"/>
      <c r="AB469" s="827"/>
      <c r="AC469" s="828"/>
      <c r="AD469" s="410"/>
      <c r="AE469" s="410"/>
      <c r="AF469" s="410"/>
      <c r="AG469" s="410"/>
      <c r="AH469" s="410"/>
      <c r="AI469" s="410"/>
      <c r="AJ469" s="410"/>
      <c r="AK469" s="410"/>
      <c r="AP469" s="459"/>
      <c r="AQ469" s="459"/>
      <c r="AR469" s="459"/>
      <c r="AS469" s="459"/>
    </row>
    <row r="470" spans="1:45" s="445" customFormat="1" hidden="1" x14ac:dyDescent="0.3">
      <c r="A470" s="196">
        <f>A469+1</f>
        <v>42608</v>
      </c>
      <c r="B470" s="763"/>
      <c r="C470" s="763"/>
      <c r="D470" s="763"/>
      <c r="E470" s="763"/>
      <c r="F470" s="772"/>
      <c r="G470" s="772"/>
      <c r="H470" s="772"/>
      <c r="I470" s="773"/>
      <c r="J470" s="786"/>
      <c r="K470" s="786"/>
      <c r="L470" s="786"/>
      <c r="M470" s="786"/>
      <c r="N470" s="795"/>
      <c r="O470" s="795"/>
      <c r="P470" s="795"/>
      <c r="Q470" s="796"/>
      <c r="R470" s="806"/>
      <c r="S470" s="806"/>
      <c r="T470" s="806"/>
      <c r="U470" s="807"/>
      <c r="V470" s="817"/>
      <c r="W470" s="817"/>
      <c r="X470" s="817"/>
      <c r="Y470" s="817"/>
      <c r="Z470" s="833"/>
      <c r="AA470" s="833"/>
      <c r="AB470" s="827"/>
      <c r="AC470" s="828"/>
      <c r="AD470" s="410"/>
      <c r="AE470" s="410"/>
      <c r="AF470" s="410"/>
      <c r="AG470" s="410"/>
      <c r="AH470" s="410"/>
      <c r="AI470" s="410"/>
      <c r="AJ470" s="410"/>
      <c r="AK470" s="410"/>
      <c r="AP470" s="459"/>
      <c r="AQ470" s="459"/>
      <c r="AR470" s="459"/>
      <c r="AS470" s="459"/>
    </row>
    <row r="471" spans="1:45" s="445" customFormat="1" hidden="1" x14ac:dyDescent="0.3">
      <c r="A471" s="691">
        <f>A470+3</f>
        <v>42611</v>
      </c>
      <c r="B471" s="764"/>
      <c r="C471" s="703">
        <v>6</v>
      </c>
      <c r="D471" s="764"/>
      <c r="E471" s="764"/>
      <c r="F471" s="703">
        <v>8</v>
      </c>
      <c r="G471" s="776"/>
      <c r="H471" s="776"/>
      <c r="I471" s="777"/>
      <c r="J471" s="788"/>
      <c r="K471" s="788"/>
      <c r="L471" s="788"/>
      <c r="M471" s="788"/>
      <c r="N471" s="799"/>
      <c r="O471" s="799"/>
      <c r="P471" s="799"/>
      <c r="Q471" s="800"/>
      <c r="R471" s="809"/>
      <c r="S471" s="809"/>
      <c r="T471" s="809"/>
      <c r="U471" s="810"/>
      <c r="V471" s="818"/>
      <c r="W471" s="818"/>
      <c r="X471" s="818"/>
      <c r="Y471" s="818"/>
      <c r="Z471" s="834"/>
      <c r="AA471" s="834"/>
      <c r="AB471" s="835"/>
      <c r="AC471" s="836"/>
      <c r="AD471" s="693"/>
      <c r="AE471" s="693"/>
      <c r="AF471" s="693"/>
      <c r="AG471" s="693"/>
      <c r="AH471" s="693"/>
      <c r="AI471" s="693"/>
      <c r="AJ471" s="693"/>
      <c r="AK471" s="693"/>
      <c r="AL471" s="694"/>
      <c r="AM471" s="694"/>
      <c r="AN471" s="694"/>
      <c r="AO471" s="694"/>
      <c r="AP471" s="692"/>
      <c r="AQ471" s="692"/>
      <c r="AR471" s="692"/>
      <c r="AS471" s="692"/>
    </row>
    <row r="472" spans="1:45" s="445" customFormat="1" hidden="1" x14ac:dyDescent="0.3">
      <c r="A472" s="196">
        <f>A471+1</f>
        <v>42612</v>
      </c>
      <c r="B472" s="763"/>
      <c r="C472" s="763"/>
      <c r="D472" s="763"/>
      <c r="E472" s="763"/>
      <c r="F472" s="772"/>
      <c r="G472" s="772"/>
      <c r="H472" s="772"/>
      <c r="I472" s="773"/>
      <c r="J472" s="786"/>
      <c r="K472" s="786"/>
      <c r="L472" s="786"/>
      <c r="M472" s="786"/>
      <c r="N472" s="795"/>
      <c r="O472" s="795"/>
      <c r="P472" s="795"/>
      <c r="Q472" s="796"/>
      <c r="R472" s="806"/>
      <c r="S472" s="806"/>
      <c r="T472" s="806"/>
      <c r="U472" s="807"/>
      <c r="V472" s="817"/>
      <c r="W472" s="817"/>
      <c r="X472" s="817"/>
      <c r="Y472" s="817"/>
      <c r="Z472" s="833"/>
      <c r="AA472" s="833"/>
      <c r="AB472" s="827"/>
      <c r="AC472" s="828"/>
      <c r="AD472" s="410"/>
      <c r="AE472" s="410"/>
      <c r="AF472" s="410"/>
      <c r="AG472" s="410"/>
      <c r="AH472" s="410"/>
      <c r="AI472" s="410"/>
      <c r="AJ472" s="410"/>
      <c r="AK472" s="410"/>
      <c r="AP472" s="459"/>
      <c r="AQ472" s="459"/>
      <c r="AR472" s="459"/>
      <c r="AS472" s="459"/>
    </row>
    <row r="473" spans="1:45" s="445" customFormat="1" hidden="1" x14ac:dyDescent="0.3">
      <c r="A473" s="196">
        <f>A472+1</f>
        <v>42613</v>
      </c>
      <c r="B473" s="763"/>
      <c r="C473" s="763"/>
      <c r="D473" s="763"/>
      <c r="E473" s="763"/>
      <c r="F473" s="772"/>
      <c r="G473" s="772"/>
      <c r="H473" s="772"/>
      <c r="I473" s="773"/>
      <c r="J473" s="786"/>
      <c r="K473" s="786"/>
      <c r="L473" s="786"/>
      <c r="M473" s="786"/>
      <c r="N473" s="795"/>
      <c r="O473" s="795"/>
      <c r="P473" s="795"/>
      <c r="Q473" s="796"/>
      <c r="R473" s="806"/>
      <c r="S473" s="806"/>
      <c r="T473" s="806"/>
      <c r="U473" s="807"/>
      <c r="V473" s="817"/>
      <c r="W473" s="817"/>
      <c r="X473" s="817"/>
      <c r="Y473" s="817"/>
      <c r="Z473" s="833"/>
      <c r="AA473" s="833"/>
      <c r="AB473" s="827"/>
      <c r="AC473" s="828"/>
      <c r="AD473" s="410"/>
      <c r="AE473" s="410"/>
      <c r="AF473" s="410"/>
      <c r="AG473" s="410"/>
      <c r="AH473" s="410"/>
      <c r="AI473" s="410"/>
      <c r="AJ473" s="410"/>
      <c r="AK473" s="410"/>
      <c r="AP473" s="459"/>
      <c r="AQ473" s="459"/>
      <c r="AR473" s="459"/>
      <c r="AS473" s="459"/>
    </row>
    <row r="474" spans="1:45" s="445" customFormat="1" hidden="1" x14ac:dyDescent="0.3">
      <c r="A474" s="196">
        <f>A473+1</f>
        <v>42614</v>
      </c>
      <c r="B474" s="763"/>
      <c r="C474" s="763"/>
      <c r="D474" s="763"/>
      <c r="E474" s="763"/>
      <c r="F474" s="772"/>
      <c r="G474" s="772"/>
      <c r="H474" s="772"/>
      <c r="I474" s="773"/>
      <c r="J474" s="786"/>
      <c r="K474" s="786"/>
      <c r="L474" s="786"/>
      <c r="M474" s="786"/>
      <c r="N474" s="795"/>
      <c r="O474" s="795"/>
      <c r="P474" s="795"/>
      <c r="Q474" s="796"/>
      <c r="R474" s="806"/>
      <c r="S474" s="806"/>
      <c r="T474" s="806"/>
      <c r="U474" s="807"/>
      <c r="V474" s="817"/>
      <c r="W474" s="817"/>
      <c r="X474" s="817"/>
      <c r="Y474" s="817"/>
      <c r="Z474" s="833"/>
      <c r="AA474" s="833"/>
      <c r="AB474" s="827"/>
      <c r="AC474" s="707">
        <v>8</v>
      </c>
      <c r="AD474" s="410"/>
      <c r="AE474" s="410"/>
      <c r="AF474" s="410"/>
      <c r="AG474" s="410"/>
      <c r="AH474" s="410"/>
      <c r="AI474" s="410"/>
      <c r="AJ474" s="410"/>
      <c r="AK474" s="410"/>
      <c r="AP474" s="459"/>
      <c r="AQ474" s="459"/>
      <c r="AR474" s="459"/>
      <c r="AS474" s="459"/>
    </row>
    <row r="475" spans="1:45" s="445" customFormat="1" hidden="1" x14ac:dyDescent="0.3">
      <c r="A475" s="196">
        <f>A474+1</f>
        <v>42615</v>
      </c>
      <c r="B475" s="763"/>
      <c r="C475" s="763"/>
      <c r="D475" s="763"/>
      <c r="E475" s="763"/>
      <c r="F475" s="772"/>
      <c r="G475" s="772"/>
      <c r="H475" s="772"/>
      <c r="I475" s="773"/>
      <c r="J475" s="786"/>
      <c r="K475" s="786"/>
      <c r="L475" s="786"/>
      <c r="M475" s="786"/>
      <c r="N475" s="795"/>
      <c r="O475" s="795"/>
      <c r="P475" s="795"/>
      <c r="Q475" s="796"/>
      <c r="R475" s="806"/>
      <c r="S475" s="806"/>
      <c r="T475" s="806"/>
      <c r="U475" s="807"/>
      <c r="V475" s="817"/>
      <c r="W475" s="817"/>
      <c r="X475" s="817"/>
      <c r="Y475" s="817"/>
      <c r="Z475" s="833"/>
      <c r="AA475" s="833"/>
      <c r="AB475" s="827"/>
      <c r="AC475" s="828"/>
      <c r="AD475" s="410"/>
      <c r="AE475" s="410"/>
      <c r="AF475" s="410"/>
      <c r="AG475" s="410"/>
      <c r="AH475" s="410"/>
      <c r="AI475" s="410"/>
      <c r="AJ475" s="410"/>
      <c r="AK475" s="410"/>
      <c r="AP475" s="459"/>
      <c r="AQ475" s="459"/>
      <c r="AR475" s="459"/>
      <c r="AS475" s="459"/>
    </row>
    <row r="476" spans="1:45" s="445" customFormat="1" hidden="1" x14ac:dyDescent="0.3">
      <c r="A476" s="691">
        <f>A475+3</f>
        <v>42618</v>
      </c>
      <c r="B476" s="764"/>
      <c r="C476" s="764"/>
      <c r="D476" s="764"/>
      <c r="E476" s="764"/>
      <c r="F476" s="776"/>
      <c r="G476" s="776"/>
      <c r="H476" s="776"/>
      <c r="I476" s="777"/>
      <c r="J476" s="788"/>
      <c r="K476" s="788"/>
      <c r="L476" s="788"/>
      <c r="M476" s="788"/>
      <c r="N476" s="799"/>
      <c r="O476" s="799"/>
      <c r="P476" s="799"/>
      <c r="Q476" s="800"/>
      <c r="R476" s="809"/>
      <c r="S476" s="809"/>
      <c r="T476" s="809"/>
      <c r="U476" s="810"/>
      <c r="V476" s="818"/>
      <c r="W476" s="818"/>
      <c r="X476" s="818"/>
      <c r="Y476" s="818"/>
      <c r="Z476" s="834"/>
      <c r="AA476" s="834"/>
      <c r="AB476" s="835"/>
      <c r="AC476" s="836"/>
      <c r="AD476" s="693"/>
      <c r="AE476" s="693"/>
      <c r="AF476" s="693"/>
      <c r="AG476" s="693"/>
      <c r="AH476" s="693"/>
      <c r="AI476" s="693"/>
      <c r="AJ476" s="693"/>
      <c r="AK476" s="693"/>
      <c r="AL476" s="694"/>
      <c r="AM476" s="694"/>
      <c r="AN476" s="694"/>
      <c r="AO476" s="694"/>
      <c r="AP476" s="692"/>
      <c r="AQ476" s="692"/>
      <c r="AR476" s="692"/>
      <c r="AS476" s="692"/>
    </row>
    <row r="477" spans="1:45" s="445" customFormat="1" hidden="1" x14ac:dyDescent="0.3">
      <c r="A477" s="196">
        <f>A476+1</f>
        <v>42619</v>
      </c>
      <c r="B477" s="763"/>
      <c r="C477" s="763"/>
      <c r="D477" s="763"/>
      <c r="E477" s="763"/>
      <c r="F477" s="772"/>
      <c r="G477" s="772"/>
      <c r="H477" s="772"/>
      <c r="I477" s="773"/>
      <c r="J477" s="786"/>
      <c r="K477" s="786"/>
      <c r="L477" s="786"/>
      <c r="M477" s="786"/>
      <c r="N477" s="795"/>
      <c r="O477" s="795"/>
      <c r="P477" s="795"/>
      <c r="Q477" s="796"/>
      <c r="R477" s="806"/>
      <c r="S477" s="806"/>
      <c r="T477" s="806"/>
      <c r="U477" s="807"/>
      <c r="V477" s="817"/>
      <c r="W477" s="817"/>
      <c r="X477" s="817"/>
      <c r="Y477" s="817"/>
      <c r="Z477" s="833"/>
      <c r="AA477" s="833"/>
      <c r="AB477" s="827"/>
      <c r="AC477" s="828"/>
      <c r="AD477" s="410"/>
      <c r="AE477" s="410"/>
      <c r="AF477" s="410"/>
      <c r="AG477" s="410"/>
      <c r="AH477" s="410"/>
      <c r="AI477" s="410"/>
      <c r="AJ477" s="410"/>
      <c r="AK477" s="410"/>
      <c r="AP477" s="459"/>
      <c r="AQ477" s="459"/>
      <c r="AR477" s="459"/>
      <c r="AS477" s="459"/>
    </row>
    <row r="478" spans="1:45" s="445" customFormat="1" hidden="1" x14ac:dyDescent="0.3">
      <c r="A478" s="196">
        <f>A477+1</f>
        <v>42620</v>
      </c>
      <c r="B478" s="763"/>
      <c r="C478" s="763"/>
      <c r="D478" s="763"/>
      <c r="E478" s="763"/>
      <c r="F478" s="772"/>
      <c r="G478" s="772"/>
      <c r="H478" s="772"/>
      <c r="I478" s="773"/>
      <c r="J478" s="786"/>
      <c r="K478" s="786"/>
      <c r="L478" s="786"/>
      <c r="M478" s="786"/>
      <c r="N478" s="795"/>
      <c r="O478" s="795"/>
      <c r="P478" s="795"/>
      <c r="Q478" s="796"/>
      <c r="R478" s="806"/>
      <c r="S478" s="806"/>
      <c r="T478" s="806"/>
      <c r="U478" s="807"/>
      <c r="V478" s="817"/>
      <c r="W478" s="817"/>
      <c r="X478" s="817"/>
      <c r="Y478" s="817"/>
      <c r="Z478" s="833"/>
      <c r="AA478" s="833"/>
      <c r="AB478" s="827"/>
      <c r="AC478" s="828"/>
      <c r="AD478" s="410"/>
      <c r="AE478" s="410"/>
      <c r="AF478" s="410"/>
      <c r="AG478" s="410"/>
      <c r="AH478" s="410"/>
      <c r="AI478" s="410"/>
      <c r="AJ478" s="410"/>
      <c r="AK478" s="410"/>
      <c r="AP478" s="459"/>
      <c r="AQ478" s="459"/>
      <c r="AR478" s="459"/>
      <c r="AS478" s="459"/>
    </row>
    <row r="479" spans="1:45" s="445" customFormat="1" hidden="1" x14ac:dyDescent="0.3">
      <c r="A479" s="196">
        <f>A478+1</f>
        <v>42621</v>
      </c>
      <c r="B479" s="763"/>
      <c r="C479" s="763"/>
      <c r="D479" s="763"/>
      <c r="E479" s="763"/>
      <c r="F479" s="772"/>
      <c r="G479" s="772"/>
      <c r="H479" s="772"/>
      <c r="I479" s="773"/>
      <c r="J479" s="786"/>
      <c r="K479" s="786"/>
      <c r="L479" s="786"/>
      <c r="M479" s="786"/>
      <c r="N479" s="795"/>
      <c r="O479" s="795"/>
      <c r="P479" s="795"/>
      <c r="Q479" s="796"/>
      <c r="R479" s="806"/>
      <c r="S479" s="806"/>
      <c r="T479" s="806"/>
      <c r="U479" s="807"/>
      <c r="V479" s="817"/>
      <c r="W479" s="817"/>
      <c r="X479" s="817"/>
      <c r="Y479" s="817"/>
      <c r="Z479" s="833"/>
      <c r="AA479" s="833"/>
      <c r="AB479" s="827"/>
      <c r="AC479" s="828"/>
      <c r="AD479" s="410"/>
      <c r="AE479" s="410"/>
      <c r="AF479" s="410"/>
      <c r="AG479" s="410"/>
      <c r="AH479" s="410"/>
      <c r="AI479" s="410"/>
      <c r="AJ479" s="410"/>
      <c r="AK479" s="410"/>
      <c r="AP479" s="459"/>
      <c r="AQ479" s="459"/>
      <c r="AR479" s="459"/>
      <c r="AS479" s="459"/>
    </row>
    <row r="480" spans="1:45" s="445" customFormat="1" hidden="1" x14ac:dyDescent="0.3">
      <c r="A480" s="196">
        <f>A479+1</f>
        <v>42622</v>
      </c>
      <c r="B480" s="763"/>
      <c r="C480" s="763"/>
      <c r="D480" s="763"/>
      <c r="E480" s="763"/>
      <c r="F480" s="772"/>
      <c r="G480" s="772"/>
      <c r="H480" s="772"/>
      <c r="I480" s="773"/>
      <c r="J480" s="786"/>
      <c r="K480" s="786"/>
      <c r="L480" s="786"/>
      <c r="M480" s="786"/>
      <c r="N480" s="795"/>
      <c r="O480" s="795"/>
      <c r="P480" s="795"/>
      <c r="Q480" s="796"/>
      <c r="R480" s="806"/>
      <c r="S480" s="806"/>
      <c r="T480" s="806"/>
      <c r="U480" s="807"/>
      <c r="V480" s="817"/>
      <c r="W480" s="817"/>
      <c r="X480" s="817"/>
      <c r="Y480" s="817"/>
      <c r="Z480" s="833"/>
      <c r="AA480" s="833"/>
      <c r="AB480" s="827"/>
      <c r="AC480" s="828"/>
      <c r="AD480" s="410"/>
      <c r="AE480" s="410"/>
      <c r="AF480" s="410"/>
      <c r="AG480" s="410"/>
      <c r="AH480" s="410"/>
      <c r="AI480" s="410"/>
      <c r="AJ480" s="410"/>
      <c r="AK480" s="410"/>
      <c r="AP480" s="459"/>
      <c r="AQ480" s="459"/>
      <c r="AR480" s="459"/>
      <c r="AS480" s="459"/>
    </row>
    <row r="481" spans="1:45" s="445" customFormat="1" hidden="1" x14ac:dyDescent="0.3">
      <c r="A481" s="691">
        <f>A480+3</f>
        <v>42625</v>
      </c>
      <c r="B481" s="764"/>
      <c r="C481" s="764"/>
      <c r="D481" s="764"/>
      <c r="E481" s="764"/>
      <c r="F481" s="776"/>
      <c r="G481" s="776"/>
      <c r="H481" s="776"/>
      <c r="I481" s="777"/>
      <c r="J481" s="788"/>
      <c r="K481" s="788"/>
      <c r="L481" s="788"/>
      <c r="M481" s="788"/>
      <c r="N481" s="799"/>
      <c r="O481" s="799"/>
      <c r="P481" s="799"/>
      <c r="Q481" s="800"/>
      <c r="R481" s="809"/>
      <c r="S481" s="809"/>
      <c r="T481" s="809"/>
      <c r="U481" s="810"/>
      <c r="V481" s="818"/>
      <c r="W481" s="818"/>
      <c r="X481" s="818"/>
      <c r="Y481" s="703">
        <v>4</v>
      </c>
      <c r="Z481" s="834"/>
      <c r="AA481" s="834"/>
      <c r="AB481" s="835"/>
      <c r="AC481" s="836"/>
      <c r="AD481" s="693"/>
      <c r="AE481" s="693"/>
      <c r="AF481" s="693"/>
      <c r="AG481" s="693"/>
      <c r="AH481" s="693"/>
      <c r="AI481" s="693"/>
      <c r="AJ481" s="693"/>
      <c r="AK481" s="693"/>
      <c r="AL481" s="694"/>
      <c r="AM481" s="694"/>
      <c r="AN481" s="694"/>
      <c r="AO481" s="694"/>
      <c r="AP481" s="692"/>
      <c r="AQ481" s="692"/>
      <c r="AR481" s="692"/>
      <c r="AS481" s="692"/>
    </row>
    <row r="482" spans="1:45" s="445" customFormat="1" hidden="1" x14ac:dyDescent="0.3">
      <c r="A482" s="196">
        <f>A481+1</f>
        <v>42626</v>
      </c>
      <c r="B482" s="763"/>
      <c r="C482" s="763"/>
      <c r="D482" s="763"/>
      <c r="E482" s="763"/>
      <c r="F482" s="772"/>
      <c r="G482" s="772"/>
      <c r="H482" s="772"/>
      <c r="I482" s="773"/>
      <c r="J482" s="786"/>
      <c r="K482" s="786"/>
      <c r="L482" s="786"/>
      <c r="M482" s="786"/>
      <c r="N482" s="795"/>
      <c r="O482" s="795"/>
      <c r="P482" s="795"/>
      <c r="Q482" s="796"/>
      <c r="R482" s="806"/>
      <c r="S482" s="806"/>
      <c r="T482" s="806"/>
      <c r="U482" s="807"/>
      <c r="V482" s="817"/>
      <c r="W482" s="817"/>
      <c r="X482" s="817"/>
      <c r="Y482" s="817"/>
      <c r="Z482" s="833"/>
      <c r="AA482" s="833"/>
      <c r="AB482" s="827"/>
      <c r="AC482" s="828"/>
      <c r="AD482" s="410"/>
      <c r="AE482" s="410"/>
      <c r="AF482" s="410"/>
      <c r="AG482" s="410"/>
      <c r="AH482" s="410"/>
      <c r="AI482" s="410"/>
      <c r="AJ482" s="410"/>
      <c r="AK482" s="410"/>
      <c r="AP482" s="459"/>
      <c r="AQ482" s="459"/>
      <c r="AR482" s="459"/>
      <c r="AS482" s="459"/>
    </row>
    <row r="483" spans="1:45" s="445" customFormat="1" hidden="1" x14ac:dyDescent="0.3">
      <c r="A483" s="196">
        <f>A482+1</f>
        <v>42627</v>
      </c>
      <c r="B483" s="763"/>
      <c r="C483" s="763"/>
      <c r="D483" s="763"/>
      <c r="E483" s="763"/>
      <c r="F483" s="772"/>
      <c r="G483" s="772"/>
      <c r="H483" s="772"/>
      <c r="I483" s="773"/>
      <c r="J483" s="786"/>
      <c r="K483" s="786"/>
      <c r="L483" s="786"/>
      <c r="M483" s="786"/>
      <c r="N483" s="795"/>
      <c r="O483" s="795"/>
      <c r="P483" s="795"/>
      <c r="Q483" s="796"/>
      <c r="R483" s="806"/>
      <c r="S483" s="806"/>
      <c r="T483" s="806"/>
      <c r="U483" s="807"/>
      <c r="V483" s="817"/>
      <c r="W483" s="817"/>
      <c r="X483" s="817"/>
      <c r="Y483" s="817"/>
      <c r="Z483" s="833"/>
      <c r="AA483" s="833"/>
      <c r="AB483" s="827"/>
      <c r="AC483" s="828"/>
      <c r="AD483" s="410"/>
      <c r="AE483" s="410"/>
      <c r="AF483" s="410"/>
      <c r="AG483" s="410"/>
      <c r="AH483" s="410"/>
      <c r="AI483" s="410"/>
      <c r="AJ483" s="410"/>
      <c r="AK483" s="410"/>
      <c r="AP483" s="459"/>
      <c r="AQ483" s="459"/>
      <c r="AR483" s="459"/>
      <c r="AS483" s="459"/>
    </row>
    <row r="484" spans="1:45" s="445" customFormat="1" hidden="1" x14ac:dyDescent="0.3">
      <c r="A484" s="196">
        <f>A483+1</f>
        <v>42628</v>
      </c>
      <c r="B484" s="763"/>
      <c r="C484" s="763"/>
      <c r="D484" s="763"/>
      <c r="E484" s="763"/>
      <c r="F484" s="772"/>
      <c r="G484" s="772"/>
      <c r="H484" s="772"/>
      <c r="I484" s="773"/>
      <c r="J484" s="786"/>
      <c r="K484" s="786"/>
      <c r="L484" s="786"/>
      <c r="M484" s="786"/>
      <c r="N484" s="795"/>
      <c r="O484" s="795"/>
      <c r="P484" s="795"/>
      <c r="Q484" s="796"/>
      <c r="R484" s="806"/>
      <c r="S484" s="806"/>
      <c r="T484" s="806"/>
      <c r="U484" s="807"/>
      <c r="V484" s="817"/>
      <c r="W484" s="817"/>
      <c r="X484" s="817"/>
      <c r="Y484" s="817"/>
      <c r="Z484" s="833"/>
      <c r="AA484" s="833"/>
      <c r="AB484" s="827"/>
      <c r="AC484" s="828"/>
      <c r="AD484" s="410"/>
      <c r="AE484" s="410"/>
      <c r="AF484" s="410"/>
      <c r="AG484" s="410"/>
      <c r="AH484" s="410"/>
      <c r="AI484" s="410"/>
      <c r="AJ484" s="410"/>
      <c r="AK484" s="410"/>
      <c r="AP484" s="459"/>
      <c r="AQ484" s="459"/>
      <c r="AR484" s="459"/>
      <c r="AS484" s="459"/>
    </row>
    <row r="485" spans="1:45" s="445" customFormat="1" hidden="1" x14ac:dyDescent="0.3">
      <c r="A485" s="196">
        <f>A484+1</f>
        <v>42629</v>
      </c>
      <c r="B485" s="763"/>
      <c r="C485" s="763"/>
      <c r="D485" s="763"/>
      <c r="E485" s="763"/>
      <c r="F485" s="772"/>
      <c r="G485" s="772"/>
      <c r="H485" s="772"/>
      <c r="I485" s="709">
        <v>8</v>
      </c>
      <c r="J485" s="786"/>
      <c r="K485" s="786"/>
      <c r="L485" s="786"/>
      <c r="M485" s="786"/>
      <c r="N485" s="795"/>
      <c r="O485" s="795"/>
      <c r="P485" s="795"/>
      <c r="Q485" s="796"/>
      <c r="R485" s="806"/>
      <c r="S485" s="806"/>
      <c r="T485" s="806"/>
      <c r="U485" s="807"/>
      <c r="V485" s="817"/>
      <c r="W485" s="817"/>
      <c r="X485" s="817"/>
      <c r="Y485" s="817"/>
      <c r="Z485" s="833"/>
      <c r="AA485" s="833"/>
      <c r="AB485" s="827"/>
      <c r="AC485" s="828"/>
      <c r="AD485" s="410"/>
      <c r="AE485" s="410"/>
      <c r="AF485" s="410"/>
      <c r="AG485" s="410"/>
      <c r="AH485" s="410"/>
      <c r="AI485" s="410"/>
      <c r="AJ485" s="410"/>
      <c r="AK485" s="410"/>
      <c r="AP485" s="459"/>
      <c r="AQ485" s="459"/>
      <c r="AR485" s="459"/>
      <c r="AS485" s="459"/>
    </row>
    <row r="486" spans="1:45" s="445" customFormat="1" hidden="1" x14ac:dyDescent="0.3">
      <c r="A486" s="691">
        <f>A485+3</f>
        <v>42632</v>
      </c>
      <c r="B486" s="764"/>
      <c r="C486" s="764"/>
      <c r="D486" s="764"/>
      <c r="E486" s="764"/>
      <c r="F486" s="776"/>
      <c r="G486" s="776"/>
      <c r="H486" s="776"/>
      <c r="I486" s="749">
        <v>8</v>
      </c>
      <c r="J486" s="788"/>
      <c r="K486" s="788"/>
      <c r="L486" s="788"/>
      <c r="M486" s="788"/>
      <c r="N486" s="799"/>
      <c r="O486" s="799"/>
      <c r="P486" s="799"/>
      <c r="Q486" s="800"/>
      <c r="R486" s="809"/>
      <c r="S486" s="809"/>
      <c r="T486" s="809"/>
      <c r="U486" s="810"/>
      <c r="V486" s="818"/>
      <c r="W486" s="818"/>
      <c r="X486" s="818"/>
      <c r="Y486" s="818"/>
      <c r="Z486" s="834"/>
      <c r="AA486" s="834"/>
      <c r="AB486" s="835"/>
      <c r="AC486" s="836"/>
      <c r="AD486" s="693"/>
      <c r="AE486" s="693"/>
      <c r="AF486" s="693"/>
      <c r="AG486" s="693"/>
      <c r="AH486" s="693"/>
      <c r="AI486" s="693"/>
      <c r="AJ486" s="693"/>
      <c r="AK486" s="693"/>
      <c r="AL486" s="694"/>
      <c r="AM486" s="694"/>
      <c r="AN486" s="694"/>
      <c r="AO486" s="694"/>
      <c r="AP486" s="692"/>
      <c r="AQ486" s="692"/>
      <c r="AR486" s="692"/>
      <c r="AS486" s="692"/>
    </row>
    <row r="487" spans="1:45" s="445" customFormat="1" hidden="1" x14ac:dyDescent="0.3">
      <c r="A487" s="196">
        <f>A486+1</f>
        <v>42633</v>
      </c>
      <c r="B487" s="763"/>
      <c r="C487" s="763"/>
      <c r="D487" s="763"/>
      <c r="E487" s="763"/>
      <c r="F487" s="772"/>
      <c r="G487" s="772"/>
      <c r="H487" s="772"/>
      <c r="I487" s="773"/>
      <c r="J487" s="786"/>
      <c r="K487" s="786"/>
      <c r="L487" s="786"/>
      <c r="M487" s="786"/>
      <c r="N487" s="795"/>
      <c r="O487" s="795"/>
      <c r="P487" s="795"/>
      <c r="Q487" s="796"/>
      <c r="R487" s="806"/>
      <c r="S487" s="806"/>
      <c r="T487" s="806"/>
      <c r="U487" s="807"/>
      <c r="V487" s="817"/>
      <c r="W487" s="817"/>
      <c r="X487" s="817"/>
      <c r="Y487" s="817"/>
      <c r="Z487" s="833"/>
      <c r="AA487" s="833"/>
      <c r="AB487" s="827"/>
      <c r="AC487" s="828"/>
      <c r="AD487" s="410"/>
      <c r="AE487" s="410"/>
      <c r="AF487" s="410"/>
      <c r="AG487" s="410"/>
      <c r="AH487" s="410"/>
      <c r="AI487" s="410"/>
      <c r="AJ487" s="410"/>
      <c r="AK487" s="410"/>
      <c r="AP487" s="459"/>
      <c r="AQ487" s="459"/>
      <c r="AR487" s="459"/>
      <c r="AS487" s="459"/>
    </row>
    <row r="488" spans="1:45" s="445" customFormat="1" hidden="1" x14ac:dyDescent="0.3">
      <c r="A488" s="196">
        <f>A487+1</f>
        <v>42634</v>
      </c>
      <c r="B488" s="763"/>
      <c r="C488" s="763"/>
      <c r="D488" s="763"/>
      <c r="E488" s="763"/>
      <c r="F488" s="772"/>
      <c r="G488" s="772"/>
      <c r="H488" s="772"/>
      <c r="I488" s="773"/>
      <c r="J488" s="786"/>
      <c r="K488" s="786"/>
      <c r="L488" s="786"/>
      <c r="M488" s="786"/>
      <c r="N488" s="795"/>
      <c r="O488" s="795"/>
      <c r="P488" s="795"/>
      <c r="Q488" s="796"/>
      <c r="R488" s="806"/>
      <c r="S488" s="806"/>
      <c r="T488" s="806"/>
      <c r="U488" s="807"/>
      <c r="V488" s="817"/>
      <c r="W488" s="817"/>
      <c r="X488" s="817"/>
      <c r="Y488" s="817"/>
      <c r="Z488" s="833"/>
      <c r="AA488" s="833"/>
      <c r="AB488" s="827"/>
      <c r="AC488" s="828"/>
      <c r="AD488" s="410"/>
      <c r="AE488" s="410"/>
      <c r="AF488" s="410"/>
      <c r="AG488" s="410"/>
      <c r="AH488" s="410"/>
      <c r="AI488" s="410"/>
      <c r="AJ488" s="410"/>
      <c r="AK488" s="410"/>
      <c r="AP488" s="459"/>
      <c r="AQ488" s="459"/>
      <c r="AR488" s="459"/>
      <c r="AS488" s="459"/>
    </row>
    <row r="489" spans="1:45" s="445" customFormat="1" hidden="1" x14ac:dyDescent="0.3">
      <c r="A489" s="196">
        <f>A488+1</f>
        <v>42635</v>
      </c>
      <c r="B489" s="763"/>
      <c r="C489" s="763"/>
      <c r="D489" s="763"/>
      <c r="E489" s="763"/>
      <c r="F489" s="772"/>
      <c r="G489" s="772"/>
      <c r="H489" s="772"/>
      <c r="I489" s="773"/>
      <c r="J489" s="786"/>
      <c r="K489" s="786"/>
      <c r="L489" s="786"/>
      <c r="M489" s="786"/>
      <c r="N489" s="795"/>
      <c r="O489" s="795"/>
      <c r="P489" s="795"/>
      <c r="Q489" s="796"/>
      <c r="R489" s="806"/>
      <c r="S489" s="806"/>
      <c r="T489" s="806"/>
      <c r="U489" s="807"/>
      <c r="V489" s="817"/>
      <c r="W489" s="817"/>
      <c r="X489" s="817"/>
      <c r="Y489" s="817"/>
      <c r="Z489" s="833"/>
      <c r="AA489" s="833"/>
      <c r="AB489" s="827"/>
      <c r="AC489" s="828"/>
      <c r="AD489" s="410"/>
      <c r="AE489" s="410"/>
      <c r="AF489" s="410"/>
      <c r="AG489" s="410"/>
      <c r="AH489" s="410"/>
      <c r="AI489" s="410"/>
      <c r="AJ489" s="410"/>
      <c r="AK489" s="410"/>
      <c r="AP489" s="459"/>
      <c r="AQ489" s="459"/>
      <c r="AR489" s="459"/>
      <c r="AS489" s="459"/>
    </row>
    <row r="490" spans="1:45" s="445" customFormat="1" hidden="1" x14ac:dyDescent="0.3">
      <c r="A490" s="196">
        <f>A489+1</f>
        <v>42636</v>
      </c>
      <c r="B490" s="763"/>
      <c r="C490" s="763"/>
      <c r="D490" s="763"/>
      <c r="E490" s="763"/>
      <c r="F490" s="772"/>
      <c r="G490" s="772"/>
      <c r="H490" s="772"/>
      <c r="I490" s="773"/>
      <c r="J490" s="786"/>
      <c r="K490" s="786"/>
      <c r="L490" s="786"/>
      <c r="M490" s="786"/>
      <c r="N490" s="795"/>
      <c r="O490" s="795"/>
      <c r="P490" s="795"/>
      <c r="Q490" s="796"/>
      <c r="R490" s="806"/>
      <c r="S490" s="806"/>
      <c r="T490" s="806"/>
      <c r="U490" s="807"/>
      <c r="V490" s="817"/>
      <c r="W490" s="817"/>
      <c r="X490" s="817"/>
      <c r="Y490" s="817"/>
      <c r="Z490" s="833"/>
      <c r="AA490" s="833"/>
      <c r="AB490" s="827"/>
      <c r="AC490" s="828"/>
      <c r="AD490" s="410"/>
      <c r="AE490" s="410"/>
      <c r="AF490" s="410"/>
      <c r="AG490" s="410"/>
      <c r="AH490" s="410"/>
      <c r="AI490" s="410"/>
      <c r="AJ490" s="410"/>
      <c r="AK490" s="410"/>
      <c r="AP490" s="459"/>
      <c r="AQ490" s="459"/>
      <c r="AR490" s="459"/>
      <c r="AS490" s="459"/>
    </row>
    <row r="491" spans="1:45" s="445" customFormat="1" hidden="1" x14ac:dyDescent="0.3">
      <c r="A491" s="691">
        <f>A490+3</f>
        <v>42639</v>
      </c>
      <c r="B491" s="764"/>
      <c r="C491" s="764"/>
      <c r="D491" s="764"/>
      <c r="E491" s="764"/>
      <c r="F491" s="776"/>
      <c r="G491" s="776"/>
      <c r="H491" s="776"/>
      <c r="I491" s="777"/>
      <c r="J491" s="788"/>
      <c r="K491" s="788"/>
      <c r="L491" s="788"/>
      <c r="M491" s="788"/>
      <c r="N491" s="799"/>
      <c r="O491" s="799"/>
      <c r="P491" s="799"/>
      <c r="Q491" s="800"/>
      <c r="R491" s="809"/>
      <c r="S491" s="809"/>
      <c r="T491" s="809"/>
      <c r="U491" s="810"/>
      <c r="V491" s="818"/>
      <c r="W491" s="818"/>
      <c r="X491" s="818"/>
      <c r="Y491" s="818"/>
      <c r="Z491" s="834"/>
      <c r="AA491" s="834"/>
      <c r="AB491" s="835"/>
      <c r="AC491" s="836"/>
      <c r="AD491" s="693"/>
      <c r="AE491" s="693"/>
      <c r="AF491" s="693"/>
      <c r="AG491" s="693"/>
      <c r="AH491" s="693"/>
      <c r="AI491" s="693"/>
      <c r="AJ491" s="693"/>
      <c r="AK491" s="693"/>
      <c r="AL491" s="694"/>
      <c r="AM491" s="694"/>
      <c r="AN491" s="694"/>
      <c r="AO491" s="694"/>
      <c r="AP491" s="692"/>
      <c r="AQ491" s="692"/>
      <c r="AR491" s="692"/>
      <c r="AS491" s="692"/>
    </row>
    <row r="492" spans="1:45" s="445" customFormat="1" hidden="1" x14ac:dyDescent="0.3">
      <c r="A492" s="196">
        <f>A491+1</f>
        <v>42640</v>
      </c>
      <c r="B492" s="763"/>
      <c r="C492" s="763"/>
      <c r="D492" s="763"/>
      <c r="E492" s="763"/>
      <c r="F492" s="772"/>
      <c r="G492" s="772"/>
      <c r="H492" s="772"/>
      <c r="I492" s="773"/>
      <c r="J492" s="786"/>
      <c r="K492" s="786"/>
      <c r="L492" s="786"/>
      <c r="M492" s="786"/>
      <c r="N492" s="795"/>
      <c r="O492" s="795"/>
      <c r="P492" s="795"/>
      <c r="Q492" s="796"/>
      <c r="R492" s="806"/>
      <c r="S492" s="806"/>
      <c r="T492" s="806"/>
      <c r="U492" s="807"/>
      <c r="V492" s="817"/>
      <c r="W492" s="817"/>
      <c r="X492" s="817"/>
      <c r="Y492" s="817"/>
      <c r="Z492" s="833"/>
      <c r="AA492" s="833"/>
      <c r="AB492" s="827"/>
      <c r="AC492" s="828"/>
      <c r="AD492" s="410"/>
      <c r="AE492" s="410"/>
      <c r="AF492" s="410"/>
      <c r="AG492" s="410"/>
      <c r="AH492" s="410"/>
      <c r="AI492" s="410"/>
      <c r="AJ492" s="410"/>
      <c r="AK492" s="410"/>
      <c r="AP492" s="459"/>
      <c r="AQ492" s="459"/>
      <c r="AR492" s="459"/>
      <c r="AS492" s="459"/>
    </row>
    <row r="493" spans="1:45" s="445" customFormat="1" hidden="1" x14ac:dyDescent="0.3">
      <c r="A493" s="196">
        <f>A492+1</f>
        <v>42641</v>
      </c>
      <c r="B493" s="763"/>
      <c r="C493" s="763"/>
      <c r="D493" s="763"/>
      <c r="E493" s="763"/>
      <c r="F493" s="772"/>
      <c r="G493" s="772"/>
      <c r="H493" s="772"/>
      <c r="I493" s="773"/>
      <c r="J493" s="786"/>
      <c r="K493" s="786"/>
      <c r="L493" s="786"/>
      <c r="M493" s="786"/>
      <c r="N493" s="795"/>
      <c r="O493" s="795"/>
      <c r="P493" s="795"/>
      <c r="Q493" s="796"/>
      <c r="R493" s="806"/>
      <c r="S493" s="806"/>
      <c r="T493" s="806"/>
      <c r="U493" s="807"/>
      <c r="V493" s="817"/>
      <c r="W493" s="817"/>
      <c r="X493" s="817"/>
      <c r="Y493" s="817"/>
      <c r="Z493" s="833"/>
      <c r="AA493" s="833"/>
      <c r="AB493" s="827"/>
      <c r="AC493" s="828"/>
      <c r="AD493" s="410"/>
      <c r="AE493" s="410"/>
      <c r="AF493" s="410"/>
      <c r="AG493" s="410"/>
      <c r="AH493" s="410"/>
      <c r="AI493" s="410"/>
      <c r="AJ493" s="410"/>
      <c r="AK493" s="410"/>
      <c r="AP493" s="459"/>
      <c r="AQ493" s="459"/>
      <c r="AR493" s="459"/>
      <c r="AS493" s="459"/>
    </row>
    <row r="494" spans="1:45" s="445" customFormat="1" hidden="1" x14ac:dyDescent="0.3">
      <c r="A494" s="196">
        <f>A493+1</f>
        <v>42642</v>
      </c>
      <c r="B494" s="763"/>
      <c r="C494" s="763"/>
      <c r="D494" s="763"/>
      <c r="E494" s="763"/>
      <c r="F494" s="772"/>
      <c r="G494" s="772"/>
      <c r="H494" s="772"/>
      <c r="I494" s="773"/>
      <c r="J494" s="786"/>
      <c r="K494" s="786"/>
      <c r="L494" s="786"/>
      <c r="M494" s="786"/>
      <c r="N494" s="795"/>
      <c r="O494" s="795"/>
      <c r="P494" s="795"/>
      <c r="Q494" s="796"/>
      <c r="R494" s="806"/>
      <c r="S494" s="806"/>
      <c r="T494" s="806"/>
      <c r="U494" s="807"/>
      <c r="V494" s="817"/>
      <c r="W494" s="817"/>
      <c r="X494" s="817"/>
      <c r="Y494" s="817"/>
      <c r="Z494" s="833"/>
      <c r="AA494" s="833"/>
      <c r="AB494" s="827"/>
      <c r="AC494" s="828"/>
      <c r="AD494" s="410"/>
      <c r="AE494" s="410"/>
      <c r="AF494" s="410"/>
      <c r="AG494" s="410"/>
      <c r="AH494" s="410"/>
      <c r="AI494" s="410"/>
      <c r="AJ494" s="410"/>
      <c r="AK494" s="410"/>
      <c r="AP494" s="459"/>
      <c r="AQ494" s="459"/>
      <c r="AR494" s="459"/>
      <c r="AS494" s="459"/>
    </row>
    <row r="495" spans="1:45" s="445" customFormat="1" ht="13.5" hidden="1" thickBot="1" x14ac:dyDescent="0.35">
      <c r="A495" s="196">
        <f>A494+1</f>
        <v>42643</v>
      </c>
      <c r="B495" s="763"/>
      <c r="C495" s="763"/>
      <c r="D495" s="763"/>
      <c r="E495" s="763"/>
      <c r="F495" s="772"/>
      <c r="G495" s="772"/>
      <c r="H495" s="772"/>
      <c r="I495" s="773"/>
      <c r="J495" s="786"/>
      <c r="K495" s="786"/>
      <c r="L495" s="786"/>
      <c r="M495" s="786"/>
      <c r="N495" s="795"/>
      <c r="O495" s="795"/>
      <c r="P495" s="795"/>
      <c r="Q495" s="796"/>
      <c r="R495" s="806"/>
      <c r="S495" s="806"/>
      <c r="T495" s="806"/>
      <c r="U495" s="807"/>
      <c r="V495" s="817"/>
      <c r="W495" s="817"/>
      <c r="X495" s="817"/>
      <c r="Y495" s="817"/>
      <c r="Z495" s="833"/>
      <c r="AA495" s="833"/>
      <c r="AB495" s="827"/>
      <c r="AC495" s="828"/>
      <c r="AD495" s="410"/>
      <c r="AE495" s="410"/>
      <c r="AF495" s="410"/>
      <c r="AG495" s="410"/>
      <c r="AH495" s="410"/>
      <c r="AI495" s="410"/>
      <c r="AJ495" s="410"/>
      <c r="AK495" s="410"/>
      <c r="AP495" s="459"/>
      <c r="AQ495" s="459"/>
      <c r="AR495" s="459"/>
      <c r="AS495" s="459"/>
    </row>
    <row r="496" spans="1:45" s="445" customFormat="1" hidden="1" x14ac:dyDescent="0.3">
      <c r="A496" s="527" t="s">
        <v>256</v>
      </c>
      <c r="B496" s="765">
        <f t="shared" ref="B496:AO496" si="49">COUNT(B430:B495)</f>
        <v>0</v>
      </c>
      <c r="C496" s="765">
        <f t="shared" si="49"/>
        <v>4</v>
      </c>
      <c r="D496" s="765">
        <f t="shared" si="49"/>
        <v>0</v>
      </c>
      <c r="E496" s="765">
        <f t="shared" si="49"/>
        <v>1</v>
      </c>
      <c r="F496" s="778">
        <f t="shared" si="49"/>
        <v>2</v>
      </c>
      <c r="G496" s="778">
        <f t="shared" si="49"/>
        <v>0</v>
      </c>
      <c r="H496" s="778">
        <f t="shared" si="49"/>
        <v>1</v>
      </c>
      <c r="I496" s="778">
        <f t="shared" si="49"/>
        <v>2</v>
      </c>
      <c r="J496" s="789">
        <f t="shared" si="49"/>
        <v>0</v>
      </c>
      <c r="K496" s="789">
        <f t="shared" si="49"/>
        <v>1</v>
      </c>
      <c r="L496" s="789">
        <f t="shared" si="49"/>
        <v>0</v>
      </c>
      <c r="M496" s="789">
        <f t="shared" si="49"/>
        <v>5</v>
      </c>
      <c r="N496" s="801">
        <f t="shared" si="49"/>
        <v>0</v>
      </c>
      <c r="O496" s="801">
        <f t="shared" si="49"/>
        <v>0</v>
      </c>
      <c r="P496" s="801">
        <f t="shared" si="49"/>
        <v>0</v>
      </c>
      <c r="Q496" s="801">
        <f t="shared" si="49"/>
        <v>0</v>
      </c>
      <c r="R496" s="811">
        <f>COUNT(R430:R495)</f>
        <v>0</v>
      </c>
      <c r="S496" s="811">
        <f>COUNT(S430:S495)</f>
        <v>0</v>
      </c>
      <c r="T496" s="811">
        <f>COUNT(T430:T495)</f>
        <v>0</v>
      </c>
      <c r="U496" s="811">
        <f>COUNT(U430:U495)</f>
        <v>0</v>
      </c>
      <c r="V496" s="819">
        <f t="shared" si="49"/>
        <v>0</v>
      </c>
      <c r="W496" s="819">
        <f t="shared" si="49"/>
        <v>0</v>
      </c>
      <c r="X496" s="819">
        <f t="shared" si="49"/>
        <v>0</v>
      </c>
      <c r="Y496" s="819">
        <f t="shared" si="49"/>
        <v>6</v>
      </c>
      <c r="Z496" s="516">
        <f>COUNT(Z430:Z495)</f>
        <v>0</v>
      </c>
      <c r="AA496" s="516">
        <f>COUNT(AA430:AA495)</f>
        <v>0</v>
      </c>
      <c r="AB496" s="724">
        <f>COUNT(AB430:AB495)</f>
        <v>0</v>
      </c>
      <c r="AC496" s="528">
        <f>COUNT(AC430:AC495)</f>
        <v>1</v>
      </c>
      <c r="AD496" s="516">
        <f t="shared" si="49"/>
        <v>0</v>
      </c>
      <c r="AE496" s="516">
        <f t="shared" si="49"/>
        <v>0</v>
      </c>
      <c r="AF496" s="516">
        <f t="shared" si="49"/>
        <v>0</v>
      </c>
      <c r="AG496" s="516">
        <f t="shared" si="49"/>
        <v>0</v>
      </c>
      <c r="AH496" s="516">
        <f t="shared" si="49"/>
        <v>0</v>
      </c>
      <c r="AI496" s="516">
        <f t="shared" si="49"/>
        <v>0</v>
      </c>
      <c r="AJ496" s="516">
        <f t="shared" si="49"/>
        <v>0</v>
      </c>
      <c r="AK496" s="516">
        <f t="shared" si="49"/>
        <v>0</v>
      </c>
      <c r="AL496" s="516">
        <f t="shared" si="49"/>
        <v>0</v>
      </c>
      <c r="AM496" s="516">
        <f t="shared" si="49"/>
        <v>0</v>
      </c>
      <c r="AN496" s="516">
        <f t="shared" si="49"/>
        <v>0</v>
      </c>
      <c r="AO496" s="516">
        <f t="shared" si="49"/>
        <v>0</v>
      </c>
      <c r="AP496" s="516">
        <f>COUNT(AP430:AP495)</f>
        <v>1</v>
      </c>
      <c r="AQ496" s="516">
        <f>COUNT(AQ430:AQ495)</f>
        <v>0</v>
      </c>
      <c r="AR496" s="516">
        <f>COUNT(AR430:AR495)</f>
        <v>0</v>
      </c>
      <c r="AS496" s="516">
        <f>COUNT(AS430:AS495)</f>
        <v>5</v>
      </c>
    </row>
    <row r="497" spans="1:45" s="445" customFormat="1" ht="13.5" hidden="1" thickBot="1" x14ac:dyDescent="0.35">
      <c r="A497" s="527" t="s">
        <v>92</v>
      </c>
      <c r="B497" s="766">
        <f t="shared" ref="B497:AO497" si="50">SUM(B430:B495)</f>
        <v>0</v>
      </c>
      <c r="C497" s="766">
        <f t="shared" si="50"/>
        <v>21.5</v>
      </c>
      <c r="D497" s="766">
        <f t="shared" si="50"/>
        <v>0</v>
      </c>
      <c r="E497" s="766">
        <f t="shared" si="50"/>
        <v>8</v>
      </c>
      <c r="F497" s="779">
        <f t="shared" si="50"/>
        <v>16</v>
      </c>
      <c r="G497" s="779">
        <f t="shared" si="50"/>
        <v>0</v>
      </c>
      <c r="H497" s="779">
        <f t="shared" si="50"/>
        <v>0.25</v>
      </c>
      <c r="I497" s="779">
        <f t="shared" si="50"/>
        <v>16</v>
      </c>
      <c r="J497" s="790">
        <f t="shared" si="50"/>
        <v>0</v>
      </c>
      <c r="K497" s="790">
        <f t="shared" si="50"/>
        <v>2.5</v>
      </c>
      <c r="L497" s="790">
        <f t="shared" si="50"/>
        <v>0</v>
      </c>
      <c r="M497" s="790">
        <f t="shared" si="50"/>
        <v>40</v>
      </c>
      <c r="N497" s="802">
        <f t="shared" si="50"/>
        <v>0</v>
      </c>
      <c r="O497" s="802">
        <f t="shared" si="50"/>
        <v>0</v>
      </c>
      <c r="P497" s="802">
        <f t="shared" si="50"/>
        <v>0</v>
      </c>
      <c r="Q497" s="802">
        <f t="shared" si="50"/>
        <v>0</v>
      </c>
      <c r="R497" s="812">
        <f>SUM(R430:R495)</f>
        <v>0</v>
      </c>
      <c r="S497" s="812">
        <f>SUM(S430:S495)</f>
        <v>0</v>
      </c>
      <c r="T497" s="812">
        <f>SUM(T430:T495)</f>
        <v>0</v>
      </c>
      <c r="U497" s="812">
        <f>SUM(U430:U495)</f>
        <v>0</v>
      </c>
      <c r="V497" s="820">
        <f t="shared" si="50"/>
        <v>0</v>
      </c>
      <c r="W497" s="820">
        <f t="shared" si="50"/>
        <v>0</v>
      </c>
      <c r="X497" s="820">
        <f t="shared" si="50"/>
        <v>0</v>
      </c>
      <c r="Y497" s="820">
        <f t="shared" si="50"/>
        <v>44</v>
      </c>
      <c r="Z497" s="543">
        <f>SUM(Z430:Z495)</f>
        <v>0</v>
      </c>
      <c r="AA497" s="543">
        <f>SUM(AA430:AA495)</f>
        <v>0</v>
      </c>
      <c r="AB497" s="725">
        <f>SUM(AB430:AB495)</f>
        <v>0</v>
      </c>
      <c r="AC497" s="745">
        <f>SUM(AC430:AC495)</f>
        <v>8</v>
      </c>
      <c r="AD497" s="543">
        <f t="shared" si="50"/>
        <v>0</v>
      </c>
      <c r="AE497" s="543">
        <f t="shared" si="50"/>
        <v>0</v>
      </c>
      <c r="AF497" s="543">
        <f t="shared" si="50"/>
        <v>0</v>
      </c>
      <c r="AG497" s="543">
        <f t="shared" si="50"/>
        <v>0</v>
      </c>
      <c r="AH497" s="543">
        <f t="shared" si="50"/>
        <v>0</v>
      </c>
      <c r="AI497" s="543">
        <f t="shared" si="50"/>
        <v>0</v>
      </c>
      <c r="AJ497" s="543">
        <f t="shared" si="50"/>
        <v>0</v>
      </c>
      <c r="AK497" s="543">
        <f t="shared" si="50"/>
        <v>0</v>
      </c>
      <c r="AL497" s="543">
        <f t="shared" si="50"/>
        <v>0</v>
      </c>
      <c r="AM497" s="543">
        <f t="shared" si="50"/>
        <v>0</v>
      </c>
      <c r="AN497" s="543">
        <f t="shared" si="50"/>
        <v>0</v>
      </c>
      <c r="AO497" s="543">
        <f t="shared" si="50"/>
        <v>0</v>
      </c>
      <c r="AP497" s="543">
        <f>SUM(AP430:AP495)</f>
        <v>8</v>
      </c>
      <c r="AQ497" s="543">
        <f>SUM(AQ430:AQ495)</f>
        <v>0</v>
      </c>
      <c r="AR497" s="543">
        <f>SUM(AR430:AR495)</f>
        <v>0</v>
      </c>
      <c r="AS497" s="543">
        <f>SUM(AS430:AS495)</f>
        <v>40</v>
      </c>
    </row>
    <row r="498" spans="1:45" s="445" customFormat="1" hidden="1" x14ac:dyDescent="0.3">
      <c r="A498" s="197" t="s">
        <v>99</v>
      </c>
      <c r="B498" s="768">
        <f t="shared" ref="B498:AO498" si="51">B427+B496</f>
        <v>3</v>
      </c>
      <c r="C498" s="768">
        <f t="shared" si="51"/>
        <v>8</v>
      </c>
      <c r="D498" s="768">
        <f t="shared" si="51"/>
        <v>0</v>
      </c>
      <c r="E498" s="768">
        <f t="shared" si="51"/>
        <v>2</v>
      </c>
      <c r="F498" s="784">
        <f t="shared" si="51"/>
        <v>4</v>
      </c>
      <c r="G498" s="784">
        <f t="shared" si="51"/>
        <v>1</v>
      </c>
      <c r="H498" s="784">
        <f t="shared" si="51"/>
        <v>4</v>
      </c>
      <c r="I498" s="784">
        <f t="shared" si="51"/>
        <v>4</v>
      </c>
      <c r="J498" s="793">
        <f t="shared" si="51"/>
        <v>0</v>
      </c>
      <c r="K498" s="793">
        <f t="shared" si="51"/>
        <v>1</v>
      </c>
      <c r="L498" s="793">
        <f t="shared" si="51"/>
        <v>0</v>
      </c>
      <c r="M498" s="793">
        <f t="shared" si="51"/>
        <v>6</v>
      </c>
      <c r="N498" s="663">
        <f t="shared" si="51"/>
        <v>3</v>
      </c>
      <c r="O498" s="663">
        <f t="shared" si="51"/>
        <v>2</v>
      </c>
      <c r="P498" s="663">
        <f t="shared" si="51"/>
        <v>0</v>
      </c>
      <c r="Q498" s="663">
        <f t="shared" si="51"/>
        <v>0</v>
      </c>
      <c r="R498" s="815">
        <f t="shared" ref="R498:U499" si="52">R427+R496</f>
        <v>0</v>
      </c>
      <c r="S498" s="815">
        <f t="shared" si="52"/>
        <v>0</v>
      </c>
      <c r="T498" s="815">
        <f t="shared" si="52"/>
        <v>0</v>
      </c>
      <c r="U498" s="815">
        <f t="shared" si="52"/>
        <v>0</v>
      </c>
      <c r="V498" s="822">
        <f t="shared" si="51"/>
        <v>1</v>
      </c>
      <c r="W498" s="822">
        <f t="shared" si="51"/>
        <v>6</v>
      </c>
      <c r="X498" s="822">
        <f t="shared" si="51"/>
        <v>0</v>
      </c>
      <c r="Y498" s="822">
        <f t="shared" si="51"/>
        <v>8</v>
      </c>
      <c r="Z498" s="843">
        <f t="shared" ref="Z498:AC499" si="53">Z427+Z496</f>
        <v>0</v>
      </c>
      <c r="AA498" s="843">
        <f t="shared" si="53"/>
        <v>1</v>
      </c>
      <c r="AB498" s="844">
        <f t="shared" si="53"/>
        <v>1</v>
      </c>
      <c r="AC498" s="838">
        <f t="shared" si="53"/>
        <v>6</v>
      </c>
      <c r="AD498" s="663">
        <f t="shared" si="51"/>
        <v>0</v>
      </c>
      <c r="AE498" s="663">
        <f t="shared" si="51"/>
        <v>0</v>
      </c>
      <c r="AF498" s="663">
        <f t="shared" si="51"/>
        <v>0</v>
      </c>
      <c r="AG498" s="663">
        <f t="shared" si="51"/>
        <v>5</v>
      </c>
      <c r="AH498" s="663">
        <f t="shared" si="51"/>
        <v>0</v>
      </c>
      <c r="AI498" s="663">
        <f t="shared" si="51"/>
        <v>0</v>
      </c>
      <c r="AJ498" s="663">
        <f t="shared" si="51"/>
        <v>0</v>
      </c>
      <c r="AK498" s="663">
        <f t="shared" si="51"/>
        <v>0</v>
      </c>
      <c r="AL498" s="663">
        <f t="shared" si="51"/>
        <v>0</v>
      </c>
      <c r="AM498" s="663">
        <f t="shared" si="51"/>
        <v>0</v>
      </c>
      <c r="AN498" s="663">
        <f t="shared" si="51"/>
        <v>0</v>
      </c>
      <c r="AO498" s="663">
        <f t="shared" si="51"/>
        <v>0</v>
      </c>
      <c r="AP498" s="663">
        <f t="shared" ref="AP498:AS499" si="54">AP427+AP496</f>
        <v>4</v>
      </c>
      <c r="AQ498" s="663">
        <f t="shared" si="54"/>
        <v>1</v>
      </c>
      <c r="AR498" s="663">
        <f t="shared" si="54"/>
        <v>2</v>
      </c>
      <c r="AS498" s="663">
        <f t="shared" si="54"/>
        <v>7</v>
      </c>
    </row>
    <row r="499" spans="1:45" s="445" customFormat="1" ht="13.5" hidden="1" thickBot="1" x14ac:dyDescent="0.35">
      <c r="A499" s="197" t="s">
        <v>100</v>
      </c>
      <c r="B499" s="769">
        <f t="shared" ref="B499:AO499" si="55">B428+B497</f>
        <v>24</v>
      </c>
      <c r="C499" s="769">
        <f t="shared" si="55"/>
        <v>33.5</v>
      </c>
      <c r="D499" s="769">
        <f t="shared" si="55"/>
        <v>0</v>
      </c>
      <c r="E499" s="769">
        <f t="shared" si="55"/>
        <v>12</v>
      </c>
      <c r="F499" s="785">
        <f t="shared" si="55"/>
        <v>32</v>
      </c>
      <c r="G499" s="785">
        <f t="shared" si="55"/>
        <v>4</v>
      </c>
      <c r="H499" s="785">
        <f t="shared" si="55"/>
        <v>4.25</v>
      </c>
      <c r="I499" s="785">
        <f t="shared" si="55"/>
        <v>32</v>
      </c>
      <c r="J499" s="794">
        <f t="shared" si="55"/>
        <v>0</v>
      </c>
      <c r="K499" s="794">
        <f t="shared" si="55"/>
        <v>2.5</v>
      </c>
      <c r="L499" s="794">
        <f t="shared" si="55"/>
        <v>0</v>
      </c>
      <c r="M499" s="794">
        <f t="shared" si="55"/>
        <v>48</v>
      </c>
      <c r="N499" s="664">
        <f t="shared" si="55"/>
        <v>24</v>
      </c>
      <c r="O499" s="664">
        <f t="shared" si="55"/>
        <v>6.5</v>
      </c>
      <c r="P499" s="664">
        <f t="shared" si="55"/>
        <v>0</v>
      </c>
      <c r="Q499" s="664">
        <f t="shared" si="55"/>
        <v>0</v>
      </c>
      <c r="R499" s="816">
        <f t="shared" si="52"/>
        <v>0</v>
      </c>
      <c r="S499" s="816">
        <f t="shared" si="52"/>
        <v>0</v>
      </c>
      <c r="T499" s="816">
        <f t="shared" si="52"/>
        <v>0</v>
      </c>
      <c r="U499" s="816">
        <f t="shared" si="52"/>
        <v>0</v>
      </c>
      <c r="V499" s="823">
        <f t="shared" si="55"/>
        <v>8</v>
      </c>
      <c r="W499" s="823">
        <f t="shared" si="55"/>
        <v>19.5</v>
      </c>
      <c r="X499" s="823">
        <f t="shared" si="55"/>
        <v>0</v>
      </c>
      <c r="Y499" s="823">
        <f t="shared" si="55"/>
        <v>56</v>
      </c>
      <c r="Z499" s="845">
        <f t="shared" si="53"/>
        <v>0</v>
      </c>
      <c r="AA499" s="845">
        <f t="shared" si="53"/>
        <v>6</v>
      </c>
      <c r="AB499" s="846">
        <f t="shared" si="53"/>
        <v>1.5</v>
      </c>
      <c r="AC499" s="840">
        <f t="shared" si="53"/>
        <v>48</v>
      </c>
      <c r="AD499" s="664">
        <f t="shared" si="55"/>
        <v>0</v>
      </c>
      <c r="AE499" s="664">
        <f t="shared" si="55"/>
        <v>0</v>
      </c>
      <c r="AF499" s="664">
        <f t="shared" si="55"/>
        <v>0</v>
      </c>
      <c r="AG499" s="664">
        <f t="shared" si="55"/>
        <v>36</v>
      </c>
      <c r="AH499" s="664">
        <f t="shared" si="55"/>
        <v>0</v>
      </c>
      <c r="AI499" s="664">
        <f t="shared" si="55"/>
        <v>0</v>
      </c>
      <c r="AJ499" s="664">
        <f t="shared" si="55"/>
        <v>0</v>
      </c>
      <c r="AK499" s="664">
        <f t="shared" si="55"/>
        <v>0</v>
      </c>
      <c r="AL499" s="664">
        <f t="shared" si="55"/>
        <v>0</v>
      </c>
      <c r="AM499" s="664">
        <f t="shared" si="55"/>
        <v>0</v>
      </c>
      <c r="AN499" s="664">
        <f t="shared" si="55"/>
        <v>0</v>
      </c>
      <c r="AO499" s="664">
        <f t="shared" si="55"/>
        <v>0</v>
      </c>
      <c r="AP499" s="664">
        <f t="shared" si="54"/>
        <v>32</v>
      </c>
      <c r="AQ499" s="664">
        <f t="shared" si="54"/>
        <v>3</v>
      </c>
      <c r="AR499" s="664">
        <f t="shared" si="54"/>
        <v>1.5</v>
      </c>
      <c r="AS499" s="664">
        <f t="shared" si="54"/>
        <v>52</v>
      </c>
    </row>
    <row r="500" spans="1:45" s="79" customFormat="1" hidden="1" x14ac:dyDescent="0.3">
      <c r="B500" s="763">
        <f>SUM(B499:C499)</f>
        <v>57.5</v>
      </c>
      <c r="C500" s="763"/>
      <c r="D500" s="763"/>
      <c r="E500" s="763"/>
      <c r="F500" s="772">
        <f>SUM(F499:G499)</f>
        <v>36</v>
      </c>
      <c r="G500" s="772"/>
      <c r="H500" s="772"/>
      <c r="I500" s="773"/>
      <c r="J500" s="786">
        <f>SUM(J499:K499)</f>
        <v>2.5</v>
      </c>
      <c r="K500" s="786"/>
      <c r="L500" s="786"/>
      <c r="M500" s="786"/>
      <c r="N500" s="795">
        <f>SUM(N499:O499)</f>
        <v>30.5</v>
      </c>
      <c r="O500" s="795"/>
      <c r="P500" s="795"/>
      <c r="Q500" s="796"/>
      <c r="R500" s="806">
        <f>SUM(R499:S499)</f>
        <v>0</v>
      </c>
      <c r="S500" s="806"/>
      <c r="T500" s="806"/>
      <c r="U500" s="807"/>
      <c r="V500" s="817">
        <f>SUM(V499:W499)</f>
        <v>27.5</v>
      </c>
      <c r="W500" s="817"/>
      <c r="X500" s="817"/>
      <c r="Y500" s="817"/>
      <c r="Z500" s="548"/>
      <c r="AA500" s="549"/>
      <c r="AB500" s="720"/>
      <c r="AC500" s="548"/>
      <c r="AD500" s="506"/>
      <c r="AE500" s="506"/>
      <c r="AF500" s="505"/>
      <c r="AG500" s="506"/>
      <c r="AH500" s="506"/>
      <c r="AI500" s="505"/>
      <c r="AJ500" s="506"/>
      <c r="AK500" s="506"/>
      <c r="AL500" s="506"/>
      <c r="AM500" s="505"/>
      <c r="AN500" s="506"/>
      <c r="AO500" s="506"/>
      <c r="AP500" s="421">
        <f>SUM(AP499:AQ499)</f>
        <v>35</v>
      </c>
      <c r="AQ500" s="421"/>
      <c r="AR500" s="421"/>
      <c r="AS500" s="421"/>
    </row>
    <row r="501" spans="1:45" s="445" customFormat="1" hidden="1" x14ac:dyDescent="0.3">
      <c r="A501" s="691">
        <f>A495+3</f>
        <v>42646</v>
      </c>
      <c r="B501" s="764"/>
      <c r="C501" s="764"/>
      <c r="D501" s="764"/>
      <c r="E501" s="764"/>
      <c r="F501" s="776"/>
      <c r="G501" s="776"/>
      <c r="H501" s="776"/>
      <c r="I501" s="777"/>
      <c r="J501" s="788"/>
      <c r="K501" s="788"/>
      <c r="L501" s="788"/>
      <c r="M501" s="788"/>
      <c r="N501" s="799"/>
      <c r="O501" s="799"/>
      <c r="P501" s="799"/>
      <c r="Q501" s="800"/>
      <c r="R501" s="809"/>
      <c r="S501" s="809"/>
      <c r="T501" s="809"/>
      <c r="U501" s="810"/>
      <c r="V501" s="818"/>
      <c r="W501" s="818"/>
      <c r="X501" s="818"/>
      <c r="Y501" s="818"/>
      <c r="Z501" s="834"/>
      <c r="AA501" s="834"/>
      <c r="AB501" s="835"/>
      <c r="AC501" s="836"/>
      <c r="AD501" s="693"/>
      <c r="AE501" s="693"/>
      <c r="AF501" s="693"/>
      <c r="AG501" s="693"/>
      <c r="AH501" s="693"/>
      <c r="AI501" s="693"/>
      <c r="AJ501" s="693"/>
      <c r="AK501" s="693"/>
      <c r="AL501" s="694"/>
      <c r="AM501" s="694"/>
      <c r="AN501" s="694"/>
      <c r="AO501" s="694"/>
      <c r="AP501" s="692"/>
      <c r="AQ501" s="692"/>
      <c r="AR501" s="692"/>
      <c r="AS501" s="692"/>
    </row>
    <row r="502" spans="1:45" s="445" customFormat="1" hidden="1" x14ac:dyDescent="0.3">
      <c r="A502" s="196">
        <f>A501+1</f>
        <v>42647</v>
      </c>
      <c r="B502" s="763"/>
      <c r="C502" s="763"/>
      <c r="D502" s="763"/>
      <c r="E502" s="763"/>
      <c r="F502" s="772"/>
      <c r="G502" s="772"/>
      <c r="H502" s="772"/>
      <c r="I502" s="773"/>
      <c r="J502" s="786"/>
      <c r="K502" s="786"/>
      <c r="L502" s="786"/>
      <c r="M502" s="786"/>
      <c r="N502" s="795"/>
      <c r="O502" s="795"/>
      <c r="P502" s="795"/>
      <c r="Q502" s="796"/>
      <c r="R502" s="806"/>
      <c r="S502" s="806"/>
      <c r="T502" s="806"/>
      <c r="U502" s="807"/>
      <c r="V502" s="817"/>
      <c r="W502" s="817"/>
      <c r="X502" s="817"/>
      <c r="Y502" s="817"/>
      <c r="Z502" s="833"/>
      <c r="AA502" s="833"/>
      <c r="AB502" s="827"/>
      <c r="AC502" s="828"/>
      <c r="AD502" s="410"/>
      <c r="AE502" s="410"/>
      <c r="AF502" s="410"/>
      <c r="AG502" s="410"/>
      <c r="AH502" s="410"/>
      <c r="AI502" s="410"/>
      <c r="AJ502" s="410"/>
      <c r="AK502" s="410"/>
      <c r="AP502" s="459"/>
      <c r="AQ502" s="459"/>
      <c r="AR502" s="459"/>
      <c r="AS502" s="459"/>
    </row>
    <row r="503" spans="1:45" s="445" customFormat="1" hidden="1" x14ac:dyDescent="0.3">
      <c r="A503" s="196">
        <f>A502+1</f>
        <v>42648</v>
      </c>
      <c r="B503" s="763"/>
      <c r="C503" s="763"/>
      <c r="D503" s="763"/>
      <c r="E503" s="763"/>
      <c r="F503" s="772"/>
      <c r="G503" s="772"/>
      <c r="H503" s="772"/>
      <c r="I503" s="773"/>
      <c r="J503" s="786"/>
      <c r="K503" s="786"/>
      <c r="L503" s="786"/>
      <c r="M503" s="786"/>
      <c r="N503" s="795"/>
      <c r="O503" s="795"/>
      <c r="P503" s="795"/>
      <c r="Q503" s="796"/>
      <c r="R503" s="806"/>
      <c r="S503" s="806"/>
      <c r="T503" s="806"/>
      <c r="U503" s="807"/>
      <c r="V503" s="817"/>
      <c r="W503" s="817"/>
      <c r="X503" s="817"/>
      <c r="Y503" s="817"/>
      <c r="Z503" s="833"/>
      <c r="AA503" s="833"/>
      <c r="AB503" s="827"/>
      <c r="AC503" s="828"/>
      <c r="AD503" s="410"/>
      <c r="AE503" s="410"/>
      <c r="AF503" s="410"/>
      <c r="AG503" s="410"/>
      <c r="AH503" s="410"/>
      <c r="AI503" s="410"/>
      <c r="AJ503" s="410"/>
      <c r="AK503" s="410"/>
      <c r="AP503" s="459"/>
      <c r="AQ503" s="459"/>
      <c r="AR503" s="459"/>
      <c r="AS503" s="459"/>
    </row>
    <row r="504" spans="1:45" s="445" customFormat="1" hidden="1" x14ac:dyDescent="0.3">
      <c r="A504" s="196">
        <f>A503+1</f>
        <v>42649</v>
      </c>
      <c r="B504" s="763"/>
      <c r="C504" s="763"/>
      <c r="D504" s="763"/>
      <c r="E504" s="763"/>
      <c r="F504" s="772"/>
      <c r="G504" s="772"/>
      <c r="H504" s="772"/>
      <c r="I504" s="773"/>
      <c r="J504" s="786"/>
      <c r="K504" s="786"/>
      <c r="L504" s="786"/>
      <c r="M504" s="786"/>
      <c r="N504" s="795"/>
      <c r="O504" s="795"/>
      <c r="P504" s="795"/>
      <c r="Q504" s="796"/>
      <c r="R504" s="806"/>
      <c r="S504" s="806"/>
      <c r="T504" s="806"/>
      <c r="U504" s="807"/>
      <c r="V504" s="817"/>
      <c r="W504" s="817"/>
      <c r="X504" s="817"/>
      <c r="Y504" s="817"/>
      <c r="Z504" s="833"/>
      <c r="AA504" s="833"/>
      <c r="AB504" s="827"/>
      <c r="AC504" s="828"/>
      <c r="AD504" s="410"/>
      <c r="AE504" s="410"/>
      <c r="AF504" s="410"/>
      <c r="AG504" s="410"/>
      <c r="AH504" s="410"/>
      <c r="AI504" s="410"/>
      <c r="AJ504" s="410"/>
      <c r="AK504" s="410"/>
      <c r="AP504" s="459"/>
      <c r="AQ504" s="459"/>
      <c r="AR504" s="459"/>
      <c r="AS504" s="459"/>
    </row>
    <row r="505" spans="1:45" s="445" customFormat="1" hidden="1" x14ac:dyDescent="0.3">
      <c r="A505" s="196">
        <f>A504+1</f>
        <v>42650</v>
      </c>
      <c r="B505" s="763"/>
      <c r="C505" s="763"/>
      <c r="D505" s="763"/>
      <c r="E505" s="763"/>
      <c r="F505" s="772"/>
      <c r="G505" s="772"/>
      <c r="H505" s="772"/>
      <c r="I505" s="773"/>
      <c r="J505" s="786"/>
      <c r="K505" s="786"/>
      <c r="L505" s="786"/>
      <c r="M505" s="786"/>
      <c r="N505" s="795"/>
      <c r="O505" s="795"/>
      <c r="P505" s="795"/>
      <c r="Q505" s="709">
        <v>8</v>
      </c>
      <c r="R505" s="806"/>
      <c r="S505" s="806"/>
      <c r="T505" s="806"/>
      <c r="U505" s="807"/>
      <c r="V505" s="817"/>
      <c r="W505" s="817"/>
      <c r="X505" s="817"/>
      <c r="Y505" s="817"/>
      <c r="Z505" s="833"/>
      <c r="AA505" s="833"/>
      <c r="AB505" s="827"/>
      <c r="AC505" s="828"/>
      <c r="AD505" s="410"/>
      <c r="AE505" s="410"/>
      <c r="AF505" s="410"/>
      <c r="AG505" s="410"/>
      <c r="AH505" s="410"/>
      <c r="AI505" s="410"/>
      <c r="AJ505" s="410"/>
      <c r="AK505" s="410"/>
      <c r="AP505" s="459"/>
      <c r="AQ505" s="459"/>
      <c r="AR505" s="459"/>
      <c r="AS505" s="459"/>
    </row>
    <row r="506" spans="1:45" s="445" customFormat="1" hidden="1" x14ac:dyDescent="0.3">
      <c r="A506" s="691">
        <f>A505+3</f>
        <v>42653</v>
      </c>
      <c r="B506" s="764"/>
      <c r="C506" s="764"/>
      <c r="D506" s="764"/>
      <c r="E506" s="764"/>
      <c r="F506" s="776"/>
      <c r="G506" s="776"/>
      <c r="H506" s="776"/>
      <c r="I506" s="777"/>
      <c r="J506" s="788"/>
      <c r="K506" s="788"/>
      <c r="L506" s="788"/>
      <c r="M506" s="788"/>
      <c r="N506" s="799"/>
      <c r="O506" s="799"/>
      <c r="P506" s="799"/>
      <c r="Q506" s="800"/>
      <c r="R506" s="809"/>
      <c r="S506" s="809"/>
      <c r="T506" s="809"/>
      <c r="U506" s="810"/>
      <c r="V506" s="818"/>
      <c r="W506" s="818"/>
      <c r="X506" s="818"/>
      <c r="Y506" s="818"/>
      <c r="Z506" s="834"/>
      <c r="AA506" s="834"/>
      <c r="AB506" s="835"/>
      <c r="AC506" s="836"/>
      <c r="AD506" s="693"/>
      <c r="AE506" s="693"/>
      <c r="AF506" s="693"/>
      <c r="AG506" s="693"/>
      <c r="AH506" s="693"/>
      <c r="AI506" s="693"/>
      <c r="AJ506" s="693"/>
      <c r="AK506" s="693"/>
      <c r="AL506" s="694"/>
      <c r="AM506" s="694"/>
      <c r="AN506" s="694"/>
      <c r="AO506" s="694"/>
      <c r="AP506" s="692"/>
      <c r="AQ506" s="692"/>
      <c r="AR506" s="692"/>
      <c r="AS506" s="692"/>
    </row>
    <row r="507" spans="1:45" s="445" customFormat="1" hidden="1" x14ac:dyDescent="0.3">
      <c r="A507" s="196">
        <f>A506+1</f>
        <v>42654</v>
      </c>
      <c r="B507" s="763"/>
      <c r="C507" s="763"/>
      <c r="D507" s="763"/>
      <c r="E507" s="763"/>
      <c r="F507" s="772"/>
      <c r="G507" s="772"/>
      <c r="H507" s="772"/>
      <c r="I507" s="773"/>
      <c r="J507" s="786"/>
      <c r="K507" s="786"/>
      <c r="L507" s="786"/>
      <c r="M507" s="786"/>
      <c r="N507" s="795"/>
      <c r="O507" s="795"/>
      <c r="P507" s="795"/>
      <c r="Q507" s="796"/>
      <c r="R507" s="806"/>
      <c r="S507" s="806"/>
      <c r="T507" s="806"/>
      <c r="U507" s="807"/>
      <c r="V507" s="817"/>
      <c r="W507" s="817"/>
      <c r="X507" s="817"/>
      <c r="Y507" s="817"/>
      <c r="Z507" s="833"/>
      <c r="AA507" s="833"/>
      <c r="AB507" s="827"/>
      <c r="AC507" s="828"/>
      <c r="AD507" s="410"/>
      <c r="AE507" s="410"/>
      <c r="AF507" s="410"/>
      <c r="AG507" s="410"/>
      <c r="AH507" s="410"/>
      <c r="AI507" s="410"/>
      <c r="AJ507" s="410"/>
      <c r="AK507" s="410"/>
      <c r="AP507" s="459"/>
      <c r="AQ507" s="459"/>
      <c r="AR507" s="459"/>
      <c r="AS507" s="459"/>
    </row>
    <row r="508" spans="1:45" s="445" customFormat="1" hidden="1" x14ac:dyDescent="0.3">
      <c r="A508" s="196">
        <f>A507+1</f>
        <v>42655</v>
      </c>
      <c r="B508" s="763"/>
      <c r="C508" s="763"/>
      <c r="D508" s="763"/>
      <c r="E508" s="763"/>
      <c r="F508" s="772"/>
      <c r="G508" s="772"/>
      <c r="H508" s="772"/>
      <c r="I508" s="773"/>
      <c r="J508" s="786"/>
      <c r="K508" s="786"/>
      <c r="L508" s="786"/>
      <c r="M508" s="786"/>
      <c r="N508" s="795"/>
      <c r="O508" s="795"/>
      <c r="P508" s="795"/>
      <c r="Q508" s="796"/>
      <c r="R508" s="806"/>
      <c r="S508" s="806"/>
      <c r="T508" s="806"/>
      <c r="U508" s="807"/>
      <c r="V508" s="817"/>
      <c r="W508" s="817"/>
      <c r="X508" s="817"/>
      <c r="Y508" s="817"/>
      <c r="Z508" s="833"/>
      <c r="AA508" s="833"/>
      <c r="AB508" s="827"/>
      <c r="AC508" s="828"/>
      <c r="AD508" s="410"/>
      <c r="AE508" s="410"/>
      <c r="AF508" s="410"/>
      <c r="AG508" s="410"/>
      <c r="AH508" s="410"/>
      <c r="AI508" s="410"/>
      <c r="AJ508" s="410"/>
      <c r="AK508" s="410"/>
      <c r="AP508" s="459"/>
      <c r="AQ508" s="459"/>
      <c r="AR508" s="459"/>
      <c r="AS508" s="459"/>
    </row>
    <row r="509" spans="1:45" s="445" customFormat="1" hidden="1" x14ac:dyDescent="0.3">
      <c r="A509" s="196">
        <f>A508+1</f>
        <v>42656</v>
      </c>
      <c r="B509" s="763"/>
      <c r="C509" s="763"/>
      <c r="D509" s="763"/>
      <c r="E509" s="763"/>
      <c r="F509" s="772"/>
      <c r="G509" s="772"/>
      <c r="H509" s="772"/>
      <c r="I509" s="773"/>
      <c r="J509" s="786"/>
      <c r="K509" s="786"/>
      <c r="L509" s="786"/>
      <c r="M509" s="786"/>
      <c r="N509" s="795"/>
      <c r="O509" s="795"/>
      <c r="P509" s="795"/>
      <c r="Q509" s="796"/>
      <c r="R509" s="806"/>
      <c r="S509" s="806"/>
      <c r="T509" s="806"/>
      <c r="U509" s="807"/>
      <c r="V509" s="817"/>
      <c r="W509" s="817"/>
      <c r="X509" s="817"/>
      <c r="Y509" s="817"/>
      <c r="Z509" s="833"/>
      <c r="AA509" s="833"/>
      <c r="AB509" s="827"/>
      <c r="AC509" s="828"/>
      <c r="AD509" s="410"/>
      <c r="AE509" s="410"/>
      <c r="AF509" s="410"/>
      <c r="AG509" s="410"/>
      <c r="AH509" s="410"/>
      <c r="AI509" s="410"/>
      <c r="AJ509" s="410"/>
      <c r="AK509" s="410"/>
      <c r="AP509" s="459"/>
      <c r="AQ509" s="459"/>
      <c r="AR509" s="459"/>
      <c r="AS509" s="459"/>
    </row>
    <row r="510" spans="1:45" s="445" customFormat="1" hidden="1" x14ac:dyDescent="0.3">
      <c r="A510" s="196">
        <f>A509+1</f>
        <v>42657</v>
      </c>
      <c r="B510" s="763"/>
      <c r="C510" s="763"/>
      <c r="D510" s="763"/>
      <c r="E510" s="763"/>
      <c r="F510" s="772"/>
      <c r="G510" s="772"/>
      <c r="H510" s="772"/>
      <c r="I510" s="709">
        <v>8</v>
      </c>
      <c r="J510" s="786"/>
      <c r="K510" s="786"/>
      <c r="L510" s="786"/>
      <c r="M510" s="786"/>
      <c r="N510" s="795"/>
      <c r="O510" s="795"/>
      <c r="P510" s="795"/>
      <c r="Q510" s="796"/>
      <c r="R510" s="806"/>
      <c r="S510" s="806"/>
      <c r="T510" s="806"/>
      <c r="U510" s="807"/>
      <c r="V510" s="817"/>
      <c r="W510" s="817"/>
      <c r="X510" s="817"/>
      <c r="Y510" s="817"/>
      <c r="Z510" s="833"/>
      <c r="AA510" s="833"/>
      <c r="AB510" s="827"/>
      <c r="AC510" s="828"/>
      <c r="AD510" s="410"/>
      <c r="AE510" s="410"/>
      <c r="AF510" s="410"/>
      <c r="AG510" s="410"/>
      <c r="AH510" s="410"/>
      <c r="AI510" s="410"/>
      <c r="AJ510" s="410"/>
      <c r="AK510" s="410"/>
      <c r="AP510" s="459"/>
      <c r="AQ510" s="459"/>
      <c r="AR510" s="459"/>
      <c r="AS510" s="459"/>
    </row>
    <row r="511" spans="1:45" s="445" customFormat="1" hidden="1" x14ac:dyDescent="0.3">
      <c r="A511" s="691">
        <f>A510+3</f>
        <v>42660</v>
      </c>
      <c r="B511" s="764"/>
      <c r="C511" s="764"/>
      <c r="D511" s="764"/>
      <c r="E511" s="764"/>
      <c r="F511" s="776"/>
      <c r="G511" s="776"/>
      <c r="H511" s="776"/>
      <c r="I511" s="777"/>
      <c r="J511" s="788"/>
      <c r="K511" s="788"/>
      <c r="L511" s="788"/>
      <c r="M511" s="788"/>
      <c r="N511" s="799"/>
      <c r="O511" s="799"/>
      <c r="P511" s="799"/>
      <c r="Q511" s="800"/>
      <c r="R511" s="809"/>
      <c r="S511" s="809"/>
      <c r="T511" s="809"/>
      <c r="U511" s="810"/>
      <c r="V511" s="818"/>
      <c r="W511" s="818"/>
      <c r="X511" s="818"/>
      <c r="Y511" s="818"/>
      <c r="Z511" s="834"/>
      <c r="AA511" s="834"/>
      <c r="AB511" s="835"/>
      <c r="AC511" s="836"/>
      <c r="AD511" s="693"/>
      <c r="AE511" s="693"/>
      <c r="AF511" s="693"/>
      <c r="AG511" s="693"/>
      <c r="AH511" s="693"/>
      <c r="AI511" s="693"/>
      <c r="AJ511" s="693"/>
      <c r="AK511" s="693"/>
      <c r="AL511" s="694"/>
      <c r="AM511" s="694"/>
      <c r="AN511" s="694"/>
      <c r="AO511" s="694"/>
      <c r="AP511" s="692"/>
      <c r="AQ511" s="692"/>
      <c r="AR511" s="692"/>
      <c r="AS511" s="692"/>
    </row>
    <row r="512" spans="1:45" s="445" customFormat="1" hidden="1" x14ac:dyDescent="0.3">
      <c r="A512" s="196">
        <f>A511+1</f>
        <v>42661</v>
      </c>
      <c r="B512" s="763"/>
      <c r="C512" s="763"/>
      <c r="D512" s="763"/>
      <c r="E512" s="763"/>
      <c r="F512" s="772"/>
      <c r="G512" s="772"/>
      <c r="H512" s="772"/>
      <c r="I512" s="773"/>
      <c r="J512" s="786"/>
      <c r="K512" s="786"/>
      <c r="L512" s="786"/>
      <c r="M512" s="786"/>
      <c r="N512" s="795"/>
      <c r="O512" s="795"/>
      <c r="P512" s="795"/>
      <c r="Q512" s="796"/>
      <c r="R512" s="806"/>
      <c r="S512" s="806"/>
      <c r="T512" s="806"/>
      <c r="U512" s="807"/>
      <c r="V512" s="817"/>
      <c r="W512" s="817"/>
      <c r="X512" s="817"/>
      <c r="Y512" s="817"/>
      <c r="Z512" s="833"/>
      <c r="AA512" s="833"/>
      <c r="AB512" s="827"/>
      <c r="AC512" s="828"/>
      <c r="AD512" s="410"/>
      <c r="AE512" s="410"/>
      <c r="AF512" s="410"/>
      <c r="AG512" s="410"/>
      <c r="AH512" s="410"/>
      <c r="AI512" s="410"/>
      <c r="AJ512" s="410"/>
      <c r="AK512" s="410"/>
      <c r="AP512" s="459"/>
      <c r="AQ512" s="459"/>
      <c r="AR512" s="459"/>
      <c r="AS512" s="459"/>
    </row>
    <row r="513" spans="1:45" s="445" customFormat="1" hidden="1" x14ac:dyDescent="0.3">
      <c r="A513" s="196">
        <f>A512+1</f>
        <v>42662</v>
      </c>
      <c r="B513" s="763"/>
      <c r="C513" s="763"/>
      <c r="D513" s="763"/>
      <c r="E513" s="763"/>
      <c r="F513" s="772"/>
      <c r="G513" s="772"/>
      <c r="H513" s="772"/>
      <c r="I513" s="773"/>
      <c r="J513" s="786"/>
      <c r="K513" s="786"/>
      <c r="L513" s="786"/>
      <c r="M513" s="786"/>
      <c r="N513" s="795"/>
      <c r="O513" s="795"/>
      <c r="P513" s="795"/>
      <c r="Q513" s="796"/>
      <c r="R513" s="806"/>
      <c r="S513" s="806"/>
      <c r="T513" s="806"/>
      <c r="U513" s="807"/>
      <c r="V513" s="817"/>
      <c r="W513" s="817"/>
      <c r="X513" s="817"/>
      <c r="Y513" s="817"/>
      <c r="Z513" s="833"/>
      <c r="AA513" s="833"/>
      <c r="AB513" s="827"/>
      <c r="AC513" s="828"/>
      <c r="AD513" s="410"/>
      <c r="AE513" s="410"/>
      <c r="AF513" s="410"/>
      <c r="AG513" s="410"/>
      <c r="AH513" s="410"/>
      <c r="AI513" s="410"/>
      <c r="AJ513" s="410"/>
      <c r="AK513" s="410"/>
      <c r="AP513" s="459"/>
      <c r="AQ513" s="459"/>
      <c r="AR513" s="459"/>
      <c r="AS513" s="459"/>
    </row>
    <row r="514" spans="1:45" s="445" customFormat="1" hidden="1" x14ac:dyDescent="0.3">
      <c r="A514" s="196">
        <f>A513+1</f>
        <v>42663</v>
      </c>
      <c r="B514" s="763"/>
      <c r="C514" s="763"/>
      <c r="D514" s="763"/>
      <c r="E514" s="763"/>
      <c r="F514" s="772"/>
      <c r="G514" s="772"/>
      <c r="H514" s="772"/>
      <c r="I514" s="773"/>
      <c r="J514" s="786"/>
      <c r="K514" s="786"/>
      <c r="L514" s="786"/>
      <c r="M514" s="786"/>
      <c r="N514" s="795"/>
      <c r="O514" s="795"/>
      <c r="P514" s="795"/>
      <c r="Q514" s="796"/>
      <c r="R514" s="806"/>
      <c r="S514" s="806"/>
      <c r="T514" s="806"/>
      <c r="U514" s="807"/>
      <c r="V514" s="817"/>
      <c r="W514" s="817"/>
      <c r="X514" s="817"/>
      <c r="Y514" s="817"/>
      <c r="Z514" s="833"/>
      <c r="AA514" s="833"/>
      <c r="AB514" s="827"/>
      <c r="AC514" s="828"/>
      <c r="AD514" s="410"/>
      <c r="AE514" s="410"/>
      <c r="AF514" s="410"/>
      <c r="AG514" s="410"/>
      <c r="AH514" s="410"/>
      <c r="AI514" s="410"/>
      <c r="AJ514" s="410"/>
      <c r="AK514" s="410"/>
      <c r="AP514" s="459"/>
      <c r="AQ514" s="459"/>
      <c r="AR514" s="459"/>
      <c r="AS514" s="459"/>
    </row>
    <row r="515" spans="1:45" s="445" customFormat="1" hidden="1" x14ac:dyDescent="0.3">
      <c r="A515" s="196">
        <f>A514+1</f>
        <v>42664</v>
      </c>
      <c r="B515" s="763"/>
      <c r="C515" s="763"/>
      <c r="D515" s="763"/>
      <c r="E515" s="763"/>
      <c r="F515" s="772"/>
      <c r="G515" s="772"/>
      <c r="H515" s="772"/>
      <c r="I515" s="773"/>
      <c r="J515" s="786"/>
      <c r="K515" s="786"/>
      <c r="L515" s="786"/>
      <c r="M515" s="786"/>
      <c r="N515" s="795"/>
      <c r="O515" s="795"/>
      <c r="P515" s="795"/>
      <c r="Q515" s="796"/>
      <c r="R515" s="806"/>
      <c r="S515" s="806"/>
      <c r="T515" s="806"/>
      <c r="U515" s="807"/>
      <c r="V515" s="817"/>
      <c r="W515" s="817"/>
      <c r="X515" s="817"/>
      <c r="Y515" s="817"/>
      <c r="Z515" s="833"/>
      <c r="AA515" s="833"/>
      <c r="AB515" s="827"/>
      <c r="AC515" s="828"/>
      <c r="AD515" s="410"/>
      <c r="AE515" s="410"/>
      <c r="AF515" s="410"/>
      <c r="AG515" s="410"/>
      <c r="AH515" s="410"/>
      <c r="AI515" s="410"/>
      <c r="AJ515" s="410"/>
      <c r="AK515" s="410"/>
      <c r="AP515" s="459"/>
      <c r="AQ515" s="459"/>
      <c r="AR515" s="459"/>
      <c r="AS515" s="459"/>
    </row>
    <row r="516" spans="1:45" s="445" customFormat="1" hidden="1" x14ac:dyDescent="0.3">
      <c r="A516" s="691">
        <f>A515+3</f>
        <v>42667</v>
      </c>
      <c r="B516" s="764"/>
      <c r="C516" s="764"/>
      <c r="D516" s="764"/>
      <c r="E516" s="764"/>
      <c r="F516" s="776"/>
      <c r="G516" s="776"/>
      <c r="H516" s="776"/>
      <c r="I516" s="777"/>
      <c r="J516" s="788"/>
      <c r="K516" s="788"/>
      <c r="L516" s="788"/>
      <c r="M516" s="788"/>
      <c r="N516" s="799"/>
      <c r="O516" s="799"/>
      <c r="P516" s="799"/>
      <c r="Q516" s="800"/>
      <c r="R516" s="809"/>
      <c r="S516" s="809"/>
      <c r="T516" s="809"/>
      <c r="U516" s="810"/>
      <c r="V516" s="818"/>
      <c r="W516" s="818"/>
      <c r="X516" s="818"/>
      <c r="Y516" s="818"/>
      <c r="Z516" s="834"/>
      <c r="AA516" s="834"/>
      <c r="AB516" s="835"/>
      <c r="AC516" s="836"/>
      <c r="AD516" s="693"/>
      <c r="AE516" s="693"/>
      <c r="AF516" s="693"/>
      <c r="AG516" s="693"/>
      <c r="AH516" s="693"/>
      <c r="AI516" s="693"/>
      <c r="AJ516" s="693"/>
      <c r="AK516" s="693"/>
      <c r="AL516" s="694"/>
      <c r="AM516" s="694"/>
      <c r="AN516" s="694"/>
      <c r="AO516" s="694"/>
      <c r="AP516" s="692"/>
      <c r="AQ516" s="692"/>
      <c r="AR516" s="692"/>
      <c r="AS516" s="692"/>
    </row>
    <row r="517" spans="1:45" s="445" customFormat="1" hidden="1" x14ac:dyDescent="0.3">
      <c r="A517" s="196">
        <f>A516+1</f>
        <v>42668</v>
      </c>
      <c r="B517" s="763"/>
      <c r="C517" s="763"/>
      <c r="D517" s="763"/>
      <c r="E517" s="763"/>
      <c r="F517" s="772"/>
      <c r="G517" s="772"/>
      <c r="H517" s="772"/>
      <c r="I517" s="773"/>
      <c r="J517" s="786"/>
      <c r="K517" s="786"/>
      <c r="L517" s="786"/>
      <c r="M517" s="786"/>
      <c r="N517" s="795"/>
      <c r="O517" s="795"/>
      <c r="P517" s="795"/>
      <c r="Q517" s="796"/>
      <c r="R517" s="806"/>
      <c r="S517" s="806"/>
      <c r="T517" s="806"/>
      <c r="U517" s="807"/>
      <c r="V517" s="817"/>
      <c r="W517" s="817"/>
      <c r="X517" s="817"/>
      <c r="Y517" s="817"/>
      <c r="Z517" s="833"/>
      <c r="AA517" s="833"/>
      <c r="AB517" s="827"/>
      <c r="AC517" s="828"/>
      <c r="AD517" s="410"/>
      <c r="AE517" s="410"/>
      <c r="AF517" s="410"/>
      <c r="AG517" s="410"/>
      <c r="AH517" s="410"/>
      <c r="AI517" s="410"/>
      <c r="AJ517" s="410"/>
      <c r="AK517" s="410"/>
      <c r="AP517" s="459"/>
      <c r="AQ517" s="459"/>
      <c r="AR517" s="459"/>
      <c r="AS517" s="459"/>
    </row>
    <row r="518" spans="1:45" s="445" customFormat="1" hidden="1" x14ac:dyDescent="0.3">
      <c r="A518" s="196">
        <f>A517+1</f>
        <v>42669</v>
      </c>
      <c r="B518" s="763"/>
      <c r="C518" s="763"/>
      <c r="D518" s="763"/>
      <c r="E518" s="763"/>
      <c r="F518" s="772"/>
      <c r="G518" s="772"/>
      <c r="H518" s="772"/>
      <c r="I518" s="773"/>
      <c r="J518" s="786"/>
      <c r="K518" s="786"/>
      <c r="L518" s="786"/>
      <c r="M518" s="786"/>
      <c r="N518" s="795"/>
      <c r="O518" s="795"/>
      <c r="P518" s="795"/>
      <c r="Q518" s="796"/>
      <c r="R518" s="806"/>
      <c r="S518" s="806"/>
      <c r="T518" s="806"/>
      <c r="U518" s="807"/>
      <c r="V518" s="817"/>
      <c r="W518" s="817"/>
      <c r="X518" s="817"/>
      <c r="Y518" s="817"/>
      <c r="Z518" s="833"/>
      <c r="AA518" s="833"/>
      <c r="AB518" s="827"/>
      <c r="AC518" s="828"/>
      <c r="AD518" s="410"/>
      <c r="AE518" s="410"/>
      <c r="AF518" s="410"/>
      <c r="AG518" s="410"/>
      <c r="AH518" s="410"/>
      <c r="AI518" s="410"/>
      <c r="AJ518" s="410"/>
      <c r="AK518" s="410"/>
      <c r="AP518" s="459"/>
      <c r="AQ518" s="459"/>
      <c r="AR518" s="459"/>
      <c r="AS518" s="459"/>
    </row>
    <row r="519" spans="1:45" s="445" customFormat="1" hidden="1" x14ac:dyDescent="0.3">
      <c r="A519" s="196">
        <f>A518+1</f>
        <v>42670</v>
      </c>
      <c r="B519" s="763"/>
      <c r="C519" s="763"/>
      <c r="D519" s="763"/>
      <c r="E519" s="763"/>
      <c r="F519" s="772"/>
      <c r="G519" s="772"/>
      <c r="H519" s="772"/>
      <c r="I519" s="773"/>
      <c r="J519" s="786"/>
      <c r="K519" s="786"/>
      <c r="L519" s="786"/>
      <c r="M519" s="700">
        <v>8</v>
      </c>
      <c r="N519" s="795"/>
      <c r="O519" s="795"/>
      <c r="P519" s="795"/>
      <c r="Q519" s="796"/>
      <c r="R519" s="806"/>
      <c r="S519" s="806"/>
      <c r="T519" s="806"/>
      <c r="U519" s="807"/>
      <c r="V519" s="817"/>
      <c r="W519" s="817"/>
      <c r="X519" s="817"/>
      <c r="Y519" s="817"/>
      <c r="Z519" s="833"/>
      <c r="AA519" s="833"/>
      <c r="AB519" s="827"/>
      <c r="AC519" s="828"/>
      <c r="AD519" s="410"/>
      <c r="AE519" s="410"/>
      <c r="AF519" s="410"/>
      <c r="AG519" s="410"/>
      <c r="AH519" s="410"/>
      <c r="AI519" s="410"/>
      <c r="AJ519" s="410"/>
      <c r="AK519" s="410"/>
      <c r="AP519" s="459"/>
      <c r="AQ519" s="459"/>
      <c r="AR519" s="459"/>
      <c r="AS519" s="459"/>
    </row>
    <row r="520" spans="1:45" s="445" customFormat="1" hidden="1" x14ac:dyDescent="0.3">
      <c r="A520" s="196">
        <f>A519+1</f>
        <v>42671</v>
      </c>
      <c r="B520" s="763"/>
      <c r="C520" s="763"/>
      <c r="D520" s="763"/>
      <c r="E520" s="763"/>
      <c r="F520" s="772"/>
      <c r="G520" s="772"/>
      <c r="H520" s="772"/>
      <c r="I520" s="773"/>
      <c r="J520" s="786"/>
      <c r="K520" s="786"/>
      <c r="L520" s="786"/>
      <c r="M520" s="700">
        <v>8</v>
      </c>
      <c r="N520" s="795"/>
      <c r="O520" s="795"/>
      <c r="P520" s="795"/>
      <c r="Q520" s="796"/>
      <c r="R520" s="806"/>
      <c r="S520" s="700">
        <v>3</v>
      </c>
      <c r="T520" s="806"/>
      <c r="U520" s="807"/>
      <c r="V520" s="817"/>
      <c r="W520" s="817"/>
      <c r="X520" s="817"/>
      <c r="Y520" s="817"/>
      <c r="Z520" s="833"/>
      <c r="AA520" s="833"/>
      <c r="AB520" s="827"/>
      <c r="AC520" s="828"/>
      <c r="AD520" s="410"/>
      <c r="AE520" s="410"/>
      <c r="AF520" s="410"/>
      <c r="AG520" s="410"/>
      <c r="AH520" s="410"/>
      <c r="AI520" s="410"/>
      <c r="AJ520" s="410"/>
      <c r="AK520" s="410"/>
      <c r="AP520" s="459"/>
      <c r="AQ520" s="459"/>
      <c r="AR520" s="459"/>
      <c r="AS520" s="459"/>
    </row>
    <row r="521" spans="1:45" s="445" customFormat="1" hidden="1" x14ac:dyDescent="0.3">
      <c r="A521" s="691">
        <f>A520+3</f>
        <v>42674</v>
      </c>
      <c r="B521" s="764"/>
      <c r="C521" s="764"/>
      <c r="D521" s="764"/>
      <c r="E521" s="764"/>
      <c r="F521" s="776"/>
      <c r="G521" s="776"/>
      <c r="H521" s="776"/>
      <c r="I521" s="777"/>
      <c r="J521" s="788"/>
      <c r="K521" s="788"/>
      <c r="L521" s="788"/>
      <c r="M521" s="788"/>
      <c r="N521" s="799"/>
      <c r="O521" s="799"/>
      <c r="P521" s="799"/>
      <c r="Q521" s="800"/>
      <c r="R521" s="809"/>
      <c r="S521" s="809"/>
      <c r="T521" s="809"/>
      <c r="U521" s="810"/>
      <c r="V521" s="818"/>
      <c r="W521" s="818"/>
      <c r="X521" s="818"/>
      <c r="Y521" s="818"/>
      <c r="Z521" s="834"/>
      <c r="AA521" s="834"/>
      <c r="AB521" s="835"/>
      <c r="AC521" s="836"/>
      <c r="AD521" s="693"/>
      <c r="AE521" s="693"/>
      <c r="AF521" s="693"/>
      <c r="AG521" s="693"/>
      <c r="AH521" s="693"/>
      <c r="AI521" s="693"/>
      <c r="AJ521" s="693"/>
      <c r="AK521" s="693"/>
      <c r="AL521" s="694"/>
      <c r="AM521" s="694"/>
      <c r="AN521" s="694"/>
      <c r="AO521" s="694"/>
      <c r="AP521" s="692"/>
      <c r="AQ521" s="692"/>
      <c r="AR521" s="692"/>
      <c r="AS521" s="692"/>
    </row>
    <row r="522" spans="1:45" s="445" customFormat="1" hidden="1" x14ac:dyDescent="0.3">
      <c r="A522" s="196">
        <f>A521+1</f>
        <v>42675</v>
      </c>
      <c r="B522" s="763"/>
      <c r="C522" s="763"/>
      <c r="D522" s="763"/>
      <c r="E522" s="763"/>
      <c r="F522" s="772"/>
      <c r="G522" s="772"/>
      <c r="H522" s="772"/>
      <c r="I522" s="773"/>
      <c r="J522" s="786"/>
      <c r="K522" s="786"/>
      <c r="L522" s="786"/>
      <c r="M522" s="786"/>
      <c r="N522" s="795"/>
      <c r="O522" s="795"/>
      <c r="P522" s="795"/>
      <c r="Q522" s="796"/>
      <c r="R522" s="806"/>
      <c r="S522" s="806"/>
      <c r="T522" s="806"/>
      <c r="U522" s="807"/>
      <c r="V522" s="817"/>
      <c r="W522" s="817"/>
      <c r="X522" s="817"/>
      <c r="Y522" s="817"/>
      <c r="Z522" s="833"/>
      <c r="AA522" s="833"/>
      <c r="AB522" s="827"/>
      <c r="AC522" s="828"/>
      <c r="AD522" s="410"/>
      <c r="AE522" s="410"/>
      <c r="AF522" s="410"/>
      <c r="AG522" s="410"/>
      <c r="AH522" s="410"/>
      <c r="AI522" s="410"/>
      <c r="AJ522" s="410"/>
      <c r="AK522" s="410"/>
      <c r="AP522" s="459"/>
      <c r="AQ522" s="459"/>
      <c r="AR522" s="459"/>
      <c r="AS522" s="459"/>
    </row>
    <row r="523" spans="1:45" s="445" customFormat="1" hidden="1" x14ac:dyDescent="0.3">
      <c r="A523" s="196">
        <f>A522+1</f>
        <v>42676</v>
      </c>
      <c r="B523" s="763"/>
      <c r="C523" s="763"/>
      <c r="D523" s="763"/>
      <c r="E523" s="763"/>
      <c r="F523" s="772"/>
      <c r="G523" s="772"/>
      <c r="H523" s="772"/>
      <c r="I523" s="773"/>
      <c r="J523" s="786"/>
      <c r="K523" s="786"/>
      <c r="L523" s="786"/>
      <c r="M523" s="786"/>
      <c r="N523" s="795"/>
      <c r="O523" s="795"/>
      <c r="P523" s="795"/>
      <c r="Q523" s="796"/>
      <c r="R523" s="806"/>
      <c r="S523" s="806"/>
      <c r="T523" s="806"/>
      <c r="U523" s="807"/>
      <c r="V523" s="817"/>
      <c r="W523" s="817"/>
      <c r="X523" s="817"/>
      <c r="Y523" s="817"/>
      <c r="Z523" s="833"/>
      <c r="AA523" s="833"/>
      <c r="AB523" s="827"/>
      <c r="AC523" s="828"/>
      <c r="AD523" s="410"/>
      <c r="AE523" s="410"/>
      <c r="AF523" s="410"/>
      <c r="AG523" s="410"/>
      <c r="AH523" s="410"/>
      <c r="AI523" s="410"/>
      <c r="AJ523" s="410"/>
      <c r="AK523" s="410"/>
      <c r="AP523" s="459"/>
      <c r="AQ523" s="459"/>
      <c r="AR523" s="459"/>
      <c r="AS523" s="459"/>
    </row>
    <row r="524" spans="1:45" s="445" customFormat="1" hidden="1" x14ac:dyDescent="0.3">
      <c r="A524" s="196">
        <f>A523+1</f>
        <v>42677</v>
      </c>
      <c r="B524" s="763"/>
      <c r="C524" s="763"/>
      <c r="D524" s="763"/>
      <c r="E524" s="763"/>
      <c r="F524" s="772"/>
      <c r="G524" s="772"/>
      <c r="H524" s="772"/>
      <c r="I524" s="773"/>
      <c r="J524" s="786"/>
      <c r="K524" s="786"/>
      <c r="L524" s="786"/>
      <c r="M524" s="786"/>
      <c r="N524" s="795"/>
      <c r="O524" s="795"/>
      <c r="P524" s="795"/>
      <c r="Q524" s="796"/>
      <c r="R524" s="806"/>
      <c r="S524" s="806"/>
      <c r="T524" s="806"/>
      <c r="U524" s="807"/>
      <c r="V524" s="817"/>
      <c r="W524" s="817"/>
      <c r="X524" s="817"/>
      <c r="Y524" s="817"/>
      <c r="Z524" s="833"/>
      <c r="AA524" s="833"/>
      <c r="AB524" s="827"/>
      <c r="AC524" s="828"/>
      <c r="AD524" s="410"/>
      <c r="AE524" s="410"/>
      <c r="AF524" s="410"/>
      <c r="AG524" s="410"/>
      <c r="AH524" s="410"/>
      <c r="AI524" s="410"/>
      <c r="AJ524" s="410"/>
      <c r="AK524" s="410"/>
      <c r="AP524" s="459"/>
      <c r="AQ524" s="459"/>
      <c r="AR524" s="459"/>
      <c r="AS524" s="459"/>
    </row>
    <row r="525" spans="1:45" s="445" customFormat="1" hidden="1" x14ac:dyDescent="0.3">
      <c r="A525" s="196">
        <f>A524+1</f>
        <v>42678</v>
      </c>
      <c r="B525" s="763"/>
      <c r="C525" s="763"/>
      <c r="D525" s="763"/>
      <c r="E525" s="763"/>
      <c r="F525" s="772"/>
      <c r="G525" s="772"/>
      <c r="H525" s="772"/>
      <c r="I525" s="773"/>
      <c r="J525" s="786"/>
      <c r="K525" s="786"/>
      <c r="L525" s="786"/>
      <c r="M525" s="786"/>
      <c r="N525" s="795"/>
      <c r="O525" s="795"/>
      <c r="P525" s="795"/>
      <c r="Q525" s="796"/>
      <c r="R525" s="806"/>
      <c r="S525" s="806"/>
      <c r="T525" s="806"/>
      <c r="U525" s="807"/>
      <c r="V525" s="817"/>
      <c r="W525" s="817"/>
      <c r="X525" s="817"/>
      <c r="Y525" s="817"/>
      <c r="Z525" s="833"/>
      <c r="AA525" s="833"/>
      <c r="AB525" s="827"/>
      <c r="AC525" s="828"/>
      <c r="AD525" s="410"/>
      <c r="AE525" s="410"/>
      <c r="AF525" s="410"/>
      <c r="AG525" s="410"/>
      <c r="AH525" s="410"/>
      <c r="AI525" s="410"/>
      <c r="AJ525" s="410"/>
      <c r="AK525" s="410"/>
      <c r="AP525" s="459"/>
      <c r="AQ525" s="459"/>
      <c r="AR525" s="459"/>
      <c r="AS525" s="459"/>
    </row>
    <row r="526" spans="1:45" s="445" customFormat="1" hidden="1" x14ac:dyDescent="0.3">
      <c r="A526" s="691">
        <f>A525+3</f>
        <v>42681</v>
      </c>
      <c r="B526" s="764"/>
      <c r="C526" s="764"/>
      <c r="D526" s="764"/>
      <c r="E526" s="764"/>
      <c r="F526" s="776"/>
      <c r="G526" s="776"/>
      <c r="H526" s="776"/>
      <c r="I526" s="777"/>
      <c r="J526" s="788"/>
      <c r="K526" s="788"/>
      <c r="L526" s="788"/>
      <c r="M526" s="788"/>
      <c r="N526" s="799"/>
      <c r="O526" s="799"/>
      <c r="P526" s="799"/>
      <c r="Q526" s="800"/>
      <c r="R526" s="809"/>
      <c r="S526" s="809"/>
      <c r="T526" s="809"/>
      <c r="U526" s="810"/>
      <c r="V526" s="818"/>
      <c r="W526" s="818"/>
      <c r="X526" s="818"/>
      <c r="Y526" s="818"/>
      <c r="Z526" s="834"/>
      <c r="AA526" s="834"/>
      <c r="AB526" s="835"/>
      <c r="AC526" s="836"/>
      <c r="AD526" s="693"/>
      <c r="AE526" s="693"/>
      <c r="AF526" s="693"/>
      <c r="AG526" s="693"/>
      <c r="AH526" s="693"/>
      <c r="AI526" s="693"/>
      <c r="AJ526" s="693"/>
      <c r="AK526" s="693"/>
      <c r="AL526" s="694"/>
      <c r="AM526" s="694"/>
      <c r="AN526" s="694"/>
      <c r="AO526" s="694"/>
      <c r="AP526" s="692"/>
      <c r="AQ526" s="692"/>
      <c r="AR526" s="692"/>
      <c r="AS526" s="692"/>
    </row>
    <row r="527" spans="1:45" s="445" customFormat="1" hidden="1" x14ac:dyDescent="0.3">
      <c r="A527" s="196">
        <f>A526+1</f>
        <v>42682</v>
      </c>
      <c r="B527" s="763"/>
      <c r="C527" s="763"/>
      <c r="D527" s="763"/>
      <c r="E527" s="763"/>
      <c r="F527" s="772"/>
      <c r="G527" s="772"/>
      <c r="H527" s="772"/>
      <c r="I527" s="773"/>
      <c r="J527" s="786"/>
      <c r="K527" s="786"/>
      <c r="L527" s="786"/>
      <c r="M527" s="786"/>
      <c r="N527" s="795"/>
      <c r="O527" s="795"/>
      <c r="P527" s="795"/>
      <c r="Q527" s="796"/>
      <c r="R527" s="806"/>
      <c r="S527" s="806"/>
      <c r="T527" s="806"/>
      <c r="U527" s="807"/>
      <c r="V527" s="817"/>
      <c r="W527" s="817"/>
      <c r="X527" s="817"/>
      <c r="Y527" s="817"/>
      <c r="Z527" s="833"/>
      <c r="AA527" s="833"/>
      <c r="AB527" s="827"/>
      <c r="AC527" s="828"/>
      <c r="AD527" s="410"/>
      <c r="AE527" s="410"/>
      <c r="AF527" s="410"/>
      <c r="AG527" s="410"/>
      <c r="AH527" s="410"/>
      <c r="AI527" s="410"/>
      <c r="AJ527" s="410"/>
      <c r="AK527" s="410"/>
      <c r="AP527" s="459"/>
      <c r="AQ527" s="459"/>
      <c r="AR527" s="459"/>
      <c r="AS527" s="459"/>
    </row>
    <row r="528" spans="1:45" s="445" customFormat="1" hidden="1" x14ac:dyDescent="0.3">
      <c r="A528" s="196">
        <f>A527+1</f>
        <v>42683</v>
      </c>
      <c r="B528" s="763"/>
      <c r="C528" s="763"/>
      <c r="D528" s="763"/>
      <c r="E528" s="763"/>
      <c r="F528" s="772"/>
      <c r="G528" s="772"/>
      <c r="H528" s="772"/>
      <c r="I528" s="773"/>
      <c r="J528" s="786"/>
      <c r="K528" s="786"/>
      <c r="L528" s="786"/>
      <c r="M528" s="786"/>
      <c r="N528" s="795"/>
      <c r="O528" s="795"/>
      <c r="P528" s="795"/>
      <c r="Q528" s="796"/>
      <c r="R528" s="806"/>
      <c r="S528" s="806"/>
      <c r="T528" s="806"/>
      <c r="U528" s="807"/>
      <c r="V528" s="817"/>
      <c r="W528" s="817"/>
      <c r="X528" s="817"/>
      <c r="Y528" s="817"/>
      <c r="Z528" s="833"/>
      <c r="AA528" s="833"/>
      <c r="AB528" s="827"/>
      <c r="AC528" s="828"/>
      <c r="AD528" s="410"/>
      <c r="AE528" s="410"/>
      <c r="AF528" s="410"/>
      <c r="AG528" s="410"/>
      <c r="AH528" s="410"/>
      <c r="AI528" s="410"/>
      <c r="AJ528" s="410"/>
      <c r="AK528" s="410"/>
      <c r="AP528" s="459"/>
      <c r="AQ528" s="459"/>
      <c r="AR528" s="459"/>
      <c r="AS528" s="459"/>
    </row>
    <row r="529" spans="1:45" s="445" customFormat="1" hidden="1" x14ac:dyDescent="0.3">
      <c r="A529" s="196">
        <f>A528+1</f>
        <v>42684</v>
      </c>
      <c r="B529" s="763"/>
      <c r="C529" s="763"/>
      <c r="D529" s="763"/>
      <c r="E529" s="763"/>
      <c r="F529" s="772"/>
      <c r="G529" s="772"/>
      <c r="H529" s="772"/>
      <c r="I529" s="773"/>
      <c r="J529" s="786"/>
      <c r="K529" s="786"/>
      <c r="L529" s="786"/>
      <c r="M529" s="786"/>
      <c r="N529" s="795"/>
      <c r="O529" s="795"/>
      <c r="P529" s="795"/>
      <c r="Q529" s="796"/>
      <c r="R529" s="806"/>
      <c r="S529" s="806"/>
      <c r="T529" s="806"/>
      <c r="U529" s="807"/>
      <c r="V529" s="817"/>
      <c r="W529" s="817"/>
      <c r="X529" s="817"/>
      <c r="Y529" s="817"/>
      <c r="Z529" s="833"/>
      <c r="AA529" s="833"/>
      <c r="AB529" s="827"/>
      <c r="AC529" s="828"/>
      <c r="AD529" s="410"/>
      <c r="AE529" s="410"/>
      <c r="AF529" s="410"/>
      <c r="AG529" s="410"/>
      <c r="AH529" s="410"/>
      <c r="AI529" s="410"/>
      <c r="AJ529" s="410"/>
      <c r="AK529" s="410"/>
      <c r="AP529" s="459"/>
      <c r="AQ529" s="459"/>
      <c r="AR529" s="459"/>
      <c r="AS529" s="459"/>
    </row>
    <row r="530" spans="1:45" s="445" customFormat="1" hidden="1" x14ac:dyDescent="0.3">
      <c r="A530" s="196">
        <f>A529+1</f>
        <v>42685</v>
      </c>
      <c r="B530" s="763"/>
      <c r="C530" s="763"/>
      <c r="D530" s="763"/>
      <c r="E530" s="763"/>
      <c r="F530" s="772"/>
      <c r="G530" s="772"/>
      <c r="H530" s="772"/>
      <c r="I530" s="773"/>
      <c r="J530" s="786"/>
      <c r="K530" s="786"/>
      <c r="L530" s="786"/>
      <c r="M530" s="786"/>
      <c r="N530" s="795"/>
      <c r="O530" s="795"/>
      <c r="P530" s="795"/>
      <c r="Q530" s="796"/>
      <c r="R530" s="806"/>
      <c r="S530" s="806"/>
      <c r="T530" s="806"/>
      <c r="U530" s="807"/>
      <c r="V530" s="817"/>
      <c r="W530" s="817"/>
      <c r="X530" s="817"/>
      <c r="Y530" s="817"/>
      <c r="Z530" s="833"/>
      <c r="AA530" s="833"/>
      <c r="AB530" s="827"/>
      <c r="AC530" s="828"/>
      <c r="AD530" s="410"/>
      <c r="AE530" s="410"/>
      <c r="AF530" s="410"/>
      <c r="AG530" s="410"/>
      <c r="AH530" s="410"/>
      <c r="AI530" s="410"/>
      <c r="AJ530" s="410"/>
      <c r="AK530" s="410"/>
      <c r="AP530" s="459"/>
      <c r="AQ530" s="459"/>
      <c r="AR530" s="459"/>
      <c r="AS530" s="459"/>
    </row>
    <row r="531" spans="1:45" s="445" customFormat="1" hidden="1" x14ac:dyDescent="0.3">
      <c r="A531" s="691">
        <f>A530+3</f>
        <v>42688</v>
      </c>
      <c r="B531" s="764"/>
      <c r="C531" s="764"/>
      <c r="D531" s="764"/>
      <c r="E531" s="764"/>
      <c r="F531" s="776"/>
      <c r="G531" s="776"/>
      <c r="H531" s="776"/>
      <c r="I531" s="777"/>
      <c r="J531" s="788"/>
      <c r="K531" s="788"/>
      <c r="L531" s="788"/>
      <c r="M531" s="788"/>
      <c r="N531" s="799"/>
      <c r="O531" s="799"/>
      <c r="P531" s="799"/>
      <c r="Q531" s="800"/>
      <c r="R531" s="809"/>
      <c r="S531" s="809"/>
      <c r="T531" s="809"/>
      <c r="U531" s="810"/>
      <c r="V531" s="818"/>
      <c r="W531" s="818"/>
      <c r="X531" s="818"/>
      <c r="Y531" s="818"/>
      <c r="Z531" s="834"/>
      <c r="AA531" s="834"/>
      <c r="AB531" s="835"/>
      <c r="AC531" s="836"/>
      <c r="AD531" s="693"/>
      <c r="AE531" s="693"/>
      <c r="AF531" s="693"/>
      <c r="AG531" s="693"/>
      <c r="AH531" s="693"/>
      <c r="AI531" s="693"/>
      <c r="AJ531" s="693"/>
      <c r="AK531" s="693"/>
      <c r="AL531" s="694"/>
      <c r="AM531" s="694"/>
      <c r="AN531" s="694"/>
      <c r="AO531" s="694"/>
      <c r="AP531" s="692"/>
      <c r="AQ531" s="692"/>
      <c r="AR531" s="692"/>
      <c r="AS531" s="692"/>
    </row>
    <row r="532" spans="1:45" s="445" customFormat="1" hidden="1" x14ac:dyDescent="0.3">
      <c r="A532" s="196">
        <f>A531+1</f>
        <v>42689</v>
      </c>
      <c r="B532" s="763"/>
      <c r="C532" s="763"/>
      <c r="D532" s="763"/>
      <c r="E532" s="763"/>
      <c r="F532" s="772"/>
      <c r="G532" s="772"/>
      <c r="H532" s="772"/>
      <c r="I532" s="773"/>
      <c r="J532" s="786"/>
      <c r="K532" s="786"/>
      <c r="L532" s="786"/>
      <c r="M532" s="786"/>
      <c r="N532" s="795"/>
      <c r="O532" s="795"/>
      <c r="P532" s="795"/>
      <c r="Q532" s="796"/>
      <c r="R532" s="806"/>
      <c r="S532" s="806"/>
      <c r="T532" s="806"/>
      <c r="U532" s="807"/>
      <c r="V532" s="817"/>
      <c r="W532" s="817"/>
      <c r="X532" s="817"/>
      <c r="Y532" s="817"/>
      <c r="Z532" s="833"/>
      <c r="AA532" s="833"/>
      <c r="AB532" s="827"/>
      <c r="AC532" s="828"/>
      <c r="AD532" s="410"/>
      <c r="AE532" s="410"/>
      <c r="AF532" s="410"/>
      <c r="AG532" s="410"/>
      <c r="AH532" s="410"/>
      <c r="AI532" s="410"/>
      <c r="AJ532" s="410"/>
      <c r="AK532" s="410"/>
      <c r="AP532" s="459"/>
      <c r="AQ532" s="459"/>
      <c r="AR532" s="459"/>
      <c r="AS532" s="459"/>
    </row>
    <row r="533" spans="1:45" s="445" customFormat="1" hidden="1" x14ac:dyDescent="0.3">
      <c r="A533" s="196">
        <f>A532+1</f>
        <v>42690</v>
      </c>
      <c r="B533" s="763"/>
      <c r="C533" s="763"/>
      <c r="D533" s="763"/>
      <c r="E533" s="763"/>
      <c r="F533" s="772"/>
      <c r="G533" s="772"/>
      <c r="H533" s="772"/>
      <c r="I533" s="773"/>
      <c r="J533" s="786"/>
      <c r="K533" s="786"/>
      <c r="L533" s="786"/>
      <c r="M533" s="786"/>
      <c r="N533" s="795"/>
      <c r="O533" s="795"/>
      <c r="P533" s="795"/>
      <c r="Q533" s="796"/>
      <c r="R533" s="806"/>
      <c r="S533" s="806"/>
      <c r="T533" s="806"/>
      <c r="U533" s="807"/>
      <c r="V533" s="817"/>
      <c r="W533" s="817"/>
      <c r="X533" s="817"/>
      <c r="Y533" s="817"/>
      <c r="Z533" s="833"/>
      <c r="AA533" s="833"/>
      <c r="AB533" s="827"/>
      <c r="AC533" s="828"/>
      <c r="AD533" s="410"/>
      <c r="AE533" s="410"/>
      <c r="AF533" s="410"/>
      <c r="AG533" s="410"/>
      <c r="AH533" s="410"/>
      <c r="AI533" s="410"/>
      <c r="AJ533" s="410"/>
      <c r="AK533" s="410"/>
      <c r="AP533" s="459"/>
      <c r="AQ533" s="459"/>
      <c r="AR533" s="459"/>
      <c r="AS533" s="459"/>
    </row>
    <row r="534" spans="1:45" s="445" customFormat="1" hidden="1" x14ac:dyDescent="0.3">
      <c r="A534" s="196">
        <f>A533+1</f>
        <v>42691</v>
      </c>
      <c r="B534" s="763"/>
      <c r="C534" s="763"/>
      <c r="D534" s="763"/>
      <c r="E534" s="763"/>
      <c r="F534" s="772"/>
      <c r="G534" s="772"/>
      <c r="H534" s="772"/>
      <c r="I534" s="773"/>
      <c r="J534" s="786"/>
      <c r="K534" s="786"/>
      <c r="L534" s="786"/>
      <c r="M534" s="786"/>
      <c r="N534" s="795"/>
      <c r="O534" s="795"/>
      <c r="P534" s="795"/>
      <c r="Q534" s="796"/>
      <c r="R534" s="806"/>
      <c r="S534" s="806"/>
      <c r="T534" s="806"/>
      <c r="U534" s="807"/>
      <c r="V534" s="817"/>
      <c r="W534" s="817"/>
      <c r="X534" s="817"/>
      <c r="Y534" s="817"/>
      <c r="Z534" s="833"/>
      <c r="AA534" s="833"/>
      <c r="AB534" s="827"/>
      <c r="AC534" s="828"/>
      <c r="AD534" s="410"/>
      <c r="AE534" s="410"/>
      <c r="AF534" s="410"/>
      <c r="AG534" s="410"/>
      <c r="AH534" s="410"/>
      <c r="AI534" s="410"/>
      <c r="AJ534" s="410"/>
      <c r="AK534" s="410"/>
      <c r="AP534" s="459"/>
      <c r="AQ534" s="459"/>
      <c r="AR534" s="459"/>
      <c r="AS534" s="459"/>
    </row>
    <row r="535" spans="1:45" s="445" customFormat="1" hidden="1" x14ac:dyDescent="0.3">
      <c r="A535" s="196">
        <f>A534+1</f>
        <v>42692</v>
      </c>
      <c r="B535" s="763"/>
      <c r="C535" s="763"/>
      <c r="D535" s="763"/>
      <c r="E535" s="763"/>
      <c r="F535" s="772"/>
      <c r="G535" s="772"/>
      <c r="H535" s="772"/>
      <c r="I535" s="773"/>
      <c r="J535" s="786"/>
      <c r="K535" s="786"/>
      <c r="L535" s="786"/>
      <c r="M535" s="786"/>
      <c r="N535" s="795"/>
      <c r="O535" s="795"/>
      <c r="P535" s="795"/>
      <c r="Q535" s="796"/>
      <c r="R535" s="806"/>
      <c r="S535" s="806"/>
      <c r="T535" s="806"/>
      <c r="U535" s="807"/>
      <c r="V535" s="817"/>
      <c r="W535" s="817"/>
      <c r="X535" s="817"/>
      <c r="Y535" s="817"/>
      <c r="Z535" s="833"/>
      <c r="AA535" s="833"/>
      <c r="AB535" s="827"/>
      <c r="AC535" s="828"/>
      <c r="AD535" s="410"/>
      <c r="AE535" s="410"/>
      <c r="AF535" s="410"/>
      <c r="AG535" s="410"/>
      <c r="AH535" s="410"/>
      <c r="AI535" s="410"/>
      <c r="AJ535" s="410"/>
      <c r="AK535" s="410"/>
      <c r="AP535" s="459"/>
      <c r="AQ535" s="459"/>
      <c r="AR535" s="459"/>
      <c r="AS535" s="459"/>
    </row>
    <row r="536" spans="1:45" s="445" customFormat="1" hidden="1" x14ac:dyDescent="0.3">
      <c r="A536" s="691">
        <f>A535+3</f>
        <v>42695</v>
      </c>
      <c r="B536" s="764"/>
      <c r="C536" s="764"/>
      <c r="D536" s="764"/>
      <c r="E536" s="703">
        <v>8</v>
      </c>
      <c r="F536" s="776"/>
      <c r="G536" s="776"/>
      <c r="H536" s="776"/>
      <c r="I536" s="777"/>
      <c r="J536" s="788"/>
      <c r="K536" s="788"/>
      <c r="L536" s="788"/>
      <c r="M536" s="788"/>
      <c r="N536" s="799"/>
      <c r="O536" s="799"/>
      <c r="P536" s="799"/>
      <c r="Q536" s="800"/>
      <c r="R536" s="809"/>
      <c r="S536" s="809"/>
      <c r="T536" s="809"/>
      <c r="U536" s="810"/>
      <c r="V536" s="818"/>
      <c r="W536" s="818"/>
      <c r="X536" s="818"/>
      <c r="Y536" s="818"/>
      <c r="Z536" s="834"/>
      <c r="AA536" s="834"/>
      <c r="AB536" s="835"/>
      <c r="AC536" s="836"/>
      <c r="AD536" s="693"/>
      <c r="AE536" s="693"/>
      <c r="AF536" s="693"/>
      <c r="AG536" s="693"/>
      <c r="AH536" s="693"/>
      <c r="AI536" s="693"/>
      <c r="AJ536" s="693"/>
      <c r="AK536" s="693"/>
      <c r="AL536" s="694"/>
      <c r="AM536" s="694"/>
      <c r="AN536" s="694"/>
      <c r="AO536" s="694"/>
      <c r="AP536" s="692"/>
      <c r="AQ536" s="692"/>
      <c r="AR536" s="692"/>
      <c r="AS536" s="692"/>
    </row>
    <row r="537" spans="1:45" s="445" customFormat="1" hidden="1" x14ac:dyDescent="0.3">
      <c r="A537" s="196">
        <f>A536+1</f>
        <v>42696</v>
      </c>
      <c r="B537" s="763"/>
      <c r="C537" s="763"/>
      <c r="D537" s="763"/>
      <c r="E537" s="700">
        <v>8</v>
      </c>
      <c r="F537" s="772"/>
      <c r="G537" s="772"/>
      <c r="H537" s="772"/>
      <c r="I537" s="773"/>
      <c r="J537" s="786"/>
      <c r="K537" s="786"/>
      <c r="L537" s="786"/>
      <c r="M537" s="786"/>
      <c r="N537" s="795"/>
      <c r="O537" s="795"/>
      <c r="P537" s="795"/>
      <c r="Q537" s="796"/>
      <c r="R537" s="806"/>
      <c r="S537" s="806"/>
      <c r="T537" s="806"/>
      <c r="U537" s="807"/>
      <c r="V537" s="817"/>
      <c r="W537" s="817"/>
      <c r="X537" s="817"/>
      <c r="Y537" s="817"/>
      <c r="Z537" s="833"/>
      <c r="AA537" s="833"/>
      <c r="AB537" s="827"/>
      <c r="AC537" s="828"/>
      <c r="AD537" s="410"/>
      <c r="AE537" s="410"/>
      <c r="AF537" s="410"/>
      <c r="AG537" s="410"/>
      <c r="AH537" s="410"/>
      <c r="AI537" s="410"/>
      <c r="AJ537" s="410"/>
      <c r="AK537" s="410"/>
      <c r="AP537" s="459"/>
      <c r="AQ537" s="459"/>
      <c r="AR537" s="459"/>
      <c r="AS537" s="459"/>
    </row>
    <row r="538" spans="1:45" s="445" customFormat="1" hidden="1" x14ac:dyDescent="0.3">
      <c r="A538" s="196">
        <f>A537+1</f>
        <v>42697</v>
      </c>
      <c r="B538" s="763"/>
      <c r="C538" s="763"/>
      <c r="D538" s="763"/>
      <c r="E538" s="700">
        <v>8</v>
      </c>
      <c r="F538" s="772"/>
      <c r="G538" s="772"/>
      <c r="H538" s="772"/>
      <c r="I538" s="773"/>
      <c r="J538" s="786"/>
      <c r="K538" s="786"/>
      <c r="L538" s="786"/>
      <c r="M538" s="786"/>
      <c r="N538" s="795"/>
      <c r="O538" s="795"/>
      <c r="P538" s="795"/>
      <c r="Q538" s="796"/>
      <c r="R538" s="806"/>
      <c r="S538" s="806"/>
      <c r="T538" s="806"/>
      <c r="U538" s="807"/>
      <c r="V538" s="817"/>
      <c r="W538" s="817"/>
      <c r="X538" s="817"/>
      <c r="Y538" s="817"/>
      <c r="Z538" s="833"/>
      <c r="AA538" s="833"/>
      <c r="AB538" s="827"/>
      <c r="AC538" s="828"/>
      <c r="AD538" s="410"/>
      <c r="AE538" s="410"/>
      <c r="AF538" s="410"/>
      <c r="AG538" s="410"/>
      <c r="AH538" s="410"/>
      <c r="AI538" s="410"/>
      <c r="AJ538" s="410"/>
      <c r="AK538" s="410"/>
      <c r="AP538" s="459"/>
      <c r="AQ538" s="459"/>
      <c r="AR538" s="459"/>
      <c r="AS538" s="459"/>
    </row>
    <row r="539" spans="1:45" s="445" customFormat="1" hidden="1" x14ac:dyDescent="0.3">
      <c r="A539" s="196">
        <f>A538+1</f>
        <v>42698</v>
      </c>
      <c r="B539" s="763"/>
      <c r="C539" s="763"/>
      <c r="D539" s="763"/>
      <c r="E539" s="763"/>
      <c r="F539" s="772"/>
      <c r="G539" s="772"/>
      <c r="H539" s="772"/>
      <c r="I539" s="773"/>
      <c r="J539" s="786"/>
      <c r="K539" s="786"/>
      <c r="L539" s="786"/>
      <c r="M539" s="786"/>
      <c r="N539" s="795"/>
      <c r="O539" s="795"/>
      <c r="P539" s="795"/>
      <c r="Q539" s="796"/>
      <c r="R539" s="806"/>
      <c r="S539" s="806"/>
      <c r="T539" s="806"/>
      <c r="U539" s="807"/>
      <c r="V539" s="817"/>
      <c r="W539" s="817"/>
      <c r="X539" s="817"/>
      <c r="Y539" s="817"/>
      <c r="Z539" s="833"/>
      <c r="AA539" s="833"/>
      <c r="AB539" s="827"/>
      <c r="AC539" s="828"/>
      <c r="AD539" s="410"/>
      <c r="AE539" s="410"/>
      <c r="AF539" s="410"/>
      <c r="AG539" s="410"/>
      <c r="AH539" s="410"/>
      <c r="AI539" s="410"/>
      <c r="AJ539" s="410"/>
      <c r="AK539" s="410"/>
      <c r="AP539" s="459"/>
      <c r="AQ539" s="459"/>
      <c r="AR539" s="459"/>
      <c r="AS539" s="459"/>
    </row>
    <row r="540" spans="1:45" s="445" customFormat="1" hidden="1" x14ac:dyDescent="0.3">
      <c r="A540" s="196">
        <f>A539+1</f>
        <v>42699</v>
      </c>
      <c r="B540" s="763"/>
      <c r="C540" s="763"/>
      <c r="D540" s="763"/>
      <c r="E540" s="700">
        <v>8</v>
      </c>
      <c r="F540" s="772"/>
      <c r="G540" s="772"/>
      <c r="H540" s="772"/>
      <c r="I540" s="773"/>
      <c r="J540" s="786"/>
      <c r="K540" s="786"/>
      <c r="L540" s="786"/>
      <c r="M540" s="786"/>
      <c r="N540" s="795"/>
      <c r="O540" s="795"/>
      <c r="P540" s="795"/>
      <c r="Q540" s="796"/>
      <c r="R540" s="806"/>
      <c r="S540" s="806"/>
      <c r="T540" s="806"/>
      <c r="U540" s="807"/>
      <c r="V540" s="817"/>
      <c r="W540" s="817"/>
      <c r="X540" s="817"/>
      <c r="Y540" s="700">
        <v>8</v>
      </c>
      <c r="Z540" s="833"/>
      <c r="AA540" s="833"/>
      <c r="AB540" s="827"/>
      <c r="AC540" s="828"/>
      <c r="AD540" s="410"/>
      <c r="AE540" s="410"/>
      <c r="AF540" s="410"/>
      <c r="AG540" s="410"/>
      <c r="AH540" s="410"/>
      <c r="AI540" s="410"/>
      <c r="AJ540" s="410"/>
      <c r="AK540" s="410"/>
      <c r="AP540" s="459"/>
      <c r="AQ540" s="459"/>
      <c r="AR540" s="459"/>
      <c r="AS540" s="459"/>
    </row>
    <row r="541" spans="1:45" s="445" customFormat="1" hidden="1" x14ac:dyDescent="0.3">
      <c r="A541" s="691">
        <f>A540+3</f>
        <v>42702</v>
      </c>
      <c r="B541" s="764"/>
      <c r="C541" s="764"/>
      <c r="D541" s="764"/>
      <c r="E541" s="764"/>
      <c r="F541" s="776"/>
      <c r="G541" s="776"/>
      <c r="H541" s="776"/>
      <c r="I541" s="777"/>
      <c r="J541" s="788"/>
      <c r="K541" s="788"/>
      <c r="L541" s="788"/>
      <c r="M541" s="788"/>
      <c r="N541" s="799"/>
      <c r="O541" s="799"/>
      <c r="P541" s="799"/>
      <c r="Q541" s="800"/>
      <c r="R541" s="809"/>
      <c r="S541" s="809"/>
      <c r="T541" s="809"/>
      <c r="U541" s="810"/>
      <c r="V541" s="818"/>
      <c r="W541" s="818"/>
      <c r="X541" s="703">
        <v>0.25</v>
      </c>
      <c r="Y541" s="818"/>
      <c r="Z541" s="834"/>
      <c r="AA541" s="834"/>
      <c r="AB541" s="835"/>
      <c r="AC541" s="836"/>
      <c r="AD541" s="693"/>
      <c r="AE541" s="693"/>
      <c r="AF541" s="693"/>
      <c r="AG541" s="693"/>
      <c r="AH541" s="693"/>
      <c r="AI541" s="693"/>
      <c r="AJ541" s="693"/>
      <c r="AK541" s="693"/>
      <c r="AL541" s="694"/>
      <c r="AM541" s="694"/>
      <c r="AN541" s="694"/>
      <c r="AO541" s="694"/>
      <c r="AP541" s="692"/>
      <c r="AQ541" s="692"/>
      <c r="AR541" s="692"/>
      <c r="AS541" s="692"/>
    </row>
    <row r="542" spans="1:45" s="445" customFormat="1" hidden="1" x14ac:dyDescent="0.3">
      <c r="A542" s="196">
        <f>A541+1</f>
        <v>42703</v>
      </c>
      <c r="B542" s="763"/>
      <c r="C542" s="763"/>
      <c r="D542" s="763"/>
      <c r="E542" s="763"/>
      <c r="F542" s="772"/>
      <c r="G542" s="772"/>
      <c r="H542" s="772"/>
      <c r="I542" s="773"/>
      <c r="J542" s="786"/>
      <c r="K542" s="786"/>
      <c r="L542" s="700">
        <v>0.25</v>
      </c>
      <c r="M542" s="786"/>
      <c r="N542" s="795"/>
      <c r="O542" s="795"/>
      <c r="P542" s="795"/>
      <c r="Q542" s="796"/>
      <c r="R542" s="806"/>
      <c r="S542" s="806"/>
      <c r="T542" s="806"/>
      <c r="U542" s="807"/>
      <c r="V542" s="817"/>
      <c r="W542" s="817"/>
      <c r="X542" s="817"/>
      <c r="Y542" s="817"/>
      <c r="Z542" s="833"/>
      <c r="AA542" s="833"/>
      <c r="AB542" s="827"/>
      <c r="AC542" s="828"/>
      <c r="AD542" s="410"/>
      <c r="AE542" s="410"/>
      <c r="AF542" s="410"/>
      <c r="AG542" s="410"/>
      <c r="AH542" s="410"/>
      <c r="AI542" s="410"/>
      <c r="AJ542" s="410"/>
      <c r="AK542" s="410"/>
      <c r="AP542" s="459"/>
      <c r="AQ542" s="459"/>
      <c r="AR542" s="459"/>
      <c r="AS542" s="459"/>
    </row>
    <row r="543" spans="1:45" s="445" customFormat="1" hidden="1" x14ac:dyDescent="0.3">
      <c r="A543" s="196">
        <f>A542+1</f>
        <v>42704</v>
      </c>
      <c r="B543" s="763"/>
      <c r="C543" s="763"/>
      <c r="D543" s="763"/>
      <c r="E543" s="763"/>
      <c r="F543" s="772"/>
      <c r="G543" s="772"/>
      <c r="H543" s="772"/>
      <c r="I543" s="773"/>
      <c r="J543" s="786"/>
      <c r="K543" s="786"/>
      <c r="L543" s="700">
        <v>0.25</v>
      </c>
      <c r="M543" s="786"/>
      <c r="N543" s="795"/>
      <c r="O543" s="795"/>
      <c r="P543" s="795"/>
      <c r="Q543" s="796"/>
      <c r="R543" s="806"/>
      <c r="S543" s="806"/>
      <c r="T543" s="806"/>
      <c r="U543" s="807"/>
      <c r="V543" s="817"/>
      <c r="W543" s="817"/>
      <c r="X543" s="700">
        <v>0.25</v>
      </c>
      <c r="Y543" s="817"/>
      <c r="Z543" s="833"/>
      <c r="AA543" s="833"/>
      <c r="AB543" s="827"/>
      <c r="AC543" s="828"/>
      <c r="AD543" s="410"/>
      <c r="AE543" s="410"/>
      <c r="AF543" s="410"/>
      <c r="AG543" s="410"/>
      <c r="AH543" s="410"/>
      <c r="AI543" s="410"/>
      <c r="AJ543" s="410"/>
      <c r="AK543" s="410"/>
      <c r="AP543" s="459"/>
      <c r="AQ543" s="459"/>
      <c r="AR543" s="459"/>
      <c r="AS543" s="459"/>
    </row>
    <row r="544" spans="1:45" s="445" customFormat="1" hidden="1" x14ac:dyDescent="0.3">
      <c r="A544" s="196">
        <f>A543+1</f>
        <v>42705</v>
      </c>
      <c r="B544" s="763"/>
      <c r="C544" s="763"/>
      <c r="D544" s="763"/>
      <c r="E544" s="763"/>
      <c r="F544" s="772"/>
      <c r="G544" s="772"/>
      <c r="H544" s="772"/>
      <c r="I544" s="773"/>
      <c r="J544" s="786"/>
      <c r="K544" s="786"/>
      <c r="L544" s="786"/>
      <c r="M544" s="786"/>
      <c r="N544" s="795"/>
      <c r="O544" s="795"/>
      <c r="P544" s="795"/>
      <c r="Q544" s="796"/>
      <c r="R544" s="806"/>
      <c r="S544" s="806"/>
      <c r="T544" s="806"/>
      <c r="U544" s="807"/>
      <c r="V544" s="817"/>
      <c r="W544" s="817"/>
      <c r="X544" s="817"/>
      <c r="Y544" s="817"/>
      <c r="Z544" s="833"/>
      <c r="AA544" s="833"/>
      <c r="AB544" s="827"/>
      <c r="AC544" s="828"/>
      <c r="AD544" s="410"/>
      <c r="AE544" s="410"/>
      <c r="AF544" s="410"/>
      <c r="AG544" s="410"/>
      <c r="AH544" s="410"/>
      <c r="AI544" s="410"/>
      <c r="AJ544" s="410"/>
      <c r="AK544" s="410"/>
      <c r="AP544" s="459"/>
      <c r="AQ544" s="459"/>
      <c r="AR544" s="459"/>
      <c r="AS544" s="459"/>
    </row>
    <row r="545" spans="1:45" s="445" customFormat="1" hidden="1" x14ac:dyDescent="0.3">
      <c r="A545" s="196">
        <f>A544+1</f>
        <v>42706</v>
      </c>
      <c r="B545" s="763"/>
      <c r="C545" s="763"/>
      <c r="D545" s="763"/>
      <c r="E545" s="763"/>
      <c r="F545" s="772"/>
      <c r="G545" s="772"/>
      <c r="H545" s="772"/>
      <c r="I545" s="773"/>
      <c r="J545" s="786"/>
      <c r="K545" s="786"/>
      <c r="L545" s="786"/>
      <c r="M545" s="786"/>
      <c r="N545" s="795"/>
      <c r="O545" s="795"/>
      <c r="P545" s="795"/>
      <c r="Q545" s="796"/>
      <c r="R545" s="806"/>
      <c r="S545" s="806"/>
      <c r="T545" s="806"/>
      <c r="U545" s="807"/>
      <c r="V545" s="817"/>
      <c r="W545" s="817"/>
      <c r="X545" s="817"/>
      <c r="Y545" s="817"/>
      <c r="Z545" s="833"/>
      <c r="AA545" s="833"/>
      <c r="AB545" s="827"/>
      <c r="AC545" s="828"/>
      <c r="AD545" s="410"/>
      <c r="AE545" s="410"/>
      <c r="AF545" s="410"/>
      <c r="AG545" s="410"/>
      <c r="AH545" s="410"/>
      <c r="AI545" s="410"/>
      <c r="AJ545" s="410"/>
      <c r="AK545" s="410"/>
      <c r="AP545" s="459"/>
      <c r="AQ545" s="459"/>
      <c r="AR545" s="459"/>
      <c r="AS545" s="459"/>
    </row>
    <row r="546" spans="1:45" s="445" customFormat="1" hidden="1" x14ac:dyDescent="0.3">
      <c r="A546" s="691">
        <f>A545+3</f>
        <v>42709</v>
      </c>
      <c r="B546" s="764"/>
      <c r="C546" s="764"/>
      <c r="D546" s="764"/>
      <c r="E546" s="764"/>
      <c r="F546" s="776"/>
      <c r="G546" s="776"/>
      <c r="H546" s="776"/>
      <c r="I546" s="777"/>
      <c r="J546" s="788"/>
      <c r="K546" s="788"/>
      <c r="L546" s="788"/>
      <c r="M546" s="788"/>
      <c r="N546" s="799"/>
      <c r="O546" s="799"/>
      <c r="P546" s="799"/>
      <c r="Q546" s="800"/>
      <c r="R546" s="809"/>
      <c r="S546" s="809"/>
      <c r="T546" s="809"/>
      <c r="U546" s="810"/>
      <c r="V546" s="818"/>
      <c r="W546" s="818"/>
      <c r="X546" s="703">
        <v>0.25</v>
      </c>
      <c r="Y546" s="818"/>
      <c r="Z546" s="834"/>
      <c r="AA546" s="834"/>
      <c r="AB546" s="835"/>
      <c r="AC546" s="836"/>
      <c r="AD546" s="693"/>
      <c r="AE546" s="693"/>
      <c r="AF546" s="693"/>
      <c r="AG546" s="693"/>
      <c r="AH546" s="693"/>
      <c r="AI546" s="693"/>
      <c r="AJ546" s="693"/>
      <c r="AK546" s="693"/>
      <c r="AL546" s="694"/>
      <c r="AM546" s="694"/>
      <c r="AN546" s="694"/>
      <c r="AO546" s="694"/>
      <c r="AP546" s="692"/>
      <c r="AQ546" s="692"/>
      <c r="AR546" s="692"/>
      <c r="AS546" s="692"/>
    </row>
    <row r="547" spans="1:45" s="445" customFormat="1" hidden="1" x14ac:dyDescent="0.3">
      <c r="A547" s="196">
        <f>A546+1</f>
        <v>42710</v>
      </c>
      <c r="B547" s="763"/>
      <c r="C547" s="763"/>
      <c r="D547" s="763"/>
      <c r="E547" s="763"/>
      <c r="F547" s="772"/>
      <c r="G547" s="772"/>
      <c r="H547" s="772"/>
      <c r="I547" s="773"/>
      <c r="J547" s="786"/>
      <c r="K547" s="786"/>
      <c r="L547" s="786"/>
      <c r="M547" s="786"/>
      <c r="N547" s="795"/>
      <c r="O547" s="795"/>
      <c r="P547" s="795"/>
      <c r="Q547" s="796"/>
      <c r="R547" s="806"/>
      <c r="S547" s="806"/>
      <c r="T547" s="806"/>
      <c r="U547" s="807"/>
      <c r="V547" s="817"/>
      <c r="W547" s="817"/>
      <c r="X547" s="817"/>
      <c r="Y547" s="817"/>
      <c r="Z547" s="833"/>
      <c r="AA547" s="833"/>
      <c r="AB547" s="827"/>
      <c r="AC547" s="828"/>
      <c r="AD547" s="410"/>
      <c r="AE547" s="410"/>
      <c r="AF547" s="410"/>
      <c r="AG547" s="410"/>
      <c r="AH547" s="410"/>
      <c r="AI547" s="410"/>
      <c r="AJ547" s="410"/>
      <c r="AK547" s="410"/>
      <c r="AP547" s="459"/>
      <c r="AQ547" s="459"/>
      <c r="AR547" s="459"/>
      <c r="AS547" s="459"/>
    </row>
    <row r="548" spans="1:45" s="445" customFormat="1" hidden="1" x14ac:dyDescent="0.3">
      <c r="A548" s="196">
        <f>A547+1</f>
        <v>42711</v>
      </c>
      <c r="B548" s="763"/>
      <c r="C548" s="763"/>
      <c r="D548" s="763"/>
      <c r="E548" s="763"/>
      <c r="F548" s="772"/>
      <c r="G548" s="772"/>
      <c r="H548" s="772"/>
      <c r="I548" s="773"/>
      <c r="J548" s="786"/>
      <c r="K548" s="786"/>
      <c r="L548" s="786"/>
      <c r="M548" s="786"/>
      <c r="N548" s="795"/>
      <c r="O548" s="795"/>
      <c r="P548" s="795"/>
      <c r="Q548" s="796"/>
      <c r="R548" s="806"/>
      <c r="S548" s="806"/>
      <c r="T548" s="806"/>
      <c r="U548" s="807"/>
      <c r="V548" s="817"/>
      <c r="W548" s="817"/>
      <c r="X548" s="817"/>
      <c r="Y548" s="817"/>
      <c r="Z548" s="833"/>
      <c r="AA548" s="833"/>
      <c r="AB548" s="827"/>
      <c r="AC548" s="828"/>
      <c r="AD548" s="410"/>
      <c r="AE548" s="410"/>
      <c r="AF548" s="410"/>
      <c r="AG548" s="410"/>
      <c r="AH548" s="410"/>
      <c r="AI548" s="410"/>
      <c r="AJ548" s="410"/>
      <c r="AK548" s="410"/>
      <c r="AP548" s="459"/>
      <c r="AQ548" s="459"/>
      <c r="AR548" s="459"/>
      <c r="AS548" s="459"/>
    </row>
    <row r="549" spans="1:45" s="445" customFormat="1" hidden="1" x14ac:dyDescent="0.3">
      <c r="A549" s="196">
        <f>A548+1</f>
        <v>42712</v>
      </c>
      <c r="B549" s="763"/>
      <c r="C549" s="763"/>
      <c r="D549" s="763"/>
      <c r="E549" s="763"/>
      <c r="F549" s="772"/>
      <c r="G549" s="772"/>
      <c r="H549" s="772"/>
      <c r="I549" s="773"/>
      <c r="J549" s="786"/>
      <c r="K549" s="786"/>
      <c r="L549" s="786"/>
      <c r="M549" s="786"/>
      <c r="N549" s="795"/>
      <c r="O549" s="795"/>
      <c r="P549" s="795"/>
      <c r="Q549" s="796"/>
      <c r="R549" s="806"/>
      <c r="S549" s="806"/>
      <c r="T549" s="806"/>
      <c r="U549" s="807"/>
      <c r="V549" s="817"/>
      <c r="W549" s="817"/>
      <c r="X549" s="817"/>
      <c r="Y549" s="817"/>
      <c r="Z549" s="833"/>
      <c r="AA549" s="833"/>
      <c r="AB549" s="827"/>
      <c r="AC549" s="828"/>
      <c r="AD549" s="410"/>
      <c r="AE549" s="410"/>
      <c r="AF549" s="410"/>
      <c r="AG549" s="410"/>
      <c r="AH549" s="410"/>
      <c r="AI549" s="410"/>
      <c r="AJ549" s="410"/>
      <c r="AK549" s="410"/>
      <c r="AP549" s="459"/>
      <c r="AQ549" s="459"/>
      <c r="AR549" s="459"/>
      <c r="AS549" s="459"/>
    </row>
    <row r="550" spans="1:45" s="445" customFormat="1" hidden="1" x14ac:dyDescent="0.3">
      <c r="A550" s="196">
        <f>A549+1</f>
        <v>42713</v>
      </c>
      <c r="B550" s="763"/>
      <c r="C550" s="763"/>
      <c r="D550" s="763"/>
      <c r="E550" s="763"/>
      <c r="F550" s="700">
        <v>8</v>
      </c>
      <c r="G550" s="772"/>
      <c r="H550" s="772"/>
      <c r="I550" s="773"/>
      <c r="J550" s="786"/>
      <c r="K550" s="786"/>
      <c r="L550" s="786"/>
      <c r="M550" s="786"/>
      <c r="N550" s="795"/>
      <c r="O550" s="795"/>
      <c r="P550" s="795"/>
      <c r="Q550" s="796"/>
      <c r="R550" s="806"/>
      <c r="S550" s="806"/>
      <c r="T550" s="806"/>
      <c r="U550" s="807"/>
      <c r="V550" s="817"/>
      <c r="W550" s="817"/>
      <c r="X550" s="817"/>
      <c r="Y550" s="817"/>
      <c r="Z550" s="833"/>
      <c r="AA550" s="833"/>
      <c r="AB550" s="827"/>
      <c r="AC550" s="828"/>
      <c r="AD550" s="410"/>
      <c r="AE550" s="410"/>
      <c r="AF550" s="410"/>
      <c r="AG550" s="410"/>
      <c r="AH550" s="410"/>
      <c r="AI550" s="410"/>
      <c r="AJ550" s="410"/>
      <c r="AK550" s="410"/>
      <c r="AP550" s="459"/>
      <c r="AQ550" s="459"/>
      <c r="AR550" s="459"/>
      <c r="AS550" s="459"/>
    </row>
    <row r="551" spans="1:45" s="445" customFormat="1" hidden="1" x14ac:dyDescent="0.3">
      <c r="A551" s="691">
        <f>A550+3</f>
        <v>42716</v>
      </c>
      <c r="B551" s="764"/>
      <c r="C551" s="764"/>
      <c r="D551" s="764"/>
      <c r="E551" s="764"/>
      <c r="F551" s="776"/>
      <c r="G551" s="776"/>
      <c r="H551" s="776"/>
      <c r="I551" s="777"/>
      <c r="J551" s="788"/>
      <c r="K551" s="788"/>
      <c r="L551" s="788"/>
      <c r="M551" s="788"/>
      <c r="N551" s="799"/>
      <c r="O551" s="799"/>
      <c r="P551" s="799"/>
      <c r="Q551" s="800"/>
      <c r="R551" s="809"/>
      <c r="S551" s="809"/>
      <c r="T551" s="809"/>
      <c r="U551" s="810"/>
      <c r="V551" s="818"/>
      <c r="W551" s="818"/>
      <c r="X551" s="818"/>
      <c r="Y551" s="818"/>
      <c r="Z551" s="834"/>
      <c r="AA551" s="834"/>
      <c r="AB551" s="835"/>
      <c r="AC551" s="836"/>
      <c r="AD551" s="693"/>
      <c r="AE551" s="693"/>
      <c r="AF551" s="693"/>
      <c r="AG551" s="693"/>
      <c r="AH551" s="693"/>
      <c r="AI551" s="693"/>
      <c r="AJ551" s="693"/>
      <c r="AK551" s="693"/>
      <c r="AL551" s="694"/>
      <c r="AM551" s="694"/>
      <c r="AN551" s="694"/>
      <c r="AO551" s="694"/>
      <c r="AP551" s="692"/>
      <c r="AQ551" s="692"/>
      <c r="AR551" s="692"/>
      <c r="AS551" s="692"/>
    </row>
    <row r="552" spans="1:45" s="445" customFormat="1" hidden="1" x14ac:dyDescent="0.3">
      <c r="A552" s="196">
        <f>A551+1</f>
        <v>42717</v>
      </c>
      <c r="B552" s="763"/>
      <c r="C552" s="763"/>
      <c r="D552" s="763"/>
      <c r="E552" s="763"/>
      <c r="F552" s="772"/>
      <c r="G552" s="772"/>
      <c r="H552" s="772"/>
      <c r="I552" s="773"/>
      <c r="J552" s="786"/>
      <c r="K552" s="786"/>
      <c r="L552" s="786"/>
      <c r="M552" s="786"/>
      <c r="N552" s="795"/>
      <c r="O552" s="795"/>
      <c r="P552" s="795"/>
      <c r="Q552" s="796"/>
      <c r="R552" s="806"/>
      <c r="S552" s="806"/>
      <c r="T552" s="806"/>
      <c r="U552" s="807"/>
      <c r="V552" s="817"/>
      <c r="W552" s="817"/>
      <c r="X552" s="817"/>
      <c r="Y552" s="817"/>
      <c r="Z552" s="833"/>
      <c r="AA552" s="833"/>
      <c r="AB552" s="827"/>
      <c r="AC552" s="828"/>
      <c r="AD552" s="410"/>
      <c r="AE552" s="410"/>
      <c r="AF552" s="410"/>
      <c r="AG552" s="410"/>
      <c r="AH552" s="410"/>
      <c r="AI552" s="410"/>
      <c r="AJ552" s="410"/>
      <c r="AK552" s="410"/>
      <c r="AP552" s="459"/>
      <c r="AQ552" s="459"/>
      <c r="AR552" s="459"/>
      <c r="AS552" s="459"/>
    </row>
    <row r="553" spans="1:45" s="445" customFormat="1" hidden="1" x14ac:dyDescent="0.3">
      <c r="A553" s="196">
        <f>A552+1</f>
        <v>42718</v>
      </c>
      <c r="B553" s="763"/>
      <c r="C553" s="763"/>
      <c r="D553" s="763"/>
      <c r="E553" s="763"/>
      <c r="F553" s="772"/>
      <c r="G553" s="772"/>
      <c r="H553" s="772"/>
      <c r="I553" s="773"/>
      <c r="J553" s="786"/>
      <c r="K553" s="786"/>
      <c r="L553" s="786"/>
      <c r="M553" s="786"/>
      <c r="N553" s="795"/>
      <c r="O553" s="795"/>
      <c r="P553" s="795"/>
      <c r="Q553" s="796"/>
      <c r="R553" s="806"/>
      <c r="S553" s="806"/>
      <c r="T553" s="806"/>
      <c r="U553" s="807"/>
      <c r="V553" s="817"/>
      <c r="W553" s="817"/>
      <c r="X553" s="817"/>
      <c r="Y553" s="817"/>
      <c r="Z553" s="833"/>
      <c r="AA553" s="833"/>
      <c r="AB553" s="827"/>
      <c r="AC553" s="828"/>
      <c r="AD553" s="410"/>
      <c r="AE553" s="410"/>
      <c r="AF553" s="410"/>
      <c r="AG553" s="410"/>
      <c r="AH553" s="410"/>
      <c r="AI553" s="410"/>
      <c r="AJ553" s="410"/>
      <c r="AK553" s="410"/>
      <c r="AP553" s="459"/>
      <c r="AQ553" s="459"/>
      <c r="AR553" s="459"/>
      <c r="AS553" s="459"/>
    </row>
    <row r="554" spans="1:45" s="445" customFormat="1" hidden="1" x14ac:dyDescent="0.3">
      <c r="A554" s="196">
        <f>A553+1</f>
        <v>42719</v>
      </c>
      <c r="B554" s="763"/>
      <c r="C554" s="763"/>
      <c r="D554" s="763"/>
      <c r="E554" s="763"/>
      <c r="F554" s="772"/>
      <c r="G554" s="772"/>
      <c r="H554" s="772"/>
      <c r="I554" s="773"/>
      <c r="J554" s="786"/>
      <c r="K554" s="786"/>
      <c r="L554" s="786"/>
      <c r="M554" s="786"/>
      <c r="N554" s="795"/>
      <c r="O554" s="795"/>
      <c r="P554" s="795"/>
      <c r="Q554" s="796"/>
      <c r="R554" s="806"/>
      <c r="S554" s="806"/>
      <c r="T554" s="806"/>
      <c r="U554" s="807"/>
      <c r="V554" s="817"/>
      <c r="W554" s="817"/>
      <c r="X554" s="817"/>
      <c r="Y554" s="700">
        <v>8</v>
      </c>
      <c r="Z554" s="833"/>
      <c r="AA554" s="833"/>
      <c r="AB554" s="827"/>
      <c r="AC554" s="828"/>
      <c r="AD554" s="410"/>
      <c r="AE554" s="410"/>
      <c r="AF554" s="410"/>
      <c r="AG554" s="410"/>
      <c r="AH554" s="410"/>
      <c r="AI554" s="410"/>
      <c r="AJ554" s="410"/>
      <c r="AK554" s="410"/>
      <c r="AP554" s="459"/>
      <c r="AQ554" s="459"/>
      <c r="AR554" s="459"/>
      <c r="AS554" s="459"/>
    </row>
    <row r="555" spans="1:45" s="445" customFormat="1" hidden="1" x14ac:dyDescent="0.3">
      <c r="A555" s="196">
        <f>A554+1</f>
        <v>42720</v>
      </c>
      <c r="B555" s="763"/>
      <c r="C555" s="763"/>
      <c r="D555" s="763"/>
      <c r="E555" s="763"/>
      <c r="F555" s="772"/>
      <c r="G555" s="772"/>
      <c r="H555" s="772"/>
      <c r="I555" s="773"/>
      <c r="J555" s="786"/>
      <c r="K555" s="786"/>
      <c r="L555" s="786"/>
      <c r="M555" s="786"/>
      <c r="N555" s="795"/>
      <c r="O555" s="795"/>
      <c r="P555" s="795"/>
      <c r="Q555" s="796"/>
      <c r="R555" s="806"/>
      <c r="S555" s="806"/>
      <c r="T555" s="806"/>
      <c r="U555" s="807"/>
      <c r="V555" s="817"/>
      <c r="W555" s="817"/>
      <c r="X555" s="700">
        <v>4</v>
      </c>
      <c r="Y555" s="817"/>
      <c r="Z555" s="833"/>
      <c r="AA555" s="833"/>
      <c r="AB555" s="827"/>
      <c r="AC555" s="828"/>
      <c r="AD555" s="410"/>
      <c r="AE555" s="410"/>
      <c r="AF555" s="410"/>
      <c r="AG555" s="410"/>
      <c r="AH555" s="410"/>
      <c r="AI555" s="410"/>
      <c r="AJ555" s="410"/>
      <c r="AK555" s="410"/>
      <c r="AP555" s="459"/>
      <c r="AQ555" s="459"/>
      <c r="AR555" s="459"/>
      <c r="AS555" s="459"/>
    </row>
    <row r="556" spans="1:45" s="445" customFormat="1" hidden="1" x14ac:dyDescent="0.3">
      <c r="A556" s="691">
        <f>A555+3</f>
        <v>42723</v>
      </c>
      <c r="B556" s="764"/>
      <c r="C556" s="764"/>
      <c r="D556" s="764"/>
      <c r="E556" s="764"/>
      <c r="F556" s="776"/>
      <c r="G556" s="776"/>
      <c r="H556" s="776"/>
      <c r="I556" s="777"/>
      <c r="J556" s="788"/>
      <c r="K556" s="788"/>
      <c r="L556" s="788"/>
      <c r="M556" s="788"/>
      <c r="N556" s="799"/>
      <c r="O556" s="799"/>
      <c r="P556" s="799"/>
      <c r="Q556" s="800"/>
      <c r="R556" s="809"/>
      <c r="S556" s="809"/>
      <c r="T556" s="809"/>
      <c r="U556" s="810"/>
      <c r="V556" s="818"/>
      <c r="W556" s="818"/>
      <c r="X556" s="818"/>
      <c r="Y556" s="818"/>
      <c r="Z556" s="834"/>
      <c r="AA556" s="834"/>
      <c r="AB556" s="835"/>
      <c r="AC556" s="836"/>
      <c r="AD556" s="693"/>
      <c r="AE556" s="693"/>
      <c r="AF556" s="693"/>
      <c r="AG556" s="693"/>
      <c r="AH556" s="693"/>
      <c r="AI556" s="693"/>
      <c r="AJ556" s="693"/>
      <c r="AK556" s="693"/>
      <c r="AL556" s="694"/>
      <c r="AM556" s="694"/>
      <c r="AN556" s="694"/>
      <c r="AO556" s="694"/>
      <c r="AP556" s="692"/>
      <c r="AQ556" s="692"/>
      <c r="AR556" s="692"/>
      <c r="AS556" s="692"/>
    </row>
    <row r="557" spans="1:45" s="445" customFormat="1" hidden="1" x14ac:dyDescent="0.3">
      <c r="A557" s="196">
        <f>A556+1</f>
        <v>42724</v>
      </c>
      <c r="B557" s="763"/>
      <c r="C557" s="763"/>
      <c r="D557" s="763"/>
      <c r="E557" s="763"/>
      <c r="F557" s="772"/>
      <c r="G557" s="772"/>
      <c r="H557" s="772"/>
      <c r="I557" s="773"/>
      <c r="J557" s="786"/>
      <c r="K557" s="786"/>
      <c r="L557" s="786"/>
      <c r="M557" s="786"/>
      <c r="N557" s="795"/>
      <c r="O557" s="795"/>
      <c r="P557" s="795"/>
      <c r="Q557" s="796"/>
      <c r="R557" s="806"/>
      <c r="S557" s="806"/>
      <c r="T557" s="806"/>
      <c r="U557" s="807"/>
      <c r="V557" s="817"/>
      <c r="W557" s="817"/>
      <c r="X557" s="817"/>
      <c r="Y557" s="817"/>
      <c r="Z557" s="833"/>
      <c r="AA557" s="833"/>
      <c r="AB557" s="827"/>
      <c r="AC557" s="828"/>
      <c r="AD557" s="410"/>
      <c r="AE557" s="410"/>
      <c r="AF557" s="410"/>
      <c r="AG557" s="410"/>
      <c r="AH557" s="410"/>
      <c r="AI557" s="410"/>
      <c r="AJ557" s="410"/>
      <c r="AK557" s="410"/>
      <c r="AP557" s="459"/>
      <c r="AQ557" s="459"/>
      <c r="AR557" s="459"/>
      <c r="AS557" s="459"/>
    </row>
    <row r="558" spans="1:45" s="445" customFormat="1" hidden="1" x14ac:dyDescent="0.3">
      <c r="A558" s="196">
        <f>A557+1</f>
        <v>42725</v>
      </c>
      <c r="B558" s="763"/>
      <c r="C558" s="700">
        <v>1.5</v>
      </c>
      <c r="D558" s="763"/>
      <c r="E558" s="763"/>
      <c r="F558" s="772"/>
      <c r="G558" s="772"/>
      <c r="H558" s="772"/>
      <c r="I558" s="773"/>
      <c r="J558" s="786"/>
      <c r="K558" s="786"/>
      <c r="L558" s="786"/>
      <c r="M558" s="786"/>
      <c r="N558" s="795"/>
      <c r="O558" s="795"/>
      <c r="P558" s="795"/>
      <c r="Q558" s="796"/>
      <c r="R558" s="806"/>
      <c r="S558" s="806"/>
      <c r="T558" s="806"/>
      <c r="U558" s="807"/>
      <c r="V558" s="817"/>
      <c r="W558" s="817"/>
      <c r="X558" s="817"/>
      <c r="Y558" s="817"/>
      <c r="Z558" s="833"/>
      <c r="AA558" s="833"/>
      <c r="AB558" s="827"/>
      <c r="AC558" s="828"/>
      <c r="AD558" s="410"/>
      <c r="AE558" s="410"/>
      <c r="AF558" s="410"/>
      <c r="AG558" s="410"/>
      <c r="AH558" s="410"/>
      <c r="AI558" s="410"/>
      <c r="AJ558" s="410"/>
      <c r="AK558" s="410"/>
      <c r="AP558" s="459"/>
      <c r="AQ558" s="459"/>
      <c r="AR558" s="459"/>
      <c r="AS558" s="459"/>
    </row>
    <row r="559" spans="1:45" s="445" customFormat="1" hidden="1" x14ac:dyDescent="0.3">
      <c r="A559" s="196">
        <f>A558+1</f>
        <v>42726</v>
      </c>
      <c r="B559" s="763"/>
      <c r="C559" s="763"/>
      <c r="D559" s="763"/>
      <c r="E559" s="763"/>
      <c r="F559" s="772"/>
      <c r="G559" s="772"/>
      <c r="H559" s="772"/>
      <c r="I559" s="773"/>
      <c r="J559" s="786"/>
      <c r="K559" s="786"/>
      <c r="L559" s="786"/>
      <c r="M559" s="786"/>
      <c r="N559" s="795"/>
      <c r="O559" s="795"/>
      <c r="P559" s="795"/>
      <c r="Q559" s="796"/>
      <c r="R559" s="806"/>
      <c r="S559" s="806"/>
      <c r="T559" s="806"/>
      <c r="U559" s="807"/>
      <c r="V559" s="817"/>
      <c r="W559" s="817"/>
      <c r="X559" s="817"/>
      <c r="Y559" s="817"/>
      <c r="Z559" s="833"/>
      <c r="AA559" s="833"/>
      <c r="AB559" s="827"/>
      <c r="AC559" s="828"/>
      <c r="AD559" s="410"/>
      <c r="AE559" s="410"/>
      <c r="AF559" s="410"/>
      <c r="AG559" s="410"/>
      <c r="AH559" s="410"/>
      <c r="AI559" s="410"/>
      <c r="AJ559" s="410"/>
      <c r="AK559" s="410"/>
      <c r="AP559" s="459"/>
      <c r="AQ559" s="459"/>
      <c r="AR559" s="459"/>
      <c r="AS559" s="459"/>
    </row>
    <row r="560" spans="1:45" s="445" customFormat="1" hidden="1" x14ac:dyDescent="0.3">
      <c r="A560" s="196">
        <f>A559+1</f>
        <v>42727</v>
      </c>
      <c r="B560" s="763"/>
      <c r="C560" s="763"/>
      <c r="D560" s="763"/>
      <c r="E560" s="763"/>
      <c r="F560" s="772"/>
      <c r="G560" s="772"/>
      <c r="H560" s="772"/>
      <c r="I560" s="773"/>
      <c r="J560" s="786"/>
      <c r="K560" s="786"/>
      <c r="L560" s="786"/>
      <c r="M560" s="786"/>
      <c r="N560" s="795"/>
      <c r="O560" s="795"/>
      <c r="P560" s="795"/>
      <c r="Q560" s="796"/>
      <c r="R560" s="806"/>
      <c r="S560" s="806"/>
      <c r="T560" s="806"/>
      <c r="U560" s="807"/>
      <c r="V560" s="817"/>
      <c r="W560" s="817"/>
      <c r="X560" s="817"/>
      <c r="Y560" s="817"/>
      <c r="Z560" s="833"/>
      <c r="AA560" s="833"/>
      <c r="AB560" s="827"/>
      <c r="AC560" s="828"/>
      <c r="AD560" s="410"/>
      <c r="AE560" s="410"/>
      <c r="AF560" s="410"/>
      <c r="AG560" s="410"/>
      <c r="AH560" s="410"/>
      <c r="AI560" s="410"/>
      <c r="AJ560" s="410"/>
      <c r="AK560" s="410"/>
      <c r="AP560" s="459"/>
      <c r="AQ560" s="459"/>
      <c r="AR560" s="459"/>
      <c r="AS560" s="459"/>
    </row>
    <row r="561" spans="1:45" s="445" customFormat="1" hidden="1" x14ac:dyDescent="0.3">
      <c r="A561" s="691">
        <f>A560+3</f>
        <v>42730</v>
      </c>
      <c r="B561" s="764"/>
      <c r="C561" s="764"/>
      <c r="D561" s="764"/>
      <c r="E561" s="764"/>
      <c r="F561" s="776"/>
      <c r="G561" s="776"/>
      <c r="H561" s="776"/>
      <c r="I561" s="777"/>
      <c r="J561" s="788"/>
      <c r="K561" s="788"/>
      <c r="L561" s="788"/>
      <c r="M561" s="788"/>
      <c r="N561" s="799"/>
      <c r="O561" s="799"/>
      <c r="P561" s="799"/>
      <c r="Q561" s="800"/>
      <c r="R561" s="809"/>
      <c r="S561" s="809"/>
      <c r="T561" s="809"/>
      <c r="U561" s="810"/>
      <c r="V561" s="818"/>
      <c r="W561" s="818"/>
      <c r="X561" s="818"/>
      <c r="Y561" s="818"/>
      <c r="Z561" s="834"/>
      <c r="AA561" s="834"/>
      <c r="AB561" s="835"/>
      <c r="AC561" s="836"/>
      <c r="AD561" s="693"/>
      <c r="AE561" s="693"/>
      <c r="AF561" s="693"/>
      <c r="AG561" s="693"/>
      <c r="AH561" s="693"/>
      <c r="AI561" s="693"/>
      <c r="AJ561" s="693"/>
      <c r="AK561" s="693"/>
      <c r="AL561" s="694"/>
      <c r="AM561" s="694"/>
      <c r="AN561" s="694"/>
      <c r="AO561" s="694"/>
      <c r="AP561" s="692"/>
      <c r="AQ561" s="692"/>
      <c r="AR561" s="692"/>
      <c r="AS561" s="692"/>
    </row>
    <row r="562" spans="1:45" s="445" customFormat="1" hidden="1" x14ac:dyDescent="0.3">
      <c r="A562" s="196">
        <f>A561+1</f>
        <v>42731</v>
      </c>
      <c r="B562" s="763"/>
      <c r="C562" s="763"/>
      <c r="D562" s="763"/>
      <c r="E562" s="763"/>
      <c r="F562" s="772"/>
      <c r="G562" s="772"/>
      <c r="H562" s="772"/>
      <c r="I562" s="773"/>
      <c r="J562" s="786"/>
      <c r="K562" s="786"/>
      <c r="L562" s="786"/>
      <c r="M562" s="786"/>
      <c r="N562" s="795"/>
      <c r="O562" s="795"/>
      <c r="P562" s="795"/>
      <c r="Q562" s="796"/>
      <c r="R562" s="806"/>
      <c r="S562" s="806"/>
      <c r="T562" s="806"/>
      <c r="U562" s="807"/>
      <c r="V562" s="817"/>
      <c r="W562" s="817"/>
      <c r="X562" s="817"/>
      <c r="Y562" s="817"/>
      <c r="Z562" s="833"/>
      <c r="AA562" s="833"/>
      <c r="AB562" s="827"/>
      <c r="AC562" s="828"/>
      <c r="AD562" s="410"/>
      <c r="AE562" s="410"/>
      <c r="AF562" s="410"/>
      <c r="AG562" s="410"/>
      <c r="AH562" s="410"/>
      <c r="AI562" s="410"/>
      <c r="AJ562" s="410"/>
      <c r="AK562" s="410"/>
      <c r="AP562" s="459"/>
      <c r="AQ562" s="459"/>
      <c r="AR562" s="459"/>
      <c r="AS562" s="459"/>
    </row>
    <row r="563" spans="1:45" s="445" customFormat="1" hidden="1" x14ac:dyDescent="0.3">
      <c r="A563" s="196">
        <f>A562+1</f>
        <v>42732</v>
      </c>
      <c r="B563" s="763"/>
      <c r="C563" s="763"/>
      <c r="D563" s="763"/>
      <c r="E563" s="763"/>
      <c r="F563" s="772"/>
      <c r="G563" s="772"/>
      <c r="H563" s="772"/>
      <c r="I563" s="773"/>
      <c r="J563" s="786"/>
      <c r="K563" s="786"/>
      <c r="L563" s="786"/>
      <c r="M563" s="786"/>
      <c r="N563" s="795"/>
      <c r="O563" s="795"/>
      <c r="P563" s="795"/>
      <c r="Q563" s="796"/>
      <c r="R563" s="806"/>
      <c r="S563" s="806"/>
      <c r="T563" s="806"/>
      <c r="U563" s="807"/>
      <c r="V563" s="817"/>
      <c r="W563" s="817"/>
      <c r="X563" s="817"/>
      <c r="Y563" s="817"/>
      <c r="Z563" s="833"/>
      <c r="AA563" s="833"/>
      <c r="AB563" s="827"/>
      <c r="AC563" s="828"/>
      <c r="AD563" s="410"/>
      <c r="AE563" s="410"/>
      <c r="AF563" s="410"/>
      <c r="AG563" s="410"/>
      <c r="AH563" s="410"/>
      <c r="AI563" s="410"/>
      <c r="AJ563" s="410"/>
      <c r="AK563" s="410"/>
      <c r="AP563" s="459"/>
      <c r="AQ563" s="459"/>
      <c r="AR563" s="459"/>
      <c r="AS563" s="459"/>
    </row>
    <row r="564" spans="1:45" s="445" customFormat="1" hidden="1" x14ac:dyDescent="0.3">
      <c r="A564" s="196">
        <f>A563+1</f>
        <v>42733</v>
      </c>
      <c r="B564" s="763"/>
      <c r="C564" s="763"/>
      <c r="D564" s="763"/>
      <c r="E564" s="763"/>
      <c r="F564" s="772"/>
      <c r="G564" s="772"/>
      <c r="H564" s="772"/>
      <c r="I564" s="773"/>
      <c r="J564" s="786"/>
      <c r="K564" s="786"/>
      <c r="L564" s="786"/>
      <c r="M564" s="786"/>
      <c r="N564" s="795"/>
      <c r="O564" s="795"/>
      <c r="P564" s="795"/>
      <c r="Q564" s="796"/>
      <c r="R564" s="806"/>
      <c r="S564" s="806"/>
      <c r="T564" s="806"/>
      <c r="U564" s="807"/>
      <c r="V564" s="817"/>
      <c r="W564" s="817"/>
      <c r="X564" s="817"/>
      <c r="Y564" s="817"/>
      <c r="Z564" s="833"/>
      <c r="AA564" s="833"/>
      <c r="AB564" s="827"/>
      <c r="AC564" s="828"/>
      <c r="AD564" s="410"/>
      <c r="AE564" s="410"/>
      <c r="AF564" s="410"/>
      <c r="AG564" s="410"/>
      <c r="AH564" s="410"/>
      <c r="AI564" s="410"/>
      <c r="AJ564" s="410"/>
      <c r="AK564" s="410"/>
      <c r="AP564" s="459"/>
      <c r="AQ564" s="459"/>
      <c r="AR564" s="459"/>
      <c r="AS564" s="459"/>
    </row>
    <row r="565" spans="1:45" s="445" customFormat="1" ht="13.5" hidden="1" thickBot="1" x14ac:dyDescent="0.35">
      <c r="A565" s="196">
        <f>A564+1</f>
        <v>42734</v>
      </c>
      <c r="B565" s="459"/>
      <c r="C565" s="459"/>
      <c r="D565" s="459"/>
      <c r="E565" s="459"/>
      <c r="F565" s="772"/>
      <c r="G565" s="772"/>
      <c r="H565" s="772"/>
      <c r="I565" s="773"/>
      <c r="J565" s="786"/>
      <c r="K565" s="786"/>
      <c r="L565" s="786"/>
      <c r="M565" s="786"/>
      <c r="N565" s="795"/>
      <c r="O565" s="795"/>
      <c r="P565" s="795"/>
      <c r="Q565" s="796"/>
      <c r="R565" s="806"/>
      <c r="S565" s="806"/>
      <c r="T565" s="806"/>
      <c r="U565" s="807"/>
      <c r="V565" s="817"/>
      <c r="W565" s="817"/>
      <c r="X565" s="817"/>
      <c r="Y565" s="817"/>
      <c r="Z565" s="833"/>
      <c r="AA565" s="833"/>
      <c r="AB565" s="827"/>
      <c r="AC565" s="828"/>
      <c r="AD565" s="410"/>
      <c r="AE565" s="410"/>
      <c r="AF565" s="410"/>
      <c r="AG565" s="410"/>
      <c r="AH565" s="410"/>
      <c r="AI565" s="410"/>
      <c r="AJ565" s="410"/>
      <c r="AK565" s="410"/>
      <c r="AP565" s="459"/>
      <c r="AQ565" s="459"/>
      <c r="AR565" s="459"/>
      <c r="AS565" s="459"/>
    </row>
    <row r="566" spans="1:45" s="445" customFormat="1" hidden="1" x14ac:dyDescent="0.3">
      <c r="A566" s="527" t="s">
        <v>97</v>
      </c>
      <c r="B566" s="516">
        <f t="shared" ref="B566:AO566" si="56">COUNT(B501:B565)</f>
        <v>0</v>
      </c>
      <c r="C566" s="516">
        <f t="shared" si="56"/>
        <v>1</v>
      </c>
      <c r="D566" s="516">
        <f t="shared" si="56"/>
        <v>0</v>
      </c>
      <c r="E566" s="516">
        <f t="shared" si="56"/>
        <v>4</v>
      </c>
      <c r="F566" s="516">
        <f t="shared" si="56"/>
        <v>1</v>
      </c>
      <c r="G566" s="516">
        <f t="shared" si="56"/>
        <v>0</v>
      </c>
      <c r="H566" s="516">
        <f t="shared" si="56"/>
        <v>0</v>
      </c>
      <c r="I566" s="516">
        <f t="shared" si="56"/>
        <v>1</v>
      </c>
      <c r="J566" s="516">
        <f t="shared" si="56"/>
        <v>0</v>
      </c>
      <c r="K566" s="516">
        <f t="shared" si="56"/>
        <v>0</v>
      </c>
      <c r="L566" s="516">
        <f t="shared" si="56"/>
        <v>2</v>
      </c>
      <c r="M566" s="516">
        <f t="shared" si="56"/>
        <v>2</v>
      </c>
      <c r="N566" s="516">
        <f t="shared" si="56"/>
        <v>0</v>
      </c>
      <c r="O566" s="516">
        <f t="shared" si="56"/>
        <v>0</v>
      </c>
      <c r="P566" s="516">
        <f t="shared" si="56"/>
        <v>0</v>
      </c>
      <c r="Q566" s="516">
        <f t="shared" si="56"/>
        <v>1</v>
      </c>
      <c r="R566" s="516">
        <f>COUNT(R501:R565)</f>
        <v>0</v>
      </c>
      <c r="S566" s="516">
        <f>COUNT(S501:S565)</f>
        <v>1</v>
      </c>
      <c r="T566" s="516">
        <f>COUNT(T501:T565)</f>
        <v>0</v>
      </c>
      <c r="U566" s="516">
        <f>COUNT(U501:U565)</f>
        <v>0</v>
      </c>
      <c r="V566" s="516">
        <f t="shared" si="56"/>
        <v>0</v>
      </c>
      <c r="W566" s="516">
        <f t="shared" si="56"/>
        <v>0</v>
      </c>
      <c r="X566" s="516">
        <f t="shared" si="56"/>
        <v>4</v>
      </c>
      <c r="Y566" s="516">
        <f t="shared" si="56"/>
        <v>2</v>
      </c>
      <c r="Z566" s="516">
        <f>COUNT(Z501:Z565)</f>
        <v>0</v>
      </c>
      <c r="AA566" s="516">
        <f>COUNT(AA501:AA565)</f>
        <v>0</v>
      </c>
      <c r="AB566" s="724">
        <f>COUNT(AB501:AB565)</f>
        <v>0</v>
      </c>
      <c r="AC566" s="528">
        <f>COUNT(AC501:AC565)</f>
        <v>0</v>
      </c>
      <c r="AD566" s="516">
        <f t="shared" si="56"/>
        <v>0</v>
      </c>
      <c r="AE566" s="516">
        <f t="shared" si="56"/>
        <v>0</v>
      </c>
      <c r="AF566" s="516">
        <f t="shared" si="56"/>
        <v>0</v>
      </c>
      <c r="AG566" s="516">
        <f t="shared" si="56"/>
        <v>0</v>
      </c>
      <c r="AH566" s="516">
        <f t="shared" si="56"/>
        <v>0</v>
      </c>
      <c r="AI566" s="516">
        <f t="shared" si="56"/>
        <v>0</v>
      </c>
      <c r="AJ566" s="516">
        <f t="shared" si="56"/>
        <v>0</v>
      </c>
      <c r="AK566" s="516">
        <f t="shared" si="56"/>
        <v>0</v>
      </c>
      <c r="AL566" s="516">
        <f t="shared" si="56"/>
        <v>0</v>
      </c>
      <c r="AM566" s="516">
        <f t="shared" si="56"/>
        <v>0</v>
      </c>
      <c r="AN566" s="516">
        <f t="shared" si="56"/>
        <v>0</v>
      </c>
      <c r="AO566" s="516">
        <f t="shared" si="56"/>
        <v>0</v>
      </c>
      <c r="AP566" s="516">
        <f>COUNT(AP501:AP565)</f>
        <v>0</v>
      </c>
      <c r="AQ566" s="516">
        <f>COUNT(AQ501:AQ565)</f>
        <v>0</v>
      </c>
      <c r="AR566" s="516">
        <f>COUNT(AR501:AR565)</f>
        <v>0</v>
      </c>
      <c r="AS566" s="516">
        <f>COUNT(AS501:AS565)</f>
        <v>0</v>
      </c>
    </row>
    <row r="567" spans="1:45" s="445" customFormat="1" ht="13.5" hidden="1" thickBot="1" x14ac:dyDescent="0.35">
      <c r="A567" s="527" t="s">
        <v>98</v>
      </c>
      <c r="B567" s="543">
        <f t="shared" ref="B567:AO567" si="57">SUM(B501:B565)</f>
        <v>0</v>
      </c>
      <c r="C567" s="543">
        <f t="shared" si="57"/>
        <v>1.5</v>
      </c>
      <c r="D567" s="543">
        <f t="shared" si="57"/>
        <v>0</v>
      </c>
      <c r="E567" s="543">
        <f t="shared" si="57"/>
        <v>32</v>
      </c>
      <c r="F567" s="543">
        <f t="shared" si="57"/>
        <v>8</v>
      </c>
      <c r="G567" s="543">
        <f t="shared" si="57"/>
        <v>0</v>
      </c>
      <c r="H567" s="543">
        <f t="shared" si="57"/>
        <v>0</v>
      </c>
      <c r="I567" s="543">
        <f t="shared" si="57"/>
        <v>8</v>
      </c>
      <c r="J567" s="543">
        <f t="shared" si="57"/>
        <v>0</v>
      </c>
      <c r="K567" s="543">
        <f t="shared" si="57"/>
        <v>0</v>
      </c>
      <c r="L567" s="543">
        <f t="shared" si="57"/>
        <v>0.5</v>
      </c>
      <c r="M567" s="543">
        <f t="shared" si="57"/>
        <v>16</v>
      </c>
      <c r="N567" s="543">
        <f t="shared" si="57"/>
        <v>0</v>
      </c>
      <c r="O567" s="543">
        <f t="shared" si="57"/>
        <v>0</v>
      </c>
      <c r="P567" s="543">
        <f t="shared" si="57"/>
        <v>0</v>
      </c>
      <c r="Q567" s="543">
        <f t="shared" si="57"/>
        <v>8</v>
      </c>
      <c r="R567" s="543">
        <f>SUM(R501:R565)</f>
        <v>0</v>
      </c>
      <c r="S567" s="543">
        <f>SUM(S501:S565)</f>
        <v>3</v>
      </c>
      <c r="T567" s="543">
        <f>SUM(T501:T565)</f>
        <v>0</v>
      </c>
      <c r="U567" s="543">
        <f>SUM(U501:U565)</f>
        <v>0</v>
      </c>
      <c r="V567" s="543">
        <f t="shared" si="57"/>
        <v>0</v>
      </c>
      <c r="W567" s="543">
        <f t="shared" si="57"/>
        <v>0</v>
      </c>
      <c r="X567" s="543">
        <f t="shared" si="57"/>
        <v>4.75</v>
      </c>
      <c r="Y567" s="543">
        <f t="shared" si="57"/>
        <v>16</v>
      </c>
      <c r="Z567" s="543">
        <f>SUM(Z501:Z565)</f>
        <v>0</v>
      </c>
      <c r="AA567" s="543">
        <f>SUM(AA501:AA565)</f>
        <v>0</v>
      </c>
      <c r="AB567" s="725">
        <f>SUM(AB501:AB565)</f>
        <v>0</v>
      </c>
      <c r="AC567" s="745">
        <f>SUM(AC501:AC565)</f>
        <v>0</v>
      </c>
      <c r="AD567" s="543">
        <f t="shared" si="57"/>
        <v>0</v>
      </c>
      <c r="AE567" s="543">
        <f t="shared" si="57"/>
        <v>0</v>
      </c>
      <c r="AF567" s="543">
        <f t="shared" si="57"/>
        <v>0</v>
      </c>
      <c r="AG567" s="543">
        <f t="shared" si="57"/>
        <v>0</v>
      </c>
      <c r="AH567" s="543">
        <f t="shared" si="57"/>
        <v>0</v>
      </c>
      <c r="AI567" s="543">
        <f t="shared" si="57"/>
        <v>0</v>
      </c>
      <c r="AJ567" s="543">
        <f t="shared" si="57"/>
        <v>0</v>
      </c>
      <c r="AK567" s="543">
        <f t="shared" si="57"/>
        <v>0</v>
      </c>
      <c r="AL567" s="543">
        <f t="shared" si="57"/>
        <v>0</v>
      </c>
      <c r="AM567" s="543">
        <f t="shared" si="57"/>
        <v>0</v>
      </c>
      <c r="AN567" s="543">
        <f t="shared" si="57"/>
        <v>0</v>
      </c>
      <c r="AO567" s="543">
        <f t="shared" si="57"/>
        <v>0</v>
      </c>
      <c r="AP567" s="543">
        <f>SUM(AP501:AP565)</f>
        <v>0</v>
      </c>
      <c r="AQ567" s="543">
        <f>SUM(AQ501:AQ565)</f>
        <v>0</v>
      </c>
      <c r="AR567" s="543">
        <f>SUM(AR501:AR565)</f>
        <v>0</v>
      </c>
      <c r="AS567" s="543">
        <f>SUM(AS501:AS565)</f>
        <v>0</v>
      </c>
    </row>
    <row r="568" spans="1:45" s="445" customFormat="1" hidden="1" x14ac:dyDescent="0.3">
      <c r="A568" s="197" t="s">
        <v>99</v>
      </c>
      <c r="B568" s="663">
        <f t="shared" ref="B568:AO568" si="58">B498+B566</f>
        <v>3</v>
      </c>
      <c r="C568" s="663">
        <f t="shared" si="58"/>
        <v>9</v>
      </c>
      <c r="D568" s="663">
        <f t="shared" si="58"/>
        <v>0</v>
      </c>
      <c r="E568" s="663">
        <f t="shared" si="58"/>
        <v>6</v>
      </c>
      <c r="F568" s="663">
        <f t="shared" si="58"/>
        <v>5</v>
      </c>
      <c r="G568" s="663">
        <f t="shared" si="58"/>
        <v>1</v>
      </c>
      <c r="H568" s="663">
        <f t="shared" si="58"/>
        <v>4</v>
      </c>
      <c r="I568" s="663">
        <f t="shared" si="58"/>
        <v>5</v>
      </c>
      <c r="J568" s="663">
        <f t="shared" si="58"/>
        <v>0</v>
      </c>
      <c r="K568" s="663">
        <f t="shared" si="58"/>
        <v>1</v>
      </c>
      <c r="L568" s="663">
        <f t="shared" si="58"/>
        <v>2</v>
      </c>
      <c r="M568" s="663">
        <f t="shared" si="58"/>
        <v>8</v>
      </c>
      <c r="N568" s="663">
        <f t="shared" si="58"/>
        <v>3</v>
      </c>
      <c r="O568" s="663">
        <f t="shared" si="58"/>
        <v>2</v>
      </c>
      <c r="P568" s="663">
        <f t="shared" si="58"/>
        <v>0</v>
      </c>
      <c r="Q568" s="663">
        <f t="shared" si="58"/>
        <v>1</v>
      </c>
      <c r="R568" s="663">
        <f t="shared" ref="R568:U569" si="59">R498+R566</f>
        <v>0</v>
      </c>
      <c r="S568" s="663">
        <f t="shared" si="59"/>
        <v>1</v>
      </c>
      <c r="T568" s="663">
        <f t="shared" si="59"/>
        <v>0</v>
      </c>
      <c r="U568" s="663">
        <f t="shared" si="59"/>
        <v>0</v>
      </c>
      <c r="V568" s="663">
        <f t="shared" si="58"/>
        <v>1</v>
      </c>
      <c r="W568" s="663">
        <f t="shared" si="58"/>
        <v>6</v>
      </c>
      <c r="X568" s="663">
        <f t="shared" si="58"/>
        <v>4</v>
      </c>
      <c r="Y568" s="663">
        <f t="shared" si="58"/>
        <v>10</v>
      </c>
      <c r="Z568" s="663">
        <f t="shared" ref="Z568:AC569" si="60">Z498+Z566</f>
        <v>0</v>
      </c>
      <c r="AA568" s="663">
        <f t="shared" si="60"/>
        <v>1</v>
      </c>
      <c r="AB568" s="727">
        <f t="shared" si="60"/>
        <v>1</v>
      </c>
      <c r="AC568" s="746">
        <f t="shared" si="60"/>
        <v>6</v>
      </c>
      <c r="AD568" s="663">
        <f t="shared" si="58"/>
        <v>0</v>
      </c>
      <c r="AE568" s="663">
        <f t="shared" si="58"/>
        <v>0</v>
      </c>
      <c r="AF568" s="663">
        <f t="shared" si="58"/>
        <v>0</v>
      </c>
      <c r="AG568" s="663">
        <f t="shared" si="58"/>
        <v>5</v>
      </c>
      <c r="AH568" s="663">
        <f t="shared" si="58"/>
        <v>0</v>
      </c>
      <c r="AI568" s="663">
        <f t="shared" si="58"/>
        <v>0</v>
      </c>
      <c r="AJ568" s="663">
        <f t="shared" si="58"/>
        <v>0</v>
      </c>
      <c r="AK568" s="663">
        <f t="shared" si="58"/>
        <v>0</v>
      </c>
      <c r="AL568" s="663">
        <f t="shared" si="58"/>
        <v>0</v>
      </c>
      <c r="AM568" s="663">
        <f t="shared" si="58"/>
        <v>0</v>
      </c>
      <c r="AN568" s="663">
        <f t="shared" si="58"/>
        <v>0</v>
      </c>
      <c r="AO568" s="663">
        <f t="shared" si="58"/>
        <v>0</v>
      </c>
      <c r="AP568" s="663">
        <f t="shared" ref="AP568:AS569" si="61">AP498+AP566</f>
        <v>4</v>
      </c>
      <c r="AQ568" s="663">
        <f t="shared" si="61"/>
        <v>1</v>
      </c>
      <c r="AR568" s="663">
        <f t="shared" si="61"/>
        <v>2</v>
      </c>
      <c r="AS568" s="663">
        <f t="shared" si="61"/>
        <v>7</v>
      </c>
    </row>
    <row r="569" spans="1:45" s="445" customFormat="1" ht="13.5" hidden="1" thickBot="1" x14ac:dyDescent="0.35">
      <c r="A569" s="197" t="s">
        <v>100</v>
      </c>
      <c r="B569" s="664">
        <f t="shared" ref="B569:AO569" si="62">B499+B567</f>
        <v>24</v>
      </c>
      <c r="C569" s="664">
        <f t="shared" si="62"/>
        <v>35</v>
      </c>
      <c r="D569" s="664">
        <f t="shared" si="62"/>
        <v>0</v>
      </c>
      <c r="E569" s="664">
        <f t="shared" si="62"/>
        <v>44</v>
      </c>
      <c r="F569" s="664">
        <f t="shared" si="62"/>
        <v>40</v>
      </c>
      <c r="G569" s="664">
        <f t="shared" si="62"/>
        <v>4</v>
      </c>
      <c r="H569" s="664">
        <f t="shared" si="62"/>
        <v>4.25</v>
      </c>
      <c r="I569" s="664">
        <f t="shared" si="62"/>
        <v>40</v>
      </c>
      <c r="J569" s="664">
        <f t="shared" si="62"/>
        <v>0</v>
      </c>
      <c r="K569" s="664">
        <f t="shared" si="62"/>
        <v>2.5</v>
      </c>
      <c r="L569" s="664">
        <f t="shared" si="62"/>
        <v>0.5</v>
      </c>
      <c r="M569" s="664">
        <f t="shared" si="62"/>
        <v>64</v>
      </c>
      <c r="N569" s="664">
        <f t="shared" si="62"/>
        <v>24</v>
      </c>
      <c r="O569" s="664">
        <f t="shared" si="62"/>
        <v>6.5</v>
      </c>
      <c r="P569" s="664">
        <f t="shared" si="62"/>
        <v>0</v>
      </c>
      <c r="Q569" s="664">
        <f t="shared" si="62"/>
        <v>8</v>
      </c>
      <c r="R569" s="664">
        <f t="shared" si="59"/>
        <v>0</v>
      </c>
      <c r="S569" s="664">
        <f t="shared" si="59"/>
        <v>3</v>
      </c>
      <c r="T569" s="664">
        <f t="shared" si="59"/>
        <v>0</v>
      </c>
      <c r="U569" s="664">
        <f t="shared" si="59"/>
        <v>0</v>
      </c>
      <c r="V569" s="664">
        <f t="shared" si="62"/>
        <v>8</v>
      </c>
      <c r="W569" s="664">
        <f t="shared" si="62"/>
        <v>19.5</v>
      </c>
      <c r="X569" s="664">
        <f t="shared" si="62"/>
        <v>4.75</v>
      </c>
      <c r="Y569" s="664">
        <f t="shared" si="62"/>
        <v>72</v>
      </c>
      <c r="Z569" s="664">
        <f t="shared" si="60"/>
        <v>0</v>
      </c>
      <c r="AA569" s="664">
        <f t="shared" si="60"/>
        <v>6</v>
      </c>
      <c r="AB569" s="728">
        <f t="shared" si="60"/>
        <v>1.5</v>
      </c>
      <c r="AC569" s="747">
        <f t="shared" si="60"/>
        <v>48</v>
      </c>
      <c r="AD569" s="664">
        <f t="shared" si="62"/>
        <v>0</v>
      </c>
      <c r="AE569" s="664">
        <f t="shared" si="62"/>
        <v>0</v>
      </c>
      <c r="AF569" s="664">
        <f t="shared" si="62"/>
        <v>0</v>
      </c>
      <c r="AG569" s="664">
        <f t="shared" si="62"/>
        <v>36</v>
      </c>
      <c r="AH569" s="664">
        <f t="shared" si="62"/>
        <v>0</v>
      </c>
      <c r="AI569" s="664">
        <f t="shared" si="62"/>
        <v>0</v>
      </c>
      <c r="AJ569" s="664">
        <f t="shared" si="62"/>
        <v>0</v>
      </c>
      <c r="AK569" s="664">
        <f t="shared" si="62"/>
        <v>0</v>
      </c>
      <c r="AL569" s="664">
        <f t="shared" si="62"/>
        <v>0</v>
      </c>
      <c r="AM569" s="664">
        <f t="shared" si="62"/>
        <v>0</v>
      </c>
      <c r="AN569" s="664">
        <f t="shared" si="62"/>
        <v>0</v>
      </c>
      <c r="AO569" s="664">
        <f t="shared" si="62"/>
        <v>0</v>
      </c>
      <c r="AP569" s="664">
        <f t="shared" si="61"/>
        <v>32</v>
      </c>
      <c r="AQ569" s="664">
        <f t="shared" si="61"/>
        <v>3</v>
      </c>
      <c r="AR569" s="664">
        <f t="shared" si="61"/>
        <v>1.5</v>
      </c>
      <c r="AS569" s="664">
        <f t="shared" si="61"/>
        <v>52</v>
      </c>
    </row>
    <row r="570" spans="1:45" s="79" customFormat="1" hidden="1" x14ac:dyDescent="0.3">
      <c r="B570" s="421">
        <f>SUM(B569:C569)</f>
        <v>59</v>
      </c>
      <c r="C570" s="421"/>
      <c r="D570" s="421"/>
      <c r="E570" s="421"/>
      <c r="F570" s="421">
        <f>SUM(F569:G569)</f>
        <v>44</v>
      </c>
      <c r="G570" s="421"/>
      <c r="H570" s="421"/>
      <c r="I570" s="566"/>
      <c r="J570" s="421">
        <f>SUM(J569:K569)</f>
        <v>2.5</v>
      </c>
      <c r="K570" s="421"/>
      <c r="L570" s="421"/>
      <c r="M570" s="421"/>
      <c r="N570" s="421">
        <f>SUM(N569:O569)</f>
        <v>30.5</v>
      </c>
      <c r="O570" s="421"/>
      <c r="P570" s="421"/>
      <c r="Q570" s="566"/>
      <c r="R570" s="421">
        <f>SUM(R569:S569)</f>
        <v>3</v>
      </c>
      <c r="S570" s="421"/>
      <c r="T570" s="421"/>
      <c r="U570" s="566"/>
      <c r="V570" s="421">
        <f>SUM(V569:W569)</f>
        <v>27.5</v>
      </c>
      <c r="W570" s="421"/>
      <c r="X570" s="421"/>
      <c r="Y570" s="421"/>
      <c r="Z570" s="506"/>
      <c r="AA570" s="505"/>
      <c r="AB570" s="711"/>
      <c r="AC570" s="506"/>
      <c r="AD570" s="506"/>
      <c r="AE570" s="506"/>
      <c r="AF570" s="505"/>
      <c r="AG570" s="506"/>
      <c r="AH570" s="506"/>
      <c r="AI570" s="505"/>
      <c r="AJ570" s="506"/>
      <c r="AK570" s="506"/>
      <c r="AL570" s="506"/>
      <c r="AM570" s="505"/>
      <c r="AN570" s="506"/>
      <c r="AO570" s="506"/>
      <c r="AP570" s="421">
        <f>SUM(AP569:AQ569)</f>
        <v>35</v>
      </c>
      <c r="AQ570" s="421"/>
      <c r="AR570" s="421"/>
      <c r="AS570" s="421"/>
    </row>
    <row r="571" spans="1:45" s="79" customFormat="1" hidden="1" x14ac:dyDescent="0.3">
      <c r="B571" s="421"/>
      <c r="C571" s="421"/>
      <c r="D571" s="421"/>
      <c r="E571" s="421"/>
      <c r="F571" s="421"/>
      <c r="G571" s="421"/>
      <c r="H571" s="421"/>
      <c r="I571" s="566"/>
      <c r="J571" s="421"/>
      <c r="K571" s="421"/>
      <c r="L571" s="421"/>
      <c r="M571" s="421"/>
      <c r="N571" s="421"/>
      <c r="O571" s="421"/>
      <c r="P571" s="421"/>
      <c r="Q571" s="566"/>
      <c r="R571" s="421"/>
      <c r="S571" s="421"/>
      <c r="T571" s="421"/>
      <c r="U571" s="566"/>
      <c r="V571" s="421"/>
      <c r="W571" s="421"/>
      <c r="X571" s="421"/>
      <c r="Y571" s="421"/>
      <c r="Z571" s="506"/>
      <c r="AA571" s="505"/>
      <c r="AB571" s="711"/>
      <c r="AC571" s="506"/>
      <c r="AD571" s="506"/>
      <c r="AE571" s="506"/>
      <c r="AF571" s="505"/>
      <c r="AG571" s="506"/>
      <c r="AH571" s="506"/>
      <c r="AI571" s="505"/>
      <c r="AJ571" s="506"/>
      <c r="AK571" s="506"/>
      <c r="AL571" s="506"/>
      <c r="AM571" s="505"/>
      <c r="AN571" s="506"/>
      <c r="AO571" s="506"/>
      <c r="AP571" s="421"/>
      <c r="AQ571" s="421"/>
      <c r="AR571" s="421"/>
      <c r="AS571" s="421"/>
    </row>
    <row r="572" spans="1:45" s="445" customFormat="1" hidden="1" x14ac:dyDescent="0.3">
      <c r="A572" s="197" t="s">
        <v>51</v>
      </c>
      <c r="B572" s="546">
        <f t="shared" ref="B572:AO572" si="63">COUNT(B291,B296,B301,B306,B311,B316,B321,B326,B331,B336,B341,B346,B351,B361,B366,B371,B376,B381,B386,B391,B396,B401,B406,B411,B416,B421,B431,B436,B441,B446,B451,B456,B461,B466,B471,B476,B481,B486,B491,B501,B506,B511,B516,B521,B526,B531,B536,B541,B546,B551,B556,B561)</f>
        <v>1</v>
      </c>
      <c r="C572" s="546">
        <f t="shared" si="63"/>
        <v>4</v>
      </c>
      <c r="D572" s="546">
        <f t="shared" si="63"/>
        <v>0</v>
      </c>
      <c r="E572" s="546">
        <f t="shared" si="63"/>
        <v>2</v>
      </c>
      <c r="F572" s="546">
        <f t="shared" si="63"/>
        <v>1</v>
      </c>
      <c r="G572" s="546">
        <f t="shared" si="63"/>
        <v>0</v>
      </c>
      <c r="H572" s="546">
        <f t="shared" si="63"/>
        <v>1</v>
      </c>
      <c r="I572" s="547">
        <f t="shared" si="63"/>
        <v>1</v>
      </c>
      <c r="J572" s="546">
        <f t="shared" si="63"/>
        <v>0</v>
      </c>
      <c r="K572" s="546">
        <f t="shared" si="63"/>
        <v>0</v>
      </c>
      <c r="L572" s="546">
        <f t="shared" si="63"/>
        <v>0</v>
      </c>
      <c r="M572" s="546">
        <f t="shared" si="63"/>
        <v>1</v>
      </c>
      <c r="N572" s="546">
        <f t="shared" si="63"/>
        <v>0</v>
      </c>
      <c r="O572" s="546">
        <f t="shared" si="63"/>
        <v>1</v>
      </c>
      <c r="P572" s="546">
        <f t="shared" si="63"/>
        <v>0</v>
      </c>
      <c r="Q572" s="547">
        <f t="shared" si="63"/>
        <v>0</v>
      </c>
      <c r="R572" s="546">
        <f t="shared" ref="R572:U575" si="64">COUNT(R291,R296,R301,R306,R311,R316,R321,R326,R331,R336,R341,R346,R351,R361,R366,R371,R376,R381,R386,R391,R396,R401,R406,R411,R416,R421,R431,R436,R441,R446,R451,R456,R461,R466,R471,R476,R481,R486,R491,R501,R506,R511,R516,R521,R526,R531,R536,R541,R546,R551,R556,R561)</f>
        <v>0</v>
      </c>
      <c r="S572" s="546">
        <f t="shared" si="64"/>
        <v>0</v>
      </c>
      <c r="T572" s="546">
        <f t="shared" si="64"/>
        <v>0</v>
      </c>
      <c r="U572" s="547">
        <f t="shared" si="64"/>
        <v>0</v>
      </c>
      <c r="V572" s="546">
        <f t="shared" si="63"/>
        <v>0</v>
      </c>
      <c r="W572" s="546">
        <f t="shared" si="63"/>
        <v>2</v>
      </c>
      <c r="X572" s="546">
        <f t="shared" si="63"/>
        <v>2</v>
      </c>
      <c r="Y572" s="546">
        <f t="shared" si="63"/>
        <v>2</v>
      </c>
      <c r="Z572" s="548">
        <f t="shared" ref="Z572:AC575" si="65">COUNT(Z291,Z296,Z301,Z306,Z311,Z316,Z321,Z326,Z331,Z336,Z341,Z346,Z351,Z361,Z366,Z371,Z376,Z381,Z386,Z391,Z396,Z401,Z406,Z411,Z416,Z421,Z431,Z436,Z441,Z446,Z451,Z456,Z461,Z466,Z471,Z476,Z481,Z486,Z491,Z501,Z506,Z511,Z516,Z521,Z526,Z531,Z536,Z541,Z546,Z551,Z556,Z561)</f>
        <v>0</v>
      </c>
      <c r="AA572" s="549">
        <f t="shared" si="65"/>
        <v>0</v>
      </c>
      <c r="AB572" s="720">
        <f t="shared" si="65"/>
        <v>1</v>
      </c>
      <c r="AC572" s="548">
        <f t="shared" si="65"/>
        <v>1</v>
      </c>
      <c r="AD572" s="548">
        <f t="shared" si="63"/>
        <v>0</v>
      </c>
      <c r="AE572" s="548">
        <f t="shared" si="63"/>
        <v>0</v>
      </c>
      <c r="AF572" s="549">
        <f t="shared" si="63"/>
        <v>0</v>
      </c>
      <c r="AG572" s="548">
        <f t="shared" si="63"/>
        <v>1</v>
      </c>
      <c r="AH572" s="548">
        <f t="shared" si="63"/>
        <v>0</v>
      </c>
      <c r="AI572" s="549">
        <f t="shared" si="63"/>
        <v>0</v>
      </c>
      <c r="AJ572" s="548">
        <f t="shared" si="63"/>
        <v>0</v>
      </c>
      <c r="AK572" s="548">
        <f t="shared" si="63"/>
        <v>0</v>
      </c>
      <c r="AL572" s="548">
        <f t="shared" si="63"/>
        <v>0</v>
      </c>
      <c r="AM572" s="549">
        <f t="shared" si="63"/>
        <v>0</v>
      </c>
      <c r="AN572" s="548">
        <f t="shared" si="63"/>
        <v>0</v>
      </c>
      <c r="AO572" s="548">
        <f t="shared" si="63"/>
        <v>0</v>
      </c>
      <c r="AP572" s="546">
        <f t="shared" ref="AP572:AS575" si="66">COUNT(AP291,AP296,AP301,AP306,AP311,AP316,AP321,AP326,AP331,AP336,AP341,AP346,AP351,AP361,AP366,AP371,AP376,AP381,AP386,AP391,AP396,AP401,AP406,AP411,AP416,AP421,AP431,AP436,AP441,AP446,AP451,AP456,AP461,AP466,AP471,AP476,AP481,AP486,AP491,AP501,AP506,AP511,AP516,AP521,AP526,AP531,AP536,AP541,AP546,AP551,AP556,AP561)</f>
        <v>0</v>
      </c>
      <c r="AQ572" s="546">
        <f t="shared" si="66"/>
        <v>0</v>
      </c>
      <c r="AR572" s="546">
        <f t="shared" si="66"/>
        <v>0</v>
      </c>
      <c r="AS572" s="546">
        <f t="shared" si="66"/>
        <v>2</v>
      </c>
    </row>
    <row r="573" spans="1:45" s="445" customFormat="1" hidden="1" x14ac:dyDescent="0.3">
      <c r="A573" s="197" t="s">
        <v>52</v>
      </c>
      <c r="B573" s="546">
        <f t="shared" ref="B573:AO573" si="67">COUNT(B292,B297,B302,B307,B312,B317,B322,B327,B332,B337,B342,B347,B352,B362,B367,B372,B377,B382,B387,B392,B397,B402,B407,B412,B417,B422,B432,B437,B442,B447,B452,B457,B462,B467,B472,B477,B482,B487,B492,B502,B507,B512,B517,B522,B527,B532,B537,B542,B547,B552,B557,B562)</f>
        <v>0</v>
      </c>
      <c r="C573" s="546">
        <f t="shared" si="67"/>
        <v>1</v>
      </c>
      <c r="D573" s="546">
        <f t="shared" si="67"/>
        <v>0</v>
      </c>
      <c r="E573" s="546">
        <f t="shared" si="67"/>
        <v>1</v>
      </c>
      <c r="F573" s="546">
        <f t="shared" si="67"/>
        <v>0</v>
      </c>
      <c r="G573" s="546">
        <f t="shared" si="67"/>
        <v>1</v>
      </c>
      <c r="H573" s="546">
        <f t="shared" si="67"/>
        <v>2</v>
      </c>
      <c r="I573" s="547">
        <f t="shared" si="67"/>
        <v>0</v>
      </c>
      <c r="J573" s="546">
        <f t="shared" si="67"/>
        <v>0</v>
      </c>
      <c r="K573" s="546">
        <f t="shared" si="67"/>
        <v>0</v>
      </c>
      <c r="L573" s="546">
        <f t="shared" si="67"/>
        <v>1</v>
      </c>
      <c r="M573" s="546">
        <f t="shared" si="67"/>
        <v>2</v>
      </c>
      <c r="N573" s="546">
        <f t="shared" si="67"/>
        <v>1</v>
      </c>
      <c r="O573" s="546">
        <f t="shared" si="67"/>
        <v>0</v>
      </c>
      <c r="P573" s="546">
        <f t="shared" si="67"/>
        <v>0</v>
      </c>
      <c r="Q573" s="547">
        <f t="shared" si="67"/>
        <v>0</v>
      </c>
      <c r="R573" s="546">
        <f t="shared" si="64"/>
        <v>0</v>
      </c>
      <c r="S573" s="546">
        <f t="shared" si="64"/>
        <v>0</v>
      </c>
      <c r="T573" s="546">
        <f t="shared" si="64"/>
        <v>0</v>
      </c>
      <c r="U573" s="547">
        <f t="shared" si="64"/>
        <v>0</v>
      </c>
      <c r="V573" s="546">
        <f t="shared" si="67"/>
        <v>1</v>
      </c>
      <c r="W573" s="546">
        <f t="shared" si="67"/>
        <v>2</v>
      </c>
      <c r="X573" s="546">
        <f t="shared" si="67"/>
        <v>0</v>
      </c>
      <c r="Y573" s="546">
        <f t="shared" si="67"/>
        <v>1</v>
      </c>
      <c r="Z573" s="548">
        <f t="shared" si="65"/>
        <v>0</v>
      </c>
      <c r="AA573" s="549">
        <f t="shared" si="65"/>
        <v>0</v>
      </c>
      <c r="AB573" s="720">
        <f t="shared" si="65"/>
        <v>0</v>
      </c>
      <c r="AC573" s="548">
        <f t="shared" si="65"/>
        <v>1</v>
      </c>
      <c r="AD573" s="548">
        <f t="shared" si="67"/>
        <v>0</v>
      </c>
      <c r="AE573" s="548">
        <f t="shared" si="67"/>
        <v>0</v>
      </c>
      <c r="AF573" s="549">
        <f t="shared" si="67"/>
        <v>0</v>
      </c>
      <c r="AG573" s="548">
        <f t="shared" si="67"/>
        <v>1</v>
      </c>
      <c r="AH573" s="548">
        <f t="shared" si="67"/>
        <v>0</v>
      </c>
      <c r="AI573" s="549">
        <f t="shared" si="67"/>
        <v>0</v>
      </c>
      <c r="AJ573" s="548">
        <f t="shared" si="67"/>
        <v>0</v>
      </c>
      <c r="AK573" s="548">
        <f t="shared" si="67"/>
        <v>0</v>
      </c>
      <c r="AL573" s="548">
        <f t="shared" si="67"/>
        <v>0</v>
      </c>
      <c r="AM573" s="549">
        <f t="shared" si="67"/>
        <v>0</v>
      </c>
      <c r="AN573" s="548">
        <f t="shared" si="67"/>
        <v>0</v>
      </c>
      <c r="AO573" s="548">
        <f t="shared" si="67"/>
        <v>0</v>
      </c>
      <c r="AP573" s="546">
        <f t="shared" si="66"/>
        <v>0</v>
      </c>
      <c r="AQ573" s="546">
        <f t="shared" si="66"/>
        <v>1</v>
      </c>
      <c r="AR573" s="546">
        <f t="shared" si="66"/>
        <v>0</v>
      </c>
      <c r="AS573" s="546">
        <f t="shared" si="66"/>
        <v>1</v>
      </c>
    </row>
    <row r="574" spans="1:45" s="445" customFormat="1" hidden="1" x14ac:dyDescent="0.3">
      <c r="A574" s="197" t="s">
        <v>53</v>
      </c>
      <c r="B574" s="546">
        <f t="shared" ref="B574:AO574" si="68">COUNT(B293,B298,B303,B308,B313,B318,B323,B328,B333,B338,B343,B348,B353,B363,B368,B373,B378,B383,B388,B393,B398,B403,B408,B413,B418,B423,B433,B438,B443,B448,B453,B458,B463,B468,B473,B478,B483,B488,B493,B503,B508,B513,B518,B523,B528,B533,B538,B543,B548,B553,B558,B563)</f>
        <v>0</v>
      </c>
      <c r="C574" s="546">
        <f t="shared" si="68"/>
        <v>2</v>
      </c>
      <c r="D574" s="546">
        <f t="shared" si="68"/>
        <v>0</v>
      </c>
      <c r="E574" s="546">
        <f t="shared" si="68"/>
        <v>1</v>
      </c>
      <c r="F574" s="546">
        <f t="shared" si="68"/>
        <v>1</v>
      </c>
      <c r="G574" s="546">
        <f t="shared" si="68"/>
        <v>0</v>
      </c>
      <c r="H574" s="546">
        <f t="shared" si="68"/>
        <v>1</v>
      </c>
      <c r="I574" s="547">
        <f t="shared" si="68"/>
        <v>0</v>
      </c>
      <c r="J574" s="546">
        <f t="shared" si="68"/>
        <v>0</v>
      </c>
      <c r="K574" s="546">
        <f t="shared" si="68"/>
        <v>0</v>
      </c>
      <c r="L574" s="546">
        <f t="shared" si="68"/>
        <v>1</v>
      </c>
      <c r="M574" s="546">
        <f t="shared" si="68"/>
        <v>1</v>
      </c>
      <c r="N574" s="546">
        <f t="shared" si="68"/>
        <v>2</v>
      </c>
      <c r="O574" s="546">
        <f t="shared" si="68"/>
        <v>0</v>
      </c>
      <c r="P574" s="546">
        <f t="shared" si="68"/>
        <v>0</v>
      </c>
      <c r="Q574" s="547">
        <f t="shared" si="68"/>
        <v>0</v>
      </c>
      <c r="R574" s="546">
        <f t="shared" si="64"/>
        <v>0</v>
      </c>
      <c r="S574" s="546">
        <f t="shared" si="64"/>
        <v>0</v>
      </c>
      <c r="T574" s="546">
        <f t="shared" si="64"/>
        <v>0</v>
      </c>
      <c r="U574" s="547">
        <f t="shared" si="64"/>
        <v>0</v>
      </c>
      <c r="V574" s="546">
        <f t="shared" si="68"/>
        <v>0</v>
      </c>
      <c r="W574" s="546">
        <f t="shared" si="68"/>
        <v>0</v>
      </c>
      <c r="X574" s="546">
        <f t="shared" si="68"/>
        <v>1</v>
      </c>
      <c r="Y574" s="546">
        <f t="shared" si="68"/>
        <v>1</v>
      </c>
      <c r="Z574" s="548">
        <f t="shared" si="65"/>
        <v>0</v>
      </c>
      <c r="AA574" s="549">
        <f t="shared" si="65"/>
        <v>0</v>
      </c>
      <c r="AB574" s="720">
        <f t="shared" si="65"/>
        <v>0</v>
      </c>
      <c r="AC574" s="548">
        <f t="shared" si="65"/>
        <v>1</v>
      </c>
      <c r="AD574" s="548">
        <f t="shared" si="68"/>
        <v>0</v>
      </c>
      <c r="AE574" s="548">
        <f t="shared" si="68"/>
        <v>0</v>
      </c>
      <c r="AF574" s="549">
        <f t="shared" si="68"/>
        <v>0</v>
      </c>
      <c r="AG574" s="548">
        <f t="shared" si="68"/>
        <v>1</v>
      </c>
      <c r="AH574" s="548">
        <f t="shared" si="68"/>
        <v>0</v>
      </c>
      <c r="AI574" s="549">
        <f t="shared" si="68"/>
        <v>0</v>
      </c>
      <c r="AJ574" s="548">
        <f t="shared" si="68"/>
        <v>0</v>
      </c>
      <c r="AK574" s="548">
        <f t="shared" si="68"/>
        <v>0</v>
      </c>
      <c r="AL574" s="548">
        <f t="shared" si="68"/>
        <v>0</v>
      </c>
      <c r="AM574" s="549">
        <f t="shared" si="68"/>
        <v>0</v>
      </c>
      <c r="AN574" s="548">
        <f t="shared" si="68"/>
        <v>0</v>
      </c>
      <c r="AO574" s="548">
        <f t="shared" si="68"/>
        <v>0</v>
      </c>
      <c r="AP574" s="546">
        <f t="shared" si="66"/>
        <v>0</v>
      </c>
      <c r="AQ574" s="546">
        <f t="shared" si="66"/>
        <v>0</v>
      </c>
      <c r="AR574" s="546">
        <f t="shared" si="66"/>
        <v>1</v>
      </c>
      <c r="AS574" s="546">
        <f t="shared" si="66"/>
        <v>1</v>
      </c>
    </row>
    <row r="575" spans="1:45" s="445" customFormat="1" hidden="1" x14ac:dyDescent="0.3">
      <c r="A575" s="197" t="s">
        <v>54</v>
      </c>
      <c r="B575" s="546">
        <f t="shared" ref="B575:AO575" si="69">COUNT(B294,B299,B304,B309,B314,B319,B324,B329,B334,B339,B344,B349,B354,B364,B369,B374,B379,B384,B389,B394,B399,B404,B409,B414,B419,B424,B434,B439,B444,B449,B454,B459,B464,B469,B474,B479,B484,B489,B494,B504,B509,B514,B519,B524,B529,B534,B539,B544,B549,B554,B559,B564)</f>
        <v>0</v>
      </c>
      <c r="C575" s="546">
        <f t="shared" si="69"/>
        <v>1</v>
      </c>
      <c r="D575" s="546">
        <f t="shared" si="69"/>
        <v>0</v>
      </c>
      <c r="E575" s="546">
        <f t="shared" si="69"/>
        <v>1</v>
      </c>
      <c r="F575" s="546">
        <f t="shared" si="69"/>
        <v>1</v>
      </c>
      <c r="G575" s="546">
        <f t="shared" si="69"/>
        <v>0</v>
      </c>
      <c r="H575" s="546">
        <f t="shared" si="69"/>
        <v>0</v>
      </c>
      <c r="I575" s="547">
        <f t="shared" si="69"/>
        <v>0</v>
      </c>
      <c r="J575" s="546">
        <f t="shared" si="69"/>
        <v>0</v>
      </c>
      <c r="K575" s="546">
        <f t="shared" si="69"/>
        <v>1</v>
      </c>
      <c r="L575" s="546">
        <f t="shared" si="69"/>
        <v>0</v>
      </c>
      <c r="M575" s="546">
        <f t="shared" si="69"/>
        <v>2</v>
      </c>
      <c r="N575" s="546">
        <f t="shared" si="69"/>
        <v>0</v>
      </c>
      <c r="O575" s="546">
        <f t="shared" si="69"/>
        <v>0</v>
      </c>
      <c r="P575" s="546">
        <f t="shared" si="69"/>
        <v>0</v>
      </c>
      <c r="Q575" s="547">
        <f t="shared" si="69"/>
        <v>0</v>
      </c>
      <c r="R575" s="546">
        <f t="shared" si="64"/>
        <v>0</v>
      </c>
      <c r="S575" s="546">
        <f t="shared" si="64"/>
        <v>0</v>
      </c>
      <c r="T575" s="546">
        <f t="shared" si="64"/>
        <v>0</v>
      </c>
      <c r="U575" s="547">
        <f t="shared" si="64"/>
        <v>0</v>
      </c>
      <c r="V575" s="546">
        <f t="shared" si="69"/>
        <v>0</v>
      </c>
      <c r="W575" s="546">
        <f t="shared" si="69"/>
        <v>0</v>
      </c>
      <c r="X575" s="546">
        <f t="shared" si="69"/>
        <v>0</v>
      </c>
      <c r="Y575" s="546">
        <f t="shared" si="69"/>
        <v>3</v>
      </c>
      <c r="Z575" s="548">
        <f t="shared" si="65"/>
        <v>0</v>
      </c>
      <c r="AA575" s="549">
        <f t="shared" si="65"/>
        <v>1</v>
      </c>
      <c r="AB575" s="720">
        <f t="shared" si="65"/>
        <v>0</v>
      </c>
      <c r="AC575" s="548">
        <f t="shared" si="65"/>
        <v>2</v>
      </c>
      <c r="AD575" s="548">
        <f t="shared" si="69"/>
        <v>0</v>
      </c>
      <c r="AE575" s="548">
        <f t="shared" si="69"/>
        <v>0</v>
      </c>
      <c r="AF575" s="549">
        <f t="shared" si="69"/>
        <v>0</v>
      </c>
      <c r="AG575" s="548">
        <f t="shared" si="69"/>
        <v>1</v>
      </c>
      <c r="AH575" s="548">
        <f t="shared" si="69"/>
        <v>0</v>
      </c>
      <c r="AI575" s="549">
        <f t="shared" si="69"/>
        <v>0</v>
      </c>
      <c r="AJ575" s="548">
        <f t="shared" si="69"/>
        <v>0</v>
      </c>
      <c r="AK575" s="548">
        <f t="shared" si="69"/>
        <v>0</v>
      </c>
      <c r="AL575" s="548">
        <f t="shared" si="69"/>
        <v>0</v>
      </c>
      <c r="AM575" s="549">
        <f t="shared" si="69"/>
        <v>0</v>
      </c>
      <c r="AN575" s="548">
        <f t="shared" si="69"/>
        <v>0</v>
      </c>
      <c r="AO575" s="548">
        <f t="shared" si="69"/>
        <v>0</v>
      </c>
      <c r="AP575" s="546">
        <f t="shared" si="66"/>
        <v>0</v>
      </c>
      <c r="AQ575" s="546">
        <f t="shared" si="66"/>
        <v>0</v>
      </c>
      <c r="AR575" s="546">
        <f t="shared" si="66"/>
        <v>1</v>
      </c>
      <c r="AS575" s="546">
        <f t="shared" si="66"/>
        <v>1</v>
      </c>
    </row>
    <row r="576" spans="1:45" s="445" customFormat="1" hidden="1" x14ac:dyDescent="0.3">
      <c r="A576" s="197" t="s">
        <v>55</v>
      </c>
      <c r="B576" s="550">
        <f t="shared" ref="B576:AO576" si="70">COUNT(B295,B300,B305,B310,B315,B320,B325,B330,B335,B340,B345,B350,B360,B365,B370,B375,B380,B385,B390,B395,B400,B405,B410,B415,B420,B430,B435,B440,B445,B450,B455,B460,B465,B470,B475,B480,B485,B490,B495,B505,B510,B515,B520,B525,B530,B535,B540,B545,B550,B555,B560,B565)</f>
        <v>2</v>
      </c>
      <c r="C576" s="550">
        <f t="shared" si="70"/>
        <v>1</v>
      </c>
      <c r="D576" s="550">
        <f t="shared" si="70"/>
        <v>0</v>
      </c>
      <c r="E576" s="550">
        <f t="shared" si="70"/>
        <v>1</v>
      </c>
      <c r="F576" s="550">
        <f t="shared" si="70"/>
        <v>2</v>
      </c>
      <c r="G576" s="550">
        <f t="shared" si="70"/>
        <v>0</v>
      </c>
      <c r="H576" s="550">
        <f t="shared" si="70"/>
        <v>0</v>
      </c>
      <c r="I576" s="551">
        <f t="shared" si="70"/>
        <v>4</v>
      </c>
      <c r="J576" s="550">
        <f t="shared" si="70"/>
        <v>0</v>
      </c>
      <c r="K576" s="550">
        <f t="shared" si="70"/>
        <v>0</v>
      </c>
      <c r="L576" s="550">
        <f t="shared" si="70"/>
        <v>0</v>
      </c>
      <c r="M576" s="550">
        <f t="shared" si="70"/>
        <v>2</v>
      </c>
      <c r="N576" s="550">
        <f t="shared" si="70"/>
        <v>0</v>
      </c>
      <c r="O576" s="550">
        <f t="shared" si="70"/>
        <v>1</v>
      </c>
      <c r="P576" s="550">
        <f t="shared" si="70"/>
        <v>0</v>
      </c>
      <c r="Q576" s="551">
        <f t="shared" si="70"/>
        <v>1</v>
      </c>
      <c r="R576" s="550">
        <f>COUNT(R295,R300,R305,R310,R315,R320,R325,R330,R335,R340,R345,R350,R360,R365,R370,R375,R380,R385,R390,R395,R400,R405,R410,R415,R420,R430,R435,R440,R445,R450,R455,R460,R465,R470,R475,R480,R485,R490,R495,R505,R510,R515,R520,R525,R530,R535,R540,R545,R550,R555,R560,R565)</f>
        <v>0</v>
      </c>
      <c r="S576" s="550">
        <f>COUNT(S295,S300,S305,S310,S315,S320,S325,S330,S335,S340,S345,S350,S360,S365,S370,S375,S380,S385,S390,S395,S400,S405,S410,S415,S420,S430,S435,S440,S445,S450,S455,S460,S465,S470,S475,S480,S485,S490,S495,S505,S510,S515,S520,S525,S530,S535,S540,S545,S550,S555,S560,S565)</f>
        <v>1</v>
      </c>
      <c r="T576" s="550">
        <f>COUNT(T295,T300,T305,T310,T315,T320,T325,T330,T335,T340,T345,T350,T360,T365,T370,T375,T380,T385,T390,T395,T400,T405,T410,T415,T420,T430,T435,T440,T445,T450,T455,T460,T465,T470,T475,T480,T485,T490,T495,T505,T510,T515,T520,T525,T530,T535,T540,T545,T550,T555,T560,T565)</f>
        <v>0</v>
      </c>
      <c r="U576" s="551">
        <f>COUNT(U295,U300,U305,U310,U315,U320,U325,U330,U335,U340,U345,U350,U360,U365,U370,U375,U380,U385,U390,U395,U400,U405,U410,U415,U420,U430,U435,U440,U445,U450,U455,U460,U465,U470,U475,U480,U485,U490,U495,U505,U510,U515,U520,U525,U530,U535,U540,U545,U550,U555,U560,U565)</f>
        <v>0</v>
      </c>
      <c r="V576" s="550">
        <f t="shared" si="70"/>
        <v>0</v>
      </c>
      <c r="W576" s="550">
        <f t="shared" si="70"/>
        <v>2</v>
      </c>
      <c r="X576" s="550">
        <f t="shared" si="70"/>
        <v>1</v>
      </c>
      <c r="Y576" s="541">
        <f t="shared" si="70"/>
        <v>3</v>
      </c>
      <c r="Z576" s="548">
        <f>COUNT(Z295,Z300,Z305,Z310,Z315,Z320,Z325,Z330,Z335,Z340,Z345,Z350,Z360,Z365,Z370,Z375,Z380,Z385,Z390,Z395,Z400,Z405,Z410,Z415,Z420,Z430,Z435,Z440,Z445,Z450,Z455,Z460,Z465,Z470,Z475,Z480,Z485,Z490,Z495,Z505,Z510,Z515,Z520,Z525,Z530,Z535,Z540,Z545,Z550,Z555,Z560,Z565)</f>
        <v>0</v>
      </c>
      <c r="AA576" s="549">
        <f>COUNT(AA295,AA300,AA305,AA310,AA315,AA320,AA325,AA330,AA335,AA340,AA345,AA350,AA360,AA365,AA370,AA375,AA380,AA385,AA390,AA395,AA400,AA405,AA410,AA415,AA420,AA430,AA435,AA440,AA445,AA450,AA455,AA460,AA465,AA470,AA475,AA480,AA485,AA490,AA495,AA505,AA510,AA515,AA520,AA525,AA530,AA535,AA540,AA545,AA550,AA555,AA560,AA565)</f>
        <v>0</v>
      </c>
      <c r="AB576" s="720">
        <f>COUNT(AB295,AB300,AB305,AB310,AB315,AB320,AB325,AB330,AB335,AB340,AB345,AB350,AB360,AB365,AB370,AB375,AB380,AB385,AB390,AB395,AB400,AB405,AB410,AB415,AB420,AB430,AB435,AB440,AB445,AB450,AB455,AB460,AB465,AB470,AB475,AB480,AB485,AB490,AB495,AB505,AB510,AB515,AB520,AB525,AB530,AB535,AB540,AB545,AB550,AB555,AB560,AB565)</f>
        <v>0</v>
      </c>
      <c r="AC576" s="548">
        <f>COUNT(AC295,AC300,AC305,AC310,AC315,AC320,AC325,AC330,AC335,AC340,AC345,AC350,AC360,AC365,AC370,AC375,AC380,AC385,AC390,AC395,AC400,AC405,AC410,AC415,AC420,AC430,AC435,AC440,AC445,AC450,AC455,AC460,AC465,AC470,AC475,AC480,AC485,AC490,AC495,AC505,AC510,AC515,AC520,AC525,AC530,AC535,AC540,AC545,AC550,AC555,AC560,AC565)</f>
        <v>1</v>
      </c>
      <c r="AD576" s="548">
        <f t="shared" si="70"/>
        <v>0</v>
      </c>
      <c r="AE576" s="548">
        <f t="shared" si="70"/>
        <v>0</v>
      </c>
      <c r="AF576" s="549">
        <f t="shared" si="70"/>
        <v>0</v>
      </c>
      <c r="AG576" s="548">
        <f t="shared" si="70"/>
        <v>1</v>
      </c>
      <c r="AH576" s="548">
        <f t="shared" si="70"/>
        <v>0</v>
      </c>
      <c r="AI576" s="549">
        <f t="shared" si="70"/>
        <v>0</v>
      </c>
      <c r="AJ576" s="548">
        <f t="shared" si="70"/>
        <v>0</v>
      </c>
      <c r="AK576" s="548">
        <f t="shared" si="70"/>
        <v>0</v>
      </c>
      <c r="AL576" s="548">
        <f t="shared" si="70"/>
        <v>0</v>
      </c>
      <c r="AM576" s="549">
        <f t="shared" si="70"/>
        <v>0</v>
      </c>
      <c r="AN576" s="548">
        <f t="shared" si="70"/>
        <v>0</v>
      </c>
      <c r="AO576" s="548">
        <f t="shared" si="70"/>
        <v>0</v>
      </c>
      <c r="AP576" s="550">
        <f>COUNT(AP295,AP300,AP305,AP310,AP315,AP320,AP325,AP330,AP335,AP340,AP345,AP350,AP360,AP365,AP370,AP375,AP380,AP385,AP390,AP395,AP400,AP405,AP410,AP415,AP420,AP430,AP435,AP440,AP445,AP450,AP455,AP460,AP465,AP470,AP475,AP480,AP485,AP490,AP495,AP505,AP510,AP515,AP520,AP525,AP530,AP535,AP540,AP545,AP550,AP555,AP560,AP565)</f>
        <v>4</v>
      </c>
      <c r="AQ576" s="550">
        <f>COUNT(AQ295,AQ300,AQ305,AQ310,AQ315,AQ320,AQ325,AQ330,AQ335,AQ340,AQ345,AQ350,AQ360,AQ365,AQ370,AQ375,AQ380,AQ385,AQ390,AQ395,AQ400,AQ405,AQ410,AQ415,AQ420,AQ430,AQ435,AQ440,AQ445,AQ450,AQ455,AQ460,AQ465,AQ470,AQ475,AQ480,AQ485,AQ490,AQ495,AQ505,AQ510,AQ515,AQ520,AQ525,AQ530,AQ535,AQ540,AQ545,AQ550,AQ555,AQ560,AQ565)</f>
        <v>0</v>
      </c>
      <c r="AR576" s="550">
        <f>COUNT(AR295,AR300,AR305,AR310,AR315,AR320,AR325,AR330,AR335,AR340,AR345,AR350,AR360,AR365,AR370,AR375,AR380,AR385,AR390,AR395,AR400,AR405,AR410,AR415,AR420,AR430,AR435,AR440,AR445,AR450,AR455,AR460,AR465,AR470,AR475,AR480,AR485,AR490,AR495,AR505,AR510,AR515,AR520,AR525,AR530,AR535,AR540,AR545,AR550,AR555,AR560,AR565)</f>
        <v>0</v>
      </c>
      <c r="AS576" s="550">
        <f>COUNT(AS295,AS300,AS305,AS310,AS315,AS320,AS325,AS330,AS335,AS340,AS345,AS350,AS360,AS365,AS370,AS375,AS380,AS385,AS390,AS395,AS400,AS405,AS410,AS415,AS420,AS430,AS435,AS440,AS445,AS450,AS455,AS460,AS465,AS470,AS475,AS480,AS485,AS490,AS495,AS505,AS510,AS515,AS520,AS525,AS530,AS535,AS540,AS545,AS550,AS555,AS560,AS565)</f>
        <v>2</v>
      </c>
    </row>
    <row r="577" spans="1:45" s="445" customFormat="1" hidden="1" x14ac:dyDescent="0.3">
      <c r="A577" s="552" t="s">
        <v>139</v>
      </c>
      <c r="B577" s="553">
        <f t="shared" ref="B577:P577" si="71">SUM(B572:B576)</f>
        <v>3</v>
      </c>
      <c r="C577" s="553">
        <f t="shared" si="71"/>
        <v>9</v>
      </c>
      <c r="D577" s="553">
        <f t="shared" si="71"/>
        <v>0</v>
      </c>
      <c r="E577" s="553">
        <f t="shared" si="71"/>
        <v>6</v>
      </c>
      <c r="F577" s="553">
        <f t="shared" si="71"/>
        <v>5</v>
      </c>
      <c r="G577" s="553">
        <f t="shared" si="71"/>
        <v>1</v>
      </c>
      <c r="H577" s="553">
        <f t="shared" si="71"/>
        <v>4</v>
      </c>
      <c r="I577" s="554">
        <f t="shared" si="71"/>
        <v>5</v>
      </c>
      <c r="J577" s="553">
        <f t="shared" si="71"/>
        <v>0</v>
      </c>
      <c r="K577" s="553">
        <f t="shared" si="71"/>
        <v>1</v>
      </c>
      <c r="L577" s="553">
        <f t="shared" si="71"/>
        <v>2</v>
      </c>
      <c r="M577" s="553">
        <f t="shared" si="71"/>
        <v>8</v>
      </c>
      <c r="N577" s="555">
        <f t="shared" si="71"/>
        <v>3</v>
      </c>
      <c r="O577" s="555">
        <f t="shared" si="71"/>
        <v>2</v>
      </c>
      <c r="P577" s="555">
        <f t="shared" si="71"/>
        <v>0</v>
      </c>
      <c r="Q577" s="556"/>
      <c r="R577" s="555">
        <f>SUM(R572:R576)</f>
        <v>0</v>
      </c>
      <c r="S577" s="555">
        <f>SUM(S572:S576)</f>
        <v>1</v>
      </c>
      <c r="T577" s="555">
        <f>SUM(T572:T576)</f>
        <v>0</v>
      </c>
      <c r="U577" s="556"/>
      <c r="V577" s="553">
        <f t="shared" ref="V577:AO577" si="72">SUM(V572:V576)</f>
        <v>1</v>
      </c>
      <c r="W577" s="553">
        <f t="shared" si="72"/>
        <v>6</v>
      </c>
      <c r="X577" s="553">
        <f t="shared" si="72"/>
        <v>4</v>
      </c>
      <c r="Y577" s="557">
        <f t="shared" si="72"/>
        <v>10</v>
      </c>
      <c r="Z577" s="564">
        <f>SUM(Z572:Z576)</f>
        <v>0</v>
      </c>
      <c r="AA577" s="565">
        <f>SUM(AA572:AA576)</f>
        <v>1</v>
      </c>
      <c r="AB577" s="721">
        <f>SUM(AB572:AB576)</f>
        <v>1</v>
      </c>
      <c r="AC577" s="705">
        <f>SUM(AC572:AC576)</f>
        <v>6</v>
      </c>
      <c r="AD577" s="558">
        <f t="shared" si="72"/>
        <v>0</v>
      </c>
      <c r="AE577" s="558">
        <f t="shared" si="72"/>
        <v>0</v>
      </c>
      <c r="AF577" s="559">
        <f t="shared" si="72"/>
        <v>0</v>
      </c>
      <c r="AG577" s="558">
        <f t="shared" si="72"/>
        <v>5</v>
      </c>
      <c r="AH577" s="560">
        <f t="shared" si="72"/>
        <v>0</v>
      </c>
      <c r="AI577" s="561">
        <f t="shared" si="72"/>
        <v>0</v>
      </c>
      <c r="AJ577" s="560">
        <f t="shared" si="72"/>
        <v>0</v>
      </c>
      <c r="AK577" s="560">
        <f t="shared" si="72"/>
        <v>0</v>
      </c>
      <c r="AL577" s="562">
        <f t="shared" si="72"/>
        <v>0</v>
      </c>
      <c r="AM577" s="563">
        <f t="shared" si="72"/>
        <v>0</v>
      </c>
      <c r="AN577" s="562">
        <f t="shared" si="72"/>
        <v>0</v>
      </c>
      <c r="AO577" s="562">
        <f t="shared" si="72"/>
        <v>0</v>
      </c>
      <c r="AP577" s="553">
        <f>SUM(AP572:AP576)</f>
        <v>4</v>
      </c>
      <c r="AQ577" s="553">
        <f>SUM(AQ572:AQ576)</f>
        <v>1</v>
      </c>
      <c r="AR577" s="553">
        <f>SUM(AR572:AR576)</f>
        <v>2</v>
      </c>
      <c r="AS577" s="553">
        <f>SUM(AS572:AS576)</f>
        <v>7</v>
      </c>
    </row>
    <row r="578" spans="1:45" s="445" customFormat="1" hidden="1" x14ac:dyDescent="0.3">
      <c r="B578" s="459"/>
      <c r="C578" s="459"/>
      <c r="D578" s="459"/>
      <c r="E578" s="459"/>
      <c r="F578" s="459"/>
      <c r="G578" s="459"/>
      <c r="H578" s="459"/>
      <c r="I578" s="373"/>
      <c r="J578" s="459"/>
      <c r="K578" s="459"/>
      <c r="L578" s="459"/>
      <c r="M578" s="459"/>
      <c r="N578" s="421"/>
      <c r="O578" s="421"/>
      <c r="P578" s="421"/>
      <c r="Q578" s="566"/>
      <c r="R578" s="421"/>
      <c r="S578" s="421"/>
      <c r="T578" s="421"/>
      <c r="U578" s="566"/>
      <c r="V578" s="421"/>
      <c r="W578" s="421"/>
      <c r="X578" s="421"/>
      <c r="Y578" s="421"/>
      <c r="Z578" s="506"/>
      <c r="AA578" s="505"/>
      <c r="AB578" s="711"/>
      <c r="AC578" s="506"/>
      <c r="AD578" s="506"/>
      <c r="AE578" s="506"/>
      <c r="AF578" s="505"/>
      <c r="AG578" s="506"/>
      <c r="AH578" s="506"/>
      <c r="AI578" s="505"/>
      <c r="AJ578" s="506"/>
      <c r="AK578" s="506"/>
      <c r="AL578" s="506"/>
      <c r="AM578" s="505"/>
      <c r="AN578" s="506"/>
      <c r="AO578" s="506"/>
      <c r="AP578" s="459"/>
      <c r="AQ578" s="421"/>
      <c r="AR578" s="421"/>
      <c r="AS578" s="421"/>
    </row>
    <row r="579" spans="1:45" s="445" customFormat="1" hidden="1" x14ac:dyDescent="0.3">
      <c r="A579" s="197" t="s">
        <v>51</v>
      </c>
      <c r="B579" s="546">
        <f t="shared" ref="B579:AO579" si="73">SUM(B291,B296,B301,B306,B311,B316,B321,B326,B331,B336,B341,B346,B351,B361,B366,B371,B376,B381,B386,B391,B396,B401,B406,B411,B416,B421,B431,B436,B441,B446,B451,B456,B461,B466,B471,B476,B481,B486,B491,B501,B506,B511,B516,B521,B526,B531,B536,B541,B546,B551,B556,B561)</f>
        <v>8</v>
      </c>
      <c r="C579" s="546">
        <f t="shared" si="73"/>
        <v>21.5</v>
      </c>
      <c r="D579" s="546">
        <f t="shared" si="73"/>
        <v>0</v>
      </c>
      <c r="E579" s="546">
        <f t="shared" si="73"/>
        <v>12</v>
      </c>
      <c r="F579" s="546">
        <f t="shared" si="73"/>
        <v>8</v>
      </c>
      <c r="G579" s="546">
        <f t="shared" si="73"/>
        <v>0</v>
      </c>
      <c r="H579" s="546">
        <f t="shared" si="73"/>
        <v>2</v>
      </c>
      <c r="I579" s="547">
        <f t="shared" si="73"/>
        <v>8</v>
      </c>
      <c r="J579" s="546">
        <f t="shared" si="73"/>
        <v>0</v>
      </c>
      <c r="K579" s="546">
        <f t="shared" si="73"/>
        <v>0</v>
      </c>
      <c r="L579" s="546">
        <f t="shared" si="73"/>
        <v>0</v>
      </c>
      <c r="M579" s="546">
        <f t="shared" si="73"/>
        <v>8</v>
      </c>
      <c r="N579" s="546">
        <f t="shared" si="73"/>
        <v>0</v>
      </c>
      <c r="O579" s="546">
        <f t="shared" si="73"/>
        <v>3.5</v>
      </c>
      <c r="P579" s="546">
        <f t="shared" si="73"/>
        <v>0</v>
      </c>
      <c r="Q579" s="547">
        <f t="shared" si="73"/>
        <v>0</v>
      </c>
      <c r="R579" s="546">
        <f t="shared" ref="R579:U582" si="74">SUM(R291,R296,R301,R306,R311,R316,R321,R326,R331,R336,R341,R346,R351,R361,R366,R371,R376,R381,R386,R391,R396,R401,R406,R411,R416,R421,R431,R436,R441,R446,R451,R456,R461,R466,R471,R476,R481,R486,R491,R501,R506,R511,R516,R521,R526,R531,R536,R541,R546,R551,R556,R561)</f>
        <v>0</v>
      </c>
      <c r="S579" s="546">
        <f t="shared" si="74"/>
        <v>0</v>
      </c>
      <c r="T579" s="546">
        <f t="shared" si="74"/>
        <v>0</v>
      </c>
      <c r="U579" s="547">
        <f t="shared" si="74"/>
        <v>0</v>
      </c>
      <c r="V579" s="546">
        <f t="shared" si="73"/>
        <v>0</v>
      </c>
      <c r="W579" s="546">
        <f t="shared" si="73"/>
        <v>9</v>
      </c>
      <c r="X579" s="546">
        <f t="shared" si="73"/>
        <v>0.5</v>
      </c>
      <c r="Y579" s="546">
        <f t="shared" si="73"/>
        <v>12</v>
      </c>
      <c r="Z579" s="548">
        <f t="shared" ref="Z579:AC582" si="75">SUM(Z291,Z296,Z301,Z306,Z311,Z316,Z321,Z326,Z331,Z336,Z341,Z346,Z351,Z361,Z366,Z371,Z376,Z381,Z386,Z391,Z396,Z401,Z406,Z411,Z416,Z421,Z431,Z436,Z441,Z446,Z451,Z456,Z461,Z466,Z471,Z476,Z481,Z486,Z491,Z501,Z506,Z511,Z516,Z521,Z526,Z531,Z536,Z541,Z546,Z551,Z556,Z561)</f>
        <v>0</v>
      </c>
      <c r="AA579" s="549">
        <f t="shared" si="75"/>
        <v>0</v>
      </c>
      <c r="AB579" s="720">
        <f t="shared" si="75"/>
        <v>1.5</v>
      </c>
      <c r="AC579" s="548">
        <f t="shared" si="75"/>
        <v>8</v>
      </c>
      <c r="AD579" s="548">
        <f t="shared" si="73"/>
        <v>0</v>
      </c>
      <c r="AE579" s="548">
        <f t="shared" si="73"/>
        <v>0</v>
      </c>
      <c r="AF579" s="549">
        <f t="shared" si="73"/>
        <v>0</v>
      </c>
      <c r="AG579" s="548">
        <f t="shared" si="73"/>
        <v>8</v>
      </c>
      <c r="AH579" s="548">
        <f t="shared" si="73"/>
        <v>0</v>
      </c>
      <c r="AI579" s="549">
        <f t="shared" si="73"/>
        <v>0</v>
      </c>
      <c r="AJ579" s="548">
        <f t="shared" si="73"/>
        <v>0</v>
      </c>
      <c r="AK579" s="548">
        <f t="shared" si="73"/>
        <v>0</v>
      </c>
      <c r="AL579" s="548">
        <f t="shared" si="73"/>
        <v>0</v>
      </c>
      <c r="AM579" s="549">
        <f t="shared" si="73"/>
        <v>0</v>
      </c>
      <c r="AN579" s="548">
        <f t="shared" si="73"/>
        <v>0</v>
      </c>
      <c r="AO579" s="548">
        <f t="shared" si="73"/>
        <v>0</v>
      </c>
      <c r="AP579" s="546">
        <f t="shared" ref="AP579:AS582" si="76">SUM(AP291,AP296,AP301,AP306,AP311,AP316,AP321,AP326,AP331,AP336,AP341,AP346,AP351,AP361,AP366,AP371,AP376,AP381,AP386,AP391,AP396,AP401,AP406,AP411,AP416,AP421,AP431,AP436,AP441,AP446,AP451,AP456,AP461,AP466,AP471,AP476,AP481,AP486,AP491,AP501,AP506,AP511,AP516,AP521,AP526,AP531,AP536,AP541,AP546,AP551,AP556,AP561)</f>
        <v>0</v>
      </c>
      <c r="AQ579" s="546">
        <f t="shared" si="76"/>
        <v>0</v>
      </c>
      <c r="AR579" s="546">
        <f t="shared" si="76"/>
        <v>0</v>
      </c>
      <c r="AS579" s="546">
        <f t="shared" si="76"/>
        <v>16</v>
      </c>
    </row>
    <row r="580" spans="1:45" s="445" customFormat="1" hidden="1" x14ac:dyDescent="0.3">
      <c r="A580" s="197" t="s">
        <v>52</v>
      </c>
      <c r="B580" s="546">
        <f t="shared" ref="B580:AO580" si="77">SUM(B292,B297,B302,B307,B312,B317,B322,B327,B332,B337,B342,B347,B352,B362,B367,B372,B377,B382,B387,B392,B397,B402,B407,B412,B417,B422,B432,B437,B442,B447,B452,B457,B462,B467,B472,B477,B482,B487,B492,B502,B507,B512,B517,B522,B527,B532,B537,B542,B547,B552,B557,B562)</f>
        <v>0</v>
      </c>
      <c r="C580" s="546">
        <f t="shared" si="77"/>
        <v>2</v>
      </c>
      <c r="D580" s="546">
        <f t="shared" si="77"/>
        <v>0</v>
      </c>
      <c r="E580" s="546">
        <f t="shared" si="77"/>
        <v>8</v>
      </c>
      <c r="F580" s="546">
        <f t="shared" si="77"/>
        <v>0</v>
      </c>
      <c r="G580" s="546">
        <f t="shared" si="77"/>
        <v>4</v>
      </c>
      <c r="H580" s="546">
        <f t="shared" si="77"/>
        <v>2</v>
      </c>
      <c r="I580" s="547">
        <f t="shared" si="77"/>
        <v>0</v>
      </c>
      <c r="J580" s="546">
        <f t="shared" si="77"/>
        <v>0</v>
      </c>
      <c r="K580" s="546">
        <f t="shared" si="77"/>
        <v>0</v>
      </c>
      <c r="L580" s="546">
        <f t="shared" si="77"/>
        <v>0.25</v>
      </c>
      <c r="M580" s="546">
        <f t="shared" si="77"/>
        <v>16</v>
      </c>
      <c r="N580" s="546">
        <f t="shared" si="77"/>
        <v>8</v>
      </c>
      <c r="O580" s="546">
        <f t="shared" si="77"/>
        <v>0</v>
      </c>
      <c r="P580" s="546">
        <f t="shared" si="77"/>
        <v>0</v>
      </c>
      <c r="Q580" s="547">
        <f t="shared" si="77"/>
        <v>0</v>
      </c>
      <c r="R580" s="546">
        <f t="shared" si="74"/>
        <v>0</v>
      </c>
      <c r="S580" s="546">
        <f t="shared" si="74"/>
        <v>0</v>
      </c>
      <c r="T580" s="546">
        <f t="shared" si="74"/>
        <v>0</v>
      </c>
      <c r="U580" s="547">
        <f t="shared" si="74"/>
        <v>0</v>
      </c>
      <c r="V580" s="546">
        <f t="shared" si="77"/>
        <v>8</v>
      </c>
      <c r="W580" s="546">
        <f t="shared" si="77"/>
        <v>6.5</v>
      </c>
      <c r="X580" s="546">
        <f t="shared" si="77"/>
        <v>0</v>
      </c>
      <c r="Y580" s="546">
        <f t="shared" si="77"/>
        <v>8</v>
      </c>
      <c r="Z580" s="548">
        <f t="shared" si="75"/>
        <v>0</v>
      </c>
      <c r="AA580" s="549">
        <f t="shared" si="75"/>
        <v>0</v>
      </c>
      <c r="AB580" s="720">
        <f t="shared" si="75"/>
        <v>0</v>
      </c>
      <c r="AC580" s="548">
        <f t="shared" si="75"/>
        <v>8</v>
      </c>
      <c r="AD580" s="548">
        <f t="shared" si="77"/>
        <v>0</v>
      </c>
      <c r="AE580" s="548">
        <f t="shared" si="77"/>
        <v>0</v>
      </c>
      <c r="AF580" s="549">
        <f t="shared" si="77"/>
        <v>0</v>
      </c>
      <c r="AG580" s="548">
        <f t="shared" si="77"/>
        <v>8</v>
      </c>
      <c r="AH580" s="548">
        <f t="shared" si="77"/>
        <v>0</v>
      </c>
      <c r="AI580" s="549">
        <f t="shared" si="77"/>
        <v>0</v>
      </c>
      <c r="AJ580" s="548">
        <f t="shared" si="77"/>
        <v>0</v>
      </c>
      <c r="AK580" s="548">
        <f t="shared" si="77"/>
        <v>0</v>
      </c>
      <c r="AL580" s="548">
        <f t="shared" si="77"/>
        <v>0</v>
      </c>
      <c r="AM580" s="549">
        <f t="shared" si="77"/>
        <v>0</v>
      </c>
      <c r="AN580" s="548">
        <f t="shared" si="77"/>
        <v>0</v>
      </c>
      <c r="AO580" s="548">
        <f t="shared" si="77"/>
        <v>0</v>
      </c>
      <c r="AP580" s="546">
        <f t="shared" si="76"/>
        <v>0</v>
      </c>
      <c r="AQ580" s="546">
        <f t="shared" si="76"/>
        <v>3</v>
      </c>
      <c r="AR580" s="546">
        <f t="shared" si="76"/>
        <v>0</v>
      </c>
      <c r="AS580" s="546">
        <f t="shared" si="76"/>
        <v>8</v>
      </c>
    </row>
    <row r="581" spans="1:45" s="445" customFormat="1" hidden="1" x14ac:dyDescent="0.3">
      <c r="A581" s="197" t="s">
        <v>53</v>
      </c>
      <c r="B581" s="546">
        <f t="shared" ref="B581:AO581" si="78">SUM(B293,B298,B303,B308,B313,B318,B323,B328,B333,B338,B343,B348,B353,B363,B368,B373,B378,B383,B388,B393,B398,B403,B408,B413,B418,B423,B433,B438,B443,B448,B453,B458,B463,B468,B473,B478,B483,B488,B493,B503,B508,B513,B518,B523,B528,B533,B538,B543,B548,B553,B558,B563)</f>
        <v>0</v>
      </c>
      <c r="C581" s="546">
        <f t="shared" si="78"/>
        <v>5.5</v>
      </c>
      <c r="D581" s="546">
        <f t="shared" si="78"/>
        <v>0</v>
      </c>
      <c r="E581" s="546">
        <f t="shared" si="78"/>
        <v>8</v>
      </c>
      <c r="F581" s="546">
        <f t="shared" si="78"/>
        <v>8</v>
      </c>
      <c r="G581" s="546">
        <f t="shared" si="78"/>
        <v>0</v>
      </c>
      <c r="H581" s="546">
        <f t="shared" si="78"/>
        <v>0.25</v>
      </c>
      <c r="I581" s="547">
        <f t="shared" si="78"/>
        <v>0</v>
      </c>
      <c r="J581" s="546">
        <f t="shared" si="78"/>
        <v>0</v>
      </c>
      <c r="K581" s="546">
        <f t="shared" si="78"/>
        <v>0</v>
      </c>
      <c r="L581" s="546">
        <f t="shared" si="78"/>
        <v>0.25</v>
      </c>
      <c r="M581" s="546">
        <f t="shared" si="78"/>
        <v>8</v>
      </c>
      <c r="N581" s="546">
        <f t="shared" si="78"/>
        <v>16</v>
      </c>
      <c r="O581" s="546">
        <f t="shared" si="78"/>
        <v>0</v>
      </c>
      <c r="P581" s="546">
        <f t="shared" si="78"/>
        <v>0</v>
      </c>
      <c r="Q581" s="547">
        <f t="shared" si="78"/>
        <v>0</v>
      </c>
      <c r="R581" s="546">
        <f t="shared" si="74"/>
        <v>0</v>
      </c>
      <c r="S581" s="546">
        <f t="shared" si="74"/>
        <v>0</v>
      </c>
      <c r="T581" s="546">
        <f t="shared" si="74"/>
        <v>0</v>
      </c>
      <c r="U581" s="547">
        <f t="shared" si="74"/>
        <v>0</v>
      </c>
      <c r="V581" s="546">
        <f t="shared" si="78"/>
        <v>0</v>
      </c>
      <c r="W581" s="546">
        <f t="shared" si="78"/>
        <v>0</v>
      </c>
      <c r="X581" s="546">
        <f t="shared" si="78"/>
        <v>0.25</v>
      </c>
      <c r="Y581" s="546">
        <f t="shared" si="78"/>
        <v>8</v>
      </c>
      <c r="Z581" s="548">
        <f t="shared" si="75"/>
        <v>0</v>
      </c>
      <c r="AA581" s="549">
        <f t="shared" si="75"/>
        <v>0</v>
      </c>
      <c r="AB581" s="720">
        <f t="shared" si="75"/>
        <v>0</v>
      </c>
      <c r="AC581" s="548">
        <f t="shared" si="75"/>
        <v>8</v>
      </c>
      <c r="AD581" s="548">
        <f t="shared" si="78"/>
        <v>0</v>
      </c>
      <c r="AE581" s="548">
        <f t="shared" si="78"/>
        <v>0</v>
      </c>
      <c r="AF581" s="549">
        <f t="shared" si="78"/>
        <v>0</v>
      </c>
      <c r="AG581" s="548">
        <f t="shared" si="78"/>
        <v>4</v>
      </c>
      <c r="AH581" s="548">
        <f t="shared" si="78"/>
        <v>0</v>
      </c>
      <c r="AI581" s="549">
        <f t="shared" si="78"/>
        <v>0</v>
      </c>
      <c r="AJ581" s="548">
        <f t="shared" si="78"/>
        <v>0</v>
      </c>
      <c r="AK581" s="548">
        <f t="shared" si="78"/>
        <v>0</v>
      </c>
      <c r="AL581" s="548">
        <f t="shared" si="78"/>
        <v>0</v>
      </c>
      <c r="AM581" s="549">
        <f t="shared" si="78"/>
        <v>0</v>
      </c>
      <c r="AN581" s="548">
        <f t="shared" si="78"/>
        <v>0</v>
      </c>
      <c r="AO581" s="548">
        <f t="shared" si="78"/>
        <v>0</v>
      </c>
      <c r="AP581" s="546">
        <f t="shared" si="76"/>
        <v>0</v>
      </c>
      <c r="AQ581" s="546">
        <f t="shared" si="76"/>
        <v>0</v>
      </c>
      <c r="AR581" s="546">
        <f t="shared" si="76"/>
        <v>1</v>
      </c>
      <c r="AS581" s="546">
        <f t="shared" si="76"/>
        <v>8</v>
      </c>
    </row>
    <row r="582" spans="1:45" s="445" customFormat="1" hidden="1" x14ac:dyDescent="0.3">
      <c r="A582" s="197" t="s">
        <v>54</v>
      </c>
      <c r="B582" s="546">
        <f t="shared" ref="B582:AO582" si="79">SUM(B294,B299,B304,B309,B314,B319,B324,B329,B334,B339,B344,B349,B354,B364,B369,B374,B379,B384,B389,B394,B399,B404,B409,B414,B419,B424,B434,B439,B444,B449,B454,B459,B464,B469,B474,B479,B484,B489,B494,B504,B509,B514,B519,B524,B529,B534,B539,B544,B549,B554,B559,B564)</f>
        <v>0</v>
      </c>
      <c r="C582" s="546">
        <f t="shared" si="79"/>
        <v>4</v>
      </c>
      <c r="D582" s="546">
        <f t="shared" si="79"/>
        <v>0</v>
      </c>
      <c r="E582" s="546">
        <f t="shared" si="79"/>
        <v>8</v>
      </c>
      <c r="F582" s="546">
        <f t="shared" si="79"/>
        <v>8</v>
      </c>
      <c r="G582" s="546">
        <f t="shared" si="79"/>
        <v>0</v>
      </c>
      <c r="H582" s="546">
        <f t="shared" si="79"/>
        <v>0</v>
      </c>
      <c r="I582" s="547">
        <f t="shared" si="79"/>
        <v>0</v>
      </c>
      <c r="J582" s="546">
        <f t="shared" si="79"/>
        <v>0</v>
      </c>
      <c r="K582" s="546">
        <f t="shared" si="79"/>
        <v>2.5</v>
      </c>
      <c r="L582" s="546">
        <f t="shared" si="79"/>
        <v>0</v>
      </c>
      <c r="M582" s="546">
        <f t="shared" si="79"/>
        <v>16</v>
      </c>
      <c r="N582" s="546">
        <f t="shared" si="79"/>
        <v>0</v>
      </c>
      <c r="O582" s="546">
        <f t="shared" si="79"/>
        <v>0</v>
      </c>
      <c r="P582" s="546">
        <f t="shared" si="79"/>
        <v>0</v>
      </c>
      <c r="Q582" s="547">
        <f t="shared" si="79"/>
        <v>0</v>
      </c>
      <c r="R582" s="546">
        <f t="shared" si="74"/>
        <v>0</v>
      </c>
      <c r="S582" s="546">
        <f t="shared" si="74"/>
        <v>0</v>
      </c>
      <c r="T582" s="546">
        <f t="shared" si="74"/>
        <v>0</v>
      </c>
      <c r="U582" s="547">
        <f t="shared" si="74"/>
        <v>0</v>
      </c>
      <c r="V582" s="546">
        <f t="shared" si="79"/>
        <v>0</v>
      </c>
      <c r="W582" s="546">
        <f t="shared" si="79"/>
        <v>0</v>
      </c>
      <c r="X582" s="546">
        <f t="shared" si="79"/>
        <v>0</v>
      </c>
      <c r="Y582" s="546">
        <f t="shared" si="79"/>
        <v>20</v>
      </c>
      <c r="Z582" s="548">
        <f t="shared" si="75"/>
        <v>0</v>
      </c>
      <c r="AA582" s="549">
        <f t="shared" si="75"/>
        <v>6</v>
      </c>
      <c r="AB582" s="720">
        <f t="shared" si="75"/>
        <v>0</v>
      </c>
      <c r="AC582" s="548">
        <f t="shared" si="75"/>
        <v>16</v>
      </c>
      <c r="AD582" s="548">
        <f t="shared" si="79"/>
        <v>0</v>
      </c>
      <c r="AE582" s="548">
        <f t="shared" si="79"/>
        <v>0</v>
      </c>
      <c r="AF582" s="549">
        <f t="shared" si="79"/>
        <v>0</v>
      </c>
      <c r="AG582" s="548">
        <f t="shared" si="79"/>
        <v>8</v>
      </c>
      <c r="AH582" s="548">
        <f t="shared" si="79"/>
        <v>0</v>
      </c>
      <c r="AI582" s="549">
        <f t="shared" si="79"/>
        <v>0</v>
      </c>
      <c r="AJ582" s="548">
        <f t="shared" si="79"/>
        <v>0</v>
      </c>
      <c r="AK582" s="548">
        <f t="shared" si="79"/>
        <v>0</v>
      </c>
      <c r="AL582" s="548">
        <f t="shared" si="79"/>
        <v>0</v>
      </c>
      <c r="AM582" s="549">
        <f t="shared" si="79"/>
        <v>0</v>
      </c>
      <c r="AN582" s="548">
        <f t="shared" si="79"/>
        <v>0</v>
      </c>
      <c r="AO582" s="548">
        <f t="shared" si="79"/>
        <v>0</v>
      </c>
      <c r="AP582" s="546">
        <f t="shared" si="76"/>
        <v>0</v>
      </c>
      <c r="AQ582" s="546">
        <f t="shared" si="76"/>
        <v>0</v>
      </c>
      <c r="AR582" s="546">
        <f t="shared" si="76"/>
        <v>0.5</v>
      </c>
      <c r="AS582" s="546">
        <f t="shared" si="76"/>
        <v>8</v>
      </c>
    </row>
    <row r="583" spans="1:45" s="445" customFormat="1" hidden="1" x14ac:dyDescent="0.3">
      <c r="A583" s="197" t="s">
        <v>55</v>
      </c>
      <c r="B583" s="550">
        <f t="shared" ref="B583:AO583" si="80">SUM(B295,B300,B305,B310,B315,B320,B325,B330,B335,B340,B345,B350,B360,B365,B370,B375,B380,B385,B390,B395,B400,B405,B410,B415,B420,B430,B435,B440,B445,B450,B455,B460,B465,B470,B475,B480,B485,B490,B495,B505,B510,B515,B520,B525,B530,B535,B540,B545,B550,B555,B560,B565)</f>
        <v>16</v>
      </c>
      <c r="C583" s="550">
        <f t="shared" si="80"/>
        <v>2</v>
      </c>
      <c r="D583" s="550">
        <f t="shared" si="80"/>
        <v>0</v>
      </c>
      <c r="E583" s="550">
        <f t="shared" si="80"/>
        <v>8</v>
      </c>
      <c r="F583" s="550">
        <f t="shared" si="80"/>
        <v>16</v>
      </c>
      <c r="G583" s="550">
        <f t="shared" si="80"/>
        <v>0</v>
      </c>
      <c r="H583" s="550">
        <f t="shared" si="80"/>
        <v>0</v>
      </c>
      <c r="I583" s="551">
        <f t="shared" si="80"/>
        <v>32</v>
      </c>
      <c r="J583" s="550">
        <f t="shared" si="80"/>
        <v>0</v>
      </c>
      <c r="K583" s="550">
        <f t="shared" si="80"/>
        <v>0</v>
      </c>
      <c r="L583" s="550">
        <f t="shared" si="80"/>
        <v>0</v>
      </c>
      <c r="M583" s="550">
        <f t="shared" si="80"/>
        <v>16</v>
      </c>
      <c r="N583" s="550">
        <f t="shared" si="80"/>
        <v>0</v>
      </c>
      <c r="O583" s="550">
        <f t="shared" si="80"/>
        <v>3</v>
      </c>
      <c r="P583" s="550">
        <f t="shared" si="80"/>
        <v>0</v>
      </c>
      <c r="Q583" s="551">
        <f t="shared" si="80"/>
        <v>8</v>
      </c>
      <c r="R583" s="550">
        <f>SUM(R295,R300,R305,R310,R315,R320,R325,R330,R335,R340,R345,R350,R360,R365,R370,R375,R380,R385,R390,R395,R400,R405,R410,R415,R420,R430,R435,R440,R445,R450,R455,R460,R465,R470,R475,R480,R485,R490,R495,R505,R510,R515,R520,R525,R530,R535,R540,R545,R550,R555,R560,R565)</f>
        <v>0</v>
      </c>
      <c r="S583" s="550">
        <f>SUM(S295,S300,S305,S310,S315,S320,S325,S330,S335,S340,S345,S350,S360,S365,S370,S375,S380,S385,S390,S395,S400,S405,S410,S415,S420,S430,S435,S440,S445,S450,S455,S460,S465,S470,S475,S480,S485,S490,S495,S505,S510,S515,S520,S525,S530,S535,S540,S545,S550,S555,S560,S565)</f>
        <v>3</v>
      </c>
      <c r="T583" s="550">
        <f>SUM(T295,T300,T305,T310,T315,T320,T325,T330,T335,T340,T345,T350,T360,T365,T370,T375,T380,T385,T390,T395,T400,T405,T410,T415,T420,T430,T435,T440,T445,T450,T455,T460,T465,T470,T475,T480,T485,T490,T495,T505,T510,T515,T520,T525,T530,T535,T540,T545,T550,T555,T560,T565)</f>
        <v>0</v>
      </c>
      <c r="U583" s="551">
        <f>SUM(U295,U300,U305,U310,U315,U320,U325,U330,U335,U340,U345,U350,U360,U365,U370,U375,U380,U385,U390,U395,U400,U405,U410,U415,U420,U430,U435,U440,U445,U450,U455,U460,U465,U470,U475,U480,U485,U490,U495,U505,U510,U515,U520,U525,U530,U535,U540,U545,U550,U555,U560,U565)</f>
        <v>0</v>
      </c>
      <c r="V583" s="550">
        <f t="shared" si="80"/>
        <v>0</v>
      </c>
      <c r="W583" s="550">
        <f t="shared" si="80"/>
        <v>4</v>
      </c>
      <c r="X583" s="550">
        <f t="shared" si="80"/>
        <v>4</v>
      </c>
      <c r="Y583" s="567">
        <f t="shared" si="80"/>
        <v>24</v>
      </c>
      <c r="Z583" s="548">
        <f>SUM(Z295,Z300,Z305,Z310,Z315,Z320,Z325,Z330,Z335,Z340,Z345,Z350,Z360,Z365,Z370,Z375,Z380,Z385,Z390,Z395,Z400,Z405,Z410,Z415,Z420,Z430,Z435,Z440,Z445,Z450,Z455,Z460,Z465,Z470,Z475,Z480,Z485,Z490,Z495,Z505,Z510,Z515,Z520,Z525,Z530,Z535,Z540,Z545,Z550,Z555,Z560,Z565)</f>
        <v>0</v>
      </c>
      <c r="AA583" s="549">
        <f>SUM(AA295,AA300,AA305,AA310,AA315,AA320,AA325,AA330,AA335,AA340,AA345,AA350,AA360,AA365,AA370,AA375,AA380,AA385,AA390,AA395,AA400,AA405,AA410,AA415,AA420,AA430,AA435,AA440,AA445,AA450,AA455,AA460,AA465,AA470,AA475,AA480,AA485,AA490,AA495,AA505,AA510,AA515,AA520,AA525,AA530,AA535,AA540,AA545,AA550,AA555,AA560,AA565)</f>
        <v>0</v>
      </c>
      <c r="AB583" s="720">
        <f>SUM(AB295,AB300,AB305,AB310,AB315,AB320,AB325,AB330,AB335,AB340,AB345,AB350,AB360,AB365,AB370,AB375,AB380,AB385,AB390,AB395,AB400,AB405,AB410,AB415,AB420,AB430,AB435,AB440,AB445,AB450,AB455,AB460,AB465,AB470,AB475,AB480,AB485,AB490,AB495,AB505,AB510,AB515,AB520,AB525,AB530,AB535,AB540,AB545,AB550,AB555,AB560,AB565)</f>
        <v>0</v>
      </c>
      <c r="AC583" s="708">
        <f>SUM(AC295,AC300,AC305,AC310,AC315,AC320,AC325,AC330,AC335,AC340,AC345,AC350,AC360,AC365,AC370,AC375,AC380,AC385,AC390,AC395,AC400,AC405,AC410,AC415,AC420,AC430,AC435,AC440,AC445,AC450,AC455,AC460,AC465,AC470,AC475,AC480,AC485,AC490,AC495,AC505,AC510,AC515,AC520,AC525,AC530,AC535,AC540,AC545,AC550,AC555,AC560,AC565)</f>
        <v>8</v>
      </c>
      <c r="AD583" s="548">
        <f t="shared" si="80"/>
        <v>0</v>
      </c>
      <c r="AE583" s="548">
        <f t="shared" si="80"/>
        <v>0</v>
      </c>
      <c r="AF583" s="549">
        <f t="shared" si="80"/>
        <v>0</v>
      </c>
      <c r="AG583" s="548">
        <f t="shared" si="80"/>
        <v>8</v>
      </c>
      <c r="AH583" s="548">
        <f t="shared" si="80"/>
        <v>0</v>
      </c>
      <c r="AI583" s="549">
        <f t="shared" si="80"/>
        <v>0</v>
      </c>
      <c r="AJ583" s="548">
        <f t="shared" si="80"/>
        <v>0</v>
      </c>
      <c r="AK583" s="548">
        <f t="shared" si="80"/>
        <v>0</v>
      </c>
      <c r="AL583" s="548">
        <f t="shared" si="80"/>
        <v>0</v>
      </c>
      <c r="AM583" s="549">
        <f t="shared" si="80"/>
        <v>0</v>
      </c>
      <c r="AN583" s="548">
        <f t="shared" si="80"/>
        <v>0</v>
      </c>
      <c r="AO583" s="548">
        <f t="shared" si="80"/>
        <v>0</v>
      </c>
      <c r="AP583" s="550">
        <f>SUM(AP295,AP300,AP305,AP310,AP315,AP320,AP325,AP330,AP335,AP340,AP345,AP350,AP360,AP365,AP370,AP375,AP380,AP385,AP390,AP395,AP400,AP405,AP410,AP415,AP420,AP430,AP435,AP440,AP445,AP450,AP455,AP460,AP465,AP470,AP475,AP480,AP485,AP490,AP495,AP505,AP510,AP515,AP520,AP525,AP530,AP535,AP540,AP545,AP550,AP555,AP560,AP565)</f>
        <v>32</v>
      </c>
      <c r="AQ583" s="550">
        <f>SUM(AQ295,AQ300,AQ305,AQ310,AQ315,AQ320,AQ325,AQ330,AQ335,AQ340,AQ345,AQ350,AQ360,AQ365,AQ370,AQ375,AQ380,AQ385,AQ390,AQ395,AQ400,AQ405,AQ410,AQ415,AQ420,AQ430,AQ435,AQ440,AQ445,AQ450,AQ455,AQ460,AQ465,AQ470,AQ475,AQ480,AQ485,AQ490,AQ495,AQ505,AQ510,AQ515,AQ520,AQ525,AQ530,AQ535,AQ540,AQ545,AQ550,AQ555,AQ560,AQ565)</f>
        <v>0</v>
      </c>
      <c r="AR583" s="550">
        <f>SUM(AR295,AR300,AR305,AR310,AR315,AR320,AR325,AR330,AR335,AR340,AR345,AR350,AR360,AR365,AR370,AR375,AR380,AR385,AR390,AR395,AR400,AR405,AR410,AR415,AR420,AR430,AR435,AR440,AR445,AR450,AR455,AR460,AR465,AR470,AR475,AR480,AR485,AR490,AR495,AR505,AR510,AR515,AR520,AR525,AR530,AR535,AR540,AR545,AR550,AR555,AR560,AR565)</f>
        <v>0</v>
      </c>
      <c r="AS583" s="550">
        <f>SUM(AS295,AS300,AS305,AS310,AS315,AS320,AS325,AS330,AS335,AS340,AS345,AS350,AS360,AS365,AS370,AS375,AS380,AS385,AS390,AS395,AS400,AS405,AS410,AS415,AS420,AS430,AS435,AS440,AS445,AS450,AS455,AS460,AS465,AS470,AS475,AS480,AS485,AS490,AS495,AS505,AS510,AS515,AS520,AS525,AS530,AS535,AS540,AS545,AS550,AS555,AS560,AS565)</f>
        <v>12</v>
      </c>
    </row>
    <row r="584" spans="1:45" s="445" customFormat="1" ht="13.5" hidden="1" thickBot="1" x14ac:dyDescent="0.35">
      <c r="A584" s="552" t="s">
        <v>140</v>
      </c>
      <c r="B584" s="568">
        <f t="shared" ref="B584:AO584" si="81">SUM(B579:B583)</f>
        <v>24</v>
      </c>
      <c r="C584" s="568">
        <f t="shared" si="81"/>
        <v>35</v>
      </c>
      <c r="D584" s="568">
        <f t="shared" si="81"/>
        <v>0</v>
      </c>
      <c r="E584" s="568">
        <f t="shared" si="81"/>
        <v>44</v>
      </c>
      <c r="F584" s="568">
        <f t="shared" si="81"/>
        <v>40</v>
      </c>
      <c r="G584" s="568">
        <f t="shared" si="81"/>
        <v>4</v>
      </c>
      <c r="H584" s="568">
        <f t="shared" si="81"/>
        <v>4.25</v>
      </c>
      <c r="I584" s="568">
        <f t="shared" si="81"/>
        <v>40</v>
      </c>
      <c r="J584" s="568">
        <f t="shared" si="81"/>
        <v>0</v>
      </c>
      <c r="K584" s="568">
        <f t="shared" si="81"/>
        <v>2.5</v>
      </c>
      <c r="L584" s="568">
        <f t="shared" si="81"/>
        <v>0.5</v>
      </c>
      <c r="M584" s="568">
        <f t="shared" si="81"/>
        <v>64</v>
      </c>
      <c r="N584" s="568">
        <f t="shared" si="81"/>
        <v>24</v>
      </c>
      <c r="O584" s="568">
        <f t="shared" si="81"/>
        <v>6.5</v>
      </c>
      <c r="P584" s="568">
        <f t="shared" si="81"/>
        <v>0</v>
      </c>
      <c r="Q584" s="568">
        <f t="shared" si="81"/>
        <v>8</v>
      </c>
      <c r="R584" s="568">
        <f>SUM(R579:R583)</f>
        <v>0</v>
      </c>
      <c r="S584" s="568">
        <f>SUM(S579:S583)</f>
        <v>3</v>
      </c>
      <c r="T584" s="568">
        <f>SUM(T579:T583)</f>
        <v>0</v>
      </c>
      <c r="U584" s="568">
        <f>SUM(U579:U583)</f>
        <v>0</v>
      </c>
      <c r="V584" s="568">
        <f t="shared" si="81"/>
        <v>8</v>
      </c>
      <c r="W584" s="568">
        <f t="shared" si="81"/>
        <v>19.5</v>
      </c>
      <c r="X584" s="568">
        <f t="shared" si="81"/>
        <v>4.75</v>
      </c>
      <c r="Y584" s="568">
        <f t="shared" si="81"/>
        <v>72</v>
      </c>
      <c r="Z584" s="568">
        <f>SUM(Z579:Z583)</f>
        <v>0</v>
      </c>
      <c r="AA584" s="568">
        <f>SUM(AA579:AA583)</f>
        <v>6</v>
      </c>
      <c r="AB584" s="729">
        <f>SUM(AB579:AB583)</f>
        <v>1.5</v>
      </c>
      <c r="AC584" s="748">
        <f>SUM(AC579:AC583)</f>
        <v>48</v>
      </c>
      <c r="AD584" s="568">
        <f t="shared" si="81"/>
        <v>0</v>
      </c>
      <c r="AE584" s="568">
        <f t="shared" si="81"/>
        <v>0</v>
      </c>
      <c r="AF584" s="568">
        <f t="shared" si="81"/>
        <v>0</v>
      </c>
      <c r="AG584" s="568">
        <f t="shared" si="81"/>
        <v>36</v>
      </c>
      <c r="AH584" s="568">
        <f t="shared" si="81"/>
        <v>0</v>
      </c>
      <c r="AI584" s="568">
        <f t="shared" si="81"/>
        <v>0</v>
      </c>
      <c r="AJ584" s="568">
        <f t="shared" si="81"/>
        <v>0</v>
      </c>
      <c r="AK584" s="568">
        <f t="shared" si="81"/>
        <v>0</v>
      </c>
      <c r="AL584" s="568">
        <f t="shared" si="81"/>
        <v>0</v>
      </c>
      <c r="AM584" s="568">
        <f t="shared" si="81"/>
        <v>0</v>
      </c>
      <c r="AN584" s="568">
        <f t="shared" si="81"/>
        <v>0</v>
      </c>
      <c r="AO584" s="568">
        <f t="shared" si="81"/>
        <v>0</v>
      </c>
      <c r="AP584" s="568">
        <f>SUM(AP579:AP583)</f>
        <v>32</v>
      </c>
      <c r="AQ584" s="568">
        <f>SUM(AQ579:AQ583)</f>
        <v>3</v>
      </c>
      <c r="AR584" s="568">
        <f>SUM(AR579:AR583)</f>
        <v>1.5</v>
      </c>
      <c r="AS584" s="568">
        <f>SUM(AS579:AS583)</f>
        <v>52</v>
      </c>
    </row>
    <row r="585" spans="1:45" s="445" customFormat="1" ht="13.5" hidden="1" thickTop="1" x14ac:dyDescent="0.3">
      <c r="A585" s="196"/>
      <c r="B585" s="459"/>
      <c r="C585" s="459"/>
      <c r="D585" s="459"/>
      <c r="E585" s="459"/>
      <c r="F585" s="459"/>
      <c r="G585" s="459"/>
      <c r="H585" s="459"/>
      <c r="I585" s="373"/>
      <c r="J585" s="459"/>
      <c r="K585" s="459"/>
      <c r="L585" s="459"/>
      <c r="M585" s="459"/>
      <c r="N585" s="459"/>
      <c r="O585" s="459"/>
      <c r="P585" s="459"/>
      <c r="Q585" s="373"/>
      <c r="R585" s="459"/>
      <c r="S585" s="459"/>
      <c r="T585" s="459"/>
      <c r="U585" s="373"/>
      <c r="V585" s="459"/>
      <c r="W585" s="459"/>
      <c r="X585" s="459"/>
      <c r="Y585" s="459"/>
      <c r="AB585" s="723"/>
      <c r="AC585" s="410"/>
      <c r="AD585" s="410"/>
      <c r="AE585" s="410"/>
      <c r="AF585" s="410"/>
      <c r="AG585" s="410"/>
      <c r="AH585" s="410"/>
      <c r="AI585" s="410"/>
      <c r="AJ585" s="410"/>
      <c r="AK585" s="410"/>
      <c r="AP585" s="459"/>
      <c r="AQ585" s="459"/>
      <c r="AR585" s="459"/>
      <c r="AS585" s="459"/>
    </row>
    <row r="586" spans="1:45" s="445" customFormat="1" hidden="1" x14ac:dyDescent="0.3">
      <c r="A586" s="196"/>
      <c r="B586" s="459"/>
      <c r="C586" s="459"/>
      <c r="D586" s="459"/>
      <c r="E586" s="459"/>
      <c r="F586" s="459"/>
      <c r="G586" s="459"/>
      <c r="H586" s="459"/>
      <c r="I586" s="373"/>
      <c r="J586" s="459"/>
      <c r="K586" s="459"/>
      <c r="L586" s="459"/>
      <c r="M586" s="459"/>
      <c r="N586" s="459"/>
      <c r="O586" s="459"/>
      <c r="P586" s="459"/>
      <c r="Q586" s="373"/>
      <c r="R586" s="459"/>
      <c r="S586" s="459"/>
      <c r="T586" s="459"/>
      <c r="U586" s="373"/>
      <c r="V586" s="459"/>
      <c r="W586" s="459"/>
      <c r="X586" s="459"/>
      <c r="Y586" s="459"/>
      <c r="AB586" s="723"/>
      <c r="AC586" s="410"/>
      <c r="AD586" s="410"/>
      <c r="AE586" s="410"/>
      <c r="AF586" s="410"/>
      <c r="AG586" s="410"/>
      <c r="AH586" s="410"/>
      <c r="AI586" s="410"/>
      <c r="AJ586" s="410"/>
      <c r="AK586" s="410"/>
      <c r="AP586" s="459"/>
      <c r="AQ586" s="459"/>
      <c r="AR586" s="459"/>
      <c r="AS586" s="459"/>
    </row>
    <row r="587" spans="1:45" s="445" customFormat="1" ht="13.5" hidden="1" thickBot="1" x14ac:dyDescent="0.35">
      <c r="A587" s="682"/>
      <c r="B587" s="223"/>
      <c r="C587" s="223"/>
      <c r="D587" s="223"/>
      <c r="E587" s="223"/>
      <c r="F587" s="227"/>
      <c r="G587" s="227"/>
      <c r="H587" s="227"/>
      <c r="I587" s="857"/>
      <c r="J587" s="498"/>
      <c r="K587" s="498"/>
      <c r="L587" s="498"/>
      <c r="M587" s="498"/>
      <c r="N587" s="215"/>
      <c r="O587" s="215"/>
      <c r="P587" s="215"/>
      <c r="Q587" s="797"/>
      <c r="R587" s="217"/>
      <c r="S587" s="217"/>
      <c r="T587" s="217"/>
      <c r="U587" s="805"/>
      <c r="V587" s="884"/>
      <c r="W587" s="884"/>
      <c r="X587" s="884"/>
      <c r="Y587" s="884"/>
      <c r="Z587" s="863"/>
      <c r="AA587" s="863"/>
      <c r="AB587" s="864"/>
      <c r="AC587" s="865"/>
      <c r="AD587" s="878"/>
      <c r="AE587" s="878"/>
      <c r="AF587" s="878"/>
      <c r="AG587" s="878"/>
      <c r="AH587" s="878"/>
      <c r="AI587" s="878"/>
      <c r="AJ587" s="878"/>
      <c r="AK587" s="878"/>
      <c r="AL587" s="879"/>
      <c r="AM587" s="879"/>
      <c r="AN587" s="879"/>
      <c r="AO587" s="879"/>
      <c r="AP587" s="683"/>
      <c r="AQ587" s="683"/>
      <c r="AR587" s="683"/>
      <c r="AS587" s="683"/>
    </row>
    <row r="588" spans="1:45" s="445" customFormat="1" hidden="1" x14ac:dyDescent="0.3">
      <c r="A588" s="196">
        <v>42737</v>
      </c>
      <c r="B588" s="419"/>
      <c r="C588" s="419"/>
      <c r="D588" s="419"/>
      <c r="E588" s="419"/>
      <c r="F588" s="211"/>
      <c r="G588" s="212"/>
      <c r="H588" s="212"/>
      <c r="I588" s="922"/>
      <c r="J588" s="786"/>
      <c r="K588" s="786"/>
      <c r="L588" s="786"/>
      <c r="M588" s="786"/>
      <c r="N588" s="795"/>
      <c r="O588" s="795"/>
      <c r="P588" s="795"/>
      <c r="Q588" s="796"/>
      <c r="R588" s="201"/>
      <c r="S588" s="806"/>
      <c r="T588" s="806"/>
      <c r="U588" s="908"/>
      <c r="V588" s="885"/>
      <c r="W588" s="885"/>
      <c r="X588" s="885"/>
      <c r="Y588" s="885"/>
      <c r="Z588" s="942"/>
      <c r="AA588" s="866"/>
      <c r="AB588" s="867"/>
      <c r="AC588" s="943"/>
      <c r="AD588" s="505"/>
      <c r="AE588" s="505"/>
      <c r="AF588" s="505"/>
      <c r="AG588" s="505"/>
      <c r="AH588" s="505"/>
      <c r="AI588" s="505"/>
      <c r="AJ588" s="505"/>
      <c r="AK588" s="505"/>
      <c r="AL588" s="505"/>
      <c r="AM588" s="505"/>
      <c r="AN588" s="505"/>
      <c r="AO588" s="505"/>
      <c r="AP588" s="459"/>
      <c r="AQ588" s="459"/>
      <c r="AR588" s="459"/>
      <c r="AS588" s="459"/>
    </row>
    <row r="589" spans="1:45" s="445" customFormat="1" hidden="1" x14ac:dyDescent="0.3">
      <c r="A589" s="196">
        <f>A588+1</f>
        <v>42738</v>
      </c>
      <c r="B589" s="419"/>
      <c r="C589" s="419"/>
      <c r="D589" s="419"/>
      <c r="E589" s="419"/>
      <c r="F589" s="923"/>
      <c r="G589" s="860"/>
      <c r="H589" s="860"/>
      <c r="I589" s="924"/>
      <c r="J589" s="786"/>
      <c r="K589" s="786"/>
      <c r="L589" s="786"/>
      <c r="M589" s="786"/>
      <c r="N589" s="795"/>
      <c r="O589" s="795"/>
      <c r="P589" s="795"/>
      <c r="Q589" s="796"/>
      <c r="R589" s="900"/>
      <c r="S589" s="806"/>
      <c r="T589" s="806"/>
      <c r="U589" s="909"/>
      <c r="V589" s="885"/>
      <c r="W589" s="885"/>
      <c r="X589" s="885"/>
      <c r="Y589" s="885"/>
      <c r="Z589" s="944"/>
      <c r="AA589" s="895"/>
      <c r="AB589" s="875"/>
      <c r="AC589" s="945"/>
      <c r="AD589" s="505"/>
      <c r="AE589" s="505"/>
      <c r="AF589" s="505"/>
      <c r="AG589" s="505"/>
      <c r="AH589" s="505"/>
      <c r="AI589" s="505"/>
      <c r="AJ589" s="505"/>
      <c r="AK589" s="505"/>
      <c r="AL589" s="505"/>
      <c r="AM589" s="505"/>
      <c r="AN589" s="505"/>
      <c r="AO589" s="505"/>
      <c r="AP589" s="459"/>
      <c r="AQ589" s="459"/>
      <c r="AR589" s="459"/>
      <c r="AS589" s="459"/>
    </row>
    <row r="590" spans="1:45" s="445" customFormat="1" hidden="1" x14ac:dyDescent="0.3">
      <c r="A590" s="196">
        <f t="shared" ref="A590:A651" si="82">A589+1</f>
        <v>42739</v>
      </c>
      <c r="B590" s="419"/>
      <c r="C590" s="419"/>
      <c r="D590" s="419"/>
      <c r="E590" s="419"/>
      <c r="F590" s="923"/>
      <c r="G590" s="860"/>
      <c r="H590" s="860"/>
      <c r="I590" s="924"/>
      <c r="J590" s="786"/>
      <c r="K590" s="786"/>
      <c r="L590" s="786"/>
      <c r="M590" s="786"/>
      <c r="N590" s="795"/>
      <c r="O590" s="795"/>
      <c r="P590" s="795"/>
      <c r="Q590" s="796"/>
      <c r="R590" s="900"/>
      <c r="S590" s="806"/>
      <c r="T590" s="806"/>
      <c r="U590" s="909"/>
      <c r="V590" s="885"/>
      <c r="W590" s="885"/>
      <c r="X590" s="885"/>
      <c r="Y590" s="885"/>
      <c r="Z590" s="944"/>
      <c r="AA590" s="895"/>
      <c r="AB590" s="875"/>
      <c r="AC590" s="945"/>
      <c r="AD590" s="505"/>
      <c r="AE590" s="505"/>
      <c r="AF590" s="505"/>
      <c r="AG590" s="505"/>
      <c r="AH590" s="505"/>
      <c r="AI590" s="505"/>
      <c r="AJ590" s="505"/>
      <c r="AK590" s="505"/>
      <c r="AL590" s="505"/>
      <c r="AM590" s="505"/>
      <c r="AN590" s="505"/>
      <c r="AO590" s="505"/>
      <c r="AP590" s="459"/>
      <c r="AQ590" s="459"/>
      <c r="AR590" s="459"/>
      <c r="AS590" s="459"/>
    </row>
    <row r="591" spans="1:45" s="445" customFormat="1" hidden="1" x14ac:dyDescent="0.3">
      <c r="A591" s="196">
        <f t="shared" si="82"/>
        <v>42740</v>
      </c>
      <c r="B591" s="419"/>
      <c r="C591" s="419"/>
      <c r="D591" s="419"/>
      <c r="E591" s="419"/>
      <c r="F591" s="923"/>
      <c r="G591" s="860"/>
      <c r="H591" s="860"/>
      <c r="I591" s="924"/>
      <c r="J591" s="786"/>
      <c r="K591" s="786"/>
      <c r="L591" s="786"/>
      <c r="M591" s="786"/>
      <c r="N591" s="795"/>
      <c r="O591" s="795"/>
      <c r="P591" s="795"/>
      <c r="Q591" s="796"/>
      <c r="R591" s="900"/>
      <c r="S591" s="806"/>
      <c r="T591" s="806"/>
      <c r="U591" s="909"/>
      <c r="V591" s="885"/>
      <c r="W591" s="885"/>
      <c r="X591" s="885"/>
      <c r="Y591" s="885"/>
      <c r="Z591" s="944"/>
      <c r="AA591" s="895"/>
      <c r="AB591" s="875"/>
      <c r="AC591" s="945"/>
      <c r="AD591" s="505"/>
      <c r="AE591" s="505"/>
      <c r="AF591" s="505"/>
      <c r="AG591" s="505"/>
      <c r="AH591" s="505"/>
      <c r="AI591" s="505"/>
      <c r="AJ591" s="505"/>
      <c r="AK591" s="505"/>
      <c r="AL591" s="505"/>
      <c r="AM591" s="505"/>
      <c r="AN591" s="505"/>
      <c r="AO591" s="505"/>
      <c r="AP591" s="459"/>
      <c r="AQ591" s="459"/>
      <c r="AR591" s="459"/>
      <c r="AS591" s="459"/>
    </row>
    <row r="592" spans="1:45" s="445" customFormat="1" ht="13.5" hidden="1" thickBot="1" x14ac:dyDescent="0.35">
      <c r="A592" s="686">
        <f t="shared" si="82"/>
        <v>42741</v>
      </c>
      <c r="B592" s="847"/>
      <c r="C592" s="847"/>
      <c r="D592" s="847"/>
      <c r="E592" s="847"/>
      <c r="F592" s="226"/>
      <c r="G592" s="227"/>
      <c r="H592" s="227"/>
      <c r="I592" s="925"/>
      <c r="J592" s="498"/>
      <c r="K592" s="498"/>
      <c r="L592" s="498"/>
      <c r="M592" s="498"/>
      <c r="N592" s="215"/>
      <c r="O592" s="215"/>
      <c r="P592" s="215"/>
      <c r="Q592" s="797"/>
      <c r="R592" s="216"/>
      <c r="S592" s="217"/>
      <c r="T592" s="217"/>
      <c r="U592" s="910"/>
      <c r="V592" s="884"/>
      <c r="W592" s="884"/>
      <c r="X592" s="884"/>
      <c r="Y592" s="884"/>
      <c r="Z592" s="944"/>
      <c r="AA592" s="895"/>
      <c r="AB592" s="875"/>
      <c r="AC592" s="945"/>
      <c r="AD592" s="878"/>
      <c r="AE592" s="878"/>
      <c r="AF592" s="878"/>
      <c r="AG592" s="878"/>
      <c r="AH592" s="878"/>
      <c r="AI592" s="878"/>
      <c r="AJ592" s="878"/>
      <c r="AK592" s="878"/>
      <c r="AL592" s="505"/>
      <c r="AM592" s="505"/>
      <c r="AN592" s="505"/>
      <c r="AO592" s="505"/>
      <c r="AP592" s="683"/>
      <c r="AQ592" s="683"/>
      <c r="AR592" s="683"/>
      <c r="AS592" s="683"/>
    </row>
    <row r="593" spans="1:45" s="445" customFormat="1" hidden="1" x14ac:dyDescent="0.3">
      <c r="A593" s="196">
        <f>A592+3</f>
        <v>42744</v>
      </c>
      <c r="B593" s="419"/>
      <c r="C593" s="700">
        <v>3</v>
      </c>
      <c r="D593" s="419"/>
      <c r="E593" s="419"/>
      <c r="F593" s="923"/>
      <c r="G593" s="860"/>
      <c r="H593" s="860"/>
      <c r="I593" s="924"/>
      <c r="J593" s="786"/>
      <c r="K593" s="786"/>
      <c r="L593" s="786"/>
      <c r="M593" s="786"/>
      <c r="N593" s="795"/>
      <c r="O593" s="795"/>
      <c r="P593" s="795"/>
      <c r="Q593" s="796"/>
      <c r="R593" s="900"/>
      <c r="S593" s="806"/>
      <c r="T593" s="806"/>
      <c r="U593" s="909"/>
      <c r="V593" s="885"/>
      <c r="W593" s="885"/>
      <c r="X593" s="885"/>
      <c r="Y593" s="885"/>
      <c r="Z593" s="942"/>
      <c r="AA593" s="866"/>
      <c r="AB593" s="867"/>
      <c r="AC593" s="943"/>
      <c r="AD593" s="505"/>
      <c r="AE593" s="505"/>
      <c r="AF593" s="505"/>
      <c r="AG593" s="505"/>
      <c r="AH593" s="505"/>
      <c r="AI593" s="505"/>
      <c r="AJ593" s="505"/>
      <c r="AK593" s="505"/>
      <c r="AL593" s="880"/>
      <c r="AM593" s="880"/>
      <c r="AN593" s="880"/>
      <c r="AO593" s="880"/>
      <c r="AP593" s="459"/>
      <c r="AQ593" s="459"/>
      <c r="AR593" s="459"/>
      <c r="AS593" s="459"/>
    </row>
    <row r="594" spans="1:45" s="445" customFormat="1" hidden="1" x14ac:dyDescent="0.3">
      <c r="A594" s="196">
        <f t="shared" si="82"/>
        <v>42745</v>
      </c>
      <c r="B594" s="419"/>
      <c r="C594" s="419"/>
      <c r="D594" s="419"/>
      <c r="E594" s="419"/>
      <c r="F594" s="923"/>
      <c r="G594" s="860"/>
      <c r="H594" s="860"/>
      <c r="I594" s="924"/>
      <c r="J594" s="700">
        <v>8</v>
      </c>
      <c r="K594" s="786"/>
      <c r="L594" s="786"/>
      <c r="M594" s="786"/>
      <c r="N594" s="795"/>
      <c r="O594" s="795"/>
      <c r="P594" s="795"/>
      <c r="Q594" s="796"/>
      <c r="R594" s="900"/>
      <c r="S594" s="806"/>
      <c r="T594" s="806"/>
      <c r="U594" s="909"/>
      <c r="V594" s="885"/>
      <c r="W594" s="885"/>
      <c r="X594" s="885"/>
      <c r="Y594" s="885"/>
      <c r="Z594" s="944"/>
      <c r="AA594" s="895"/>
      <c r="AB594" s="875"/>
      <c r="AC594" s="945"/>
      <c r="AD594" s="505"/>
      <c r="AE594" s="505"/>
      <c r="AF594" s="505"/>
      <c r="AG594" s="505"/>
      <c r="AH594" s="505"/>
      <c r="AI594" s="505"/>
      <c r="AJ594" s="505"/>
      <c r="AK594" s="505"/>
      <c r="AL594" s="505"/>
      <c r="AM594" s="505"/>
      <c r="AN594" s="505"/>
      <c r="AO594" s="505"/>
      <c r="AP594" s="459"/>
      <c r="AQ594" s="459"/>
      <c r="AR594" s="459"/>
      <c r="AS594" s="459"/>
    </row>
    <row r="595" spans="1:45" s="445" customFormat="1" hidden="1" x14ac:dyDescent="0.3">
      <c r="A595" s="196">
        <f t="shared" si="82"/>
        <v>42746</v>
      </c>
      <c r="B595" s="419"/>
      <c r="C595" s="419"/>
      <c r="D595" s="419"/>
      <c r="E595" s="419"/>
      <c r="F595" s="923"/>
      <c r="G595" s="860"/>
      <c r="H595" s="860"/>
      <c r="I595" s="924"/>
      <c r="J595" s="700">
        <v>8</v>
      </c>
      <c r="K595" s="786"/>
      <c r="L595" s="786"/>
      <c r="M595" s="786"/>
      <c r="N595" s="795"/>
      <c r="O595" s="795"/>
      <c r="P595" s="795"/>
      <c r="Q595" s="796"/>
      <c r="R595" s="900"/>
      <c r="S595" s="806"/>
      <c r="T595" s="806"/>
      <c r="U595" s="909"/>
      <c r="V595" s="885"/>
      <c r="W595" s="885"/>
      <c r="X595" s="885"/>
      <c r="Y595" s="885"/>
      <c r="Z595" s="944"/>
      <c r="AA595" s="895"/>
      <c r="AB595" s="875"/>
      <c r="AC595" s="945"/>
      <c r="AD595" s="505"/>
      <c r="AE595" s="505"/>
      <c r="AF595" s="505"/>
      <c r="AG595" s="505"/>
      <c r="AH595" s="505"/>
      <c r="AI595" s="505"/>
      <c r="AJ595" s="505"/>
      <c r="AK595" s="505"/>
      <c r="AL595" s="505"/>
      <c r="AM595" s="505"/>
      <c r="AN595" s="505"/>
      <c r="AO595" s="505"/>
      <c r="AP595" s="459"/>
      <c r="AQ595" s="459"/>
      <c r="AR595" s="459"/>
      <c r="AS595" s="459"/>
    </row>
    <row r="596" spans="1:45" s="445" customFormat="1" hidden="1" x14ac:dyDescent="0.3">
      <c r="A596" s="196">
        <f t="shared" si="82"/>
        <v>42747</v>
      </c>
      <c r="B596" s="419"/>
      <c r="C596" s="419"/>
      <c r="D596" s="419"/>
      <c r="E596" s="419"/>
      <c r="F596" s="923"/>
      <c r="G596" s="860"/>
      <c r="H596" s="860"/>
      <c r="I596" s="924"/>
      <c r="J596" s="786"/>
      <c r="K596" s="786"/>
      <c r="L596" s="786"/>
      <c r="M596" s="786"/>
      <c r="N596" s="795"/>
      <c r="O596" s="795"/>
      <c r="P596" s="795"/>
      <c r="Q596" s="796"/>
      <c r="R596" s="900"/>
      <c r="S596" s="806"/>
      <c r="T596" s="806"/>
      <c r="U596" s="909"/>
      <c r="V596" s="885"/>
      <c r="W596" s="885"/>
      <c r="X596" s="885"/>
      <c r="Y596" s="885"/>
      <c r="Z596" s="944"/>
      <c r="AA596" s="895"/>
      <c r="AB596" s="875"/>
      <c r="AC596" s="945"/>
      <c r="AD596" s="505"/>
      <c r="AE596" s="505"/>
      <c r="AF596" s="505"/>
      <c r="AG596" s="505"/>
      <c r="AH596" s="505"/>
      <c r="AI596" s="505"/>
      <c r="AJ596" s="505"/>
      <c r="AK596" s="505"/>
      <c r="AL596" s="505"/>
      <c r="AM596" s="505"/>
      <c r="AN596" s="505"/>
      <c r="AO596" s="505"/>
      <c r="AP596" s="459"/>
      <c r="AQ596" s="459"/>
      <c r="AR596" s="459"/>
      <c r="AS596" s="459"/>
    </row>
    <row r="597" spans="1:45" s="445" customFormat="1" ht="13.5" hidden="1" thickBot="1" x14ac:dyDescent="0.35">
      <c r="A597" s="196">
        <f t="shared" si="82"/>
        <v>42748</v>
      </c>
      <c r="B597" s="419"/>
      <c r="C597" s="419"/>
      <c r="D597" s="419"/>
      <c r="E597" s="419"/>
      <c r="F597" s="923"/>
      <c r="G597" s="860"/>
      <c r="H597" s="860"/>
      <c r="I597" s="924"/>
      <c r="J597" s="786"/>
      <c r="K597" s="786"/>
      <c r="L597" s="786"/>
      <c r="M597" s="786"/>
      <c r="N597" s="795"/>
      <c r="O597" s="795"/>
      <c r="P597" s="795"/>
      <c r="Q597" s="709">
        <v>8</v>
      </c>
      <c r="R597" s="900"/>
      <c r="S597" s="806"/>
      <c r="T597" s="806"/>
      <c r="U597" s="909"/>
      <c r="V597" s="885"/>
      <c r="W597" s="885"/>
      <c r="X597" s="885"/>
      <c r="Y597" s="885"/>
      <c r="Z597" s="944"/>
      <c r="AA597" s="895"/>
      <c r="AB597" s="875"/>
      <c r="AC597" s="945"/>
      <c r="AD597" s="505"/>
      <c r="AE597" s="505"/>
      <c r="AF597" s="505"/>
      <c r="AG597" s="505"/>
      <c r="AH597" s="505"/>
      <c r="AI597" s="505"/>
      <c r="AJ597" s="505"/>
      <c r="AK597" s="505"/>
      <c r="AL597" s="505"/>
      <c r="AM597" s="505"/>
      <c r="AN597" s="505"/>
      <c r="AO597" s="505"/>
      <c r="AP597" s="459"/>
      <c r="AQ597" s="459"/>
      <c r="AR597" s="459"/>
      <c r="AS597" s="459"/>
    </row>
    <row r="598" spans="1:45" s="445" customFormat="1" hidden="1" x14ac:dyDescent="0.3">
      <c r="A598" s="687">
        <f>A597+3</f>
        <v>42751</v>
      </c>
      <c r="B598" s="848"/>
      <c r="C598" s="848"/>
      <c r="D598" s="848"/>
      <c r="E598" s="848"/>
      <c r="F598" s="211"/>
      <c r="G598" s="212"/>
      <c r="H598" s="212"/>
      <c r="I598" s="922"/>
      <c r="J598" s="787"/>
      <c r="K598" s="787"/>
      <c r="L598" s="787"/>
      <c r="M598" s="787"/>
      <c r="N598" s="200"/>
      <c r="O598" s="200"/>
      <c r="P598" s="200"/>
      <c r="Q598" s="798"/>
      <c r="R598" s="201"/>
      <c r="S598" s="202"/>
      <c r="T598" s="202"/>
      <c r="U598" s="908"/>
      <c r="V598" s="886"/>
      <c r="W598" s="886"/>
      <c r="X598" s="886"/>
      <c r="Y598" s="390">
        <v>8</v>
      </c>
      <c r="Z598" s="942"/>
      <c r="AA598" s="866"/>
      <c r="AB598" s="867"/>
      <c r="AC598" s="943"/>
      <c r="AD598" s="880"/>
      <c r="AE598" s="880"/>
      <c r="AF598" s="880"/>
      <c r="AG598" s="880"/>
      <c r="AH598" s="880"/>
      <c r="AI598" s="880"/>
      <c r="AJ598" s="880"/>
      <c r="AK598" s="880"/>
      <c r="AL598" s="880"/>
      <c r="AM598" s="880"/>
      <c r="AN598" s="880"/>
      <c r="AO598" s="880"/>
      <c r="AP598" s="688"/>
      <c r="AQ598" s="688"/>
      <c r="AR598" s="688"/>
      <c r="AS598" s="688"/>
    </row>
    <row r="599" spans="1:45" s="445" customFormat="1" hidden="1" x14ac:dyDescent="0.3">
      <c r="A599" s="196">
        <f t="shared" si="82"/>
        <v>42752</v>
      </c>
      <c r="B599" s="419"/>
      <c r="C599" s="419"/>
      <c r="D599" s="419"/>
      <c r="E599" s="419"/>
      <c r="F599" s="923"/>
      <c r="G599" s="860"/>
      <c r="H599" s="860"/>
      <c r="I599" s="924"/>
      <c r="J599" s="786"/>
      <c r="K599" s="786"/>
      <c r="L599" s="786"/>
      <c r="M599" s="786"/>
      <c r="N599" s="795"/>
      <c r="O599" s="795"/>
      <c r="P599" s="795"/>
      <c r="Q599" s="796"/>
      <c r="R599" s="900"/>
      <c r="S599" s="806"/>
      <c r="T599" s="806"/>
      <c r="U599" s="909"/>
      <c r="V599" s="885"/>
      <c r="W599" s="885"/>
      <c r="X599" s="885"/>
      <c r="Y599" s="700">
        <v>8</v>
      </c>
      <c r="Z599" s="944"/>
      <c r="AA599" s="895"/>
      <c r="AB599" s="875"/>
      <c r="AC599" s="945"/>
      <c r="AD599" s="505"/>
      <c r="AE599" s="505"/>
      <c r="AF599" s="505"/>
      <c r="AG599" s="505"/>
      <c r="AH599" s="505"/>
      <c r="AI599" s="505"/>
      <c r="AJ599" s="505"/>
      <c r="AK599" s="505"/>
      <c r="AL599" s="505"/>
      <c r="AM599" s="505"/>
      <c r="AN599" s="505"/>
      <c r="AO599" s="505"/>
      <c r="AP599" s="459"/>
      <c r="AQ599" s="459"/>
      <c r="AR599" s="459"/>
      <c r="AS599" s="459"/>
    </row>
    <row r="600" spans="1:45" s="445" customFormat="1" hidden="1" x14ac:dyDescent="0.3">
      <c r="A600" s="196">
        <f t="shared" si="82"/>
        <v>42753</v>
      </c>
      <c r="B600" s="419"/>
      <c r="C600" s="419"/>
      <c r="D600" s="419"/>
      <c r="E600" s="419"/>
      <c r="F600" s="923"/>
      <c r="G600" s="860"/>
      <c r="H600" s="860"/>
      <c r="I600" s="924"/>
      <c r="J600" s="786"/>
      <c r="K600" s="786"/>
      <c r="L600" s="786"/>
      <c r="M600" s="786"/>
      <c r="N600" s="795"/>
      <c r="O600" s="795"/>
      <c r="P600" s="795"/>
      <c r="Q600" s="796"/>
      <c r="R600" s="900"/>
      <c r="S600" s="806"/>
      <c r="T600" s="806"/>
      <c r="U600" s="909"/>
      <c r="V600" s="885"/>
      <c r="W600" s="885"/>
      <c r="X600" s="885"/>
      <c r="Y600" s="700">
        <v>8</v>
      </c>
      <c r="Z600" s="944"/>
      <c r="AA600" s="895"/>
      <c r="AB600" s="875"/>
      <c r="AC600" s="945"/>
      <c r="AD600" s="505"/>
      <c r="AE600" s="505"/>
      <c r="AF600" s="505"/>
      <c r="AG600" s="505"/>
      <c r="AH600" s="505"/>
      <c r="AI600" s="505"/>
      <c r="AJ600" s="505"/>
      <c r="AK600" s="505"/>
      <c r="AL600" s="505"/>
      <c r="AM600" s="505"/>
      <c r="AN600" s="505"/>
      <c r="AO600" s="505"/>
      <c r="AP600" s="459"/>
      <c r="AQ600" s="459"/>
      <c r="AR600" s="459"/>
      <c r="AS600" s="459"/>
    </row>
    <row r="601" spans="1:45" s="445" customFormat="1" hidden="1" x14ac:dyDescent="0.3">
      <c r="A601" s="196">
        <f t="shared" si="82"/>
        <v>42754</v>
      </c>
      <c r="B601" s="419"/>
      <c r="C601" s="419"/>
      <c r="D601" s="419"/>
      <c r="E601" s="419"/>
      <c r="F601" s="923"/>
      <c r="G601" s="860"/>
      <c r="H601" s="860"/>
      <c r="I601" s="924"/>
      <c r="J601" s="786"/>
      <c r="K601" s="786"/>
      <c r="L601" s="786"/>
      <c r="M601" s="786"/>
      <c r="N601" s="795"/>
      <c r="O601" s="795"/>
      <c r="P601" s="795"/>
      <c r="Q601" s="796"/>
      <c r="R601" s="900"/>
      <c r="S601" s="806"/>
      <c r="T601" s="806"/>
      <c r="U601" s="909"/>
      <c r="V601" s="885"/>
      <c r="W601" s="885"/>
      <c r="X601" s="885"/>
      <c r="Y601" s="700">
        <v>8</v>
      </c>
      <c r="Z601" s="944"/>
      <c r="AA601" s="895"/>
      <c r="AB601" s="875"/>
      <c r="AC601" s="945"/>
      <c r="AD601" s="505"/>
      <c r="AE601" s="505"/>
      <c r="AF601" s="505"/>
      <c r="AG601" s="505"/>
      <c r="AH601" s="505"/>
      <c r="AI601" s="505"/>
      <c r="AJ601" s="505"/>
      <c r="AK601" s="505"/>
      <c r="AL601" s="505"/>
      <c r="AM601" s="505"/>
      <c r="AN601" s="505"/>
      <c r="AO601" s="505"/>
      <c r="AP601" s="459"/>
      <c r="AQ601" s="459"/>
      <c r="AR601" s="459"/>
      <c r="AS601" s="459"/>
    </row>
    <row r="602" spans="1:45" s="445" customFormat="1" ht="13.5" hidden="1" thickBot="1" x14ac:dyDescent="0.35">
      <c r="A602" s="196">
        <f t="shared" si="82"/>
        <v>42755</v>
      </c>
      <c r="B602" s="419"/>
      <c r="C602" s="419"/>
      <c r="D602" s="419"/>
      <c r="E602" s="419"/>
      <c r="F602" s="923"/>
      <c r="G602" s="860"/>
      <c r="H602" s="860"/>
      <c r="I602" s="924"/>
      <c r="J602" s="786"/>
      <c r="K602" s="786"/>
      <c r="L602" s="786"/>
      <c r="M602" s="786"/>
      <c r="N602" s="795"/>
      <c r="O602" s="795"/>
      <c r="P602" s="795"/>
      <c r="Q602" s="796"/>
      <c r="R602" s="900"/>
      <c r="S602" s="806"/>
      <c r="T602" s="806"/>
      <c r="U602" s="909"/>
      <c r="V602" s="885"/>
      <c r="W602" s="885"/>
      <c r="X602" s="885"/>
      <c r="Y602" s="700">
        <v>8</v>
      </c>
      <c r="Z602" s="944"/>
      <c r="AA602" s="895"/>
      <c r="AB602" s="875"/>
      <c r="AC602" s="945"/>
      <c r="AD602" s="505"/>
      <c r="AE602" s="505"/>
      <c r="AF602" s="505"/>
      <c r="AG602" s="505"/>
      <c r="AH602" s="505"/>
      <c r="AI602" s="505"/>
      <c r="AJ602" s="505"/>
      <c r="AK602" s="505"/>
      <c r="AL602" s="505"/>
      <c r="AM602" s="505"/>
      <c r="AN602" s="505"/>
      <c r="AO602" s="505"/>
      <c r="AP602" s="459"/>
      <c r="AQ602" s="459"/>
      <c r="AR602" s="459"/>
      <c r="AS602" s="421"/>
    </row>
    <row r="603" spans="1:45" s="445" customFormat="1" hidden="1" x14ac:dyDescent="0.3">
      <c r="A603" s="687">
        <f>A602+3</f>
        <v>42758</v>
      </c>
      <c r="B603" s="848"/>
      <c r="C603" s="848"/>
      <c r="D603" s="848"/>
      <c r="E603" s="848"/>
      <c r="F603" s="211"/>
      <c r="G603" s="212"/>
      <c r="H603" s="212"/>
      <c r="I603" s="922"/>
      <c r="J603" s="787"/>
      <c r="K603" s="390">
        <v>2</v>
      </c>
      <c r="L603" s="787"/>
      <c r="M603" s="787"/>
      <c r="N603" s="200"/>
      <c r="O603" s="200"/>
      <c r="P603" s="200"/>
      <c r="Q603" s="798"/>
      <c r="R603" s="201"/>
      <c r="S603" s="202"/>
      <c r="T603" s="202"/>
      <c r="U603" s="908"/>
      <c r="V603" s="886"/>
      <c r="W603" s="886"/>
      <c r="X603" s="886"/>
      <c r="Y603" s="886"/>
      <c r="Z603" s="942"/>
      <c r="AA603" s="866"/>
      <c r="AB603" s="867"/>
      <c r="AC603" s="943"/>
      <c r="AD603" s="880"/>
      <c r="AE603" s="880"/>
      <c r="AF603" s="880"/>
      <c r="AG603" s="880"/>
      <c r="AH603" s="880"/>
      <c r="AI603" s="880"/>
      <c r="AJ603" s="880"/>
      <c r="AK603" s="880"/>
      <c r="AL603" s="880"/>
      <c r="AM603" s="880"/>
      <c r="AN603" s="880"/>
      <c r="AO603" s="880"/>
      <c r="AP603" s="688"/>
      <c r="AQ603" s="688"/>
      <c r="AR603" s="688"/>
      <c r="AS603" s="688"/>
    </row>
    <row r="604" spans="1:45" s="445" customFormat="1" hidden="1" x14ac:dyDescent="0.3">
      <c r="A604" s="196">
        <f t="shared" si="82"/>
        <v>42759</v>
      </c>
      <c r="B604" s="419"/>
      <c r="C604" s="419"/>
      <c r="D604" s="419"/>
      <c r="E604" s="419"/>
      <c r="F604" s="923"/>
      <c r="G604" s="860"/>
      <c r="H604" s="860"/>
      <c r="I604" s="924"/>
      <c r="J604" s="700">
        <v>8</v>
      </c>
      <c r="K604" s="786"/>
      <c r="L604" s="786"/>
      <c r="M604" s="786"/>
      <c r="N604" s="795"/>
      <c r="O604" s="795"/>
      <c r="P604" s="795"/>
      <c r="Q604" s="796"/>
      <c r="R604" s="900"/>
      <c r="S604" s="806"/>
      <c r="T604" s="806"/>
      <c r="U604" s="909"/>
      <c r="V604" s="885"/>
      <c r="W604" s="885"/>
      <c r="X604" s="885"/>
      <c r="Y604" s="885"/>
      <c r="Z604" s="944"/>
      <c r="AA604" s="895"/>
      <c r="AB604" s="875"/>
      <c r="AC604" s="945"/>
      <c r="AD604" s="505"/>
      <c r="AE604" s="505"/>
      <c r="AF604" s="505"/>
      <c r="AG604" s="505"/>
      <c r="AH604" s="505"/>
      <c r="AI604" s="505"/>
      <c r="AJ604" s="505"/>
      <c r="AK604" s="505"/>
      <c r="AL604" s="505"/>
      <c r="AM604" s="505"/>
      <c r="AN604" s="505"/>
      <c r="AO604" s="505"/>
      <c r="AP604" s="459"/>
      <c r="AQ604" s="459"/>
      <c r="AR604" s="459"/>
      <c r="AS604" s="459"/>
    </row>
    <row r="605" spans="1:45" s="445" customFormat="1" hidden="1" x14ac:dyDescent="0.3">
      <c r="A605" s="196">
        <f t="shared" si="82"/>
        <v>42760</v>
      </c>
      <c r="B605" s="419"/>
      <c r="C605" s="419"/>
      <c r="D605" s="419"/>
      <c r="E605" s="419"/>
      <c r="F605" s="923"/>
      <c r="G605" s="860"/>
      <c r="H605" s="860"/>
      <c r="I605" s="924"/>
      <c r="J605" s="786"/>
      <c r="K605" s="786"/>
      <c r="L605" s="786"/>
      <c r="M605" s="786"/>
      <c r="N605" s="795"/>
      <c r="O605" s="795"/>
      <c r="P605" s="795"/>
      <c r="Q605" s="796"/>
      <c r="R605" s="900"/>
      <c r="S605" s="806"/>
      <c r="T605" s="806"/>
      <c r="U605" s="909"/>
      <c r="V605" s="885"/>
      <c r="W605" s="885"/>
      <c r="X605" s="885"/>
      <c r="Y605" s="885"/>
      <c r="Z605" s="944"/>
      <c r="AA605" s="895"/>
      <c r="AB605" s="875"/>
      <c r="AC605" s="945"/>
      <c r="AD605" s="505"/>
      <c r="AE605" s="505"/>
      <c r="AF605" s="505"/>
      <c r="AG605" s="505"/>
      <c r="AH605" s="505"/>
      <c r="AI605" s="505"/>
      <c r="AJ605" s="505"/>
      <c r="AK605" s="505"/>
      <c r="AL605" s="505"/>
      <c r="AM605" s="505"/>
      <c r="AN605" s="505"/>
      <c r="AO605" s="505"/>
      <c r="AP605" s="459"/>
      <c r="AQ605" s="459"/>
      <c r="AR605" s="459"/>
      <c r="AS605" s="459"/>
    </row>
    <row r="606" spans="1:45" s="445" customFormat="1" hidden="1" x14ac:dyDescent="0.3">
      <c r="A606" s="196">
        <f t="shared" si="82"/>
        <v>42761</v>
      </c>
      <c r="B606" s="419"/>
      <c r="C606" s="419"/>
      <c r="D606" s="419"/>
      <c r="E606" s="419"/>
      <c r="F606" s="923"/>
      <c r="G606" s="860"/>
      <c r="H606" s="860"/>
      <c r="I606" s="924"/>
      <c r="J606" s="786"/>
      <c r="K606" s="786"/>
      <c r="L606" s="786"/>
      <c r="M606" s="786"/>
      <c r="N606" s="795"/>
      <c r="O606" s="795"/>
      <c r="P606" s="795"/>
      <c r="Q606" s="796"/>
      <c r="R606" s="900"/>
      <c r="S606" s="806"/>
      <c r="T606" s="806"/>
      <c r="U606" s="909"/>
      <c r="V606" s="885"/>
      <c r="W606" s="885"/>
      <c r="X606" s="885"/>
      <c r="Y606" s="885"/>
      <c r="Z606" s="944"/>
      <c r="AA606" s="895"/>
      <c r="AB606" s="875"/>
      <c r="AC606" s="945"/>
      <c r="AD606" s="505"/>
      <c r="AE606" s="505"/>
      <c r="AF606" s="505"/>
      <c r="AG606" s="505"/>
      <c r="AH606" s="505"/>
      <c r="AI606" s="505"/>
      <c r="AJ606" s="505"/>
      <c r="AK606" s="505"/>
      <c r="AL606" s="505"/>
      <c r="AM606" s="505"/>
      <c r="AN606" s="505"/>
      <c r="AO606" s="505"/>
      <c r="AP606" s="459"/>
      <c r="AQ606" s="459"/>
      <c r="AR606" s="459"/>
      <c r="AS606" s="459"/>
    </row>
    <row r="607" spans="1:45" s="445" customFormat="1" ht="13.5" hidden="1" thickBot="1" x14ac:dyDescent="0.35">
      <c r="A607" s="196">
        <f t="shared" si="82"/>
        <v>42762</v>
      </c>
      <c r="B607" s="419"/>
      <c r="C607" s="419"/>
      <c r="D607" s="419"/>
      <c r="E607" s="419"/>
      <c r="F607" s="923"/>
      <c r="G607" s="860"/>
      <c r="H607" s="860"/>
      <c r="I607" s="924"/>
      <c r="J607" s="786"/>
      <c r="K607" s="786"/>
      <c r="L607" s="786"/>
      <c r="M607" s="700">
        <v>8</v>
      </c>
      <c r="N607" s="795"/>
      <c r="O607" s="795"/>
      <c r="P607" s="795"/>
      <c r="Q607" s="796"/>
      <c r="R607" s="900"/>
      <c r="S607" s="806"/>
      <c r="T607" s="806"/>
      <c r="U607" s="909"/>
      <c r="V607" s="885"/>
      <c r="W607" s="885"/>
      <c r="X607" s="885"/>
      <c r="Y607" s="885"/>
      <c r="Z607" s="944"/>
      <c r="AA607" s="895"/>
      <c r="AB607" s="875"/>
      <c r="AC607" s="945"/>
      <c r="AD607" s="505"/>
      <c r="AE607" s="505"/>
      <c r="AF607" s="505"/>
      <c r="AG607" s="505"/>
      <c r="AH607" s="505"/>
      <c r="AI607" s="505"/>
      <c r="AJ607" s="505"/>
      <c r="AK607" s="505"/>
      <c r="AL607" s="505"/>
      <c r="AM607" s="505"/>
      <c r="AN607" s="505"/>
      <c r="AO607" s="505"/>
      <c r="AP607" s="459"/>
      <c r="AQ607" s="459"/>
      <c r="AR607" s="459"/>
      <c r="AS607" s="459"/>
    </row>
    <row r="608" spans="1:45" s="445" customFormat="1" hidden="1" x14ac:dyDescent="0.3">
      <c r="A608" s="687">
        <f>A607+3</f>
        <v>42765</v>
      </c>
      <c r="B608" s="848"/>
      <c r="C608" s="848"/>
      <c r="D608" s="848"/>
      <c r="E608" s="848"/>
      <c r="F608" s="211"/>
      <c r="G608" s="212"/>
      <c r="H608" s="212"/>
      <c r="I608" s="922"/>
      <c r="J608" s="390">
        <v>8</v>
      </c>
      <c r="K608" s="787"/>
      <c r="L608" s="787"/>
      <c r="M608" s="787"/>
      <c r="N608" s="200"/>
      <c r="O608" s="200"/>
      <c r="P608" s="200"/>
      <c r="Q608" s="798"/>
      <c r="R608" s="201"/>
      <c r="S608" s="202"/>
      <c r="T608" s="202"/>
      <c r="U608" s="908"/>
      <c r="V608" s="886"/>
      <c r="W608" s="886"/>
      <c r="X608" s="886"/>
      <c r="Y608" s="886"/>
      <c r="Z608" s="946"/>
      <c r="AA608" s="868"/>
      <c r="AB608" s="867"/>
      <c r="AC608" s="943"/>
      <c r="AD608" s="880"/>
      <c r="AE608" s="880"/>
      <c r="AF608" s="880"/>
      <c r="AG608" s="880"/>
      <c r="AH608" s="880"/>
      <c r="AI608" s="880"/>
      <c r="AJ608" s="880"/>
      <c r="AK608" s="880"/>
      <c r="AL608" s="881"/>
      <c r="AM608" s="881"/>
      <c r="AN608" s="881"/>
      <c r="AO608" s="881"/>
      <c r="AP608" s="688"/>
      <c r="AQ608" s="688"/>
      <c r="AR608" s="688"/>
      <c r="AS608" s="688"/>
    </row>
    <row r="609" spans="1:45" s="445" customFormat="1" hidden="1" x14ac:dyDescent="0.3">
      <c r="A609" s="196">
        <f t="shared" si="82"/>
        <v>42766</v>
      </c>
      <c r="B609" s="419"/>
      <c r="C609" s="419"/>
      <c r="D609" s="419"/>
      <c r="E609" s="419"/>
      <c r="F609" s="923"/>
      <c r="G609" s="860"/>
      <c r="H609" s="860"/>
      <c r="I609" s="924"/>
      <c r="J609" s="700">
        <v>8</v>
      </c>
      <c r="K609" s="786"/>
      <c r="L609" s="786"/>
      <c r="M609" s="786"/>
      <c r="N609" s="795"/>
      <c r="O609" s="795"/>
      <c r="P609" s="795"/>
      <c r="Q609" s="796"/>
      <c r="R609" s="900"/>
      <c r="S609" s="806"/>
      <c r="T609" s="806"/>
      <c r="U609" s="909"/>
      <c r="V609" s="885"/>
      <c r="W609" s="885"/>
      <c r="X609" s="885"/>
      <c r="Y609" s="885"/>
      <c r="Z609" s="947"/>
      <c r="AA609" s="874"/>
      <c r="AB609" s="875"/>
      <c r="AC609" s="945"/>
      <c r="AD609" s="505"/>
      <c r="AE609" s="505"/>
      <c r="AF609" s="505"/>
      <c r="AG609" s="505"/>
      <c r="AH609" s="505"/>
      <c r="AI609" s="505"/>
      <c r="AJ609" s="505"/>
      <c r="AK609" s="505"/>
      <c r="AL609" s="79"/>
      <c r="AM609" s="79"/>
      <c r="AN609" s="79"/>
      <c r="AO609" s="79"/>
      <c r="AP609" s="459"/>
      <c r="AQ609" s="459"/>
      <c r="AR609" s="459"/>
      <c r="AS609" s="459"/>
    </row>
    <row r="610" spans="1:45" s="445" customFormat="1" hidden="1" x14ac:dyDescent="0.3">
      <c r="A610" s="196">
        <f t="shared" si="82"/>
        <v>42767</v>
      </c>
      <c r="B610" s="419"/>
      <c r="C610" s="419"/>
      <c r="D610" s="419"/>
      <c r="E610" s="419"/>
      <c r="F610" s="923"/>
      <c r="G610" s="860"/>
      <c r="H610" s="860"/>
      <c r="I610" s="924"/>
      <c r="J610" s="786"/>
      <c r="K610" s="786"/>
      <c r="L610" s="786"/>
      <c r="M610" s="786"/>
      <c r="N610" s="795"/>
      <c r="O610" s="795"/>
      <c r="P610" s="795"/>
      <c r="Q610" s="796"/>
      <c r="R610" s="900"/>
      <c r="S610" s="806"/>
      <c r="T610" s="806"/>
      <c r="U610" s="909"/>
      <c r="V610" s="885"/>
      <c r="W610" s="885"/>
      <c r="X610" s="885"/>
      <c r="Y610" s="885"/>
      <c r="Z610" s="947"/>
      <c r="AA610" s="874"/>
      <c r="AB610" s="875"/>
      <c r="AC610" s="945"/>
      <c r="AD610" s="505"/>
      <c r="AE610" s="505"/>
      <c r="AF610" s="505"/>
      <c r="AG610" s="505"/>
      <c r="AH610" s="505"/>
      <c r="AI610" s="505"/>
      <c r="AJ610" s="505"/>
      <c r="AK610" s="505"/>
      <c r="AL610" s="79"/>
      <c r="AM610" s="79"/>
      <c r="AN610" s="79"/>
      <c r="AO610" s="79"/>
      <c r="AP610" s="459"/>
      <c r="AQ610" s="459"/>
      <c r="AR610" s="459"/>
      <c r="AS610" s="459"/>
    </row>
    <row r="611" spans="1:45" s="445" customFormat="1" hidden="1" x14ac:dyDescent="0.3">
      <c r="A611" s="196">
        <f t="shared" si="82"/>
        <v>42768</v>
      </c>
      <c r="B611" s="419"/>
      <c r="C611" s="419"/>
      <c r="D611" s="419"/>
      <c r="E611" s="419"/>
      <c r="F611" s="923"/>
      <c r="G611" s="860"/>
      <c r="H611" s="860"/>
      <c r="I611" s="924"/>
      <c r="J611" s="786"/>
      <c r="K611" s="786"/>
      <c r="L611" s="786"/>
      <c r="M611" s="786"/>
      <c r="N611" s="795"/>
      <c r="O611" s="795"/>
      <c r="P611" s="795"/>
      <c r="Q611" s="796"/>
      <c r="R611" s="900"/>
      <c r="S611" s="806"/>
      <c r="T611" s="806"/>
      <c r="U611" s="909"/>
      <c r="V611" s="885"/>
      <c r="W611" s="885"/>
      <c r="X611" s="885"/>
      <c r="Y611" s="885"/>
      <c r="Z611" s="947"/>
      <c r="AA611" s="874"/>
      <c r="AB611" s="875"/>
      <c r="AC611" s="945"/>
      <c r="AD611" s="505"/>
      <c r="AE611" s="505"/>
      <c r="AF611" s="505"/>
      <c r="AG611" s="505"/>
      <c r="AH611" s="505"/>
      <c r="AI611" s="505"/>
      <c r="AJ611" s="505"/>
      <c r="AK611" s="505"/>
      <c r="AL611" s="79"/>
      <c r="AM611" s="79"/>
      <c r="AN611" s="79"/>
      <c r="AO611" s="79"/>
      <c r="AP611" s="459"/>
      <c r="AQ611" s="459"/>
      <c r="AR611" s="459"/>
      <c r="AS611" s="459"/>
    </row>
    <row r="612" spans="1:45" s="445" customFormat="1" ht="13.5" hidden="1" thickBot="1" x14ac:dyDescent="0.35">
      <c r="A612" s="196">
        <f t="shared" si="82"/>
        <v>42769</v>
      </c>
      <c r="B612" s="419"/>
      <c r="C612" s="419"/>
      <c r="D612" s="419"/>
      <c r="E612" s="419"/>
      <c r="F612" s="923"/>
      <c r="G612" s="860"/>
      <c r="H612" s="860"/>
      <c r="I612" s="924"/>
      <c r="J612" s="786"/>
      <c r="K612" s="786"/>
      <c r="L612" s="786"/>
      <c r="M612" s="786"/>
      <c r="N612" s="795"/>
      <c r="O612" s="795"/>
      <c r="P612" s="795"/>
      <c r="Q612" s="796"/>
      <c r="R612" s="900"/>
      <c r="S612" s="806"/>
      <c r="T612" s="806"/>
      <c r="U612" s="909"/>
      <c r="V612" s="885"/>
      <c r="W612" s="885"/>
      <c r="X612" s="885"/>
      <c r="Y612" s="885"/>
      <c r="Z612" s="947"/>
      <c r="AA612" s="874"/>
      <c r="AB612" s="875"/>
      <c r="AC612" s="945"/>
      <c r="AD612" s="505"/>
      <c r="AE612" s="505"/>
      <c r="AF612" s="505"/>
      <c r="AG612" s="505"/>
      <c r="AH612" s="505"/>
      <c r="AI612" s="505"/>
      <c r="AJ612" s="505"/>
      <c r="AK612" s="505"/>
      <c r="AL612" s="79"/>
      <c r="AM612" s="79"/>
      <c r="AN612" s="79"/>
      <c r="AO612" s="79"/>
      <c r="AP612" s="459"/>
      <c r="AQ612" s="459"/>
      <c r="AR612" s="459"/>
      <c r="AS612" s="459"/>
    </row>
    <row r="613" spans="1:45" s="445" customFormat="1" hidden="1" x14ac:dyDescent="0.3">
      <c r="A613" s="687">
        <f>A612+3</f>
        <v>42772</v>
      </c>
      <c r="B613" s="390">
        <v>8</v>
      </c>
      <c r="C613" s="848"/>
      <c r="D613" s="848"/>
      <c r="E613" s="848"/>
      <c r="F613" s="211"/>
      <c r="G613" s="212"/>
      <c r="H613" s="212"/>
      <c r="I613" s="922"/>
      <c r="J613" s="787"/>
      <c r="K613" s="787"/>
      <c r="L613" s="787"/>
      <c r="M613" s="787"/>
      <c r="N613" s="200"/>
      <c r="O613" s="200"/>
      <c r="P613" s="200"/>
      <c r="Q613" s="798"/>
      <c r="R613" s="201"/>
      <c r="S613" s="202"/>
      <c r="T613" s="202"/>
      <c r="U613" s="908"/>
      <c r="V613" s="886"/>
      <c r="W613" s="886"/>
      <c r="X613" s="886"/>
      <c r="Y613" s="886"/>
      <c r="Z613" s="946"/>
      <c r="AA613" s="868"/>
      <c r="AB613" s="867"/>
      <c r="AC613" s="943"/>
      <c r="AD613" s="880"/>
      <c r="AE613" s="880"/>
      <c r="AF613" s="880"/>
      <c r="AG613" s="880"/>
      <c r="AH613" s="880"/>
      <c r="AI613" s="880"/>
      <c r="AJ613" s="880"/>
      <c r="AK613" s="880"/>
      <c r="AL613" s="881"/>
      <c r="AM613" s="881"/>
      <c r="AN613" s="881"/>
      <c r="AO613" s="881"/>
      <c r="AP613" s="688"/>
      <c r="AQ613" s="688"/>
      <c r="AR613" s="688"/>
      <c r="AS613" s="688"/>
    </row>
    <row r="614" spans="1:45" s="445" customFormat="1" hidden="1" x14ac:dyDescent="0.3">
      <c r="A614" s="196">
        <f t="shared" si="82"/>
        <v>42773</v>
      </c>
      <c r="B614" s="419"/>
      <c r="C614" s="419"/>
      <c r="D614" s="419"/>
      <c r="E614" s="419"/>
      <c r="F614" s="923"/>
      <c r="G614" s="860"/>
      <c r="H614" s="860"/>
      <c r="I614" s="924"/>
      <c r="J614" s="786"/>
      <c r="K614" s="786"/>
      <c r="L614" s="786"/>
      <c r="M614" s="786"/>
      <c r="N614" s="795"/>
      <c r="O614" s="795"/>
      <c r="P614" s="795"/>
      <c r="Q614" s="796"/>
      <c r="R614" s="900"/>
      <c r="S614" s="806"/>
      <c r="T614" s="806"/>
      <c r="U614" s="909"/>
      <c r="V614" s="885"/>
      <c r="W614" s="885"/>
      <c r="X614" s="885"/>
      <c r="Y614" s="885"/>
      <c r="Z614" s="947"/>
      <c r="AA614" s="874"/>
      <c r="AB614" s="875"/>
      <c r="AC614" s="945"/>
      <c r="AD614" s="505"/>
      <c r="AE614" s="505"/>
      <c r="AF614" s="505"/>
      <c r="AG614" s="505"/>
      <c r="AH614" s="505"/>
      <c r="AI614" s="505"/>
      <c r="AJ614" s="505"/>
      <c r="AK614" s="505"/>
      <c r="AL614" s="79"/>
      <c r="AM614" s="79"/>
      <c r="AN614" s="79"/>
      <c r="AO614" s="79"/>
      <c r="AP614" s="459"/>
      <c r="AQ614" s="459"/>
      <c r="AR614" s="459"/>
      <c r="AS614" s="459"/>
    </row>
    <row r="615" spans="1:45" s="445" customFormat="1" hidden="1" x14ac:dyDescent="0.3">
      <c r="A615" s="196">
        <f t="shared" si="82"/>
        <v>42774</v>
      </c>
      <c r="B615" s="419"/>
      <c r="C615" s="419"/>
      <c r="D615" s="419"/>
      <c r="E615" s="419"/>
      <c r="F615" s="923"/>
      <c r="G615" s="860"/>
      <c r="H615" s="860"/>
      <c r="I615" s="924"/>
      <c r="J615" s="786"/>
      <c r="K615" s="786"/>
      <c r="L615" s="786"/>
      <c r="M615" s="786"/>
      <c r="N615" s="795"/>
      <c r="O615" s="795"/>
      <c r="P615" s="795"/>
      <c r="Q615" s="796"/>
      <c r="R615" s="900"/>
      <c r="S615" s="806"/>
      <c r="T615" s="806"/>
      <c r="U615" s="909"/>
      <c r="V615" s="885"/>
      <c r="W615" s="885"/>
      <c r="X615" s="885"/>
      <c r="Y615" s="885"/>
      <c r="Z615" s="947"/>
      <c r="AA615" s="874"/>
      <c r="AB615" s="875"/>
      <c r="AC615" s="945"/>
      <c r="AD615" s="505"/>
      <c r="AE615" s="505"/>
      <c r="AF615" s="505"/>
      <c r="AG615" s="505"/>
      <c r="AH615" s="505"/>
      <c r="AI615" s="505"/>
      <c r="AJ615" s="505"/>
      <c r="AK615" s="505"/>
      <c r="AL615" s="79"/>
      <c r="AM615" s="79"/>
      <c r="AN615" s="79"/>
      <c r="AO615" s="79"/>
      <c r="AP615" s="459"/>
      <c r="AQ615" s="459"/>
      <c r="AR615" s="459"/>
      <c r="AS615" s="459"/>
    </row>
    <row r="616" spans="1:45" s="445" customFormat="1" hidden="1" x14ac:dyDescent="0.3">
      <c r="A616" s="196">
        <f t="shared" si="82"/>
        <v>42775</v>
      </c>
      <c r="B616" s="419"/>
      <c r="C616" s="419"/>
      <c r="D616" s="419"/>
      <c r="E616" s="419"/>
      <c r="F616" s="923"/>
      <c r="G616" s="860"/>
      <c r="H616" s="860"/>
      <c r="I616" s="924"/>
      <c r="J616" s="786"/>
      <c r="K616" s="786"/>
      <c r="L616" s="786"/>
      <c r="M616" s="786"/>
      <c r="N616" s="795"/>
      <c r="O616" s="795"/>
      <c r="P616" s="795"/>
      <c r="Q616" s="796"/>
      <c r="R616" s="900"/>
      <c r="S616" s="806"/>
      <c r="T616" s="806"/>
      <c r="U616" s="909"/>
      <c r="V616" s="885"/>
      <c r="W616" s="885"/>
      <c r="X616" s="885"/>
      <c r="Y616" s="885"/>
      <c r="Z616" s="947"/>
      <c r="AA616" s="874"/>
      <c r="AB616" s="875"/>
      <c r="AC616" s="945"/>
      <c r="AD616" s="505"/>
      <c r="AE616" s="505"/>
      <c r="AF616" s="505"/>
      <c r="AG616" s="505"/>
      <c r="AH616" s="505"/>
      <c r="AI616" s="505"/>
      <c r="AJ616" s="505"/>
      <c r="AK616" s="505"/>
      <c r="AL616" s="79"/>
      <c r="AM616" s="79"/>
      <c r="AN616" s="79"/>
      <c r="AO616" s="79"/>
      <c r="AP616" s="459"/>
      <c r="AQ616" s="459"/>
      <c r="AR616" s="459"/>
      <c r="AS616" s="459"/>
    </row>
    <row r="617" spans="1:45" s="445" customFormat="1" ht="13.5" hidden="1" thickBot="1" x14ac:dyDescent="0.35">
      <c r="A617" s="196">
        <f t="shared" si="82"/>
        <v>42776</v>
      </c>
      <c r="B617" s="419"/>
      <c r="C617" s="419"/>
      <c r="D617" s="419"/>
      <c r="E617" s="419"/>
      <c r="F617" s="923"/>
      <c r="G617" s="860"/>
      <c r="H617" s="860"/>
      <c r="I617" s="924"/>
      <c r="J617" s="786"/>
      <c r="K617" s="786"/>
      <c r="L617" s="786"/>
      <c r="M617" s="786"/>
      <c r="N617" s="795"/>
      <c r="O617" s="795"/>
      <c r="P617" s="795"/>
      <c r="Q617" s="796"/>
      <c r="R617" s="962">
        <v>8</v>
      </c>
      <c r="S617" s="806"/>
      <c r="T617" s="806"/>
      <c r="U617" s="909"/>
      <c r="V617" s="885"/>
      <c r="W617" s="885"/>
      <c r="X617" s="885"/>
      <c r="Y617" s="885"/>
      <c r="Z617" s="947"/>
      <c r="AA617" s="874"/>
      <c r="AB617" s="875"/>
      <c r="AC617" s="945"/>
      <c r="AD617" s="505"/>
      <c r="AE617" s="505"/>
      <c r="AF617" s="505"/>
      <c r="AG617" s="505"/>
      <c r="AH617" s="505"/>
      <c r="AI617" s="505"/>
      <c r="AJ617" s="505"/>
      <c r="AK617" s="505"/>
      <c r="AL617" s="79"/>
      <c r="AM617" s="79"/>
      <c r="AN617" s="79"/>
      <c r="AO617" s="79"/>
      <c r="AP617" s="459"/>
      <c r="AQ617" s="459"/>
      <c r="AR617" s="459"/>
      <c r="AS617" s="459"/>
    </row>
    <row r="618" spans="1:45" s="445" customFormat="1" hidden="1" x14ac:dyDescent="0.3">
      <c r="A618" s="687">
        <f>A617+3</f>
        <v>42779</v>
      </c>
      <c r="B618" s="848"/>
      <c r="C618" s="848"/>
      <c r="D618" s="848"/>
      <c r="E618" s="848"/>
      <c r="F618" s="211"/>
      <c r="G618" s="212"/>
      <c r="H618" s="212"/>
      <c r="I618" s="922"/>
      <c r="J618" s="787"/>
      <c r="K618" s="787"/>
      <c r="L618" s="787"/>
      <c r="M618" s="787"/>
      <c r="N618" s="200"/>
      <c r="O618" s="200"/>
      <c r="P618" s="200"/>
      <c r="Q618" s="798"/>
      <c r="R618" s="201"/>
      <c r="S618" s="202"/>
      <c r="T618" s="202"/>
      <c r="U618" s="908"/>
      <c r="V618" s="886"/>
      <c r="W618" s="886"/>
      <c r="X618" s="886"/>
      <c r="Y618" s="886"/>
      <c r="Z618" s="946"/>
      <c r="AA618" s="868"/>
      <c r="AB618" s="867"/>
      <c r="AC618" s="943"/>
      <c r="AD618" s="880"/>
      <c r="AE618" s="880"/>
      <c r="AF618" s="880"/>
      <c r="AG618" s="880"/>
      <c r="AH618" s="880"/>
      <c r="AI618" s="880"/>
      <c r="AJ618" s="880"/>
      <c r="AK618" s="880"/>
      <c r="AL618" s="881"/>
      <c r="AM618" s="881"/>
      <c r="AN618" s="881"/>
      <c r="AO618" s="881"/>
      <c r="AP618" s="688"/>
      <c r="AQ618" s="688"/>
      <c r="AR618" s="688"/>
      <c r="AS618" s="688"/>
    </row>
    <row r="619" spans="1:45" s="445" customFormat="1" hidden="1" x14ac:dyDescent="0.3">
      <c r="A619" s="196">
        <f t="shared" si="82"/>
        <v>42780</v>
      </c>
      <c r="B619" s="419"/>
      <c r="C619" s="419"/>
      <c r="D619" s="419"/>
      <c r="E619" s="419"/>
      <c r="F619" s="923"/>
      <c r="G619" s="860"/>
      <c r="H619" s="860"/>
      <c r="I619" s="924"/>
      <c r="J619" s="786"/>
      <c r="K619" s="786"/>
      <c r="L619" s="786"/>
      <c r="M619" s="786"/>
      <c r="N619" s="795"/>
      <c r="O619" s="795"/>
      <c r="P619" s="795"/>
      <c r="Q619" s="796"/>
      <c r="R619" s="900"/>
      <c r="S619" s="806"/>
      <c r="T619" s="806"/>
      <c r="U619" s="909"/>
      <c r="V619" s="885"/>
      <c r="W619" s="885"/>
      <c r="X619" s="885"/>
      <c r="Y619" s="885"/>
      <c r="Z619" s="947"/>
      <c r="AA619" s="874"/>
      <c r="AB619" s="875"/>
      <c r="AC619" s="945"/>
      <c r="AD619" s="505"/>
      <c r="AE619" s="505"/>
      <c r="AF619" s="505"/>
      <c r="AG619" s="505"/>
      <c r="AH619" s="505"/>
      <c r="AI619" s="505"/>
      <c r="AJ619" s="505"/>
      <c r="AK619" s="505"/>
      <c r="AL619" s="79"/>
      <c r="AM619" s="79"/>
      <c r="AN619" s="79"/>
      <c r="AO619" s="79"/>
      <c r="AP619" s="459"/>
      <c r="AQ619" s="459"/>
      <c r="AR619" s="459"/>
      <c r="AS619" s="459"/>
    </row>
    <row r="620" spans="1:45" s="445" customFormat="1" hidden="1" x14ac:dyDescent="0.3">
      <c r="A620" s="196">
        <f t="shared" si="82"/>
        <v>42781</v>
      </c>
      <c r="B620" s="419"/>
      <c r="C620" s="419"/>
      <c r="D620" s="419"/>
      <c r="E620" s="419"/>
      <c r="F620" s="923"/>
      <c r="G620" s="860"/>
      <c r="H620" s="860"/>
      <c r="I620" s="924"/>
      <c r="J620" s="786"/>
      <c r="K620" s="786"/>
      <c r="L620" s="786"/>
      <c r="M620" s="786"/>
      <c r="N620" s="795"/>
      <c r="O620" s="795"/>
      <c r="P620" s="795"/>
      <c r="Q620" s="796"/>
      <c r="R620" s="900"/>
      <c r="S620" s="806"/>
      <c r="T620" s="806"/>
      <c r="U620" s="909"/>
      <c r="V620" s="885"/>
      <c r="W620" s="885"/>
      <c r="X620" s="885"/>
      <c r="Y620" s="885"/>
      <c r="Z620" s="947"/>
      <c r="AA620" s="874"/>
      <c r="AB620" s="875"/>
      <c r="AC620" s="945"/>
      <c r="AD620" s="505"/>
      <c r="AE620" s="505"/>
      <c r="AF620" s="505"/>
      <c r="AG620" s="505"/>
      <c r="AH620" s="505"/>
      <c r="AI620" s="505"/>
      <c r="AJ620" s="505"/>
      <c r="AK620" s="505"/>
      <c r="AL620" s="79"/>
      <c r="AM620" s="79"/>
      <c r="AN620" s="79"/>
      <c r="AO620" s="79"/>
      <c r="AP620" s="459"/>
      <c r="AQ620" s="459"/>
      <c r="AR620" s="459"/>
      <c r="AS620" s="459"/>
    </row>
    <row r="621" spans="1:45" s="445" customFormat="1" hidden="1" x14ac:dyDescent="0.3">
      <c r="A621" s="196">
        <f t="shared" si="82"/>
        <v>42782</v>
      </c>
      <c r="B621" s="419"/>
      <c r="C621" s="419"/>
      <c r="D621" s="419"/>
      <c r="E621" s="419"/>
      <c r="F621" s="923"/>
      <c r="G621" s="860"/>
      <c r="H621" s="860"/>
      <c r="I621" s="924"/>
      <c r="J621" s="786"/>
      <c r="K621" s="786"/>
      <c r="L621" s="786"/>
      <c r="M621" s="786"/>
      <c r="N621" s="795"/>
      <c r="O621" s="795"/>
      <c r="P621" s="795"/>
      <c r="Q621" s="796"/>
      <c r="R621" s="900"/>
      <c r="S621" s="806"/>
      <c r="T621" s="806"/>
      <c r="U621" s="909"/>
      <c r="V621" s="885"/>
      <c r="W621" s="885"/>
      <c r="X621" s="885"/>
      <c r="Y621" s="885"/>
      <c r="Z621" s="947"/>
      <c r="AA621" s="874"/>
      <c r="AB621" s="875"/>
      <c r="AC621" s="945"/>
      <c r="AD621" s="505"/>
      <c r="AE621" s="505"/>
      <c r="AF621" s="505"/>
      <c r="AG621" s="505"/>
      <c r="AH621" s="505"/>
      <c r="AI621" s="505"/>
      <c r="AJ621" s="505"/>
      <c r="AK621" s="505"/>
      <c r="AL621" s="79"/>
      <c r="AM621" s="79"/>
      <c r="AN621" s="79"/>
      <c r="AO621" s="79"/>
      <c r="AP621" s="459"/>
      <c r="AQ621" s="459"/>
      <c r="AR621" s="459"/>
      <c r="AS621" s="459"/>
    </row>
    <row r="622" spans="1:45" s="445" customFormat="1" ht="13.5" hidden="1" thickBot="1" x14ac:dyDescent="0.35">
      <c r="A622" s="196">
        <f t="shared" si="82"/>
        <v>42783</v>
      </c>
      <c r="B622" s="419"/>
      <c r="C622" s="419"/>
      <c r="D622" s="419"/>
      <c r="E622" s="419"/>
      <c r="F622" s="923"/>
      <c r="G622" s="860"/>
      <c r="H622" s="860"/>
      <c r="I622" s="924"/>
      <c r="J622" s="786"/>
      <c r="K622" s="786"/>
      <c r="L622" s="786"/>
      <c r="M622" s="786"/>
      <c r="N622" s="795"/>
      <c r="O622" s="795"/>
      <c r="P622" s="795"/>
      <c r="Q622" s="796"/>
      <c r="R622" s="900"/>
      <c r="S622" s="806"/>
      <c r="T622" s="806"/>
      <c r="U622" s="909"/>
      <c r="V622" s="885"/>
      <c r="W622" s="885"/>
      <c r="X622" s="885"/>
      <c r="Y622" s="885"/>
      <c r="Z622" s="947"/>
      <c r="AA622" s="874"/>
      <c r="AB622" s="875"/>
      <c r="AC622" s="945"/>
      <c r="AD622" s="505"/>
      <c r="AE622" s="505"/>
      <c r="AF622" s="505"/>
      <c r="AG622" s="505"/>
      <c r="AH622" s="505"/>
      <c r="AI622" s="505"/>
      <c r="AJ622" s="505"/>
      <c r="AK622" s="505"/>
      <c r="AL622" s="79"/>
      <c r="AM622" s="79"/>
      <c r="AN622" s="79"/>
      <c r="AO622" s="79"/>
      <c r="AP622" s="459"/>
      <c r="AQ622" s="459"/>
      <c r="AR622" s="459"/>
      <c r="AS622" s="459"/>
    </row>
    <row r="623" spans="1:45" s="445" customFormat="1" x14ac:dyDescent="0.3">
      <c r="A623" s="687">
        <f>A622+3</f>
        <v>42786</v>
      </c>
      <c r="B623" s="848"/>
      <c r="C623" s="848"/>
      <c r="D623" s="848"/>
      <c r="E623" s="848"/>
      <c r="F623" s="211"/>
      <c r="G623" s="212"/>
      <c r="H623" s="390">
        <v>0.75</v>
      </c>
      <c r="I623" s="922"/>
      <c r="J623" s="787"/>
      <c r="K623" s="787"/>
      <c r="L623" s="787"/>
      <c r="M623" s="787"/>
      <c r="N623" s="200"/>
      <c r="O623" s="200"/>
      <c r="P623" s="200"/>
      <c r="Q623" s="798"/>
      <c r="R623" s="201"/>
      <c r="S623" s="202"/>
      <c r="T623" s="202"/>
      <c r="U623" s="908"/>
      <c r="V623" s="886"/>
      <c r="W623" s="886"/>
      <c r="X623" s="886"/>
      <c r="Y623" s="886"/>
      <c r="Z623" s="946"/>
      <c r="AA623" s="868"/>
      <c r="AB623" s="867"/>
      <c r="AC623" s="943"/>
      <c r="AD623" s="880"/>
      <c r="AE623" s="880"/>
      <c r="AF623" s="880"/>
      <c r="AG623" s="880"/>
      <c r="AH623" s="880"/>
      <c r="AI623" s="880"/>
      <c r="AJ623" s="880"/>
      <c r="AK623" s="880"/>
      <c r="AL623" s="881"/>
      <c r="AM623" s="881"/>
      <c r="AN623" s="881"/>
      <c r="AO623" s="881"/>
      <c r="AP623" s="688"/>
      <c r="AQ623" s="688"/>
      <c r="AR623" s="688"/>
      <c r="AS623" s="688"/>
    </row>
    <row r="624" spans="1:45" s="445" customFormat="1" x14ac:dyDescent="0.3">
      <c r="A624" s="196">
        <f t="shared" si="82"/>
        <v>42787</v>
      </c>
      <c r="B624" s="419"/>
      <c r="C624" s="700">
        <v>3</v>
      </c>
      <c r="D624" s="419"/>
      <c r="E624" s="419"/>
      <c r="F624" s="923"/>
      <c r="G624" s="860"/>
      <c r="H624" s="860"/>
      <c r="I624" s="924"/>
      <c r="J624" s="786"/>
      <c r="K624" s="786"/>
      <c r="L624" s="786"/>
      <c r="M624" s="786"/>
      <c r="N624" s="795"/>
      <c r="O624" s="795"/>
      <c r="P624" s="795"/>
      <c r="Q624" s="796"/>
      <c r="R624" s="900"/>
      <c r="S624" s="806"/>
      <c r="T624" s="806"/>
      <c r="U624" s="909"/>
      <c r="V624" s="885"/>
      <c r="W624" s="885"/>
      <c r="X624" s="885"/>
      <c r="Y624" s="885"/>
      <c r="Z624" s="947"/>
      <c r="AA624" s="874"/>
      <c r="AB624" s="875"/>
      <c r="AC624" s="945"/>
      <c r="AD624" s="505"/>
      <c r="AE624" s="505"/>
      <c r="AF624" s="505"/>
      <c r="AG624" s="505"/>
      <c r="AH624" s="505"/>
      <c r="AI624" s="505"/>
      <c r="AJ624" s="505"/>
      <c r="AK624" s="505"/>
      <c r="AL624" s="79"/>
      <c r="AM624" s="79"/>
      <c r="AN624" s="79"/>
      <c r="AO624" s="79"/>
      <c r="AP624" s="459"/>
      <c r="AQ624" s="459"/>
      <c r="AR624" s="459"/>
      <c r="AS624" s="459"/>
    </row>
    <row r="625" spans="1:45" s="445" customFormat="1" x14ac:dyDescent="0.3">
      <c r="A625" s="196">
        <f t="shared" si="82"/>
        <v>42788</v>
      </c>
      <c r="B625" s="419"/>
      <c r="C625" s="419"/>
      <c r="D625" s="419"/>
      <c r="E625" s="419"/>
      <c r="F625" s="923"/>
      <c r="G625" s="860"/>
      <c r="H625" s="860"/>
      <c r="I625" s="924"/>
      <c r="J625" s="786"/>
      <c r="K625" s="786"/>
      <c r="L625" s="786"/>
      <c r="M625" s="786"/>
      <c r="N625" s="795"/>
      <c r="O625" s="795"/>
      <c r="P625" s="795"/>
      <c r="Q625" s="796"/>
      <c r="R625" s="900"/>
      <c r="S625" s="806"/>
      <c r="T625" s="806"/>
      <c r="U625" s="909"/>
      <c r="V625" s="885"/>
      <c r="W625" s="885"/>
      <c r="X625" s="885"/>
      <c r="Y625" s="885"/>
      <c r="Z625" s="947"/>
      <c r="AA625" s="874"/>
      <c r="AB625" s="875"/>
      <c r="AC625" s="945"/>
      <c r="AD625" s="505"/>
      <c r="AE625" s="505"/>
      <c r="AF625" s="505"/>
      <c r="AG625" s="505"/>
      <c r="AH625" s="505"/>
      <c r="AI625" s="505"/>
      <c r="AJ625" s="505"/>
      <c r="AK625" s="505"/>
      <c r="AL625" s="79"/>
      <c r="AM625" s="79"/>
      <c r="AN625" s="79"/>
      <c r="AO625" s="79"/>
      <c r="AP625" s="459"/>
      <c r="AQ625" s="459"/>
      <c r="AR625" s="459"/>
      <c r="AS625" s="459"/>
    </row>
    <row r="626" spans="1:45" s="445" customFormat="1" x14ac:dyDescent="0.3">
      <c r="A626" s="196">
        <f t="shared" si="82"/>
        <v>42789</v>
      </c>
      <c r="B626" s="419"/>
      <c r="C626" s="419"/>
      <c r="D626" s="419"/>
      <c r="E626" s="419"/>
      <c r="F626" s="923"/>
      <c r="G626" s="860"/>
      <c r="H626" s="860"/>
      <c r="I626" s="924"/>
      <c r="J626" s="786"/>
      <c r="K626" s="786"/>
      <c r="L626" s="786"/>
      <c r="M626" s="786"/>
      <c r="N626" s="795"/>
      <c r="O626" s="795"/>
      <c r="P626" s="795"/>
      <c r="Q626" s="796"/>
      <c r="R626" s="900"/>
      <c r="S626" s="806"/>
      <c r="T626" s="806"/>
      <c r="U626" s="909"/>
      <c r="V626" s="885"/>
      <c r="W626" s="885"/>
      <c r="X626" s="885"/>
      <c r="Y626" s="885"/>
      <c r="Z626" s="947"/>
      <c r="AA626" s="874"/>
      <c r="AB626" s="875"/>
      <c r="AC626" s="945"/>
      <c r="AD626" s="505"/>
      <c r="AE626" s="505"/>
      <c r="AF626" s="505"/>
      <c r="AG626" s="505"/>
      <c r="AH626" s="505"/>
      <c r="AI626" s="505"/>
      <c r="AJ626" s="505"/>
      <c r="AK626" s="505"/>
      <c r="AL626" s="79"/>
      <c r="AM626" s="79"/>
      <c r="AN626" s="79"/>
      <c r="AO626" s="79"/>
      <c r="AP626" s="459"/>
      <c r="AQ626" s="459"/>
      <c r="AR626" s="459"/>
      <c r="AS626" s="459"/>
    </row>
    <row r="627" spans="1:45" s="445" customFormat="1" ht="13.5" thickBot="1" x14ac:dyDescent="0.35">
      <c r="A627" s="196">
        <f t="shared" si="82"/>
        <v>42790</v>
      </c>
      <c r="B627" s="419"/>
      <c r="C627" s="419"/>
      <c r="D627" s="419"/>
      <c r="E627" s="419"/>
      <c r="F627" s="923"/>
      <c r="G627" s="860"/>
      <c r="H627" s="860"/>
      <c r="I627" s="924"/>
      <c r="J627" s="786"/>
      <c r="K627" s="786"/>
      <c r="L627" s="786"/>
      <c r="M627" s="786"/>
      <c r="N627" s="795"/>
      <c r="O627" s="795"/>
      <c r="P627" s="795"/>
      <c r="Q627" s="796"/>
      <c r="R627" s="900"/>
      <c r="S627" s="806"/>
      <c r="T627" s="806"/>
      <c r="U627" s="909"/>
      <c r="V627" s="885"/>
      <c r="W627" s="885"/>
      <c r="X627" s="885"/>
      <c r="Y627" s="885"/>
      <c r="Z627" s="947"/>
      <c r="AA627" s="874"/>
      <c r="AB627" s="875"/>
      <c r="AC627" s="945"/>
      <c r="AD627" s="505"/>
      <c r="AE627" s="505"/>
      <c r="AF627" s="505"/>
      <c r="AG627" s="505"/>
      <c r="AH627" s="505"/>
      <c r="AI627" s="505"/>
      <c r="AJ627" s="505"/>
      <c r="AK627" s="505"/>
      <c r="AL627" s="79"/>
      <c r="AM627" s="79"/>
      <c r="AN627" s="79"/>
      <c r="AO627" s="79"/>
      <c r="AP627" s="459"/>
      <c r="AQ627" s="459"/>
      <c r="AR627" s="459"/>
      <c r="AS627" s="459"/>
    </row>
    <row r="628" spans="1:45" s="445" customFormat="1" x14ac:dyDescent="0.3">
      <c r="A628" s="687">
        <f>A627+3</f>
        <v>42793</v>
      </c>
      <c r="B628" s="848"/>
      <c r="C628" s="390">
        <v>4.5</v>
      </c>
      <c r="D628" s="848"/>
      <c r="E628" s="848"/>
      <c r="F628" s="211"/>
      <c r="G628" s="212"/>
      <c r="H628" s="212"/>
      <c r="I628" s="922"/>
      <c r="J628" s="787"/>
      <c r="K628" s="787"/>
      <c r="L628" s="787"/>
      <c r="M628" s="787"/>
      <c r="N628" s="200"/>
      <c r="O628" s="200"/>
      <c r="P628" s="200"/>
      <c r="Q628" s="798"/>
      <c r="R628" s="201"/>
      <c r="S628" s="202"/>
      <c r="T628" s="202"/>
      <c r="U628" s="908"/>
      <c r="V628" s="886"/>
      <c r="W628" s="886"/>
      <c r="X628" s="886"/>
      <c r="Y628" s="886"/>
      <c r="Z628" s="946"/>
      <c r="AA628" s="868"/>
      <c r="AB628" s="867"/>
      <c r="AC628" s="943"/>
      <c r="AD628" s="880"/>
      <c r="AE628" s="880"/>
      <c r="AF628" s="880"/>
      <c r="AG628" s="880"/>
      <c r="AH628" s="880"/>
      <c r="AI628" s="880"/>
      <c r="AJ628" s="880"/>
      <c r="AK628" s="880"/>
      <c r="AL628" s="881"/>
      <c r="AM628" s="881"/>
      <c r="AN628" s="881"/>
      <c r="AO628" s="881"/>
      <c r="AP628" s="688"/>
      <c r="AQ628" s="688"/>
      <c r="AR628" s="688"/>
      <c r="AS628" s="688"/>
    </row>
    <row r="629" spans="1:45" s="445" customFormat="1" x14ac:dyDescent="0.3">
      <c r="A629" s="196">
        <f t="shared" si="82"/>
        <v>42794</v>
      </c>
      <c r="B629" s="419"/>
      <c r="C629" s="419"/>
      <c r="D629" s="419"/>
      <c r="E629" s="419"/>
      <c r="F629" s="923"/>
      <c r="G629" s="860"/>
      <c r="H629" s="860"/>
      <c r="I629" s="924"/>
      <c r="J629" s="786"/>
      <c r="K629" s="786"/>
      <c r="L629" s="786"/>
      <c r="M629" s="786"/>
      <c r="N629" s="795"/>
      <c r="O629" s="795"/>
      <c r="P629" s="795"/>
      <c r="Q629" s="796"/>
      <c r="R629" s="900"/>
      <c r="S629" s="806"/>
      <c r="T629" s="806"/>
      <c r="U629" s="909"/>
      <c r="V629" s="885"/>
      <c r="W629" s="885"/>
      <c r="X629" s="885"/>
      <c r="Y629" s="885"/>
      <c r="Z629" s="947"/>
      <c r="AA629" s="874"/>
      <c r="AB629" s="875"/>
      <c r="AC629" s="945"/>
      <c r="AD629" s="505"/>
      <c r="AE629" s="505"/>
      <c r="AF629" s="505"/>
      <c r="AG629" s="505"/>
      <c r="AH629" s="505"/>
      <c r="AI629" s="505"/>
      <c r="AJ629" s="505"/>
      <c r="AK629" s="505"/>
      <c r="AL629" s="79"/>
      <c r="AM629" s="79"/>
      <c r="AN629" s="79"/>
      <c r="AO629" s="79"/>
      <c r="AP629" s="459"/>
      <c r="AQ629" s="459"/>
      <c r="AR629" s="459"/>
      <c r="AS629" s="459"/>
    </row>
    <row r="630" spans="1:45" s="445" customFormat="1" x14ac:dyDescent="0.3">
      <c r="A630" s="196">
        <f t="shared" si="82"/>
        <v>42795</v>
      </c>
      <c r="B630" s="419"/>
      <c r="C630" s="419"/>
      <c r="D630" s="419"/>
      <c r="E630" s="419"/>
      <c r="F630" s="923"/>
      <c r="G630" s="860"/>
      <c r="H630" s="860"/>
      <c r="I630" s="924"/>
      <c r="J630" s="786"/>
      <c r="K630" s="786"/>
      <c r="L630" s="786"/>
      <c r="M630" s="786"/>
      <c r="N630" s="700">
        <v>8</v>
      </c>
      <c r="O630" s="795"/>
      <c r="P630" s="795"/>
      <c r="Q630" s="796"/>
      <c r="R630" s="900"/>
      <c r="S630" s="806"/>
      <c r="T630" s="806"/>
      <c r="U630" s="909"/>
      <c r="V630" s="885"/>
      <c r="W630" s="885"/>
      <c r="X630" s="885"/>
      <c r="Y630" s="885"/>
      <c r="Z630" s="947"/>
      <c r="AA630" s="874"/>
      <c r="AB630" s="875"/>
      <c r="AC630" s="945"/>
      <c r="AD630" s="505"/>
      <c r="AE630" s="505"/>
      <c r="AF630" s="505"/>
      <c r="AG630" s="505"/>
      <c r="AH630" s="505"/>
      <c r="AI630" s="505"/>
      <c r="AJ630" s="505"/>
      <c r="AK630" s="505"/>
      <c r="AL630" s="79"/>
      <c r="AM630" s="79"/>
      <c r="AN630" s="79"/>
      <c r="AO630" s="79"/>
      <c r="AP630" s="459"/>
      <c r="AQ630" s="459"/>
      <c r="AR630" s="459"/>
      <c r="AS630" s="459"/>
    </row>
    <row r="631" spans="1:45" s="445" customFormat="1" x14ac:dyDescent="0.3">
      <c r="A631" s="196">
        <f t="shared" si="82"/>
        <v>42796</v>
      </c>
      <c r="B631" s="419"/>
      <c r="C631" s="419"/>
      <c r="D631" s="419"/>
      <c r="E631" s="419"/>
      <c r="F631" s="923"/>
      <c r="G631" s="860"/>
      <c r="H631" s="860"/>
      <c r="I631" s="924"/>
      <c r="J631" s="786"/>
      <c r="K631" s="786"/>
      <c r="L631" s="786"/>
      <c r="M631" s="786"/>
      <c r="N631" s="795"/>
      <c r="O631" s="795"/>
      <c r="P631" s="795"/>
      <c r="Q631" s="796"/>
      <c r="R631" s="900"/>
      <c r="S631" s="806"/>
      <c r="T631" s="806"/>
      <c r="U631" s="909"/>
      <c r="V631" s="885"/>
      <c r="W631" s="700">
        <v>2</v>
      </c>
      <c r="X631" s="885"/>
      <c r="Y631" s="885"/>
      <c r="Z631" s="947"/>
      <c r="AA631" s="874"/>
      <c r="AB631" s="875"/>
      <c r="AC631" s="945"/>
      <c r="AD631" s="505"/>
      <c r="AE631" s="505"/>
      <c r="AF631" s="505"/>
      <c r="AG631" s="505"/>
      <c r="AH631" s="505"/>
      <c r="AI631" s="505"/>
      <c r="AJ631" s="505"/>
      <c r="AK631" s="505"/>
      <c r="AL631" s="79"/>
      <c r="AM631" s="79"/>
      <c r="AN631" s="79"/>
      <c r="AO631" s="79"/>
      <c r="AP631" s="459"/>
      <c r="AQ631" s="459"/>
      <c r="AR631" s="459"/>
      <c r="AS631" s="459"/>
    </row>
    <row r="632" spans="1:45" s="445" customFormat="1" ht="13.5" thickBot="1" x14ac:dyDescent="0.35">
      <c r="A632" s="196">
        <f t="shared" si="82"/>
        <v>42797</v>
      </c>
      <c r="B632" s="419"/>
      <c r="C632" s="419"/>
      <c r="D632" s="419"/>
      <c r="E632" s="419"/>
      <c r="F632" s="923"/>
      <c r="G632" s="860"/>
      <c r="H632" s="860"/>
      <c r="I632" s="924"/>
      <c r="J632" s="786"/>
      <c r="K632" s="786"/>
      <c r="L632" s="786"/>
      <c r="M632" s="786"/>
      <c r="N632" s="795"/>
      <c r="O632" s="795"/>
      <c r="P632" s="795"/>
      <c r="Q632" s="796"/>
      <c r="R632" s="900"/>
      <c r="S632" s="806"/>
      <c r="T632" s="806"/>
      <c r="U632" s="909"/>
      <c r="V632" s="885"/>
      <c r="W632" s="885"/>
      <c r="X632" s="885"/>
      <c r="Y632" s="885"/>
      <c r="Z632" s="947"/>
      <c r="AA632" s="874"/>
      <c r="AB632" s="875"/>
      <c r="AC632" s="945"/>
      <c r="AD632" s="505"/>
      <c r="AE632" s="505"/>
      <c r="AF632" s="505"/>
      <c r="AG632" s="505"/>
      <c r="AH632" s="505"/>
      <c r="AI632" s="505"/>
      <c r="AJ632" s="505"/>
      <c r="AK632" s="505"/>
      <c r="AL632" s="79"/>
      <c r="AM632" s="79"/>
      <c r="AN632" s="79"/>
      <c r="AO632" s="79"/>
      <c r="AP632" s="459"/>
      <c r="AQ632" s="459"/>
      <c r="AR632" s="459"/>
      <c r="AS632" s="459"/>
    </row>
    <row r="633" spans="1:45" s="445" customFormat="1" x14ac:dyDescent="0.3">
      <c r="A633" s="687">
        <f>A632+3</f>
        <v>42800</v>
      </c>
      <c r="B633" s="848"/>
      <c r="C633" s="848"/>
      <c r="D633" s="848"/>
      <c r="E633" s="848"/>
      <c r="F633" s="211"/>
      <c r="G633" s="212"/>
      <c r="H633" s="212"/>
      <c r="I633" s="922"/>
      <c r="J633" s="787"/>
      <c r="K633" s="787"/>
      <c r="L633" s="787"/>
      <c r="M633" s="787"/>
      <c r="N633" s="200"/>
      <c r="O633" s="200"/>
      <c r="P633" s="200"/>
      <c r="Q633" s="798"/>
      <c r="R633" s="201"/>
      <c r="S633" s="202"/>
      <c r="T633" s="202"/>
      <c r="U633" s="908"/>
      <c r="V633" s="886"/>
      <c r="W633" s="886"/>
      <c r="X633" s="390">
        <v>0.5</v>
      </c>
      <c r="Y633" s="886"/>
      <c r="Z633" s="946"/>
      <c r="AA633" s="868"/>
      <c r="AB633" s="867"/>
      <c r="AC633" s="943"/>
      <c r="AD633" s="880"/>
      <c r="AE633" s="880"/>
      <c r="AF633" s="880"/>
      <c r="AG633" s="880"/>
      <c r="AH633" s="880"/>
      <c r="AI633" s="880"/>
      <c r="AJ633" s="880"/>
      <c r="AK633" s="880"/>
      <c r="AL633" s="881"/>
      <c r="AM633" s="881"/>
      <c r="AN633" s="881"/>
      <c r="AO633" s="881"/>
      <c r="AP633" s="688"/>
      <c r="AQ633" s="688"/>
      <c r="AR633" s="688"/>
      <c r="AS633" s="688"/>
    </row>
    <row r="634" spans="1:45" s="445" customFormat="1" x14ac:dyDescent="0.3">
      <c r="A634" s="196">
        <f t="shared" si="82"/>
        <v>42801</v>
      </c>
      <c r="B634" s="419"/>
      <c r="C634" s="419"/>
      <c r="D634" s="419"/>
      <c r="E634" s="419"/>
      <c r="F634" s="923"/>
      <c r="G634" s="860"/>
      <c r="H634" s="860"/>
      <c r="I634" s="924"/>
      <c r="J634" s="786"/>
      <c r="K634" s="786"/>
      <c r="L634" s="786"/>
      <c r="M634" s="786"/>
      <c r="N634" s="795"/>
      <c r="O634" s="795"/>
      <c r="P634" s="795"/>
      <c r="Q634" s="796"/>
      <c r="R634" s="900"/>
      <c r="S634" s="806"/>
      <c r="T634" s="806"/>
      <c r="U634" s="909"/>
      <c r="V634" s="885"/>
      <c r="W634" s="885"/>
      <c r="X634" s="700">
        <v>0.5</v>
      </c>
      <c r="Y634" s="885"/>
      <c r="Z634" s="947"/>
      <c r="AA634" s="874"/>
      <c r="AB634" s="875"/>
      <c r="AC634" s="945"/>
      <c r="AD634" s="505"/>
      <c r="AE634" s="505"/>
      <c r="AF634" s="505"/>
      <c r="AG634" s="505"/>
      <c r="AH634" s="505"/>
      <c r="AI634" s="505"/>
      <c r="AJ634" s="505"/>
      <c r="AK634" s="505"/>
      <c r="AL634" s="79"/>
      <c r="AM634" s="79"/>
      <c r="AN634" s="79"/>
      <c r="AO634" s="79"/>
      <c r="AP634" s="459"/>
      <c r="AQ634" s="459"/>
      <c r="AR634" s="459"/>
      <c r="AS634" s="459"/>
    </row>
    <row r="635" spans="1:45" s="445" customFormat="1" x14ac:dyDescent="0.3">
      <c r="A635" s="196">
        <f t="shared" si="82"/>
        <v>42802</v>
      </c>
      <c r="B635" s="419"/>
      <c r="C635" s="419"/>
      <c r="D635" s="419"/>
      <c r="E635" s="419"/>
      <c r="F635" s="923"/>
      <c r="G635" s="860"/>
      <c r="H635" s="860"/>
      <c r="I635" s="924"/>
      <c r="J635" s="786"/>
      <c r="K635" s="786"/>
      <c r="L635" s="786"/>
      <c r="M635" s="786"/>
      <c r="N635" s="795"/>
      <c r="O635" s="795"/>
      <c r="P635" s="795"/>
      <c r="Q635" s="796"/>
      <c r="R635" s="900"/>
      <c r="S635" s="806"/>
      <c r="T635" s="806"/>
      <c r="U635" s="909"/>
      <c r="V635" s="885"/>
      <c r="W635" s="885"/>
      <c r="X635" s="885"/>
      <c r="Y635" s="885"/>
      <c r="Z635" s="947"/>
      <c r="AA635" s="874"/>
      <c r="AB635" s="875"/>
      <c r="AC635" s="945"/>
      <c r="AD635" s="505"/>
      <c r="AE635" s="505"/>
      <c r="AF635" s="505"/>
      <c r="AG635" s="505"/>
      <c r="AH635" s="505"/>
      <c r="AI635" s="505"/>
      <c r="AJ635" s="505"/>
      <c r="AK635" s="505"/>
      <c r="AL635" s="79"/>
      <c r="AM635" s="79"/>
      <c r="AN635" s="79"/>
      <c r="AO635" s="79"/>
      <c r="AP635" s="459"/>
      <c r="AQ635" s="459"/>
      <c r="AR635" s="459"/>
      <c r="AS635" s="459"/>
    </row>
    <row r="636" spans="1:45" s="445" customFormat="1" x14ac:dyDescent="0.3">
      <c r="A636" s="196">
        <f t="shared" si="82"/>
        <v>42803</v>
      </c>
      <c r="B636" s="419"/>
      <c r="C636" s="419"/>
      <c r="D636" s="419"/>
      <c r="E636" s="419"/>
      <c r="F636" s="923"/>
      <c r="G636" s="860"/>
      <c r="H636" s="860"/>
      <c r="I636" s="924"/>
      <c r="J636" s="786"/>
      <c r="K636" s="786"/>
      <c r="L636" s="786"/>
      <c r="M636" s="786"/>
      <c r="N636" s="795"/>
      <c r="O636" s="795"/>
      <c r="P636" s="700">
        <v>0.75</v>
      </c>
      <c r="Q636" s="796"/>
      <c r="R636" s="900"/>
      <c r="S636" s="806"/>
      <c r="T636" s="806"/>
      <c r="U636" s="909"/>
      <c r="V636" s="885"/>
      <c r="W636" s="885"/>
      <c r="X636" s="885"/>
      <c r="Y636" s="885"/>
      <c r="Z636" s="947"/>
      <c r="AA636" s="874"/>
      <c r="AB636" s="875"/>
      <c r="AC636" s="945"/>
      <c r="AD636" s="505"/>
      <c r="AE636" s="505"/>
      <c r="AF636" s="505"/>
      <c r="AG636" s="505"/>
      <c r="AH636" s="505"/>
      <c r="AI636" s="505"/>
      <c r="AJ636" s="505"/>
      <c r="AK636" s="505"/>
      <c r="AL636" s="79"/>
      <c r="AM636" s="79"/>
      <c r="AN636" s="79"/>
      <c r="AO636" s="79"/>
      <c r="AP636" s="459"/>
      <c r="AQ636" s="459"/>
      <c r="AR636" s="459"/>
      <c r="AS636" s="459"/>
    </row>
    <row r="637" spans="1:45" s="445" customFormat="1" x14ac:dyDescent="0.3">
      <c r="A637" s="196">
        <f t="shared" si="82"/>
        <v>42804</v>
      </c>
      <c r="B637" s="419"/>
      <c r="C637" s="419"/>
      <c r="D637" s="419"/>
      <c r="E637" s="419"/>
      <c r="F637" s="923"/>
      <c r="G637" s="860"/>
      <c r="H637" s="860"/>
      <c r="I637" s="924"/>
      <c r="J637" s="786"/>
      <c r="K637" s="786"/>
      <c r="L637" s="786"/>
      <c r="M637" s="786"/>
      <c r="N637" s="795"/>
      <c r="O637" s="795"/>
      <c r="P637" s="795"/>
      <c r="Q637" s="796"/>
      <c r="R637" s="900"/>
      <c r="S637" s="806"/>
      <c r="T637" s="806"/>
      <c r="U637" s="909"/>
      <c r="V637" s="885"/>
      <c r="W637" s="885"/>
      <c r="X637" s="885"/>
      <c r="Y637" s="885"/>
      <c r="Z637" s="947"/>
      <c r="AA637" s="874"/>
      <c r="AB637" s="875"/>
      <c r="AC637" s="945"/>
      <c r="AD637" s="505"/>
      <c r="AE637" s="505"/>
      <c r="AF637" s="505"/>
      <c r="AG637" s="505"/>
      <c r="AH637" s="505"/>
      <c r="AI637" s="505"/>
      <c r="AJ637" s="505"/>
      <c r="AK637" s="505"/>
      <c r="AL637" s="79"/>
      <c r="AM637" s="79"/>
      <c r="AN637" s="79"/>
      <c r="AO637" s="79"/>
      <c r="AP637" s="459"/>
      <c r="AQ637" s="459"/>
      <c r="AR637" s="459"/>
      <c r="AS637" s="459"/>
    </row>
    <row r="638" spans="1:45" s="445" customFormat="1" x14ac:dyDescent="0.3">
      <c r="A638" s="691">
        <f>A637+3</f>
        <v>42807</v>
      </c>
      <c r="B638" s="849"/>
      <c r="C638" s="849"/>
      <c r="D638" s="849"/>
      <c r="E638" s="914"/>
      <c r="F638" s="926"/>
      <c r="G638" s="927"/>
      <c r="H638" s="927"/>
      <c r="I638" s="928"/>
      <c r="J638" s="917"/>
      <c r="K638" s="788"/>
      <c r="L638" s="788"/>
      <c r="M638" s="788"/>
      <c r="N638" s="799"/>
      <c r="O638" s="799"/>
      <c r="P638" s="799"/>
      <c r="Q638" s="897"/>
      <c r="R638" s="901"/>
      <c r="S638" s="809"/>
      <c r="T638" s="809"/>
      <c r="U638" s="911"/>
      <c r="V638" s="896"/>
      <c r="W638" s="887"/>
      <c r="X638" s="887"/>
      <c r="Y638" s="896"/>
      <c r="Z638" s="948"/>
      <c r="AA638" s="949"/>
      <c r="AB638" s="950"/>
      <c r="AC638" s="951"/>
      <c r="AD638" s="935"/>
      <c r="AE638" s="882"/>
      <c r="AF638" s="882"/>
      <c r="AG638" s="882"/>
      <c r="AH638" s="882"/>
      <c r="AI638" s="882"/>
      <c r="AJ638" s="882"/>
      <c r="AK638" s="882"/>
      <c r="AL638" s="883"/>
      <c r="AM638" s="883"/>
      <c r="AN638" s="883"/>
      <c r="AO638" s="883"/>
      <c r="AP638" s="692"/>
      <c r="AQ638" s="692"/>
      <c r="AR638" s="692"/>
      <c r="AS638" s="692"/>
    </row>
    <row r="639" spans="1:45" s="445" customFormat="1" x14ac:dyDescent="0.3">
      <c r="A639" s="196">
        <f t="shared" si="82"/>
        <v>42808</v>
      </c>
      <c r="B639" s="419"/>
      <c r="C639" s="419"/>
      <c r="D639" s="419"/>
      <c r="E639" s="419"/>
      <c r="F639" s="923"/>
      <c r="G639" s="860"/>
      <c r="H639" s="860"/>
      <c r="I639" s="924"/>
      <c r="J639" s="786"/>
      <c r="K639" s="786"/>
      <c r="L639" s="786"/>
      <c r="M639" s="786"/>
      <c r="N639" s="795"/>
      <c r="O639" s="795"/>
      <c r="P639" s="795"/>
      <c r="Q639" s="796"/>
      <c r="R639" s="900"/>
      <c r="S639" s="806"/>
      <c r="T639" s="806"/>
      <c r="U639" s="909"/>
      <c r="V639" s="885"/>
      <c r="W639" s="885"/>
      <c r="X639" s="885"/>
      <c r="Y639" s="885"/>
      <c r="Z639" s="947"/>
      <c r="AA639" s="874"/>
      <c r="AB639" s="875"/>
      <c r="AC639" s="945"/>
      <c r="AD639" s="505"/>
      <c r="AE639" s="505"/>
      <c r="AF639" s="505"/>
      <c r="AG639" s="505"/>
      <c r="AH639" s="505"/>
      <c r="AI639" s="505"/>
      <c r="AJ639" s="505"/>
      <c r="AK639" s="505"/>
      <c r="AL639" s="79"/>
      <c r="AM639" s="79"/>
      <c r="AN639" s="79"/>
      <c r="AO639" s="79"/>
      <c r="AP639" s="459"/>
      <c r="AQ639" s="459"/>
      <c r="AR639" s="459"/>
      <c r="AS639" s="459"/>
    </row>
    <row r="640" spans="1:45" s="445" customFormat="1" x14ac:dyDescent="0.3">
      <c r="A640" s="196">
        <f t="shared" si="82"/>
        <v>42809</v>
      </c>
      <c r="B640" s="419"/>
      <c r="C640" s="419"/>
      <c r="D640" s="419"/>
      <c r="E640" s="419"/>
      <c r="F640" s="923"/>
      <c r="G640" s="860"/>
      <c r="H640" s="860"/>
      <c r="I640" s="924"/>
      <c r="J640" s="786"/>
      <c r="K640" s="786"/>
      <c r="L640" s="786"/>
      <c r="M640" s="786"/>
      <c r="N640" s="795"/>
      <c r="O640" s="795"/>
      <c r="P640" s="795"/>
      <c r="Q640" s="796"/>
      <c r="R640" s="900"/>
      <c r="S640" s="806"/>
      <c r="T640" s="806"/>
      <c r="U640" s="909"/>
      <c r="V640" s="885"/>
      <c r="W640" s="885"/>
      <c r="X640" s="885"/>
      <c r="Y640" s="885"/>
      <c r="Z640" s="947"/>
      <c r="AA640" s="874"/>
      <c r="AB640" s="875"/>
      <c r="AC640" s="945"/>
      <c r="AD640" s="505"/>
      <c r="AE640" s="505"/>
      <c r="AF640" s="505"/>
      <c r="AG640" s="505"/>
      <c r="AH640" s="505"/>
      <c r="AI640" s="505"/>
      <c r="AJ640" s="505"/>
      <c r="AK640" s="505"/>
      <c r="AL640" s="79"/>
      <c r="AM640" s="79"/>
      <c r="AN640" s="79"/>
      <c r="AO640" s="79"/>
      <c r="AP640" s="459"/>
      <c r="AQ640" s="459"/>
      <c r="AR640" s="459"/>
      <c r="AS640" s="459"/>
    </row>
    <row r="641" spans="1:45" s="445" customFormat="1" x14ac:dyDescent="0.3">
      <c r="A641" s="196">
        <f t="shared" si="82"/>
        <v>42810</v>
      </c>
      <c r="B641" s="419"/>
      <c r="C641" s="419"/>
      <c r="D641" s="419"/>
      <c r="E641" s="419"/>
      <c r="F641" s="923"/>
      <c r="G641" s="860"/>
      <c r="H641" s="860"/>
      <c r="I641" s="924"/>
      <c r="J641" s="786"/>
      <c r="K641" s="786"/>
      <c r="L641" s="786"/>
      <c r="M641" s="786"/>
      <c r="N641" s="795"/>
      <c r="O641" s="795"/>
      <c r="P641" s="795"/>
      <c r="Q641" s="796"/>
      <c r="R641" s="900"/>
      <c r="S641" s="806"/>
      <c r="T641" s="806"/>
      <c r="U641" s="909"/>
      <c r="V641" s="885"/>
      <c r="W641" s="885"/>
      <c r="X641" s="885"/>
      <c r="Y641" s="885"/>
      <c r="Z641" s="947"/>
      <c r="AA641" s="874"/>
      <c r="AB641" s="875"/>
      <c r="AC641" s="945"/>
      <c r="AD641" s="505"/>
      <c r="AE641" s="505"/>
      <c r="AF641" s="505"/>
      <c r="AG641" s="505"/>
      <c r="AH641" s="505"/>
      <c r="AI641" s="505"/>
      <c r="AJ641" s="505"/>
      <c r="AK641" s="505"/>
      <c r="AL641" s="79"/>
      <c r="AM641" s="79"/>
      <c r="AN641" s="79"/>
      <c r="AO641" s="79"/>
      <c r="AP641" s="459"/>
      <c r="AQ641" s="459"/>
      <c r="AR641" s="459"/>
      <c r="AS641" s="459"/>
    </row>
    <row r="642" spans="1:45" s="445" customFormat="1" x14ac:dyDescent="0.3">
      <c r="A642" s="196">
        <f t="shared" si="82"/>
        <v>42811</v>
      </c>
      <c r="B642" s="419"/>
      <c r="C642" s="419"/>
      <c r="D642" s="419"/>
      <c r="E642" s="419"/>
      <c r="F642" s="923"/>
      <c r="G642" s="860"/>
      <c r="H642" s="860"/>
      <c r="I642" s="924"/>
      <c r="J642" s="786"/>
      <c r="K642" s="786"/>
      <c r="L642" s="786"/>
      <c r="M642" s="786"/>
      <c r="N642" s="795"/>
      <c r="O642" s="795"/>
      <c r="P642" s="795"/>
      <c r="Q642" s="796"/>
      <c r="R642" s="900"/>
      <c r="S642" s="806"/>
      <c r="T642" s="806"/>
      <c r="U642" s="909"/>
      <c r="V642" s="885"/>
      <c r="W642" s="885"/>
      <c r="X642" s="885"/>
      <c r="Y642" s="885"/>
      <c r="Z642" s="947"/>
      <c r="AA642" s="874"/>
      <c r="AB642" s="875"/>
      <c r="AC642" s="945"/>
      <c r="AD642" s="505"/>
      <c r="AE642" s="505"/>
      <c r="AF642" s="505"/>
      <c r="AG642" s="505"/>
      <c r="AH642" s="505"/>
      <c r="AI642" s="505"/>
      <c r="AJ642" s="505"/>
      <c r="AK642" s="505"/>
      <c r="AL642" s="79"/>
      <c r="AM642" s="79"/>
      <c r="AN642" s="79"/>
      <c r="AO642" s="79"/>
      <c r="AP642" s="459"/>
      <c r="AQ642" s="459"/>
      <c r="AR642" s="459"/>
      <c r="AS642" s="459"/>
    </row>
    <row r="643" spans="1:45" s="445" customFormat="1" x14ac:dyDescent="0.3">
      <c r="A643" s="691">
        <f>A642+3</f>
        <v>42814</v>
      </c>
      <c r="B643" s="849"/>
      <c r="C643" s="849"/>
      <c r="D643" s="849"/>
      <c r="E643" s="914"/>
      <c r="F643" s="926"/>
      <c r="G643" s="927"/>
      <c r="H643" s="927"/>
      <c r="I643" s="928"/>
      <c r="J643" s="917"/>
      <c r="K643" s="788"/>
      <c r="L643" s="788"/>
      <c r="M643" s="788"/>
      <c r="N643" s="799"/>
      <c r="O643" s="799"/>
      <c r="P643" s="799"/>
      <c r="Q643" s="897"/>
      <c r="R643" s="901"/>
      <c r="S643" s="809"/>
      <c r="T643" s="809"/>
      <c r="U643" s="911"/>
      <c r="V643" s="896"/>
      <c r="W643" s="887"/>
      <c r="X643" s="887"/>
      <c r="Y643" s="896"/>
      <c r="Z643" s="948"/>
      <c r="AA643" s="949"/>
      <c r="AB643" s="950"/>
      <c r="AC643" s="951"/>
      <c r="AD643" s="935"/>
      <c r="AE643" s="882"/>
      <c r="AF643" s="882"/>
      <c r="AG643" s="882"/>
      <c r="AH643" s="882"/>
      <c r="AI643" s="882"/>
      <c r="AJ643" s="882"/>
      <c r="AK643" s="882"/>
      <c r="AL643" s="883"/>
      <c r="AM643" s="883"/>
      <c r="AN643" s="883"/>
      <c r="AO643" s="883"/>
      <c r="AP643" s="692"/>
      <c r="AQ643" s="692"/>
      <c r="AR643" s="692"/>
      <c r="AS643" s="961"/>
    </row>
    <row r="644" spans="1:45" s="445" customFormat="1" x14ac:dyDescent="0.3">
      <c r="A644" s="196">
        <f t="shared" si="82"/>
        <v>42815</v>
      </c>
      <c r="B644" s="419"/>
      <c r="C644" s="419"/>
      <c r="D644" s="419"/>
      <c r="E644" s="419"/>
      <c r="F644" s="923"/>
      <c r="G644" s="860"/>
      <c r="H644" s="860"/>
      <c r="I644" s="924"/>
      <c r="J644" s="786"/>
      <c r="K644" s="786"/>
      <c r="L644" s="786"/>
      <c r="M644" s="786"/>
      <c r="N644" s="795"/>
      <c r="O644" s="795"/>
      <c r="P644" s="795"/>
      <c r="Q644" s="796"/>
      <c r="R644" s="900"/>
      <c r="S644" s="806"/>
      <c r="T644" s="806"/>
      <c r="U644" s="909"/>
      <c r="V644" s="885"/>
      <c r="W644" s="885"/>
      <c r="X644" s="885"/>
      <c r="Y644" s="885"/>
      <c r="Z644" s="947"/>
      <c r="AA644" s="874"/>
      <c r="AB644" s="875"/>
      <c r="AC644" s="945"/>
      <c r="AD644" s="505"/>
      <c r="AE644" s="505"/>
      <c r="AF644" s="505"/>
      <c r="AG644" s="505"/>
      <c r="AH644" s="505"/>
      <c r="AI644" s="505"/>
      <c r="AJ644" s="505"/>
      <c r="AK644" s="505"/>
      <c r="AL644" s="79"/>
      <c r="AM644" s="79"/>
      <c r="AN644" s="79"/>
      <c r="AO644" s="79"/>
      <c r="AP644" s="459"/>
      <c r="AQ644" s="459"/>
      <c r="AR644" s="459"/>
      <c r="AS644" s="459"/>
    </row>
    <row r="645" spans="1:45" s="445" customFormat="1" x14ac:dyDescent="0.3">
      <c r="A645" s="196">
        <f t="shared" si="82"/>
        <v>42816</v>
      </c>
      <c r="B645" s="419"/>
      <c r="C645" s="419"/>
      <c r="D645" s="419"/>
      <c r="E645" s="419"/>
      <c r="F645" s="923"/>
      <c r="G645" s="860"/>
      <c r="H645" s="860"/>
      <c r="I645" s="924"/>
      <c r="J645" s="786"/>
      <c r="K645" s="786"/>
      <c r="L645" s="786"/>
      <c r="M645" s="786"/>
      <c r="N645" s="795"/>
      <c r="O645" s="795"/>
      <c r="P645" s="795"/>
      <c r="Q645" s="796"/>
      <c r="R645" s="900"/>
      <c r="S645" s="806"/>
      <c r="T645" s="806"/>
      <c r="U645" s="909"/>
      <c r="V645" s="885"/>
      <c r="W645" s="885"/>
      <c r="X645" s="885"/>
      <c r="Y645" s="885"/>
      <c r="Z645" s="947"/>
      <c r="AA645" s="874"/>
      <c r="AB645" s="875"/>
      <c r="AC645" s="945"/>
      <c r="AD645" s="505"/>
      <c r="AE645" s="505"/>
      <c r="AF645" s="505"/>
      <c r="AG645" s="505"/>
      <c r="AH645" s="505"/>
      <c r="AI645" s="505"/>
      <c r="AJ645" s="505"/>
      <c r="AK645" s="505"/>
      <c r="AL645" s="79"/>
      <c r="AM645" s="79"/>
      <c r="AN645" s="79"/>
      <c r="AO645" s="79"/>
      <c r="AP645" s="459"/>
      <c r="AQ645" s="459"/>
      <c r="AR645" s="459"/>
      <c r="AS645" s="459"/>
    </row>
    <row r="646" spans="1:45" s="445" customFormat="1" x14ac:dyDescent="0.3">
      <c r="A646" s="196">
        <f t="shared" si="82"/>
        <v>42817</v>
      </c>
      <c r="B646" s="419"/>
      <c r="C646" s="419"/>
      <c r="D646" s="419"/>
      <c r="E646" s="419"/>
      <c r="F646" s="923"/>
      <c r="G646" s="860"/>
      <c r="H646" s="860"/>
      <c r="I646" s="924"/>
      <c r="J646" s="786"/>
      <c r="K646" s="786"/>
      <c r="L646" s="786"/>
      <c r="M646" s="786"/>
      <c r="N646" s="795"/>
      <c r="O646" s="795"/>
      <c r="P646" s="795"/>
      <c r="Q646" s="796"/>
      <c r="R646" s="900"/>
      <c r="S646" s="806"/>
      <c r="T646" s="806"/>
      <c r="U646" s="909"/>
      <c r="V646" s="885"/>
      <c r="W646" s="885"/>
      <c r="X646" s="885"/>
      <c r="Y646" s="885"/>
      <c r="Z646" s="947"/>
      <c r="AA646" s="874"/>
      <c r="AB646" s="875"/>
      <c r="AC646" s="945"/>
      <c r="AD646" s="505"/>
      <c r="AE646" s="505"/>
      <c r="AF646" s="505"/>
      <c r="AG646" s="505"/>
      <c r="AH646" s="505"/>
      <c r="AI646" s="505"/>
      <c r="AJ646" s="505"/>
      <c r="AK646" s="505"/>
      <c r="AL646" s="79"/>
      <c r="AM646" s="79"/>
      <c r="AN646" s="79"/>
      <c r="AO646" s="79"/>
      <c r="AP646" s="459"/>
      <c r="AQ646" s="459"/>
      <c r="AR646" s="459"/>
      <c r="AS646" s="459"/>
    </row>
    <row r="647" spans="1:45" s="445" customFormat="1" x14ac:dyDescent="0.3">
      <c r="A647" s="196">
        <f t="shared" si="82"/>
        <v>42818</v>
      </c>
      <c r="B647" s="419"/>
      <c r="C647" s="419"/>
      <c r="D647" s="419"/>
      <c r="E647" s="419"/>
      <c r="F647" s="923"/>
      <c r="G647" s="860"/>
      <c r="H647" s="860"/>
      <c r="I647" s="924"/>
      <c r="J647" s="786"/>
      <c r="K647" s="786"/>
      <c r="L647" s="786"/>
      <c r="M647" s="786"/>
      <c r="N647" s="795"/>
      <c r="O647" s="795"/>
      <c r="P647" s="795"/>
      <c r="Q647" s="796"/>
      <c r="R647" s="900"/>
      <c r="S647" s="806"/>
      <c r="T647" s="806"/>
      <c r="U647" s="909"/>
      <c r="V647" s="885"/>
      <c r="W647" s="885"/>
      <c r="X647" s="885"/>
      <c r="Y647" s="885"/>
      <c r="Z647" s="947"/>
      <c r="AA647" s="874"/>
      <c r="AB647" s="875"/>
      <c r="AC647" s="945"/>
      <c r="AD647" s="505"/>
      <c r="AE647" s="505"/>
      <c r="AF647" s="505"/>
      <c r="AG647" s="505"/>
      <c r="AH647" s="505"/>
      <c r="AI647" s="505"/>
      <c r="AJ647" s="505"/>
      <c r="AK647" s="505"/>
      <c r="AL647" s="79"/>
      <c r="AM647" s="79"/>
      <c r="AN647" s="79"/>
      <c r="AO647" s="79"/>
      <c r="AP647" s="459"/>
      <c r="AQ647" s="459"/>
      <c r="AR647" s="459"/>
      <c r="AS647" s="459"/>
    </row>
    <row r="648" spans="1:45" s="445" customFormat="1" x14ac:dyDescent="0.3">
      <c r="A648" s="691">
        <f>A647+3</f>
        <v>42821</v>
      </c>
      <c r="B648" s="849"/>
      <c r="C648" s="849"/>
      <c r="D648" s="849"/>
      <c r="E648" s="914"/>
      <c r="F648" s="926"/>
      <c r="G648" s="927"/>
      <c r="H648" s="927"/>
      <c r="I648" s="928"/>
      <c r="J648" s="917"/>
      <c r="K648" s="788"/>
      <c r="L648" s="788"/>
      <c r="M648" s="788"/>
      <c r="N648" s="799"/>
      <c r="O648" s="799"/>
      <c r="P648" s="799"/>
      <c r="Q648" s="897"/>
      <c r="R648" s="901"/>
      <c r="S648" s="809"/>
      <c r="T648" s="809"/>
      <c r="U648" s="911"/>
      <c r="V648" s="896"/>
      <c r="W648" s="887"/>
      <c r="X648" s="703">
        <v>0.75</v>
      </c>
      <c r="Y648" s="896"/>
      <c r="Z648" s="948"/>
      <c r="AA648" s="949"/>
      <c r="AB648" s="950"/>
      <c r="AC648" s="951"/>
      <c r="AD648" s="935"/>
      <c r="AE648" s="882"/>
      <c r="AF648" s="882"/>
      <c r="AG648" s="882"/>
      <c r="AH648" s="882"/>
      <c r="AI648" s="882"/>
      <c r="AJ648" s="882"/>
      <c r="AK648" s="882"/>
      <c r="AL648" s="883"/>
      <c r="AM648" s="883"/>
      <c r="AN648" s="883"/>
      <c r="AO648" s="883"/>
      <c r="AP648" s="692"/>
      <c r="AQ648" s="692"/>
      <c r="AR648" s="692"/>
      <c r="AS648" s="692"/>
    </row>
    <row r="649" spans="1:45" s="445" customFormat="1" x14ac:dyDescent="0.3">
      <c r="A649" s="196">
        <f t="shared" si="82"/>
        <v>42822</v>
      </c>
      <c r="B649" s="419"/>
      <c r="C649" s="419"/>
      <c r="D649" s="419"/>
      <c r="E649" s="419"/>
      <c r="F649" s="923"/>
      <c r="G649" s="860"/>
      <c r="H649" s="860"/>
      <c r="I649" s="924"/>
      <c r="J649" s="786"/>
      <c r="K649" s="786"/>
      <c r="L649" s="786"/>
      <c r="M649" s="786"/>
      <c r="N649" s="795"/>
      <c r="O649" s="795"/>
      <c r="P649" s="795"/>
      <c r="Q649" s="796"/>
      <c r="R649" s="900"/>
      <c r="S649" s="806"/>
      <c r="T649" s="806"/>
      <c r="U649" s="909"/>
      <c r="V649" s="885"/>
      <c r="W649" s="885"/>
      <c r="X649" s="885"/>
      <c r="Y649" s="885"/>
      <c r="Z649" s="947"/>
      <c r="AA649" s="874"/>
      <c r="AB649" s="875"/>
      <c r="AC649" s="945"/>
      <c r="AD649" s="505"/>
      <c r="AE649" s="505"/>
      <c r="AF649" s="505"/>
      <c r="AG649" s="505"/>
      <c r="AH649" s="505"/>
      <c r="AI649" s="505"/>
      <c r="AJ649" s="505"/>
      <c r="AK649" s="505"/>
      <c r="AL649" s="79"/>
      <c r="AM649" s="79"/>
      <c r="AN649" s="79"/>
      <c r="AO649" s="79"/>
      <c r="AP649" s="459"/>
      <c r="AQ649" s="459"/>
      <c r="AR649" s="459"/>
      <c r="AS649" s="459"/>
    </row>
    <row r="650" spans="1:45" s="445" customFormat="1" x14ac:dyDescent="0.3">
      <c r="A650" s="196">
        <f t="shared" si="82"/>
        <v>42823</v>
      </c>
      <c r="B650" s="419"/>
      <c r="C650" s="419"/>
      <c r="D650" s="419"/>
      <c r="E650" s="419"/>
      <c r="F650" s="923"/>
      <c r="G650" s="860"/>
      <c r="H650" s="860"/>
      <c r="I650" s="924"/>
      <c r="J650" s="786"/>
      <c r="K650" s="786"/>
      <c r="L650" s="786"/>
      <c r="M650" s="786"/>
      <c r="N650" s="795"/>
      <c r="O650" s="795"/>
      <c r="P650" s="795"/>
      <c r="Q650" s="796"/>
      <c r="R650" s="900"/>
      <c r="S650" s="806"/>
      <c r="T650" s="806"/>
      <c r="U650" s="909"/>
      <c r="V650" s="885"/>
      <c r="W650" s="885"/>
      <c r="X650" s="885"/>
      <c r="Y650" s="885"/>
      <c r="Z650" s="947"/>
      <c r="AA650" s="874"/>
      <c r="AB650" s="875"/>
      <c r="AC650" s="945"/>
      <c r="AD650" s="505"/>
      <c r="AE650" s="505"/>
      <c r="AF650" s="505"/>
      <c r="AG650" s="505"/>
      <c r="AH650" s="505"/>
      <c r="AI650" s="505"/>
      <c r="AJ650" s="505"/>
      <c r="AK650" s="505"/>
      <c r="AL650" s="79"/>
      <c r="AM650" s="79"/>
      <c r="AN650" s="79"/>
      <c r="AO650" s="79"/>
      <c r="AP650" s="459"/>
      <c r="AQ650" s="459"/>
      <c r="AR650" s="459"/>
      <c r="AS650" s="459"/>
    </row>
    <row r="651" spans="1:45" s="445" customFormat="1" x14ac:dyDescent="0.3">
      <c r="A651" s="196">
        <f t="shared" si="82"/>
        <v>42824</v>
      </c>
      <c r="B651" s="419"/>
      <c r="C651" s="419"/>
      <c r="D651" s="419"/>
      <c r="E651" s="419"/>
      <c r="F651" s="923"/>
      <c r="G651" s="860"/>
      <c r="H651" s="860"/>
      <c r="I651" s="924"/>
      <c r="J651" s="786"/>
      <c r="K651" s="786"/>
      <c r="L651" s="786"/>
      <c r="M651" s="786"/>
      <c r="N651" s="795"/>
      <c r="O651" s="795"/>
      <c r="P651" s="795"/>
      <c r="Q651" s="796"/>
      <c r="R651" s="900"/>
      <c r="S651" s="806"/>
      <c r="T651" s="806"/>
      <c r="U651" s="909"/>
      <c r="V651" s="885"/>
      <c r="W651" s="885"/>
      <c r="X651" s="885"/>
      <c r="Y651" s="885"/>
      <c r="Z651" s="947"/>
      <c r="AA651" s="874"/>
      <c r="AB651" s="875"/>
      <c r="AC651" s="945"/>
      <c r="AD651" s="505"/>
      <c r="AE651" s="505"/>
      <c r="AF651" s="505"/>
      <c r="AG651" s="505"/>
      <c r="AH651" s="505"/>
      <c r="AI651" s="505"/>
      <c r="AJ651" s="505"/>
      <c r="AK651" s="505"/>
      <c r="AL651" s="79"/>
      <c r="AM651" s="79"/>
      <c r="AN651" s="79"/>
      <c r="AO651" s="79"/>
      <c r="AP651" s="459"/>
      <c r="AQ651" s="459"/>
      <c r="AR651" s="459"/>
      <c r="AS651" s="459"/>
    </row>
    <row r="652" spans="1:45" s="445" customFormat="1" ht="13.5" thickBot="1" x14ac:dyDescent="0.35">
      <c r="A652" s="960">
        <f>A651+1</f>
        <v>42825</v>
      </c>
      <c r="B652" s="419"/>
      <c r="C652" s="419"/>
      <c r="D652" s="419"/>
      <c r="E652" s="419"/>
      <c r="F652" s="923"/>
      <c r="G652" s="860"/>
      <c r="H652" s="860"/>
      <c r="I652" s="924"/>
      <c r="J652" s="786"/>
      <c r="K652" s="786"/>
      <c r="L652" s="786"/>
      <c r="M652" s="786"/>
      <c r="N652" s="795"/>
      <c r="O652" s="795"/>
      <c r="P652" s="795"/>
      <c r="Q652" s="796"/>
      <c r="R652" s="900"/>
      <c r="S652" s="806"/>
      <c r="T652" s="806"/>
      <c r="U652" s="909"/>
      <c r="V652" s="885"/>
      <c r="W652" s="885"/>
      <c r="X652" s="885"/>
      <c r="Y652" s="885"/>
      <c r="Z652" s="947"/>
      <c r="AA652" s="874"/>
      <c r="AB652" s="875"/>
      <c r="AC652" s="945"/>
      <c r="AD652" s="505"/>
      <c r="AE652" s="505"/>
      <c r="AF652" s="505"/>
      <c r="AG652" s="505"/>
      <c r="AH652" s="505"/>
      <c r="AI652" s="505"/>
      <c r="AJ652" s="505"/>
      <c r="AK652" s="505"/>
      <c r="AL652" s="79"/>
      <c r="AM652" s="79"/>
      <c r="AN652" s="79"/>
      <c r="AO652" s="79"/>
      <c r="AP652" s="459"/>
      <c r="AQ652" s="459"/>
      <c r="AR652" s="459"/>
      <c r="AS652" s="459"/>
    </row>
    <row r="653" spans="1:45" s="445" customFormat="1" x14ac:dyDescent="0.3">
      <c r="A653" s="527" t="s">
        <v>95</v>
      </c>
      <c r="B653" s="850">
        <f t="shared" ref="B653:Q653" si="83">COUNT(B587:B651)</f>
        <v>1</v>
      </c>
      <c r="C653" s="850">
        <f t="shared" si="83"/>
        <v>3</v>
      </c>
      <c r="D653" s="850">
        <f t="shared" si="83"/>
        <v>0</v>
      </c>
      <c r="E653" s="915">
        <f t="shared" si="83"/>
        <v>0</v>
      </c>
      <c r="F653" s="929">
        <f t="shared" si="83"/>
        <v>0</v>
      </c>
      <c r="G653" s="858">
        <f t="shared" si="83"/>
        <v>0</v>
      </c>
      <c r="H653" s="858">
        <f t="shared" si="83"/>
        <v>1</v>
      </c>
      <c r="I653" s="930">
        <f t="shared" si="83"/>
        <v>0</v>
      </c>
      <c r="J653" s="918">
        <f t="shared" si="83"/>
        <v>5</v>
      </c>
      <c r="K653" s="789">
        <f t="shared" si="83"/>
        <v>1</v>
      </c>
      <c r="L653" s="789">
        <f t="shared" si="83"/>
        <v>0</v>
      </c>
      <c r="M653" s="789">
        <f t="shared" si="83"/>
        <v>1</v>
      </c>
      <c r="N653" s="801">
        <f t="shared" si="83"/>
        <v>1</v>
      </c>
      <c r="O653" s="801">
        <f t="shared" si="83"/>
        <v>0</v>
      </c>
      <c r="P653" s="801">
        <f t="shared" si="83"/>
        <v>1</v>
      </c>
      <c r="Q653" s="898">
        <f t="shared" si="83"/>
        <v>1</v>
      </c>
      <c r="R653" s="902">
        <f>COUNT(R587:R651)</f>
        <v>1</v>
      </c>
      <c r="S653" s="811">
        <f>COUNT(S587:S651)</f>
        <v>0</v>
      </c>
      <c r="T653" s="811">
        <f>COUNT(T587:T651)</f>
        <v>0</v>
      </c>
      <c r="U653" s="912">
        <f>COUNT(U587:U651)</f>
        <v>0</v>
      </c>
      <c r="V653" s="904">
        <f t="shared" ref="V653:AO653" si="84">COUNT(V587:V651)</f>
        <v>0</v>
      </c>
      <c r="W653" s="888">
        <f t="shared" si="84"/>
        <v>1</v>
      </c>
      <c r="X653" s="888">
        <f t="shared" si="84"/>
        <v>3</v>
      </c>
      <c r="Y653" s="933">
        <f t="shared" si="84"/>
        <v>5</v>
      </c>
      <c r="Z653" s="929">
        <f>COUNT(Z587:Z651)</f>
        <v>0</v>
      </c>
      <c r="AA653" s="858">
        <f>COUNT(AA587:AA651)</f>
        <v>0</v>
      </c>
      <c r="AB653" s="869">
        <f>COUNT(AB587:AB651)</f>
        <v>0</v>
      </c>
      <c r="AC653" s="952">
        <f>COUNT(AC587:AC651)</f>
        <v>0</v>
      </c>
      <c r="AD653" s="936">
        <f t="shared" si="84"/>
        <v>0</v>
      </c>
      <c r="AE653" s="516">
        <f t="shared" si="84"/>
        <v>0</v>
      </c>
      <c r="AF653" s="516">
        <f t="shared" si="84"/>
        <v>0</v>
      </c>
      <c r="AG653" s="516">
        <f t="shared" si="84"/>
        <v>0</v>
      </c>
      <c r="AH653" s="516">
        <f t="shared" si="84"/>
        <v>0</v>
      </c>
      <c r="AI653" s="516">
        <f t="shared" si="84"/>
        <v>0</v>
      </c>
      <c r="AJ653" s="516">
        <f t="shared" si="84"/>
        <v>0</v>
      </c>
      <c r="AK653" s="516">
        <f t="shared" si="84"/>
        <v>0</v>
      </c>
      <c r="AL653" s="516">
        <f t="shared" si="84"/>
        <v>0</v>
      </c>
      <c r="AM653" s="516">
        <f t="shared" si="84"/>
        <v>0</v>
      </c>
      <c r="AN653" s="516">
        <f t="shared" si="84"/>
        <v>0</v>
      </c>
      <c r="AO653" s="516">
        <f t="shared" si="84"/>
        <v>0</v>
      </c>
      <c r="AP653" s="516">
        <f>COUNT(AP587:AP651)</f>
        <v>0</v>
      </c>
      <c r="AQ653" s="516">
        <f>COUNT(AQ587:AQ651)</f>
        <v>0</v>
      </c>
      <c r="AR653" s="516">
        <f>COUNT(AR587:AR651)</f>
        <v>0</v>
      </c>
      <c r="AS653" s="516">
        <f>COUNT(AS587:AS651)</f>
        <v>0</v>
      </c>
    </row>
    <row r="654" spans="1:45" s="445" customFormat="1" ht="13.5" thickBot="1" x14ac:dyDescent="0.35">
      <c r="A654" s="527" t="s">
        <v>96</v>
      </c>
      <c r="B654" s="851">
        <f t="shared" ref="B654:Q654" si="85">SUM(B587:B651)</f>
        <v>8</v>
      </c>
      <c r="C654" s="851">
        <f t="shared" si="85"/>
        <v>10.5</v>
      </c>
      <c r="D654" s="851">
        <f t="shared" si="85"/>
        <v>0</v>
      </c>
      <c r="E654" s="916">
        <f t="shared" si="85"/>
        <v>0</v>
      </c>
      <c r="F654" s="931">
        <f t="shared" si="85"/>
        <v>0</v>
      </c>
      <c r="G654" s="859">
        <f t="shared" si="85"/>
        <v>0</v>
      </c>
      <c r="H654" s="859">
        <f t="shared" si="85"/>
        <v>0.75</v>
      </c>
      <c r="I654" s="932">
        <f t="shared" si="85"/>
        <v>0</v>
      </c>
      <c r="J654" s="919">
        <f t="shared" si="85"/>
        <v>40</v>
      </c>
      <c r="K654" s="790">
        <f t="shared" si="85"/>
        <v>2</v>
      </c>
      <c r="L654" s="790">
        <f t="shared" si="85"/>
        <v>0</v>
      </c>
      <c r="M654" s="790">
        <f t="shared" si="85"/>
        <v>8</v>
      </c>
      <c r="N654" s="802">
        <f t="shared" si="85"/>
        <v>8</v>
      </c>
      <c r="O654" s="802">
        <f t="shared" si="85"/>
        <v>0</v>
      </c>
      <c r="P654" s="802">
        <f t="shared" si="85"/>
        <v>0.75</v>
      </c>
      <c r="Q654" s="899">
        <f t="shared" si="85"/>
        <v>8</v>
      </c>
      <c r="R654" s="903">
        <f>SUM(R587:R651)</f>
        <v>8</v>
      </c>
      <c r="S654" s="812">
        <f>SUM(S587:S651)</f>
        <v>0</v>
      </c>
      <c r="T654" s="812">
        <f>SUM(T587:T651)</f>
        <v>0</v>
      </c>
      <c r="U654" s="913">
        <f>SUM(U587:U651)</f>
        <v>0</v>
      </c>
      <c r="V654" s="905">
        <f t="shared" ref="V654:AO654" si="86">SUM(V587:V651)</f>
        <v>0</v>
      </c>
      <c r="W654" s="889">
        <f t="shared" si="86"/>
        <v>2</v>
      </c>
      <c r="X654" s="889">
        <f t="shared" si="86"/>
        <v>1.75</v>
      </c>
      <c r="Y654" s="934">
        <f t="shared" si="86"/>
        <v>40</v>
      </c>
      <c r="Z654" s="931">
        <f>SUM(Z587:Z651)</f>
        <v>0</v>
      </c>
      <c r="AA654" s="859">
        <f>SUM(AA587:AA651)</f>
        <v>0</v>
      </c>
      <c r="AB654" s="870">
        <f>SUM(AB587:AB651)</f>
        <v>0</v>
      </c>
      <c r="AC654" s="953">
        <f>SUM(AC587:AC651)</f>
        <v>0</v>
      </c>
      <c r="AD654" s="937">
        <f t="shared" si="86"/>
        <v>0</v>
      </c>
      <c r="AE654" s="543">
        <f t="shared" si="86"/>
        <v>0</v>
      </c>
      <c r="AF654" s="543">
        <f t="shared" si="86"/>
        <v>0</v>
      </c>
      <c r="AG654" s="543">
        <f t="shared" si="86"/>
        <v>0</v>
      </c>
      <c r="AH654" s="543">
        <f t="shared" si="86"/>
        <v>0</v>
      </c>
      <c r="AI654" s="543">
        <f t="shared" si="86"/>
        <v>0</v>
      </c>
      <c r="AJ654" s="543">
        <f t="shared" si="86"/>
        <v>0</v>
      </c>
      <c r="AK654" s="543">
        <f t="shared" si="86"/>
        <v>0</v>
      </c>
      <c r="AL654" s="543">
        <f t="shared" si="86"/>
        <v>0</v>
      </c>
      <c r="AM654" s="543">
        <f t="shared" si="86"/>
        <v>0</v>
      </c>
      <c r="AN654" s="543">
        <f t="shared" si="86"/>
        <v>0</v>
      </c>
      <c r="AO654" s="543">
        <f t="shared" si="86"/>
        <v>0</v>
      </c>
      <c r="AP654" s="543">
        <f>SUM(AP587:AP651)</f>
        <v>0</v>
      </c>
      <c r="AQ654" s="543">
        <f>SUM(AQ587:AQ651)</f>
        <v>0</v>
      </c>
      <c r="AR654" s="543">
        <f>SUM(AR587:AR651)</f>
        <v>0</v>
      </c>
      <c r="AS654" s="543">
        <f>SUM(AS587:AS651)</f>
        <v>0</v>
      </c>
    </row>
    <row r="655" spans="1:45" s="445" customFormat="1" x14ac:dyDescent="0.3">
      <c r="A655" s="197" t="s">
        <v>99</v>
      </c>
      <c r="B655" s="852">
        <f t="shared" ref="B655:AO655" si="87">B653</f>
        <v>1</v>
      </c>
      <c r="C655" s="852">
        <f t="shared" si="87"/>
        <v>3</v>
      </c>
      <c r="D655" s="852">
        <f t="shared" si="87"/>
        <v>0</v>
      </c>
      <c r="E655" s="852">
        <f t="shared" si="87"/>
        <v>0</v>
      </c>
      <c r="F655" s="211">
        <f t="shared" si="87"/>
        <v>0</v>
      </c>
      <c r="G655" s="211">
        <f t="shared" si="87"/>
        <v>0</v>
      </c>
      <c r="H655" s="211">
        <f t="shared" si="87"/>
        <v>1</v>
      </c>
      <c r="I655" s="861">
        <f t="shared" si="87"/>
        <v>0</v>
      </c>
      <c r="J655" s="787">
        <f t="shared" si="87"/>
        <v>5</v>
      </c>
      <c r="K655" s="791">
        <f t="shared" si="87"/>
        <v>1</v>
      </c>
      <c r="L655" s="791">
        <f t="shared" si="87"/>
        <v>0</v>
      </c>
      <c r="M655" s="791">
        <f t="shared" si="87"/>
        <v>1</v>
      </c>
      <c r="N655" s="199">
        <f t="shared" si="87"/>
        <v>1</v>
      </c>
      <c r="O655" s="199">
        <f t="shared" si="87"/>
        <v>0</v>
      </c>
      <c r="P655" s="199">
        <f t="shared" si="87"/>
        <v>1</v>
      </c>
      <c r="Q655" s="199">
        <f t="shared" si="87"/>
        <v>1</v>
      </c>
      <c r="R655" s="201">
        <f t="shared" si="87"/>
        <v>1</v>
      </c>
      <c r="S655" s="201">
        <f t="shared" si="87"/>
        <v>0</v>
      </c>
      <c r="T655" s="201">
        <f t="shared" si="87"/>
        <v>0</v>
      </c>
      <c r="U655" s="815">
        <f t="shared" si="87"/>
        <v>0</v>
      </c>
      <c r="V655" s="886">
        <f t="shared" si="87"/>
        <v>0</v>
      </c>
      <c r="W655" s="890">
        <f t="shared" si="87"/>
        <v>1</v>
      </c>
      <c r="X655" s="890">
        <f t="shared" si="87"/>
        <v>3</v>
      </c>
      <c r="Y655" s="890">
        <f t="shared" si="87"/>
        <v>5</v>
      </c>
      <c r="Z655" s="211">
        <f t="shared" ref="Z655:AC656" si="88">Z653</f>
        <v>0</v>
      </c>
      <c r="AA655" s="211">
        <f t="shared" si="88"/>
        <v>0</v>
      </c>
      <c r="AB655" s="871">
        <f t="shared" si="88"/>
        <v>0</v>
      </c>
      <c r="AC655" s="954">
        <f t="shared" si="88"/>
        <v>0</v>
      </c>
      <c r="AD655" s="200">
        <f t="shared" si="87"/>
        <v>0</v>
      </c>
      <c r="AE655" s="199">
        <f t="shared" si="87"/>
        <v>0</v>
      </c>
      <c r="AF655" s="199">
        <f t="shared" si="87"/>
        <v>0</v>
      </c>
      <c r="AG655" s="199">
        <f t="shared" si="87"/>
        <v>0</v>
      </c>
      <c r="AH655" s="199">
        <f t="shared" si="87"/>
        <v>0</v>
      </c>
      <c r="AI655" s="199">
        <f t="shared" si="87"/>
        <v>0</v>
      </c>
      <c r="AJ655" s="199">
        <f t="shared" si="87"/>
        <v>0</v>
      </c>
      <c r="AK655" s="199">
        <f t="shared" si="87"/>
        <v>0</v>
      </c>
      <c r="AL655" s="199">
        <f t="shared" si="87"/>
        <v>0</v>
      </c>
      <c r="AM655" s="199">
        <f t="shared" si="87"/>
        <v>0</v>
      </c>
      <c r="AN655" s="199">
        <f t="shared" si="87"/>
        <v>0</v>
      </c>
      <c r="AO655" s="199">
        <f t="shared" si="87"/>
        <v>0</v>
      </c>
      <c r="AP655" s="199">
        <f t="shared" ref="AP655:AS656" si="89">AP653</f>
        <v>0</v>
      </c>
      <c r="AQ655" s="199">
        <f t="shared" si="89"/>
        <v>0</v>
      </c>
      <c r="AR655" s="199">
        <f t="shared" si="89"/>
        <v>0</v>
      </c>
      <c r="AS655" s="199">
        <f t="shared" si="89"/>
        <v>0</v>
      </c>
    </row>
    <row r="656" spans="1:45" s="445" customFormat="1" ht="13.5" thickBot="1" x14ac:dyDescent="0.35">
      <c r="A656" s="197" t="s">
        <v>100</v>
      </c>
      <c r="B656" s="853">
        <f t="shared" ref="B656:AO656" si="90">B654</f>
        <v>8</v>
      </c>
      <c r="C656" s="853">
        <f t="shared" si="90"/>
        <v>10.5</v>
      </c>
      <c r="D656" s="853">
        <f t="shared" si="90"/>
        <v>0</v>
      </c>
      <c r="E656" s="853">
        <f t="shared" si="90"/>
        <v>0</v>
      </c>
      <c r="F656" s="226">
        <f t="shared" si="90"/>
        <v>0</v>
      </c>
      <c r="G656" s="226">
        <f t="shared" si="90"/>
        <v>0</v>
      </c>
      <c r="H656" s="226">
        <f t="shared" si="90"/>
        <v>0.75</v>
      </c>
      <c r="I656" s="862">
        <f t="shared" si="90"/>
        <v>0</v>
      </c>
      <c r="J656" s="498">
        <f t="shared" si="90"/>
        <v>40</v>
      </c>
      <c r="K656" s="792">
        <f t="shared" si="90"/>
        <v>2</v>
      </c>
      <c r="L656" s="792">
        <f t="shared" si="90"/>
        <v>0</v>
      </c>
      <c r="M656" s="792">
        <f t="shared" si="90"/>
        <v>8</v>
      </c>
      <c r="N656" s="214">
        <f t="shared" si="90"/>
        <v>8</v>
      </c>
      <c r="O656" s="214">
        <f t="shared" si="90"/>
        <v>0</v>
      </c>
      <c r="P656" s="214">
        <f t="shared" si="90"/>
        <v>0.75</v>
      </c>
      <c r="Q656" s="214">
        <f t="shared" si="90"/>
        <v>8</v>
      </c>
      <c r="R656" s="216">
        <f t="shared" si="90"/>
        <v>8</v>
      </c>
      <c r="S656" s="216">
        <f t="shared" si="90"/>
        <v>0</v>
      </c>
      <c r="T656" s="216">
        <f t="shared" si="90"/>
        <v>0</v>
      </c>
      <c r="U656" s="816">
        <f t="shared" si="90"/>
        <v>0</v>
      </c>
      <c r="V656" s="884">
        <f t="shared" si="90"/>
        <v>0</v>
      </c>
      <c r="W656" s="891">
        <f t="shared" si="90"/>
        <v>2</v>
      </c>
      <c r="X656" s="891">
        <f t="shared" si="90"/>
        <v>1.75</v>
      </c>
      <c r="Y656" s="891">
        <f t="shared" si="90"/>
        <v>40</v>
      </c>
      <c r="Z656" s="226">
        <f t="shared" si="88"/>
        <v>0</v>
      </c>
      <c r="AA656" s="226">
        <f t="shared" si="88"/>
        <v>0</v>
      </c>
      <c r="AB656" s="872">
        <f t="shared" si="88"/>
        <v>0</v>
      </c>
      <c r="AC656" s="955">
        <f t="shared" si="88"/>
        <v>0</v>
      </c>
      <c r="AD656" s="215">
        <f t="shared" si="90"/>
        <v>0</v>
      </c>
      <c r="AE656" s="214">
        <f t="shared" si="90"/>
        <v>0</v>
      </c>
      <c r="AF656" s="214">
        <f t="shared" si="90"/>
        <v>0</v>
      </c>
      <c r="AG656" s="214">
        <f t="shared" si="90"/>
        <v>0</v>
      </c>
      <c r="AH656" s="214">
        <f t="shared" si="90"/>
        <v>0</v>
      </c>
      <c r="AI656" s="214">
        <f t="shared" si="90"/>
        <v>0</v>
      </c>
      <c r="AJ656" s="214">
        <f t="shared" si="90"/>
        <v>0</v>
      </c>
      <c r="AK656" s="214">
        <f t="shared" si="90"/>
        <v>0</v>
      </c>
      <c r="AL656" s="214">
        <f t="shared" si="90"/>
        <v>0</v>
      </c>
      <c r="AM656" s="214">
        <f t="shared" si="90"/>
        <v>0</v>
      </c>
      <c r="AN656" s="214">
        <f t="shared" si="90"/>
        <v>0</v>
      </c>
      <c r="AO656" s="214">
        <f t="shared" si="90"/>
        <v>0</v>
      </c>
      <c r="AP656" s="214">
        <f t="shared" si="89"/>
        <v>0</v>
      </c>
      <c r="AQ656" s="214">
        <f t="shared" si="89"/>
        <v>0</v>
      </c>
      <c r="AR656" s="214">
        <f t="shared" si="89"/>
        <v>0</v>
      </c>
      <c r="AS656" s="214">
        <f t="shared" si="89"/>
        <v>0</v>
      </c>
    </row>
    <row r="657" spans="1:45" s="79" customFormat="1" x14ac:dyDescent="0.3">
      <c r="B657" s="419">
        <f>SUM(B656:C656)</f>
        <v>18.5</v>
      </c>
      <c r="C657" s="419"/>
      <c r="D657" s="419"/>
      <c r="E657" s="419"/>
      <c r="F657" s="923">
        <f>SUM(F656:G656)</f>
        <v>0</v>
      </c>
      <c r="G657" s="860"/>
      <c r="H657" s="860"/>
      <c r="I657" s="924"/>
      <c r="J657" s="786">
        <f>SUM(J656:K656)</f>
        <v>42</v>
      </c>
      <c r="K657" s="786"/>
      <c r="L657" s="786"/>
      <c r="M657" s="786"/>
      <c r="N657" s="795">
        <f>SUM(N656:O656)</f>
        <v>8</v>
      </c>
      <c r="O657" s="795"/>
      <c r="P657" s="795"/>
      <c r="Q657" s="796"/>
      <c r="R657" s="900">
        <f>SUM(R656:S656)</f>
        <v>8</v>
      </c>
      <c r="S657" s="806"/>
      <c r="T657" s="806"/>
      <c r="U657" s="909"/>
      <c r="V657" s="885"/>
      <c r="W657" s="885"/>
      <c r="X657" s="885"/>
      <c r="Y657" s="885"/>
      <c r="Z657" s="956"/>
      <c r="AA657" s="895"/>
      <c r="AB657" s="873"/>
      <c r="AC657" s="957"/>
      <c r="AD657" s="938"/>
      <c r="AE657" s="506"/>
      <c r="AF657" s="505"/>
      <c r="AG657" s="506"/>
      <c r="AH657" s="506"/>
      <c r="AI657" s="505"/>
      <c r="AJ657" s="506"/>
      <c r="AK657" s="506"/>
      <c r="AL657" s="506"/>
      <c r="AM657" s="505"/>
      <c r="AN657" s="506"/>
      <c r="AO657" s="506"/>
      <c r="AP657" s="421">
        <f>SUM(AP656:AQ656)</f>
        <v>0</v>
      </c>
      <c r="AQ657" s="421"/>
      <c r="AR657" s="421"/>
      <c r="AS657" s="421"/>
    </row>
    <row r="658" spans="1:45" s="445" customFormat="1" x14ac:dyDescent="0.3">
      <c r="A658" s="196"/>
      <c r="B658" s="419"/>
      <c r="C658" s="419"/>
      <c r="D658" s="419"/>
      <c r="E658" s="419"/>
      <c r="F658" s="923"/>
      <c r="G658" s="860"/>
      <c r="H658" s="860"/>
      <c r="I658" s="924"/>
      <c r="J658" s="786"/>
      <c r="K658" s="786"/>
      <c r="L658" s="786"/>
      <c r="M658" s="786"/>
      <c r="N658" s="795"/>
      <c r="O658" s="795"/>
      <c r="P658" s="795"/>
      <c r="Q658" s="796"/>
      <c r="R658" s="900"/>
      <c r="S658" s="806"/>
      <c r="T658" s="806"/>
      <c r="U658" s="909"/>
      <c r="V658" s="885"/>
      <c r="W658" s="885"/>
      <c r="X658" s="885"/>
      <c r="Y658" s="885"/>
      <c r="Z658" s="947"/>
      <c r="AA658" s="874"/>
      <c r="AB658" s="875"/>
      <c r="AC658" s="945"/>
      <c r="AD658" s="410"/>
      <c r="AE658" s="410"/>
      <c r="AF658" s="410"/>
      <c r="AG658" s="410"/>
      <c r="AH658" s="410"/>
      <c r="AI658" s="410"/>
      <c r="AJ658" s="410"/>
      <c r="AK658" s="410"/>
      <c r="AP658" s="459"/>
      <c r="AQ658" s="459"/>
      <c r="AR658" s="459"/>
      <c r="AS658" s="459"/>
    </row>
    <row r="659" spans="1:45" s="445" customFormat="1" x14ac:dyDescent="0.3">
      <c r="A659" s="691">
        <v>42828</v>
      </c>
      <c r="B659" s="849"/>
      <c r="C659" s="849"/>
      <c r="D659" s="849"/>
      <c r="E659" s="914"/>
      <c r="F659" s="926"/>
      <c r="G659" s="927"/>
      <c r="H659" s="927"/>
      <c r="I659" s="928"/>
      <c r="J659" s="917"/>
      <c r="K659" s="788"/>
      <c r="L659" s="788"/>
      <c r="M659" s="788"/>
      <c r="N659" s="799"/>
      <c r="O659" s="799"/>
      <c r="P659" s="799"/>
      <c r="Q659" s="897"/>
      <c r="R659" s="901"/>
      <c r="S659" s="809"/>
      <c r="T659" s="809"/>
      <c r="U659" s="911"/>
      <c r="V659" s="896"/>
      <c r="W659" s="887"/>
      <c r="X659" s="887"/>
      <c r="Y659" s="896"/>
      <c r="Z659" s="948"/>
      <c r="AA659" s="949"/>
      <c r="AB659" s="950"/>
      <c r="AC659" s="951"/>
      <c r="AD659" s="939"/>
      <c r="AE659" s="693"/>
      <c r="AF659" s="693"/>
      <c r="AG659" s="693"/>
      <c r="AH659" s="693"/>
      <c r="AI659" s="693"/>
      <c r="AJ659" s="693"/>
      <c r="AK659" s="693"/>
      <c r="AL659" s="694"/>
      <c r="AM659" s="694"/>
      <c r="AN659" s="694"/>
      <c r="AO659" s="694"/>
      <c r="AP659" s="692"/>
      <c r="AQ659" s="692"/>
      <c r="AR659" s="692"/>
      <c r="AS659" s="692"/>
    </row>
    <row r="660" spans="1:45" s="445" customFormat="1" x14ac:dyDescent="0.3">
      <c r="A660" s="196">
        <v>42829</v>
      </c>
      <c r="B660" s="419"/>
      <c r="C660" s="419"/>
      <c r="D660" s="419"/>
      <c r="E660" s="419"/>
      <c r="F660" s="923"/>
      <c r="G660" s="860"/>
      <c r="H660" s="860"/>
      <c r="I660" s="924"/>
      <c r="J660" s="786"/>
      <c r="K660" s="786"/>
      <c r="L660" s="786"/>
      <c r="M660" s="786"/>
      <c r="N660" s="795"/>
      <c r="O660" s="795"/>
      <c r="P660" s="795"/>
      <c r="Q660" s="796"/>
      <c r="R660" s="900"/>
      <c r="S660" s="806"/>
      <c r="T660" s="806"/>
      <c r="U660" s="909"/>
      <c r="V660" s="885"/>
      <c r="W660" s="885"/>
      <c r="X660" s="885"/>
      <c r="Y660" s="885"/>
      <c r="Z660" s="947"/>
      <c r="AA660" s="874"/>
      <c r="AB660" s="875"/>
      <c r="AC660" s="945"/>
      <c r="AD660" s="410"/>
      <c r="AE660" s="410"/>
      <c r="AF660" s="410"/>
      <c r="AG660" s="410"/>
      <c r="AH660" s="410"/>
      <c r="AI660" s="410"/>
      <c r="AJ660" s="410"/>
      <c r="AK660" s="410"/>
      <c r="AP660" s="459"/>
      <c r="AQ660" s="459"/>
      <c r="AR660" s="459"/>
      <c r="AS660" s="459"/>
    </row>
    <row r="661" spans="1:45" s="445" customFormat="1" x14ac:dyDescent="0.3">
      <c r="A661" s="196">
        <v>42830</v>
      </c>
      <c r="B661" s="419"/>
      <c r="C661" s="419"/>
      <c r="D661" s="419"/>
      <c r="E661" s="419"/>
      <c r="F661" s="923"/>
      <c r="G661" s="860"/>
      <c r="H661" s="860"/>
      <c r="I661" s="924"/>
      <c r="J661" s="786"/>
      <c r="K661" s="786"/>
      <c r="L661" s="786"/>
      <c r="M661" s="786"/>
      <c r="N661" s="795"/>
      <c r="O661" s="795"/>
      <c r="P661" s="795"/>
      <c r="Q661" s="796"/>
      <c r="R661" s="900"/>
      <c r="S661" s="806"/>
      <c r="T661" s="806"/>
      <c r="U661" s="909"/>
      <c r="V661" s="885"/>
      <c r="W661" s="885"/>
      <c r="X661" s="885"/>
      <c r="Y661" s="885"/>
      <c r="Z661" s="947"/>
      <c r="AA661" s="874"/>
      <c r="AB661" s="875"/>
      <c r="AC661" s="945"/>
      <c r="AD661" s="410"/>
      <c r="AE661" s="410"/>
      <c r="AF661" s="410"/>
      <c r="AG661" s="410"/>
      <c r="AH661" s="410"/>
      <c r="AI661" s="410"/>
      <c r="AJ661" s="410"/>
      <c r="AK661" s="410"/>
      <c r="AP661" s="459"/>
      <c r="AQ661" s="459"/>
      <c r="AR661" s="459"/>
      <c r="AS661" s="459"/>
    </row>
    <row r="662" spans="1:45" s="445" customFormat="1" x14ac:dyDescent="0.3">
      <c r="A662" s="196">
        <v>42831</v>
      </c>
      <c r="B662" s="419"/>
      <c r="C662" s="419"/>
      <c r="D662" s="419"/>
      <c r="E662" s="419"/>
      <c r="F662" s="923"/>
      <c r="G662" s="860"/>
      <c r="H662" s="860"/>
      <c r="I662" s="924"/>
      <c r="J662" s="786"/>
      <c r="K662" s="786"/>
      <c r="L662" s="786"/>
      <c r="M662" s="786"/>
      <c r="N662" s="795"/>
      <c r="O662" s="795"/>
      <c r="P662" s="795"/>
      <c r="Q662" s="796"/>
      <c r="R662" s="900"/>
      <c r="S662" s="806"/>
      <c r="T662" s="806"/>
      <c r="U662" s="909"/>
      <c r="V662" s="885"/>
      <c r="W662" s="885"/>
      <c r="X662" s="885"/>
      <c r="Y662" s="885"/>
      <c r="Z662" s="947"/>
      <c r="AA662" s="874"/>
      <c r="AB662" s="875"/>
      <c r="AC662" s="945"/>
      <c r="AD662" s="410"/>
      <c r="AE662" s="410"/>
      <c r="AF662" s="410"/>
      <c r="AG662" s="410"/>
      <c r="AH662" s="410"/>
      <c r="AI662" s="410"/>
      <c r="AJ662" s="410"/>
      <c r="AK662" s="410"/>
      <c r="AP662" s="459"/>
      <c r="AQ662" s="459"/>
      <c r="AR662" s="459"/>
      <c r="AS662" s="459"/>
    </row>
    <row r="663" spans="1:45" s="445" customFormat="1" x14ac:dyDescent="0.3">
      <c r="A663" s="196">
        <v>42832</v>
      </c>
      <c r="B663" s="419"/>
      <c r="C663" s="419"/>
      <c r="D663" s="419"/>
      <c r="E663" s="700">
        <v>8</v>
      </c>
      <c r="F663" s="923"/>
      <c r="G663" s="860"/>
      <c r="H663" s="860"/>
      <c r="I663" s="924"/>
      <c r="J663" s="700">
        <v>8</v>
      </c>
      <c r="K663" s="786"/>
      <c r="L663" s="786"/>
      <c r="M663" s="786"/>
      <c r="N663" s="795"/>
      <c r="O663" s="795"/>
      <c r="P663" s="795"/>
      <c r="Q663" s="796"/>
      <c r="R663" s="900"/>
      <c r="S663" s="806"/>
      <c r="T663" s="806"/>
      <c r="U663" s="909"/>
      <c r="V663" s="885"/>
      <c r="W663" s="885"/>
      <c r="X663" s="700">
        <v>0.5</v>
      </c>
      <c r="Y663" s="885"/>
      <c r="Z663" s="947"/>
      <c r="AA663" s="874"/>
      <c r="AB663" s="875"/>
      <c r="AC663" s="945"/>
      <c r="AD663" s="410"/>
      <c r="AE663" s="410"/>
      <c r="AF663" s="410"/>
      <c r="AG663" s="410"/>
      <c r="AH663" s="410"/>
      <c r="AI663" s="410"/>
      <c r="AJ663" s="410"/>
      <c r="AK663" s="410"/>
      <c r="AP663" s="459"/>
      <c r="AQ663" s="459"/>
      <c r="AR663" s="459"/>
      <c r="AS663" s="459"/>
    </row>
    <row r="664" spans="1:45" s="445" customFormat="1" x14ac:dyDescent="0.3">
      <c r="A664" s="691">
        <v>42835</v>
      </c>
      <c r="B664" s="849"/>
      <c r="C664" s="849"/>
      <c r="D664" s="849"/>
      <c r="E664" s="997">
        <v>8</v>
      </c>
      <c r="F664" s="926"/>
      <c r="G664" s="927"/>
      <c r="H664" s="927"/>
      <c r="I664" s="928"/>
      <c r="J664" s="917"/>
      <c r="K664" s="788"/>
      <c r="L664" s="788"/>
      <c r="M664" s="788"/>
      <c r="N664" s="799"/>
      <c r="O664" s="799"/>
      <c r="P664" s="799"/>
      <c r="Q664" s="897"/>
      <c r="R664" s="901"/>
      <c r="S664" s="809"/>
      <c r="T664" s="809"/>
      <c r="U664" s="911"/>
      <c r="V664" s="896"/>
      <c r="W664" s="887"/>
      <c r="X664" s="887"/>
      <c r="Y664" s="896"/>
      <c r="Z664" s="948"/>
      <c r="AA664" s="949"/>
      <c r="AB664" s="950"/>
      <c r="AC664" s="951"/>
      <c r="AD664" s="939"/>
      <c r="AE664" s="693"/>
      <c r="AF664" s="693"/>
      <c r="AG664" s="693"/>
      <c r="AH664" s="693"/>
      <c r="AI664" s="693"/>
      <c r="AJ664" s="693"/>
      <c r="AK664" s="693"/>
      <c r="AL664" s="694"/>
      <c r="AM664" s="694"/>
      <c r="AN664" s="694"/>
      <c r="AO664" s="694"/>
      <c r="AP664" s="692"/>
      <c r="AQ664" s="692"/>
      <c r="AR664" s="692"/>
      <c r="AS664" s="692"/>
    </row>
    <row r="665" spans="1:45" s="445" customFormat="1" x14ac:dyDescent="0.3">
      <c r="A665" s="196">
        <v>42836</v>
      </c>
      <c r="B665" s="419"/>
      <c r="C665" s="419"/>
      <c r="D665" s="419"/>
      <c r="E665" s="419"/>
      <c r="F665" s="923"/>
      <c r="G665" s="860"/>
      <c r="H665" s="860"/>
      <c r="I665" s="924"/>
      <c r="J665" s="786"/>
      <c r="K665" s="786"/>
      <c r="L665" s="786"/>
      <c r="M665" s="786"/>
      <c r="N665" s="795"/>
      <c r="O665" s="795"/>
      <c r="P665" s="795"/>
      <c r="Q665" s="796"/>
      <c r="R665" s="900"/>
      <c r="S665" s="806"/>
      <c r="T665" s="806"/>
      <c r="U665" s="909"/>
      <c r="V665" s="885"/>
      <c r="W665" s="885"/>
      <c r="X665" s="885"/>
      <c r="Y665" s="885"/>
      <c r="Z665" s="947"/>
      <c r="AA665" s="874"/>
      <c r="AB665" s="875"/>
      <c r="AC665" s="945"/>
      <c r="AD665" s="410"/>
      <c r="AE665" s="410"/>
      <c r="AF665" s="410"/>
      <c r="AG665" s="410"/>
      <c r="AH665" s="410"/>
      <c r="AI665" s="410"/>
      <c r="AJ665" s="410"/>
      <c r="AK665" s="410"/>
      <c r="AP665" s="459"/>
      <c r="AQ665" s="459"/>
      <c r="AR665" s="459"/>
      <c r="AS665" s="459"/>
    </row>
    <row r="666" spans="1:45" s="445" customFormat="1" x14ac:dyDescent="0.3">
      <c r="A666" s="196">
        <v>42837</v>
      </c>
      <c r="B666" s="419"/>
      <c r="C666" s="419"/>
      <c r="D666" s="419"/>
      <c r="E666" s="419"/>
      <c r="F666" s="923"/>
      <c r="G666" s="860"/>
      <c r="H666" s="860"/>
      <c r="I666" s="924"/>
      <c r="J666" s="786"/>
      <c r="K666" s="786"/>
      <c r="L666" s="786"/>
      <c r="M666" s="786"/>
      <c r="N666" s="700">
        <v>8</v>
      </c>
      <c r="O666" s="795"/>
      <c r="P666" s="795"/>
      <c r="Q666" s="796"/>
      <c r="R666" s="900"/>
      <c r="S666" s="806"/>
      <c r="T666" s="806"/>
      <c r="U666" s="909"/>
      <c r="V666" s="885"/>
      <c r="W666" s="885"/>
      <c r="X666" s="700">
        <v>0.75</v>
      </c>
      <c r="Y666" s="885"/>
      <c r="Z666" s="947"/>
      <c r="AA666" s="874"/>
      <c r="AB666" s="875"/>
      <c r="AC666" s="945"/>
      <c r="AD666" s="410"/>
      <c r="AE666" s="410"/>
      <c r="AF666" s="410"/>
      <c r="AG666" s="410"/>
      <c r="AH666" s="410"/>
      <c r="AI666" s="410"/>
      <c r="AJ666" s="410"/>
      <c r="AK666" s="410"/>
      <c r="AP666" s="459"/>
      <c r="AQ666" s="459"/>
      <c r="AR666" s="459"/>
      <c r="AS666" s="459"/>
    </row>
    <row r="667" spans="1:45" s="445" customFormat="1" x14ac:dyDescent="0.3">
      <c r="A667" s="196">
        <v>42838</v>
      </c>
      <c r="B667" s="419"/>
      <c r="C667" s="419"/>
      <c r="D667" s="419"/>
      <c r="E667" s="419"/>
      <c r="F667" s="923"/>
      <c r="G667" s="860"/>
      <c r="H667" s="860"/>
      <c r="I667" s="924"/>
      <c r="J667" s="786"/>
      <c r="K667" s="786"/>
      <c r="L667" s="786"/>
      <c r="M667" s="786"/>
      <c r="N667" s="795"/>
      <c r="O667" s="795"/>
      <c r="P667" s="795"/>
      <c r="Q667" s="796"/>
      <c r="R667" s="900"/>
      <c r="S667" s="806"/>
      <c r="T667" s="806"/>
      <c r="U667" s="909"/>
      <c r="V667" s="885"/>
      <c r="W667" s="700">
        <v>3</v>
      </c>
      <c r="X667" s="885"/>
      <c r="Y667" s="885"/>
      <c r="Z667" s="947"/>
      <c r="AA667" s="874"/>
      <c r="AB667" s="875"/>
      <c r="AC667" s="945"/>
      <c r="AD667" s="410"/>
      <c r="AE667" s="410"/>
      <c r="AF667" s="410"/>
      <c r="AG667" s="410"/>
      <c r="AH667" s="410"/>
      <c r="AI667" s="410"/>
      <c r="AJ667" s="410"/>
      <c r="AK667" s="410"/>
      <c r="AP667" s="459"/>
      <c r="AQ667" s="459"/>
      <c r="AR667" s="459"/>
      <c r="AS667" s="459"/>
    </row>
    <row r="668" spans="1:45" s="445" customFormat="1" x14ac:dyDescent="0.3">
      <c r="A668" s="196">
        <v>42839</v>
      </c>
      <c r="B668" s="419"/>
      <c r="C668" s="419"/>
      <c r="D668" s="419"/>
      <c r="E668" s="419"/>
      <c r="F668" s="923"/>
      <c r="G668" s="860"/>
      <c r="H668" s="860"/>
      <c r="I668" s="924"/>
      <c r="J668" s="786"/>
      <c r="K668" s="786"/>
      <c r="L668" s="786"/>
      <c r="M668" s="786"/>
      <c r="N668" s="795"/>
      <c r="O668" s="795"/>
      <c r="P668" s="795"/>
      <c r="Q668" s="796"/>
      <c r="R668" s="900"/>
      <c r="S668" s="806"/>
      <c r="T668" s="806"/>
      <c r="U668" s="909"/>
      <c r="V668" s="885"/>
      <c r="W668" s="885"/>
      <c r="X668" s="885"/>
      <c r="Y668" s="885"/>
      <c r="Z668" s="947"/>
      <c r="AA668" s="874"/>
      <c r="AB668" s="875"/>
      <c r="AC668" s="945"/>
      <c r="AD668" s="410"/>
      <c r="AE668" s="410"/>
      <c r="AF668" s="410"/>
      <c r="AG668" s="410"/>
      <c r="AH668" s="410"/>
      <c r="AI668" s="410"/>
      <c r="AJ668" s="410"/>
      <c r="AK668" s="410"/>
      <c r="AP668" s="459"/>
      <c r="AQ668" s="459"/>
      <c r="AR668" s="459"/>
      <c r="AS668" s="459"/>
    </row>
    <row r="669" spans="1:45" s="445" customFormat="1" x14ac:dyDescent="0.3">
      <c r="A669" s="691">
        <v>42842</v>
      </c>
      <c r="B669" s="849"/>
      <c r="C669" s="849"/>
      <c r="D669" s="849"/>
      <c r="E669" s="914"/>
      <c r="F669" s="926"/>
      <c r="G669" s="927"/>
      <c r="H669" s="997">
        <v>0.5</v>
      </c>
      <c r="I669" s="928"/>
      <c r="J669" s="917"/>
      <c r="K669" s="788"/>
      <c r="L669" s="788"/>
      <c r="M669" s="788"/>
      <c r="N669" s="799"/>
      <c r="O669" s="799"/>
      <c r="P669" s="799"/>
      <c r="Q669" s="897"/>
      <c r="R669" s="901"/>
      <c r="S669" s="809"/>
      <c r="T669" s="809"/>
      <c r="U669" s="911"/>
      <c r="V669" s="997">
        <v>8</v>
      </c>
      <c r="W669" s="887"/>
      <c r="X669" s="887"/>
      <c r="Y669" s="896"/>
      <c r="Z669" s="948"/>
      <c r="AA669" s="949"/>
      <c r="AB669" s="950"/>
      <c r="AC669" s="951"/>
      <c r="AD669" s="939"/>
      <c r="AE669" s="693"/>
      <c r="AF669" s="693"/>
      <c r="AG669" s="693"/>
      <c r="AH669" s="693"/>
      <c r="AI669" s="693"/>
      <c r="AJ669" s="693"/>
      <c r="AK669" s="693"/>
      <c r="AL669" s="694"/>
      <c r="AM669" s="694"/>
      <c r="AN669" s="694"/>
      <c r="AO669" s="694"/>
      <c r="AP669" s="692"/>
      <c r="AQ669" s="692"/>
      <c r="AR669" s="692"/>
      <c r="AS669" s="692"/>
    </row>
    <row r="670" spans="1:45" s="445" customFormat="1" x14ac:dyDescent="0.3">
      <c r="A670" s="196">
        <v>42843</v>
      </c>
      <c r="B670" s="419"/>
      <c r="C670" s="419"/>
      <c r="D670" s="419"/>
      <c r="E670" s="419"/>
      <c r="F670" s="923"/>
      <c r="G670" s="860"/>
      <c r="H670" s="860"/>
      <c r="I670" s="924"/>
      <c r="J670" s="786"/>
      <c r="K670" s="786"/>
      <c r="L670" s="786"/>
      <c r="M670" s="786"/>
      <c r="N670" s="795"/>
      <c r="O670" s="795"/>
      <c r="P670" s="795"/>
      <c r="Q670" s="796"/>
      <c r="R670" s="900"/>
      <c r="S670" s="806"/>
      <c r="T670" s="806"/>
      <c r="U670" s="909"/>
      <c r="V670" s="885"/>
      <c r="W670" s="885"/>
      <c r="X670" s="885"/>
      <c r="Y670" s="885"/>
      <c r="Z670" s="947"/>
      <c r="AA670" s="874"/>
      <c r="AB670" s="875"/>
      <c r="AC670" s="945"/>
      <c r="AD670" s="410"/>
      <c r="AE670" s="410"/>
      <c r="AF670" s="410"/>
      <c r="AG670" s="410"/>
      <c r="AH670" s="410"/>
      <c r="AI670" s="410"/>
      <c r="AJ670" s="410"/>
      <c r="AK670" s="410"/>
      <c r="AP670" s="459"/>
      <c r="AQ670" s="459"/>
      <c r="AR670" s="459"/>
      <c r="AS670" s="459"/>
    </row>
    <row r="671" spans="1:45" s="445" customFormat="1" x14ac:dyDescent="0.3">
      <c r="A671" s="196">
        <v>42844</v>
      </c>
      <c r="B671" s="419"/>
      <c r="C671" s="419"/>
      <c r="D671" s="419"/>
      <c r="E671" s="419"/>
      <c r="F671" s="923"/>
      <c r="G671" s="860"/>
      <c r="H671" s="860"/>
      <c r="I671" s="924"/>
      <c r="J671" s="786"/>
      <c r="K671" s="786"/>
      <c r="L671" s="786"/>
      <c r="M671" s="786"/>
      <c r="N671" s="795"/>
      <c r="O671" s="795"/>
      <c r="P671" s="795"/>
      <c r="Q671" s="796"/>
      <c r="R671" s="900"/>
      <c r="S671" s="806"/>
      <c r="T671" s="806"/>
      <c r="U671" s="909"/>
      <c r="V671" s="885"/>
      <c r="W671" s="885"/>
      <c r="X671" s="885"/>
      <c r="Y671" s="885"/>
      <c r="Z671" s="947"/>
      <c r="AA671" s="874"/>
      <c r="AB671" s="875"/>
      <c r="AC671" s="945"/>
      <c r="AD671" s="410"/>
      <c r="AE671" s="410"/>
      <c r="AF671" s="410"/>
      <c r="AG671" s="410"/>
      <c r="AH671" s="410"/>
      <c r="AI671" s="410"/>
      <c r="AJ671" s="410"/>
      <c r="AK671" s="410"/>
      <c r="AP671" s="459"/>
      <c r="AQ671" s="459"/>
      <c r="AR671" s="459"/>
      <c r="AS671" s="459"/>
    </row>
    <row r="672" spans="1:45" s="445" customFormat="1" x14ac:dyDescent="0.3">
      <c r="A672" s="196">
        <v>42845</v>
      </c>
      <c r="B672" s="419"/>
      <c r="C672" s="419"/>
      <c r="D672" s="419"/>
      <c r="E672" s="419"/>
      <c r="F672" s="923"/>
      <c r="G672" s="860"/>
      <c r="H672" s="860"/>
      <c r="I672" s="924"/>
      <c r="J672" s="786"/>
      <c r="K672" s="786"/>
      <c r="L672" s="786"/>
      <c r="M672" s="786"/>
      <c r="N672" s="795"/>
      <c r="O672" s="795"/>
      <c r="P672" s="795"/>
      <c r="Q672" s="796"/>
      <c r="R672" s="900"/>
      <c r="S672" s="806"/>
      <c r="T672" s="806"/>
      <c r="U672" s="909"/>
      <c r="V672" s="885"/>
      <c r="W672" s="885"/>
      <c r="X672" s="885"/>
      <c r="Y672" s="885"/>
      <c r="Z672" s="947"/>
      <c r="AA672" s="874"/>
      <c r="AB672" s="875"/>
      <c r="AC672" s="945"/>
      <c r="AD672" s="410"/>
      <c r="AE672" s="410"/>
      <c r="AF672" s="410"/>
      <c r="AG672" s="410"/>
      <c r="AH672" s="410"/>
      <c r="AI672" s="410"/>
      <c r="AJ672" s="410"/>
      <c r="AK672" s="410"/>
      <c r="AP672" s="459"/>
      <c r="AQ672" s="459"/>
      <c r="AR672" s="459"/>
      <c r="AS672" s="459"/>
    </row>
    <row r="673" spans="1:45" s="445" customFormat="1" x14ac:dyDescent="0.3">
      <c r="A673" s="196">
        <v>42846</v>
      </c>
      <c r="B673" s="419"/>
      <c r="C673" s="419"/>
      <c r="D673" s="419"/>
      <c r="E673" s="419"/>
      <c r="F673" s="923"/>
      <c r="G673" s="860"/>
      <c r="H673" s="860"/>
      <c r="I673" s="924"/>
      <c r="J673" s="786"/>
      <c r="K673" s="786"/>
      <c r="L673" s="786"/>
      <c r="M673" s="786"/>
      <c r="N673" s="795"/>
      <c r="O673" s="795"/>
      <c r="P673" s="795"/>
      <c r="Q673" s="796"/>
      <c r="R673" s="900"/>
      <c r="S673" s="806"/>
      <c r="T673" s="806"/>
      <c r="U673" s="998">
        <v>8</v>
      </c>
      <c r="V673" s="885"/>
      <c r="W673" s="885"/>
      <c r="X673" s="885"/>
      <c r="Y673" s="700">
        <v>8</v>
      </c>
      <c r="Z673" s="947"/>
      <c r="AA673" s="874"/>
      <c r="AB673" s="875"/>
      <c r="AC673" s="945"/>
      <c r="AD673" s="410"/>
      <c r="AE673" s="410"/>
      <c r="AF673" s="410"/>
      <c r="AG673" s="410"/>
      <c r="AH673" s="410"/>
      <c r="AI673" s="410"/>
      <c r="AJ673" s="410"/>
      <c r="AK673" s="410"/>
      <c r="AP673" s="459"/>
      <c r="AQ673" s="459"/>
      <c r="AR673" s="459"/>
      <c r="AS673" s="459"/>
    </row>
    <row r="674" spans="1:45" s="445" customFormat="1" x14ac:dyDescent="0.3">
      <c r="A674" s="691">
        <v>42849</v>
      </c>
      <c r="B674" s="849"/>
      <c r="C674" s="849"/>
      <c r="D674" s="849"/>
      <c r="E674" s="914"/>
      <c r="F674" s="926"/>
      <c r="G674" s="927"/>
      <c r="H674" s="927"/>
      <c r="I674" s="928"/>
      <c r="J674" s="917"/>
      <c r="K674" s="788"/>
      <c r="L674" s="788"/>
      <c r="M674" s="788"/>
      <c r="N674" s="799"/>
      <c r="O674" s="799"/>
      <c r="P674" s="799"/>
      <c r="Q674" s="897"/>
      <c r="R674" s="901"/>
      <c r="S674" s="809"/>
      <c r="T674" s="809"/>
      <c r="U674" s="911"/>
      <c r="V674" s="896"/>
      <c r="W674" s="887"/>
      <c r="X674" s="703">
        <v>0.25</v>
      </c>
      <c r="Y674" s="896"/>
      <c r="Z674" s="948"/>
      <c r="AA674" s="949"/>
      <c r="AB674" s="950"/>
      <c r="AC674" s="951"/>
      <c r="AD674" s="939"/>
      <c r="AE674" s="693"/>
      <c r="AF674" s="693"/>
      <c r="AG674" s="693"/>
      <c r="AH674" s="693"/>
      <c r="AI674" s="693"/>
      <c r="AJ674" s="693"/>
      <c r="AK674" s="693"/>
      <c r="AL674" s="694"/>
      <c r="AM674" s="694"/>
      <c r="AN674" s="694"/>
      <c r="AO674" s="694"/>
      <c r="AP674" s="692"/>
      <c r="AQ674" s="692"/>
      <c r="AR674" s="692"/>
      <c r="AS674" s="692"/>
    </row>
    <row r="675" spans="1:45" s="445" customFormat="1" x14ac:dyDescent="0.3">
      <c r="A675" s="196">
        <v>42850</v>
      </c>
      <c r="B675" s="419"/>
      <c r="C675" s="419"/>
      <c r="D675" s="419"/>
      <c r="E675" s="419"/>
      <c r="F675" s="923"/>
      <c r="G675" s="860"/>
      <c r="H675" s="860"/>
      <c r="I675" s="924"/>
      <c r="J675" s="786"/>
      <c r="K675" s="786"/>
      <c r="L675" s="786"/>
      <c r="M675" s="786"/>
      <c r="N675" s="795"/>
      <c r="O675" s="795"/>
      <c r="P675" s="795"/>
      <c r="Q675" s="796"/>
      <c r="R675" s="900"/>
      <c r="S675" s="806"/>
      <c r="T675" s="806"/>
      <c r="U675" s="909"/>
      <c r="V675" s="885"/>
      <c r="W675" s="885"/>
      <c r="X675" s="885"/>
      <c r="Y675" s="885"/>
      <c r="Z675" s="947"/>
      <c r="AA675" s="874"/>
      <c r="AB675" s="875"/>
      <c r="AC675" s="945"/>
      <c r="AD675" s="410"/>
      <c r="AE675" s="410"/>
      <c r="AF675" s="410"/>
      <c r="AG675" s="410"/>
      <c r="AH675" s="410"/>
      <c r="AI675" s="410"/>
      <c r="AJ675" s="410"/>
      <c r="AK675" s="410"/>
      <c r="AP675" s="459"/>
      <c r="AQ675" s="459"/>
      <c r="AR675" s="459"/>
      <c r="AS675" s="459"/>
    </row>
    <row r="676" spans="1:45" s="445" customFormat="1" x14ac:dyDescent="0.3">
      <c r="A676" s="196">
        <v>42851</v>
      </c>
      <c r="B676" s="419"/>
      <c r="C676" s="419"/>
      <c r="D676" s="419"/>
      <c r="E676" s="419"/>
      <c r="F676" s="923"/>
      <c r="G676" s="860"/>
      <c r="H676" s="860"/>
      <c r="I676" s="924"/>
      <c r="J676" s="786"/>
      <c r="K676" s="786"/>
      <c r="L676" s="786"/>
      <c r="M676" s="786"/>
      <c r="N676" s="795"/>
      <c r="O676" s="795"/>
      <c r="P676" s="795"/>
      <c r="Q676" s="796"/>
      <c r="R676" s="900"/>
      <c r="S676" s="806"/>
      <c r="T676" s="806"/>
      <c r="U676" s="909"/>
      <c r="V676" s="885"/>
      <c r="W676" s="885"/>
      <c r="X676" s="885"/>
      <c r="Y676" s="885"/>
      <c r="Z676" s="947"/>
      <c r="AA676" s="874"/>
      <c r="AB676" s="875"/>
      <c r="AC676" s="945"/>
      <c r="AD676" s="410"/>
      <c r="AE676" s="410"/>
      <c r="AF676" s="410"/>
      <c r="AG676" s="410"/>
      <c r="AH676" s="410"/>
      <c r="AI676" s="410"/>
      <c r="AJ676" s="410"/>
      <c r="AK676" s="410"/>
      <c r="AP676" s="459"/>
      <c r="AQ676" s="459"/>
      <c r="AR676" s="459"/>
      <c r="AS676" s="459"/>
    </row>
    <row r="677" spans="1:45" s="445" customFormat="1" x14ac:dyDescent="0.3">
      <c r="A677" s="196">
        <v>42852</v>
      </c>
      <c r="B677" s="419"/>
      <c r="C677" s="419"/>
      <c r="D677" s="419"/>
      <c r="E677" s="419"/>
      <c r="F677" s="923"/>
      <c r="G677" s="860"/>
      <c r="H677" s="860"/>
      <c r="I677" s="924"/>
      <c r="J677" s="786"/>
      <c r="K677" s="786"/>
      <c r="L677" s="786"/>
      <c r="M677" s="786"/>
      <c r="N677" s="795"/>
      <c r="O677" s="795"/>
      <c r="P677" s="795"/>
      <c r="Q677" s="796"/>
      <c r="R677" s="900"/>
      <c r="S677" s="806"/>
      <c r="T677" s="806"/>
      <c r="U677" s="909"/>
      <c r="V677" s="885"/>
      <c r="W677" s="885"/>
      <c r="X677" s="885"/>
      <c r="Y677" s="885"/>
      <c r="Z677" s="947"/>
      <c r="AA677" s="874"/>
      <c r="AB677" s="875"/>
      <c r="AC677" s="945"/>
      <c r="AD677" s="410"/>
      <c r="AE677" s="410"/>
      <c r="AF677" s="410"/>
      <c r="AG677" s="410"/>
      <c r="AH677" s="410"/>
      <c r="AI677" s="410"/>
      <c r="AJ677" s="410"/>
      <c r="AK677" s="410"/>
      <c r="AP677" s="459"/>
      <c r="AQ677" s="459"/>
      <c r="AR677" s="459"/>
      <c r="AS677" s="459"/>
    </row>
    <row r="678" spans="1:45" s="445" customFormat="1" x14ac:dyDescent="0.3">
      <c r="A678" s="196">
        <v>42853</v>
      </c>
      <c r="B678" s="419"/>
      <c r="C678" s="419"/>
      <c r="D678" s="419"/>
      <c r="E678" s="419"/>
      <c r="F678" s="923"/>
      <c r="G678" s="860"/>
      <c r="H678" s="860"/>
      <c r="I678" s="924"/>
      <c r="J678" s="786"/>
      <c r="K678" s="786"/>
      <c r="L678" s="786"/>
      <c r="M678" s="786"/>
      <c r="N678" s="795"/>
      <c r="O678" s="795"/>
      <c r="P678" s="795"/>
      <c r="Q678" s="796"/>
      <c r="R678" s="900"/>
      <c r="S678" s="806"/>
      <c r="T678" s="806"/>
      <c r="U678" s="909"/>
      <c r="V678" s="885"/>
      <c r="W678" s="885"/>
      <c r="X678" s="700">
        <v>0.25</v>
      </c>
      <c r="Y678" s="885"/>
      <c r="Z678" s="947"/>
      <c r="AA678" s="874"/>
      <c r="AB678" s="875"/>
      <c r="AC678" s="945"/>
      <c r="AD678" s="410"/>
      <c r="AE678" s="410"/>
      <c r="AF678" s="410"/>
      <c r="AG678" s="410"/>
      <c r="AH678" s="410"/>
      <c r="AI678" s="410"/>
      <c r="AJ678" s="410"/>
      <c r="AK678" s="410"/>
      <c r="AP678" s="421"/>
      <c r="AQ678" s="421"/>
      <c r="AR678" s="421"/>
      <c r="AS678" s="459"/>
    </row>
    <row r="679" spans="1:45" s="445" customFormat="1" x14ac:dyDescent="0.3">
      <c r="A679" s="691">
        <v>42856</v>
      </c>
      <c r="B679" s="849"/>
      <c r="C679" s="849"/>
      <c r="D679" s="849"/>
      <c r="E679" s="914"/>
      <c r="F679" s="926"/>
      <c r="G679" s="927"/>
      <c r="H679" s="927"/>
      <c r="I679" s="928"/>
      <c r="J679" s="917"/>
      <c r="K679" s="788"/>
      <c r="L679" s="788"/>
      <c r="M679" s="788"/>
      <c r="N679" s="799"/>
      <c r="O679" s="799"/>
      <c r="P679" s="799"/>
      <c r="Q679" s="897"/>
      <c r="R679" s="901"/>
      <c r="S679" s="809"/>
      <c r="T679" s="809"/>
      <c r="U679" s="911"/>
      <c r="V679" s="896"/>
      <c r="W679" s="887"/>
      <c r="X679" s="887"/>
      <c r="Y679" s="896"/>
      <c r="Z679" s="948"/>
      <c r="AA679" s="949"/>
      <c r="AB679" s="950"/>
      <c r="AC679" s="951"/>
      <c r="AD679" s="939"/>
      <c r="AE679" s="693"/>
      <c r="AF679" s="693"/>
      <c r="AG679" s="693"/>
      <c r="AH679" s="693"/>
      <c r="AI679" s="693"/>
      <c r="AJ679" s="693"/>
      <c r="AK679" s="693"/>
      <c r="AL679" s="694"/>
      <c r="AM679" s="694"/>
      <c r="AN679" s="694"/>
      <c r="AO679" s="694"/>
      <c r="AP679" s="961"/>
      <c r="AQ679" s="961"/>
      <c r="AR679" s="961"/>
      <c r="AS679" s="692"/>
    </row>
    <row r="680" spans="1:45" s="445" customFormat="1" x14ac:dyDescent="0.3">
      <c r="A680" s="196">
        <v>42857</v>
      </c>
      <c r="B680" s="419"/>
      <c r="C680" s="419"/>
      <c r="D680" s="419"/>
      <c r="E680" s="419"/>
      <c r="F680" s="923"/>
      <c r="G680" s="860"/>
      <c r="H680" s="860"/>
      <c r="I680" s="924"/>
      <c r="J680" s="786"/>
      <c r="K680" s="786"/>
      <c r="L680" s="786"/>
      <c r="M680" s="786"/>
      <c r="N680" s="795"/>
      <c r="O680" s="795"/>
      <c r="P680" s="795"/>
      <c r="Q680" s="796"/>
      <c r="R680" s="900"/>
      <c r="S680" s="806"/>
      <c r="T680" s="806"/>
      <c r="U680" s="909"/>
      <c r="V680" s="885"/>
      <c r="W680" s="885"/>
      <c r="X680" s="885"/>
      <c r="Y680" s="885"/>
      <c r="Z680" s="947"/>
      <c r="AA680" s="874"/>
      <c r="AB680" s="875"/>
      <c r="AC680" s="945"/>
      <c r="AD680" s="410"/>
      <c r="AE680" s="410"/>
      <c r="AF680" s="410"/>
      <c r="AG680" s="410"/>
      <c r="AH680" s="410"/>
      <c r="AI680" s="410"/>
      <c r="AJ680" s="410"/>
      <c r="AK680" s="410"/>
      <c r="AP680" s="421"/>
      <c r="AQ680" s="421"/>
      <c r="AR680" s="421"/>
      <c r="AS680" s="459"/>
    </row>
    <row r="681" spans="1:45" s="445" customFormat="1" x14ac:dyDescent="0.3">
      <c r="A681" s="196">
        <v>42858</v>
      </c>
      <c r="B681" s="419"/>
      <c r="C681" s="419"/>
      <c r="D681" s="419"/>
      <c r="E681" s="419"/>
      <c r="F681" s="923"/>
      <c r="G681" s="860"/>
      <c r="H681" s="860"/>
      <c r="I681" s="924"/>
      <c r="J681" s="786"/>
      <c r="K681" s="786"/>
      <c r="L681" s="786"/>
      <c r="M681" s="786"/>
      <c r="N681" s="795"/>
      <c r="O681" s="795"/>
      <c r="P681" s="795"/>
      <c r="Q681" s="796"/>
      <c r="R681" s="900"/>
      <c r="S681" s="806"/>
      <c r="T681" s="806"/>
      <c r="U681" s="909"/>
      <c r="V681" s="885"/>
      <c r="W681" s="885"/>
      <c r="X681" s="885"/>
      <c r="Y681" s="885"/>
      <c r="Z681" s="947"/>
      <c r="AA681" s="874"/>
      <c r="AB681" s="875"/>
      <c r="AC681" s="945"/>
      <c r="AD681" s="410"/>
      <c r="AE681" s="410"/>
      <c r="AF681" s="410"/>
      <c r="AG681" s="410"/>
      <c r="AH681" s="410"/>
      <c r="AI681" s="410"/>
      <c r="AJ681" s="410"/>
      <c r="AK681" s="410"/>
      <c r="AP681" s="421"/>
      <c r="AQ681" s="421"/>
      <c r="AR681" s="421"/>
      <c r="AS681" s="459"/>
    </row>
    <row r="682" spans="1:45" s="445" customFormat="1" x14ac:dyDescent="0.3">
      <c r="A682" s="196">
        <v>42859</v>
      </c>
      <c r="B682" s="419"/>
      <c r="C682" s="419"/>
      <c r="D682" s="419"/>
      <c r="E682" s="419"/>
      <c r="F682" s="923"/>
      <c r="G682" s="860"/>
      <c r="H682" s="860"/>
      <c r="I682" s="924"/>
      <c r="J682" s="786"/>
      <c r="K682" s="786"/>
      <c r="L682" s="786"/>
      <c r="M682" s="786"/>
      <c r="N682" s="795"/>
      <c r="O682" s="795"/>
      <c r="P682" s="795"/>
      <c r="Q682" s="796"/>
      <c r="R682" s="900"/>
      <c r="S682" s="806"/>
      <c r="T682" s="806"/>
      <c r="U682" s="909"/>
      <c r="V682" s="885"/>
      <c r="W682" s="700">
        <v>4</v>
      </c>
      <c r="X682" s="885"/>
      <c r="Y682" s="885"/>
      <c r="Z682" s="947"/>
      <c r="AA682" s="874"/>
      <c r="AB682" s="875"/>
      <c r="AC682" s="945"/>
      <c r="AD682" s="410"/>
      <c r="AE682" s="410"/>
      <c r="AF682" s="410"/>
      <c r="AG682" s="410"/>
      <c r="AH682" s="410"/>
      <c r="AI682" s="410"/>
      <c r="AJ682" s="410"/>
      <c r="AK682" s="410"/>
      <c r="AP682" s="421"/>
      <c r="AQ682" s="421"/>
      <c r="AR682" s="421"/>
      <c r="AS682" s="459"/>
    </row>
    <row r="683" spans="1:45" s="445" customFormat="1" x14ac:dyDescent="0.3">
      <c r="A683" s="196">
        <v>42860</v>
      </c>
      <c r="B683" s="419"/>
      <c r="C683" s="419"/>
      <c r="D683" s="419"/>
      <c r="E683" s="419"/>
      <c r="F683" s="923"/>
      <c r="G683" s="860"/>
      <c r="H683" s="860"/>
      <c r="I683" s="924"/>
      <c r="J683" s="786"/>
      <c r="K683" s="786"/>
      <c r="L683" s="786"/>
      <c r="M683" s="786"/>
      <c r="N683" s="795"/>
      <c r="O683" s="795"/>
      <c r="P683" s="795"/>
      <c r="Q683" s="796"/>
      <c r="R683" s="900"/>
      <c r="S683" s="806"/>
      <c r="T683" s="806"/>
      <c r="U683" s="909"/>
      <c r="V683" s="885"/>
      <c r="W683" s="885"/>
      <c r="X683" s="885"/>
      <c r="Y683" s="885"/>
      <c r="Z683" s="947"/>
      <c r="AA683" s="874"/>
      <c r="AB683" s="875"/>
      <c r="AC683" s="945"/>
      <c r="AD683" s="410"/>
      <c r="AE683" s="410"/>
      <c r="AF683" s="410"/>
      <c r="AG683" s="410"/>
      <c r="AH683" s="410"/>
      <c r="AI683" s="410"/>
      <c r="AJ683" s="410"/>
      <c r="AK683" s="410"/>
      <c r="AP683" s="421"/>
      <c r="AQ683" s="421"/>
      <c r="AR683" s="421"/>
      <c r="AS683" s="459"/>
    </row>
    <row r="684" spans="1:45" s="445" customFormat="1" x14ac:dyDescent="0.3">
      <c r="A684" s="691">
        <v>42863</v>
      </c>
      <c r="B684" s="849"/>
      <c r="C684" s="849"/>
      <c r="D684" s="849"/>
      <c r="E684" s="914"/>
      <c r="F684" s="926"/>
      <c r="G684" s="927"/>
      <c r="H684" s="927"/>
      <c r="I684" s="928"/>
      <c r="J684" s="917"/>
      <c r="K684" s="788"/>
      <c r="L684" s="788"/>
      <c r="M684" s="788"/>
      <c r="N684" s="799"/>
      <c r="O684" s="799"/>
      <c r="P684" s="799"/>
      <c r="Q684" s="897"/>
      <c r="R684" s="901"/>
      <c r="S684" s="809"/>
      <c r="T684" s="809"/>
      <c r="U684" s="911"/>
      <c r="V684" s="896"/>
      <c r="W684" s="887"/>
      <c r="X684" s="887"/>
      <c r="Y684" s="896"/>
      <c r="Z684" s="948"/>
      <c r="AA684" s="949"/>
      <c r="AB684" s="950"/>
      <c r="AC684" s="951"/>
      <c r="AD684" s="939"/>
      <c r="AE684" s="693"/>
      <c r="AF684" s="693"/>
      <c r="AG684" s="693"/>
      <c r="AH684" s="693"/>
      <c r="AI684" s="693"/>
      <c r="AJ684" s="693"/>
      <c r="AK684" s="693"/>
      <c r="AL684" s="694"/>
      <c r="AM684" s="694"/>
      <c r="AN684" s="694"/>
      <c r="AO684" s="694"/>
      <c r="AP684" s="961"/>
      <c r="AQ684" s="961"/>
      <c r="AR684" s="961"/>
      <c r="AS684" s="692"/>
    </row>
    <row r="685" spans="1:45" s="445" customFormat="1" x14ac:dyDescent="0.3">
      <c r="A685" s="196">
        <v>42864</v>
      </c>
      <c r="B685" s="419"/>
      <c r="C685" s="419"/>
      <c r="D685" s="419"/>
      <c r="E685" s="419"/>
      <c r="F685" s="923"/>
      <c r="G685" s="860"/>
      <c r="H685" s="860"/>
      <c r="I685" s="924"/>
      <c r="J685" s="786"/>
      <c r="K685" s="786"/>
      <c r="L685" s="786"/>
      <c r="M685" s="786"/>
      <c r="N685" s="795"/>
      <c r="O685" s="795"/>
      <c r="P685" s="795"/>
      <c r="Q685" s="796"/>
      <c r="R685" s="900"/>
      <c r="S685" s="806"/>
      <c r="T685" s="806"/>
      <c r="U685" s="909"/>
      <c r="V685" s="885"/>
      <c r="W685" s="885"/>
      <c r="X685" s="885"/>
      <c r="Y685" s="885"/>
      <c r="Z685" s="947"/>
      <c r="AA685" s="874"/>
      <c r="AB685" s="875"/>
      <c r="AC685" s="945"/>
      <c r="AD685" s="410"/>
      <c r="AE685" s="410"/>
      <c r="AF685" s="410"/>
      <c r="AG685" s="410"/>
      <c r="AH685" s="410"/>
      <c r="AI685" s="410"/>
      <c r="AJ685" s="410"/>
      <c r="AK685" s="410"/>
      <c r="AP685" s="421"/>
      <c r="AQ685" s="421"/>
      <c r="AR685" s="421"/>
      <c r="AS685" s="459"/>
    </row>
    <row r="686" spans="1:45" s="445" customFormat="1" x14ac:dyDescent="0.3">
      <c r="A686" s="196">
        <v>42865</v>
      </c>
      <c r="B686" s="419"/>
      <c r="C686" s="419"/>
      <c r="D686" s="419"/>
      <c r="E686" s="419"/>
      <c r="F686" s="923"/>
      <c r="G686" s="860"/>
      <c r="H686" s="860"/>
      <c r="I686" s="924"/>
      <c r="J686" s="786"/>
      <c r="K686" s="786"/>
      <c r="L686" s="786"/>
      <c r="M686" s="786"/>
      <c r="N686" s="795"/>
      <c r="O686" s="795"/>
      <c r="P686" s="795"/>
      <c r="Q686" s="796"/>
      <c r="R686" s="900"/>
      <c r="S686" s="806"/>
      <c r="T686" s="806"/>
      <c r="U686" s="909"/>
      <c r="V686" s="885"/>
      <c r="W686" s="885"/>
      <c r="X686" s="885"/>
      <c r="Y686" s="885"/>
      <c r="Z686" s="947"/>
      <c r="AA686" s="874"/>
      <c r="AB686" s="875"/>
      <c r="AC686" s="945"/>
      <c r="AD686" s="410"/>
      <c r="AE686" s="410"/>
      <c r="AF686" s="410"/>
      <c r="AG686" s="410"/>
      <c r="AH686" s="410"/>
      <c r="AI686" s="410"/>
      <c r="AJ686" s="410"/>
      <c r="AK686" s="410"/>
      <c r="AP686" s="421"/>
      <c r="AQ686" s="421"/>
      <c r="AR686" s="421"/>
      <c r="AS686" s="459"/>
    </row>
    <row r="687" spans="1:45" s="445" customFormat="1" x14ac:dyDescent="0.3">
      <c r="A687" s="196">
        <v>42866</v>
      </c>
      <c r="B687" s="419"/>
      <c r="C687" s="419"/>
      <c r="D687" s="419"/>
      <c r="E687" s="419"/>
      <c r="F687" s="923"/>
      <c r="G687" s="860"/>
      <c r="H687" s="860"/>
      <c r="I687" s="924"/>
      <c r="J687" s="786"/>
      <c r="K687" s="786"/>
      <c r="L687" s="786"/>
      <c r="M687" s="786"/>
      <c r="N687" s="795"/>
      <c r="O687" s="795"/>
      <c r="P687" s="795"/>
      <c r="Q687" s="709">
        <v>8</v>
      </c>
      <c r="R687" s="900"/>
      <c r="S687" s="806"/>
      <c r="T687" s="806"/>
      <c r="U687" s="909"/>
      <c r="V687" s="885"/>
      <c r="W687" s="700">
        <v>4</v>
      </c>
      <c r="X687" s="885"/>
      <c r="Y687" s="885"/>
      <c r="Z687" s="947"/>
      <c r="AA687" s="874"/>
      <c r="AB687" s="875"/>
      <c r="AC687" s="945"/>
      <c r="AD687" s="410"/>
      <c r="AE687" s="410"/>
      <c r="AF687" s="410"/>
      <c r="AG687" s="410"/>
      <c r="AH687" s="410"/>
      <c r="AI687" s="410"/>
      <c r="AJ687" s="410"/>
      <c r="AK687" s="410"/>
      <c r="AP687" s="421"/>
      <c r="AQ687" s="421"/>
      <c r="AR687" s="421"/>
      <c r="AS687" s="459"/>
    </row>
    <row r="688" spans="1:45" s="445" customFormat="1" x14ac:dyDescent="0.3">
      <c r="A688" s="196">
        <v>42867</v>
      </c>
      <c r="B688" s="419"/>
      <c r="C688" s="419"/>
      <c r="D688" s="419"/>
      <c r="E688" s="419"/>
      <c r="F688" s="923"/>
      <c r="G688" s="860"/>
      <c r="H688" s="860"/>
      <c r="I688" s="924"/>
      <c r="J688" s="786"/>
      <c r="K688" s="786"/>
      <c r="L688" s="786"/>
      <c r="M688" s="786"/>
      <c r="N688" s="795"/>
      <c r="O688" s="795"/>
      <c r="P688" s="795"/>
      <c r="Q688" s="709">
        <v>8</v>
      </c>
      <c r="R688" s="900"/>
      <c r="S688" s="806"/>
      <c r="T688" s="806"/>
      <c r="U688" s="909"/>
      <c r="V688" s="885"/>
      <c r="W688" s="885"/>
      <c r="X688" s="885"/>
      <c r="Y688" s="885"/>
      <c r="Z688" s="947"/>
      <c r="AA688" s="874"/>
      <c r="AB688" s="875"/>
      <c r="AC688" s="945"/>
      <c r="AD688" s="410"/>
      <c r="AE688" s="410"/>
      <c r="AF688" s="410"/>
      <c r="AG688" s="410"/>
      <c r="AH688" s="410"/>
      <c r="AI688" s="410"/>
      <c r="AJ688" s="410"/>
      <c r="AK688" s="410"/>
      <c r="AP688" s="421"/>
      <c r="AQ688" s="421"/>
      <c r="AR688" s="421"/>
      <c r="AS688" s="459"/>
    </row>
    <row r="689" spans="1:45" s="445" customFormat="1" x14ac:dyDescent="0.3">
      <c r="A689" s="691">
        <v>42870</v>
      </c>
      <c r="B689" s="849"/>
      <c r="C689" s="849"/>
      <c r="D689" s="849"/>
      <c r="E689" s="914"/>
      <c r="F689" s="926"/>
      <c r="G689" s="927"/>
      <c r="H689" s="927"/>
      <c r="I689" s="928"/>
      <c r="J689" s="917"/>
      <c r="K689" s="788"/>
      <c r="L689" s="788"/>
      <c r="M689" s="788"/>
      <c r="N689" s="799"/>
      <c r="O689" s="799"/>
      <c r="P689" s="799"/>
      <c r="Q689" s="1004">
        <v>8</v>
      </c>
      <c r="R689" s="901"/>
      <c r="S689" s="809"/>
      <c r="T689" s="809"/>
      <c r="U689" s="911"/>
      <c r="V689" s="896"/>
      <c r="W689" s="887"/>
      <c r="X689" s="887"/>
      <c r="Y689" s="896"/>
      <c r="Z689" s="948"/>
      <c r="AA689" s="949"/>
      <c r="AB689" s="950"/>
      <c r="AC689" s="951"/>
      <c r="AD689" s="939"/>
      <c r="AE689" s="693"/>
      <c r="AF689" s="693"/>
      <c r="AG689" s="693"/>
      <c r="AH689" s="693"/>
      <c r="AI689" s="693"/>
      <c r="AJ689" s="693"/>
      <c r="AK689" s="693"/>
      <c r="AL689" s="694"/>
      <c r="AM689" s="694"/>
      <c r="AN689" s="694"/>
      <c r="AO689" s="694"/>
      <c r="AP689" s="961"/>
      <c r="AQ689" s="961"/>
      <c r="AR689" s="961"/>
      <c r="AS689" s="692"/>
    </row>
    <row r="690" spans="1:45" s="445" customFormat="1" x14ac:dyDescent="0.3">
      <c r="A690" s="196">
        <v>42871</v>
      </c>
      <c r="B690" s="419"/>
      <c r="C690" s="700">
        <v>7.5</v>
      </c>
      <c r="D690" s="419"/>
      <c r="E690" s="419"/>
      <c r="F690" s="923"/>
      <c r="G690" s="860"/>
      <c r="H690" s="860"/>
      <c r="I690" s="924"/>
      <c r="J690" s="786"/>
      <c r="K690" s="786"/>
      <c r="L690" s="786"/>
      <c r="M690" s="786"/>
      <c r="N690" s="795"/>
      <c r="O690" s="795"/>
      <c r="P690" s="795"/>
      <c r="Q690" s="709">
        <v>8</v>
      </c>
      <c r="R690" s="900"/>
      <c r="S690" s="806"/>
      <c r="T690" s="806"/>
      <c r="U690" s="909"/>
      <c r="V690" s="885"/>
      <c r="W690" s="885"/>
      <c r="X690" s="700">
        <v>0.75</v>
      </c>
      <c r="Y690" s="885"/>
      <c r="Z690" s="947"/>
      <c r="AA690" s="874"/>
      <c r="AB690" s="875"/>
      <c r="AC690" s="945"/>
      <c r="AD690" s="410"/>
      <c r="AE690" s="410"/>
      <c r="AF690" s="410"/>
      <c r="AG690" s="410"/>
      <c r="AH690" s="410"/>
      <c r="AI690" s="410"/>
      <c r="AJ690" s="410"/>
      <c r="AK690" s="410"/>
      <c r="AP690" s="421"/>
      <c r="AQ690" s="421"/>
      <c r="AR690" s="421"/>
      <c r="AS690" s="459"/>
    </row>
    <row r="691" spans="1:45" s="445" customFormat="1" x14ac:dyDescent="0.3">
      <c r="A691" s="196">
        <v>42872</v>
      </c>
      <c r="B691" s="700">
        <v>8</v>
      </c>
      <c r="C691" s="419"/>
      <c r="D691" s="419"/>
      <c r="E691" s="419"/>
      <c r="F691" s="923"/>
      <c r="G691" s="860"/>
      <c r="H691" s="860"/>
      <c r="I691" s="924"/>
      <c r="J691" s="786"/>
      <c r="K691" s="786"/>
      <c r="L691" s="786"/>
      <c r="M691" s="786"/>
      <c r="N691" s="795"/>
      <c r="O691" s="795"/>
      <c r="P691" s="795"/>
      <c r="Q691" s="709">
        <v>8</v>
      </c>
      <c r="R691" s="900"/>
      <c r="S691" s="806"/>
      <c r="T691" s="806"/>
      <c r="U691" s="909"/>
      <c r="V691" s="885"/>
      <c r="W691" s="885"/>
      <c r="X691" s="885"/>
      <c r="Y691" s="885"/>
      <c r="Z691" s="947"/>
      <c r="AA691" s="874"/>
      <c r="AB691" s="875"/>
      <c r="AC691" s="945"/>
      <c r="AD691" s="410"/>
      <c r="AE691" s="410"/>
      <c r="AF691" s="410"/>
      <c r="AG691" s="410"/>
      <c r="AH691" s="410"/>
      <c r="AI691" s="410"/>
      <c r="AJ691" s="410"/>
      <c r="AK691" s="410"/>
      <c r="AP691" s="421"/>
      <c r="AQ691" s="421"/>
      <c r="AR691" s="421"/>
      <c r="AS691" s="459"/>
    </row>
    <row r="692" spans="1:45" s="445" customFormat="1" x14ac:dyDescent="0.3">
      <c r="A692" s="196">
        <v>42873</v>
      </c>
      <c r="B692" s="419"/>
      <c r="C692" s="700">
        <v>4</v>
      </c>
      <c r="D692" s="419"/>
      <c r="E692" s="419"/>
      <c r="F692" s="923"/>
      <c r="G692" s="860"/>
      <c r="H692" s="860"/>
      <c r="I692" s="924"/>
      <c r="J692" s="786"/>
      <c r="K692" s="786"/>
      <c r="L692" s="786"/>
      <c r="M692" s="786"/>
      <c r="N692" s="795"/>
      <c r="O692" s="795"/>
      <c r="P692" s="795"/>
      <c r="Q692" s="796"/>
      <c r="R692" s="900"/>
      <c r="S692" s="806"/>
      <c r="T692" s="806"/>
      <c r="U692" s="909"/>
      <c r="V692" s="885"/>
      <c r="W692" s="885"/>
      <c r="X692" s="885"/>
      <c r="Y692" s="885"/>
      <c r="Z692" s="947"/>
      <c r="AA692" s="874"/>
      <c r="AB692" s="875"/>
      <c r="AC692" s="945"/>
      <c r="AD692" s="410"/>
      <c r="AE692" s="410"/>
      <c r="AF692" s="410"/>
      <c r="AG692" s="410"/>
      <c r="AH692" s="410"/>
      <c r="AI692" s="410"/>
      <c r="AJ692" s="410"/>
      <c r="AK692" s="410"/>
      <c r="AP692" s="421"/>
      <c r="AQ692" s="421"/>
      <c r="AR692" s="421"/>
      <c r="AS692" s="459"/>
    </row>
    <row r="693" spans="1:45" s="445" customFormat="1" x14ac:dyDescent="0.3">
      <c r="A693" s="196">
        <v>42874</v>
      </c>
      <c r="B693" s="419"/>
      <c r="C693" s="419"/>
      <c r="D693" s="419"/>
      <c r="E693" s="419"/>
      <c r="F693" s="923"/>
      <c r="G693" s="860"/>
      <c r="H693" s="860"/>
      <c r="I693" s="924"/>
      <c r="J693" s="786"/>
      <c r="K693" s="786"/>
      <c r="L693" s="786"/>
      <c r="M693" s="786"/>
      <c r="N693" s="795"/>
      <c r="O693" s="795"/>
      <c r="P693" s="795"/>
      <c r="Q693" s="796"/>
      <c r="R693" s="900"/>
      <c r="S693" s="806"/>
      <c r="T693" s="806"/>
      <c r="U693" s="909"/>
      <c r="V693" s="885"/>
      <c r="W693" s="885"/>
      <c r="X693" s="885"/>
      <c r="Y693" s="885"/>
      <c r="Z693" s="947"/>
      <c r="AA693" s="874"/>
      <c r="AB693" s="875"/>
      <c r="AC693" s="945"/>
      <c r="AD693" s="410"/>
      <c r="AE693" s="410"/>
      <c r="AF693" s="410"/>
      <c r="AG693" s="410"/>
      <c r="AH693" s="410"/>
      <c r="AI693" s="410"/>
      <c r="AJ693" s="410"/>
      <c r="AK693" s="410"/>
      <c r="AP693" s="421"/>
      <c r="AQ693" s="421"/>
      <c r="AR693" s="421"/>
      <c r="AS693" s="459"/>
    </row>
    <row r="694" spans="1:45" s="445" customFormat="1" x14ac:dyDescent="0.3">
      <c r="A694" s="691">
        <v>42877</v>
      </c>
      <c r="B694" s="849"/>
      <c r="C694" s="849"/>
      <c r="D694" s="849"/>
      <c r="E694" s="914"/>
      <c r="F694" s="926"/>
      <c r="G694" s="927"/>
      <c r="H694" s="927"/>
      <c r="I694" s="928"/>
      <c r="J694" s="917"/>
      <c r="K694" s="788"/>
      <c r="L694" s="788"/>
      <c r="M694" s="788"/>
      <c r="N694" s="799"/>
      <c r="O694" s="799"/>
      <c r="P694" s="799"/>
      <c r="Q694" s="897"/>
      <c r="R694" s="901"/>
      <c r="S694" s="809"/>
      <c r="T694" s="809"/>
      <c r="U694" s="911"/>
      <c r="V694" s="896"/>
      <c r="W694" s="887"/>
      <c r="X694" s="887"/>
      <c r="Y694" s="896"/>
      <c r="Z694" s="948"/>
      <c r="AA694" s="949"/>
      <c r="AB694" s="950"/>
      <c r="AC694" s="951"/>
      <c r="AD694" s="939"/>
      <c r="AE694" s="693"/>
      <c r="AF694" s="693"/>
      <c r="AG694" s="693"/>
      <c r="AH694" s="693"/>
      <c r="AI694" s="693"/>
      <c r="AJ694" s="693"/>
      <c r="AK694" s="693"/>
      <c r="AL694" s="694"/>
      <c r="AM694" s="694"/>
      <c r="AN694" s="694"/>
      <c r="AO694" s="694"/>
      <c r="AP694" s="961"/>
      <c r="AQ694" s="961"/>
      <c r="AR694" s="961"/>
      <c r="AS694" s="692"/>
    </row>
    <row r="695" spans="1:45" s="445" customFormat="1" x14ac:dyDescent="0.3">
      <c r="A695" s="196">
        <v>42878</v>
      </c>
      <c r="B695" s="419"/>
      <c r="C695" s="419"/>
      <c r="D695" s="419"/>
      <c r="E695" s="419"/>
      <c r="F695" s="923"/>
      <c r="G695" s="860"/>
      <c r="H695" s="860"/>
      <c r="I695" s="924"/>
      <c r="J695" s="786"/>
      <c r="K695" s="786"/>
      <c r="L695" s="786"/>
      <c r="M695" s="786"/>
      <c r="N695" s="795"/>
      <c r="O695" s="795"/>
      <c r="P695" s="795"/>
      <c r="Q695" s="796"/>
      <c r="R695" s="900"/>
      <c r="S695" s="806"/>
      <c r="T695" s="806"/>
      <c r="U695" s="909"/>
      <c r="V695" s="885"/>
      <c r="W695" s="885"/>
      <c r="X695" s="885"/>
      <c r="Y695" s="885"/>
      <c r="Z695" s="947"/>
      <c r="AA695" s="874"/>
      <c r="AB695" s="875"/>
      <c r="AC695" s="945"/>
      <c r="AD695" s="410"/>
      <c r="AE695" s="410"/>
      <c r="AF695" s="410"/>
      <c r="AG695" s="410"/>
      <c r="AH695" s="410"/>
      <c r="AI695" s="410"/>
      <c r="AJ695" s="410"/>
      <c r="AK695" s="410"/>
      <c r="AP695" s="421"/>
      <c r="AQ695" s="421"/>
      <c r="AR695" s="421"/>
      <c r="AS695" s="459"/>
    </row>
    <row r="696" spans="1:45" s="445" customFormat="1" x14ac:dyDescent="0.3">
      <c r="A696" s="196">
        <v>42879</v>
      </c>
      <c r="B696" s="419"/>
      <c r="C696" s="419"/>
      <c r="D696" s="419"/>
      <c r="E696" s="419"/>
      <c r="F696" s="923"/>
      <c r="G696" s="860"/>
      <c r="H696" s="860"/>
      <c r="I696" s="924"/>
      <c r="J696" s="786"/>
      <c r="K696" s="786"/>
      <c r="L696" s="786"/>
      <c r="M696" s="786"/>
      <c r="N696" s="795"/>
      <c r="O696" s="795"/>
      <c r="P696" s="795"/>
      <c r="Q696" s="796"/>
      <c r="R696" s="900"/>
      <c r="S696" s="806"/>
      <c r="T696" s="806"/>
      <c r="U696" s="909"/>
      <c r="V696" s="885"/>
      <c r="W696" s="885"/>
      <c r="X696" s="885"/>
      <c r="Y696" s="885"/>
      <c r="Z696" s="947"/>
      <c r="AA696" s="874"/>
      <c r="AB696" s="875"/>
      <c r="AC696" s="945"/>
      <c r="AD696" s="410"/>
      <c r="AE696" s="410"/>
      <c r="AF696" s="410"/>
      <c r="AG696" s="410"/>
      <c r="AH696" s="410"/>
      <c r="AI696" s="410"/>
      <c r="AJ696" s="410"/>
      <c r="AK696" s="410"/>
      <c r="AP696" s="421"/>
      <c r="AQ696" s="421"/>
      <c r="AR696" s="421"/>
      <c r="AS696" s="459"/>
    </row>
    <row r="697" spans="1:45" s="445" customFormat="1" x14ac:dyDescent="0.3">
      <c r="A697" s="196">
        <v>42880</v>
      </c>
      <c r="B697" s="419"/>
      <c r="C697" s="419"/>
      <c r="D697" s="419"/>
      <c r="E697" s="419"/>
      <c r="F697" s="923"/>
      <c r="G697" s="860"/>
      <c r="H697" s="860"/>
      <c r="I697" s="924"/>
      <c r="J697" s="786"/>
      <c r="K697" s="786"/>
      <c r="L697" s="786"/>
      <c r="M697" s="786"/>
      <c r="N697" s="795"/>
      <c r="O697" s="795"/>
      <c r="P697" s="795"/>
      <c r="Q697" s="796"/>
      <c r="R697" s="900"/>
      <c r="S697" s="806"/>
      <c r="T697" s="806"/>
      <c r="U697" s="909"/>
      <c r="V697" s="885"/>
      <c r="W697" s="885"/>
      <c r="X697" s="885"/>
      <c r="Y697" s="885"/>
      <c r="Z697" s="947"/>
      <c r="AA697" s="874"/>
      <c r="AB697" s="875"/>
      <c r="AC697" s="945"/>
      <c r="AD697" s="410"/>
      <c r="AE697" s="410"/>
      <c r="AF697" s="410"/>
      <c r="AG697" s="410"/>
      <c r="AH697" s="410"/>
      <c r="AI697" s="410"/>
      <c r="AJ697" s="410"/>
      <c r="AK697" s="410"/>
      <c r="AP697" s="421"/>
      <c r="AQ697" s="421"/>
      <c r="AR697" s="421"/>
      <c r="AS697" s="459"/>
    </row>
    <row r="698" spans="1:45" s="445" customFormat="1" x14ac:dyDescent="0.3">
      <c r="A698" s="196">
        <v>42881</v>
      </c>
      <c r="B698" s="419"/>
      <c r="C698" s="419"/>
      <c r="D698" s="419"/>
      <c r="E698" s="419"/>
      <c r="F698" s="923"/>
      <c r="G698" s="860"/>
      <c r="H698" s="860"/>
      <c r="I698" s="924"/>
      <c r="J698" s="786"/>
      <c r="K698" s="786"/>
      <c r="L698" s="786"/>
      <c r="M698" s="786"/>
      <c r="N698" s="795"/>
      <c r="O698" s="795"/>
      <c r="P698" s="795"/>
      <c r="Q698" s="796"/>
      <c r="R698" s="900"/>
      <c r="S698" s="806"/>
      <c r="T698" s="806"/>
      <c r="U698" s="909"/>
      <c r="V698" s="885"/>
      <c r="W698" s="885"/>
      <c r="X698" s="885"/>
      <c r="Y698" s="885"/>
      <c r="Z698" s="947"/>
      <c r="AA698" s="874"/>
      <c r="AB698" s="875"/>
      <c r="AC698" s="945"/>
      <c r="AD698" s="410"/>
      <c r="AE698" s="410"/>
      <c r="AF698" s="410"/>
      <c r="AG698" s="410"/>
      <c r="AH698" s="410"/>
      <c r="AI698" s="410"/>
      <c r="AJ698" s="410"/>
      <c r="AK698" s="410"/>
      <c r="AP698" s="421"/>
      <c r="AQ698" s="421"/>
      <c r="AR698" s="421"/>
      <c r="AS698" s="459"/>
    </row>
    <row r="699" spans="1:45" s="445" customFormat="1" x14ac:dyDescent="0.3">
      <c r="A699" s="691">
        <v>42884</v>
      </c>
      <c r="B699" s="849"/>
      <c r="C699" s="849"/>
      <c r="D699" s="849"/>
      <c r="E699" s="914"/>
      <c r="F699" s="926"/>
      <c r="G699" s="927"/>
      <c r="H699" s="927"/>
      <c r="I699" s="928"/>
      <c r="J699" s="917"/>
      <c r="K699" s="788"/>
      <c r="L699" s="788"/>
      <c r="M699" s="788"/>
      <c r="N699" s="799"/>
      <c r="O699" s="799"/>
      <c r="P699" s="799"/>
      <c r="Q699" s="897"/>
      <c r="R699" s="901"/>
      <c r="S699" s="809"/>
      <c r="T699" s="809"/>
      <c r="U699" s="911"/>
      <c r="V699" s="896"/>
      <c r="W699" s="887"/>
      <c r="X699" s="887"/>
      <c r="Y699" s="896"/>
      <c r="Z699" s="948"/>
      <c r="AA699" s="949"/>
      <c r="AB699" s="950"/>
      <c r="AC699" s="951"/>
      <c r="AD699" s="939"/>
      <c r="AE699" s="693"/>
      <c r="AF699" s="693"/>
      <c r="AG699" s="693"/>
      <c r="AH699" s="693"/>
      <c r="AI699" s="693"/>
      <c r="AJ699" s="693"/>
      <c r="AK699" s="693"/>
      <c r="AL699" s="694"/>
      <c r="AM699" s="694"/>
      <c r="AN699" s="694"/>
      <c r="AO699" s="694"/>
      <c r="AP699" s="692"/>
      <c r="AQ699" s="692"/>
      <c r="AR699" s="692"/>
      <c r="AS699" s="692"/>
    </row>
    <row r="700" spans="1:45" s="445" customFormat="1" x14ac:dyDescent="0.3">
      <c r="A700" s="196">
        <v>42885</v>
      </c>
      <c r="B700" s="419"/>
      <c r="C700" s="419"/>
      <c r="D700" s="419"/>
      <c r="E700" s="419"/>
      <c r="F700" s="923"/>
      <c r="G700" s="860"/>
      <c r="H700" s="860"/>
      <c r="I700" s="924"/>
      <c r="J700" s="786"/>
      <c r="K700" s="786"/>
      <c r="L700" s="786"/>
      <c r="M700" s="786"/>
      <c r="N700" s="795"/>
      <c r="O700" s="795"/>
      <c r="P700" s="795"/>
      <c r="Q700" s="796"/>
      <c r="R700" s="900"/>
      <c r="S700" s="806"/>
      <c r="T700" s="806"/>
      <c r="U700" s="909"/>
      <c r="V700" s="885"/>
      <c r="W700" s="885"/>
      <c r="X700" s="885"/>
      <c r="Y700" s="885"/>
      <c r="Z700" s="947"/>
      <c r="AA700" s="874"/>
      <c r="AB700" s="875"/>
      <c r="AC700" s="945"/>
      <c r="AD700" s="410"/>
      <c r="AE700" s="410"/>
      <c r="AF700" s="410"/>
      <c r="AG700" s="410"/>
      <c r="AH700" s="410"/>
      <c r="AI700" s="410"/>
      <c r="AJ700" s="410"/>
      <c r="AK700" s="410"/>
      <c r="AP700" s="459"/>
      <c r="AQ700" s="459"/>
      <c r="AR700" s="459"/>
      <c r="AS700" s="459"/>
    </row>
    <row r="701" spans="1:45" s="445" customFormat="1" x14ac:dyDescent="0.3">
      <c r="A701" s="196">
        <v>42886</v>
      </c>
      <c r="B701" s="419"/>
      <c r="C701" s="419"/>
      <c r="D701" s="419"/>
      <c r="E701" s="419"/>
      <c r="F701" s="923"/>
      <c r="G701" s="860"/>
      <c r="H701" s="860"/>
      <c r="I701" s="924"/>
      <c r="J701" s="786"/>
      <c r="K701" s="786"/>
      <c r="L701" s="786"/>
      <c r="M701" s="786"/>
      <c r="N701" s="795"/>
      <c r="O701" s="795"/>
      <c r="P701" s="795"/>
      <c r="Q701" s="796"/>
      <c r="R701" s="900"/>
      <c r="S701" s="806"/>
      <c r="T701" s="806"/>
      <c r="U701" s="909"/>
      <c r="V701" s="885"/>
      <c r="W701" s="885"/>
      <c r="X701" s="885"/>
      <c r="Y701" s="885"/>
      <c r="Z701" s="947"/>
      <c r="AA701" s="874"/>
      <c r="AB701" s="875"/>
      <c r="AC701" s="945"/>
      <c r="AD701" s="410"/>
      <c r="AE701" s="410"/>
      <c r="AF701" s="410"/>
      <c r="AG701" s="410"/>
      <c r="AH701" s="410"/>
      <c r="AI701" s="410"/>
      <c r="AJ701" s="410"/>
      <c r="AK701" s="410"/>
      <c r="AP701" s="459"/>
      <c r="AQ701" s="459"/>
      <c r="AR701" s="459"/>
      <c r="AS701" s="459"/>
    </row>
    <row r="702" spans="1:45" s="445" customFormat="1" x14ac:dyDescent="0.3">
      <c r="A702" s="196">
        <v>42887</v>
      </c>
      <c r="B702" s="419"/>
      <c r="C702" s="419"/>
      <c r="D702" s="419"/>
      <c r="E702" s="419"/>
      <c r="F702" s="923"/>
      <c r="G702" s="860"/>
      <c r="H702" s="860"/>
      <c r="I702" s="924"/>
      <c r="J702" s="786"/>
      <c r="K702" s="786"/>
      <c r="L702" s="786"/>
      <c r="M702" s="786"/>
      <c r="N702" s="795"/>
      <c r="O702" s="795"/>
      <c r="P702" s="795"/>
      <c r="Q702" s="796"/>
      <c r="R702" s="900"/>
      <c r="S702" s="806"/>
      <c r="T702" s="806"/>
      <c r="U702" s="909"/>
      <c r="V702" s="885"/>
      <c r="W702" s="885"/>
      <c r="X702" s="885"/>
      <c r="Y702" s="885"/>
      <c r="Z702" s="947"/>
      <c r="AA702" s="874"/>
      <c r="AB702" s="875"/>
      <c r="AC702" s="945"/>
      <c r="AD702" s="410"/>
      <c r="AE702" s="410"/>
      <c r="AF702" s="410"/>
      <c r="AG702" s="410"/>
      <c r="AH702" s="410"/>
      <c r="AI702" s="410"/>
      <c r="AJ702" s="410"/>
      <c r="AK702" s="410"/>
      <c r="AP702" s="459"/>
      <c r="AQ702" s="459"/>
      <c r="AR702" s="459"/>
      <c r="AS702" s="459"/>
    </row>
    <row r="703" spans="1:45" s="445" customFormat="1" x14ac:dyDescent="0.3">
      <c r="A703" s="196">
        <v>42888</v>
      </c>
      <c r="B703" s="419"/>
      <c r="C703" s="419"/>
      <c r="D703" s="419"/>
      <c r="E703" s="419"/>
      <c r="F703" s="923"/>
      <c r="G703" s="860"/>
      <c r="H703" s="860"/>
      <c r="I703" s="924"/>
      <c r="J703" s="786"/>
      <c r="K703" s="786"/>
      <c r="L703" s="786"/>
      <c r="M703" s="786"/>
      <c r="N703" s="795"/>
      <c r="O703" s="795"/>
      <c r="P703" s="795"/>
      <c r="Q703" s="796"/>
      <c r="R703" s="900"/>
      <c r="S703" s="806"/>
      <c r="T703" s="806"/>
      <c r="U703" s="909"/>
      <c r="V703" s="885"/>
      <c r="W703" s="885"/>
      <c r="X703" s="885"/>
      <c r="Y703" s="885"/>
      <c r="Z703" s="947"/>
      <c r="AA703" s="874"/>
      <c r="AB703" s="875"/>
      <c r="AC703" s="945"/>
      <c r="AD703" s="410"/>
      <c r="AE703" s="410"/>
      <c r="AF703" s="410"/>
      <c r="AG703" s="410"/>
      <c r="AH703" s="410"/>
      <c r="AI703" s="410"/>
      <c r="AJ703" s="410"/>
      <c r="AK703" s="410"/>
      <c r="AP703" s="459"/>
      <c r="AQ703" s="459"/>
      <c r="AR703" s="459"/>
      <c r="AS703" s="459"/>
    </row>
    <row r="704" spans="1:45" s="445" customFormat="1" x14ac:dyDescent="0.3">
      <c r="A704" s="691">
        <v>42891</v>
      </c>
      <c r="B704" s="849"/>
      <c r="C704" s="849"/>
      <c r="D704" s="849"/>
      <c r="E704" s="914"/>
      <c r="F704" s="926"/>
      <c r="G704" s="927"/>
      <c r="H704" s="927"/>
      <c r="I704" s="928"/>
      <c r="J704" s="917"/>
      <c r="K704" s="788"/>
      <c r="L704" s="788"/>
      <c r="M704" s="788"/>
      <c r="N704" s="799"/>
      <c r="O704" s="799"/>
      <c r="P704" s="799"/>
      <c r="Q704" s="897"/>
      <c r="R704" s="901"/>
      <c r="S704" s="809"/>
      <c r="T704" s="809"/>
      <c r="U704" s="911"/>
      <c r="V704" s="896"/>
      <c r="W704" s="887"/>
      <c r="X704" s="887"/>
      <c r="Y704" s="896"/>
      <c r="Z704" s="948"/>
      <c r="AA704" s="949"/>
      <c r="AB704" s="950"/>
      <c r="AC704" s="951"/>
      <c r="AD704" s="939"/>
      <c r="AE704" s="693"/>
      <c r="AF704" s="693"/>
      <c r="AG704" s="693"/>
      <c r="AH704" s="693"/>
      <c r="AI704" s="693"/>
      <c r="AJ704" s="693"/>
      <c r="AK704" s="693"/>
      <c r="AL704" s="694"/>
      <c r="AM704" s="694"/>
      <c r="AN704" s="694"/>
      <c r="AO704" s="694"/>
      <c r="AP704" s="692"/>
      <c r="AQ704" s="692"/>
      <c r="AR704" s="692"/>
      <c r="AS704" s="692"/>
    </row>
    <row r="705" spans="1:45" s="445" customFormat="1" x14ac:dyDescent="0.3">
      <c r="A705" s="196">
        <v>42892</v>
      </c>
      <c r="B705" s="419"/>
      <c r="C705" s="419"/>
      <c r="D705" s="419"/>
      <c r="E705" s="419"/>
      <c r="F705" s="923"/>
      <c r="G705" s="860"/>
      <c r="H705" s="860"/>
      <c r="I705" s="924"/>
      <c r="J705" s="786"/>
      <c r="K705" s="786"/>
      <c r="L705" s="786"/>
      <c r="M705" s="786"/>
      <c r="N705" s="795"/>
      <c r="O705" s="795"/>
      <c r="P705" s="795"/>
      <c r="Q705" s="796"/>
      <c r="R705" s="900"/>
      <c r="S705" s="806"/>
      <c r="T705" s="806"/>
      <c r="U705" s="909"/>
      <c r="V705" s="885"/>
      <c r="W705" s="885"/>
      <c r="X705" s="885"/>
      <c r="Y705" s="885"/>
      <c r="Z705" s="947"/>
      <c r="AA705" s="874"/>
      <c r="AB705" s="875"/>
      <c r="AC705" s="945"/>
      <c r="AD705" s="410"/>
      <c r="AE705" s="410"/>
      <c r="AF705" s="410"/>
      <c r="AG705" s="410"/>
      <c r="AH705" s="410"/>
      <c r="AI705" s="410"/>
      <c r="AJ705" s="410"/>
      <c r="AK705" s="410"/>
      <c r="AP705" s="459"/>
      <c r="AQ705" s="459"/>
      <c r="AR705" s="459"/>
      <c r="AS705" s="459"/>
    </row>
    <row r="706" spans="1:45" s="445" customFormat="1" x14ac:dyDescent="0.3">
      <c r="A706" s="196">
        <v>42893</v>
      </c>
      <c r="B706" s="419"/>
      <c r="C706" s="419"/>
      <c r="D706" s="419"/>
      <c r="E706" s="419"/>
      <c r="F706" s="923"/>
      <c r="G706" s="860"/>
      <c r="H706" s="860"/>
      <c r="I706" s="924"/>
      <c r="J706" s="786"/>
      <c r="K706" s="786"/>
      <c r="L706" s="786"/>
      <c r="M706" s="786"/>
      <c r="N706" s="795"/>
      <c r="O706" s="795"/>
      <c r="P706" s="795"/>
      <c r="Q706" s="796"/>
      <c r="R706" s="900"/>
      <c r="S706" s="806"/>
      <c r="T706" s="806"/>
      <c r="U706" s="909"/>
      <c r="V706" s="885"/>
      <c r="W706" s="885"/>
      <c r="X706" s="885"/>
      <c r="Y706" s="885"/>
      <c r="Z706" s="947"/>
      <c r="AA706" s="874"/>
      <c r="AB706" s="875"/>
      <c r="AC706" s="945"/>
      <c r="AD706" s="410"/>
      <c r="AE706" s="410"/>
      <c r="AF706" s="410"/>
      <c r="AG706" s="410"/>
      <c r="AH706" s="410"/>
      <c r="AI706" s="410"/>
      <c r="AJ706" s="410"/>
      <c r="AK706" s="410"/>
      <c r="AP706" s="459"/>
      <c r="AQ706" s="459"/>
      <c r="AR706" s="459"/>
      <c r="AS706" s="459"/>
    </row>
    <row r="707" spans="1:45" s="445" customFormat="1" x14ac:dyDescent="0.3">
      <c r="A707" s="196">
        <v>42894</v>
      </c>
      <c r="B707" s="419"/>
      <c r="C707" s="419"/>
      <c r="D707" s="419"/>
      <c r="E707" s="419"/>
      <c r="F707" s="923"/>
      <c r="G707" s="860"/>
      <c r="H707" s="860"/>
      <c r="I707" s="924"/>
      <c r="J707" s="786"/>
      <c r="K707" s="786"/>
      <c r="L707" s="786"/>
      <c r="M707" s="786"/>
      <c r="N707" s="795"/>
      <c r="O707" s="795"/>
      <c r="P707" s="795"/>
      <c r="Q707" s="796"/>
      <c r="R707" s="900"/>
      <c r="S707" s="806"/>
      <c r="T707" s="806"/>
      <c r="U707" s="909"/>
      <c r="V707" s="885"/>
      <c r="W707" s="885"/>
      <c r="X707" s="885"/>
      <c r="Y707" s="885"/>
      <c r="Z707" s="947"/>
      <c r="AA707" s="874"/>
      <c r="AB707" s="875"/>
      <c r="AC707" s="945"/>
      <c r="AD707" s="410"/>
      <c r="AE707" s="410"/>
      <c r="AF707" s="410"/>
      <c r="AG707" s="410"/>
      <c r="AH707" s="410"/>
      <c r="AI707" s="410"/>
      <c r="AJ707" s="410"/>
      <c r="AK707" s="410"/>
      <c r="AP707" s="459"/>
      <c r="AQ707" s="459"/>
      <c r="AR707" s="459"/>
      <c r="AS707" s="459"/>
    </row>
    <row r="708" spans="1:45" s="445" customFormat="1" x14ac:dyDescent="0.3">
      <c r="A708" s="196">
        <v>42895</v>
      </c>
      <c r="B708" s="419"/>
      <c r="C708" s="419"/>
      <c r="D708" s="419"/>
      <c r="E708" s="419"/>
      <c r="F708" s="923"/>
      <c r="G708" s="860"/>
      <c r="H708" s="860"/>
      <c r="I708" s="924"/>
      <c r="J708" s="786"/>
      <c r="K708" s="786"/>
      <c r="L708" s="786"/>
      <c r="M708" s="786"/>
      <c r="N708" s="795"/>
      <c r="O708" s="795"/>
      <c r="P708" s="795"/>
      <c r="Q708" s="796"/>
      <c r="R708" s="900"/>
      <c r="S708" s="806"/>
      <c r="T708" s="806"/>
      <c r="U708" s="909"/>
      <c r="V708" s="885"/>
      <c r="W708" s="885"/>
      <c r="X708" s="885"/>
      <c r="Y708" s="885"/>
      <c r="Z708" s="947"/>
      <c r="AA708" s="874"/>
      <c r="AB708" s="875"/>
      <c r="AC708" s="945"/>
      <c r="AD708" s="410"/>
      <c r="AE708" s="410"/>
      <c r="AF708" s="410"/>
      <c r="AG708" s="410"/>
      <c r="AH708" s="410"/>
      <c r="AI708" s="410"/>
      <c r="AJ708" s="410"/>
      <c r="AK708" s="410"/>
      <c r="AP708" s="459"/>
      <c r="AQ708" s="459"/>
      <c r="AR708" s="459"/>
      <c r="AS708" s="459"/>
    </row>
    <row r="709" spans="1:45" s="445" customFormat="1" x14ac:dyDescent="0.3">
      <c r="A709" s="691">
        <v>42898</v>
      </c>
      <c r="B709" s="849"/>
      <c r="C709" s="849"/>
      <c r="D709" s="849"/>
      <c r="E709" s="914"/>
      <c r="F709" s="926"/>
      <c r="G709" s="927"/>
      <c r="H709" s="927"/>
      <c r="I709" s="928"/>
      <c r="J709" s="917"/>
      <c r="K709" s="788"/>
      <c r="L709" s="788"/>
      <c r="M709" s="788"/>
      <c r="N709" s="799"/>
      <c r="O709" s="799"/>
      <c r="P709" s="799"/>
      <c r="Q709" s="897"/>
      <c r="R709" s="901"/>
      <c r="S709" s="809"/>
      <c r="T709" s="809"/>
      <c r="U709" s="911"/>
      <c r="V709" s="896"/>
      <c r="W709" s="887"/>
      <c r="X709" s="887"/>
      <c r="Y709" s="896"/>
      <c r="Z709" s="948"/>
      <c r="AA709" s="949"/>
      <c r="AB709" s="950"/>
      <c r="AC709" s="951"/>
      <c r="AD709" s="939"/>
      <c r="AE709" s="693"/>
      <c r="AF709" s="693"/>
      <c r="AG709" s="693"/>
      <c r="AH709" s="693"/>
      <c r="AI709" s="693"/>
      <c r="AJ709" s="693"/>
      <c r="AK709" s="693"/>
      <c r="AL709" s="694"/>
      <c r="AM709" s="694"/>
      <c r="AN709" s="694"/>
      <c r="AO709" s="694"/>
      <c r="AP709" s="692"/>
      <c r="AQ709" s="692"/>
      <c r="AR709" s="692"/>
      <c r="AS709" s="692"/>
    </row>
    <row r="710" spans="1:45" s="445" customFormat="1" x14ac:dyDescent="0.3">
      <c r="A710" s="196">
        <v>42899</v>
      </c>
      <c r="B710" s="419"/>
      <c r="C710" s="419"/>
      <c r="D710" s="419"/>
      <c r="E710" s="419"/>
      <c r="F710" s="923"/>
      <c r="G710" s="860"/>
      <c r="H710" s="860"/>
      <c r="I710" s="924"/>
      <c r="J710" s="786"/>
      <c r="K710" s="786"/>
      <c r="L710" s="786"/>
      <c r="M710" s="786"/>
      <c r="N710" s="795"/>
      <c r="O710" s="795"/>
      <c r="P710" s="795"/>
      <c r="Q710" s="796"/>
      <c r="R710" s="900"/>
      <c r="S710" s="806"/>
      <c r="T710" s="806"/>
      <c r="U710" s="909"/>
      <c r="V710" s="885"/>
      <c r="W710" s="885"/>
      <c r="X710" s="885"/>
      <c r="Y710" s="885"/>
      <c r="Z710" s="947"/>
      <c r="AA710" s="874"/>
      <c r="AB710" s="875"/>
      <c r="AC710" s="945"/>
      <c r="AD710" s="410"/>
      <c r="AE710" s="410"/>
      <c r="AF710" s="410"/>
      <c r="AG710" s="410"/>
      <c r="AH710" s="410"/>
      <c r="AI710" s="410"/>
      <c r="AJ710" s="410"/>
      <c r="AK710" s="410"/>
      <c r="AP710" s="421"/>
      <c r="AQ710" s="421"/>
      <c r="AR710" s="421"/>
      <c r="AS710" s="459"/>
    </row>
    <row r="711" spans="1:45" s="445" customFormat="1" x14ac:dyDescent="0.3">
      <c r="A711" s="196">
        <v>42900</v>
      </c>
      <c r="B711" s="419"/>
      <c r="C711" s="419"/>
      <c r="D711" s="419"/>
      <c r="E711" s="419"/>
      <c r="F711" s="923"/>
      <c r="G711" s="860"/>
      <c r="H711" s="860"/>
      <c r="I711" s="924"/>
      <c r="J711" s="786"/>
      <c r="K711" s="786"/>
      <c r="L711" s="786"/>
      <c r="M711" s="786"/>
      <c r="N711" s="795"/>
      <c r="O711" s="795"/>
      <c r="P711" s="795"/>
      <c r="Q711" s="796"/>
      <c r="R711" s="900"/>
      <c r="S711" s="806"/>
      <c r="T711" s="806"/>
      <c r="U711" s="909"/>
      <c r="V711" s="885"/>
      <c r="W711" s="885"/>
      <c r="X711" s="885"/>
      <c r="Y711" s="885"/>
      <c r="Z711" s="947"/>
      <c r="AA711" s="874"/>
      <c r="AB711" s="875"/>
      <c r="AC711" s="945"/>
      <c r="AD711" s="410"/>
      <c r="AE711" s="410"/>
      <c r="AF711" s="410"/>
      <c r="AG711" s="410"/>
      <c r="AH711" s="410"/>
      <c r="AI711" s="410"/>
      <c r="AJ711" s="410"/>
      <c r="AK711" s="410"/>
      <c r="AP711" s="421"/>
      <c r="AQ711" s="421"/>
      <c r="AR711" s="421"/>
      <c r="AS711" s="459"/>
    </row>
    <row r="712" spans="1:45" s="445" customFormat="1" x14ac:dyDescent="0.3">
      <c r="A712" s="196">
        <v>42901</v>
      </c>
      <c r="B712" s="419"/>
      <c r="C712" s="419"/>
      <c r="D712" s="419"/>
      <c r="E712" s="419"/>
      <c r="F712" s="923"/>
      <c r="G712" s="860"/>
      <c r="H712" s="860"/>
      <c r="I712" s="924"/>
      <c r="J712" s="786"/>
      <c r="K712" s="786"/>
      <c r="L712" s="786"/>
      <c r="M712" s="786"/>
      <c r="N712" s="795"/>
      <c r="O712" s="795"/>
      <c r="P712" s="795"/>
      <c r="Q712" s="796"/>
      <c r="R712" s="900"/>
      <c r="S712" s="806"/>
      <c r="T712" s="806"/>
      <c r="U712" s="909"/>
      <c r="V712" s="885"/>
      <c r="W712" s="885"/>
      <c r="X712" s="885"/>
      <c r="Y712" s="885"/>
      <c r="Z712" s="947"/>
      <c r="AA712" s="874"/>
      <c r="AB712" s="875"/>
      <c r="AC712" s="945"/>
      <c r="AD712" s="410"/>
      <c r="AE712" s="410"/>
      <c r="AF712" s="410"/>
      <c r="AG712" s="410"/>
      <c r="AH712" s="410"/>
      <c r="AI712" s="410"/>
      <c r="AJ712" s="410"/>
      <c r="AK712" s="410"/>
      <c r="AP712" s="421"/>
      <c r="AQ712" s="421"/>
      <c r="AR712" s="421"/>
      <c r="AS712" s="459"/>
    </row>
    <row r="713" spans="1:45" s="445" customFormat="1" x14ac:dyDescent="0.3">
      <c r="A713" s="196">
        <v>42902</v>
      </c>
      <c r="B713" s="419"/>
      <c r="C713" s="419"/>
      <c r="D713" s="419"/>
      <c r="E713" s="419"/>
      <c r="F713" s="923"/>
      <c r="G713" s="860"/>
      <c r="H713" s="860"/>
      <c r="I713" s="924"/>
      <c r="J713" s="786"/>
      <c r="K713" s="786"/>
      <c r="L713" s="786"/>
      <c r="M713" s="786"/>
      <c r="N713" s="795"/>
      <c r="O713" s="795"/>
      <c r="P713" s="795"/>
      <c r="Q713" s="796"/>
      <c r="R713" s="900"/>
      <c r="S713" s="806"/>
      <c r="T713" s="806"/>
      <c r="U713" s="909"/>
      <c r="V713" s="885"/>
      <c r="W713" s="885"/>
      <c r="X713" s="885"/>
      <c r="Y713" s="885"/>
      <c r="Z713" s="947"/>
      <c r="AA713" s="874"/>
      <c r="AB713" s="875"/>
      <c r="AC713" s="945"/>
      <c r="AD713" s="410"/>
      <c r="AE713" s="410"/>
      <c r="AF713" s="410"/>
      <c r="AG713" s="410"/>
      <c r="AH713" s="410"/>
      <c r="AI713" s="410"/>
      <c r="AJ713" s="410"/>
      <c r="AK713" s="410"/>
      <c r="AP713" s="421"/>
      <c r="AQ713" s="421"/>
      <c r="AR713" s="421"/>
      <c r="AS713" s="459"/>
    </row>
    <row r="714" spans="1:45" s="445" customFormat="1" x14ac:dyDescent="0.3">
      <c r="A714" s="691">
        <v>42905</v>
      </c>
      <c r="B714" s="849"/>
      <c r="C714" s="849"/>
      <c r="D714" s="849"/>
      <c r="E714" s="914"/>
      <c r="F714" s="926"/>
      <c r="G714" s="927"/>
      <c r="H714" s="927"/>
      <c r="I714" s="928"/>
      <c r="J714" s="917"/>
      <c r="K714" s="788"/>
      <c r="L714" s="788"/>
      <c r="M714" s="788"/>
      <c r="N714" s="799"/>
      <c r="O714" s="799"/>
      <c r="P714" s="799"/>
      <c r="Q714" s="897"/>
      <c r="R714" s="901"/>
      <c r="S714" s="809"/>
      <c r="T714" s="809"/>
      <c r="U714" s="911"/>
      <c r="V714" s="896"/>
      <c r="W714" s="887"/>
      <c r="X714" s="887"/>
      <c r="Y714" s="896"/>
      <c r="Z714" s="948"/>
      <c r="AA714" s="949"/>
      <c r="AB714" s="950"/>
      <c r="AC714" s="951"/>
      <c r="AD714" s="939"/>
      <c r="AE714" s="693"/>
      <c r="AF714" s="693"/>
      <c r="AG714" s="693"/>
      <c r="AH714" s="693"/>
      <c r="AI714" s="693"/>
      <c r="AJ714" s="693"/>
      <c r="AK714" s="693"/>
      <c r="AL714" s="694"/>
      <c r="AM714" s="694"/>
      <c r="AN714" s="694"/>
      <c r="AO714" s="694"/>
      <c r="AP714" s="961"/>
      <c r="AQ714" s="961"/>
      <c r="AR714" s="961"/>
      <c r="AS714" s="692"/>
    </row>
    <row r="715" spans="1:45" s="445" customFormat="1" x14ac:dyDescent="0.3">
      <c r="A715" s="196">
        <v>42906</v>
      </c>
      <c r="B715" s="419"/>
      <c r="C715" s="419"/>
      <c r="D715" s="419"/>
      <c r="E715" s="419"/>
      <c r="F715" s="923"/>
      <c r="G715" s="860"/>
      <c r="H715" s="860"/>
      <c r="I715" s="924"/>
      <c r="J715" s="786"/>
      <c r="K715" s="786"/>
      <c r="L715" s="786"/>
      <c r="M715" s="786"/>
      <c r="N715" s="795"/>
      <c r="O715" s="795"/>
      <c r="P715" s="795"/>
      <c r="Q715" s="796"/>
      <c r="R715" s="900"/>
      <c r="S715" s="806"/>
      <c r="T715" s="806"/>
      <c r="U715" s="909"/>
      <c r="V715" s="885"/>
      <c r="W715" s="885"/>
      <c r="X715" s="885"/>
      <c r="Y715" s="885"/>
      <c r="Z715" s="947"/>
      <c r="AA715" s="874"/>
      <c r="AB715" s="875"/>
      <c r="AC715" s="945"/>
      <c r="AD715" s="410"/>
      <c r="AE715" s="410"/>
      <c r="AF715" s="410"/>
      <c r="AG715" s="410"/>
      <c r="AH715" s="410"/>
      <c r="AI715" s="410"/>
      <c r="AJ715" s="410"/>
      <c r="AK715" s="410"/>
      <c r="AP715" s="421"/>
      <c r="AQ715" s="421"/>
      <c r="AR715" s="421"/>
      <c r="AS715" s="459"/>
    </row>
    <row r="716" spans="1:45" s="445" customFormat="1" x14ac:dyDescent="0.3">
      <c r="A716" s="196">
        <v>42907</v>
      </c>
      <c r="B716" s="419"/>
      <c r="C716" s="419"/>
      <c r="D716" s="419"/>
      <c r="E716" s="419"/>
      <c r="F716" s="923"/>
      <c r="G716" s="860"/>
      <c r="H716" s="860"/>
      <c r="I716" s="924"/>
      <c r="J716" s="786"/>
      <c r="K716" s="786"/>
      <c r="L716" s="786"/>
      <c r="M716" s="786"/>
      <c r="N716" s="795"/>
      <c r="O716" s="795"/>
      <c r="P716" s="795"/>
      <c r="Q716" s="796"/>
      <c r="R716" s="900"/>
      <c r="S716" s="806"/>
      <c r="T716" s="806"/>
      <c r="U716" s="909"/>
      <c r="V716" s="885"/>
      <c r="W716" s="885"/>
      <c r="X716" s="885"/>
      <c r="Y716" s="885"/>
      <c r="Z716" s="947"/>
      <c r="AA716" s="874"/>
      <c r="AB716" s="875"/>
      <c r="AC716" s="945"/>
      <c r="AD716" s="410"/>
      <c r="AE716" s="410"/>
      <c r="AF716" s="410"/>
      <c r="AG716" s="410"/>
      <c r="AH716" s="410"/>
      <c r="AI716" s="410"/>
      <c r="AJ716" s="410"/>
      <c r="AK716" s="410"/>
      <c r="AP716" s="421"/>
      <c r="AQ716" s="421"/>
      <c r="AR716" s="421"/>
      <c r="AS716" s="459"/>
    </row>
    <row r="717" spans="1:45" s="445" customFormat="1" x14ac:dyDescent="0.3">
      <c r="A717" s="695">
        <v>42908</v>
      </c>
      <c r="B717" s="854"/>
      <c r="C717" s="854"/>
      <c r="D717" s="854"/>
      <c r="E717" s="854"/>
      <c r="F717" s="923"/>
      <c r="G717" s="860"/>
      <c r="H717" s="860"/>
      <c r="I717" s="924"/>
      <c r="J717" s="497"/>
      <c r="K717" s="497"/>
      <c r="L717" s="497"/>
      <c r="M717" s="497"/>
      <c r="N717" s="803"/>
      <c r="O717" s="803"/>
      <c r="P717" s="803"/>
      <c r="Q717" s="804"/>
      <c r="R717" s="900"/>
      <c r="S717" s="813"/>
      <c r="T717" s="813"/>
      <c r="U717" s="909"/>
      <c r="V717" s="892"/>
      <c r="W717" s="892"/>
      <c r="X717" s="892"/>
      <c r="Y717" s="892"/>
      <c r="Z717" s="947"/>
      <c r="AA717" s="874"/>
      <c r="AB717" s="875"/>
      <c r="AC717" s="945"/>
      <c r="AD717" s="696"/>
      <c r="AE717" s="696"/>
      <c r="AF717" s="696"/>
      <c r="AG717" s="696"/>
      <c r="AH717" s="696"/>
      <c r="AI717" s="696"/>
      <c r="AJ717" s="696"/>
      <c r="AK717" s="696"/>
      <c r="AL717" s="499"/>
      <c r="AM717" s="499"/>
      <c r="AN717" s="499"/>
      <c r="AO717" s="499"/>
      <c r="AP717" s="375"/>
      <c r="AQ717" s="375"/>
      <c r="AR717" s="375"/>
      <c r="AS717" s="376"/>
    </row>
    <row r="718" spans="1:45" s="445" customFormat="1" x14ac:dyDescent="0.3">
      <c r="A718" s="196">
        <v>42909</v>
      </c>
      <c r="B718" s="419"/>
      <c r="C718" s="419"/>
      <c r="D718" s="419"/>
      <c r="E718" s="419"/>
      <c r="F718" s="923"/>
      <c r="G718" s="860"/>
      <c r="H718" s="860"/>
      <c r="I718" s="924"/>
      <c r="J718" s="786"/>
      <c r="K718" s="786"/>
      <c r="L718" s="786"/>
      <c r="M718" s="786"/>
      <c r="N718" s="795"/>
      <c r="O718" s="795"/>
      <c r="P718" s="795"/>
      <c r="Q718" s="796"/>
      <c r="R718" s="900"/>
      <c r="S718" s="806"/>
      <c r="T718" s="806"/>
      <c r="U718" s="909"/>
      <c r="V718" s="885"/>
      <c r="W718" s="885"/>
      <c r="X718" s="885"/>
      <c r="Y718" s="885"/>
      <c r="Z718" s="947"/>
      <c r="AA718" s="874"/>
      <c r="AB718" s="875"/>
      <c r="AC718" s="945"/>
      <c r="AD718" s="410"/>
      <c r="AE718" s="410"/>
      <c r="AF718" s="410"/>
      <c r="AG718" s="410"/>
      <c r="AH718" s="410"/>
      <c r="AI718" s="410"/>
      <c r="AJ718" s="410"/>
      <c r="AK718" s="410"/>
      <c r="AP718" s="421"/>
      <c r="AQ718" s="421"/>
      <c r="AR718" s="421"/>
      <c r="AS718" s="459"/>
    </row>
    <row r="719" spans="1:45" s="445" customFormat="1" x14ac:dyDescent="0.3">
      <c r="A719" s="691">
        <v>42912</v>
      </c>
      <c r="B719" s="849"/>
      <c r="C719" s="849"/>
      <c r="D719" s="849"/>
      <c r="E719" s="914"/>
      <c r="F719" s="926"/>
      <c r="G719" s="927"/>
      <c r="H719" s="927"/>
      <c r="I719" s="928"/>
      <c r="J719" s="917"/>
      <c r="K719" s="788"/>
      <c r="L719" s="788"/>
      <c r="M719" s="788"/>
      <c r="N719" s="799"/>
      <c r="O719" s="799"/>
      <c r="P719" s="799"/>
      <c r="Q719" s="897"/>
      <c r="R719" s="901"/>
      <c r="S719" s="809"/>
      <c r="T719" s="809"/>
      <c r="U719" s="911"/>
      <c r="V719" s="896"/>
      <c r="W719" s="887"/>
      <c r="X719" s="887"/>
      <c r="Y719" s="896"/>
      <c r="Z719" s="948"/>
      <c r="AA719" s="949"/>
      <c r="AB719" s="950"/>
      <c r="AC719" s="951"/>
      <c r="AD719" s="939"/>
      <c r="AE719" s="693"/>
      <c r="AF719" s="693"/>
      <c r="AG719" s="693"/>
      <c r="AH719" s="693"/>
      <c r="AI719" s="693"/>
      <c r="AJ719" s="693"/>
      <c r="AK719" s="693"/>
      <c r="AL719" s="694"/>
      <c r="AM719" s="694"/>
      <c r="AN719" s="694"/>
      <c r="AO719" s="694"/>
      <c r="AP719" s="692"/>
      <c r="AQ719" s="692"/>
      <c r="AR719" s="692"/>
      <c r="AS719" s="692"/>
    </row>
    <row r="720" spans="1:45" s="445" customFormat="1" x14ac:dyDescent="0.3">
      <c r="A720" s="196">
        <v>42913</v>
      </c>
      <c r="B720" s="419"/>
      <c r="C720" s="419"/>
      <c r="D720" s="419"/>
      <c r="E720" s="419"/>
      <c r="F720" s="923"/>
      <c r="G720" s="860"/>
      <c r="H720" s="860"/>
      <c r="I720" s="924"/>
      <c r="J720" s="786"/>
      <c r="K720" s="786"/>
      <c r="L720" s="786"/>
      <c r="M720" s="786"/>
      <c r="N720" s="795"/>
      <c r="O720" s="795"/>
      <c r="P720" s="795"/>
      <c r="Q720" s="796"/>
      <c r="R720" s="900"/>
      <c r="S720" s="806"/>
      <c r="T720" s="806"/>
      <c r="U720" s="909"/>
      <c r="V720" s="885"/>
      <c r="W720" s="885"/>
      <c r="X720" s="885"/>
      <c r="Y720" s="885"/>
      <c r="Z720" s="947"/>
      <c r="AA720" s="874"/>
      <c r="AB720" s="875"/>
      <c r="AC720" s="945"/>
      <c r="AD720" s="410"/>
      <c r="AE720" s="410"/>
      <c r="AF720" s="410"/>
      <c r="AG720" s="410"/>
      <c r="AH720" s="410"/>
      <c r="AI720" s="410"/>
      <c r="AJ720" s="410"/>
      <c r="AK720" s="410"/>
      <c r="AP720" s="459"/>
      <c r="AQ720" s="459"/>
      <c r="AR720" s="459"/>
      <c r="AS720" s="459"/>
    </row>
    <row r="721" spans="1:45" s="445" customFormat="1" x14ac:dyDescent="0.3">
      <c r="A721" s="196">
        <v>42914</v>
      </c>
      <c r="B721" s="419"/>
      <c r="C721" s="419"/>
      <c r="D721" s="419"/>
      <c r="E721" s="419"/>
      <c r="F721" s="923"/>
      <c r="G721" s="860"/>
      <c r="H721" s="860"/>
      <c r="I721" s="924"/>
      <c r="J721" s="786"/>
      <c r="K721" s="786"/>
      <c r="L721" s="786"/>
      <c r="M721" s="786"/>
      <c r="N721" s="795"/>
      <c r="O721" s="795"/>
      <c r="P721" s="795"/>
      <c r="Q721" s="796"/>
      <c r="R721" s="900"/>
      <c r="S721" s="806"/>
      <c r="T721" s="806"/>
      <c r="U721" s="909"/>
      <c r="V721" s="885"/>
      <c r="W721" s="885"/>
      <c r="X721" s="885"/>
      <c r="Y721" s="885"/>
      <c r="Z721" s="947"/>
      <c r="AA721" s="874"/>
      <c r="AB721" s="875"/>
      <c r="AC721" s="945"/>
      <c r="AD721" s="410"/>
      <c r="AE721" s="410"/>
      <c r="AF721" s="410"/>
      <c r="AG721" s="410"/>
      <c r="AH721" s="410"/>
      <c r="AI721" s="410"/>
      <c r="AJ721" s="410"/>
      <c r="AK721" s="410"/>
      <c r="AP721" s="459"/>
      <c r="AQ721" s="459"/>
      <c r="AR721" s="459"/>
      <c r="AS721" s="459"/>
    </row>
    <row r="722" spans="1:45" s="445" customFormat="1" x14ac:dyDescent="0.3">
      <c r="A722" s="695">
        <v>42915</v>
      </c>
      <c r="B722" s="419"/>
      <c r="C722" s="419"/>
      <c r="D722" s="419"/>
      <c r="E722" s="419"/>
      <c r="F722" s="923"/>
      <c r="G722" s="860"/>
      <c r="H722" s="860"/>
      <c r="I722" s="924"/>
      <c r="J722" s="786"/>
      <c r="K722" s="786"/>
      <c r="L722" s="786"/>
      <c r="M722" s="786"/>
      <c r="N722" s="795"/>
      <c r="O722" s="795"/>
      <c r="P722" s="795"/>
      <c r="Q722" s="796"/>
      <c r="R722" s="900"/>
      <c r="S722" s="806"/>
      <c r="T722" s="806"/>
      <c r="U722" s="909"/>
      <c r="V722" s="885"/>
      <c r="W722" s="885"/>
      <c r="X722" s="885"/>
      <c r="Y722" s="885"/>
      <c r="Z722" s="947"/>
      <c r="AA722" s="874"/>
      <c r="AB722" s="875"/>
      <c r="AC722" s="945"/>
      <c r="AD722" s="410"/>
      <c r="AE722" s="410"/>
      <c r="AF722" s="410"/>
      <c r="AG722" s="410"/>
      <c r="AH722" s="410"/>
      <c r="AI722" s="410"/>
      <c r="AJ722" s="410"/>
      <c r="AK722" s="410"/>
      <c r="AP722" s="459"/>
      <c r="AQ722" s="459"/>
      <c r="AR722" s="459"/>
      <c r="AS722" s="459"/>
    </row>
    <row r="723" spans="1:45" s="445" customFormat="1" ht="13.5" thickBot="1" x14ac:dyDescent="0.35">
      <c r="A723" s="196">
        <v>42916</v>
      </c>
      <c r="B723" s="419"/>
      <c r="C723" s="419"/>
      <c r="D723" s="419"/>
      <c r="E723" s="419"/>
      <c r="F723" s="923"/>
      <c r="G723" s="860"/>
      <c r="H723" s="860"/>
      <c r="I723" s="924"/>
      <c r="J723" s="786"/>
      <c r="K723" s="786"/>
      <c r="L723" s="786"/>
      <c r="M723" s="786"/>
      <c r="N723" s="795"/>
      <c r="O723" s="795"/>
      <c r="P723" s="795"/>
      <c r="Q723" s="796"/>
      <c r="R723" s="900"/>
      <c r="S723" s="806"/>
      <c r="T723" s="806"/>
      <c r="U723" s="909"/>
      <c r="V723" s="885"/>
      <c r="W723" s="885"/>
      <c r="X723" s="885"/>
      <c r="Y723" s="885"/>
      <c r="Z723" s="947"/>
      <c r="AA723" s="874"/>
      <c r="AB723" s="875"/>
      <c r="AC723" s="945"/>
      <c r="AD723" s="410"/>
      <c r="AE723" s="410"/>
      <c r="AF723" s="410"/>
      <c r="AG723" s="410"/>
      <c r="AH723" s="410"/>
      <c r="AI723" s="410"/>
      <c r="AJ723" s="410"/>
      <c r="AK723" s="410"/>
      <c r="AP723" s="459"/>
      <c r="AQ723" s="459"/>
      <c r="AR723" s="459"/>
      <c r="AS723" s="459"/>
    </row>
    <row r="724" spans="1:45" s="445" customFormat="1" x14ac:dyDescent="0.3">
      <c r="A724" s="527" t="s">
        <v>93</v>
      </c>
      <c r="B724" s="850">
        <f>COUNT(B658:B722)</f>
        <v>1</v>
      </c>
      <c r="C724" s="850">
        <f>COUNT(C658:C723)</f>
        <v>2</v>
      </c>
      <c r="D724" s="850">
        <f t="shared" ref="D724:AC724" si="91">COUNT(D658:D723)</f>
        <v>0</v>
      </c>
      <c r="E724" s="915">
        <f t="shared" si="91"/>
        <v>2</v>
      </c>
      <c r="F724" s="929">
        <f t="shared" si="91"/>
        <v>0</v>
      </c>
      <c r="G724" s="858">
        <f t="shared" si="91"/>
        <v>0</v>
      </c>
      <c r="H724" s="858">
        <f t="shared" si="91"/>
        <v>1</v>
      </c>
      <c r="I724" s="930">
        <f t="shared" si="91"/>
        <v>0</v>
      </c>
      <c r="J724" s="918">
        <f t="shared" si="91"/>
        <v>1</v>
      </c>
      <c r="K724" s="789">
        <f t="shared" si="91"/>
        <v>0</v>
      </c>
      <c r="L724" s="789">
        <f t="shared" si="91"/>
        <v>0</v>
      </c>
      <c r="M724" s="789">
        <f t="shared" si="91"/>
        <v>0</v>
      </c>
      <c r="N724" s="801">
        <f t="shared" si="91"/>
        <v>1</v>
      </c>
      <c r="O724" s="801">
        <f t="shared" si="91"/>
        <v>0</v>
      </c>
      <c r="P724" s="801">
        <f t="shared" si="91"/>
        <v>0</v>
      </c>
      <c r="Q724" s="898">
        <f t="shared" si="91"/>
        <v>5</v>
      </c>
      <c r="R724" s="902">
        <f t="shared" si="91"/>
        <v>0</v>
      </c>
      <c r="S724" s="811">
        <f t="shared" si="91"/>
        <v>0</v>
      </c>
      <c r="T724" s="811">
        <f t="shared" si="91"/>
        <v>0</v>
      </c>
      <c r="U724" s="912">
        <f t="shared" si="91"/>
        <v>1</v>
      </c>
      <c r="V724" s="904">
        <f t="shared" si="91"/>
        <v>1</v>
      </c>
      <c r="W724" s="888">
        <f t="shared" si="91"/>
        <v>3</v>
      </c>
      <c r="X724" s="888">
        <f t="shared" si="91"/>
        <v>5</v>
      </c>
      <c r="Y724" s="933">
        <f t="shared" si="91"/>
        <v>1</v>
      </c>
      <c r="Z724" s="929">
        <f t="shared" si="91"/>
        <v>0</v>
      </c>
      <c r="AA724" s="858">
        <f t="shared" si="91"/>
        <v>0</v>
      </c>
      <c r="AB724" s="869">
        <f t="shared" si="91"/>
        <v>0</v>
      </c>
      <c r="AC724" s="952">
        <f t="shared" si="91"/>
        <v>0</v>
      </c>
      <c r="AD724" s="936">
        <f t="shared" ref="AD724:AO724" si="92">COUNT(AD658:AD722)</f>
        <v>0</v>
      </c>
      <c r="AE724" s="516">
        <f t="shared" si="92"/>
        <v>0</v>
      </c>
      <c r="AF724" s="516">
        <f t="shared" si="92"/>
        <v>0</v>
      </c>
      <c r="AG724" s="516">
        <f t="shared" si="92"/>
        <v>0</v>
      </c>
      <c r="AH724" s="516">
        <f t="shared" si="92"/>
        <v>0</v>
      </c>
      <c r="AI724" s="516">
        <f t="shared" si="92"/>
        <v>0</v>
      </c>
      <c r="AJ724" s="516">
        <f t="shared" si="92"/>
        <v>0</v>
      </c>
      <c r="AK724" s="516">
        <f t="shared" si="92"/>
        <v>0</v>
      </c>
      <c r="AL724" s="516">
        <f t="shared" si="92"/>
        <v>0</v>
      </c>
      <c r="AM724" s="516">
        <f t="shared" si="92"/>
        <v>0</v>
      </c>
      <c r="AN724" s="516">
        <f t="shared" si="92"/>
        <v>0</v>
      </c>
      <c r="AO724" s="516">
        <f t="shared" si="92"/>
        <v>0</v>
      </c>
      <c r="AP724" s="516">
        <f>COUNT(AP658:AP722)</f>
        <v>0</v>
      </c>
      <c r="AQ724" s="516">
        <f>COUNT(AQ658:AQ722)</f>
        <v>0</v>
      </c>
      <c r="AR724" s="516">
        <f>COUNT(AR658:AR722)</f>
        <v>0</v>
      </c>
      <c r="AS724" s="516">
        <f>COUNT(AS658:AS722)</f>
        <v>0</v>
      </c>
    </row>
    <row r="725" spans="1:45" s="445" customFormat="1" ht="13.5" thickBot="1" x14ac:dyDescent="0.35">
      <c r="A725" s="527" t="s">
        <v>94</v>
      </c>
      <c r="B725" s="851">
        <f>SUM(B658:B722)</f>
        <v>8</v>
      </c>
      <c r="C725" s="851">
        <f>SUM(C658:C723)</f>
        <v>11.5</v>
      </c>
      <c r="D725" s="851">
        <f t="shared" ref="D725:AC725" si="93">SUM(D658:D723)</f>
        <v>0</v>
      </c>
      <c r="E725" s="916">
        <f t="shared" si="93"/>
        <v>16</v>
      </c>
      <c r="F725" s="931">
        <f t="shared" si="93"/>
        <v>0</v>
      </c>
      <c r="G725" s="859">
        <f t="shared" si="93"/>
        <v>0</v>
      </c>
      <c r="H725" s="859">
        <f t="shared" si="93"/>
        <v>0.5</v>
      </c>
      <c r="I725" s="932">
        <f t="shared" si="93"/>
        <v>0</v>
      </c>
      <c r="J725" s="919">
        <f t="shared" si="93"/>
        <v>8</v>
      </c>
      <c r="K725" s="790">
        <f t="shared" si="93"/>
        <v>0</v>
      </c>
      <c r="L725" s="790">
        <f t="shared" si="93"/>
        <v>0</v>
      </c>
      <c r="M725" s="790">
        <f t="shared" si="93"/>
        <v>0</v>
      </c>
      <c r="N725" s="802">
        <f t="shared" si="93"/>
        <v>8</v>
      </c>
      <c r="O725" s="802">
        <f t="shared" si="93"/>
        <v>0</v>
      </c>
      <c r="P725" s="802">
        <f t="shared" si="93"/>
        <v>0</v>
      </c>
      <c r="Q725" s="899">
        <f t="shared" si="93"/>
        <v>40</v>
      </c>
      <c r="R725" s="903">
        <f t="shared" si="93"/>
        <v>0</v>
      </c>
      <c r="S725" s="812">
        <f t="shared" si="93"/>
        <v>0</v>
      </c>
      <c r="T725" s="812">
        <f t="shared" si="93"/>
        <v>0</v>
      </c>
      <c r="U725" s="913">
        <f t="shared" si="93"/>
        <v>8</v>
      </c>
      <c r="V725" s="905">
        <f t="shared" si="93"/>
        <v>8</v>
      </c>
      <c r="W725" s="889">
        <f t="shared" si="93"/>
        <v>11</v>
      </c>
      <c r="X725" s="889">
        <f t="shared" si="93"/>
        <v>2.5</v>
      </c>
      <c r="Y725" s="934">
        <f t="shared" si="93"/>
        <v>8</v>
      </c>
      <c r="Z725" s="931">
        <f t="shared" si="93"/>
        <v>0</v>
      </c>
      <c r="AA725" s="859">
        <f t="shared" si="93"/>
        <v>0</v>
      </c>
      <c r="AB725" s="870">
        <f t="shared" si="93"/>
        <v>0</v>
      </c>
      <c r="AC725" s="953">
        <f t="shared" si="93"/>
        <v>0</v>
      </c>
      <c r="AD725" s="937">
        <f t="shared" ref="AD725:AO725" si="94">SUM(AD658:AD722)</f>
        <v>0</v>
      </c>
      <c r="AE725" s="543">
        <f t="shared" si="94"/>
        <v>0</v>
      </c>
      <c r="AF725" s="543">
        <f t="shared" si="94"/>
        <v>0</v>
      </c>
      <c r="AG725" s="543">
        <f t="shared" si="94"/>
        <v>0</v>
      </c>
      <c r="AH725" s="543">
        <f t="shared" si="94"/>
        <v>0</v>
      </c>
      <c r="AI725" s="543">
        <f t="shared" si="94"/>
        <v>0</v>
      </c>
      <c r="AJ725" s="543">
        <f t="shared" si="94"/>
        <v>0</v>
      </c>
      <c r="AK725" s="543">
        <f t="shared" si="94"/>
        <v>0</v>
      </c>
      <c r="AL725" s="543">
        <f t="shared" si="94"/>
        <v>0</v>
      </c>
      <c r="AM725" s="543">
        <f t="shared" si="94"/>
        <v>0</v>
      </c>
      <c r="AN725" s="543">
        <f t="shared" si="94"/>
        <v>0</v>
      </c>
      <c r="AO725" s="543">
        <f t="shared" si="94"/>
        <v>0</v>
      </c>
      <c r="AP725" s="543">
        <f>SUM(AP658:AP722)</f>
        <v>0</v>
      </c>
      <c r="AQ725" s="543">
        <f>SUM(AQ658:AQ722)</f>
        <v>0</v>
      </c>
      <c r="AR725" s="543">
        <f>SUM(AR658:AR722)</f>
        <v>0</v>
      </c>
      <c r="AS725" s="543">
        <f>SUM(AS658:AS722)</f>
        <v>0</v>
      </c>
    </row>
    <row r="726" spans="1:45" s="445" customFormat="1" x14ac:dyDescent="0.3">
      <c r="A726" s="197" t="s">
        <v>99</v>
      </c>
      <c r="B726" s="852">
        <f t="shared" ref="B726:AS726" si="95">B653+B724</f>
        <v>2</v>
      </c>
      <c r="C726" s="852">
        <f t="shared" si="95"/>
        <v>5</v>
      </c>
      <c r="D726" s="852">
        <f t="shared" si="95"/>
        <v>0</v>
      </c>
      <c r="E726" s="852">
        <f t="shared" si="95"/>
        <v>2</v>
      </c>
      <c r="F726" s="211">
        <f t="shared" si="95"/>
        <v>0</v>
      </c>
      <c r="G726" s="211">
        <f t="shared" si="95"/>
        <v>0</v>
      </c>
      <c r="H726" s="211">
        <f t="shared" si="95"/>
        <v>2</v>
      </c>
      <c r="I726" s="861">
        <f t="shared" si="95"/>
        <v>0</v>
      </c>
      <c r="J726" s="787">
        <f t="shared" si="95"/>
        <v>6</v>
      </c>
      <c r="K726" s="791">
        <f t="shared" si="95"/>
        <v>1</v>
      </c>
      <c r="L726" s="791">
        <f t="shared" si="95"/>
        <v>0</v>
      </c>
      <c r="M726" s="791">
        <f t="shared" si="95"/>
        <v>1</v>
      </c>
      <c r="N726" s="199">
        <f t="shared" si="95"/>
        <v>2</v>
      </c>
      <c r="O726" s="199">
        <f t="shared" si="95"/>
        <v>0</v>
      </c>
      <c r="P726" s="199">
        <f t="shared" si="95"/>
        <v>1</v>
      </c>
      <c r="Q726" s="199">
        <f t="shared" si="95"/>
        <v>6</v>
      </c>
      <c r="R726" s="201">
        <f t="shared" si="95"/>
        <v>1</v>
      </c>
      <c r="S726" s="201">
        <f t="shared" si="95"/>
        <v>0</v>
      </c>
      <c r="T726" s="201">
        <f t="shared" si="95"/>
        <v>0</v>
      </c>
      <c r="U726" s="815">
        <f t="shared" si="95"/>
        <v>1</v>
      </c>
      <c r="V726" s="886">
        <f t="shared" si="95"/>
        <v>1</v>
      </c>
      <c r="W726" s="890">
        <f t="shared" si="95"/>
        <v>4</v>
      </c>
      <c r="X726" s="890">
        <f t="shared" si="95"/>
        <v>8</v>
      </c>
      <c r="Y726" s="890">
        <f t="shared" si="95"/>
        <v>6</v>
      </c>
      <c r="Z726" s="211">
        <f t="shared" si="95"/>
        <v>0</v>
      </c>
      <c r="AA726" s="211">
        <f t="shared" si="95"/>
        <v>0</v>
      </c>
      <c r="AB726" s="871">
        <f t="shared" si="95"/>
        <v>0</v>
      </c>
      <c r="AC726" s="954">
        <f t="shared" si="95"/>
        <v>0</v>
      </c>
      <c r="AD726" s="200">
        <f t="shared" si="95"/>
        <v>0</v>
      </c>
      <c r="AE726" s="199">
        <f t="shared" si="95"/>
        <v>0</v>
      </c>
      <c r="AF726" s="199">
        <f t="shared" si="95"/>
        <v>0</v>
      </c>
      <c r="AG726" s="199">
        <f t="shared" si="95"/>
        <v>0</v>
      </c>
      <c r="AH726" s="199">
        <f t="shared" si="95"/>
        <v>0</v>
      </c>
      <c r="AI726" s="199">
        <f t="shared" si="95"/>
        <v>0</v>
      </c>
      <c r="AJ726" s="199">
        <f t="shared" si="95"/>
        <v>0</v>
      </c>
      <c r="AK726" s="199">
        <f t="shared" si="95"/>
        <v>0</v>
      </c>
      <c r="AL726" s="199">
        <f t="shared" si="95"/>
        <v>0</v>
      </c>
      <c r="AM726" s="199">
        <f t="shared" si="95"/>
        <v>0</v>
      </c>
      <c r="AN726" s="199">
        <f t="shared" si="95"/>
        <v>0</v>
      </c>
      <c r="AO726" s="199">
        <f t="shared" si="95"/>
        <v>0</v>
      </c>
      <c r="AP726" s="199">
        <f t="shared" si="95"/>
        <v>0</v>
      </c>
      <c r="AQ726" s="199">
        <f t="shared" si="95"/>
        <v>0</v>
      </c>
      <c r="AR726" s="199">
        <f t="shared" si="95"/>
        <v>0</v>
      </c>
      <c r="AS726" s="199">
        <f t="shared" si="95"/>
        <v>0</v>
      </c>
    </row>
    <row r="727" spans="1:45" s="445" customFormat="1" ht="13.5" thickBot="1" x14ac:dyDescent="0.35">
      <c r="A727" s="197" t="s">
        <v>100</v>
      </c>
      <c r="B727" s="853">
        <f t="shared" ref="B727:AS727" si="96">B654+B725</f>
        <v>16</v>
      </c>
      <c r="C727" s="853">
        <f t="shared" si="96"/>
        <v>22</v>
      </c>
      <c r="D727" s="853">
        <f t="shared" si="96"/>
        <v>0</v>
      </c>
      <c r="E727" s="853">
        <f t="shared" si="96"/>
        <v>16</v>
      </c>
      <c r="F727" s="226">
        <f t="shared" si="96"/>
        <v>0</v>
      </c>
      <c r="G727" s="226">
        <f t="shared" si="96"/>
        <v>0</v>
      </c>
      <c r="H727" s="226">
        <f t="shared" si="96"/>
        <v>1.25</v>
      </c>
      <c r="I727" s="862">
        <f t="shared" si="96"/>
        <v>0</v>
      </c>
      <c r="J727" s="498">
        <f t="shared" si="96"/>
        <v>48</v>
      </c>
      <c r="K727" s="792">
        <f t="shared" si="96"/>
        <v>2</v>
      </c>
      <c r="L727" s="792">
        <f t="shared" si="96"/>
        <v>0</v>
      </c>
      <c r="M727" s="792">
        <f t="shared" si="96"/>
        <v>8</v>
      </c>
      <c r="N727" s="214">
        <f t="shared" si="96"/>
        <v>16</v>
      </c>
      <c r="O727" s="214">
        <f t="shared" si="96"/>
        <v>0</v>
      </c>
      <c r="P727" s="214">
        <f t="shared" si="96"/>
        <v>0.75</v>
      </c>
      <c r="Q727" s="214">
        <f t="shared" si="96"/>
        <v>48</v>
      </c>
      <c r="R727" s="216">
        <f t="shared" si="96"/>
        <v>8</v>
      </c>
      <c r="S727" s="216">
        <f t="shared" si="96"/>
        <v>0</v>
      </c>
      <c r="T727" s="216">
        <f t="shared" si="96"/>
        <v>0</v>
      </c>
      <c r="U727" s="816">
        <f t="shared" si="96"/>
        <v>8</v>
      </c>
      <c r="V727" s="884">
        <f t="shared" si="96"/>
        <v>8</v>
      </c>
      <c r="W727" s="891">
        <f t="shared" si="96"/>
        <v>13</v>
      </c>
      <c r="X727" s="891">
        <f t="shared" si="96"/>
        <v>4.25</v>
      </c>
      <c r="Y727" s="891">
        <f t="shared" si="96"/>
        <v>48</v>
      </c>
      <c r="Z727" s="226">
        <f t="shared" si="96"/>
        <v>0</v>
      </c>
      <c r="AA727" s="226">
        <f t="shared" si="96"/>
        <v>0</v>
      </c>
      <c r="AB727" s="872">
        <f t="shared" si="96"/>
        <v>0</v>
      </c>
      <c r="AC727" s="955">
        <f t="shared" si="96"/>
        <v>0</v>
      </c>
      <c r="AD727" s="215">
        <f t="shared" si="96"/>
        <v>0</v>
      </c>
      <c r="AE727" s="214">
        <f t="shared" si="96"/>
        <v>0</v>
      </c>
      <c r="AF727" s="214">
        <f t="shared" si="96"/>
        <v>0</v>
      </c>
      <c r="AG727" s="214">
        <f t="shared" si="96"/>
        <v>0</v>
      </c>
      <c r="AH727" s="214">
        <f t="shared" si="96"/>
        <v>0</v>
      </c>
      <c r="AI727" s="214">
        <f t="shared" si="96"/>
        <v>0</v>
      </c>
      <c r="AJ727" s="214">
        <f t="shared" si="96"/>
        <v>0</v>
      </c>
      <c r="AK727" s="214">
        <f t="shared" si="96"/>
        <v>0</v>
      </c>
      <c r="AL727" s="214">
        <f t="shared" si="96"/>
        <v>0</v>
      </c>
      <c r="AM727" s="214">
        <f t="shared" si="96"/>
        <v>0</v>
      </c>
      <c r="AN727" s="214">
        <f t="shared" si="96"/>
        <v>0</v>
      </c>
      <c r="AO727" s="214">
        <f t="shared" si="96"/>
        <v>0</v>
      </c>
      <c r="AP727" s="214">
        <f t="shared" si="96"/>
        <v>0</v>
      </c>
      <c r="AQ727" s="214">
        <f t="shared" si="96"/>
        <v>0</v>
      </c>
      <c r="AR727" s="214">
        <f t="shared" si="96"/>
        <v>0</v>
      </c>
      <c r="AS727" s="214">
        <f t="shared" si="96"/>
        <v>0</v>
      </c>
    </row>
    <row r="728" spans="1:45" s="79" customFormat="1" ht="13.5" thickBot="1" x14ac:dyDescent="0.35">
      <c r="B728" s="419">
        <f>SUM(B727:C727)</f>
        <v>38</v>
      </c>
      <c r="C728" s="419"/>
      <c r="D728" s="419"/>
      <c r="E728" s="419"/>
      <c r="F728" s="923">
        <f>SUM(F727:G727)</f>
        <v>0</v>
      </c>
      <c r="G728" s="860"/>
      <c r="H728" s="860"/>
      <c r="I728" s="924"/>
      <c r="J728" s="786">
        <f>SUM(J727:K727)</f>
        <v>50</v>
      </c>
      <c r="K728" s="786"/>
      <c r="L728" s="786"/>
      <c r="M728" s="786"/>
      <c r="N728" s="795">
        <f>SUM(N727:O727)</f>
        <v>16</v>
      </c>
      <c r="O728" s="795"/>
      <c r="P728" s="795"/>
      <c r="Q728" s="796"/>
      <c r="R728" s="900">
        <f>SUM(R727:S727)</f>
        <v>8</v>
      </c>
      <c r="S728" s="806"/>
      <c r="T728" s="806"/>
      <c r="U728" s="909"/>
      <c r="V728" s="885"/>
      <c r="W728" s="885"/>
      <c r="X728" s="885"/>
      <c r="Y728" s="885"/>
      <c r="Z728" s="956"/>
      <c r="AA728" s="895"/>
      <c r="AB728" s="873"/>
      <c r="AC728" s="957"/>
      <c r="AD728" s="938"/>
      <c r="AE728" s="506"/>
      <c r="AF728" s="505"/>
      <c r="AG728" s="506"/>
      <c r="AH728" s="506"/>
      <c r="AI728" s="505"/>
      <c r="AJ728" s="506"/>
      <c r="AK728" s="506"/>
      <c r="AL728" s="506"/>
      <c r="AM728" s="505"/>
      <c r="AN728" s="506"/>
      <c r="AO728" s="506"/>
      <c r="AP728" s="421">
        <f>SUM(AP727:AQ727)</f>
        <v>0</v>
      </c>
      <c r="AQ728" s="421"/>
      <c r="AR728" s="421"/>
      <c r="AS728" s="421"/>
    </row>
    <row r="729" spans="1:45" s="445" customFormat="1" hidden="1" x14ac:dyDescent="0.3">
      <c r="A729" s="691">
        <f>A723+3</f>
        <v>42919</v>
      </c>
      <c r="B729" s="849"/>
      <c r="C729" s="849"/>
      <c r="D729" s="849"/>
      <c r="E729" s="914"/>
      <c r="F729" s="926"/>
      <c r="G729" s="927"/>
      <c r="H729" s="927"/>
      <c r="I729" s="928"/>
      <c r="J729" s="917"/>
      <c r="K729" s="788"/>
      <c r="L729" s="788"/>
      <c r="M729" s="788"/>
      <c r="N729" s="799"/>
      <c r="O729" s="799"/>
      <c r="P729" s="799"/>
      <c r="Q729" s="897"/>
      <c r="R729" s="901"/>
      <c r="S729" s="809"/>
      <c r="T729" s="809"/>
      <c r="U729" s="911"/>
      <c r="V729" s="896"/>
      <c r="W729" s="887"/>
      <c r="X729" s="887"/>
      <c r="Y729" s="896"/>
      <c r="Z729" s="948"/>
      <c r="AA729" s="949"/>
      <c r="AB729" s="950"/>
      <c r="AC729" s="951"/>
      <c r="AD729" s="939"/>
      <c r="AE729" s="693"/>
      <c r="AF729" s="693"/>
      <c r="AG729" s="693"/>
      <c r="AH729" s="693"/>
      <c r="AI729" s="693"/>
      <c r="AJ729" s="693"/>
      <c r="AK729" s="693"/>
      <c r="AL729" s="694"/>
      <c r="AM729" s="694"/>
      <c r="AN729" s="694"/>
      <c r="AO729" s="694"/>
      <c r="AP729" s="692"/>
      <c r="AQ729" s="692"/>
      <c r="AR729" s="692"/>
      <c r="AS729" s="692"/>
    </row>
    <row r="730" spans="1:45" s="445" customFormat="1" hidden="1" x14ac:dyDescent="0.3">
      <c r="A730" s="196">
        <f>A729+1</f>
        <v>42920</v>
      </c>
      <c r="B730" s="419"/>
      <c r="C730" s="419"/>
      <c r="D730" s="419"/>
      <c r="E730" s="419"/>
      <c r="F730" s="923"/>
      <c r="G730" s="860"/>
      <c r="H730" s="860"/>
      <c r="I730" s="924"/>
      <c r="J730" s="786"/>
      <c r="K730" s="786"/>
      <c r="L730" s="786"/>
      <c r="M730" s="786"/>
      <c r="N730" s="795"/>
      <c r="O730" s="795"/>
      <c r="P730" s="795"/>
      <c r="Q730" s="796"/>
      <c r="R730" s="900"/>
      <c r="S730" s="806"/>
      <c r="T730" s="806"/>
      <c r="U730" s="909"/>
      <c r="V730" s="885"/>
      <c r="W730" s="885"/>
      <c r="X730" s="885"/>
      <c r="Y730" s="885"/>
      <c r="Z730" s="947"/>
      <c r="AA730" s="874"/>
      <c r="AB730" s="875"/>
      <c r="AC730" s="945"/>
      <c r="AD730" s="410"/>
      <c r="AE730" s="410"/>
      <c r="AF730" s="410"/>
      <c r="AG730" s="410"/>
      <c r="AH730" s="410"/>
      <c r="AI730" s="410"/>
      <c r="AJ730" s="410"/>
      <c r="AK730" s="410"/>
      <c r="AP730" s="459"/>
      <c r="AQ730" s="459"/>
      <c r="AR730" s="459"/>
      <c r="AS730" s="459"/>
    </row>
    <row r="731" spans="1:45" s="445" customFormat="1" hidden="1" x14ac:dyDescent="0.3">
      <c r="A731" s="196">
        <f>A730+1</f>
        <v>42921</v>
      </c>
      <c r="B731" s="419"/>
      <c r="C731" s="419"/>
      <c r="D731" s="419"/>
      <c r="E731" s="419"/>
      <c r="F731" s="923"/>
      <c r="G731" s="860"/>
      <c r="H731" s="860"/>
      <c r="I731" s="924"/>
      <c r="J731" s="786"/>
      <c r="K731" s="786"/>
      <c r="L731" s="786"/>
      <c r="M731" s="786"/>
      <c r="N731" s="795"/>
      <c r="O731" s="795"/>
      <c r="P731" s="795"/>
      <c r="Q731" s="796"/>
      <c r="R731" s="900"/>
      <c r="S731" s="806"/>
      <c r="T731" s="806"/>
      <c r="U731" s="909"/>
      <c r="V731" s="885"/>
      <c r="W731" s="885"/>
      <c r="X731" s="885"/>
      <c r="Y731" s="885"/>
      <c r="Z731" s="947"/>
      <c r="AA731" s="874"/>
      <c r="AB731" s="875"/>
      <c r="AC731" s="945"/>
      <c r="AD731" s="410"/>
      <c r="AE731" s="410"/>
      <c r="AF731" s="410"/>
      <c r="AG731" s="410"/>
      <c r="AH731" s="410"/>
      <c r="AI731" s="410"/>
      <c r="AJ731" s="410"/>
      <c r="AK731" s="410"/>
      <c r="AP731" s="459"/>
      <c r="AQ731" s="459"/>
      <c r="AR731" s="459"/>
      <c r="AS731" s="459"/>
    </row>
    <row r="732" spans="1:45" s="445" customFormat="1" hidden="1" x14ac:dyDescent="0.3">
      <c r="A732" s="196">
        <f>A731+1</f>
        <v>42922</v>
      </c>
      <c r="B732" s="419"/>
      <c r="C732" s="419"/>
      <c r="D732" s="419"/>
      <c r="E732" s="419"/>
      <c r="F732" s="923"/>
      <c r="G732" s="860"/>
      <c r="H732" s="860"/>
      <c r="I732" s="924"/>
      <c r="J732" s="786"/>
      <c r="K732" s="786"/>
      <c r="L732" s="786"/>
      <c r="M732" s="786"/>
      <c r="N732" s="795"/>
      <c r="O732" s="795"/>
      <c r="P732" s="795"/>
      <c r="Q732" s="796"/>
      <c r="R732" s="900"/>
      <c r="S732" s="806"/>
      <c r="T732" s="806"/>
      <c r="U732" s="909"/>
      <c r="V732" s="885"/>
      <c r="W732" s="885"/>
      <c r="X732" s="885"/>
      <c r="Y732" s="885"/>
      <c r="Z732" s="947"/>
      <c r="AA732" s="874"/>
      <c r="AB732" s="875"/>
      <c r="AC732" s="945"/>
      <c r="AD732" s="410"/>
      <c r="AE732" s="410"/>
      <c r="AF732" s="410"/>
      <c r="AG732" s="410"/>
      <c r="AH732" s="410"/>
      <c r="AI732" s="410"/>
      <c r="AJ732" s="410"/>
      <c r="AK732" s="410"/>
      <c r="AP732" s="459"/>
      <c r="AQ732" s="459"/>
      <c r="AR732" s="459"/>
      <c r="AS732" s="459"/>
    </row>
    <row r="733" spans="1:45" s="445" customFormat="1" hidden="1" x14ac:dyDescent="0.3">
      <c r="A733" s="196">
        <f>A732+1</f>
        <v>42923</v>
      </c>
      <c r="B733" s="419"/>
      <c r="C733" s="419"/>
      <c r="D733" s="419"/>
      <c r="E733" s="419"/>
      <c r="F733" s="923"/>
      <c r="G733" s="860"/>
      <c r="H733" s="860"/>
      <c r="I733" s="924"/>
      <c r="J733" s="786"/>
      <c r="K733" s="786"/>
      <c r="L733" s="786"/>
      <c r="M733" s="786"/>
      <c r="N733" s="795"/>
      <c r="O733" s="795"/>
      <c r="P733" s="795"/>
      <c r="Q733" s="796"/>
      <c r="R733" s="900"/>
      <c r="S733" s="806"/>
      <c r="T733" s="806"/>
      <c r="U733" s="909"/>
      <c r="V733" s="885"/>
      <c r="W733" s="885"/>
      <c r="X733" s="885"/>
      <c r="Y733" s="885"/>
      <c r="Z733" s="947"/>
      <c r="AA733" s="874"/>
      <c r="AB733" s="875"/>
      <c r="AC733" s="945"/>
      <c r="AD733" s="410"/>
      <c r="AE733" s="410"/>
      <c r="AF733" s="410"/>
      <c r="AG733" s="410"/>
      <c r="AH733" s="410"/>
      <c r="AI733" s="410"/>
      <c r="AJ733" s="410"/>
      <c r="AK733" s="410"/>
      <c r="AP733" s="459"/>
      <c r="AQ733" s="459"/>
      <c r="AR733" s="459"/>
      <c r="AS733" s="459"/>
    </row>
    <row r="734" spans="1:45" s="445" customFormat="1" hidden="1" x14ac:dyDescent="0.3">
      <c r="A734" s="691">
        <f>A733+3</f>
        <v>42926</v>
      </c>
      <c r="B734" s="849"/>
      <c r="C734" s="849"/>
      <c r="D734" s="849"/>
      <c r="E734" s="914"/>
      <c r="F734" s="926"/>
      <c r="G734" s="927"/>
      <c r="H734" s="927"/>
      <c r="I734" s="928"/>
      <c r="J734" s="917"/>
      <c r="K734" s="788"/>
      <c r="L734" s="788"/>
      <c r="M734" s="788"/>
      <c r="N734" s="799"/>
      <c r="O734" s="799"/>
      <c r="P734" s="799"/>
      <c r="Q734" s="897"/>
      <c r="R734" s="901"/>
      <c r="S734" s="809"/>
      <c r="T734" s="809"/>
      <c r="U734" s="911"/>
      <c r="V734" s="896"/>
      <c r="W734" s="887"/>
      <c r="X734" s="887"/>
      <c r="Y734" s="896"/>
      <c r="Z734" s="948"/>
      <c r="AA734" s="949"/>
      <c r="AB734" s="950"/>
      <c r="AC734" s="951"/>
      <c r="AD734" s="939"/>
      <c r="AE734" s="693"/>
      <c r="AF734" s="693"/>
      <c r="AG734" s="693"/>
      <c r="AH734" s="693"/>
      <c r="AI734" s="693"/>
      <c r="AJ734" s="693"/>
      <c r="AK734" s="693"/>
      <c r="AL734" s="694"/>
      <c r="AM734" s="694"/>
      <c r="AN734" s="694"/>
      <c r="AO734" s="694"/>
      <c r="AP734" s="692"/>
      <c r="AQ734" s="692"/>
      <c r="AR734" s="692"/>
      <c r="AS734" s="692"/>
    </row>
    <row r="735" spans="1:45" s="445" customFormat="1" hidden="1" x14ac:dyDescent="0.3">
      <c r="A735" s="196">
        <f>A734+1</f>
        <v>42927</v>
      </c>
      <c r="B735" s="419"/>
      <c r="C735" s="419"/>
      <c r="D735" s="419"/>
      <c r="E735" s="419"/>
      <c r="F735" s="923"/>
      <c r="G735" s="860"/>
      <c r="H735" s="860"/>
      <c r="I735" s="924"/>
      <c r="J735" s="786"/>
      <c r="K735" s="786"/>
      <c r="L735" s="786"/>
      <c r="M735" s="786"/>
      <c r="N735" s="795"/>
      <c r="O735" s="795"/>
      <c r="P735" s="795"/>
      <c r="Q735" s="796"/>
      <c r="R735" s="900"/>
      <c r="S735" s="806"/>
      <c r="T735" s="806"/>
      <c r="U735" s="909"/>
      <c r="V735" s="885"/>
      <c r="W735" s="885"/>
      <c r="X735" s="885"/>
      <c r="Y735" s="885"/>
      <c r="Z735" s="947"/>
      <c r="AA735" s="874"/>
      <c r="AB735" s="875"/>
      <c r="AC735" s="945"/>
      <c r="AD735" s="410"/>
      <c r="AE735" s="410"/>
      <c r="AF735" s="410"/>
      <c r="AG735" s="410"/>
      <c r="AH735" s="410"/>
      <c r="AI735" s="410"/>
      <c r="AJ735" s="410"/>
      <c r="AK735" s="410"/>
      <c r="AP735" s="421"/>
      <c r="AQ735" s="421"/>
      <c r="AR735" s="421"/>
      <c r="AS735" s="421"/>
    </row>
    <row r="736" spans="1:45" s="445" customFormat="1" hidden="1" x14ac:dyDescent="0.3">
      <c r="A736" s="196">
        <f>A735+1</f>
        <v>42928</v>
      </c>
      <c r="B736" s="419"/>
      <c r="C736" s="419"/>
      <c r="D736" s="419"/>
      <c r="E736" s="419"/>
      <c r="F736" s="923"/>
      <c r="G736" s="860"/>
      <c r="H736" s="860"/>
      <c r="I736" s="924"/>
      <c r="J736" s="786"/>
      <c r="K736" s="786"/>
      <c r="L736" s="786"/>
      <c r="M736" s="786"/>
      <c r="N736" s="795"/>
      <c r="O736" s="795"/>
      <c r="P736" s="795"/>
      <c r="Q736" s="796"/>
      <c r="R736" s="900"/>
      <c r="S736" s="806"/>
      <c r="T736" s="806"/>
      <c r="U736" s="909"/>
      <c r="V736" s="885"/>
      <c r="W736" s="885"/>
      <c r="X736" s="885"/>
      <c r="Y736" s="885"/>
      <c r="Z736" s="947"/>
      <c r="AA736" s="874"/>
      <c r="AB736" s="875"/>
      <c r="AC736" s="945"/>
      <c r="AD736" s="410"/>
      <c r="AE736" s="410"/>
      <c r="AF736" s="410"/>
      <c r="AG736" s="410"/>
      <c r="AH736" s="410"/>
      <c r="AI736" s="410"/>
      <c r="AJ736" s="410"/>
      <c r="AK736" s="410"/>
      <c r="AP736" s="421"/>
      <c r="AQ736" s="421"/>
      <c r="AR736" s="421"/>
      <c r="AS736" s="421"/>
    </row>
    <row r="737" spans="1:45" s="445" customFormat="1" hidden="1" x14ac:dyDescent="0.3">
      <c r="A737" s="196">
        <f>A736+1</f>
        <v>42929</v>
      </c>
      <c r="B737" s="419"/>
      <c r="C737" s="419"/>
      <c r="D737" s="419"/>
      <c r="E737" s="419"/>
      <c r="F737" s="923"/>
      <c r="G737" s="860"/>
      <c r="H737" s="860"/>
      <c r="I737" s="924"/>
      <c r="J737" s="786"/>
      <c r="K737" s="786"/>
      <c r="L737" s="786"/>
      <c r="M737" s="786"/>
      <c r="N737" s="795"/>
      <c r="O737" s="795"/>
      <c r="P737" s="795"/>
      <c r="Q737" s="796"/>
      <c r="R737" s="900"/>
      <c r="S737" s="806"/>
      <c r="T737" s="806"/>
      <c r="U737" s="909"/>
      <c r="V737" s="885"/>
      <c r="W737" s="885"/>
      <c r="X737" s="885"/>
      <c r="Y737" s="885"/>
      <c r="Z737" s="947"/>
      <c r="AA737" s="874"/>
      <c r="AB737" s="875"/>
      <c r="AC737" s="945"/>
      <c r="AD737" s="410"/>
      <c r="AE737" s="410"/>
      <c r="AF737" s="410"/>
      <c r="AG737" s="410"/>
      <c r="AH737" s="410"/>
      <c r="AI737" s="410"/>
      <c r="AJ737" s="410"/>
      <c r="AK737" s="410"/>
      <c r="AP737" s="421"/>
      <c r="AQ737" s="421"/>
      <c r="AR737" s="421"/>
      <c r="AS737" s="421"/>
    </row>
    <row r="738" spans="1:45" s="445" customFormat="1" hidden="1" x14ac:dyDescent="0.3">
      <c r="A738" s="196">
        <f>A737+1</f>
        <v>42930</v>
      </c>
      <c r="B738" s="419"/>
      <c r="C738" s="419"/>
      <c r="D738" s="419"/>
      <c r="E738" s="419"/>
      <c r="F738" s="923"/>
      <c r="G738" s="860"/>
      <c r="H738" s="860"/>
      <c r="I738" s="924"/>
      <c r="J738" s="786"/>
      <c r="K738" s="786"/>
      <c r="L738" s="786"/>
      <c r="M738" s="786"/>
      <c r="N738" s="795"/>
      <c r="O738" s="795"/>
      <c r="P738" s="795"/>
      <c r="Q738" s="796"/>
      <c r="R738" s="900"/>
      <c r="S738" s="806"/>
      <c r="T738" s="806"/>
      <c r="U738" s="909"/>
      <c r="V738" s="885"/>
      <c r="W738" s="885"/>
      <c r="X738" s="885"/>
      <c r="Y738" s="885"/>
      <c r="Z738" s="947"/>
      <c r="AA738" s="874"/>
      <c r="AB738" s="875"/>
      <c r="AC738" s="945"/>
      <c r="AD738" s="410"/>
      <c r="AE738" s="410"/>
      <c r="AF738" s="410"/>
      <c r="AG738" s="410"/>
      <c r="AH738" s="410"/>
      <c r="AI738" s="410"/>
      <c r="AJ738" s="410"/>
      <c r="AK738" s="410"/>
      <c r="AP738" s="421"/>
      <c r="AQ738" s="421"/>
      <c r="AR738" s="421"/>
      <c r="AS738" s="421"/>
    </row>
    <row r="739" spans="1:45" s="445" customFormat="1" hidden="1" x14ac:dyDescent="0.3">
      <c r="A739" s="691">
        <f>A738+3</f>
        <v>42933</v>
      </c>
      <c r="B739" s="849"/>
      <c r="C739" s="849"/>
      <c r="D739" s="849"/>
      <c r="E739" s="914"/>
      <c r="F739" s="926"/>
      <c r="G739" s="927"/>
      <c r="H739" s="927"/>
      <c r="I739" s="928"/>
      <c r="J739" s="917"/>
      <c r="K739" s="788"/>
      <c r="L739" s="788"/>
      <c r="M739" s="788"/>
      <c r="N739" s="799"/>
      <c r="O739" s="799"/>
      <c r="P739" s="799"/>
      <c r="Q739" s="897"/>
      <c r="R739" s="901"/>
      <c r="S739" s="809"/>
      <c r="T739" s="809"/>
      <c r="U739" s="911"/>
      <c r="V739" s="896"/>
      <c r="W739" s="887"/>
      <c r="X739" s="887"/>
      <c r="Y739" s="896"/>
      <c r="Z739" s="948"/>
      <c r="AA739" s="949"/>
      <c r="AB739" s="950"/>
      <c r="AC739" s="951"/>
      <c r="AD739" s="939"/>
      <c r="AE739" s="693"/>
      <c r="AF739" s="693"/>
      <c r="AG739" s="693"/>
      <c r="AH739" s="693"/>
      <c r="AI739" s="693"/>
      <c r="AJ739" s="693"/>
      <c r="AK739" s="693"/>
      <c r="AL739" s="694"/>
      <c r="AM739" s="694"/>
      <c r="AN739" s="694"/>
      <c r="AO739" s="694"/>
      <c r="AP739" s="961"/>
      <c r="AQ739" s="961"/>
      <c r="AR739" s="961"/>
      <c r="AS739" s="961"/>
    </row>
    <row r="740" spans="1:45" s="445" customFormat="1" hidden="1" x14ac:dyDescent="0.3">
      <c r="A740" s="196">
        <f>A739+1</f>
        <v>42934</v>
      </c>
      <c r="B740" s="419"/>
      <c r="C740" s="419"/>
      <c r="D740" s="419"/>
      <c r="E740" s="419"/>
      <c r="F740" s="923"/>
      <c r="G740" s="860"/>
      <c r="H740" s="860"/>
      <c r="I740" s="924"/>
      <c r="J740" s="786"/>
      <c r="K740" s="786"/>
      <c r="L740" s="786"/>
      <c r="M740" s="786"/>
      <c r="N740" s="795"/>
      <c r="O740" s="795"/>
      <c r="P740" s="795"/>
      <c r="Q740" s="796"/>
      <c r="R740" s="900"/>
      <c r="S740" s="806"/>
      <c r="T740" s="806"/>
      <c r="U740" s="909"/>
      <c r="V740" s="885"/>
      <c r="W740" s="885"/>
      <c r="X740" s="885"/>
      <c r="Y740" s="885"/>
      <c r="Z740" s="947"/>
      <c r="AA740" s="874"/>
      <c r="AB740" s="875"/>
      <c r="AC740" s="945"/>
      <c r="AD740" s="410"/>
      <c r="AE740" s="410"/>
      <c r="AF740" s="410"/>
      <c r="AG740" s="410"/>
      <c r="AH740" s="410"/>
      <c r="AI740" s="410"/>
      <c r="AJ740" s="410"/>
      <c r="AK740" s="410"/>
      <c r="AP740" s="421"/>
      <c r="AQ740" s="421"/>
      <c r="AR740" s="421"/>
      <c r="AS740" s="421"/>
    </row>
    <row r="741" spans="1:45" s="445" customFormat="1" hidden="1" x14ac:dyDescent="0.3">
      <c r="A741" s="196">
        <f>A740+1</f>
        <v>42935</v>
      </c>
      <c r="B741" s="419"/>
      <c r="C741" s="419"/>
      <c r="D741" s="419"/>
      <c r="E741" s="419"/>
      <c r="F741" s="923"/>
      <c r="G741" s="860"/>
      <c r="H741" s="860"/>
      <c r="I741" s="924"/>
      <c r="J741" s="786"/>
      <c r="K741" s="786"/>
      <c r="L741" s="786"/>
      <c r="M741" s="786"/>
      <c r="N741" s="795"/>
      <c r="O741" s="795"/>
      <c r="P741" s="795"/>
      <c r="Q741" s="796"/>
      <c r="R741" s="900"/>
      <c r="S741" s="806"/>
      <c r="T741" s="806"/>
      <c r="U741" s="909"/>
      <c r="V741" s="885"/>
      <c r="W741" s="885"/>
      <c r="X741" s="885"/>
      <c r="Y741" s="885"/>
      <c r="Z741" s="947"/>
      <c r="AA741" s="874"/>
      <c r="AB741" s="875"/>
      <c r="AC741" s="945"/>
      <c r="AD741" s="410"/>
      <c r="AE741" s="410"/>
      <c r="AF741" s="410"/>
      <c r="AG741" s="410"/>
      <c r="AH741" s="410"/>
      <c r="AI741" s="410"/>
      <c r="AJ741" s="410"/>
      <c r="AK741" s="410"/>
      <c r="AP741" s="421"/>
      <c r="AQ741" s="421"/>
      <c r="AR741" s="421"/>
      <c r="AS741" s="421"/>
    </row>
    <row r="742" spans="1:45" s="445" customFormat="1" hidden="1" x14ac:dyDescent="0.3">
      <c r="A742" s="196">
        <f>A741+1</f>
        <v>42936</v>
      </c>
      <c r="B742" s="419"/>
      <c r="C742" s="419"/>
      <c r="D742" s="419"/>
      <c r="E742" s="419"/>
      <c r="F742" s="923"/>
      <c r="G742" s="860"/>
      <c r="H742" s="860"/>
      <c r="I742" s="924"/>
      <c r="J742" s="786"/>
      <c r="K742" s="786"/>
      <c r="L742" s="786"/>
      <c r="M742" s="786"/>
      <c r="N742" s="795"/>
      <c r="O742" s="795"/>
      <c r="P742" s="795"/>
      <c r="Q742" s="796"/>
      <c r="R742" s="900"/>
      <c r="S742" s="806"/>
      <c r="T742" s="806"/>
      <c r="U742" s="909"/>
      <c r="V742" s="885"/>
      <c r="W742" s="885"/>
      <c r="X742" s="885"/>
      <c r="Y742" s="885"/>
      <c r="Z742" s="947"/>
      <c r="AA742" s="874"/>
      <c r="AB742" s="875"/>
      <c r="AC742" s="945"/>
      <c r="AD742" s="410"/>
      <c r="AE742" s="410"/>
      <c r="AF742" s="410"/>
      <c r="AG742" s="410"/>
      <c r="AH742" s="410"/>
      <c r="AI742" s="410"/>
      <c r="AJ742" s="410"/>
      <c r="AK742" s="410"/>
      <c r="AP742" s="421"/>
      <c r="AQ742" s="421"/>
      <c r="AR742" s="421"/>
      <c r="AS742" s="421"/>
    </row>
    <row r="743" spans="1:45" s="445" customFormat="1" hidden="1" x14ac:dyDescent="0.3">
      <c r="A743" s="196">
        <f>A742+1</f>
        <v>42937</v>
      </c>
      <c r="B743" s="419"/>
      <c r="C743" s="419"/>
      <c r="D743" s="419"/>
      <c r="E743" s="419"/>
      <c r="F743" s="923"/>
      <c r="G743" s="860"/>
      <c r="H743" s="860"/>
      <c r="I743" s="924"/>
      <c r="J743" s="786"/>
      <c r="K743" s="786"/>
      <c r="L743" s="786"/>
      <c r="M743" s="786"/>
      <c r="N743" s="795"/>
      <c r="O743" s="795"/>
      <c r="P743" s="795"/>
      <c r="Q743" s="796"/>
      <c r="R743" s="900"/>
      <c r="S743" s="806"/>
      <c r="T743" s="806"/>
      <c r="U743" s="909"/>
      <c r="V743" s="885"/>
      <c r="W743" s="885"/>
      <c r="X743" s="885"/>
      <c r="Y743" s="885"/>
      <c r="Z743" s="947"/>
      <c r="AA743" s="874"/>
      <c r="AB743" s="875"/>
      <c r="AC743" s="945"/>
      <c r="AD743" s="410"/>
      <c r="AE743" s="410"/>
      <c r="AF743" s="410"/>
      <c r="AG743" s="410"/>
      <c r="AH743" s="410"/>
      <c r="AI743" s="410"/>
      <c r="AJ743" s="410"/>
      <c r="AK743" s="410"/>
      <c r="AP743" s="421"/>
      <c r="AQ743" s="421"/>
      <c r="AR743" s="421"/>
      <c r="AS743" s="421"/>
    </row>
    <row r="744" spans="1:45" s="445" customFormat="1" hidden="1" x14ac:dyDescent="0.3">
      <c r="A744" s="691">
        <f>A743+3</f>
        <v>42940</v>
      </c>
      <c r="B744" s="849"/>
      <c r="C744" s="849"/>
      <c r="D744" s="849"/>
      <c r="E744" s="914"/>
      <c r="F744" s="926"/>
      <c r="G744" s="927"/>
      <c r="H744" s="927"/>
      <c r="I744" s="928"/>
      <c r="J744" s="917"/>
      <c r="K744" s="788"/>
      <c r="L744" s="788"/>
      <c r="M744" s="788"/>
      <c r="N744" s="799"/>
      <c r="O744" s="799"/>
      <c r="P744" s="799"/>
      <c r="Q744" s="897"/>
      <c r="R744" s="901"/>
      <c r="S744" s="809"/>
      <c r="T744" s="809"/>
      <c r="U744" s="911"/>
      <c r="V744" s="896"/>
      <c r="W744" s="887"/>
      <c r="X744" s="887"/>
      <c r="Y744" s="896"/>
      <c r="Z744" s="948"/>
      <c r="AA744" s="949"/>
      <c r="AB744" s="950"/>
      <c r="AC744" s="951"/>
      <c r="AD744" s="939"/>
      <c r="AE744" s="693"/>
      <c r="AF744" s="693"/>
      <c r="AG744" s="693"/>
      <c r="AH744" s="693"/>
      <c r="AI744" s="693"/>
      <c r="AJ744" s="693"/>
      <c r="AK744" s="693"/>
      <c r="AL744" s="694"/>
      <c r="AM744" s="694"/>
      <c r="AN744" s="694"/>
      <c r="AO744" s="694"/>
      <c r="AP744" s="692"/>
      <c r="AQ744" s="692"/>
      <c r="AR744" s="692"/>
      <c r="AS744" s="692"/>
    </row>
    <row r="745" spans="1:45" s="445" customFormat="1" hidden="1" x14ac:dyDescent="0.3">
      <c r="A745" s="196">
        <f>A744+1</f>
        <v>42941</v>
      </c>
      <c r="B745" s="419"/>
      <c r="C745" s="419"/>
      <c r="D745" s="419"/>
      <c r="E745" s="419"/>
      <c r="F745" s="923"/>
      <c r="G745" s="860"/>
      <c r="H745" s="860"/>
      <c r="I745" s="924"/>
      <c r="J745" s="786"/>
      <c r="K745" s="786"/>
      <c r="L745" s="786"/>
      <c r="M745" s="786"/>
      <c r="N745" s="795"/>
      <c r="O745" s="795"/>
      <c r="P745" s="795"/>
      <c r="Q745" s="796"/>
      <c r="R745" s="900"/>
      <c r="S745" s="806"/>
      <c r="T745" s="806"/>
      <c r="U745" s="909"/>
      <c r="V745" s="885"/>
      <c r="W745" s="885"/>
      <c r="X745" s="885"/>
      <c r="Y745" s="885"/>
      <c r="Z745" s="947"/>
      <c r="AA745" s="874"/>
      <c r="AB745" s="875"/>
      <c r="AC745" s="945"/>
      <c r="AD745" s="410"/>
      <c r="AE745" s="410"/>
      <c r="AF745" s="410"/>
      <c r="AG745" s="410"/>
      <c r="AH745" s="410"/>
      <c r="AI745" s="410"/>
      <c r="AJ745" s="410"/>
      <c r="AK745" s="410"/>
      <c r="AP745" s="459"/>
      <c r="AQ745" s="459"/>
      <c r="AR745" s="459"/>
      <c r="AS745" s="459"/>
    </row>
    <row r="746" spans="1:45" s="445" customFormat="1" hidden="1" x14ac:dyDescent="0.3">
      <c r="A746" s="196">
        <f>A745+1</f>
        <v>42942</v>
      </c>
      <c r="B746" s="419"/>
      <c r="C746" s="419"/>
      <c r="D746" s="419"/>
      <c r="E746" s="419"/>
      <c r="F746" s="923"/>
      <c r="G746" s="860"/>
      <c r="H746" s="860"/>
      <c r="I746" s="924"/>
      <c r="J746" s="786"/>
      <c r="K746" s="786"/>
      <c r="L746" s="786"/>
      <c r="M746" s="786"/>
      <c r="N746" s="795"/>
      <c r="O746" s="795"/>
      <c r="P746" s="795"/>
      <c r="Q746" s="796"/>
      <c r="R746" s="900"/>
      <c r="S746" s="806"/>
      <c r="T746" s="806"/>
      <c r="U746" s="909"/>
      <c r="V746" s="885"/>
      <c r="W746" s="885"/>
      <c r="X746" s="885"/>
      <c r="Y746" s="885"/>
      <c r="Z746" s="947"/>
      <c r="AA746" s="874"/>
      <c r="AB746" s="875"/>
      <c r="AC746" s="945"/>
      <c r="AD746" s="410"/>
      <c r="AE746" s="410"/>
      <c r="AF746" s="410"/>
      <c r="AG746" s="410"/>
      <c r="AH746" s="410"/>
      <c r="AI746" s="410"/>
      <c r="AJ746" s="410"/>
      <c r="AK746" s="410"/>
      <c r="AP746" s="459"/>
      <c r="AQ746" s="459"/>
      <c r="AR746" s="459"/>
      <c r="AS746" s="459"/>
    </row>
    <row r="747" spans="1:45" s="445" customFormat="1" hidden="1" x14ac:dyDescent="0.3">
      <c r="A747" s="196">
        <f>A746+1</f>
        <v>42943</v>
      </c>
      <c r="B747" s="419"/>
      <c r="C747" s="419"/>
      <c r="D747" s="419"/>
      <c r="E747" s="419"/>
      <c r="F747" s="923"/>
      <c r="G747" s="860"/>
      <c r="H747" s="860"/>
      <c r="I747" s="924"/>
      <c r="J747" s="786"/>
      <c r="K747" s="786"/>
      <c r="L747" s="786"/>
      <c r="M747" s="786"/>
      <c r="N747" s="795"/>
      <c r="O747" s="795"/>
      <c r="P747" s="795"/>
      <c r="Q747" s="796"/>
      <c r="R747" s="900"/>
      <c r="S747" s="806"/>
      <c r="T747" s="806"/>
      <c r="U747" s="909"/>
      <c r="V747" s="885"/>
      <c r="W747" s="885"/>
      <c r="X747" s="885"/>
      <c r="Y747" s="885"/>
      <c r="Z747" s="947"/>
      <c r="AA747" s="874"/>
      <c r="AB747" s="875"/>
      <c r="AC747" s="945"/>
      <c r="AD747" s="410"/>
      <c r="AE747" s="410"/>
      <c r="AF747" s="410"/>
      <c r="AG747" s="410"/>
      <c r="AH747" s="410"/>
      <c r="AI747" s="410"/>
      <c r="AJ747" s="410"/>
      <c r="AK747" s="410"/>
      <c r="AP747" s="459"/>
      <c r="AQ747" s="459"/>
      <c r="AR747" s="459"/>
      <c r="AS747" s="459"/>
    </row>
    <row r="748" spans="1:45" s="445" customFormat="1" hidden="1" x14ac:dyDescent="0.3">
      <c r="A748" s="196">
        <f>A747+1</f>
        <v>42944</v>
      </c>
      <c r="B748" s="419"/>
      <c r="C748" s="419"/>
      <c r="D748" s="419"/>
      <c r="E748" s="419"/>
      <c r="F748" s="923"/>
      <c r="G748" s="860"/>
      <c r="H748" s="860"/>
      <c r="I748" s="924"/>
      <c r="J748" s="786"/>
      <c r="K748" s="786"/>
      <c r="L748" s="786"/>
      <c r="M748" s="786"/>
      <c r="N748" s="795"/>
      <c r="O748" s="795"/>
      <c r="P748" s="795"/>
      <c r="Q748" s="796"/>
      <c r="R748" s="900"/>
      <c r="S748" s="806"/>
      <c r="T748" s="806"/>
      <c r="U748" s="909"/>
      <c r="V748" s="885"/>
      <c r="W748" s="885"/>
      <c r="X748" s="885"/>
      <c r="Y748" s="885"/>
      <c r="Z748" s="947"/>
      <c r="AA748" s="874"/>
      <c r="AB748" s="875"/>
      <c r="AC748" s="945"/>
      <c r="AD748" s="410"/>
      <c r="AE748" s="410"/>
      <c r="AF748" s="410"/>
      <c r="AG748" s="410"/>
      <c r="AH748" s="410"/>
      <c r="AI748" s="410"/>
      <c r="AJ748" s="410"/>
      <c r="AK748" s="410"/>
      <c r="AP748" s="459"/>
      <c r="AQ748" s="459"/>
      <c r="AR748" s="459"/>
      <c r="AS748" s="459"/>
    </row>
    <row r="749" spans="1:45" s="445" customFormat="1" hidden="1" x14ac:dyDescent="0.3">
      <c r="A749" s="691">
        <f>A748+3</f>
        <v>42947</v>
      </c>
      <c r="B749" s="849"/>
      <c r="C749" s="849"/>
      <c r="D749" s="849"/>
      <c r="E749" s="914"/>
      <c r="F749" s="926"/>
      <c r="G749" s="927"/>
      <c r="H749" s="927"/>
      <c r="I749" s="928"/>
      <c r="J749" s="917"/>
      <c r="K749" s="788"/>
      <c r="L749" s="788"/>
      <c r="M749" s="788"/>
      <c r="N749" s="799"/>
      <c r="O749" s="799"/>
      <c r="P749" s="799"/>
      <c r="Q749" s="897"/>
      <c r="R749" s="901"/>
      <c r="S749" s="809"/>
      <c r="T749" s="809"/>
      <c r="U749" s="911"/>
      <c r="V749" s="896"/>
      <c r="W749" s="887"/>
      <c r="X749" s="887"/>
      <c r="Y749" s="896"/>
      <c r="Z749" s="948"/>
      <c r="AA749" s="949"/>
      <c r="AB749" s="950"/>
      <c r="AC749" s="951"/>
      <c r="AD749" s="939"/>
      <c r="AE749" s="693"/>
      <c r="AF749" s="693"/>
      <c r="AG749" s="693"/>
      <c r="AH749" s="693"/>
      <c r="AI749" s="693"/>
      <c r="AJ749" s="693"/>
      <c r="AK749" s="693"/>
      <c r="AL749" s="694"/>
      <c r="AM749" s="694"/>
      <c r="AN749" s="694"/>
      <c r="AO749" s="694"/>
      <c r="AP749" s="692"/>
      <c r="AQ749" s="692"/>
      <c r="AR749" s="692"/>
      <c r="AS749" s="692"/>
    </row>
    <row r="750" spans="1:45" s="445" customFormat="1" hidden="1" x14ac:dyDescent="0.3">
      <c r="A750" s="196">
        <f>A749+1</f>
        <v>42948</v>
      </c>
      <c r="B750" s="419"/>
      <c r="C750" s="419"/>
      <c r="D750" s="419"/>
      <c r="E750" s="419"/>
      <c r="F750" s="923"/>
      <c r="G750" s="860"/>
      <c r="H750" s="860"/>
      <c r="I750" s="924"/>
      <c r="J750" s="786"/>
      <c r="K750" s="786"/>
      <c r="L750" s="786"/>
      <c r="M750" s="786"/>
      <c r="N750" s="795"/>
      <c r="O750" s="795"/>
      <c r="P750" s="795"/>
      <c r="Q750" s="796"/>
      <c r="R750" s="900"/>
      <c r="S750" s="806"/>
      <c r="T750" s="806"/>
      <c r="U750" s="909"/>
      <c r="V750" s="885"/>
      <c r="W750" s="885"/>
      <c r="X750" s="885"/>
      <c r="Y750" s="885"/>
      <c r="Z750" s="947"/>
      <c r="AA750" s="874"/>
      <c r="AB750" s="875"/>
      <c r="AC750" s="945"/>
      <c r="AD750" s="410"/>
      <c r="AE750" s="410"/>
      <c r="AF750" s="410"/>
      <c r="AG750" s="410"/>
      <c r="AH750" s="410"/>
      <c r="AI750" s="410"/>
      <c r="AJ750" s="410"/>
      <c r="AK750" s="410"/>
      <c r="AP750" s="459"/>
      <c r="AQ750" s="459"/>
      <c r="AR750" s="459"/>
      <c r="AS750" s="459"/>
    </row>
    <row r="751" spans="1:45" s="445" customFormat="1" hidden="1" x14ac:dyDescent="0.3">
      <c r="A751" s="196">
        <f>A750+1</f>
        <v>42949</v>
      </c>
      <c r="B751" s="419"/>
      <c r="C751" s="419"/>
      <c r="D751" s="419"/>
      <c r="E751" s="419"/>
      <c r="F751" s="923"/>
      <c r="G751" s="860"/>
      <c r="H751" s="860"/>
      <c r="I751" s="924"/>
      <c r="J751" s="786"/>
      <c r="K751" s="786"/>
      <c r="L751" s="786"/>
      <c r="M751" s="786"/>
      <c r="N751" s="795"/>
      <c r="O751" s="795"/>
      <c r="P751" s="795"/>
      <c r="Q751" s="796"/>
      <c r="R751" s="900"/>
      <c r="S751" s="806"/>
      <c r="T751" s="806"/>
      <c r="U751" s="909"/>
      <c r="V751" s="885"/>
      <c r="W751" s="885"/>
      <c r="X751" s="885"/>
      <c r="Y751" s="885"/>
      <c r="Z751" s="947"/>
      <c r="AA751" s="874"/>
      <c r="AB751" s="875"/>
      <c r="AC751" s="945"/>
      <c r="AD751" s="410"/>
      <c r="AE751" s="410"/>
      <c r="AF751" s="410"/>
      <c r="AG751" s="410"/>
      <c r="AH751" s="410"/>
      <c r="AI751" s="410"/>
      <c r="AJ751" s="410"/>
      <c r="AK751" s="410"/>
      <c r="AP751" s="459"/>
      <c r="AQ751" s="459"/>
      <c r="AR751" s="459"/>
      <c r="AS751" s="459"/>
    </row>
    <row r="752" spans="1:45" s="445" customFormat="1" hidden="1" x14ac:dyDescent="0.3">
      <c r="A752" s="196">
        <f>A751+1</f>
        <v>42950</v>
      </c>
      <c r="B752" s="419"/>
      <c r="C752" s="419"/>
      <c r="D752" s="419"/>
      <c r="E752" s="419"/>
      <c r="F752" s="923"/>
      <c r="G752" s="860"/>
      <c r="H752" s="860"/>
      <c r="I752" s="924"/>
      <c r="J752" s="786"/>
      <c r="K752" s="786"/>
      <c r="L752" s="786"/>
      <c r="M752" s="786"/>
      <c r="N752" s="795"/>
      <c r="O752" s="795"/>
      <c r="P752" s="795"/>
      <c r="Q752" s="796"/>
      <c r="R752" s="900"/>
      <c r="S752" s="806"/>
      <c r="T752" s="806"/>
      <c r="U752" s="909"/>
      <c r="V752" s="885"/>
      <c r="W752" s="885"/>
      <c r="X752" s="885"/>
      <c r="Y752" s="885"/>
      <c r="Z752" s="947"/>
      <c r="AA752" s="874"/>
      <c r="AB752" s="875"/>
      <c r="AC752" s="945"/>
      <c r="AD752" s="410"/>
      <c r="AE752" s="410"/>
      <c r="AF752" s="410"/>
      <c r="AG752" s="410"/>
      <c r="AH752" s="410"/>
      <c r="AI752" s="410"/>
      <c r="AJ752" s="410"/>
      <c r="AK752" s="410"/>
      <c r="AP752" s="459"/>
      <c r="AQ752" s="459"/>
      <c r="AR752" s="459"/>
      <c r="AS752" s="459"/>
    </row>
    <row r="753" spans="1:45" s="445" customFormat="1" hidden="1" x14ac:dyDescent="0.3">
      <c r="A753" s="196">
        <f>A752+1</f>
        <v>42951</v>
      </c>
      <c r="B753" s="419"/>
      <c r="C753" s="419"/>
      <c r="D753" s="419"/>
      <c r="E753" s="419"/>
      <c r="F753" s="923"/>
      <c r="G753" s="860"/>
      <c r="H753" s="860"/>
      <c r="I753" s="924"/>
      <c r="J753" s="786"/>
      <c r="K753" s="786"/>
      <c r="L753" s="786"/>
      <c r="M753" s="786"/>
      <c r="N753" s="795"/>
      <c r="O753" s="795"/>
      <c r="P753" s="795"/>
      <c r="Q753" s="796"/>
      <c r="R753" s="900"/>
      <c r="S753" s="806"/>
      <c r="T753" s="806"/>
      <c r="U753" s="909"/>
      <c r="V753" s="885"/>
      <c r="W753" s="885"/>
      <c r="X753" s="885"/>
      <c r="Y753" s="885"/>
      <c r="Z753" s="947"/>
      <c r="AA753" s="874"/>
      <c r="AB753" s="875"/>
      <c r="AC753" s="945"/>
      <c r="AD753" s="410"/>
      <c r="AE753" s="410"/>
      <c r="AF753" s="410"/>
      <c r="AG753" s="410"/>
      <c r="AH753" s="410"/>
      <c r="AI753" s="410"/>
      <c r="AJ753" s="410"/>
      <c r="AK753" s="410"/>
      <c r="AP753" s="459"/>
      <c r="AQ753" s="459"/>
      <c r="AR753" s="459"/>
      <c r="AS753" s="459"/>
    </row>
    <row r="754" spans="1:45" s="445" customFormat="1" hidden="1" x14ac:dyDescent="0.3">
      <c r="A754" s="691">
        <f>A753+3</f>
        <v>42954</v>
      </c>
      <c r="B754" s="849"/>
      <c r="C754" s="849"/>
      <c r="D754" s="849"/>
      <c r="E754" s="914"/>
      <c r="F754" s="926"/>
      <c r="G754" s="927"/>
      <c r="H754" s="927"/>
      <c r="I754" s="928"/>
      <c r="J754" s="917"/>
      <c r="K754" s="788"/>
      <c r="L754" s="788"/>
      <c r="M754" s="788"/>
      <c r="N754" s="799"/>
      <c r="O754" s="799"/>
      <c r="P754" s="799"/>
      <c r="Q754" s="897"/>
      <c r="R754" s="901"/>
      <c r="S754" s="809"/>
      <c r="T754" s="809"/>
      <c r="U754" s="911"/>
      <c r="V754" s="896"/>
      <c r="W754" s="887"/>
      <c r="X754" s="887"/>
      <c r="Y754" s="896"/>
      <c r="Z754" s="948"/>
      <c r="AA754" s="949"/>
      <c r="AB754" s="950"/>
      <c r="AC754" s="951"/>
      <c r="AD754" s="939"/>
      <c r="AE754" s="693"/>
      <c r="AF754" s="693"/>
      <c r="AG754" s="693"/>
      <c r="AH754" s="693"/>
      <c r="AI754" s="693"/>
      <c r="AJ754" s="693"/>
      <c r="AK754" s="693"/>
      <c r="AL754" s="694"/>
      <c r="AM754" s="694"/>
      <c r="AN754" s="694"/>
      <c r="AO754" s="694"/>
      <c r="AP754" s="692"/>
      <c r="AQ754" s="692"/>
      <c r="AR754" s="692"/>
      <c r="AS754" s="692"/>
    </row>
    <row r="755" spans="1:45" s="445" customFormat="1" hidden="1" x14ac:dyDescent="0.3">
      <c r="A755" s="196">
        <f>A754+1</f>
        <v>42955</v>
      </c>
      <c r="B755" s="419"/>
      <c r="C755" s="419"/>
      <c r="D755" s="419"/>
      <c r="E755" s="419"/>
      <c r="F755" s="923"/>
      <c r="G755" s="860"/>
      <c r="H755" s="860"/>
      <c r="I755" s="924"/>
      <c r="J755" s="786"/>
      <c r="K755" s="786"/>
      <c r="L755" s="786"/>
      <c r="M755" s="786"/>
      <c r="N755" s="795"/>
      <c r="O755" s="795"/>
      <c r="P755" s="795"/>
      <c r="Q755" s="796"/>
      <c r="R755" s="900"/>
      <c r="S755" s="806"/>
      <c r="T755" s="806"/>
      <c r="U755" s="909"/>
      <c r="V755" s="885"/>
      <c r="W755" s="885"/>
      <c r="X755" s="885"/>
      <c r="Y755" s="885"/>
      <c r="Z755" s="947"/>
      <c r="AA755" s="874"/>
      <c r="AB755" s="875"/>
      <c r="AC755" s="945"/>
      <c r="AD755" s="410"/>
      <c r="AE755" s="410"/>
      <c r="AF755" s="410"/>
      <c r="AG755" s="410"/>
      <c r="AH755" s="410"/>
      <c r="AI755" s="410"/>
      <c r="AJ755" s="410"/>
      <c r="AK755" s="410"/>
      <c r="AP755" s="459"/>
      <c r="AQ755" s="459"/>
      <c r="AR755" s="459"/>
      <c r="AS755" s="459"/>
    </row>
    <row r="756" spans="1:45" s="445" customFormat="1" hidden="1" x14ac:dyDescent="0.3">
      <c r="A756" s="196">
        <f>A755+1</f>
        <v>42956</v>
      </c>
      <c r="B756" s="419"/>
      <c r="C756" s="419"/>
      <c r="D756" s="419"/>
      <c r="E756" s="419"/>
      <c r="F756" s="923"/>
      <c r="G756" s="860"/>
      <c r="H756" s="860"/>
      <c r="I756" s="924"/>
      <c r="J756" s="786"/>
      <c r="K756" s="786"/>
      <c r="L756" s="786"/>
      <c r="M756" s="786"/>
      <c r="N756" s="795"/>
      <c r="O756" s="795"/>
      <c r="P756" s="795"/>
      <c r="Q756" s="796"/>
      <c r="R756" s="900"/>
      <c r="S756" s="806"/>
      <c r="T756" s="806"/>
      <c r="U756" s="909"/>
      <c r="V756" s="885"/>
      <c r="W756" s="885"/>
      <c r="X756" s="885"/>
      <c r="Y756" s="885"/>
      <c r="Z756" s="947"/>
      <c r="AA756" s="874"/>
      <c r="AB756" s="875"/>
      <c r="AC756" s="945"/>
      <c r="AD756" s="410"/>
      <c r="AE756" s="410"/>
      <c r="AF756" s="410"/>
      <c r="AG756" s="410"/>
      <c r="AH756" s="410"/>
      <c r="AI756" s="410"/>
      <c r="AJ756" s="410"/>
      <c r="AK756" s="410"/>
      <c r="AP756" s="459"/>
      <c r="AQ756" s="459"/>
      <c r="AR756" s="459"/>
      <c r="AS756" s="459"/>
    </row>
    <row r="757" spans="1:45" s="445" customFormat="1" hidden="1" x14ac:dyDescent="0.3">
      <c r="A757" s="196">
        <f>A756+1</f>
        <v>42957</v>
      </c>
      <c r="B757" s="419"/>
      <c r="C757" s="419"/>
      <c r="D757" s="419"/>
      <c r="E757" s="419"/>
      <c r="F757" s="923"/>
      <c r="G757" s="860"/>
      <c r="H757" s="860"/>
      <c r="I757" s="924"/>
      <c r="J757" s="786"/>
      <c r="K757" s="786"/>
      <c r="L757" s="786"/>
      <c r="M757" s="786"/>
      <c r="N757" s="795"/>
      <c r="O757" s="795"/>
      <c r="P757" s="795"/>
      <c r="Q757" s="796"/>
      <c r="R757" s="900"/>
      <c r="S757" s="806"/>
      <c r="T757" s="806"/>
      <c r="U757" s="909"/>
      <c r="V757" s="885"/>
      <c r="W757" s="885"/>
      <c r="X757" s="885"/>
      <c r="Y757" s="885"/>
      <c r="Z757" s="947"/>
      <c r="AA757" s="874"/>
      <c r="AB757" s="875"/>
      <c r="AC757" s="945"/>
      <c r="AD757" s="410"/>
      <c r="AE757" s="410"/>
      <c r="AF757" s="410"/>
      <c r="AG757" s="410"/>
      <c r="AH757" s="410"/>
      <c r="AI757" s="410"/>
      <c r="AJ757" s="410"/>
      <c r="AK757" s="410"/>
      <c r="AP757" s="459"/>
      <c r="AQ757" s="459"/>
      <c r="AR757" s="459"/>
      <c r="AS757" s="459"/>
    </row>
    <row r="758" spans="1:45" s="445" customFormat="1" hidden="1" x14ac:dyDescent="0.3">
      <c r="A758" s="196">
        <f>A757+1</f>
        <v>42958</v>
      </c>
      <c r="B758" s="419"/>
      <c r="C758" s="419"/>
      <c r="D758" s="419"/>
      <c r="E758" s="419"/>
      <c r="F758" s="923"/>
      <c r="G758" s="860"/>
      <c r="H758" s="860"/>
      <c r="I758" s="924"/>
      <c r="J758" s="786"/>
      <c r="K758" s="786"/>
      <c r="L758" s="786"/>
      <c r="M758" s="786"/>
      <c r="N758" s="795"/>
      <c r="O758" s="795"/>
      <c r="P758" s="795"/>
      <c r="Q758" s="796"/>
      <c r="R758" s="900"/>
      <c r="S758" s="806"/>
      <c r="T758" s="806"/>
      <c r="U758" s="909"/>
      <c r="V758" s="885"/>
      <c r="W758" s="885"/>
      <c r="X758" s="885"/>
      <c r="Y758" s="885"/>
      <c r="Z758" s="947"/>
      <c r="AA758" s="874"/>
      <c r="AB758" s="875"/>
      <c r="AC758" s="945"/>
      <c r="AD758" s="410"/>
      <c r="AE758" s="410"/>
      <c r="AF758" s="410"/>
      <c r="AG758" s="410"/>
      <c r="AH758" s="410"/>
      <c r="AI758" s="410"/>
      <c r="AJ758" s="410"/>
      <c r="AK758" s="410"/>
      <c r="AP758" s="459"/>
      <c r="AQ758" s="459"/>
      <c r="AR758" s="459"/>
      <c r="AS758" s="459"/>
    </row>
    <row r="759" spans="1:45" s="445" customFormat="1" hidden="1" x14ac:dyDescent="0.3">
      <c r="A759" s="691">
        <f>A758+3</f>
        <v>42961</v>
      </c>
      <c r="B759" s="849"/>
      <c r="C759" s="849"/>
      <c r="D759" s="849"/>
      <c r="E759" s="914"/>
      <c r="F759" s="926"/>
      <c r="G759" s="927"/>
      <c r="H759" s="927"/>
      <c r="I759" s="928"/>
      <c r="J759" s="917"/>
      <c r="K759" s="788"/>
      <c r="L759" s="788"/>
      <c r="M759" s="788"/>
      <c r="N759" s="799"/>
      <c r="O759" s="799"/>
      <c r="P759" s="799"/>
      <c r="Q759" s="897"/>
      <c r="R759" s="901"/>
      <c r="S759" s="809"/>
      <c r="T759" s="809"/>
      <c r="U759" s="911"/>
      <c r="V759" s="896"/>
      <c r="W759" s="887"/>
      <c r="X759" s="887"/>
      <c r="Y759" s="896"/>
      <c r="Z759" s="948"/>
      <c r="AA759" s="949"/>
      <c r="AB759" s="950"/>
      <c r="AC759" s="951"/>
      <c r="AD759" s="939"/>
      <c r="AE759" s="693"/>
      <c r="AF759" s="693"/>
      <c r="AG759" s="693"/>
      <c r="AH759" s="693"/>
      <c r="AI759" s="693"/>
      <c r="AJ759" s="693"/>
      <c r="AK759" s="693"/>
      <c r="AL759" s="694"/>
      <c r="AM759" s="694"/>
      <c r="AN759" s="694"/>
      <c r="AO759" s="694"/>
      <c r="AP759" s="692"/>
      <c r="AQ759" s="692"/>
      <c r="AR759" s="692"/>
      <c r="AS759" s="692"/>
    </row>
    <row r="760" spans="1:45" s="445" customFormat="1" hidden="1" x14ac:dyDescent="0.3">
      <c r="A760" s="196">
        <f>A759+1</f>
        <v>42962</v>
      </c>
      <c r="B760" s="419"/>
      <c r="C760" s="419"/>
      <c r="D760" s="419"/>
      <c r="E760" s="419"/>
      <c r="F760" s="923"/>
      <c r="G760" s="860"/>
      <c r="H760" s="860"/>
      <c r="I760" s="924"/>
      <c r="J760" s="786"/>
      <c r="K760" s="786"/>
      <c r="L760" s="786"/>
      <c r="M760" s="786"/>
      <c r="N760" s="795"/>
      <c r="O760" s="795"/>
      <c r="P760" s="795"/>
      <c r="Q760" s="796"/>
      <c r="R760" s="900"/>
      <c r="S760" s="806"/>
      <c r="T760" s="806"/>
      <c r="U760" s="909"/>
      <c r="V760" s="885"/>
      <c r="W760" s="885"/>
      <c r="X760" s="885"/>
      <c r="Y760" s="885"/>
      <c r="Z760" s="947"/>
      <c r="AA760" s="874"/>
      <c r="AB760" s="875"/>
      <c r="AC760" s="945"/>
      <c r="AD760" s="410"/>
      <c r="AE760" s="410"/>
      <c r="AF760" s="410"/>
      <c r="AG760" s="410"/>
      <c r="AH760" s="410"/>
      <c r="AI760" s="410"/>
      <c r="AJ760" s="410"/>
      <c r="AK760" s="410"/>
      <c r="AP760" s="459"/>
      <c r="AQ760" s="459"/>
      <c r="AR760" s="459"/>
      <c r="AS760" s="459"/>
    </row>
    <row r="761" spans="1:45" s="445" customFormat="1" hidden="1" x14ac:dyDescent="0.3">
      <c r="A761" s="196">
        <f>A760+1</f>
        <v>42963</v>
      </c>
      <c r="B761" s="419"/>
      <c r="C761" s="419"/>
      <c r="D761" s="419"/>
      <c r="E761" s="419"/>
      <c r="F761" s="923"/>
      <c r="G761" s="860"/>
      <c r="H761" s="860"/>
      <c r="I761" s="924"/>
      <c r="J761" s="786"/>
      <c r="K761" s="786"/>
      <c r="L761" s="786"/>
      <c r="M761" s="786"/>
      <c r="N761" s="795"/>
      <c r="O761" s="795"/>
      <c r="P761" s="795"/>
      <c r="Q761" s="796"/>
      <c r="R761" s="900"/>
      <c r="S761" s="806"/>
      <c r="T761" s="806"/>
      <c r="U761" s="909"/>
      <c r="V761" s="885"/>
      <c r="W761" s="885"/>
      <c r="X761" s="885"/>
      <c r="Y761" s="885"/>
      <c r="Z761" s="947"/>
      <c r="AA761" s="874"/>
      <c r="AB761" s="875"/>
      <c r="AC761" s="945"/>
      <c r="AD761" s="410"/>
      <c r="AE761" s="410"/>
      <c r="AF761" s="410"/>
      <c r="AG761" s="410"/>
      <c r="AH761" s="410"/>
      <c r="AI761" s="410"/>
      <c r="AJ761" s="410"/>
      <c r="AK761" s="410"/>
      <c r="AP761" s="459"/>
      <c r="AQ761" s="459"/>
      <c r="AR761" s="459"/>
      <c r="AS761" s="459"/>
    </row>
    <row r="762" spans="1:45" s="445" customFormat="1" hidden="1" x14ac:dyDescent="0.3">
      <c r="A762" s="196">
        <f>A761+1</f>
        <v>42964</v>
      </c>
      <c r="B762" s="419"/>
      <c r="C762" s="419"/>
      <c r="D762" s="419"/>
      <c r="E762" s="419"/>
      <c r="F762" s="923"/>
      <c r="G762" s="860"/>
      <c r="H762" s="860"/>
      <c r="I762" s="924"/>
      <c r="J762" s="786"/>
      <c r="K762" s="786"/>
      <c r="L762" s="786"/>
      <c r="M762" s="786"/>
      <c r="N762" s="795"/>
      <c r="O762" s="795"/>
      <c r="P762" s="795"/>
      <c r="Q762" s="796"/>
      <c r="R762" s="900"/>
      <c r="S762" s="806"/>
      <c r="T762" s="806"/>
      <c r="U762" s="909"/>
      <c r="V762" s="885"/>
      <c r="W762" s="885"/>
      <c r="X762" s="885"/>
      <c r="Y762" s="885"/>
      <c r="Z762" s="947"/>
      <c r="AA762" s="874"/>
      <c r="AB762" s="875"/>
      <c r="AC762" s="945"/>
      <c r="AD762" s="410"/>
      <c r="AE762" s="410"/>
      <c r="AF762" s="410"/>
      <c r="AG762" s="410"/>
      <c r="AH762" s="410"/>
      <c r="AI762" s="410"/>
      <c r="AJ762" s="410"/>
      <c r="AK762" s="410"/>
      <c r="AP762" s="459"/>
      <c r="AQ762" s="459"/>
      <c r="AR762" s="459"/>
      <c r="AS762" s="459"/>
    </row>
    <row r="763" spans="1:45" s="445" customFormat="1" hidden="1" x14ac:dyDescent="0.3">
      <c r="A763" s="196">
        <f>A762+1</f>
        <v>42965</v>
      </c>
      <c r="B763" s="419"/>
      <c r="C763" s="419"/>
      <c r="D763" s="419"/>
      <c r="E763" s="419"/>
      <c r="F763" s="923"/>
      <c r="G763" s="860"/>
      <c r="H763" s="860"/>
      <c r="I763" s="924"/>
      <c r="J763" s="786"/>
      <c r="K763" s="786"/>
      <c r="L763" s="786"/>
      <c r="M763" s="786"/>
      <c r="N763" s="795"/>
      <c r="O763" s="795"/>
      <c r="P763" s="795"/>
      <c r="Q763" s="796"/>
      <c r="R763" s="900"/>
      <c r="S763" s="806"/>
      <c r="T763" s="806"/>
      <c r="U763" s="909"/>
      <c r="V763" s="885"/>
      <c r="W763" s="885"/>
      <c r="X763" s="885"/>
      <c r="Y763" s="885"/>
      <c r="Z763" s="947"/>
      <c r="AA763" s="874"/>
      <c r="AB763" s="875"/>
      <c r="AC763" s="945"/>
      <c r="AD763" s="410"/>
      <c r="AE763" s="410"/>
      <c r="AF763" s="410"/>
      <c r="AG763" s="410"/>
      <c r="AH763" s="410"/>
      <c r="AI763" s="410"/>
      <c r="AJ763" s="410"/>
      <c r="AK763" s="410"/>
      <c r="AP763" s="459"/>
      <c r="AQ763" s="459"/>
      <c r="AR763" s="459"/>
      <c r="AS763" s="459"/>
    </row>
    <row r="764" spans="1:45" s="445" customFormat="1" hidden="1" x14ac:dyDescent="0.3">
      <c r="A764" s="691">
        <f>A763+3</f>
        <v>42968</v>
      </c>
      <c r="B764" s="849"/>
      <c r="C764" s="849"/>
      <c r="D764" s="849"/>
      <c r="E764" s="914"/>
      <c r="F764" s="926"/>
      <c r="G764" s="927"/>
      <c r="H764" s="927"/>
      <c r="I764" s="928"/>
      <c r="J764" s="917"/>
      <c r="K764" s="788"/>
      <c r="L764" s="788"/>
      <c r="M764" s="788"/>
      <c r="N764" s="799"/>
      <c r="O764" s="799"/>
      <c r="P764" s="799"/>
      <c r="Q764" s="897"/>
      <c r="R764" s="901"/>
      <c r="S764" s="809"/>
      <c r="T764" s="809"/>
      <c r="U764" s="911"/>
      <c r="V764" s="896"/>
      <c r="W764" s="887"/>
      <c r="X764" s="887"/>
      <c r="Y764" s="896"/>
      <c r="Z764" s="948"/>
      <c r="AA764" s="949"/>
      <c r="AB764" s="950"/>
      <c r="AC764" s="951"/>
      <c r="AD764" s="939"/>
      <c r="AE764" s="693"/>
      <c r="AF764" s="693"/>
      <c r="AG764" s="693"/>
      <c r="AH764" s="693"/>
      <c r="AI764" s="693"/>
      <c r="AJ764" s="693"/>
      <c r="AK764" s="693"/>
      <c r="AL764" s="694"/>
      <c r="AM764" s="694"/>
      <c r="AN764" s="694"/>
      <c r="AO764" s="694"/>
      <c r="AP764" s="692"/>
      <c r="AQ764" s="692"/>
      <c r="AR764" s="692"/>
      <c r="AS764" s="692"/>
    </row>
    <row r="765" spans="1:45" s="445" customFormat="1" hidden="1" x14ac:dyDescent="0.3">
      <c r="A765" s="196">
        <f>A764+1</f>
        <v>42969</v>
      </c>
      <c r="B765" s="419"/>
      <c r="C765" s="419"/>
      <c r="D765" s="419"/>
      <c r="E765" s="419"/>
      <c r="F765" s="923"/>
      <c r="G765" s="860"/>
      <c r="H765" s="860"/>
      <c r="I765" s="924"/>
      <c r="J765" s="786"/>
      <c r="K765" s="786"/>
      <c r="L765" s="786"/>
      <c r="M765" s="786"/>
      <c r="N765" s="795"/>
      <c r="O765" s="795"/>
      <c r="P765" s="795"/>
      <c r="Q765" s="796"/>
      <c r="R765" s="900"/>
      <c r="S765" s="806"/>
      <c r="T765" s="806"/>
      <c r="U765" s="909"/>
      <c r="V765" s="885"/>
      <c r="W765" s="885"/>
      <c r="X765" s="885"/>
      <c r="Y765" s="885"/>
      <c r="Z765" s="947"/>
      <c r="AA765" s="874"/>
      <c r="AB765" s="875"/>
      <c r="AC765" s="945"/>
      <c r="AD765" s="410"/>
      <c r="AE765" s="410"/>
      <c r="AF765" s="410"/>
      <c r="AG765" s="410"/>
      <c r="AH765" s="410"/>
      <c r="AI765" s="410"/>
      <c r="AJ765" s="410"/>
      <c r="AK765" s="410"/>
      <c r="AP765" s="459"/>
      <c r="AQ765" s="459"/>
      <c r="AR765" s="459"/>
      <c r="AS765" s="459"/>
    </row>
    <row r="766" spans="1:45" s="445" customFormat="1" hidden="1" x14ac:dyDescent="0.3">
      <c r="A766" s="196">
        <f>A765+1</f>
        <v>42970</v>
      </c>
      <c r="B766" s="419"/>
      <c r="C766" s="419"/>
      <c r="D766" s="419"/>
      <c r="E766" s="419"/>
      <c r="F766" s="923"/>
      <c r="G766" s="860"/>
      <c r="H766" s="860"/>
      <c r="I766" s="924"/>
      <c r="J766" s="786"/>
      <c r="K766" s="786"/>
      <c r="L766" s="786"/>
      <c r="M766" s="786"/>
      <c r="N766" s="795"/>
      <c r="O766" s="795"/>
      <c r="P766" s="795"/>
      <c r="Q766" s="796"/>
      <c r="R766" s="900"/>
      <c r="S766" s="806"/>
      <c r="T766" s="806"/>
      <c r="U766" s="909"/>
      <c r="V766" s="885"/>
      <c r="W766" s="885"/>
      <c r="X766" s="885"/>
      <c r="Y766" s="885"/>
      <c r="Z766" s="947"/>
      <c r="AA766" s="874"/>
      <c r="AB766" s="875"/>
      <c r="AC766" s="945"/>
      <c r="AD766" s="410"/>
      <c r="AE766" s="410"/>
      <c r="AF766" s="410"/>
      <c r="AG766" s="410"/>
      <c r="AH766" s="410"/>
      <c r="AI766" s="410"/>
      <c r="AJ766" s="410"/>
      <c r="AK766" s="410"/>
      <c r="AP766" s="459"/>
      <c r="AQ766" s="459"/>
      <c r="AR766" s="459"/>
      <c r="AS766" s="459"/>
    </row>
    <row r="767" spans="1:45" s="445" customFormat="1" hidden="1" x14ac:dyDescent="0.3">
      <c r="A767" s="196">
        <f>A766+1</f>
        <v>42971</v>
      </c>
      <c r="B767" s="419"/>
      <c r="C767" s="419"/>
      <c r="D767" s="419"/>
      <c r="E767" s="419"/>
      <c r="F767" s="923"/>
      <c r="G767" s="860"/>
      <c r="H767" s="860"/>
      <c r="I767" s="924"/>
      <c r="J767" s="786"/>
      <c r="K767" s="786"/>
      <c r="L767" s="786"/>
      <c r="M767" s="786"/>
      <c r="N767" s="795"/>
      <c r="O767" s="795"/>
      <c r="P767" s="795"/>
      <c r="Q767" s="796"/>
      <c r="R767" s="900"/>
      <c r="S767" s="806"/>
      <c r="T767" s="806"/>
      <c r="U767" s="909"/>
      <c r="V767" s="885"/>
      <c r="W767" s="885"/>
      <c r="X767" s="885"/>
      <c r="Y767" s="885"/>
      <c r="Z767" s="947"/>
      <c r="AA767" s="874"/>
      <c r="AB767" s="875"/>
      <c r="AC767" s="945"/>
      <c r="AD767" s="410"/>
      <c r="AE767" s="410"/>
      <c r="AF767" s="410"/>
      <c r="AG767" s="410"/>
      <c r="AH767" s="410"/>
      <c r="AI767" s="410"/>
      <c r="AJ767" s="410"/>
      <c r="AK767" s="410"/>
      <c r="AP767" s="459"/>
      <c r="AQ767" s="459"/>
      <c r="AR767" s="459"/>
      <c r="AS767" s="459"/>
    </row>
    <row r="768" spans="1:45" s="445" customFormat="1" hidden="1" x14ac:dyDescent="0.3">
      <c r="A768" s="196">
        <f>A767+1</f>
        <v>42972</v>
      </c>
      <c r="B768" s="419"/>
      <c r="C768" s="419"/>
      <c r="D768" s="419"/>
      <c r="E768" s="419"/>
      <c r="F768" s="923"/>
      <c r="G768" s="860"/>
      <c r="H768" s="860"/>
      <c r="I768" s="924"/>
      <c r="J768" s="786"/>
      <c r="K768" s="786"/>
      <c r="L768" s="786"/>
      <c r="M768" s="786"/>
      <c r="N768" s="795"/>
      <c r="O768" s="795"/>
      <c r="P768" s="795"/>
      <c r="Q768" s="796"/>
      <c r="R768" s="900"/>
      <c r="S768" s="806"/>
      <c r="T768" s="806"/>
      <c r="U768" s="909"/>
      <c r="V768" s="885"/>
      <c r="W768" s="885"/>
      <c r="X768" s="885"/>
      <c r="Y768" s="885"/>
      <c r="Z768" s="947"/>
      <c r="AA768" s="874"/>
      <c r="AB768" s="875"/>
      <c r="AC768" s="945"/>
      <c r="AD768" s="410"/>
      <c r="AE768" s="410"/>
      <c r="AF768" s="410"/>
      <c r="AG768" s="410"/>
      <c r="AH768" s="410"/>
      <c r="AI768" s="410"/>
      <c r="AJ768" s="410"/>
      <c r="AK768" s="410"/>
      <c r="AP768" s="459"/>
      <c r="AQ768" s="459"/>
      <c r="AR768" s="459"/>
      <c r="AS768" s="459"/>
    </row>
    <row r="769" spans="1:45" s="445" customFormat="1" hidden="1" x14ac:dyDescent="0.3">
      <c r="A769" s="691">
        <f>A768+3</f>
        <v>42975</v>
      </c>
      <c r="B769" s="849"/>
      <c r="C769" s="849"/>
      <c r="D769" s="849"/>
      <c r="E769" s="914"/>
      <c r="F769" s="926"/>
      <c r="G769" s="927"/>
      <c r="H769" s="927"/>
      <c r="I769" s="928"/>
      <c r="J769" s="917"/>
      <c r="K769" s="788"/>
      <c r="L769" s="788"/>
      <c r="M769" s="788"/>
      <c r="N769" s="799"/>
      <c r="O769" s="799"/>
      <c r="P769" s="799"/>
      <c r="Q769" s="897"/>
      <c r="R769" s="901"/>
      <c r="S769" s="809"/>
      <c r="T769" s="809"/>
      <c r="U769" s="911"/>
      <c r="V769" s="896"/>
      <c r="W769" s="887"/>
      <c r="X769" s="887"/>
      <c r="Y769" s="896"/>
      <c r="Z769" s="948"/>
      <c r="AA769" s="949"/>
      <c r="AB769" s="950"/>
      <c r="AC769" s="951"/>
      <c r="AD769" s="939"/>
      <c r="AE769" s="693"/>
      <c r="AF769" s="693"/>
      <c r="AG769" s="693"/>
      <c r="AH769" s="693"/>
      <c r="AI769" s="693"/>
      <c r="AJ769" s="693"/>
      <c r="AK769" s="693"/>
      <c r="AL769" s="694"/>
      <c r="AM769" s="694"/>
      <c r="AN769" s="694"/>
      <c r="AO769" s="694"/>
      <c r="AP769" s="692"/>
      <c r="AQ769" s="692"/>
      <c r="AR769" s="692"/>
      <c r="AS769" s="692"/>
    </row>
    <row r="770" spans="1:45" s="445" customFormat="1" hidden="1" x14ac:dyDescent="0.3">
      <c r="A770" s="196">
        <f>A769+1</f>
        <v>42976</v>
      </c>
      <c r="B770" s="419"/>
      <c r="C770" s="419"/>
      <c r="D770" s="419"/>
      <c r="E770" s="419"/>
      <c r="F770" s="923"/>
      <c r="G770" s="860"/>
      <c r="H770" s="860"/>
      <c r="I770" s="924"/>
      <c r="J770" s="786"/>
      <c r="K770" s="786"/>
      <c r="L770" s="786"/>
      <c r="M770" s="786"/>
      <c r="N770" s="795"/>
      <c r="O770" s="795"/>
      <c r="P770" s="795"/>
      <c r="Q770" s="796"/>
      <c r="R770" s="900"/>
      <c r="S770" s="806"/>
      <c r="T770" s="806"/>
      <c r="U770" s="909"/>
      <c r="V770" s="885"/>
      <c r="W770" s="885"/>
      <c r="X770" s="885"/>
      <c r="Y770" s="885"/>
      <c r="Z770" s="947"/>
      <c r="AA770" s="874"/>
      <c r="AB770" s="875"/>
      <c r="AC770" s="945"/>
      <c r="AD770" s="410"/>
      <c r="AE770" s="410"/>
      <c r="AF770" s="410"/>
      <c r="AG770" s="410"/>
      <c r="AH770" s="410"/>
      <c r="AI770" s="410"/>
      <c r="AJ770" s="410"/>
      <c r="AK770" s="410"/>
      <c r="AP770" s="459"/>
      <c r="AQ770" s="459"/>
      <c r="AR770" s="459"/>
      <c r="AS770" s="459"/>
    </row>
    <row r="771" spans="1:45" s="445" customFormat="1" hidden="1" x14ac:dyDescent="0.3">
      <c r="A771" s="196">
        <f>A770+1</f>
        <v>42977</v>
      </c>
      <c r="B771" s="419"/>
      <c r="C771" s="419"/>
      <c r="D771" s="419"/>
      <c r="E771" s="419"/>
      <c r="F771" s="923"/>
      <c r="G771" s="860"/>
      <c r="H771" s="860"/>
      <c r="I771" s="924"/>
      <c r="J771" s="786"/>
      <c r="K771" s="786"/>
      <c r="L771" s="786"/>
      <c r="M771" s="786"/>
      <c r="N771" s="795"/>
      <c r="O771" s="795"/>
      <c r="P771" s="795"/>
      <c r="Q771" s="796"/>
      <c r="R771" s="900"/>
      <c r="S771" s="806"/>
      <c r="T771" s="806"/>
      <c r="U771" s="909"/>
      <c r="V771" s="885"/>
      <c r="W771" s="885"/>
      <c r="X771" s="885"/>
      <c r="Y771" s="885"/>
      <c r="Z771" s="947"/>
      <c r="AA771" s="874"/>
      <c r="AB771" s="875"/>
      <c r="AC771" s="945"/>
      <c r="AD771" s="410"/>
      <c r="AE771" s="410"/>
      <c r="AF771" s="410"/>
      <c r="AG771" s="410"/>
      <c r="AH771" s="410"/>
      <c r="AI771" s="410"/>
      <c r="AJ771" s="410"/>
      <c r="AK771" s="410"/>
      <c r="AP771" s="459"/>
      <c r="AQ771" s="459"/>
      <c r="AR771" s="459"/>
      <c r="AS771" s="459"/>
    </row>
    <row r="772" spans="1:45" s="445" customFormat="1" hidden="1" x14ac:dyDescent="0.3">
      <c r="A772" s="196">
        <f>A771+1</f>
        <v>42978</v>
      </c>
      <c r="B772" s="419"/>
      <c r="C772" s="419"/>
      <c r="D772" s="419"/>
      <c r="E772" s="419"/>
      <c r="F772" s="923"/>
      <c r="G772" s="860"/>
      <c r="H772" s="860"/>
      <c r="I772" s="924"/>
      <c r="J772" s="786"/>
      <c r="K772" s="786"/>
      <c r="L772" s="786"/>
      <c r="M772" s="786"/>
      <c r="N772" s="795"/>
      <c r="O772" s="795"/>
      <c r="P772" s="795"/>
      <c r="Q772" s="796"/>
      <c r="R772" s="900"/>
      <c r="S772" s="806"/>
      <c r="T772" s="806"/>
      <c r="U772" s="909"/>
      <c r="V772" s="885"/>
      <c r="W772" s="885"/>
      <c r="X772" s="885"/>
      <c r="Y772" s="885"/>
      <c r="Z772" s="947"/>
      <c r="AA772" s="874"/>
      <c r="AB772" s="875"/>
      <c r="AC772" s="945"/>
      <c r="AD772" s="410"/>
      <c r="AE772" s="410"/>
      <c r="AF772" s="410"/>
      <c r="AG772" s="410"/>
      <c r="AH772" s="410"/>
      <c r="AI772" s="410"/>
      <c r="AJ772" s="410"/>
      <c r="AK772" s="410"/>
      <c r="AP772" s="459"/>
      <c r="AQ772" s="459"/>
      <c r="AR772" s="459"/>
      <c r="AS772" s="459"/>
    </row>
    <row r="773" spans="1:45" s="445" customFormat="1" hidden="1" x14ac:dyDescent="0.3">
      <c r="A773" s="196">
        <f>A772+1</f>
        <v>42979</v>
      </c>
      <c r="B773" s="419"/>
      <c r="C773" s="419"/>
      <c r="D773" s="419"/>
      <c r="E773" s="419"/>
      <c r="F773" s="923"/>
      <c r="G773" s="860"/>
      <c r="H773" s="860"/>
      <c r="I773" s="924"/>
      <c r="J773" s="786"/>
      <c r="K773" s="786"/>
      <c r="L773" s="786"/>
      <c r="M773" s="786"/>
      <c r="N773" s="795"/>
      <c r="O773" s="795"/>
      <c r="P773" s="795"/>
      <c r="Q773" s="796"/>
      <c r="R773" s="900"/>
      <c r="S773" s="806"/>
      <c r="T773" s="806"/>
      <c r="U773" s="909"/>
      <c r="V773" s="885"/>
      <c r="W773" s="885"/>
      <c r="X773" s="885"/>
      <c r="Y773" s="885"/>
      <c r="Z773" s="947"/>
      <c r="AA773" s="874"/>
      <c r="AB773" s="875"/>
      <c r="AC773" s="945"/>
      <c r="AD773" s="410"/>
      <c r="AE773" s="410"/>
      <c r="AF773" s="410"/>
      <c r="AG773" s="410"/>
      <c r="AH773" s="410"/>
      <c r="AI773" s="410"/>
      <c r="AJ773" s="410"/>
      <c r="AK773" s="410"/>
      <c r="AP773" s="459"/>
      <c r="AQ773" s="459"/>
      <c r="AR773" s="459"/>
      <c r="AS773" s="459"/>
    </row>
    <row r="774" spans="1:45" s="445" customFormat="1" hidden="1" x14ac:dyDescent="0.3">
      <c r="A774" s="691">
        <f>A773+3</f>
        <v>42982</v>
      </c>
      <c r="B774" s="849"/>
      <c r="C774" s="849"/>
      <c r="D774" s="849"/>
      <c r="E774" s="914"/>
      <c r="F774" s="926"/>
      <c r="G774" s="927"/>
      <c r="H774" s="927"/>
      <c r="I774" s="928"/>
      <c r="J774" s="917"/>
      <c r="K774" s="788"/>
      <c r="L774" s="788"/>
      <c r="M774" s="788"/>
      <c r="N774" s="799"/>
      <c r="O774" s="799"/>
      <c r="P774" s="799"/>
      <c r="Q774" s="897"/>
      <c r="R774" s="901"/>
      <c r="S774" s="809"/>
      <c r="T774" s="809"/>
      <c r="U774" s="911"/>
      <c r="V774" s="896"/>
      <c r="W774" s="887"/>
      <c r="X774" s="887"/>
      <c r="Y774" s="896"/>
      <c r="Z774" s="948"/>
      <c r="AA774" s="949"/>
      <c r="AB774" s="950"/>
      <c r="AC774" s="951"/>
      <c r="AD774" s="939"/>
      <c r="AE774" s="693"/>
      <c r="AF774" s="693"/>
      <c r="AG774" s="693"/>
      <c r="AH774" s="693"/>
      <c r="AI774" s="693"/>
      <c r="AJ774" s="693"/>
      <c r="AK774" s="693"/>
      <c r="AL774" s="694"/>
      <c r="AM774" s="694"/>
      <c r="AN774" s="694"/>
      <c r="AO774" s="694"/>
      <c r="AP774" s="692"/>
      <c r="AQ774" s="692"/>
      <c r="AR774" s="692"/>
      <c r="AS774" s="692"/>
    </row>
    <row r="775" spans="1:45" s="445" customFormat="1" hidden="1" x14ac:dyDescent="0.3">
      <c r="A775" s="196">
        <f>A774+1</f>
        <v>42983</v>
      </c>
      <c r="B775" s="419"/>
      <c r="C775" s="419"/>
      <c r="D775" s="419"/>
      <c r="E775" s="419"/>
      <c r="F775" s="923"/>
      <c r="G775" s="860"/>
      <c r="H775" s="860"/>
      <c r="I775" s="924"/>
      <c r="J775" s="786"/>
      <c r="K775" s="786"/>
      <c r="L775" s="786"/>
      <c r="M775" s="786"/>
      <c r="N775" s="795"/>
      <c r="O775" s="795"/>
      <c r="P775" s="795"/>
      <c r="Q775" s="796"/>
      <c r="R775" s="900"/>
      <c r="S775" s="806"/>
      <c r="T775" s="806"/>
      <c r="U775" s="909"/>
      <c r="V775" s="885"/>
      <c r="W775" s="885"/>
      <c r="X775" s="885"/>
      <c r="Y775" s="885"/>
      <c r="Z775" s="947"/>
      <c r="AA775" s="874"/>
      <c r="AB775" s="875"/>
      <c r="AC775" s="945"/>
      <c r="AD775" s="410"/>
      <c r="AE775" s="410"/>
      <c r="AF775" s="410"/>
      <c r="AG775" s="410"/>
      <c r="AH775" s="410"/>
      <c r="AI775" s="410"/>
      <c r="AJ775" s="410"/>
      <c r="AK775" s="410"/>
      <c r="AP775" s="459"/>
      <c r="AQ775" s="459"/>
      <c r="AR775" s="459"/>
      <c r="AS775" s="459"/>
    </row>
    <row r="776" spans="1:45" s="445" customFormat="1" hidden="1" x14ac:dyDescent="0.3">
      <c r="A776" s="196">
        <f>A775+1</f>
        <v>42984</v>
      </c>
      <c r="B776" s="419"/>
      <c r="C776" s="419"/>
      <c r="D776" s="419"/>
      <c r="E776" s="419"/>
      <c r="F776" s="923"/>
      <c r="G776" s="860"/>
      <c r="H776" s="860"/>
      <c r="I776" s="924"/>
      <c r="J776" s="786"/>
      <c r="K776" s="786"/>
      <c r="L776" s="786"/>
      <c r="M776" s="786"/>
      <c r="N776" s="795"/>
      <c r="O776" s="795"/>
      <c r="P776" s="795"/>
      <c r="Q776" s="796"/>
      <c r="R776" s="900"/>
      <c r="S776" s="806"/>
      <c r="T776" s="806"/>
      <c r="U776" s="909"/>
      <c r="V776" s="885"/>
      <c r="W776" s="885"/>
      <c r="X776" s="885"/>
      <c r="Y776" s="885"/>
      <c r="Z776" s="947"/>
      <c r="AA776" s="874"/>
      <c r="AB776" s="875"/>
      <c r="AC776" s="945"/>
      <c r="AD776" s="410"/>
      <c r="AE776" s="410"/>
      <c r="AF776" s="410"/>
      <c r="AG776" s="410"/>
      <c r="AH776" s="410"/>
      <c r="AI776" s="410"/>
      <c r="AJ776" s="410"/>
      <c r="AK776" s="410"/>
      <c r="AP776" s="459"/>
      <c r="AQ776" s="459"/>
      <c r="AR776" s="459"/>
      <c r="AS776" s="459"/>
    </row>
    <row r="777" spans="1:45" s="445" customFormat="1" hidden="1" x14ac:dyDescent="0.3">
      <c r="A777" s="196">
        <f>A776+1</f>
        <v>42985</v>
      </c>
      <c r="B777" s="419"/>
      <c r="C777" s="419"/>
      <c r="D777" s="419"/>
      <c r="E777" s="419"/>
      <c r="F777" s="923"/>
      <c r="G777" s="860"/>
      <c r="H777" s="860"/>
      <c r="I777" s="924"/>
      <c r="J777" s="786"/>
      <c r="K777" s="786"/>
      <c r="L777" s="786"/>
      <c r="M777" s="786"/>
      <c r="N777" s="795"/>
      <c r="O777" s="795"/>
      <c r="P777" s="795"/>
      <c r="Q777" s="796"/>
      <c r="R777" s="900"/>
      <c r="S777" s="806"/>
      <c r="T777" s="806"/>
      <c r="U777" s="909"/>
      <c r="V777" s="885"/>
      <c r="W777" s="885"/>
      <c r="X777" s="885"/>
      <c r="Y777" s="885"/>
      <c r="Z777" s="947"/>
      <c r="AA777" s="874"/>
      <c r="AB777" s="875"/>
      <c r="AC777" s="945"/>
      <c r="AD777" s="410"/>
      <c r="AE777" s="410"/>
      <c r="AF777" s="410"/>
      <c r="AG777" s="410"/>
      <c r="AH777" s="410"/>
      <c r="AI777" s="410"/>
      <c r="AJ777" s="410"/>
      <c r="AK777" s="410"/>
      <c r="AP777" s="459"/>
      <c r="AQ777" s="459"/>
      <c r="AR777" s="459"/>
      <c r="AS777" s="459"/>
    </row>
    <row r="778" spans="1:45" s="445" customFormat="1" hidden="1" x14ac:dyDescent="0.3">
      <c r="A778" s="196">
        <f>A777+1</f>
        <v>42986</v>
      </c>
      <c r="B778" s="419"/>
      <c r="C778" s="419"/>
      <c r="D778" s="419"/>
      <c r="E778" s="419"/>
      <c r="F778" s="923"/>
      <c r="G778" s="860"/>
      <c r="H778" s="860"/>
      <c r="I778" s="924"/>
      <c r="J778" s="786"/>
      <c r="K778" s="786"/>
      <c r="L778" s="786"/>
      <c r="M778" s="786"/>
      <c r="N778" s="795"/>
      <c r="O778" s="795"/>
      <c r="P778" s="795"/>
      <c r="Q778" s="796"/>
      <c r="R778" s="900"/>
      <c r="S778" s="806"/>
      <c r="T778" s="806"/>
      <c r="U778" s="909"/>
      <c r="V778" s="885"/>
      <c r="W778" s="885"/>
      <c r="X778" s="885"/>
      <c r="Y778" s="885"/>
      <c r="Z778" s="947"/>
      <c r="AA778" s="874"/>
      <c r="AB778" s="875"/>
      <c r="AC778" s="945"/>
      <c r="AD778" s="410"/>
      <c r="AE778" s="410"/>
      <c r="AF778" s="410"/>
      <c r="AG778" s="410"/>
      <c r="AH778" s="410"/>
      <c r="AI778" s="410"/>
      <c r="AJ778" s="410"/>
      <c r="AK778" s="410"/>
      <c r="AP778" s="459"/>
      <c r="AQ778" s="459"/>
      <c r="AR778" s="459"/>
      <c r="AS778" s="459"/>
    </row>
    <row r="779" spans="1:45" s="445" customFormat="1" hidden="1" x14ac:dyDescent="0.3">
      <c r="A779" s="691">
        <f>A778+3</f>
        <v>42989</v>
      </c>
      <c r="B779" s="849"/>
      <c r="C779" s="849"/>
      <c r="D779" s="849"/>
      <c r="E779" s="914"/>
      <c r="F779" s="926"/>
      <c r="G779" s="927"/>
      <c r="H779" s="927"/>
      <c r="I779" s="928"/>
      <c r="J779" s="917"/>
      <c r="K779" s="788"/>
      <c r="L779" s="788"/>
      <c r="M779" s="788"/>
      <c r="N779" s="799"/>
      <c r="O779" s="799"/>
      <c r="P779" s="799"/>
      <c r="Q779" s="897"/>
      <c r="R779" s="901"/>
      <c r="S779" s="809"/>
      <c r="T779" s="809"/>
      <c r="U779" s="911"/>
      <c r="V779" s="896"/>
      <c r="W779" s="887"/>
      <c r="X779" s="887"/>
      <c r="Y779" s="896"/>
      <c r="Z779" s="948"/>
      <c r="AA779" s="949"/>
      <c r="AB779" s="950"/>
      <c r="AC779" s="951"/>
      <c r="AD779" s="939"/>
      <c r="AE779" s="693"/>
      <c r="AF779" s="693"/>
      <c r="AG779" s="693"/>
      <c r="AH779" s="693"/>
      <c r="AI779" s="693"/>
      <c r="AJ779" s="693"/>
      <c r="AK779" s="693"/>
      <c r="AL779" s="694"/>
      <c r="AM779" s="694"/>
      <c r="AN779" s="694"/>
      <c r="AO779" s="694"/>
      <c r="AP779" s="692"/>
      <c r="AQ779" s="692"/>
      <c r="AR779" s="692"/>
      <c r="AS779" s="692"/>
    </row>
    <row r="780" spans="1:45" s="445" customFormat="1" hidden="1" x14ac:dyDescent="0.3">
      <c r="A780" s="196">
        <f>A779+1</f>
        <v>42990</v>
      </c>
      <c r="B780" s="419"/>
      <c r="C780" s="419"/>
      <c r="D780" s="419"/>
      <c r="E780" s="419"/>
      <c r="F780" s="923"/>
      <c r="G780" s="860"/>
      <c r="H780" s="860"/>
      <c r="I780" s="924"/>
      <c r="J780" s="786"/>
      <c r="K780" s="786"/>
      <c r="L780" s="786"/>
      <c r="M780" s="786"/>
      <c r="N780" s="795"/>
      <c r="O780" s="795"/>
      <c r="P780" s="795"/>
      <c r="Q780" s="796"/>
      <c r="R780" s="900"/>
      <c r="S780" s="806"/>
      <c r="T780" s="806"/>
      <c r="U780" s="909"/>
      <c r="V780" s="885"/>
      <c r="W780" s="885"/>
      <c r="X780" s="885"/>
      <c r="Y780" s="885"/>
      <c r="Z780" s="947"/>
      <c r="AA780" s="874"/>
      <c r="AB780" s="875"/>
      <c r="AC780" s="945"/>
      <c r="AD780" s="410"/>
      <c r="AE780" s="410"/>
      <c r="AF780" s="410"/>
      <c r="AG780" s="410"/>
      <c r="AH780" s="410"/>
      <c r="AI780" s="410"/>
      <c r="AJ780" s="410"/>
      <c r="AK780" s="410"/>
      <c r="AP780" s="459"/>
      <c r="AQ780" s="459"/>
      <c r="AR780" s="459"/>
      <c r="AS780" s="459"/>
    </row>
    <row r="781" spans="1:45" s="445" customFormat="1" hidden="1" x14ac:dyDescent="0.3">
      <c r="A781" s="196">
        <f>A780+1</f>
        <v>42991</v>
      </c>
      <c r="B781" s="419"/>
      <c r="C781" s="419"/>
      <c r="D781" s="419"/>
      <c r="E781" s="419"/>
      <c r="F781" s="923"/>
      <c r="G781" s="860"/>
      <c r="H781" s="860"/>
      <c r="I781" s="924"/>
      <c r="J781" s="786"/>
      <c r="K781" s="786"/>
      <c r="L781" s="786"/>
      <c r="M781" s="786"/>
      <c r="N781" s="795"/>
      <c r="O781" s="795"/>
      <c r="P781" s="795"/>
      <c r="Q781" s="796"/>
      <c r="R781" s="900"/>
      <c r="S781" s="806"/>
      <c r="T781" s="806"/>
      <c r="U781" s="909"/>
      <c r="V781" s="885"/>
      <c r="W781" s="885"/>
      <c r="X781" s="885"/>
      <c r="Y781" s="885"/>
      <c r="Z781" s="947"/>
      <c r="AA781" s="874"/>
      <c r="AB781" s="875"/>
      <c r="AC781" s="945"/>
      <c r="AD781" s="410"/>
      <c r="AE781" s="410"/>
      <c r="AF781" s="410"/>
      <c r="AG781" s="410"/>
      <c r="AH781" s="410"/>
      <c r="AI781" s="410"/>
      <c r="AJ781" s="410"/>
      <c r="AK781" s="410"/>
      <c r="AP781" s="459"/>
      <c r="AQ781" s="459"/>
      <c r="AR781" s="459"/>
      <c r="AS781" s="459"/>
    </row>
    <row r="782" spans="1:45" s="445" customFormat="1" hidden="1" x14ac:dyDescent="0.3">
      <c r="A782" s="196">
        <f>A781+1</f>
        <v>42992</v>
      </c>
      <c r="B782" s="419"/>
      <c r="C782" s="419"/>
      <c r="D782" s="419"/>
      <c r="E782" s="419"/>
      <c r="F782" s="923"/>
      <c r="G782" s="860"/>
      <c r="H782" s="860"/>
      <c r="I782" s="924"/>
      <c r="J782" s="786"/>
      <c r="K782" s="786"/>
      <c r="L782" s="786"/>
      <c r="M782" s="786"/>
      <c r="N782" s="795"/>
      <c r="O782" s="795"/>
      <c r="P782" s="795"/>
      <c r="Q782" s="796"/>
      <c r="R782" s="900"/>
      <c r="S782" s="806"/>
      <c r="T782" s="806"/>
      <c r="U782" s="909"/>
      <c r="V782" s="885"/>
      <c r="W782" s="885"/>
      <c r="X782" s="885"/>
      <c r="Y782" s="885"/>
      <c r="Z782" s="947"/>
      <c r="AA782" s="874"/>
      <c r="AB782" s="875"/>
      <c r="AC782" s="945"/>
      <c r="AD782" s="410"/>
      <c r="AE782" s="410"/>
      <c r="AF782" s="410"/>
      <c r="AG782" s="410"/>
      <c r="AH782" s="410"/>
      <c r="AI782" s="410"/>
      <c r="AJ782" s="410"/>
      <c r="AK782" s="410"/>
      <c r="AP782" s="459"/>
      <c r="AQ782" s="459"/>
      <c r="AR782" s="459"/>
      <c r="AS782" s="459"/>
    </row>
    <row r="783" spans="1:45" s="445" customFormat="1" hidden="1" x14ac:dyDescent="0.3">
      <c r="A783" s="196">
        <f>A782+1</f>
        <v>42993</v>
      </c>
      <c r="B783" s="419"/>
      <c r="C783" s="419"/>
      <c r="D783" s="419"/>
      <c r="E783" s="419"/>
      <c r="F783" s="923"/>
      <c r="G783" s="860"/>
      <c r="H783" s="860"/>
      <c r="I783" s="924"/>
      <c r="J783" s="786"/>
      <c r="K783" s="786"/>
      <c r="L783" s="786"/>
      <c r="M783" s="786"/>
      <c r="N783" s="795"/>
      <c r="O783" s="795"/>
      <c r="P783" s="795"/>
      <c r="Q783" s="796"/>
      <c r="R783" s="900"/>
      <c r="S783" s="806"/>
      <c r="T783" s="806"/>
      <c r="U783" s="909"/>
      <c r="V783" s="885"/>
      <c r="W783" s="885"/>
      <c r="X783" s="885"/>
      <c r="Y783" s="885"/>
      <c r="Z783" s="947"/>
      <c r="AA783" s="874"/>
      <c r="AB783" s="875"/>
      <c r="AC783" s="945"/>
      <c r="AD783" s="410"/>
      <c r="AE783" s="410"/>
      <c r="AF783" s="410"/>
      <c r="AG783" s="410"/>
      <c r="AH783" s="410"/>
      <c r="AI783" s="410"/>
      <c r="AJ783" s="410"/>
      <c r="AK783" s="410"/>
      <c r="AP783" s="459"/>
      <c r="AQ783" s="459"/>
      <c r="AR783" s="459"/>
      <c r="AS783" s="459"/>
    </row>
    <row r="784" spans="1:45" s="445" customFormat="1" hidden="1" x14ac:dyDescent="0.3">
      <c r="A784" s="691">
        <f>A783+3</f>
        <v>42996</v>
      </c>
      <c r="B784" s="849"/>
      <c r="C784" s="849"/>
      <c r="D784" s="849"/>
      <c r="E784" s="914"/>
      <c r="F784" s="926"/>
      <c r="G784" s="927"/>
      <c r="H784" s="927"/>
      <c r="I784" s="928"/>
      <c r="J784" s="917"/>
      <c r="K784" s="788"/>
      <c r="L784" s="788"/>
      <c r="M784" s="788"/>
      <c r="N784" s="799"/>
      <c r="O784" s="799"/>
      <c r="P784" s="799"/>
      <c r="Q784" s="897"/>
      <c r="R784" s="901"/>
      <c r="S784" s="809"/>
      <c r="T784" s="809"/>
      <c r="U784" s="911"/>
      <c r="V784" s="896"/>
      <c r="W784" s="887"/>
      <c r="X784" s="887"/>
      <c r="Y784" s="896"/>
      <c r="Z784" s="948"/>
      <c r="AA784" s="949"/>
      <c r="AB784" s="950"/>
      <c r="AC784" s="951"/>
      <c r="AD784" s="939"/>
      <c r="AE784" s="693"/>
      <c r="AF784" s="693"/>
      <c r="AG784" s="693"/>
      <c r="AH784" s="693"/>
      <c r="AI784" s="693"/>
      <c r="AJ784" s="693"/>
      <c r="AK784" s="693"/>
      <c r="AL784" s="694"/>
      <c r="AM784" s="694"/>
      <c r="AN784" s="694"/>
      <c r="AO784" s="694"/>
      <c r="AP784" s="692"/>
      <c r="AQ784" s="692"/>
      <c r="AR784" s="692"/>
      <c r="AS784" s="692"/>
    </row>
    <row r="785" spans="1:45" s="445" customFormat="1" hidden="1" x14ac:dyDescent="0.3">
      <c r="A785" s="196">
        <f>A784+1</f>
        <v>42997</v>
      </c>
      <c r="B785" s="419"/>
      <c r="C785" s="419"/>
      <c r="D785" s="419"/>
      <c r="E785" s="419"/>
      <c r="F785" s="923"/>
      <c r="G785" s="860"/>
      <c r="H785" s="860"/>
      <c r="I785" s="924"/>
      <c r="J785" s="786"/>
      <c r="K785" s="786"/>
      <c r="L785" s="786"/>
      <c r="M785" s="786"/>
      <c r="N785" s="795"/>
      <c r="O785" s="795"/>
      <c r="P785" s="795"/>
      <c r="Q785" s="796"/>
      <c r="R785" s="900"/>
      <c r="S785" s="806"/>
      <c r="T785" s="806"/>
      <c r="U785" s="909"/>
      <c r="V785" s="885"/>
      <c r="W785" s="885"/>
      <c r="X785" s="885"/>
      <c r="Y785" s="885"/>
      <c r="Z785" s="947"/>
      <c r="AA785" s="874"/>
      <c r="AB785" s="875"/>
      <c r="AC785" s="945"/>
      <c r="AD785" s="410"/>
      <c r="AE785" s="410"/>
      <c r="AF785" s="410"/>
      <c r="AG785" s="410"/>
      <c r="AH785" s="410"/>
      <c r="AI785" s="410"/>
      <c r="AJ785" s="410"/>
      <c r="AK785" s="410"/>
      <c r="AP785" s="459"/>
      <c r="AQ785" s="459"/>
      <c r="AR785" s="459"/>
      <c r="AS785" s="459"/>
    </row>
    <row r="786" spans="1:45" s="445" customFormat="1" hidden="1" x14ac:dyDescent="0.3">
      <c r="A786" s="196">
        <f>A785+1</f>
        <v>42998</v>
      </c>
      <c r="B786" s="419"/>
      <c r="C786" s="419"/>
      <c r="D786" s="419"/>
      <c r="E786" s="419"/>
      <c r="F786" s="923"/>
      <c r="G786" s="860"/>
      <c r="H786" s="860"/>
      <c r="I786" s="924"/>
      <c r="J786" s="786"/>
      <c r="K786" s="786"/>
      <c r="L786" s="786"/>
      <c r="M786" s="786"/>
      <c r="N786" s="795"/>
      <c r="O786" s="795"/>
      <c r="P786" s="795"/>
      <c r="Q786" s="796"/>
      <c r="R786" s="900"/>
      <c r="S786" s="806"/>
      <c r="T786" s="806"/>
      <c r="U786" s="909"/>
      <c r="V786" s="885"/>
      <c r="W786" s="885"/>
      <c r="X786" s="885"/>
      <c r="Y786" s="885"/>
      <c r="Z786" s="947"/>
      <c r="AA786" s="874"/>
      <c r="AB786" s="875"/>
      <c r="AC786" s="945"/>
      <c r="AD786" s="410"/>
      <c r="AE786" s="410"/>
      <c r="AF786" s="410"/>
      <c r="AG786" s="410"/>
      <c r="AH786" s="410"/>
      <c r="AI786" s="410"/>
      <c r="AJ786" s="410"/>
      <c r="AK786" s="410"/>
      <c r="AP786" s="459"/>
      <c r="AQ786" s="459"/>
      <c r="AR786" s="459"/>
      <c r="AS786" s="459"/>
    </row>
    <row r="787" spans="1:45" s="445" customFormat="1" hidden="1" x14ac:dyDescent="0.3">
      <c r="A787" s="196">
        <f>A786+1</f>
        <v>42999</v>
      </c>
      <c r="B787" s="419"/>
      <c r="C787" s="419"/>
      <c r="D787" s="419"/>
      <c r="E787" s="419"/>
      <c r="F787" s="923"/>
      <c r="G787" s="860"/>
      <c r="H787" s="860"/>
      <c r="I787" s="924"/>
      <c r="J787" s="786"/>
      <c r="K787" s="786"/>
      <c r="L787" s="786"/>
      <c r="M787" s="786"/>
      <c r="N787" s="795"/>
      <c r="O787" s="795"/>
      <c r="P787" s="795"/>
      <c r="Q787" s="796"/>
      <c r="R787" s="900"/>
      <c r="S787" s="806"/>
      <c r="T787" s="806"/>
      <c r="U787" s="909"/>
      <c r="V787" s="885"/>
      <c r="W787" s="885"/>
      <c r="X787" s="885"/>
      <c r="Y787" s="885"/>
      <c r="Z787" s="947"/>
      <c r="AA787" s="874"/>
      <c r="AB787" s="875"/>
      <c r="AC787" s="945"/>
      <c r="AD787" s="410"/>
      <c r="AE787" s="410"/>
      <c r="AF787" s="410"/>
      <c r="AG787" s="410"/>
      <c r="AH787" s="410"/>
      <c r="AI787" s="410"/>
      <c r="AJ787" s="410"/>
      <c r="AK787" s="410"/>
      <c r="AP787" s="459"/>
      <c r="AQ787" s="459"/>
      <c r="AR787" s="459"/>
      <c r="AS787" s="459"/>
    </row>
    <row r="788" spans="1:45" s="445" customFormat="1" hidden="1" x14ac:dyDescent="0.3">
      <c r="A788" s="196">
        <f>A787+1</f>
        <v>43000</v>
      </c>
      <c r="B788" s="419"/>
      <c r="C788" s="419"/>
      <c r="D788" s="419"/>
      <c r="E788" s="419"/>
      <c r="F788" s="923"/>
      <c r="G788" s="860"/>
      <c r="H788" s="860"/>
      <c r="I788" s="924"/>
      <c r="J788" s="786"/>
      <c r="K788" s="786"/>
      <c r="L788" s="786"/>
      <c r="M788" s="786"/>
      <c r="N788" s="795"/>
      <c r="O788" s="795"/>
      <c r="P788" s="795"/>
      <c r="Q788" s="796"/>
      <c r="R788" s="900"/>
      <c r="S788" s="806"/>
      <c r="T788" s="806"/>
      <c r="U788" s="909"/>
      <c r="V788" s="885"/>
      <c r="W788" s="885"/>
      <c r="X788" s="885"/>
      <c r="Y788" s="885"/>
      <c r="Z788" s="947"/>
      <c r="AA788" s="874"/>
      <c r="AB788" s="875"/>
      <c r="AC788" s="945"/>
      <c r="AD788" s="410"/>
      <c r="AE788" s="410"/>
      <c r="AF788" s="410"/>
      <c r="AG788" s="410"/>
      <c r="AH788" s="410"/>
      <c r="AI788" s="410"/>
      <c r="AJ788" s="410"/>
      <c r="AK788" s="410"/>
      <c r="AP788" s="459"/>
      <c r="AQ788" s="459"/>
      <c r="AR788" s="459"/>
      <c r="AS788" s="459"/>
    </row>
    <row r="789" spans="1:45" s="445" customFormat="1" hidden="1" x14ac:dyDescent="0.3">
      <c r="A789" s="691">
        <f>A788+3</f>
        <v>43003</v>
      </c>
      <c r="B789" s="849"/>
      <c r="C789" s="849"/>
      <c r="D789" s="849"/>
      <c r="E789" s="914"/>
      <c r="F789" s="926"/>
      <c r="G789" s="927"/>
      <c r="H789" s="927"/>
      <c r="I789" s="928"/>
      <c r="J789" s="917"/>
      <c r="K789" s="788"/>
      <c r="L789" s="788"/>
      <c r="M789" s="788"/>
      <c r="N789" s="799"/>
      <c r="O789" s="799"/>
      <c r="P789" s="799"/>
      <c r="Q789" s="897"/>
      <c r="R789" s="901"/>
      <c r="S789" s="809"/>
      <c r="T789" s="809"/>
      <c r="U789" s="911"/>
      <c r="V789" s="896"/>
      <c r="W789" s="887"/>
      <c r="X789" s="887"/>
      <c r="Y789" s="896"/>
      <c r="Z789" s="948"/>
      <c r="AA789" s="949"/>
      <c r="AB789" s="950"/>
      <c r="AC789" s="951"/>
      <c r="AD789" s="939"/>
      <c r="AE789" s="693"/>
      <c r="AF789" s="693"/>
      <c r="AG789" s="693"/>
      <c r="AH789" s="693"/>
      <c r="AI789" s="693"/>
      <c r="AJ789" s="693"/>
      <c r="AK789" s="693"/>
      <c r="AL789" s="694"/>
      <c r="AM789" s="694"/>
      <c r="AN789" s="694"/>
      <c r="AO789" s="694"/>
      <c r="AP789" s="692"/>
      <c r="AQ789" s="692"/>
      <c r="AR789" s="692"/>
      <c r="AS789" s="692"/>
    </row>
    <row r="790" spans="1:45" s="445" customFormat="1" hidden="1" x14ac:dyDescent="0.3">
      <c r="A790" s="196">
        <f>A789+1</f>
        <v>43004</v>
      </c>
      <c r="B790" s="419"/>
      <c r="C790" s="419"/>
      <c r="D790" s="419"/>
      <c r="E790" s="419"/>
      <c r="F790" s="923"/>
      <c r="G790" s="860"/>
      <c r="H790" s="860"/>
      <c r="I790" s="924"/>
      <c r="J790" s="786"/>
      <c r="K790" s="786"/>
      <c r="L790" s="786"/>
      <c r="M790" s="786"/>
      <c r="N790" s="795"/>
      <c r="O790" s="795"/>
      <c r="P790" s="795"/>
      <c r="Q790" s="796"/>
      <c r="R790" s="900"/>
      <c r="S790" s="806"/>
      <c r="T790" s="806"/>
      <c r="U790" s="909"/>
      <c r="V790" s="885"/>
      <c r="W790" s="885"/>
      <c r="X790" s="885"/>
      <c r="Y790" s="885"/>
      <c r="Z790" s="947"/>
      <c r="AA790" s="874"/>
      <c r="AB790" s="875"/>
      <c r="AC790" s="945"/>
      <c r="AD790" s="410"/>
      <c r="AE790" s="410"/>
      <c r="AF790" s="410"/>
      <c r="AG790" s="410"/>
      <c r="AH790" s="410"/>
      <c r="AI790" s="410"/>
      <c r="AJ790" s="410"/>
      <c r="AK790" s="410"/>
      <c r="AP790" s="459"/>
      <c r="AQ790" s="459"/>
      <c r="AR790" s="459"/>
      <c r="AS790" s="459"/>
    </row>
    <row r="791" spans="1:45" s="445" customFormat="1" hidden="1" x14ac:dyDescent="0.3">
      <c r="A791" s="196">
        <f>A790+1</f>
        <v>43005</v>
      </c>
      <c r="B791" s="419"/>
      <c r="C791" s="419"/>
      <c r="D791" s="419"/>
      <c r="E791" s="419"/>
      <c r="F791" s="923"/>
      <c r="G791" s="860"/>
      <c r="H791" s="860"/>
      <c r="I791" s="924"/>
      <c r="J791" s="786"/>
      <c r="K791" s="786"/>
      <c r="L791" s="786"/>
      <c r="M791" s="786"/>
      <c r="N791" s="795"/>
      <c r="O791" s="795"/>
      <c r="P791" s="795"/>
      <c r="Q791" s="796"/>
      <c r="R791" s="900"/>
      <c r="S791" s="806"/>
      <c r="T791" s="806"/>
      <c r="U791" s="909"/>
      <c r="V791" s="885"/>
      <c r="W791" s="885"/>
      <c r="X791" s="885"/>
      <c r="Y791" s="885"/>
      <c r="Z791" s="947"/>
      <c r="AA791" s="874"/>
      <c r="AB791" s="875"/>
      <c r="AC791" s="945"/>
      <c r="AD791" s="410"/>
      <c r="AE791" s="410"/>
      <c r="AF791" s="410"/>
      <c r="AG791" s="410"/>
      <c r="AH791" s="410"/>
      <c r="AI791" s="410"/>
      <c r="AJ791" s="410"/>
      <c r="AK791" s="410"/>
      <c r="AP791" s="459"/>
      <c r="AQ791" s="459"/>
      <c r="AR791" s="459"/>
      <c r="AS791" s="459"/>
    </row>
    <row r="792" spans="1:45" s="445" customFormat="1" hidden="1" x14ac:dyDescent="0.3">
      <c r="A792" s="196">
        <f>A791+1</f>
        <v>43006</v>
      </c>
      <c r="B792" s="419"/>
      <c r="C792" s="419"/>
      <c r="D792" s="419"/>
      <c r="E792" s="419"/>
      <c r="F792" s="923"/>
      <c r="G792" s="860"/>
      <c r="H792" s="860"/>
      <c r="I792" s="924"/>
      <c r="J792" s="786"/>
      <c r="K792" s="786"/>
      <c r="L792" s="786"/>
      <c r="M792" s="786"/>
      <c r="N792" s="795"/>
      <c r="O792" s="795"/>
      <c r="P792" s="795"/>
      <c r="Q792" s="796"/>
      <c r="R792" s="900"/>
      <c r="S792" s="806"/>
      <c r="T792" s="806"/>
      <c r="U792" s="909"/>
      <c r="V792" s="885"/>
      <c r="W792" s="885"/>
      <c r="X792" s="885"/>
      <c r="Y792" s="885"/>
      <c r="Z792" s="947"/>
      <c r="AA792" s="874"/>
      <c r="AB792" s="875"/>
      <c r="AC792" s="945"/>
      <c r="AD792" s="410"/>
      <c r="AE792" s="410"/>
      <c r="AF792" s="410"/>
      <c r="AG792" s="410"/>
      <c r="AH792" s="410"/>
      <c r="AI792" s="410"/>
      <c r="AJ792" s="410"/>
      <c r="AK792" s="410"/>
      <c r="AP792" s="459"/>
      <c r="AQ792" s="459"/>
      <c r="AR792" s="459"/>
      <c r="AS792" s="459"/>
    </row>
    <row r="793" spans="1:45" s="445" customFormat="1" ht="13.5" hidden="1" thickBot="1" x14ac:dyDescent="0.35">
      <c r="A793" s="196">
        <f>A792+1</f>
        <v>43007</v>
      </c>
      <c r="B793" s="419"/>
      <c r="C793" s="419"/>
      <c r="D793" s="419"/>
      <c r="E793" s="419"/>
      <c r="F793" s="923"/>
      <c r="G793" s="860"/>
      <c r="H793" s="860"/>
      <c r="I793" s="924"/>
      <c r="J793" s="786"/>
      <c r="K793" s="786"/>
      <c r="L793" s="786"/>
      <c r="M793" s="786"/>
      <c r="N793" s="795"/>
      <c r="O793" s="795"/>
      <c r="P793" s="795"/>
      <c r="Q793" s="796"/>
      <c r="R793" s="216"/>
      <c r="S793" s="806"/>
      <c r="T793" s="806"/>
      <c r="U793" s="909"/>
      <c r="V793" s="885"/>
      <c r="W793" s="885"/>
      <c r="X793" s="885"/>
      <c r="Y793" s="885"/>
      <c r="Z793" s="947"/>
      <c r="AA793" s="874"/>
      <c r="AB793" s="875"/>
      <c r="AC793" s="945"/>
      <c r="AD793" s="410"/>
      <c r="AE793" s="410"/>
      <c r="AF793" s="410"/>
      <c r="AG793" s="410"/>
      <c r="AH793" s="410"/>
      <c r="AI793" s="410"/>
      <c r="AJ793" s="410"/>
      <c r="AK793" s="410"/>
      <c r="AP793" s="459"/>
      <c r="AQ793" s="459"/>
      <c r="AR793" s="459"/>
      <c r="AS793" s="459"/>
    </row>
    <row r="794" spans="1:45" s="445" customFormat="1" x14ac:dyDescent="0.3">
      <c r="A794" s="527" t="s">
        <v>256</v>
      </c>
      <c r="B794" s="850">
        <f t="shared" ref="B794:AS794" si="97">COUNT(B729:B793)</f>
        <v>0</v>
      </c>
      <c r="C794" s="850">
        <f t="shared" si="97"/>
        <v>0</v>
      </c>
      <c r="D794" s="850">
        <f t="shared" si="97"/>
        <v>0</v>
      </c>
      <c r="E794" s="915">
        <f t="shared" si="97"/>
        <v>0</v>
      </c>
      <c r="F794" s="929">
        <f t="shared" si="97"/>
        <v>0</v>
      </c>
      <c r="G794" s="858">
        <f t="shared" si="97"/>
        <v>0</v>
      </c>
      <c r="H794" s="858">
        <f t="shared" si="97"/>
        <v>0</v>
      </c>
      <c r="I794" s="930">
        <f t="shared" si="97"/>
        <v>0</v>
      </c>
      <c r="J794" s="918">
        <f t="shared" si="97"/>
        <v>0</v>
      </c>
      <c r="K794" s="789">
        <f t="shared" si="97"/>
        <v>0</v>
      </c>
      <c r="L794" s="789">
        <f t="shared" si="97"/>
        <v>0</v>
      </c>
      <c r="M794" s="789">
        <f t="shared" si="97"/>
        <v>0</v>
      </c>
      <c r="N794" s="801">
        <f t="shared" si="97"/>
        <v>0</v>
      </c>
      <c r="O794" s="801">
        <f t="shared" si="97"/>
        <v>0</v>
      </c>
      <c r="P794" s="801">
        <f t="shared" si="97"/>
        <v>0</v>
      </c>
      <c r="Q794" s="898">
        <f t="shared" si="97"/>
        <v>0</v>
      </c>
      <c r="R794" s="902">
        <f t="shared" si="97"/>
        <v>0</v>
      </c>
      <c r="S794" s="811">
        <f t="shared" si="97"/>
        <v>0</v>
      </c>
      <c r="T794" s="811">
        <f t="shared" si="97"/>
        <v>0</v>
      </c>
      <c r="U794" s="912">
        <f t="shared" si="97"/>
        <v>0</v>
      </c>
      <c r="V794" s="904">
        <f t="shared" si="97"/>
        <v>0</v>
      </c>
      <c r="W794" s="888">
        <f t="shared" si="97"/>
        <v>0</v>
      </c>
      <c r="X794" s="888">
        <f t="shared" si="97"/>
        <v>0</v>
      </c>
      <c r="Y794" s="933">
        <f t="shared" si="97"/>
        <v>0</v>
      </c>
      <c r="Z794" s="929">
        <f t="shared" si="97"/>
        <v>0</v>
      </c>
      <c r="AA794" s="858">
        <f t="shared" si="97"/>
        <v>0</v>
      </c>
      <c r="AB794" s="869">
        <f t="shared" si="97"/>
        <v>0</v>
      </c>
      <c r="AC794" s="952">
        <f t="shared" si="97"/>
        <v>0</v>
      </c>
      <c r="AD794" s="936">
        <f t="shared" si="97"/>
        <v>0</v>
      </c>
      <c r="AE794" s="516">
        <f t="shared" si="97"/>
        <v>0</v>
      </c>
      <c r="AF794" s="516">
        <f t="shared" si="97"/>
        <v>0</v>
      </c>
      <c r="AG794" s="516">
        <f t="shared" si="97"/>
        <v>0</v>
      </c>
      <c r="AH794" s="516">
        <f t="shared" si="97"/>
        <v>0</v>
      </c>
      <c r="AI794" s="516">
        <f t="shared" si="97"/>
        <v>0</v>
      </c>
      <c r="AJ794" s="516">
        <f t="shared" si="97"/>
        <v>0</v>
      </c>
      <c r="AK794" s="516">
        <f t="shared" si="97"/>
        <v>0</v>
      </c>
      <c r="AL794" s="516">
        <f t="shared" si="97"/>
        <v>0</v>
      </c>
      <c r="AM794" s="516">
        <f t="shared" si="97"/>
        <v>0</v>
      </c>
      <c r="AN794" s="516">
        <f t="shared" si="97"/>
        <v>0</v>
      </c>
      <c r="AO794" s="516">
        <f t="shared" si="97"/>
        <v>0</v>
      </c>
      <c r="AP794" s="516">
        <f t="shared" si="97"/>
        <v>0</v>
      </c>
      <c r="AQ794" s="516">
        <f t="shared" si="97"/>
        <v>0</v>
      </c>
      <c r="AR794" s="516">
        <f t="shared" si="97"/>
        <v>0</v>
      </c>
      <c r="AS794" s="516">
        <f t="shared" si="97"/>
        <v>0</v>
      </c>
    </row>
    <row r="795" spans="1:45" s="445" customFormat="1" ht="13.5" thickBot="1" x14ac:dyDescent="0.35">
      <c r="A795" s="527" t="s">
        <v>92</v>
      </c>
      <c r="B795" s="851">
        <f t="shared" ref="B795:AS795" si="98">SUM(B729:B793)</f>
        <v>0</v>
      </c>
      <c r="C795" s="851">
        <f t="shared" si="98"/>
        <v>0</v>
      </c>
      <c r="D795" s="851">
        <f t="shared" si="98"/>
        <v>0</v>
      </c>
      <c r="E795" s="916">
        <f t="shared" si="98"/>
        <v>0</v>
      </c>
      <c r="F795" s="931">
        <f t="shared" si="98"/>
        <v>0</v>
      </c>
      <c r="G795" s="859">
        <f t="shared" si="98"/>
        <v>0</v>
      </c>
      <c r="H795" s="859">
        <f t="shared" si="98"/>
        <v>0</v>
      </c>
      <c r="I795" s="932">
        <f t="shared" si="98"/>
        <v>0</v>
      </c>
      <c r="J795" s="919">
        <f t="shared" si="98"/>
        <v>0</v>
      </c>
      <c r="K795" s="790">
        <f t="shared" si="98"/>
        <v>0</v>
      </c>
      <c r="L795" s="790">
        <f t="shared" si="98"/>
        <v>0</v>
      </c>
      <c r="M795" s="790">
        <f t="shared" si="98"/>
        <v>0</v>
      </c>
      <c r="N795" s="802">
        <f t="shared" si="98"/>
        <v>0</v>
      </c>
      <c r="O795" s="802">
        <f t="shared" si="98"/>
        <v>0</v>
      </c>
      <c r="P795" s="802">
        <f t="shared" si="98"/>
        <v>0</v>
      </c>
      <c r="Q795" s="899">
        <f t="shared" si="98"/>
        <v>0</v>
      </c>
      <c r="R795" s="903">
        <f t="shared" si="98"/>
        <v>0</v>
      </c>
      <c r="S795" s="812">
        <f t="shared" si="98"/>
        <v>0</v>
      </c>
      <c r="T795" s="812">
        <f t="shared" si="98"/>
        <v>0</v>
      </c>
      <c r="U795" s="913">
        <f t="shared" si="98"/>
        <v>0</v>
      </c>
      <c r="V795" s="905">
        <f t="shared" si="98"/>
        <v>0</v>
      </c>
      <c r="W795" s="889">
        <f t="shared" si="98"/>
        <v>0</v>
      </c>
      <c r="X795" s="889">
        <f t="shared" si="98"/>
        <v>0</v>
      </c>
      <c r="Y795" s="934">
        <f t="shared" si="98"/>
        <v>0</v>
      </c>
      <c r="Z795" s="931">
        <f t="shared" si="98"/>
        <v>0</v>
      </c>
      <c r="AA795" s="859">
        <f t="shared" si="98"/>
        <v>0</v>
      </c>
      <c r="AB795" s="870">
        <f t="shared" si="98"/>
        <v>0</v>
      </c>
      <c r="AC795" s="953">
        <f t="shared" si="98"/>
        <v>0</v>
      </c>
      <c r="AD795" s="937">
        <f t="shared" si="98"/>
        <v>0</v>
      </c>
      <c r="AE795" s="543">
        <f t="shared" si="98"/>
        <v>0</v>
      </c>
      <c r="AF795" s="543">
        <f t="shared" si="98"/>
        <v>0</v>
      </c>
      <c r="AG795" s="543">
        <f t="shared" si="98"/>
        <v>0</v>
      </c>
      <c r="AH795" s="543">
        <f t="shared" si="98"/>
        <v>0</v>
      </c>
      <c r="AI795" s="543">
        <f t="shared" si="98"/>
        <v>0</v>
      </c>
      <c r="AJ795" s="543">
        <f t="shared" si="98"/>
        <v>0</v>
      </c>
      <c r="AK795" s="543">
        <f t="shared" si="98"/>
        <v>0</v>
      </c>
      <c r="AL795" s="543">
        <f t="shared" si="98"/>
        <v>0</v>
      </c>
      <c r="AM795" s="543">
        <f t="shared" si="98"/>
        <v>0</v>
      </c>
      <c r="AN795" s="543">
        <f t="shared" si="98"/>
        <v>0</v>
      </c>
      <c r="AO795" s="543">
        <f t="shared" si="98"/>
        <v>0</v>
      </c>
      <c r="AP795" s="543">
        <f t="shared" si="98"/>
        <v>0</v>
      </c>
      <c r="AQ795" s="543">
        <f t="shared" si="98"/>
        <v>0</v>
      </c>
      <c r="AR795" s="543">
        <f t="shared" si="98"/>
        <v>0</v>
      </c>
      <c r="AS795" s="543">
        <f t="shared" si="98"/>
        <v>0</v>
      </c>
    </row>
    <row r="796" spans="1:45" s="445" customFormat="1" x14ac:dyDescent="0.3">
      <c r="A796" s="197" t="s">
        <v>99</v>
      </c>
      <c r="B796" s="855">
        <f t="shared" ref="B796:AS796" si="99">B726+B794</f>
        <v>2</v>
      </c>
      <c r="C796" s="855">
        <f t="shared" si="99"/>
        <v>5</v>
      </c>
      <c r="D796" s="855">
        <f t="shared" si="99"/>
        <v>0</v>
      </c>
      <c r="E796" s="852">
        <f t="shared" si="99"/>
        <v>2</v>
      </c>
      <c r="F796" s="861">
        <f t="shared" si="99"/>
        <v>0</v>
      </c>
      <c r="G796" s="861">
        <f t="shared" si="99"/>
        <v>0</v>
      </c>
      <c r="H796" s="861">
        <f t="shared" si="99"/>
        <v>2</v>
      </c>
      <c r="I796" s="861">
        <f t="shared" si="99"/>
        <v>0</v>
      </c>
      <c r="J796" s="920">
        <f t="shared" si="99"/>
        <v>6</v>
      </c>
      <c r="K796" s="793">
        <f t="shared" si="99"/>
        <v>1</v>
      </c>
      <c r="L796" s="793">
        <f t="shared" si="99"/>
        <v>0</v>
      </c>
      <c r="M796" s="793">
        <f t="shared" si="99"/>
        <v>1</v>
      </c>
      <c r="N796" s="663">
        <f t="shared" si="99"/>
        <v>2</v>
      </c>
      <c r="O796" s="663">
        <f t="shared" si="99"/>
        <v>0</v>
      </c>
      <c r="P796" s="663">
        <f t="shared" si="99"/>
        <v>1</v>
      </c>
      <c r="Q796" s="199">
        <f t="shared" si="99"/>
        <v>6</v>
      </c>
      <c r="R796" s="815">
        <f t="shared" si="99"/>
        <v>1</v>
      </c>
      <c r="S796" s="815">
        <f t="shared" si="99"/>
        <v>0</v>
      </c>
      <c r="T796" s="815">
        <f t="shared" si="99"/>
        <v>0</v>
      </c>
      <c r="U796" s="815">
        <f t="shared" si="99"/>
        <v>1</v>
      </c>
      <c r="V796" s="906">
        <f t="shared" si="99"/>
        <v>1</v>
      </c>
      <c r="W796" s="893">
        <f t="shared" si="99"/>
        <v>4</v>
      </c>
      <c r="X796" s="893">
        <f t="shared" si="99"/>
        <v>8</v>
      </c>
      <c r="Y796" s="890">
        <f t="shared" si="99"/>
        <v>6</v>
      </c>
      <c r="Z796" s="861">
        <f t="shared" si="99"/>
        <v>0</v>
      </c>
      <c r="AA796" s="861">
        <f t="shared" si="99"/>
        <v>0</v>
      </c>
      <c r="AB796" s="876">
        <f t="shared" si="99"/>
        <v>0</v>
      </c>
      <c r="AC796" s="954">
        <f t="shared" si="99"/>
        <v>0</v>
      </c>
      <c r="AD796" s="940">
        <f t="shared" si="99"/>
        <v>0</v>
      </c>
      <c r="AE796" s="663">
        <f t="shared" si="99"/>
        <v>0</v>
      </c>
      <c r="AF796" s="663">
        <f t="shared" si="99"/>
        <v>0</v>
      </c>
      <c r="AG796" s="663">
        <f t="shared" si="99"/>
        <v>0</v>
      </c>
      <c r="AH796" s="663">
        <f t="shared" si="99"/>
        <v>0</v>
      </c>
      <c r="AI796" s="663">
        <f t="shared" si="99"/>
        <v>0</v>
      </c>
      <c r="AJ796" s="663">
        <f t="shared" si="99"/>
        <v>0</v>
      </c>
      <c r="AK796" s="663">
        <f t="shared" si="99"/>
        <v>0</v>
      </c>
      <c r="AL796" s="663">
        <f t="shared" si="99"/>
        <v>0</v>
      </c>
      <c r="AM796" s="663">
        <f t="shared" si="99"/>
        <v>0</v>
      </c>
      <c r="AN796" s="663">
        <f t="shared" si="99"/>
        <v>0</v>
      </c>
      <c r="AO796" s="663">
        <f t="shared" si="99"/>
        <v>0</v>
      </c>
      <c r="AP796" s="663">
        <f t="shared" si="99"/>
        <v>0</v>
      </c>
      <c r="AQ796" s="663">
        <f t="shared" si="99"/>
        <v>0</v>
      </c>
      <c r="AR796" s="663">
        <f t="shared" si="99"/>
        <v>0</v>
      </c>
      <c r="AS796" s="663">
        <f t="shared" si="99"/>
        <v>0</v>
      </c>
    </row>
    <row r="797" spans="1:45" s="445" customFormat="1" ht="13.5" thickBot="1" x14ac:dyDescent="0.35">
      <c r="A797" s="197" t="s">
        <v>100</v>
      </c>
      <c r="B797" s="856">
        <f t="shared" ref="B797:AS797" si="100">B727+B795</f>
        <v>16</v>
      </c>
      <c r="C797" s="856">
        <f t="shared" si="100"/>
        <v>22</v>
      </c>
      <c r="D797" s="856">
        <f t="shared" si="100"/>
        <v>0</v>
      </c>
      <c r="E797" s="853">
        <f t="shared" si="100"/>
        <v>16</v>
      </c>
      <c r="F797" s="862">
        <f t="shared" si="100"/>
        <v>0</v>
      </c>
      <c r="G797" s="862">
        <f t="shared" si="100"/>
        <v>0</v>
      </c>
      <c r="H797" s="862">
        <f t="shared" si="100"/>
        <v>1.25</v>
      </c>
      <c r="I797" s="862">
        <f t="shared" si="100"/>
        <v>0</v>
      </c>
      <c r="J797" s="921">
        <f t="shared" si="100"/>
        <v>48</v>
      </c>
      <c r="K797" s="794">
        <f t="shared" si="100"/>
        <v>2</v>
      </c>
      <c r="L797" s="794">
        <f t="shared" si="100"/>
        <v>0</v>
      </c>
      <c r="M797" s="794">
        <f t="shared" si="100"/>
        <v>8</v>
      </c>
      <c r="N797" s="664">
        <f t="shared" si="100"/>
        <v>16</v>
      </c>
      <c r="O797" s="664">
        <f t="shared" si="100"/>
        <v>0</v>
      </c>
      <c r="P797" s="664">
        <f t="shared" si="100"/>
        <v>0.75</v>
      </c>
      <c r="Q797" s="214">
        <f t="shared" si="100"/>
        <v>48</v>
      </c>
      <c r="R797" s="816">
        <f t="shared" si="100"/>
        <v>8</v>
      </c>
      <c r="S797" s="816">
        <f t="shared" si="100"/>
        <v>0</v>
      </c>
      <c r="T797" s="816">
        <f t="shared" si="100"/>
        <v>0</v>
      </c>
      <c r="U797" s="816">
        <f t="shared" si="100"/>
        <v>8</v>
      </c>
      <c r="V797" s="907">
        <f t="shared" si="100"/>
        <v>8</v>
      </c>
      <c r="W797" s="894">
        <f t="shared" si="100"/>
        <v>13</v>
      </c>
      <c r="X797" s="894">
        <f t="shared" si="100"/>
        <v>4.25</v>
      </c>
      <c r="Y797" s="891">
        <f t="shared" si="100"/>
        <v>48</v>
      </c>
      <c r="Z797" s="862">
        <f t="shared" si="100"/>
        <v>0</v>
      </c>
      <c r="AA797" s="862">
        <f t="shared" si="100"/>
        <v>0</v>
      </c>
      <c r="AB797" s="877">
        <f t="shared" si="100"/>
        <v>0</v>
      </c>
      <c r="AC797" s="955">
        <f t="shared" si="100"/>
        <v>0</v>
      </c>
      <c r="AD797" s="941">
        <f t="shared" si="100"/>
        <v>0</v>
      </c>
      <c r="AE797" s="664">
        <f t="shared" si="100"/>
        <v>0</v>
      </c>
      <c r="AF797" s="664">
        <f t="shared" si="100"/>
        <v>0</v>
      </c>
      <c r="AG797" s="664">
        <f t="shared" si="100"/>
        <v>0</v>
      </c>
      <c r="AH797" s="664">
        <f t="shared" si="100"/>
        <v>0</v>
      </c>
      <c r="AI797" s="664">
        <f t="shared" si="100"/>
        <v>0</v>
      </c>
      <c r="AJ797" s="664">
        <f t="shared" si="100"/>
        <v>0</v>
      </c>
      <c r="AK797" s="664">
        <f t="shared" si="100"/>
        <v>0</v>
      </c>
      <c r="AL797" s="664">
        <f t="shared" si="100"/>
        <v>0</v>
      </c>
      <c r="AM797" s="664">
        <f t="shared" si="100"/>
        <v>0</v>
      </c>
      <c r="AN797" s="664">
        <f t="shared" si="100"/>
        <v>0</v>
      </c>
      <c r="AO797" s="664">
        <f t="shared" si="100"/>
        <v>0</v>
      </c>
      <c r="AP797" s="664">
        <f t="shared" si="100"/>
        <v>0</v>
      </c>
      <c r="AQ797" s="664">
        <f t="shared" si="100"/>
        <v>0</v>
      </c>
      <c r="AR797" s="664">
        <f t="shared" si="100"/>
        <v>0</v>
      </c>
      <c r="AS797" s="664">
        <f t="shared" si="100"/>
        <v>0</v>
      </c>
    </row>
    <row r="798" spans="1:45" s="79" customFormat="1" ht="13.5" thickBot="1" x14ac:dyDescent="0.35">
      <c r="B798" s="419">
        <f>SUM(B797:C797)</f>
        <v>38</v>
      </c>
      <c r="C798" s="419"/>
      <c r="D798" s="419"/>
      <c r="E798" s="419"/>
      <c r="F798" s="923">
        <f>SUM(F797:G797)</f>
        <v>0</v>
      </c>
      <c r="G798" s="860"/>
      <c r="H798" s="860"/>
      <c r="I798" s="924"/>
      <c r="J798" s="786">
        <f>SUM(J797:K797)</f>
        <v>50</v>
      </c>
      <c r="K798" s="786"/>
      <c r="L798" s="786"/>
      <c r="M798" s="786"/>
      <c r="N798" s="795">
        <f>SUM(N797:O797)</f>
        <v>16</v>
      </c>
      <c r="O798" s="795"/>
      <c r="P798" s="795"/>
      <c r="Q798" s="796"/>
      <c r="R798" s="900">
        <f>SUM(R797:S797)</f>
        <v>8</v>
      </c>
      <c r="S798" s="806"/>
      <c r="T798" s="806"/>
      <c r="U798" s="909"/>
      <c r="V798" s="885">
        <f>SUM(V797:W797)</f>
        <v>21</v>
      </c>
      <c r="W798" s="885"/>
      <c r="X798" s="885"/>
      <c r="Y798" s="885"/>
      <c r="Z798" s="956"/>
      <c r="AA798" s="895"/>
      <c r="AB798" s="873"/>
      <c r="AC798" s="957"/>
      <c r="AD798" s="938"/>
      <c r="AE798" s="506"/>
      <c r="AF798" s="505"/>
      <c r="AG798" s="506"/>
      <c r="AH798" s="506"/>
      <c r="AI798" s="505"/>
      <c r="AJ798" s="506"/>
      <c r="AK798" s="506"/>
      <c r="AL798" s="506"/>
      <c r="AM798" s="505"/>
      <c r="AN798" s="506"/>
      <c r="AO798" s="506"/>
      <c r="AP798" s="421">
        <f>SUM(AP797:AQ797)</f>
        <v>0</v>
      </c>
      <c r="AQ798" s="421"/>
      <c r="AR798" s="421"/>
      <c r="AS798" s="421"/>
    </row>
    <row r="799" spans="1:45" s="445" customFormat="1" hidden="1" x14ac:dyDescent="0.3">
      <c r="A799" s="691">
        <f>A793+3</f>
        <v>43010</v>
      </c>
      <c r="B799" s="849"/>
      <c r="C799" s="849"/>
      <c r="D799" s="849"/>
      <c r="E799" s="914"/>
      <c r="F799" s="926"/>
      <c r="G799" s="927"/>
      <c r="H799" s="927"/>
      <c r="I799" s="928"/>
      <c r="J799" s="917"/>
      <c r="K799" s="788"/>
      <c r="L799" s="788"/>
      <c r="M799" s="788"/>
      <c r="N799" s="799"/>
      <c r="O799" s="799"/>
      <c r="P799" s="799"/>
      <c r="Q799" s="897"/>
      <c r="R799" s="901"/>
      <c r="S799" s="809"/>
      <c r="T799" s="809"/>
      <c r="U799" s="911"/>
      <c r="V799" s="896"/>
      <c r="W799" s="887"/>
      <c r="X799" s="887"/>
      <c r="Y799" s="896"/>
      <c r="Z799" s="948"/>
      <c r="AA799" s="949"/>
      <c r="AB799" s="950"/>
      <c r="AC799" s="951"/>
      <c r="AD799" s="939"/>
      <c r="AE799" s="693"/>
      <c r="AF799" s="693"/>
      <c r="AG799" s="693"/>
      <c r="AH799" s="693"/>
      <c r="AI799" s="693"/>
      <c r="AJ799" s="693"/>
      <c r="AK799" s="693"/>
      <c r="AL799" s="694"/>
      <c r="AM799" s="694"/>
      <c r="AN799" s="694"/>
      <c r="AO799" s="694"/>
      <c r="AP799" s="692"/>
      <c r="AQ799" s="692"/>
      <c r="AR799" s="692"/>
      <c r="AS799" s="692"/>
    </row>
    <row r="800" spans="1:45" s="445" customFormat="1" hidden="1" x14ac:dyDescent="0.3">
      <c r="A800" s="196">
        <f>A799+1</f>
        <v>43011</v>
      </c>
      <c r="B800" s="419"/>
      <c r="C800" s="419"/>
      <c r="D800" s="419"/>
      <c r="E800" s="419"/>
      <c r="F800" s="923"/>
      <c r="G800" s="860"/>
      <c r="H800" s="860"/>
      <c r="I800" s="924"/>
      <c r="J800" s="786"/>
      <c r="K800" s="786"/>
      <c r="L800" s="786"/>
      <c r="M800" s="786"/>
      <c r="N800" s="795"/>
      <c r="O800" s="795"/>
      <c r="P800" s="795"/>
      <c r="Q800" s="796"/>
      <c r="R800" s="900"/>
      <c r="S800" s="806"/>
      <c r="T800" s="806"/>
      <c r="U800" s="909"/>
      <c r="V800" s="885"/>
      <c r="W800" s="885"/>
      <c r="X800" s="885"/>
      <c r="Y800" s="885"/>
      <c r="Z800" s="947"/>
      <c r="AA800" s="874"/>
      <c r="AB800" s="875"/>
      <c r="AC800" s="945"/>
      <c r="AD800" s="410"/>
      <c r="AE800" s="410"/>
      <c r="AF800" s="410"/>
      <c r="AG800" s="410"/>
      <c r="AH800" s="410"/>
      <c r="AI800" s="410"/>
      <c r="AJ800" s="410"/>
      <c r="AK800" s="410"/>
      <c r="AP800" s="459"/>
      <c r="AQ800" s="459"/>
      <c r="AR800" s="459"/>
      <c r="AS800" s="459"/>
    </row>
    <row r="801" spans="1:45" s="445" customFormat="1" hidden="1" x14ac:dyDescent="0.3">
      <c r="A801" s="196">
        <f>A800+1</f>
        <v>43012</v>
      </c>
      <c r="B801" s="419"/>
      <c r="C801" s="419"/>
      <c r="D801" s="419"/>
      <c r="E801" s="419"/>
      <c r="F801" s="923"/>
      <c r="G801" s="860"/>
      <c r="H801" s="860"/>
      <c r="I801" s="924"/>
      <c r="J801" s="786"/>
      <c r="K801" s="786"/>
      <c r="L801" s="786"/>
      <c r="M801" s="786"/>
      <c r="N801" s="795"/>
      <c r="O801" s="795"/>
      <c r="P801" s="795"/>
      <c r="Q801" s="796"/>
      <c r="R801" s="900"/>
      <c r="S801" s="806"/>
      <c r="T801" s="806"/>
      <c r="U801" s="909"/>
      <c r="V801" s="885"/>
      <c r="W801" s="885"/>
      <c r="X801" s="885"/>
      <c r="Y801" s="885"/>
      <c r="Z801" s="947"/>
      <c r="AA801" s="874"/>
      <c r="AB801" s="875"/>
      <c r="AC801" s="945"/>
      <c r="AD801" s="410"/>
      <c r="AE801" s="410"/>
      <c r="AF801" s="410"/>
      <c r="AG801" s="410"/>
      <c r="AH801" s="410"/>
      <c r="AI801" s="410"/>
      <c r="AJ801" s="410"/>
      <c r="AK801" s="410"/>
      <c r="AP801" s="459"/>
      <c r="AQ801" s="459"/>
      <c r="AR801" s="459"/>
      <c r="AS801" s="459"/>
    </row>
    <row r="802" spans="1:45" s="445" customFormat="1" hidden="1" x14ac:dyDescent="0.3">
      <c r="A802" s="196">
        <f>A801+1</f>
        <v>43013</v>
      </c>
      <c r="B802" s="419"/>
      <c r="C802" s="419"/>
      <c r="D802" s="419"/>
      <c r="E802" s="419"/>
      <c r="F802" s="923"/>
      <c r="G802" s="860"/>
      <c r="H802" s="860"/>
      <c r="I802" s="924"/>
      <c r="J802" s="786"/>
      <c r="K802" s="786"/>
      <c r="L802" s="786"/>
      <c r="M802" s="786"/>
      <c r="N802" s="795"/>
      <c r="O802" s="795"/>
      <c r="P802" s="795"/>
      <c r="Q802" s="796"/>
      <c r="R802" s="900"/>
      <c r="S802" s="806"/>
      <c r="T802" s="806"/>
      <c r="U802" s="909"/>
      <c r="V802" s="885"/>
      <c r="W802" s="885"/>
      <c r="X802" s="885"/>
      <c r="Y802" s="885"/>
      <c r="Z802" s="947"/>
      <c r="AA802" s="874"/>
      <c r="AB802" s="875"/>
      <c r="AC802" s="945"/>
      <c r="AD802" s="410"/>
      <c r="AE802" s="410"/>
      <c r="AF802" s="410"/>
      <c r="AG802" s="410"/>
      <c r="AH802" s="410"/>
      <c r="AI802" s="410"/>
      <c r="AJ802" s="410"/>
      <c r="AK802" s="410"/>
      <c r="AP802" s="459"/>
      <c r="AQ802" s="459"/>
      <c r="AR802" s="459"/>
      <c r="AS802" s="459"/>
    </row>
    <row r="803" spans="1:45" s="445" customFormat="1" hidden="1" x14ac:dyDescent="0.3">
      <c r="A803" s="196">
        <f>A802+1</f>
        <v>43014</v>
      </c>
      <c r="B803" s="419"/>
      <c r="C803" s="419"/>
      <c r="D803" s="419"/>
      <c r="E803" s="419"/>
      <c r="F803" s="923"/>
      <c r="G803" s="860"/>
      <c r="H803" s="860"/>
      <c r="I803" s="924"/>
      <c r="J803" s="786"/>
      <c r="K803" s="786"/>
      <c r="L803" s="786"/>
      <c r="M803" s="786"/>
      <c r="N803" s="795"/>
      <c r="O803" s="795"/>
      <c r="P803" s="795"/>
      <c r="Q803" s="796"/>
      <c r="R803" s="900"/>
      <c r="S803" s="806"/>
      <c r="T803" s="806"/>
      <c r="U803" s="909"/>
      <c r="V803" s="885"/>
      <c r="W803" s="885"/>
      <c r="X803" s="885"/>
      <c r="Y803" s="885"/>
      <c r="Z803" s="947"/>
      <c r="AA803" s="874"/>
      <c r="AB803" s="875"/>
      <c r="AC803" s="945"/>
      <c r="AD803" s="410"/>
      <c r="AE803" s="410"/>
      <c r="AF803" s="410"/>
      <c r="AG803" s="410"/>
      <c r="AH803" s="410"/>
      <c r="AI803" s="410"/>
      <c r="AJ803" s="410"/>
      <c r="AK803" s="410"/>
      <c r="AP803" s="459"/>
      <c r="AQ803" s="459"/>
      <c r="AR803" s="459"/>
      <c r="AS803" s="459"/>
    </row>
    <row r="804" spans="1:45" s="445" customFormat="1" hidden="1" x14ac:dyDescent="0.3">
      <c r="A804" s="691">
        <f>A803+3</f>
        <v>43017</v>
      </c>
      <c r="B804" s="849"/>
      <c r="C804" s="849"/>
      <c r="D804" s="849"/>
      <c r="E804" s="914"/>
      <c r="F804" s="926"/>
      <c r="G804" s="927"/>
      <c r="H804" s="927"/>
      <c r="I804" s="928"/>
      <c r="J804" s="917"/>
      <c r="K804" s="788"/>
      <c r="L804" s="788"/>
      <c r="M804" s="788"/>
      <c r="N804" s="799"/>
      <c r="O804" s="799"/>
      <c r="P804" s="799"/>
      <c r="Q804" s="897"/>
      <c r="R804" s="901"/>
      <c r="S804" s="809"/>
      <c r="T804" s="809"/>
      <c r="U804" s="911"/>
      <c r="V804" s="896"/>
      <c r="W804" s="887"/>
      <c r="X804" s="887"/>
      <c r="Y804" s="896"/>
      <c r="Z804" s="948"/>
      <c r="AA804" s="949"/>
      <c r="AB804" s="950"/>
      <c r="AC804" s="951"/>
      <c r="AD804" s="939"/>
      <c r="AE804" s="693"/>
      <c r="AF804" s="693"/>
      <c r="AG804" s="693"/>
      <c r="AH804" s="693"/>
      <c r="AI804" s="693"/>
      <c r="AJ804" s="693"/>
      <c r="AK804" s="693"/>
      <c r="AL804" s="694"/>
      <c r="AM804" s="694"/>
      <c r="AN804" s="694"/>
      <c r="AO804" s="694"/>
      <c r="AP804" s="692"/>
      <c r="AQ804" s="692"/>
      <c r="AR804" s="692"/>
      <c r="AS804" s="692"/>
    </row>
    <row r="805" spans="1:45" s="445" customFormat="1" hidden="1" x14ac:dyDescent="0.3">
      <c r="A805" s="196">
        <f>A804+1</f>
        <v>43018</v>
      </c>
      <c r="B805" s="419"/>
      <c r="C805" s="419"/>
      <c r="D805" s="419"/>
      <c r="E805" s="419"/>
      <c r="F805" s="923"/>
      <c r="G805" s="860"/>
      <c r="H805" s="860"/>
      <c r="I805" s="924"/>
      <c r="J805" s="786"/>
      <c r="K805" s="786"/>
      <c r="L805" s="786"/>
      <c r="M805" s="786"/>
      <c r="N805" s="795"/>
      <c r="O805" s="795"/>
      <c r="P805" s="795"/>
      <c r="Q805" s="796"/>
      <c r="R805" s="900"/>
      <c r="S805" s="806"/>
      <c r="T805" s="806"/>
      <c r="U805" s="909"/>
      <c r="V805" s="885"/>
      <c r="W805" s="885"/>
      <c r="X805" s="885"/>
      <c r="Y805" s="885"/>
      <c r="Z805" s="947"/>
      <c r="AA805" s="874"/>
      <c r="AB805" s="875"/>
      <c r="AC805" s="945"/>
      <c r="AD805" s="410"/>
      <c r="AE805" s="410"/>
      <c r="AF805" s="410"/>
      <c r="AG805" s="410"/>
      <c r="AH805" s="410"/>
      <c r="AI805" s="410"/>
      <c r="AJ805" s="410"/>
      <c r="AK805" s="410"/>
      <c r="AP805" s="459"/>
      <c r="AQ805" s="459"/>
      <c r="AR805" s="459"/>
      <c r="AS805" s="459"/>
    </row>
    <row r="806" spans="1:45" s="445" customFormat="1" hidden="1" x14ac:dyDescent="0.3">
      <c r="A806" s="196">
        <f>A805+1</f>
        <v>43019</v>
      </c>
      <c r="B806" s="419"/>
      <c r="C806" s="419"/>
      <c r="D806" s="419"/>
      <c r="E806" s="419"/>
      <c r="F806" s="923"/>
      <c r="G806" s="860"/>
      <c r="H806" s="860"/>
      <c r="I806" s="924"/>
      <c r="J806" s="786"/>
      <c r="K806" s="786"/>
      <c r="L806" s="786"/>
      <c r="M806" s="786"/>
      <c r="N806" s="795"/>
      <c r="O806" s="795"/>
      <c r="P806" s="795"/>
      <c r="Q806" s="796"/>
      <c r="R806" s="900"/>
      <c r="S806" s="806"/>
      <c r="T806" s="806"/>
      <c r="U806" s="909"/>
      <c r="V806" s="885"/>
      <c r="W806" s="885"/>
      <c r="X806" s="885"/>
      <c r="Y806" s="885"/>
      <c r="Z806" s="947"/>
      <c r="AA806" s="874"/>
      <c r="AB806" s="875"/>
      <c r="AC806" s="945"/>
      <c r="AD806" s="410"/>
      <c r="AE806" s="410"/>
      <c r="AF806" s="410"/>
      <c r="AG806" s="410"/>
      <c r="AH806" s="410"/>
      <c r="AI806" s="410"/>
      <c r="AJ806" s="410"/>
      <c r="AK806" s="410"/>
      <c r="AP806" s="459"/>
      <c r="AQ806" s="459"/>
      <c r="AR806" s="459"/>
      <c r="AS806" s="459"/>
    </row>
    <row r="807" spans="1:45" s="445" customFormat="1" hidden="1" x14ac:dyDescent="0.3">
      <c r="A807" s="196">
        <f>A806+1</f>
        <v>43020</v>
      </c>
      <c r="B807" s="419"/>
      <c r="C807" s="419"/>
      <c r="D807" s="419"/>
      <c r="E807" s="419"/>
      <c r="F807" s="923"/>
      <c r="G807" s="860"/>
      <c r="H807" s="860"/>
      <c r="I807" s="924"/>
      <c r="J807" s="786"/>
      <c r="K807" s="786"/>
      <c r="L807" s="786"/>
      <c r="M807" s="786"/>
      <c r="N807" s="795"/>
      <c r="O807" s="795"/>
      <c r="P807" s="795"/>
      <c r="Q807" s="796"/>
      <c r="R807" s="900"/>
      <c r="S807" s="806"/>
      <c r="T807" s="806"/>
      <c r="U807" s="909"/>
      <c r="V807" s="885"/>
      <c r="W807" s="885"/>
      <c r="X807" s="885"/>
      <c r="Y807" s="885"/>
      <c r="Z807" s="947"/>
      <c r="AA807" s="874"/>
      <c r="AB807" s="875"/>
      <c r="AC807" s="945"/>
      <c r="AD807" s="410"/>
      <c r="AE807" s="410"/>
      <c r="AF807" s="410"/>
      <c r="AG807" s="410"/>
      <c r="AH807" s="410"/>
      <c r="AI807" s="410"/>
      <c r="AJ807" s="410"/>
      <c r="AK807" s="410"/>
      <c r="AP807" s="459"/>
      <c r="AQ807" s="459"/>
      <c r="AR807" s="459"/>
      <c r="AS807" s="459"/>
    </row>
    <row r="808" spans="1:45" s="445" customFormat="1" hidden="1" x14ac:dyDescent="0.3">
      <c r="A808" s="196">
        <f>A807+1</f>
        <v>43021</v>
      </c>
      <c r="B808" s="419"/>
      <c r="C808" s="419"/>
      <c r="D808" s="419"/>
      <c r="E808" s="419"/>
      <c r="F808" s="923"/>
      <c r="G808" s="860"/>
      <c r="H808" s="860"/>
      <c r="I808" s="924"/>
      <c r="J808" s="786"/>
      <c r="K808" s="786"/>
      <c r="L808" s="786"/>
      <c r="M808" s="786"/>
      <c r="N808" s="795"/>
      <c r="O808" s="795"/>
      <c r="P808" s="795"/>
      <c r="Q808" s="796"/>
      <c r="R808" s="900"/>
      <c r="S808" s="806"/>
      <c r="T808" s="806"/>
      <c r="U808" s="909"/>
      <c r="V808" s="885"/>
      <c r="W808" s="885"/>
      <c r="X808" s="885"/>
      <c r="Y808" s="885"/>
      <c r="Z808" s="947"/>
      <c r="AA808" s="874"/>
      <c r="AB808" s="875"/>
      <c r="AC808" s="945"/>
      <c r="AD808" s="410"/>
      <c r="AE808" s="410"/>
      <c r="AF808" s="410"/>
      <c r="AG808" s="410"/>
      <c r="AH808" s="410"/>
      <c r="AI808" s="410"/>
      <c r="AJ808" s="410"/>
      <c r="AK808" s="410"/>
      <c r="AP808" s="459"/>
      <c r="AQ808" s="459"/>
      <c r="AR808" s="459"/>
      <c r="AS808" s="459"/>
    </row>
    <row r="809" spans="1:45" s="445" customFormat="1" hidden="1" x14ac:dyDescent="0.3">
      <c r="A809" s="691">
        <f>A808+3</f>
        <v>43024</v>
      </c>
      <c r="B809" s="849"/>
      <c r="C809" s="849"/>
      <c r="D809" s="849"/>
      <c r="E809" s="914"/>
      <c r="F809" s="926"/>
      <c r="G809" s="927"/>
      <c r="H809" s="927"/>
      <c r="I809" s="928"/>
      <c r="J809" s="917"/>
      <c r="K809" s="788"/>
      <c r="L809" s="788"/>
      <c r="M809" s="788"/>
      <c r="N809" s="799"/>
      <c r="O809" s="799"/>
      <c r="P809" s="799"/>
      <c r="Q809" s="897"/>
      <c r="R809" s="901"/>
      <c r="S809" s="809"/>
      <c r="T809" s="809"/>
      <c r="U809" s="911"/>
      <c r="V809" s="896"/>
      <c r="W809" s="887"/>
      <c r="X809" s="887"/>
      <c r="Y809" s="896"/>
      <c r="Z809" s="948"/>
      <c r="AA809" s="949"/>
      <c r="AB809" s="950"/>
      <c r="AC809" s="951"/>
      <c r="AD809" s="939"/>
      <c r="AE809" s="693"/>
      <c r="AF809" s="693"/>
      <c r="AG809" s="693"/>
      <c r="AH809" s="693"/>
      <c r="AI809" s="693"/>
      <c r="AJ809" s="693"/>
      <c r="AK809" s="693"/>
      <c r="AL809" s="694"/>
      <c r="AM809" s="694"/>
      <c r="AN809" s="694"/>
      <c r="AO809" s="694"/>
      <c r="AP809" s="692"/>
      <c r="AQ809" s="692"/>
      <c r="AR809" s="692"/>
      <c r="AS809" s="692"/>
    </row>
    <row r="810" spans="1:45" s="445" customFormat="1" hidden="1" x14ac:dyDescent="0.3">
      <c r="A810" s="196">
        <f>A809+1</f>
        <v>43025</v>
      </c>
      <c r="B810" s="419"/>
      <c r="C810" s="419"/>
      <c r="D810" s="419"/>
      <c r="E810" s="419"/>
      <c r="F810" s="923"/>
      <c r="G810" s="860"/>
      <c r="H810" s="860"/>
      <c r="I810" s="924"/>
      <c r="J810" s="786"/>
      <c r="K810" s="786"/>
      <c r="L810" s="786"/>
      <c r="M810" s="786"/>
      <c r="N810" s="795"/>
      <c r="O810" s="795"/>
      <c r="P810" s="795"/>
      <c r="Q810" s="796"/>
      <c r="R810" s="900"/>
      <c r="S810" s="806"/>
      <c r="T810" s="806"/>
      <c r="U810" s="909"/>
      <c r="V810" s="885"/>
      <c r="W810" s="885"/>
      <c r="X810" s="885"/>
      <c r="Y810" s="885"/>
      <c r="Z810" s="947"/>
      <c r="AA810" s="874"/>
      <c r="AB810" s="875"/>
      <c r="AC810" s="945"/>
      <c r="AD810" s="410"/>
      <c r="AE810" s="410"/>
      <c r="AF810" s="410"/>
      <c r="AG810" s="410"/>
      <c r="AH810" s="410"/>
      <c r="AI810" s="410"/>
      <c r="AJ810" s="410"/>
      <c r="AK810" s="410"/>
      <c r="AP810" s="459"/>
      <c r="AQ810" s="459"/>
      <c r="AR810" s="459"/>
      <c r="AS810" s="459"/>
    </row>
    <row r="811" spans="1:45" s="445" customFormat="1" hidden="1" x14ac:dyDescent="0.3">
      <c r="A811" s="196">
        <f>A810+1</f>
        <v>43026</v>
      </c>
      <c r="B811" s="419"/>
      <c r="C811" s="419"/>
      <c r="D811" s="419"/>
      <c r="E811" s="419"/>
      <c r="F811" s="923"/>
      <c r="G811" s="860"/>
      <c r="H811" s="860"/>
      <c r="I811" s="924"/>
      <c r="J811" s="786"/>
      <c r="K811" s="786"/>
      <c r="L811" s="786"/>
      <c r="M811" s="786"/>
      <c r="N811" s="795"/>
      <c r="O811" s="795"/>
      <c r="P811" s="795"/>
      <c r="Q811" s="796"/>
      <c r="R811" s="900"/>
      <c r="S811" s="806"/>
      <c r="T811" s="806"/>
      <c r="U811" s="909"/>
      <c r="V811" s="885"/>
      <c r="W811" s="885"/>
      <c r="X811" s="885"/>
      <c r="Y811" s="885"/>
      <c r="Z811" s="947"/>
      <c r="AA811" s="874"/>
      <c r="AB811" s="875"/>
      <c r="AC811" s="945"/>
      <c r="AD811" s="410"/>
      <c r="AE811" s="410"/>
      <c r="AF811" s="410"/>
      <c r="AG811" s="410"/>
      <c r="AH811" s="410"/>
      <c r="AI811" s="410"/>
      <c r="AJ811" s="410"/>
      <c r="AK811" s="410"/>
      <c r="AP811" s="459"/>
      <c r="AQ811" s="459"/>
      <c r="AR811" s="459"/>
      <c r="AS811" s="459"/>
    </row>
    <row r="812" spans="1:45" s="445" customFormat="1" hidden="1" x14ac:dyDescent="0.3">
      <c r="A812" s="196">
        <f>A811+1</f>
        <v>43027</v>
      </c>
      <c r="B812" s="419"/>
      <c r="C812" s="419"/>
      <c r="D812" s="419"/>
      <c r="E812" s="419"/>
      <c r="F812" s="923"/>
      <c r="G812" s="860"/>
      <c r="H812" s="860"/>
      <c r="I812" s="924"/>
      <c r="J812" s="786"/>
      <c r="K812" s="786"/>
      <c r="L812" s="786"/>
      <c r="M812" s="786"/>
      <c r="N812" s="795"/>
      <c r="O812" s="795"/>
      <c r="P812" s="795"/>
      <c r="Q812" s="796"/>
      <c r="R812" s="900"/>
      <c r="S812" s="806"/>
      <c r="T812" s="806"/>
      <c r="U812" s="909"/>
      <c r="V812" s="885"/>
      <c r="W812" s="885"/>
      <c r="X812" s="885"/>
      <c r="Y812" s="885"/>
      <c r="Z812" s="947"/>
      <c r="AA812" s="874"/>
      <c r="AB812" s="875"/>
      <c r="AC812" s="945"/>
      <c r="AD812" s="410"/>
      <c r="AE812" s="410"/>
      <c r="AF812" s="410"/>
      <c r="AG812" s="410"/>
      <c r="AH812" s="410"/>
      <c r="AI812" s="410"/>
      <c r="AJ812" s="410"/>
      <c r="AK812" s="410"/>
      <c r="AP812" s="459"/>
      <c r="AQ812" s="459"/>
      <c r="AR812" s="459"/>
      <c r="AS812" s="459"/>
    </row>
    <row r="813" spans="1:45" s="445" customFormat="1" hidden="1" x14ac:dyDescent="0.3">
      <c r="A813" s="196">
        <f>A812+1</f>
        <v>43028</v>
      </c>
      <c r="B813" s="419"/>
      <c r="C813" s="419"/>
      <c r="D813" s="419"/>
      <c r="E813" s="419"/>
      <c r="F813" s="923"/>
      <c r="G813" s="860"/>
      <c r="H813" s="860"/>
      <c r="I813" s="924"/>
      <c r="J813" s="786"/>
      <c r="K813" s="786"/>
      <c r="L813" s="786"/>
      <c r="M813" s="786"/>
      <c r="N813" s="795"/>
      <c r="O813" s="795"/>
      <c r="P813" s="795"/>
      <c r="Q813" s="796"/>
      <c r="R813" s="900"/>
      <c r="S813" s="806"/>
      <c r="T813" s="806"/>
      <c r="U813" s="909"/>
      <c r="V813" s="885"/>
      <c r="W813" s="885"/>
      <c r="X813" s="885"/>
      <c r="Y813" s="885"/>
      <c r="Z813" s="947"/>
      <c r="AA813" s="874"/>
      <c r="AB813" s="875"/>
      <c r="AC813" s="945"/>
      <c r="AD813" s="410"/>
      <c r="AE813" s="410"/>
      <c r="AF813" s="410"/>
      <c r="AG813" s="410"/>
      <c r="AH813" s="410"/>
      <c r="AI813" s="410"/>
      <c r="AJ813" s="410"/>
      <c r="AK813" s="410"/>
      <c r="AP813" s="459"/>
      <c r="AQ813" s="459"/>
      <c r="AR813" s="459"/>
      <c r="AS813" s="459"/>
    </row>
    <row r="814" spans="1:45" s="445" customFormat="1" hidden="1" x14ac:dyDescent="0.3">
      <c r="A814" s="691">
        <f>A813+3</f>
        <v>43031</v>
      </c>
      <c r="B814" s="849"/>
      <c r="C814" s="849"/>
      <c r="D814" s="849"/>
      <c r="E814" s="914"/>
      <c r="F814" s="926"/>
      <c r="G814" s="927"/>
      <c r="H814" s="927"/>
      <c r="I814" s="928"/>
      <c r="J814" s="917"/>
      <c r="K814" s="788"/>
      <c r="L814" s="788"/>
      <c r="M814" s="788"/>
      <c r="N814" s="799"/>
      <c r="O814" s="799"/>
      <c r="P814" s="799"/>
      <c r="Q814" s="897"/>
      <c r="R814" s="901"/>
      <c r="S814" s="809"/>
      <c r="T814" s="809"/>
      <c r="U814" s="911"/>
      <c r="V814" s="896"/>
      <c r="W814" s="887"/>
      <c r="X814" s="887"/>
      <c r="Y814" s="896"/>
      <c r="Z814" s="948"/>
      <c r="AA814" s="949"/>
      <c r="AB814" s="950"/>
      <c r="AC814" s="951"/>
      <c r="AD814" s="939"/>
      <c r="AE814" s="693"/>
      <c r="AF814" s="693"/>
      <c r="AG814" s="693"/>
      <c r="AH814" s="693"/>
      <c r="AI814" s="693"/>
      <c r="AJ814" s="693"/>
      <c r="AK814" s="693"/>
      <c r="AL814" s="694"/>
      <c r="AM814" s="694"/>
      <c r="AN814" s="694"/>
      <c r="AO814" s="694"/>
      <c r="AP814" s="692"/>
      <c r="AQ814" s="692"/>
      <c r="AR814" s="692"/>
      <c r="AS814" s="692"/>
    </row>
    <row r="815" spans="1:45" s="445" customFormat="1" hidden="1" x14ac:dyDescent="0.3">
      <c r="A815" s="196">
        <f>A814+1</f>
        <v>43032</v>
      </c>
      <c r="B815" s="419"/>
      <c r="C815" s="419"/>
      <c r="D815" s="419"/>
      <c r="E815" s="419"/>
      <c r="F815" s="923"/>
      <c r="G815" s="860"/>
      <c r="H815" s="860"/>
      <c r="I815" s="924"/>
      <c r="J815" s="786"/>
      <c r="K815" s="786"/>
      <c r="L815" s="786"/>
      <c r="M815" s="786"/>
      <c r="N815" s="795"/>
      <c r="O815" s="795"/>
      <c r="P815" s="795"/>
      <c r="Q815" s="796"/>
      <c r="R815" s="900"/>
      <c r="S815" s="806"/>
      <c r="T815" s="806"/>
      <c r="U815" s="909"/>
      <c r="V815" s="885"/>
      <c r="W815" s="885"/>
      <c r="X815" s="885"/>
      <c r="Y815" s="885"/>
      <c r="Z815" s="947"/>
      <c r="AA815" s="874"/>
      <c r="AB815" s="875"/>
      <c r="AC815" s="945"/>
      <c r="AD815" s="410"/>
      <c r="AE815" s="410"/>
      <c r="AF815" s="410"/>
      <c r="AG815" s="410"/>
      <c r="AH815" s="410"/>
      <c r="AI815" s="410"/>
      <c r="AJ815" s="410"/>
      <c r="AK815" s="410"/>
      <c r="AP815" s="459"/>
      <c r="AQ815" s="459"/>
      <c r="AR815" s="459"/>
      <c r="AS815" s="459"/>
    </row>
    <row r="816" spans="1:45" s="445" customFormat="1" hidden="1" x14ac:dyDescent="0.3">
      <c r="A816" s="196">
        <f>A815+1</f>
        <v>43033</v>
      </c>
      <c r="B816" s="419"/>
      <c r="C816" s="419"/>
      <c r="D816" s="419"/>
      <c r="E816" s="419"/>
      <c r="F816" s="923"/>
      <c r="G816" s="860"/>
      <c r="H816" s="860"/>
      <c r="I816" s="924"/>
      <c r="J816" s="786"/>
      <c r="K816" s="786"/>
      <c r="L816" s="786"/>
      <c r="M816" s="786"/>
      <c r="N816" s="795"/>
      <c r="O816" s="795"/>
      <c r="P816" s="795"/>
      <c r="Q816" s="796"/>
      <c r="R816" s="900"/>
      <c r="S816" s="806"/>
      <c r="T816" s="806"/>
      <c r="U816" s="909"/>
      <c r="V816" s="885"/>
      <c r="W816" s="885"/>
      <c r="X816" s="885"/>
      <c r="Y816" s="885"/>
      <c r="Z816" s="947"/>
      <c r="AA816" s="874"/>
      <c r="AB816" s="875"/>
      <c r="AC816" s="945"/>
      <c r="AD816" s="410"/>
      <c r="AE816" s="410"/>
      <c r="AF816" s="410"/>
      <c r="AG816" s="410"/>
      <c r="AH816" s="410"/>
      <c r="AI816" s="410"/>
      <c r="AJ816" s="410"/>
      <c r="AK816" s="410"/>
      <c r="AP816" s="459"/>
      <c r="AQ816" s="459"/>
      <c r="AR816" s="459"/>
      <c r="AS816" s="459"/>
    </row>
    <row r="817" spans="1:45" s="445" customFormat="1" hidden="1" x14ac:dyDescent="0.3">
      <c r="A817" s="196">
        <f>A816+1</f>
        <v>43034</v>
      </c>
      <c r="B817" s="419"/>
      <c r="C817" s="419"/>
      <c r="D817" s="419"/>
      <c r="E817" s="419"/>
      <c r="F817" s="923"/>
      <c r="G817" s="860"/>
      <c r="H817" s="860"/>
      <c r="I817" s="924"/>
      <c r="J817" s="786"/>
      <c r="K817" s="786"/>
      <c r="L817" s="786"/>
      <c r="M817" s="786"/>
      <c r="N817" s="795"/>
      <c r="O817" s="795"/>
      <c r="P817" s="795"/>
      <c r="Q817" s="796"/>
      <c r="R817" s="900"/>
      <c r="S817" s="806"/>
      <c r="T817" s="806"/>
      <c r="U817" s="909"/>
      <c r="V817" s="885"/>
      <c r="W817" s="885"/>
      <c r="X817" s="885"/>
      <c r="Y817" s="885"/>
      <c r="Z817" s="947"/>
      <c r="AA817" s="874"/>
      <c r="AB817" s="875"/>
      <c r="AC817" s="945"/>
      <c r="AD817" s="410"/>
      <c r="AE817" s="410"/>
      <c r="AF817" s="410"/>
      <c r="AG817" s="410"/>
      <c r="AH817" s="410"/>
      <c r="AI817" s="410"/>
      <c r="AJ817" s="410"/>
      <c r="AK817" s="410"/>
      <c r="AP817" s="459"/>
      <c r="AQ817" s="459"/>
      <c r="AR817" s="459"/>
      <c r="AS817" s="459"/>
    </row>
    <row r="818" spans="1:45" s="445" customFormat="1" hidden="1" x14ac:dyDescent="0.3">
      <c r="A818" s="196">
        <f>A817+1</f>
        <v>43035</v>
      </c>
      <c r="B818" s="419"/>
      <c r="C818" s="419"/>
      <c r="D818" s="419"/>
      <c r="E818" s="419"/>
      <c r="F818" s="923"/>
      <c r="G818" s="860"/>
      <c r="H818" s="860"/>
      <c r="I818" s="924"/>
      <c r="J818" s="786"/>
      <c r="K818" s="786"/>
      <c r="L818" s="786"/>
      <c r="M818" s="786"/>
      <c r="N818" s="795"/>
      <c r="O818" s="795"/>
      <c r="P818" s="795"/>
      <c r="Q818" s="796"/>
      <c r="R818" s="900"/>
      <c r="S818" s="806"/>
      <c r="T818" s="806"/>
      <c r="U818" s="909"/>
      <c r="V818" s="885"/>
      <c r="W818" s="885"/>
      <c r="X818" s="885"/>
      <c r="Y818" s="885"/>
      <c r="Z818" s="947"/>
      <c r="AA818" s="874"/>
      <c r="AB818" s="875"/>
      <c r="AC818" s="945"/>
      <c r="AD818" s="410"/>
      <c r="AE818" s="410"/>
      <c r="AF818" s="410"/>
      <c r="AG818" s="410"/>
      <c r="AH818" s="410"/>
      <c r="AI818" s="410"/>
      <c r="AJ818" s="410"/>
      <c r="AK818" s="410"/>
      <c r="AP818" s="459"/>
      <c r="AQ818" s="459"/>
      <c r="AR818" s="459"/>
      <c r="AS818" s="459"/>
    </row>
    <row r="819" spans="1:45" s="445" customFormat="1" hidden="1" x14ac:dyDescent="0.3">
      <c r="A819" s="691">
        <f>A818+3</f>
        <v>43038</v>
      </c>
      <c r="B819" s="849"/>
      <c r="C819" s="849"/>
      <c r="D819" s="849"/>
      <c r="E819" s="914"/>
      <c r="F819" s="926"/>
      <c r="G819" s="927"/>
      <c r="H819" s="927"/>
      <c r="I819" s="928"/>
      <c r="J819" s="917"/>
      <c r="K819" s="788"/>
      <c r="L819" s="788"/>
      <c r="M819" s="788"/>
      <c r="N819" s="799"/>
      <c r="O819" s="799"/>
      <c r="P819" s="799"/>
      <c r="Q819" s="897"/>
      <c r="R819" s="901"/>
      <c r="S819" s="809"/>
      <c r="T819" s="809"/>
      <c r="U819" s="911"/>
      <c r="V819" s="896"/>
      <c r="W819" s="887"/>
      <c r="X819" s="887"/>
      <c r="Y819" s="896"/>
      <c r="Z819" s="948"/>
      <c r="AA819" s="949"/>
      <c r="AB819" s="950"/>
      <c r="AC819" s="951"/>
      <c r="AD819" s="939"/>
      <c r="AE819" s="693"/>
      <c r="AF819" s="693"/>
      <c r="AG819" s="693"/>
      <c r="AH819" s="693"/>
      <c r="AI819" s="693"/>
      <c r="AJ819" s="693"/>
      <c r="AK819" s="693"/>
      <c r="AL819" s="694"/>
      <c r="AM819" s="694"/>
      <c r="AN819" s="694"/>
      <c r="AO819" s="694"/>
      <c r="AP819" s="692"/>
      <c r="AQ819" s="692"/>
      <c r="AR819" s="692"/>
      <c r="AS819" s="692"/>
    </row>
    <row r="820" spans="1:45" s="445" customFormat="1" hidden="1" x14ac:dyDescent="0.3">
      <c r="A820" s="196">
        <f>A819+1</f>
        <v>43039</v>
      </c>
      <c r="B820" s="419"/>
      <c r="C820" s="419"/>
      <c r="D820" s="419"/>
      <c r="E820" s="419"/>
      <c r="F820" s="923"/>
      <c r="G820" s="860"/>
      <c r="H820" s="860"/>
      <c r="I820" s="924"/>
      <c r="J820" s="786"/>
      <c r="K820" s="786"/>
      <c r="L820" s="786"/>
      <c r="M820" s="786"/>
      <c r="N820" s="795"/>
      <c r="O820" s="795"/>
      <c r="P820" s="795"/>
      <c r="Q820" s="796"/>
      <c r="R820" s="900"/>
      <c r="S820" s="806"/>
      <c r="T820" s="806"/>
      <c r="U820" s="909"/>
      <c r="V820" s="885"/>
      <c r="W820" s="885"/>
      <c r="X820" s="885"/>
      <c r="Y820" s="885"/>
      <c r="Z820" s="947"/>
      <c r="AA820" s="874"/>
      <c r="AB820" s="875"/>
      <c r="AC820" s="945"/>
      <c r="AD820" s="410"/>
      <c r="AE820" s="410"/>
      <c r="AF820" s="410"/>
      <c r="AG820" s="410"/>
      <c r="AH820" s="410"/>
      <c r="AI820" s="410"/>
      <c r="AJ820" s="410"/>
      <c r="AK820" s="410"/>
      <c r="AP820" s="459"/>
      <c r="AQ820" s="459"/>
      <c r="AR820" s="459"/>
      <c r="AS820" s="459"/>
    </row>
    <row r="821" spans="1:45" s="445" customFormat="1" hidden="1" x14ac:dyDescent="0.3">
      <c r="A821" s="196">
        <f>A820+1</f>
        <v>43040</v>
      </c>
      <c r="B821" s="419"/>
      <c r="C821" s="419"/>
      <c r="D821" s="419"/>
      <c r="E821" s="419"/>
      <c r="F821" s="923"/>
      <c r="G821" s="860"/>
      <c r="H821" s="860"/>
      <c r="I821" s="924"/>
      <c r="J821" s="786"/>
      <c r="K821" s="786"/>
      <c r="L821" s="786"/>
      <c r="M821" s="786"/>
      <c r="N821" s="795"/>
      <c r="O821" s="795"/>
      <c r="P821" s="795"/>
      <c r="Q821" s="796"/>
      <c r="R821" s="900"/>
      <c r="S821" s="806"/>
      <c r="T821" s="806"/>
      <c r="U821" s="909"/>
      <c r="V821" s="885"/>
      <c r="W821" s="885"/>
      <c r="X821" s="885"/>
      <c r="Y821" s="885"/>
      <c r="Z821" s="947"/>
      <c r="AA821" s="874"/>
      <c r="AB821" s="875"/>
      <c r="AC821" s="945"/>
      <c r="AD821" s="410"/>
      <c r="AE821" s="410"/>
      <c r="AF821" s="410"/>
      <c r="AG821" s="410"/>
      <c r="AH821" s="410"/>
      <c r="AI821" s="410"/>
      <c r="AJ821" s="410"/>
      <c r="AK821" s="410"/>
      <c r="AP821" s="459"/>
      <c r="AQ821" s="459"/>
      <c r="AR821" s="459"/>
      <c r="AS821" s="459"/>
    </row>
    <row r="822" spans="1:45" s="445" customFormat="1" hidden="1" x14ac:dyDescent="0.3">
      <c r="A822" s="196">
        <f>A821+1</f>
        <v>43041</v>
      </c>
      <c r="B822" s="419"/>
      <c r="C822" s="419"/>
      <c r="D822" s="419"/>
      <c r="E822" s="419"/>
      <c r="F822" s="923"/>
      <c r="G822" s="860"/>
      <c r="H822" s="860"/>
      <c r="I822" s="924"/>
      <c r="J822" s="786"/>
      <c r="K822" s="786"/>
      <c r="L822" s="786"/>
      <c r="M822" s="786"/>
      <c r="N822" s="795"/>
      <c r="O822" s="795"/>
      <c r="P822" s="795"/>
      <c r="Q822" s="796"/>
      <c r="R822" s="900"/>
      <c r="S822" s="806"/>
      <c r="T822" s="806"/>
      <c r="U822" s="909"/>
      <c r="V822" s="885"/>
      <c r="W822" s="885"/>
      <c r="X822" s="885"/>
      <c r="Y822" s="885"/>
      <c r="Z822" s="947"/>
      <c r="AA822" s="874"/>
      <c r="AB822" s="875"/>
      <c r="AC822" s="945"/>
      <c r="AD822" s="410"/>
      <c r="AE822" s="410"/>
      <c r="AF822" s="410"/>
      <c r="AG822" s="410"/>
      <c r="AH822" s="410"/>
      <c r="AI822" s="410"/>
      <c r="AJ822" s="410"/>
      <c r="AK822" s="410"/>
      <c r="AP822" s="459"/>
      <c r="AQ822" s="459"/>
      <c r="AR822" s="459"/>
      <c r="AS822" s="459"/>
    </row>
    <row r="823" spans="1:45" s="445" customFormat="1" hidden="1" x14ac:dyDescent="0.3">
      <c r="A823" s="196">
        <f>A822+1</f>
        <v>43042</v>
      </c>
      <c r="B823" s="419"/>
      <c r="C823" s="419"/>
      <c r="D823" s="419"/>
      <c r="E823" s="419"/>
      <c r="F823" s="923"/>
      <c r="G823" s="860"/>
      <c r="H823" s="860"/>
      <c r="I823" s="924"/>
      <c r="J823" s="786"/>
      <c r="K823" s="786"/>
      <c r="L823" s="786"/>
      <c r="M823" s="786"/>
      <c r="N823" s="795"/>
      <c r="O823" s="795"/>
      <c r="P823" s="795"/>
      <c r="Q823" s="796"/>
      <c r="R823" s="900"/>
      <c r="S823" s="806"/>
      <c r="T823" s="806"/>
      <c r="U823" s="909"/>
      <c r="V823" s="885"/>
      <c r="W823" s="885"/>
      <c r="X823" s="885"/>
      <c r="Y823" s="885"/>
      <c r="Z823" s="947"/>
      <c r="AA823" s="874"/>
      <c r="AB823" s="875"/>
      <c r="AC823" s="945"/>
      <c r="AD823" s="410"/>
      <c r="AE823" s="410"/>
      <c r="AF823" s="410"/>
      <c r="AG823" s="410"/>
      <c r="AH823" s="410"/>
      <c r="AI823" s="410"/>
      <c r="AJ823" s="410"/>
      <c r="AK823" s="410"/>
      <c r="AP823" s="459"/>
      <c r="AQ823" s="459"/>
      <c r="AR823" s="459"/>
      <c r="AS823" s="459"/>
    </row>
    <row r="824" spans="1:45" s="445" customFormat="1" hidden="1" x14ac:dyDescent="0.3">
      <c r="A824" s="691">
        <f>A823+3</f>
        <v>43045</v>
      </c>
      <c r="B824" s="849"/>
      <c r="C824" s="849"/>
      <c r="D824" s="849"/>
      <c r="E824" s="914"/>
      <c r="F824" s="926"/>
      <c r="G824" s="927"/>
      <c r="H824" s="927"/>
      <c r="I824" s="928"/>
      <c r="J824" s="917"/>
      <c r="K824" s="788"/>
      <c r="L824" s="788"/>
      <c r="M824" s="788"/>
      <c r="N824" s="799"/>
      <c r="O824" s="799"/>
      <c r="P824" s="799"/>
      <c r="Q824" s="897"/>
      <c r="R824" s="901"/>
      <c r="S824" s="809"/>
      <c r="T824" s="809"/>
      <c r="U824" s="911"/>
      <c r="V824" s="896"/>
      <c r="W824" s="887"/>
      <c r="X824" s="887"/>
      <c r="Y824" s="896"/>
      <c r="Z824" s="948"/>
      <c r="AA824" s="949"/>
      <c r="AB824" s="950"/>
      <c r="AC824" s="951"/>
      <c r="AD824" s="939"/>
      <c r="AE824" s="693"/>
      <c r="AF824" s="693"/>
      <c r="AG824" s="693"/>
      <c r="AH824" s="693"/>
      <c r="AI824" s="693"/>
      <c r="AJ824" s="693"/>
      <c r="AK824" s="693"/>
      <c r="AL824" s="694"/>
      <c r="AM824" s="694"/>
      <c r="AN824" s="694"/>
      <c r="AO824" s="694"/>
      <c r="AP824" s="692"/>
      <c r="AQ824" s="692"/>
      <c r="AR824" s="692"/>
      <c r="AS824" s="692"/>
    </row>
    <row r="825" spans="1:45" s="445" customFormat="1" hidden="1" x14ac:dyDescent="0.3">
      <c r="A825" s="196">
        <f>A824+1</f>
        <v>43046</v>
      </c>
      <c r="B825" s="419"/>
      <c r="C825" s="419"/>
      <c r="D825" s="419"/>
      <c r="E825" s="419"/>
      <c r="F825" s="923"/>
      <c r="G825" s="860"/>
      <c r="H825" s="860"/>
      <c r="I825" s="924"/>
      <c r="J825" s="786"/>
      <c r="K825" s="786"/>
      <c r="L825" s="786"/>
      <c r="M825" s="786"/>
      <c r="N825" s="795"/>
      <c r="O825" s="795"/>
      <c r="P825" s="795"/>
      <c r="Q825" s="796"/>
      <c r="R825" s="900"/>
      <c r="S825" s="806"/>
      <c r="T825" s="806"/>
      <c r="U825" s="909"/>
      <c r="V825" s="885"/>
      <c r="W825" s="885"/>
      <c r="X825" s="885"/>
      <c r="Y825" s="885"/>
      <c r="Z825" s="947"/>
      <c r="AA825" s="874"/>
      <c r="AB825" s="875"/>
      <c r="AC825" s="945"/>
      <c r="AD825" s="410"/>
      <c r="AE825" s="410"/>
      <c r="AF825" s="410"/>
      <c r="AG825" s="410"/>
      <c r="AH825" s="410"/>
      <c r="AI825" s="410"/>
      <c r="AJ825" s="410"/>
      <c r="AK825" s="410"/>
      <c r="AP825" s="459"/>
      <c r="AQ825" s="459"/>
      <c r="AR825" s="459"/>
      <c r="AS825" s="459"/>
    </row>
    <row r="826" spans="1:45" s="445" customFormat="1" hidden="1" x14ac:dyDescent="0.3">
      <c r="A826" s="196">
        <f>A825+1</f>
        <v>43047</v>
      </c>
      <c r="B826" s="419"/>
      <c r="C826" s="419"/>
      <c r="D826" s="419"/>
      <c r="E826" s="419"/>
      <c r="F826" s="923"/>
      <c r="G826" s="860"/>
      <c r="H826" s="860"/>
      <c r="I826" s="924"/>
      <c r="J826" s="786"/>
      <c r="K826" s="786"/>
      <c r="L826" s="786"/>
      <c r="M826" s="786"/>
      <c r="N826" s="795"/>
      <c r="O826" s="795"/>
      <c r="P826" s="795"/>
      <c r="Q826" s="796"/>
      <c r="R826" s="900"/>
      <c r="S826" s="806"/>
      <c r="T826" s="806"/>
      <c r="U826" s="909"/>
      <c r="V826" s="885"/>
      <c r="W826" s="885"/>
      <c r="X826" s="885"/>
      <c r="Y826" s="885"/>
      <c r="Z826" s="947"/>
      <c r="AA826" s="874"/>
      <c r="AB826" s="875"/>
      <c r="AC826" s="945"/>
      <c r="AD826" s="410"/>
      <c r="AE826" s="410"/>
      <c r="AF826" s="410"/>
      <c r="AG826" s="410"/>
      <c r="AH826" s="410"/>
      <c r="AI826" s="410"/>
      <c r="AJ826" s="410"/>
      <c r="AK826" s="410"/>
      <c r="AP826" s="459"/>
      <c r="AQ826" s="459"/>
      <c r="AR826" s="459"/>
      <c r="AS826" s="459"/>
    </row>
    <row r="827" spans="1:45" s="445" customFormat="1" hidden="1" x14ac:dyDescent="0.3">
      <c r="A827" s="196">
        <f>A826+1</f>
        <v>43048</v>
      </c>
      <c r="B827" s="419"/>
      <c r="C827" s="419"/>
      <c r="D827" s="419"/>
      <c r="E827" s="419"/>
      <c r="F827" s="923"/>
      <c r="G827" s="860"/>
      <c r="H827" s="860"/>
      <c r="I827" s="924"/>
      <c r="J827" s="786"/>
      <c r="K827" s="786"/>
      <c r="L827" s="786"/>
      <c r="M827" s="786"/>
      <c r="N827" s="795"/>
      <c r="O827" s="795"/>
      <c r="P827" s="795"/>
      <c r="Q827" s="796"/>
      <c r="R827" s="900"/>
      <c r="S827" s="806"/>
      <c r="T827" s="806"/>
      <c r="U827" s="909"/>
      <c r="V827" s="885"/>
      <c r="W827" s="885"/>
      <c r="X827" s="885"/>
      <c r="Y827" s="885"/>
      <c r="Z827" s="947"/>
      <c r="AA827" s="874"/>
      <c r="AB827" s="875"/>
      <c r="AC827" s="945"/>
      <c r="AD827" s="410"/>
      <c r="AE827" s="410"/>
      <c r="AF827" s="410"/>
      <c r="AG827" s="410"/>
      <c r="AH827" s="410"/>
      <c r="AI827" s="410"/>
      <c r="AJ827" s="410"/>
      <c r="AK827" s="410"/>
      <c r="AP827" s="459"/>
      <c r="AQ827" s="459"/>
      <c r="AR827" s="459"/>
      <c r="AS827" s="459"/>
    </row>
    <row r="828" spans="1:45" s="445" customFormat="1" hidden="1" x14ac:dyDescent="0.3">
      <c r="A828" s="196">
        <f>A827+1</f>
        <v>43049</v>
      </c>
      <c r="B828" s="419"/>
      <c r="C828" s="419"/>
      <c r="D828" s="419"/>
      <c r="E828" s="419"/>
      <c r="F828" s="923"/>
      <c r="G828" s="860"/>
      <c r="H828" s="860"/>
      <c r="I828" s="924"/>
      <c r="J828" s="786"/>
      <c r="K828" s="786"/>
      <c r="L828" s="786"/>
      <c r="M828" s="786"/>
      <c r="N828" s="795"/>
      <c r="O828" s="795"/>
      <c r="P828" s="795"/>
      <c r="Q828" s="796"/>
      <c r="R828" s="900"/>
      <c r="S828" s="806"/>
      <c r="T828" s="806"/>
      <c r="U828" s="909"/>
      <c r="V828" s="885"/>
      <c r="W828" s="885"/>
      <c r="X828" s="885"/>
      <c r="Y828" s="885"/>
      <c r="Z828" s="947"/>
      <c r="AA828" s="874"/>
      <c r="AB828" s="875"/>
      <c r="AC828" s="945"/>
      <c r="AD828" s="410"/>
      <c r="AE828" s="410"/>
      <c r="AF828" s="410"/>
      <c r="AG828" s="410"/>
      <c r="AH828" s="410"/>
      <c r="AI828" s="410"/>
      <c r="AJ828" s="410"/>
      <c r="AK828" s="410"/>
      <c r="AP828" s="459"/>
      <c r="AQ828" s="459"/>
      <c r="AR828" s="459"/>
      <c r="AS828" s="459"/>
    </row>
    <row r="829" spans="1:45" s="445" customFormat="1" hidden="1" x14ac:dyDescent="0.3">
      <c r="A829" s="691">
        <f>A828+3</f>
        <v>43052</v>
      </c>
      <c r="B829" s="849"/>
      <c r="C829" s="849"/>
      <c r="D829" s="849"/>
      <c r="E829" s="914"/>
      <c r="F829" s="926"/>
      <c r="G829" s="927"/>
      <c r="H829" s="927"/>
      <c r="I829" s="928"/>
      <c r="J829" s="917"/>
      <c r="K829" s="788"/>
      <c r="L829" s="788"/>
      <c r="M829" s="788"/>
      <c r="N829" s="799"/>
      <c r="O829" s="799"/>
      <c r="P829" s="799"/>
      <c r="Q829" s="897"/>
      <c r="R829" s="901"/>
      <c r="S829" s="809"/>
      <c r="T829" s="809"/>
      <c r="U829" s="911"/>
      <c r="V829" s="896"/>
      <c r="W829" s="887"/>
      <c r="X829" s="887"/>
      <c r="Y829" s="896"/>
      <c r="Z829" s="948"/>
      <c r="AA829" s="949"/>
      <c r="AB829" s="950"/>
      <c r="AC829" s="951"/>
      <c r="AD829" s="939"/>
      <c r="AE829" s="693"/>
      <c r="AF829" s="693"/>
      <c r="AG829" s="693"/>
      <c r="AH829" s="693"/>
      <c r="AI829" s="693"/>
      <c r="AJ829" s="693"/>
      <c r="AK829" s="693"/>
      <c r="AL829" s="694"/>
      <c r="AM829" s="694"/>
      <c r="AN829" s="694"/>
      <c r="AO829" s="694"/>
      <c r="AP829" s="692"/>
      <c r="AQ829" s="692"/>
      <c r="AR829" s="692"/>
      <c r="AS829" s="692"/>
    </row>
    <row r="830" spans="1:45" s="445" customFormat="1" hidden="1" x14ac:dyDescent="0.3">
      <c r="A830" s="196">
        <f>A829+1</f>
        <v>43053</v>
      </c>
      <c r="B830" s="419"/>
      <c r="C830" s="419"/>
      <c r="D830" s="419"/>
      <c r="E830" s="419"/>
      <c r="F830" s="923"/>
      <c r="G830" s="860"/>
      <c r="H830" s="860"/>
      <c r="I830" s="924"/>
      <c r="J830" s="786"/>
      <c r="K830" s="786"/>
      <c r="L830" s="786"/>
      <c r="M830" s="786"/>
      <c r="N830" s="795"/>
      <c r="O830" s="795"/>
      <c r="P830" s="795"/>
      <c r="Q830" s="796"/>
      <c r="R830" s="900"/>
      <c r="S830" s="806"/>
      <c r="T830" s="806"/>
      <c r="U830" s="909"/>
      <c r="V830" s="885"/>
      <c r="W830" s="885"/>
      <c r="X830" s="885"/>
      <c r="Y830" s="885"/>
      <c r="Z830" s="947"/>
      <c r="AA830" s="874"/>
      <c r="AB830" s="875"/>
      <c r="AC830" s="945"/>
      <c r="AD830" s="410"/>
      <c r="AE830" s="410"/>
      <c r="AF830" s="410"/>
      <c r="AG830" s="410"/>
      <c r="AH830" s="410"/>
      <c r="AI830" s="410"/>
      <c r="AJ830" s="410"/>
      <c r="AK830" s="410"/>
      <c r="AP830" s="459"/>
      <c r="AQ830" s="459"/>
      <c r="AR830" s="459"/>
      <c r="AS830" s="459"/>
    </row>
    <row r="831" spans="1:45" s="445" customFormat="1" hidden="1" x14ac:dyDescent="0.3">
      <c r="A831" s="196">
        <f>A830+1</f>
        <v>43054</v>
      </c>
      <c r="B831" s="419"/>
      <c r="C831" s="419"/>
      <c r="D831" s="419"/>
      <c r="E831" s="419"/>
      <c r="F831" s="923"/>
      <c r="G831" s="860"/>
      <c r="H831" s="860"/>
      <c r="I831" s="924"/>
      <c r="J831" s="786"/>
      <c r="K831" s="786"/>
      <c r="L831" s="786"/>
      <c r="M831" s="786"/>
      <c r="N831" s="795"/>
      <c r="O831" s="795"/>
      <c r="P831" s="795"/>
      <c r="Q831" s="796"/>
      <c r="R831" s="900"/>
      <c r="S831" s="806"/>
      <c r="T831" s="806"/>
      <c r="U831" s="909"/>
      <c r="V831" s="885"/>
      <c r="W831" s="885"/>
      <c r="X831" s="885"/>
      <c r="Y831" s="885"/>
      <c r="Z831" s="947"/>
      <c r="AA831" s="874"/>
      <c r="AB831" s="875"/>
      <c r="AC831" s="945"/>
      <c r="AD831" s="410"/>
      <c r="AE831" s="410"/>
      <c r="AF831" s="410"/>
      <c r="AG831" s="410"/>
      <c r="AH831" s="410"/>
      <c r="AI831" s="410"/>
      <c r="AJ831" s="410"/>
      <c r="AK831" s="410"/>
      <c r="AP831" s="459"/>
      <c r="AQ831" s="459"/>
      <c r="AR831" s="459"/>
      <c r="AS831" s="459"/>
    </row>
    <row r="832" spans="1:45" s="445" customFormat="1" hidden="1" x14ac:dyDescent="0.3">
      <c r="A832" s="196">
        <f>A831+1</f>
        <v>43055</v>
      </c>
      <c r="B832" s="419"/>
      <c r="C832" s="419"/>
      <c r="D832" s="419"/>
      <c r="E832" s="419"/>
      <c r="F832" s="923"/>
      <c r="G832" s="860"/>
      <c r="H832" s="860"/>
      <c r="I832" s="924"/>
      <c r="J832" s="786"/>
      <c r="K832" s="786"/>
      <c r="L832" s="786"/>
      <c r="M832" s="786"/>
      <c r="N832" s="795"/>
      <c r="O832" s="795"/>
      <c r="P832" s="795"/>
      <c r="Q832" s="796"/>
      <c r="R832" s="900"/>
      <c r="S832" s="806"/>
      <c r="T832" s="806"/>
      <c r="U832" s="909"/>
      <c r="V832" s="885"/>
      <c r="W832" s="885"/>
      <c r="X832" s="885"/>
      <c r="Y832" s="885"/>
      <c r="Z832" s="947"/>
      <c r="AA832" s="874"/>
      <c r="AB832" s="875"/>
      <c r="AC832" s="945"/>
      <c r="AD832" s="410"/>
      <c r="AE832" s="410"/>
      <c r="AF832" s="410"/>
      <c r="AG832" s="410"/>
      <c r="AH832" s="410"/>
      <c r="AI832" s="410"/>
      <c r="AJ832" s="410"/>
      <c r="AK832" s="410"/>
      <c r="AP832" s="459"/>
      <c r="AQ832" s="459"/>
      <c r="AR832" s="459"/>
      <c r="AS832" s="459"/>
    </row>
    <row r="833" spans="1:45" s="445" customFormat="1" hidden="1" x14ac:dyDescent="0.3">
      <c r="A833" s="196">
        <f>A832+1</f>
        <v>43056</v>
      </c>
      <c r="B833" s="419"/>
      <c r="C833" s="419"/>
      <c r="D833" s="419"/>
      <c r="E833" s="419"/>
      <c r="F833" s="923"/>
      <c r="G833" s="860"/>
      <c r="H833" s="860"/>
      <c r="I833" s="924"/>
      <c r="J833" s="786"/>
      <c r="K833" s="786"/>
      <c r="L833" s="786"/>
      <c r="M833" s="786"/>
      <c r="N833" s="795"/>
      <c r="O833" s="795"/>
      <c r="P833" s="795"/>
      <c r="Q833" s="796"/>
      <c r="R833" s="900"/>
      <c r="S833" s="806"/>
      <c r="T833" s="806"/>
      <c r="U833" s="909"/>
      <c r="V833" s="885"/>
      <c r="W833" s="885"/>
      <c r="X833" s="885"/>
      <c r="Y833" s="885"/>
      <c r="Z833" s="947"/>
      <c r="AA833" s="874"/>
      <c r="AB833" s="875"/>
      <c r="AC833" s="945"/>
      <c r="AD833" s="410"/>
      <c r="AE833" s="410"/>
      <c r="AF833" s="410"/>
      <c r="AG833" s="410"/>
      <c r="AH833" s="410"/>
      <c r="AI833" s="410"/>
      <c r="AJ833" s="410"/>
      <c r="AK833" s="410"/>
      <c r="AP833" s="459"/>
      <c r="AQ833" s="459"/>
      <c r="AR833" s="459"/>
      <c r="AS833" s="459"/>
    </row>
    <row r="834" spans="1:45" s="445" customFormat="1" hidden="1" x14ac:dyDescent="0.3">
      <c r="A834" s="691">
        <f>A833+3</f>
        <v>43059</v>
      </c>
      <c r="B834" s="849"/>
      <c r="C834" s="849"/>
      <c r="D834" s="849"/>
      <c r="E834" s="914"/>
      <c r="F834" s="926"/>
      <c r="G834" s="927"/>
      <c r="H834" s="927"/>
      <c r="I834" s="928"/>
      <c r="J834" s="917"/>
      <c r="K834" s="788"/>
      <c r="L834" s="788"/>
      <c r="M834" s="788"/>
      <c r="N834" s="799"/>
      <c r="O834" s="799"/>
      <c r="P834" s="799"/>
      <c r="Q834" s="897"/>
      <c r="R834" s="901"/>
      <c r="S834" s="809"/>
      <c r="T834" s="809"/>
      <c r="U834" s="911"/>
      <c r="V834" s="896"/>
      <c r="W834" s="887"/>
      <c r="X834" s="887"/>
      <c r="Y834" s="896"/>
      <c r="Z834" s="948"/>
      <c r="AA834" s="949"/>
      <c r="AB834" s="950"/>
      <c r="AC834" s="951"/>
      <c r="AD834" s="939"/>
      <c r="AE834" s="693"/>
      <c r="AF834" s="693"/>
      <c r="AG834" s="693"/>
      <c r="AH834" s="693"/>
      <c r="AI834" s="693"/>
      <c r="AJ834" s="693"/>
      <c r="AK834" s="693"/>
      <c r="AL834" s="694"/>
      <c r="AM834" s="694"/>
      <c r="AN834" s="694"/>
      <c r="AO834" s="694"/>
      <c r="AP834" s="692"/>
      <c r="AQ834" s="692"/>
      <c r="AR834" s="692"/>
      <c r="AS834" s="692"/>
    </row>
    <row r="835" spans="1:45" s="445" customFormat="1" hidden="1" x14ac:dyDescent="0.3">
      <c r="A835" s="196">
        <f>A834+1</f>
        <v>43060</v>
      </c>
      <c r="B835" s="419"/>
      <c r="C835" s="419"/>
      <c r="D835" s="419"/>
      <c r="E835" s="419"/>
      <c r="F835" s="923"/>
      <c r="G835" s="860"/>
      <c r="H835" s="860"/>
      <c r="I835" s="924"/>
      <c r="J835" s="786"/>
      <c r="K835" s="786"/>
      <c r="L835" s="786"/>
      <c r="M835" s="786"/>
      <c r="N835" s="795"/>
      <c r="O835" s="795"/>
      <c r="P835" s="795"/>
      <c r="Q835" s="796"/>
      <c r="R835" s="900"/>
      <c r="S835" s="806"/>
      <c r="T835" s="806"/>
      <c r="U835" s="909"/>
      <c r="V835" s="885"/>
      <c r="W835" s="885"/>
      <c r="X835" s="885"/>
      <c r="Y835" s="885"/>
      <c r="Z835" s="947"/>
      <c r="AA835" s="874"/>
      <c r="AB835" s="875"/>
      <c r="AC835" s="945"/>
      <c r="AD835" s="410"/>
      <c r="AE835" s="410"/>
      <c r="AF835" s="410"/>
      <c r="AG835" s="410"/>
      <c r="AH835" s="410"/>
      <c r="AI835" s="410"/>
      <c r="AJ835" s="410"/>
      <c r="AK835" s="410"/>
      <c r="AP835" s="459"/>
      <c r="AQ835" s="459"/>
      <c r="AR835" s="459"/>
      <c r="AS835" s="459"/>
    </row>
    <row r="836" spans="1:45" s="445" customFormat="1" hidden="1" x14ac:dyDescent="0.3">
      <c r="A836" s="196">
        <f>A835+1</f>
        <v>43061</v>
      </c>
      <c r="B836" s="419"/>
      <c r="C836" s="419"/>
      <c r="D836" s="419"/>
      <c r="E836" s="419"/>
      <c r="F836" s="923"/>
      <c r="G836" s="860"/>
      <c r="H836" s="860"/>
      <c r="I836" s="924"/>
      <c r="J836" s="786"/>
      <c r="K836" s="786"/>
      <c r="L836" s="786"/>
      <c r="M836" s="786"/>
      <c r="N836" s="795"/>
      <c r="O836" s="795"/>
      <c r="P836" s="795"/>
      <c r="Q836" s="796"/>
      <c r="R836" s="900"/>
      <c r="S836" s="806"/>
      <c r="T836" s="806"/>
      <c r="U836" s="909"/>
      <c r="V836" s="885"/>
      <c r="W836" s="885"/>
      <c r="X836" s="885"/>
      <c r="Y836" s="885"/>
      <c r="Z836" s="947"/>
      <c r="AA836" s="874"/>
      <c r="AB836" s="875"/>
      <c r="AC836" s="945"/>
      <c r="AD836" s="410"/>
      <c r="AE836" s="410"/>
      <c r="AF836" s="410"/>
      <c r="AG836" s="410"/>
      <c r="AH836" s="410"/>
      <c r="AI836" s="410"/>
      <c r="AJ836" s="410"/>
      <c r="AK836" s="410"/>
      <c r="AP836" s="459"/>
      <c r="AQ836" s="459"/>
      <c r="AR836" s="459"/>
      <c r="AS836" s="459"/>
    </row>
    <row r="837" spans="1:45" s="445" customFormat="1" hidden="1" x14ac:dyDescent="0.3">
      <c r="A837" s="196">
        <f>A836+1</f>
        <v>43062</v>
      </c>
      <c r="B837" s="419"/>
      <c r="C837" s="419"/>
      <c r="D837" s="419"/>
      <c r="E837" s="419"/>
      <c r="F837" s="923"/>
      <c r="G837" s="860"/>
      <c r="H837" s="860"/>
      <c r="I837" s="924"/>
      <c r="J837" s="786"/>
      <c r="K837" s="786"/>
      <c r="L837" s="786"/>
      <c r="M837" s="786"/>
      <c r="N837" s="795"/>
      <c r="O837" s="795"/>
      <c r="P837" s="795"/>
      <c r="Q837" s="796"/>
      <c r="R837" s="900"/>
      <c r="S837" s="806"/>
      <c r="T837" s="806"/>
      <c r="U837" s="909"/>
      <c r="V837" s="885"/>
      <c r="W837" s="885"/>
      <c r="X837" s="885"/>
      <c r="Y837" s="885"/>
      <c r="Z837" s="947"/>
      <c r="AA837" s="874"/>
      <c r="AB837" s="875"/>
      <c r="AC837" s="945"/>
      <c r="AD837" s="410"/>
      <c r="AE837" s="410"/>
      <c r="AF837" s="410"/>
      <c r="AG837" s="410"/>
      <c r="AH837" s="410"/>
      <c r="AI837" s="410"/>
      <c r="AJ837" s="410"/>
      <c r="AK837" s="410"/>
      <c r="AP837" s="459"/>
      <c r="AQ837" s="459"/>
      <c r="AR837" s="459"/>
      <c r="AS837" s="459"/>
    </row>
    <row r="838" spans="1:45" s="445" customFormat="1" hidden="1" x14ac:dyDescent="0.3">
      <c r="A838" s="196">
        <f>A837+1</f>
        <v>43063</v>
      </c>
      <c r="B838" s="419"/>
      <c r="C838" s="419"/>
      <c r="D838" s="419"/>
      <c r="E838" s="419"/>
      <c r="F838" s="923"/>
      <c r="G838" s="860"/>
      <c r="H838" s="860"/>
      <c r="I838" s="924"/>
      <c r="J838" s="786"/>
      <c r="K838" s="786"/>
      <c r="L838" s="786"/>
      <c r="M838" s="786"/>
      <c r="N838" s="795"/>
      <c r="O838" s="795"/>
      <c r="P838" s="795"/>
      <c r="Q838" s="796"/>
      <c r="R838" s="900"/>
      <c r="S838" s="806"/>
      <c r="T838" s="806"/>
      <c r="U838" s="909"/>
      <c r="V838" s="885"/>
      <c r="W838" s="885"/>
      <c r="X838" s="885"/>
      <c r="Y838" s="885"/>
      <c r="Z838" s="947"/>
      <c r="AA838" s="874"/>
      <c r="AB838" s="875"/>
      <c r="AC838" s="945"/>
      <c r="AD838" s="410"/>
      <c r="AE838" s="410"/>
      <c r="AF838" s="410"/>
      <c r="AG838" s="410"/>
      <c r="AH838" s="410"/>
      <c r="AI838" s="410"/>
      <c r="AJ838" s="410"/>
      <c r="AK838" s="410"/>
      <c r="AP838" s="459"/>
      <c r="AQ838" s="459"/>
      <c r="AR838" s="459"/>
      <c r="AS838" s="459"/>
    </row>
    <row r="839" spans="1:45" s="445" customFormat="1" hidden="1" x14ac:dyDescent="0.3">
      <c r="A839" s="691">
        <f>A838+3</f>
        <v>43066</v>
      </c>
      <c r="B839" s="849"/>
      <c r="C839" s="849"/>
      <c r="D839" s="849"/>
      <c r="E839" s="914"/>
      <c r="F839" s="926"/>
      <c r="G839" s="927"/>
      <c r="H839" s="927"/>
      <c r="I839" s="928"/>
      <c r="J839" s="917"/>
      <c r="K839" s="788"/>
      <c r="L839" s="788"/>
      <c r="M839" s="788"/>
      <c r="N839" s="799"/>
      <c r="O839" s="799"/>
      <c r="P839" s="799"/>
      <c r="Q839" s="897"/>
      <c r="R839" s="901"/>
      <c r="S839" s="809"/>
      <c r="T839" s="809"/>
      <c r="U839" s="911"/>
      <c r="V839" s="896"/>
      <c r="W839" s="887"/>
      <c r="X839" s="887"/>
      <c r="Y839" s="896"/>
      <c r="Z839" s="948"/>
      <c r="AA839" s="949"/>
      <c r="AB839" s="950"/>
      <c r="AC839" s="951"/>
      <c r="AD839" s="939"/>
      <c r="AE839" s="693"/>
      <c r="AF839" s="693"/>
      <c r="AG839" s="693"/>
      <c r="AH839" s="693"/>
      <c r="AI839" s="693"/>
      <c r="AJ839" s="693"/>
      <c r="AK839" s="693"/>
      <c r="AL839" s="694"/>
      <c r="AM839" s="694"/>
      <c r="AN839" s="694"/>
      <c r="AO839" s="694"/>
      <c r="AP839" s="692"/>
      <c r="AQ839" s="692"/>
      <c r="AR839" s="692"/>
      <c r="AS839" s="692"/>
    </row>
    <row r="840" spans="1:45" s="445" customFormat="1" hidden="1" x14ac:dyDescent="0.3">
      <c r="A840" s="196">
        <f>A839+1</f>
        <v>43067</v>
      </c>
      <c r="B840" s="419"/>
      <c r="C840" s="419"/>
      <c r="D840" s="419"/>
      <c r="E840" s="419"/>
      <c r="F840" s="923"/>
      <c r="G840" s="860"/>
      <c r="H840" s="860"/>
      <c r="I840" s="924"/>
      <c r="J840" s="786"/>
      <c r="K840" s="786"/>
      <c r="L840" s="786"/>
      <c r="M840" s="786"/>
      <c r="N840" s="795"/>
      <c r="O840" s="795"/>
      <c r="P840" s="795"/>
      <c r="Q840" s="796"/>
      <c r="R840" s="900"/>
      <c r="S840" s="806"/>
      <c r="T840" s="806"/>
      <c r="U840" s="909"/>
      <c r="V840" s="885"/>
      <c r="W840" s="885"/>
      <c r="X840" s="885"/>
      <c r="Y840" s="885"/>
      <c r="Z840" s="947"/>
      <c r="AA840" s="874"/>
      <c r="AB840" s="875"/>
      <c r="AC840" s="945"/>
      <c r="AD840" s="410"/>
      <c r="AE840" s="410"/>
      <c r="AF840" s="410"/>
      <c r="AG840" s="410"/>
      <c r="AH840" s="410"/>
      <c r="AI840" s="410"/>
      <c r="AJ840" s="410"/>
      <c r="AK840" s="410"/>
      <c r="AP840" s="459"/>
      <c r="AQ840" s="459"/>
      <c r="AR840" s="459"/>
      <c r="AS840" s="459"/>
    </row>
    <row r="841" spans="1:45" s="445" customFormat="1" hidden="1" x14ac:dyDescent="0.3">
      <c r="A841" s="196">
        <f>A840+1</f>
        <v>43068</v>
      </c>
      <c r="B841" s="419"/>
      <c r="C841" s="419"/>
      <c r="D841" s="419"/>
      <c r="E841" s="419"/>
      <c r="F841" s="923"/>
      <c r="G841" s="860"/>
      <c r="H841" s="860"/>
      <c r="I841" s="924"/>
      <c r="J841" s="786"/>
      <c r="K841" s="786"/>
      <c r="L841" s="786"/>
      <c r="M841" s="786"/>
      <c r="N841" s="795"/>
      <c r="O841" s="795"/>
      <c r="P841" s="795"/>
      <c r="Q841" s="796"/>
      <c r="R841" s="900"/>
      <c r="S841" s="806"/>
      <c r="T841" s="806"/>
      <c r="U841" s="909"/>
      <c r="V841" s="885"/>
      <c r="W841" s="885"/>
      <c r="X841" s="885"/>
      <c r="Y841" s="885"/>
      <c r="Z841" s="947"/>
      <c r="AA841" s="874"/>
      <c r="AB841" s="875"/>
      <c r="AC841" s="945"/>
      <c r="AD841" s="410"/>
      <c r="AE841" s="410"/>
      <c r="AF841" s="410"/>
      <c r="AG841" s="410"/>
      <c r="AH841" s="410"/>
      <c r="AI841" s="410"/>
      <c r="AJ841" s="410"/>
      <c r="AK841" s="410"/>
      <c r="AP841" s="459"/>
      <c r="AQ841" s="459"/>
      <c r="AR841" s="459"/>
      <c r="AS841" s="459"/>
    </row>
    <row r="842" spans="1:45" s="445" customFormat="1" hidden="1" x14ac:dyDescent="0.3">
      <c r="A842" s="196">
        <f>A841+1</f>
        <v>43069</v>
      </c>
      <c r="B842" s="419"/>
      <c r="C842" s="419"/>
      <c r="D842" s="419"/>
      <c r="E842" s="419"/>
      <c r="F842" s="923"/>
      <c r="G842" s="860"/>
      <c r="H842" s="860"/>
      <c r="I842" s="924"/>
      <c r="J842" s="786"/>
      <c r="K842" s="786"/>
      <c r="L842" s="786"/>
      <c r="M842" s="786"/>
      <c r="N842" s="795"/>
      <c r="O842" s="795"/>
      <c r="P842" s="795"/>
      <c r="Q842" s="796"/>
      <c r="R842" s="900"/>
      <c r="S842" s="806"/>
      <c r="T842" s="806"/>
      <c r="U842" s="909"/>
      <c r="V842" s="885"/>
      <c r="W842" s="885"/>
      <c r="X842" s="885"/>
      <c r="Y842" s="885"/>
      <c r="Z842" s="947"/>
      <c r="AA842" s="874"/>
      <c r="AB842" s="875"/>
      <c r="AC842" s="945"/>
      <c r="AD842" s="410"/>
      <c r="AE842" s="410"/>
      <c r="AF842" s="410"/>
      <c r="AG842" s="410"/>
      <c r="AH842" s="410"/>
      <c r="AI842" s="410"/>
      <c r="AJ842" s="410"/>
      <c r="AK842" s="410"/>
      <c r="AP842" s="459"/>
      <c r="AQ842" s="459"/>
      <c r="AR842" s="459"/>
      <c r="AS842" s="459"/>
    </row>
    <row r="843" spans="1:45" s="445" customFormat="1" hidden="1" x14ac:dyDescent="0.3">
      <c r="A843" s="196">
        <f>A842+1</f>
        <v>43070</v>
      </c>
      <c r="B843" s="419"/>
      <c r="C843" s="419"/>
      <c r="D843" s="419"/>
      <c r="E843" s="419"/>
      <c r="F843" s="923"/>
      <c r="G843" s="860"/>
      <c r="H843" s="860"/>
      <c r="I843" s="924"/>
      <c r="J843" s="786"/>
      <c r="K843" s="786"/>
      <c r="L843" s="786"/>
      <c r="M843" s="786"/>
      <c r="N843" s="795"/>
      <c r="O843" s="795"/>
      <c r="P843" s="795"/>
      <c r="Q843" s="796"/>
      <c r="R843" s="900"/>
      <c r="S843" s="806"/>
      <c r="T843" s="806"/>
      <c r="U843" s="909"/>
      <c r="V843" s="885"/>
      <c r="W843" s="885"/>
      <c r="X843" s="885"/>
      <c r="Y843" s="885"/>
      <c r="Z843" s="947"/>
      <c r="AA843" s="874"/>
      <c r="AB843" s="875"/>
      <c r="AC843" s="945"/>
      <c r="AD843" s="410"/>
      <c r="AE843" s="410"/>
      <c r="AF843" s="410"/>
      <c r="AG843" s="410"/>
      <c r="AH843" s="410"/>
      <c r="AI843" s="410"/>
      <c r="AJ843" s="410"/>
      <c r="AK843" s="410"/>
      <c r="AP843" s="459"/>
      <c r="AQ843" s="459"/>
      <c r="AR843" s="459"/>
      <c r="AS843" s="459"/>
    </row>
    <row r="844" spans="1:45" s="445" customFormat="1" hidden="1" x14ac:dyDescent="0.3">
      <c r="A844" s="691">
        <f>A843+3</f>
        <v>43073</v>
      </c>
      <c r="B844" s="849"/>
      <c r="C844" s="849"/>
      <c r="D844" s="849"/>
      <c r="E844" s="914"/>
      <c r="F844" s="926"/>
      <c r="G844" s="927"/>
      <c r="H844" s="927"/>
      <c r="I844" s="928"/>
      <c r="J844" s="917"/>
      <c r="K844" s="788"/>
      <c r="L844" s="788"/>
      <c r="M844" s="788"/>
      <c r="N844" s="799"/>
      <c r="O844" s="799"/>
      <c r="P844" s="799"/>
      <c r="Q844" s="897"/>
      <c r="R844" s="901"/>
      <c r="S844" s="809"/>
      <c r="T844" s="809"/>
      <c r="U844" s="911"/>
      <c r="V844" s="896"/>
      <c r="W844" s="887"/>
      <c r="X844" s="887"/>
      <c r="Y844" s="896"/>
      <c r="Z844" s="948"/>
      <c r="AA844" s="949"/>
      <c r="AB844" s="950"/>
      <c r="AC844" s="951"/>
      <c r="AD844" s="939"/>
      <c r="AE844" s="693"/>
      <c r="AF844" s="693"/>
      <c r="AG844" s="693"/>
      <c r="AH844" s="693"/>
      <c r="AI844" s="693"/>
      <c r="AJ844" s="693"/>
      <c r="AK844" s="693"/>
      <c r="AL844" s="694"/>
      <c r="AM844" s="694"/>
      <c r="AN844" s="694"/>
      <c r="AO844" s="694"/>
      <c r="AP844" s="692"/>
      <c r="AQ844" s="692"/>
      <c r="AR844" s="692"/>
      <c r="AS844" s="692"/>
    </row>
    <row r="845" spans="1:45" s="445" customFormat="1" hidden="1" x14ac:dyDescent="0.3">
      <c r="A845" s="196">
        <f>A844+1</f>
        <v>43074</v>
      </c>
      <c r="B845" s="419"/>
      <c r="C845" s="419"/>
      <c r="D845" s="419"/>
      <c r="E845" s="419"/>
      <c r="F845" s="923"/>
      <c r="G845" s="860"/>
      <c r="H845" s="860"/>
      <c r="I845" s="924"/>
      <c r="J845" s="786"/>
      <c r="K845" s="786"/>
      <c r="L845" s="786"/>
      <c r="M845" s="786"/>
      <c r="N845" s="795"/>
      <c r="O845" s="795"/>
      <c r="P845" s="795"/>
      <c r="Q845" s="796"/>
      <c r="R845" s="900"/>
      <c r="S845" s="806"/>
      <c r="T845" s="806"/>
      <c r="U845" s="909"/>
      <c r="V845" s="885"/>
      <c r="W845" s="885"/>
      <c r="X845" s="885"/>
      <c r="Y845" s="885"/>
      <c r="Z845" s="947"/>
      <c r="AA845" s="874"/>
      <c r="AB845" s="875"/>
      <c r="AC845" s="945"/>
      <c r="AD845" s="410"/>
      <c r="AE845" s="410"/>
      <c r="AF845" s="410"/>
      <c r="AG845" s="410"/>
      <c r="AH845" s="410"/>
      <c r="AI845" s="410"/>
      <c r="AJ845" s="410"/>
      <c r="AK845" s="410"/>
      <c r="AP845" s="459"/>
      <c r="AQ845" s="459"/>
      <c r="AR845" s="459"/>
      <c r="AS845" s="459"/>
    </row>
    <row r="846" spans="1:45" s="445" customFormat="1" hidden="1" x14ac:dyDescent="0.3">
      <c r="A846" s="196">
        <f>A845+1</f>
        <v>43075</v>
      </c>
      <c r="B846" s="419"/>
      <c r="C846" s="419"/>
      <c r="D846" s="419"/>
      <c r="E846" s="419"/>
      <c r="F846" s="923"/>
      <c r="G846" s="860"/>
      <c r="H846" s="860"/>
      <c r="I846" s="924"/>
      <c r="J846" s="786"/>
      <c r="K846" s="786"/>
      <c r="L846" s="786"/>
      <c r="M846" s="786"/>
      <c r="N846" s="795"/>
      <c r="O846" s="795"/>
      <c r="P846" s="795"/>
      <c r="Q846" s="796"/>
      <c r="R846" s="900"/>
      <c r="S846" s="806"/>
      <c r="T846" s="806"/>
      <c r="U846" s="909"/>
      <c r="V846" s="885"/>
      <c r="W846" s="885"/>
      <c r="X846" s="885"/>
      <c r="Y846" s="885"/>
      <c r="Z846" s="947"/>
      <c r="AA846" s="874"/>
      <c r="AB846" s="875"/>
      <c r="AC846" s="945"/>
      <c r="AD846" s="410"/>
      <c r="AE846" s="410"/>
      <c r="AF846" s="410"/>
      <c r="AG846" s="410"/>
      <c r="AH846" s="410"/>
      <c r="AI846" s="410"/>
      <c r="AJ846" s="410"/>
      <c r="AK846" s="410"/>
      <c r="AP846" s="459"/>
      <c r="AQ846" s="459"/>
      <c r="AR846" s="459"/>
      <c r="AS846" s="459"/>
    </row>
    <row r="847" spans="1:45" s="445" customFormat="1" hidden="1" x14ac:dyDescent="0.3">
      <c r="A847" s="196">
        <f>A846+1</f>
        <v>43076</v>
      </c>
      <c r="B847" s="419"/>
      <c r="C847" s="419"/>
      <c r="D847" s="419"/>
      <c r="E847" s="419"/>
      <c r="F847" s="923"/>
      <c r="G847" s="860"/>
      <c r="H847" s="860"/>
      <c r="I847" s="924"/>
      <c r="J847" s="786"/>
      <c r="K847" s="786"/>
      <c r="L847" s="786"/>
      <c r="M847" s="786"/>
      <c r="N847" s="795"/>
      <c r="O847" s="795"/>
      <c r="P847" s="795"/>
      <c r="Q847" s="796"/>
      <c r="R847" s="900"/>
      <c r="S847" s="806"/>
      <c r="T847" s="806"/>
      <c r="U847" s="909"/>
      <c r="V847" s="885"/>
      <c r="W847" s="885"/>
      <c r="X847" s="885"/>
      <c r="Y847" s="885"/>
      <c r="Z847" s="947"/>
      <c r="AA847" s="874"/>
      <c r="AB847" s="875"/>
      <c r="AC847" s="945"/>
      <c r="AD847" s="410"/>
      <c r="AE847" s="410"/>
      <c r="AF847" s="410"/>
      <c r="AG847" s="410"/>
      <c r="AH847" s="410"/>
      <c r="AI847" s="410"/>
      <c r="AJ847" s="410"/>
      <c r="AK847" s="410"/>
      <c r="AP847" s="459"/>
      <c r="AQ847" s="459"/>
      <c r="AR847" s="459"/>
      <c r="AS847" s="459"/>
    </row>
    <row r="848" spans="1:45" s="445" customFormat="1" hidden="1" x14ac:dyDescent="0.3">
      <c r="A848" s="196">
        <f>A847+1</f>
        <v>43077</v>
      </c>
      <c r="B848" s="419"/>
      <c r="C848" s="419"/>
      <c r="D848" s="419"/>
      <c r="E848" s="419"/>
      <c r="F848" s="923"/>
      <c r="G848" s="860"/>
      <c r="H848" s="860"/>
      <c r="I848" s="924"/>
      <c r="J848" s="786"/>
      <c r="K848" s="786"/>
      <c r="L848" s="786"/>
      <c r="M848" s="786"/>
      <c r="N848" s="795"/>
      <c r="O848" s="795"/>
      <c r="P848" s="795"/>
      <c r="Q848" s="796"/>
      <c r="R848" s="900"/>
      <c r="S848" s="806"/>
      <c r="T848" s="806"/>
      <c r="U848" s="909"/>
      <c r="V848" s="885"/>
      <c r="W848" s="885"/>
      <c r="X848" s="885"/>
      <c r="Y848" s="885"/>
      <c r="Z848" s="947"/>
      <c r="AA848" s="874"/>
      <c r="AB848" s="875"/>
      <c r="AC848" s="945"/>
      <c r="AD848" s="410"/>
      <c r="AE848" s="410"/>
      <c r="AF848" s="410"/>
      <c r="AG848" s="410"/>
      <c r="AH848" s="410"/>
      <c r="AI848" s="410"/>
      <c r="AJ848" s="410"/>
      <c r="AK848" s="410"/>
      <c r="AP848" s="459"/>
      <c r="AQ848" s="459"/>
      <c r="AR848" s="459"/>
      <c r="AS848" s="459"/>
    </row>
    <row r="849" spans="1:45" s="445" customFormat="1" hidden="1" x14ac:dyDescent="0.3">
      <c r="A849" s="691">
        <f>A848+3</f>
        <v>43080</v>
      </c>
      <c r="B849" s="849"/>
      <c r="C849" s="849"/>
      <c r="D849" s="849"/>
      <c r="E849" s="914"/>
      <c r="F849" s="926"/>
      <c r="G849" s="927"/>
      <c r="H849" s="927"/>
      <c r="I849" s="928"/>
      <c r="J849" s="917"/>
      <c r="K849" s="788"/>
      <c r="L849" s="788"/>
      <c r="M849" s="788"/>
      <c r="N849" s="799"/>
      <c r="O849" s="799"/>
      <c r="P849" s="799"/>
      <c r="Q849" s="897"/>
      <c r="R849" s="901"/>
      <c r="S849" s="809"/>
      <c r="T849" s="809"/>
      <c r="U849" s="911"/>
      <c r="V849" s="896"/>
      <c r="W849" s="887"/>
      <c r="X849" s="887"/>
      <c r="Y849" s="896"/>
      <c r="Z849" s="948"/>
      <c r="AA849" s="949"/>
      <c r="AB849" s="950"/>
      <c r="AC849" s="951"/>
      <c r="AD849" s="939"/>
      <c r="AE849" s="693"/>
      <c r="AF849" s="693"/>
      <c r="AG849" s="693"/>
      <c r="AH849" s="693"/>
      <c r="AI849" s="693"/>
      <c r="AJ849" s="693"/>
      <c r="AK849" s="693"/>
      <c r="AL849" s="694"/>
      <c r="AM849" s="694"/>
      <c r="AN849" s="694"/>
      <c r="AO849" s="694"/>
      <c r="AP849" s="692"/>
      <c r="AQ849" s="692"/>
      <c r="AR849" s="692"/>
      <c r="AS849" s="692"/>
    </row>
    <row r="850" spans="1:45" s="445" customFormat="1" hidden="1" x14ac:dyDescent="0.3">
      <c r="A850" s="196">
        <f>A849+1</f>
        <v>43081</v>
      </c>
      <c r="B850" s="419"/>
      <c r="C850" s="419"/>
      <c r="D850" s="419"/>
      <c r="E850" s="419"/>
      <c r="F850" s="923"/>
      <c r="G850" s="860"/>
      <c r="H850" s="860"/>
      <c r="I850" s="924"/>
      <c r="J850" s="786"/>
      <c r="K850" s="786"/>
      <c r="L850" s="786"/>
      <c r="M850" s="786"/>
      <c r="N850" s="795"/>
      <c r="O850" s="795"/>
      <c r="P850" s="795"/>
      <c r="Q850" s="796"/>
      <c r="R850" s="900"/>
      <c r="S850" s="806"/>
      <c r="T850" s="806"/>
      <c r="U850" s="909"/>
      <c r="V850" s="885"/>
      <c r="W850" s="885"/>
      <c r="X850" s="885"/>
      <c r="Y850" s="885"/>
      <c r="Z850" s="947"/>
      <c r="AA850" s="874"/>
      <c r="AB850" s="875"/>
      <c r="AC850" s="945"/>
      <c r="AD850" s="410"/>
      <c r="AE850" s="410"/>
      <c r="AF850" s="410"/>
      <c r="AG850" s="410"/>
      <c r="AH850" s="410"/>
      <c r="AI850" s="410"/>
      <c r="AJ850" s="410"/>
      <c r="AK850" s="410"/>
      <c r="AP850" s="459"/>
      <c r="AQ850" s="459"/>
      <c r="AR850" s="459"/>
      <c r="AS850" s="459"/>
    </row>
    <row r="851" spans="1:45" s="445" customFormat="1" hidden="1" x14ac:dyDescent="0.3">
      <c r="A851" s="196">
        <f>A850+1</f>
        <v>43082</v>
      </c>
      <c r="B851" s="419"/>
      <c r="C851" s="419"/>
      <c r="D851" s="419"/>
      <c r="E851" s="419"/>
      <c r="F851" s="923"/>
      <c r="G851" s="860"/>
      <c r="H851" s="860"/>
      <c r="I851" s="924"/>
      <c r="J851" s="786"/>
      <c r="K851" s="786"/>
      <c r="L851" s="786"/>
      <c r="M851" s="786"/>
      <c r="N851" s="795"/>
      <c r="O851" s="795"/>
      <c r="P851" s="795"/>
      <c r="Q851" s="796"/>
      <c r="R851" s="900"/>
      <c r="S851" s="806"/>
      <c r="T851" s="806"/>
      <c r="U851" s="909"/>
      <c r="V851" s="885"/>
      <c r="W851" s="885"/>
      <c r="X851" s="885"/>
      <c r="Y851" s="885"/>
      <c r="Z851" s="947"/>
      <c r="AA851" s="874"/>
      <c r="AB851" s="875"/>
      <c r="AC851" s="945"/>
      <c r="AD851" s="410"/>
      <c r="AE851" s="410"/>
      <c r="AF851" s="410"/>
      <c r="AG851" s="410"/>
      <c r="AH851" s="410"/>
      <c r="AI851" s="410"/>
      <c r="AJ851" s="410"/>
      <c r="AK851" s="410"/>
      <c r="AP851" s="459"/>
      <c r="AQ851" s="459"/>
      <c r="AR851" s="459"/>
      <c r="AS851" s="459"/>
    </row>
    <row r="852" spans="1:45" s="445" customFormat="1" hidden="1" x14ac:dyDescent="0.3">
      <c r="A852" s="196">
        <f>A851+1</f>
        <v>43083</v>
      </c>
      <c r="B852" s="419"/>
      <c r="C852" s="419"/>
      <c r="D852" s="419"/>
      <c r="E852" s="419"/>
      <c r="F852" s="923"/>
      <c r="G852" s="860"/>
      <c r="H852" s="860"/>
      <c r="I852" s="924"/>
      <c r="J852" s="786"/>
      <c r="K852" s="786"/>
      <c r="L852" s="786"/>
      <c r="M852" s="786"/>
      <c r="N852" s="795"/>
      <c r="O852" s="795"/>
      <c r="P852" s="795"/>
      <c r="Q852" s="796"/>
      <c r="R852" s="900"/>
      <c r="S852" s="806"/>
      <c r="T852" s="806"/>
      <c r="U852" s="909"/>
      <c r="V852" s="885"/>
      <c r="W852" s="885"/>
      <c r="X852" s="885"/>
      <c r="Y852" s="885"/>
      <c r="Z852" s="947"/>
      <c r="AA852" s="874"/>
      <c r="AB852" s="875"/>
      <c r="AC852" s="945"/>
      <c r="AD852" s="410"/>
      <c r="AE852" s="410"/>
      <c r="AF852" s="410"/>
      <c r="AG852" s="410"/>
      <c r="AH852" s="410"/>
      <c r="AI852" s="410"/>
      <c r="AJ852" s="410"/>
      <c r="AK852" s="410"/>
      <c r="AP852" s="459"/>
      <c r="AQ852" s="459"/>
      <c r="AR852" s="459"/>
      <c r="AS852" s="459"/>
    </row>
    <row r="853" spans="1:45" s="445" customFormat="1" hidden="1" x14ac:dyDescent="0.3">
      <c r="A853" s="196">
        <f>A852+1</f>
        <v>43084</v>
      </c>
      <c r="B853" s="419"/>
      <c r="C853" s="419"/>
      <c r="D853" s="419"/>
      <c r="E853" s="419"/>
      <c r="F853" s="923"/>
      <c r="G853" s="860"/>
      <c r="H853" s="860"/>
      <c r="I853" s="924"/>
      <c r="J853" s="786"/>
      <c r="K853" s="786"/>
      <c r="L853" s="786"/>
      <c r="M853" s="786"/>
      <c r="N853" s="795"/>
      <c r="O853" s="795"/>
      <c r="P853" s="795"/>
      <c r="Q853" s="796"/>
      <c r="R853" s="900"/>
      <c r="S853" s="806"/>
      <c r="T853" s="806"/>
      <c r="U853" s="909"/>
      <c r="V853" s="885"/>
      <c r="W853" s="885"/>
      <c r="X853" s="885"/>
      <c r="Y853" s="885"/>
      <c r="Z853" s="947"/>
      <c r="AA853" s="874"/>
      <c r="AB853" s="875"/>
      <c r="AC853" s="945"/>
      <c r="AD853" s="410"/>
      <c r="AE853" s="410"/>
      <c r="AF853" s="410"/>
      <c r="AG853" s="410"/>
      <c r="AH853" s="410"/>
      <c r="AI853" s="410"/>
      <c r="AJ853" s="410"/>
      <c r="AK853" s="410"/>
      <c r="AP853" s="459"/>
      <c r="AQ853" s="459"/>
      <c r="AR853" s="459"/>
      <c r="AS853" s="459"/>
    </row>
    <row r="854" spans="1:45" s="445" customFormat="1" hidden="1" x14ac:dyDescent="0.3">
      <c r="A854" s="691">
        <f>A853+3</f>
        <v>43087</v>
      </c>
      <c r="B854" s="849"/>
      <c r="C854" s="849"/>
      <c r="D854" s="849"/>
      <c r="E854" s="914"/>
      <c r="F854" s="926"/>
      <c r="G854" s="927"/>
      <c r="H854" s="927"/>
      <c r="I854" s="928"/>
      <c r="J854" s="917"/>
      <c r="K854" s="788"/>
      <c r="L854" s="788"/>
      <c r="M854" s="788"/>
      <c r="N854" s="799"/>
      <c r="O854" s="799"/>
      <c r="P854" s="799"/>
      <c r="Q854" s="897"/>
      <c r="R854" s="901"/>
      <c r="S854" s="809"/>
      <c r="T854" s="809"/>
      <c r="U854" s="911"/>
      <c r="V854" s="896"/>
      <c r="W854" s="887"/>
      <c r="X854" s="887"/>
      <c r="Y854" s="896"/>
      <c r="Z854" s="948"/>
      <c r="AA854" s="949"/>
      <c r="AB854" s="950"/>
      <c r="AC854" s="951"/>
      <c r="AD854" s="939"/>
      <c r="AE854" s="693"/>
      <c r="AF854" s="693"/>
      <c r="AG854" s="693"/>
      <c r="AH854" s="693"/>
      <c r="AI854" s="693"/>
      <c r="AJ854" s="693"/>
      <c r="AK854" s="693"/>
      <c r="AL854" s="694"/>
      <c r="AM854" s="694"/>
      <c r="AN854" s="694"/>
      <c r="AO854" s="694"/>
      <c r="AP854" s="692"/>
      <c r="AQ854" s="692"/>
      <c r="AR854" s="692"/>
      <c r="AS854" s="692"/>
    </row>
    <row r="855" spans="1:45" s="445" customFormat="1" hidden="1" x14ac:dyDescent="0.3">
      <c r="A855" s="196">
        <f>A854+1</f>
        <v>43088</v>
      </c>
      <c r="B855" s="419"/>
      <c r="C855" s="419"/>
      <c r="D855" s="419"/>
      <c r="E855" s="419"/>
      <c r="F855" s="923"/>
      <c r="G855" s="860"/>
      <c r="H855" s="860"/>
      <c r="I855" s="924"/>
      <c r="J855" s="786"/>
      <c r="K855" s="786"/>
      <c r="L855" s="786"/>
      <c r="M855" s="786"/>
      <c r="N855" s="795"/>
      <c r="O855" s="795"/>
      <c r="P855" s="795"/>
      <c r="Q855" s="796"/>
      <c r="R855" s="900"/>
      <c r="S855" s="806"/>
      <c r="T855" s="806"/>
      <c r="U855" s="909"/>
      <c r="V855" s="885"/>
      <c r="W855" s="885"/>
      <c r="X855" s="885"/>
      <c r="Y855" s="885"/>
      <c r="Z855" s="947"/>
      <c r="AA855" s="874"/>
      <c r="AB855" s="875"/>
      <c r="AC855" s="945"/>
      <c r="AD855" s="410"/>
      <c r="AE855" s="410"/>
      <c r="AF855" s="410"/>
      <c r="AG855" s="410"/>
      <c r="AH855" s="410"/>
      <c r="AI855" s="410"/>
      <c r="AJ855" s="410"/>
      <c r="AK855" s="410"/>
      <c r="AP855" s="459"/>
      <c r="AQ855" s="459"/>
      <c r="AR855" s="459"/>
      <c r="AS855" s="459"/>
    </row>
    <row r="856" spans="1:45" s="445" customFormat="1" hidden="1" x14ac:dyDescent="0.3">
      <c r="A856" s="196">
        <f>A855+1</f>
        <v>43089</v>
      </c>
      <c r="B856" s="419"/>
      <c r="C856" s="419"/>
      <c r="D856" s="419"/>
      <c r="E856" s="419"/>
      <c r="F856" s="923"/>
      <c r="G856" s="860"/>
      <c r="H856" s="860"/>
      <c r="I856" s="924"/>
      <c r="J856" s="786"/>
      <c r="K856" s="786"/>
      <c r="L856" s="786"/>
      <c r="M856" s="786"/>
      <c r="N856" s="795"/>
      <c r="O856" s="795"/>
      <c r="P856" s="795"/>
      <c r="Q856" s="796"/>
      <c r="R856" s="900"/>
      <c r="S856" s="806"/>
      <c r="T856" s="806"/>
      <c r="U856" s="909"/>
      <c r="V856" s="885"/>
      <c r="W856" s="885"/>
      <c r="X856" s="885"/>
      <c r="Y856" s="885"/>
      <c r="Z856" s="947"/>
      <c r="AA856" s="874"/>
      <c r="AB856" s="875"/>
      <c r="AC856" s="945"/>
      <c r="AD856" s="410"/>
      <c r="AE856" s="410"/>
      <c r="AF856" s="410"/>
      <c r="AG856" s="410"/>
      <c r="AH856" s="410"/>
      <c r="AI856" s="410"/>
      <c r="AJ856" s="410"/>
      <c r="AK856" s="410"/>
      <c r="AP856" s="459"/>
      <c r="AQ856" s="459"/>
      <c r="AR856" s="459"/>
      <c r="AS856" s="459"/>
    </row>
    <row r="857" spans="1:45" s="445" customFormat="1" hidden="1" x14ac:dyDescent="0.3">
      <c r="A857" s="196">
        <f>A856+1</f>
        <v>43090</v>
      </c>
      <c r="B857" s="419"/>
      <c r="C857" s="419"/>
      <c r="D857" s="419"/>
      <c r="E857" s="419"/>
      <c r="F857" s="923"/>
      <c r="G857" s="860"/>
      <c r="H857" s="860"/>
      <c r="I857" s="924"/>
      <c r="J857" s="786"/>
      <c r="K857" s="786"/>
      <c r="L857" s="786"/>
      <c r="M857" s="786"/>
      <c r="N857" s="795"/>
      <c r="O857" s="795"/>
      <c r="P857" s="795"/>
      <c r="Q857" s="796"/>
      <c r="R857" s="900"/>
      <c r="S857" s="806"/>
      <c r="T857" s="806"/>
      <c r="U857" s="909"/>
      <c r="V857" s="885"/>
      <c r="W857" s="885"/>
      <c r="X857" s="885"/>
      <c r="Y857" s="885"/>
      <c r="Z857" s="947"/>
      <c r="AA857" s="874"/>
      <c r="AB857" s="875"/>
      <c r="AC857" s="945"/>
      <c r="AD857" s="410"/>
      <c r="AE857" s="410"/>
      <c r="AF857" s="410"/>
      <c r="AG857" s="410"/>
      <c r="AH857" s="410"/>
      <c r="AI857" s="410"/>
      <c r="AJ857" s="410"/>
      <c r="AK857" s="410"/>
      <c r="AP857" s="459"/>
      <c r="AQ857" s="459"/>
      <c r="AR857" s="459"/>
      <c r="AS857" s="459"/>
    </row>
    <row r="858" spans="1:45" s="445" customFormat="1" hidden="1" x14ac:dyDescent="0.3">
      <c r="A858" s="196">
        <f>A857+1</f>
        <v>43091</v>
      </c>
      <c r="B858" s="419"/>
      <c r="C858" s="419"/>
      <c r="D858" s="419"/>
      <c r="E858" s="419"/>
      <c r="F858" s="923"/>
      <c r="G858" s="860"/>
      <c r="H858" s="860"/>
      <c r="I858" s="924"/>
      <c r="J858" s="786"/>
      <c r="K858" s="786"/>
      <c r="L858" s="786"/>
      <c r="M858" s="786"/>
      <c r="N858" s="795"/>
      <c r="O858" s="795"/>
      <c r="P858" s="795"/>
      <c r="Q858" s="796"/>
      <c r="R858" s="900"/>
      <c r="S858" s="806"/>
      <c r="T858" s="806"/>
      <c r="U858" s="909"/>
      <c r="V858" s="885"/>
      <c r="W858" s="885"/>
      <c r="X858" s="885"/>
      <c r="Y858" s="885"/>
      <c r="Z858" s="947"/>
      <c r="AA858" s="874"/>
      <c r="AB858" s="875"/>
      <c r="AC858" s="945"/>
      <c r="AD858" s="410"/>
      <c r="AE858" s="410"/>
      <c r="AF858" s="410"/>
      <c r="AG858" s="410"/>
      <c r="AH858" s="410"/>
      <c r="AI858" s="410"/>
      <c r="AJ858" s="410"/>
      <c r="AK858" s="410"/>
      <c r="AP858" s="459"/>
      <c r="AQ858" s="459"/>
      <c r="AR858" s="459"/>
      <c r="AS858" s="459"/>
    </row>
    <row r="859" spans="1:45" s="445" customFormat="1" hidden="1" x14ac:dyDescent="0.3">
      <c r="A859" s="691">
        <f>A858+3</f>
        <v>43094</v>
      </c>
      <c r="B859" s="849"/>
      <c r="C859" s="849"/>
      <c r="D859" s="849"/>
      <c r="E859" s="914"/>
      <c r="F859" s="926"/>
      <c r="G859" s="927"/>
      <c r="H859" s="927"/>
      <c r="I859" s="928"/>
      <c r="J859" s="917"/>
      <c r="K859" s="788"/>
      <c r="L859" s="788"/>
      <c r="M859" s="788"/>
      <c r="N859" s="799"/>
      <c r="O859" s="799"/>
      <c r="P859" s="799"/>
      <c r="Q859" s="897"/>
      <c r="R859" s="901"/>
      <c r="S859" s="809"/>
      <c r="T859" s="809"/>
      <c r="U859" s="911"/>
      <c r="V859" s="896"/>
      <c r="W859" s="887"/>
      <c r="X859" s="887"/>
      <c r="Y859" s="896"/>
      <c r="Z859" s="948"/>
      <c r="AA859" s="949"/>
      <c r="AB859" s="950"/>
      <c r="AC859" s="951"/>
      <c r="AD859" s="939"/>
      <c r="AE859" s="693"/>
      <c r="AF859" s="693"/>
      <c r="AG859" s="693"/>
      <c r="AH859" s="693"/>
      <c r="AI859" s="693"/>
      <c r="AJ859" s="693"/>
      <c r="AK859" s="693"/>
      <c r="AL859" s="694"/>
      <c r="AM859" s="694"/>
      <c r="AN859" s="694"/>
      <c r="AO859" s="694"/>
      <c r="AP859" s="692"/>
      <c r="AQ859" s="692"/>
      <c r="AR859" s="692"/>
      <c r="AS859" s="692"/>
    </row>
    <row r="860" spans="1:45" s="445" customFormat="1" hidden="1" x14ac:dyDescent="0.3">
      <c r="A860" s="196">
        <f>A859+1</f>
        <v>43095</v>
      </c>
      <c r="B860" s="419"/>
      <c r="C860" s="419"/>
      <c r="D860" s="419"/>
      <c r="E860" s="419"/>
      <c r="F860" s="923"/>
      <c r="G860" s="860"/>
      <c r="H860" s="860"/>
      <c r="I860" s="924"/>
      <c r="J860" s="786"/>
      <c r="K860" s="786"/>
      <c r="L860" s="786"/>
      <c r="M860" s="786"/>
      <c r="N860" s="795"/>
      <c r="O860" s="795"/>
      <c r="P860" s="795"/>
      <c r="Q860" s="796"/>
      <c r="R860" s="900"/>
      <c r="S860" s="806"/>
      <c r="T860" s="806"/>
      <c r="U860" s="909"/>
      <c r="V860" s="885"/>
      <c r="W860" s="885"/>
      <c r="X860" s="885"/>
      <c r="Y860" s="885"/>
      <c r="Z860" s="947"/>
      <c r="AA860" s="874"/>
      <c r="AB860" s="875"/>
      <c r="AC860" s="945"/>
      <c r="AD860" s="410"/>
      <c r="AE860" s="410"/>
      <c r="AF860" s="410"/>
      <c r="AG860" s="410"/>
      <c r="AH860" s="410"/>
      <c r="AI860" s="410"/>
      <c r="AJ860" s="410"/>
      <c r="AK860" s="410"/>
      <c r="AP860" s="459"/>
      <c r="AQ860" s="459"/>
      <c r="AR860" s="459"/>
      <c r="AS860" s="459"/>
    </row>
    <row r="861" spans="1:45" s="445" customFormat="1" hidden="1" x14ac:dyDescent="0.3">
      <c r="A861" s="196">
        <f>A860+1</f>
        <v>43096</v>
      </c>
      <c r="B861" s="419"/>
      <c r="C861" s="419"/>
      <c r="D861" s="419"/>
      <c r="E861" s="419"/>
      <c r="F861" s="923"/>
      <c r="G861" s="860"/>
      <c r="H861" s="860"/>
      <c r="I861" s="924"/>
      <c r="J861" s="786"/>
      <c r="K861" s="786"/>
      <c r="L861" s="786"/>
      <c r="M861" s="786"/>
      <c r="N861" s="795"/>
      <c r="O861" s="795"/>
      <c r="P861" s="795"/>
      <c r="Q861" s="796"/>
      <c r="R861" s="900"/>
      <c r="S861" s="806"/>
      <c r="T861" s="806"/>
      <c r="U861" s="909"/>
      <c r="V861" s="885"/>
      <c r="W861" s="885"/>
      <c r="X861" s="885"/>
      <c r="Y861" s="885"/>
      <c r="Z861" s="947"/>
      <c r="AA861" s="874"/>
      <c r="AB861" s="875"/>
      <c r="AC861" s="945"/>
      <c r="AD861" s="410"/>
      <c r="AE861" s="410"/>
      <c r="AF861" s="410"/>
      <c r="AG861" s="410"/>
      <c r="AH861" s="410"/>
      <c r="AI861" s="410"/>
      <c r="AJ861" s="410"/>
      <c r="AK861" s="410"/>
      <c r="AP861" s="459"/>
      <c r="AQ861" s="459"/>
      <c r="AR861" s="459"/>
      <c r="AS861" s="459"/>
    </row>
    <row r="862" spans="1:45" s="445" customFormat="1" hidden="1" x14ac:dyDescent="0.3">
      <c r="A862" s="196">
        <f>A861+1</f>
        <v>43097</v>
      </c>
      <c r="B862" s="419"/>
      <c r="C862" s="419"/>
      <c r="D862" s="419"/>
      <c r="E862" s="419"/>
      <c r="F862" s="923"/>
      <c r="G862" s="860"/>
      <c r="H862" s="860"/>
      <c r="I862" s="924"/>
      <c r="J862" s="786"/>
      <c r="K862" s="786"/>
      <c r="L862" s="786"/>
      <c r="M862" s="786"/>
      <c r="N862" s="795"/>
      <c r="O862" s="795"/>
      <c r="P862" s="795"/>
      <c r="Q862" s="796"/>
      <c r="R862" s="900"/>
      <c r="S862" s="806"/>
      <c r="T862" s="806"/>
      <c r="U862" s="909"/>
      <c r="V862" s="885"/>
      <c r="W862" s="885"/>
      <c r="X862" s="885"/>
      <c r="Y862" s="885"/>
      <c r="Z862" s="947"/>
      <c r="AA862" s="874"/>
      <c r="AB862" s="875"/>
      <c r="AC862" s="945"/>
      <c r="AD862" s="410"/>
      <c r="AE862" s="410"/>
      <c r="AF862" s="410"/>
      <c r="AG862" s="410"/>
      <c r="AH862" s="410"/>
      <c r="AI862" s="410"/>
      <c r="AJ862" s="410"/>
      <c r="AK862" s="410"/>
      <c r="AP862" s="459"/>
      <c r="AQ862" s="459"/>
      <c r="AR862" s="459"/>
      <c r="AS862" s="459"/>
    </row>
    <row r="863" spans="1:45" s="445" customFormat="1" ht="13.5" hidden="1" thickBot="1" x14ac:dyDescent="0.35">
      <c r="A863" s="196">
        <f>A862+1</f>
        <v>43098</v>
      </c>
      <c r="B863" s="419"/>
      <c r="C863" s="419"/>
      <c r="D863" s="419"/>
      <c r="E863" s="419"/>
      <c r="F863" s="226"/>
      <c r="G863" s="227"/>
      <c r="H863" s="227"/>
      <c r="I863" s="925"/>
      <c r="J863" s="786"/>
      <c r="K863" s="786"/>
      <c r="L863" s="786"/>
      <c r="M863" s="786"/>
      <c r="N863" s="795"/>
      <c r="O863" s="795"/>
      <c r="P863" s="795"/>
      <c r="Q863" s="796"/>
      <c r="R863" s="216"/>
      <c r="S863" s="806"/>
      <c r="T863" s="806"/>
      <c r="U863" s="910"/>
      <c r="V863" s="885"/>
      <c r="W863" s="885"/>
      <c r="X863" s="885"/>
      <c r="Y863" s="885"/>
      <c r="Z863" s="958"/>
      <c r="AA863" s="863"/>
      <c r="AB863" s="864"/>
      <c r="AC863" s="959"/>
      <c r="AD863" s="410"/>
      <c r="AE863" s="410"/>
      <c r="AF863" s="410"/>
      <c r="AG863" s="410"/>
      <c r="AH863" s="410"/>
      <c r="AI863" s="410"/>
      <c r="AJ863" s="410"/>
      <c r="AK863" s="410"/>
      <c r="AP863" s="459"/>
      <c r="AQ863" s="459"/>
      <c r="AR863" s="459"/>
      <c r="AS863" s="459"/>
    </row>
    <row r="864" spans="1:45" s="445" customFormat="1" x14ac:dyDescent="0.3">
      <c r="A864" s="527" t="s">
        <v>97</v>
      </c>
      <c r="B864" s="516">
        <f t="shared" ref="B864:Q864" si="101">COUNT(B799:B863)</f>
        <v>0</v>
      </c>
      <c r="C864" s="516">
        <f t="shared" si="101"/>
        <v>0</v>
      </c>
      <c r="D864" s="516">
        <f t="shared" si="101"/>
        <v>0</v>
      </c>
      <c r="E864" s="516">
        <f t="shared" si="101"/>
        <v>0</v>
      </c>
      <c r="F864" s="516">
        <f t="shared" si="101"/>
        <v>0</v>
      </c>
      <c r="G864" s="516">
        <f t="shared" si="101"/>
        <v>0</v>
      </c>
      <c r="H864" s="516">
        <f t="shared" si="101"/>
        <v>0</v>
      </c>
      <c r="I864" s="516">
        <f t="shared" si="101"/>
        <v>0</v>
      </c>
      <c r="J864" s="516">
        <f t="shared" si="101"/>
        <v>0</v>
      </c>
      <c r="K864" s="516">
        <f t="shared" si="101"/>
        <v>0</v>
      </c>
      <c r="L864" s="516">
        <f t="shared" si="101"/>
        <v>0</v>
      </c>
      <c r="M864" s="516">
        <f t="shared" si="101"/>
        <v>0</v>
      </c>
      <c r="N864" s="516">
        <f t="shared" si="101"/>
        <v>0</v>
      </c>
      <c r="O864" s="516">
        <f t="shared" si="101"/>
        <v>0</v>
      </c>
      <c r="P864" s="516">
        <f t="shared" si="101"/>
        <v>0</v>
      </c>
      <c r="Q864" s="516">
        <f t="shared" si="101"/>
        <v>0</v>
      </c>
      <c r="R864" s="516">
        <f>COUNT(R799:R863)</f>
        <v>0</v>
      </c>
      <c r="S864" s="516">
        <f>COUNT(S799:S863)</f>
        <v>0</v>
      </c>
      <c r="T864" s="516">
        <f>COUNT(T799:T863)</f>
        <v>0</v>
      </c>
      <c r="U864" s="516">
        <f>COUNT(U799:U863)</f>
        <v>0</v>
      </c>
      <c r="V864" s="516">
        <f t="shared" ref="V864:AO864" si="102">COUNT(V799:V863)</f>
        <v>0</v>
      </c>
      <c r="W864" s="516">
        <f t="shared" si="102"/>
        <v>0</v>
      </c>
      <c r="X864" s="516">
        <f t="shared" si="102"/>
        <v>0</v>
      </c>
      <c r="Y864" s="516">
        <f t="shared" si="102"/>
        <v>0</v>
      </c>
      <c r="Z864" s="516">
        <f>COUNT(Z799:Z863)</f>
        <v>0</v>
      </c>
      <c r="AA864" s="516">
        <f>COUNT(AA799:AA863)</f>
        <v>0</v>
      </c>
      <c r="AB864" s="724">
        <f>COUNT(AB799:AB863)</f>
        <v>0</v>
      </c>
      <c r="AC864" s="528">
        <f>COUNT(AC799:AC863)</f>
        <v>0</v>
      </c>
      <c r="AD864" s="516">
        <f t="shared" si="102"/>
        <v>0</v>
      </c>
      <c r="AE864" s="516">
        <f t="shared" si="102"/>
        <v>0</v>
      </c>
      <c r="AF864" s="516">
        <f t="shared" si="102"/>
        <v>0</v>
      </c>
      <c r="AG864" s="516">
        <f t="shared" si="102"/>
        <v>0</v>
      </c>
      <c r="AH864" s="516">
        <f t="shared" si="102"/>
        <v>0</v>
      </c>
      <c r="AI864" s="516">
        <f t="shared" si="102"/>
        <v>0</v>
      </c>
      <c r="AJ864" s="516">
        <f t="shared" si="102"/>
        <v>0</v>
      </c>
      <c r="AK864" s="516">
        <f t="shared" si="102"/>
        <v>0</v>
      </c>
      <c r="AL864" s="516">
        <f t="shared" si="102"/>
        <v>0</v>
      </c>
      <c r="AM864" s="516">
        <f t="shared" si="102"/>
        <v>0</v>
      </c>
      <c r="AN864" s="516">
        <f t="shared" si="102"/>
        <v>0</v>
      </c>
      <c r="AO864" s="516">
        <f t="shared" si="102"/>
        <v>0</v>
      </c>
      <c r="AP864" s="516">
        <f>COUNT(AP799:AP863)</f>
        <v>0</v>
      </c>
      <c r="AQ864" s="516">
        <f>COUNT(AQ799:AQ863)</f>
        <v>0</v>
      </c>
      <c r="AR864" s="516">
        <f>COUNT(AR799:AR863)</f>
        <v>0</v>
      </c>
      <c r="AS864" s="516">
        <f>COUNT(AS799:AS863)</f>
        <v>0</v>
      </c>
    </row>
    <row r="865" spans="1:45" s="445" customFormat="1" ht="13.5" thickBot="1" x14ac:dyDescent="0.35">
      <c r="A865" s="527" t="s">
        <v>98</v>
      </c>
      <c r="B865" s="543">
        <f t="shared" ref="B865:Q865" si="103">SUM(B799:B863)</f>
        <v>0</v>
      </c>
      <c r="C865" s="543">
        <f t="shared" si="103"/>
        <v>0</v>
      </c>
      <c r="D865" s="543">
        <f t="shared" si="103"/>
        <v>0</v>
      </c>
      <c r="E865" s="543">
        <f t="shared" si="103"/>
        <v>0</v>
      </c>
      <c r="F865" s="543">
        <f t="shared" si="103"/>
        <v>0</v>
      </c>
      <c r="G865" s="543">
        <f t="shared" si="103"/>
        <v>0</v>
      </c>
      <c r="H865" s="543">
        <f t="shared" si="103"/>
        <v>0</v>
      </c>
      <c r="I865" s="543">
        <f t="shared" si="103"/>
        <v>0</v>
      </c>
      <c r="J865" s="543">
        <f t="shared" si="103"/>
        <v>0</v>
      </c>
      <c r="K865" s="543">
        <f t="shared" si="103"/>
        <v>0</v>
      </c>
      <c r="L865" s="543">
        <f t="shared" si="103"/>
        <v>0</v>
      </c>
      <c r="M865" s="543">
        <f t="shared" si="103"/>
        <v>0</v>
      </c>
      <c r="N865" s="543">
        <f t="shared" si="103"/>
        <v>0</v>
      </c>
      <c r="O865" s="543">
        <f t="shared" si="103"/>
        <v>0</v>
      </c>
      <c r="P865" s="543">
        <f t="shared" si="103"/>
        <v>0</v>
      </c>
      <c r="Q865" s="543">
        <f t="shared" si="103"/>
        <v>0</v>
      </c>
      <c r="R865" s="543">
        <f>SUM(R799:R863)</f>
        <v>0</v>
      </c>
      <c r="S865" s="543">
        <f>SUM(S799:S863)</f>
        <v>0</v>
      </c>
      <c r="T865" s="543">
        <f>SUM(T799:T863)</f>
        <v>0</v>
      </c>
      <c r="U865" s="543">
        <f>SUM(U799:U863)</f>
        <v>0</v>
      </c>
      <c r="V865" s="543">
        <f t="shared" ref="V865:AO865" si="104">SUM(V799:V863)</f>
        <v>0</v>
      </c>
      <c r="W865" s="543">
        <f t="shared" si="104"/>
        <v>0</v>
      </c>
      <c r="X865" s="543">
        <f t="shared" si="104"/>
        <v>0</v>
      </c>
      <c r="Y865" s="543">
        <f t="shared" si="104"/>
        <v>0</v>
      </c>
      <c r="Z865" s="543">
        <f>SUM(Z799:Z863)</f>
        <v>0</v>
      </c>
      <c r="AA865" s="543">
        <f>SUM(AA799:AA863)</f>
        <v>0</v>
      </c>
      <c r="AB865" s="725">
        <f>SUM(AB799:AB863)</f>
        <v>0</v>
      </c>
      <c r="AC865" s="745">
        <f>SUM(AC799:AC863)</f>
        <v>0</v>
      </c>
      <c r="AD865" s="543">
        <f t="shared" si="104"/>
        <v>0</v>
      </c>
      <c r="AE865" s="543">
        <f t="shared" si="104"/>
        <v>0</v>
      </c>
      <c r="AF865" s="543">
        <f t="shared" si="104"/>
        <v>0</v>
      </c>
      <c r="AG865" s="543">
        <f t="shared" si="104"/>
        <v>0</v>
      </c>
      <c r="AH865" s="543">
        <f t="shared" si="104"/>
        <v>0</v>
      </c>
      <c r="AI865" s="543">
        <f t="shared" si="104"/>
        <v>0</v>
      </c>
      <c r="AJ865" s="543">
        <f t="shared" si="104"/>
        <v>0</v>
      </c>
      <c r="AK865" s="543">
        <f t="shared" si="104"/>
        <v>0</v>
      </c>
      <c r="AL865" s="543">
        <f t="shared" si="104"/>
        <v>0</v>
      </c>
      <c r="AM865" s="543">
        <f t="shared" si="104"/>
        <v>0</v>
      </c>
      <c r="AN865" s="543">
        <f t="shared" si="104"/>
        <v>0</v>
      </c>
      <c r="AO865" s="543">
        <f t="shared" si="104"/>
        <v>0</v>
      </c>
      <c r="AP865" s="543">
        <f>SUM(AP799:AP863)</f>
        <v>0</v>
      </c>
      <c r="AQ865" s="543">
        <f>SUM(AQ799:AQ863)</f>
        <v>0</v>
      </c>
      <c r="AR865" s="543">
        <f>SUM(AR799:AR863)</f>
        <v>0</v>
      </c>
      <c r="AS865" s="543">
        <f>SUM(AS799:AS863)</f>
        <v>0</v>
      </c>
    </row>
    <row r="866" spans="1:45" s="445" customFormat="1" x14ac:dyDescent="0.3">
      <c r="A866" s="197" t="s">
        <v>99</v>
      </c>
      <c r="B866" s="663">
        <f t="shared" ref="B866:AO866" si="105">B796+B864</f>
        <v>2</v>
      </c>
      <c r="C866" s="663">
        <f t="shared" si="105"/>
        <v>5</v>
      </c>
      <c r="D866" s="663">
        <f t="shared" si="105"/>
        <v>0</v>
      </c>
      <c r="E866" s="663">
        <f t="shared" si="105"/>
        <v>2</v>
      </c>
      <c r="F866" s="663">
        <f t="shared" si="105"/>
        <v>0</v>
      </c>
      <c r="G866" s="663">
        <f t="shared" si="105"/>
        <v>0</v>
      </c>
      <c r="H866" s="663">
        <f t="shared" si="105"/>
        <v>2</v>
      </c>
      <c r="I866" s="663">
        <f t="shared" si="105"/>
        <v>0</v>
      </c>
      <c r="J866" s="663">
        <f t="shared" si="105"/>
        <v>6</v>
      </c>
      <c r="K866" s="663">
        <f t="shared" si="105"/>
        <v>1</v>
      </c>
      <c r="L866" s="663">
        <f t="shared" si="105"/>
        <v>0</v>
      </c>
      <c r="M866" s="663">
        <f t="shared" si="105"/>
        <v>1</v>
      </c>
      <c r="N866" s="663">
        <f t="shared" si="105"/>
        <v>2</v>
      </c>
      <c r="O866" s="663">
        <f t="shared" si="105"/>
        <v>0</v>
      </c>
      <c r="P866" s="663">
        <f t="shared" si="105"/>
        <v>1</v>
      </c>
      <c r="Q866" s="663">
        <f t="shared" si="105"/>
        <v>6</v>
      </c>
      <c r="R866" s="663">
        <f t="shared" si="105"/>
        <v>1</v>
      </c>
      <c r="S866" s="663">
        <f t="shared" si="105"/>
        <v>0</v>
      </c>
      <c r="T866" s="663">
        <f t="shared" si="105"/>
        <v>0</v>
      </c>
      <c r="U866" s="663">
        <f t="shared" si="105"/>
        <v>1</v>
      </c>
      <c r="V866" s="663">
        <f t="shared" si="105"/>
        <v>1</v>
      </c>
      <c r="W866" s="663">
        <f t="shared" si="105"/>
        <v>4</v>
      </c>
      <c r="X866" s="663">
        <f t="shared" si="105"/>
        <v>8</v>
      </c>
      <c r="Y866" s="663">
        <f t="shared" si="105"/>
        <v>6</v>
      </c>
      <c r="Z866" s="663">
        <f t="shared" ref="Z866:AC867" si="106">Z796+Z864</f>
        <v>0</v>
      </c>
      <c r="AA866" s="663">
        <f t="shared" si="106"/>
        <v>0</v>
      </c>
      <c r="AB866" s="727">
        <f t="shared" si="106"/>
        <v>0</v>
      </c>
      <c r="AC866" s="746">
        <f t="shared" si="106"/>
        <v>0</v>
      </c>
      <c r="AD866" s="663">
        <f t="shared" si="105"/>
        <v>0</v>
      </c>
      <c r="AE866" s="663">
        <f t="shared" si="105"/>
        <v>0</v>
      </c>
      <c r="AF866" s="663">
        <f t="shared" si="105"/>
        <v>0</v>
      </c>
      <c r="AG866" s="663">
        <f t="shared" si="105"/>
        <v>0</v>
      </c>
      <c r="AH866" s="663">
        <f t="shared" si="105"/>
        <v>0</v>
      </c>
      <c r="AI866" s="663">
        <f t="shared" si="105"/>
        <v>0</v>
      </c>
      <c r="AJ866" s="663">
        <f t="shared" si="105"/>
        <v>0</v>
      </c>
      <c r="AK866" s="663">
        <f t="shared" si="105"/>
        <v>0</v>
      </c>
      <c r="AL866" s="663">
        <f t="shared" si="105"/>
        <v>0</v>
      </c>
      <c r="AM866" s="663">
        <f t="shared" si="105"/>
        <v>0</v>
      </c>
      <c r="AN866" s="663">
        <f t="shared" si="105"/>
        <v>0</v>
      </c>
      <c r="AO866" s="663">
        <f t="shared" si="105"/>
        <v>0</v>
      </c>
      <c r="AP866" s="663">
        <f t="shared" ref="AP866:AS867" si="107">AP796+AP864</f>
        <v>0</v>
      </c>
      <c r="AQ866" s="663">
        <f t="shared" si="107"/>
        <v>0</v>
      </c>
      <c r="AR866" s="663">
        <f t="shared" si="107"/>
        <v>0</v>
      </c>
      <c r="AS866" s="663">
        <f t="shared" si="107"/>
        <v>0</v>
      </c>
    </row>
    <row r="867" spans="1:45" s="445" customFormat="1" ht="13.5" thickBot="1" x14ac:dyDescent="0.35">
      <c r="A867" s="197" t="s">
        <v>100</v>
      </c>
      <c r="B867" s="664">
        <f t="shared" ref="B867:AO867" si="108">B797+B865</f>
        <v>16</v>
      </c>
      <c r="C867" s="664">
        <f t="shared" si="108"/>
        <v>22</v>
      </c>
      <c r="D867" s="664">
        <f t="shared" si="108"/>
        <v>0</v>
      </c>
      <c r="E867" s="664">
        <f t="shared" si="108"/>
        <v>16</v>
      </c>
      <c r="F867" s="664">
        <f t="shared" si="108"/>
        <v>0</v>
      </c>
      <c r="G867" s="664">
        <f t="shared" si="108"/>
        <v>0</v>
      </c>
      <c r="H867" s="664">
        <f t="shared" si="108"/>
        <v>1.25</v>
      </c>
      <c r="I867" s="664">
        <f t="shared" si="108"/>
        <v>0</v>
      </c>
      <c r="J867" s="664">
        <f t="shared" si="108"/>
        <v>48</v>
      </c>
      <c r="K867" s="664">
        <f t="shared" si="108"/>
        <v>2</v>
      </c>
      <c r="L867" s="664">
        <f t="shared" si="108"/>
        <v>0</v>
      </c>
      <c r="M867" s="664">
        <f t="shared" si="108"/>
        <v>8</v>
      </c>
      <c r="N867" s="664">
        <f t="shared" si="108"/>
        <v>16</v>
      </c>
      <c r="O867" s="664">
        <f t="shared" si="108"/>
        <v>0</v>
      </c>
      <c r="P867" s="664">
        <f t="shared" si="108"/>
        <v>0.75</v>
      </c>
      <c r="Q867" s="664">
        <f t="shared" si="108"/>
        <v>48</v>
      </c>
      <c r="R867" s="664">
        <f t="shared" si="108"/>
        <v>8</v>
      </c>
      <c r="S867" s="664">
        <f t="shared" si="108"/>
        <v>0</v>
      </c>
      <c r="T867" s="664">
        <f t="shared" si="108"/>
        <v>0</v>
      </c>
      <c r="U867" s="664">
        <f t="shared" si="108"/>
        <v>8</v>
      </c>
      <c r="V867" s="664">
        <f t="shared" si="108"/>
        <v>8</v>
      </c>
      <c r="W867" s="664">
        <f t="shared" si="108"/>
        <v>13</v>
      </c>
      <c r="X867" s="664">
        <f t="shared" si="108"/>
        <v>4.25</v>
      </c>
      <c r="Y867" s="664">
        <f t="shared" si="108"/>
        <v>48</v>
      </c>
      <c r="Z867" s="664">
        <f t="shared" si="106"/>
        <v>0</v>
      </c>
      <c r="AA867" s="664">
        <f t="shared" si="106"/>
        <v>0</v>
      </c>
      <c r="AB867" s="728">
        <f t="shared" si="106"/>
        <v>0</v>
      </c>
      <c r="AC867" s="747">
        <f t="shared" si="106"/>
        <v>0</v>
      </c>
      <c r="AD867" s="664">
        <f t="shared" si="108"/>
        <v>0</v>
      </c>
      <c r="AE867" s="664">
        <f t="shared" si="108"/>
        <v>0</v>
      </c>
      <c r="AF867" s="664">
        <f t="shared" si="108"/>
        <v>0</v>
      </c>
      <c r="AG867" s="664">
        <f t="shared" si="108"/>
        <v>0</v>
      </c>
      <c r="AH867" s="664">
        <f t="shared" si="108"/>
        <v>0</v>
      </c>
      <c r="AI867" s="664">
        <f t="shared" si="108"/>
        <v>0</v>
      </c>
      <c r="AJ867" s="664">
        <f t="shared" si="108"/>
        <v>0</v>
      </c>
      <c r="AK867" s="664">
        <f t="shared" si="108"/>
        <v>0</v>
      </c>
      <c r="AL867" s="664">
        <f t="shared" si="108"/>
        <v>0</v>
      </c>
      <c r="AM867" s="664">
        <f t="shared" si="108"/>
        <v>0</v>
      </c>
      <c r="AN867" s="664">
        <f t="shared" si="108"/>
        <v>0</v>
      </c>
      <c r="AO867" s="664">
        <f t="shared" si="108"/>
        <v>0</v>
      </c>
      <c r="AP867" s="664">
        <f t="shared" si="107"/>
        <v>0</v>
      </c>
      <c r="AQ867" s="664">
        <f t="shared" si="107"/>
        <v>0</v>
      </c>
      <c r="AR867" s="664">
        <f t="shared" si="107"/>
        <v>0</v>
      </c>
      <c r="AS867" s="664">
        <f t="shared" si="107"/>
        <v>0</v>
      </c>
    </row>
    <row r="868" spans="1:45" s="79" customFormat="1" x14ac:dyDescent="0.3">
      <c r="B868" s="421">
        <f>SUM(B867:C867)</f>
        <v>38</v>
      </c>
      <c r="C868" s="421"/>
      <c r="D868" s="421"/>
      <c r="E868" s="421"/>
      <c r="F868" s="421">
        <f>SUM(F867:G867)</f>
        <v>0</v>
      </c>
      <c r="G868" s="421"/>
      <c r="H868" s="421"/>
      <c r="I868" s="566"/>
      <c r="J868" s="421">
        <f>SUM(J867:K867)</f>
        <v>50</v>
      </c>
      <c r="K868" s="421"/>
      <c r="L868" s="421"/>
      <c r="M868" s="421"/>
      <c r="N868" s="421">
        <f>SUM(N867:O867)</f>
        <v>16</v>
      </c>
      <c r="O868" s="421"/>
      <c r="P868" s="421"/>
      <c r="Q868" s="566"/>
      <c r="R868" s="421">
        <f>SUM(R867:S867)</f>
        <v>8</v>
      </c>
      <c r="S868" s="421"/>
      <c r="T868" s="421"/>
      <c r="U868" s="566"/>
      <c r="V868" s="421">
        <f>SUM(V867:W867)</f>
        <v>21</v>
      </c>
      <c r="W868" s="421"/>
      <c r="X868" s="421"/>
      <c r="Y868" s="421"/>
      <c r="Z868" s="506"/>
      <c r="AA868" s="505"/>
      <c r="AB868" s="711"/>
      <c r="AC868" s="506"/>
      <c r="AD868" s="506"/>
      <c r="AE868" s="506"/>
      <c r="AF868" s="505"/>
      <c r="AG868" s="506"/>
      <c r="AH868" s="506"/>
      <c r="AI868" s="505"/>
      <c r="AJ868" s="506"/>
      <c r="AK868" s="506"/>
      <c r="AL868" s="506"/>
      <c r="AM868" s="505"/>
      <c r="AN868" s="506"/>
      <c r="AO868" s="506"/>
      <c r="AP868" s="421">
        <f>SUM(AP867:AQ867)</f>
        <v>0</v>
      </c>
      <c r="AQ868" s="421"/>
      <c r="AR868" s="421"/>
      <c r="AS868" s="421"/>
    </row>
    <row r="869" spans="1:45" s="79" customFormat="1" x14ac:dyDescent="0.3">
      <c r="B869" s="421"/>
      <c r="C869" s="421"/>
      <c r="D869" s="421"/>
      <c r="E869" s="421"/>
      <c r="F869" s="421"/>
      <c r="G869" s="421"/>
      <c r="H869" s="421"/>
      <c r="I869" s="566"/>
      <c r="J869" s="421"/>
      <c r="K869" s="421"/>
      <c r="L869" s="421"/>
      <c r="M869" s="421"/>
      <c r="N869" s="421"/>
      <c r="O869" s="421"/>
      <c r="P869" s="421"/>
      <c r="Q869" s="566"/>
      <c r="R869" s="421"/>
      <c r="S869" s="421"/>
      <c r="T869" s="421"/>
      <c r="U869" s="566"/>
      <c r="V869" s="421"/>
      <c r="W869" s="421"/>
      <c r="X869" s="421"/>
      <c r="Y869" s="421"/>
      <c r="Z869" s="506"/>
      <c r="AA869" s="505"/>
      <c r="AB869" s="711"/>
      <c r="AC869" s="506"/>
      <c r="AD869" s="506"/>
      <c r="AE869" s="506"/>
      <c r="AF869" s="505"/>
      <c r="AG869" s="506"/>
      <c r="AH869" s="506"/>
      <c r="AI869" s="505"/>
      <c r="AJ869" s="506"/>
      <c r="AK869" s="506"/>
      <c r="AL869" s="506"/>
      <c r="AM869" s="505"/>
      <c r="AN869" s="506"/>
      <c r="AO869" s="506"/>
      <c r="AP869" s="421"/>
      <c r="AQ869" s="421"/>
      <c r="AR869" s="421"/>
      <c r="AS869" s="421"/>
    </row>
    <row r="870" spans="1:45" s="445" customFormat="1" x14ac:dyDescent="0.3">
      <c r="A870" s="197" t="s">
        <v>51</v>
      </c>
      <c r="B870" s="546">
        <f>COUNT(B588,B593,B598,B603,B608,B613,B618,B623,B628,B633,B638,B643,B648,B659,B664,B669,B674,B679,B684,B689,B694,B699,B704,B709,B714,B719,B729,B734,B739,B744,B749,B754,B759,B764,B769,B774,B779,B784,B789,B799,B804,B809,B814,B819,B824,B829,B834,B839,B844,B849,B854,B859)</f>
        <v>1</v>
      </c>
      <c r="C870" s="546">
        <f>COUNT(C799,C804,C809,C814,C819,C824,C829,C834,C839,C844,C849,C854,C859)</f>
        <v>0</v>
      </c>
      <c r="D870" s="546">
        <f t="shared" ref="D870:AC870" si="109">D799+D804+D809+D814+D819+D824+D829+D834+D839+D844+D849+D854+D859</f>
        <v>0</v>
      </c>
      <c r="E870" s="546">
        <f t="shared" si="109"/>
        <v>0</v>
      </c>
      <c r="F870" s="546">
        <f t="shared" si="109"/>
        <v>0</v>
      </c>
      <c r="G870" s="546">
        <f t="shared" si="109"/>
        <v>0</v>
      </c>
      <c r="H870" s="546">
        <f t="shared" si="109"/>
        <v>0</v>
      </c>
      <c r="I870" s="547">
        <f t="shared" si="109"/>
        <v>0</v>
      </c>
      <c r="J870" s="546">
        <f t="shared" si="109"/>
        <v>0</v>
      </c>
      <c r="K870" s="546">
        <f t="shared" si="109"/>
        <v>0</v>
      </c>
      <c r="L870" s="546">
        <f t="shared" si="109"/>
        <v>0</v>
      </c>
      <c r="M870" s="546">
        <f t="shared" si="109"/>
        <v>0</v>
      </c>
      <c r="N870" s="546">
        <f t="shared" si="109"/>
        <v>0</v>
      </c>
      <c r="O870" s="546">
        <f t="shared" si="109"/>
        <v>0</v>
      </c>
      <c r="P870" s="546">
        <f t="shared" si="109"/>
        <v>0</v>
      </c>
      <c r="Q870" s="547">
        <f t="shared" si="109"/>
        <v>0</v>
      </c>
      <c r="R870" s="546">
        <f t="shared" si="109"/>
        <v>0</v>
      </c>
      <c r="S870" s="546">
        <f t="shared" si="109"/>
        <v>0</v>
      </c>
      <c r="T870" s="546">
        <f t="shared" si="109"/>
        <v>0</v>
      </c>
      <c r="U870" s="547">
        <f t="shared" si="109"/>
        <v>0</v>
      </c>
      <c r="V870" s="546">
        <f t="shared" si="109"/>
        <v>0</v>
      </c>
      <c r="W870" s="546">
        <f t="shared" si="109"/>
        <v>0</v>
      </c>
      <c r="X870" s="546">
        <f t="shared" si="109"/>
        <v>0</v>
      </c>
      <c r="Y870" s="546">
        <f t="shared" si="109"/>
        <v>0</v>
      </c>
      <c r="Z870" s="548">
        <f t="shared" si="109"/>
        <v>0</v>
      </c>
      <c r="AA870" s="549">
        <f t="shared" si="109"/>
        <v>0</v>
      </c>
      <c r="AB870" s="720">
        <f t="shared" si="109"/>
        <v>0</v>
      </c>
      <c r="AC870" s="548">
        <f t="shared" si="109"/>
        <v>0</v>
      </c>
      <c r="AD870" s="548">
        <f t="shared" ref="AD870:AS870" si="110">COUNT(AD588,AD593,AD598,AD603,AD608,AD613,AD618,AD623,AD628,AD633,AD638,AD643,AD648,AD659,AD664,AD669,AD674,AD679,AD684,AD689,AD694,AD699,AD704,AD709,AD714,AD719,AD729,AD734,AD739,AD744,AD749,AD754,AD759,AD764,AD769,AD774,AD779,AD784,AD789,AD799,AD804,AD809,AD814,AD819,AD824,AD829,AD834,AD839,AD844,AD849,AD854,AD859)</f>
        <v>0</v>
      </c>
      <c r="AE870" s="548">
        <f t="shared" si="110"/>
        <v>0</v>
      </c>
      <c r="AF870" s="549">
        <f t="shared" si="110"/>
        <v>0</v>
      </c>
      <c r="AG870" s="548">
        <f t="shared" si="110"/>
        <v>0</v>
      </c>
      <c r="AH870" s="548">
        <f t="shared" si="110"/>
        <v>0</v>
      </c>
      <c r="AI870" s="549">
        <f t="shared" si="110"/>
        <v>0</v>
      </c>
      <c r="AJ870" s="548">
        <f t="shared" si="110"/>
        <v>0</v>
      </c>
      <c r="AK870" s="548">
        <f t="shared" si="110"/>
        <v>0</v>
      </c>
      <c r="AL870" s="548">
        <f t="shared" si="110"/>
        <v>0</v>
      </c>
      <c r="AM870" s="549">
        <f t="shared" si="110"/>
        <v>0</v>
      </c>
      <c r="AN870" s="548">
        <f t="shared" si="110"/>
        <v>0</v>
      </c>
      <c r="AO870" s="548">
        <f t="shared" si="110"/>
        <v>0</v>
      </c>
      <c r="AP870" s="546">
        <f t="shared" si="110"/>
        <v>0</v>
      </c>
      <c r="AQ870" s="546">
        <f t="shared" si="110"/>
        <v>0</v>
      </c>
      <c r="AR870" s="546">
        <f t="shared" si="110"/>
        <v>0</v>
      </c>
      <c r="AS870" s="546">
        <f t="shared" si="110"/>
        <v>0</v>
      </c>
    </row>
    <row r="871" spans="1:45" s="445" customFormat="1" x14ac:dyDescent="0.3">
      <c r="A871" s="197" t="s">
        <v>52</v>
      </c>
      <c r="B871" s="546">
        <f>COUNT(B589,B594,B599,B604,B609,B614,B619,B624,B629,B634,B639,B644,B649,B660,B665,B670,B675,B680,B685,B690,B695,B700,B705,B710,B715,B720,B730,B735,B740,B745,B750,B755,B760,B765,B770,B775,B780,B785,B790,B800,B805,B810,B815,B820,B825,B830,B835,B840,B845,B850,B855,B860)</f>
        <v>0</v>
      </c>
      <c r="C871" s="546">
        <f>COUNT(C589,C594,C599,C604,C609,C614,C619,C624,C629,C634,C639,C644,C649,C660,C665,C670,C675,C680,C685,C690,C695,C700,C705,C710,C715,C720,C730,C735,C740,C745,C750,C755,C760,C765,C770,C775,C780,C785,C790,C800,C805,C810,C815,C820,C825,C830,C835,C840,C845,C850,C855,C860)</f>
        <v>2</v>
      </c>
      <c r="D871" s="546">
        <f t="shared" ref="D871:AC871" si="111">COUNT(D589,D594,D599,D604,D609,D614,D619,D624,D629,D634,D639,D644,D649,D660,D665,D670,D675,D680,D685,D690,D695,D700,D705,D710,D715,D720,D730,D735,D740,D745,D750,D755,D760,D765,D770,D775,D780,D785,D790,D800,D805,D810,D815,D820,D825,D830,D835,D840,D845,D850,D855,D860)</f>
        <v>0</v>
      </c>
      <c r="E871" s="546">
        <f t="shared" si="111"/>
        <v>0</v>
      </c>
      <c r="F871" s="546">
        <f t="shared" si="111"/>
        <v>0</v>
      </c>
      <c r="G871" s="546">
        <f t="shared" si="111"/>
        <v>0</v>
      </c>
      <c r="H871" s="546">
        <f t="shared" si="111"/>
        <v>0</v>
      </c>
      <c r="I871" s="547">
        <f t="shared" si="111"/>
        <v>0</v>
      </c>
      <c r="J871" s="546">
        <f t="shared" si="111"/>
        <v>3</v>
      </c>
      <c r="K871" s="546">
        <f t="shared" si="111"/>
        <v>0</v>
      </c>
      <c r="L871" s="546">
        <f t="shared" si="111"/>
        <v>0</v>
      </c>
      <c r="M871" s="546">
        <f t="shared" si="111"/>
        <v>0</v>
      </c>
      <c r="N871" s="546">
        <f t="shared" si="111"/>
        <v>0</v>
      </c>
      <c r="O871" s="546">
        <f t="shared" si="111"/>
        <v>0</v>
      </c>
      <c r="P871" s="546">
        <f t="shared" si="111"/>
        <v>0</v>
      </c>
      <c r="Q871" s="547">
        <f t="shared" si="111"/>
        <v>1</v>
      </c>
      <c r="R871" s="546">
        <f t="shared" si="111"/>
        <v>0</v>
      </c>
      <c r="S871" s="546">
        <f t="shared" si="111"/>
        <v>0</v>
      </c>
      <c r="T871" s="546">
        <f t="shared" si="111"/>
        <v>0</v>
      </c>
      <c r="U871" s="547">
        <f t="shared" si="111"/>
        <v>0</v>
      </c>
      <c r="V871" s="546">
        <f t="shared" si="111"/>
        <v>0</v>
      </c>
      <c r="W871" s="546">
        <f t="shared" si="111"/>
        <v>0</v>
      </c>
      <c r="X871" s="546">
        <f t="shared" si="111"/>
        <v>2</v>
      </c>
      <c r="Y871" s="546">
        <f t="shared" si="111"/>
        <v>1</v>
      </c>
      <c r="Z871" s="548">
        <f t="shared" si="111"/>
        <v>0</v>
      </c>
      <c r="AA871" s="549">
        <f t="shared" si="111"/>
        <v>0</v>
      </c>
      <c r="AB871" s="720">
        <f t="shared" si="111"/>
        <v>0</v>
      </c>
      <c r="AC871" s="548">
        <f t="shared" si="111"/>
        <v>0</v>
      </c>
      <c r="AD871" s="548">
        <f t="shared" ref="AD871:AS871" si="112">COUNT(AD589,AD594,AD599,AD604,AD609,AD614,AD619,AD624,AD629,AD634,AD639,AD644,AD649,AD660,AD665,AD670,AD675,AD680,AD685,AD690,AD695,AD700,AD705,AD710,AD715,AD720,AD730,AD735,AD740,AD745,AD750,AD755,AD760,AD765,AD770,AD775,AD780,AD785,AD790,AD800,AD805,AD810,AD815,AD820,AD825,AD830,AD835,AD840,AD845,AD850,AD855,AD860)</f>
        <v>0</v>
      </c>
      <c r="AE871" s="548">
        <f t="shared" si="112"/>
        <v>0</v>
      </c>
      <c r="AF871" s="549">
        <f t="shared" si="112"/>
        <v>0</v>
      </c>
      <c r="AG871" s="548">
        <f t="shared" si="112"/>
        <v>0</v>
      </c>
      <c r="AH871" s="548">
        <f t="shared" si="112"/>
        <v>0</v>
      </c>
      <c r="AI871" s="549">
        <f t="shared" si="112"/>
        <v>0</v>
      </c>
      <c r="AJ871" s="548">
        <f t="shared" si="112"/>
        <v>0</v>
      </c>
      <c r="AK871" s="548">
        <f t="shared" si="112"/>
        <v>0</v>
      </c>
      <c r="AL871" s="548">
        <f t="shared" si="112"/>
        <v>0</v>
      </c>
      <c r="AM871" s="549">
        <f t="shared" si="112"/>
        <v>0</v>
      </c>
      <c r="AN871" s="548">
        <f t="shared" si="112"/>
        <v>0</v>
      </c>
      <c r="AO871" s="548">
        <f t="shared" si="112"/>
        <v>0</v>
      </c>
      <c r="AP871" s="546">
        <f t="shared" si="112"/>
        <v>0</v>
      </c>
      <c r="AQ871" s="546">
        <f t="shared" si="112"/>
        <v>0</v>
      </c>
      <c r="AR871" s="546">
        <f t="shared" si="112"/>
        <v>0</v>
      </c>
      <c r="AS871" s="546">
        <f t="shared" si="112"/>
        <v>0</v>
      </c>
    </row>
    <row r="872" spans="1:45" s="445" customFormat="1" x14ac:dyDescent="0.3">
      <c r="A872" s="197" t="s">
        <v>53</v>
      </c>
      <c r="B872" s="546">
        <f>COUNT(B590,B595,B600,B605,B610,B615,B620,B625,B630,B635,B640,B645,B650,B661,B666,B671,B676,B681,B686,B691,B696,B701,B706,B711,B716,B721,B731,B736,B741,B746,B751,B756,B761,B766,B771,B776,B781,B786,B791,B801,B806,B811,B816,B821,B826,B831,B836,B841,B846,B851,B856,B861)</f>
        <v>1</v>
      </c>
      <c r="C872" s="546">
        <f>COUNT(C590,C595,C600,C605,C610,C615,C620,C625,C630,C635,C640,C645,C650,C661,C666,C671,C676,C681,C686,C691,C696,C701,C706,C711,C716,C721,C731,C736,C741,C746,C751,C756,C761,C766,C771,C776,C781,C786,C791,C801,C806,C811,C816,C821,C826,C831,C836,C841,C846,C851,C856,C861)</f>
        <v>0</v>
      </c>
      <c r="D872" s="546">
        <f t="shared" ref="D872:AC872" si="113">COUNT(D590,D595,D600,D605,D610,D615,D620,D625,D630,D635,D640,D645,D650,D661,D666,D671,D676,D681,D686,D691,D696,D701,D706,D711,D716,D721,D731,D736,D741,D746,D751,D756,D761,D766,D771,D776,D781,D786,D791,D801,D806,D811,D816,D821,D826,D831,D836,D841,D846,D851,D856,D861)</f>
        <v>0</v>
      </c>
      <c r="E872" s="546">
        <f t="shared" si="113"/>
        <v>0</v>
      </c>
      <c r="F872" s="546">
        <f t="shared" si="113"/>
        <v>0</v>
      </c>
      <c r="G872" s="546">
        <f t="shared" si="113"/>
        <v>0</v>
      </c>
      <c r="H872" s="546">
        <f t="shared" si="113"/>
        <v>0</v>
      </c>
      <c r="I872" s="547">
        <f t="shared" si="113"/>
        <v>0</v>
      </c>
      <c r="J872" s="546">
        <f t="shared" si="113"/>
        <v>1</v>
      </c>
      <c r="K872" s="546">
        <f t="shared" si="113"/>
        <v>0</v>
      </c>
      <c r="L872" s="546">
        <f t="shared" si="113"/>
        <v>0</v>
      </c>
      <c r="M872" s="546">
        <f t="shared" si="113"/>
        <v>0</v>
      </c>
      <c r="N872" s="546">
        <f t="shared" si="113"/>
        <v>2</v>
      </c>
      <c r="O872" s="546">
        <f t="shared" si="113"/>
        <v>0</v>
      </c>
      <c r="P872" s="546">
        <f t="shared" si="113"/>
        <v>0</v>
      </c>
      <c r="Q872" s="547">
        <f t="shared" si="113"/>
        <v>1</v>
      </c>
      <c r="R872" s="546">
        <f t="shared" si="113"/>
        <v>0</v>
      </c>
      <c r="S872" s="546">
        <f t="shared" si="113"/>
        <v>0</v>
      </c>
      <c r="T872" s="546">
        <f t="shared" si="113"/>
        <v>0</v>
      </c>
      <c r="U872" s="547">
        <f t="shared" si="113"/>
        <v>0</v>
      </c>
      <c r="V872" s="546">
        <f t="shared" si="113"/>
        <v>0</v>
      </c>
      <c r="W872" s="546">
        <f t="shared" si="113"/>
        <v>0</v>
      </c>
      <c r="X872" s="546">
        <f t="shared" si="113"/>
        <v>1</v>
      </c>
      <c r="Y872" s="546">
        <f t="shared" si="113"/>
        <v>1</v>
      </c>
      <c r="Z872" s="548">
        <f t="shared" si="113"/>
        <v>0</v>
      </c>
      <c r="AA872" s="549">
        <f t="shared" si="113"/>
        <v>0</v>
      </c>
      <c r="AB872" s="720">
        <f t="shared" si="113"/>
        <v>0</v>
      </c>
      <c r="AC872" s="548">
        <f t="shared" si="113"/>
        <v>0</v>
      </c>
      <c r="AD872" s="548">
        <f t="shared" ref="AD872:AS872" si="114">COUNT(AD590,AD595,AD600,AD605,AD610,AD615,AD620,AD625,AD630,AD635,AD640,AD645,AD650,AD661,AD666,AD671,AD676,AD681,AD686,AD691,AD696,AD701,AD706,AD711,AD716,AD721,AD731,AD736,AD741,AD746,AD751,AD756,AD761,AD766,AD771,AD776,AD781,AD786,AD791,AD801,AD806,AD811,AD816,AD821,AD826,AD831,AD836,AD841,AD846,AD851,AD856,AD861)</f>
        <v>0</v>
      </c>
      <c r="AE872" s="548">
        <f t="shared" si="114"/>
        <v>0</v>
      </c>
      <c r="AF872" s="549">
        <f t="shared" si="114"/>
        <v>0</v>
      </c>
      <c r="AG872" s="548">
        <f t="shared" si="114"/>
        <v>0</v>
      </c>
      <c r="AH872" s="548">
        <f t="shared" si="114"/>
        <v>0</v>
      </c>
      <c r="AI872" s="549">
        <f t="shared" si="114"/>
        <v>0</v>
      </c>
      <c r="AJ872" s="548">
        <f t="shared" si="114"/>
        <v>0</v>
      </c>
      <c r="AK872" s="548">
        <f t="shared" si="114"/>
        <v>0</v>
      </c>
      <c r="AL872" s="548">
        <f t="shared" si="114"/>
        <v>0</v>
      </c>
      <c r="AM872" s="549">
        <f t="shared" si="114"/>
        <v>0</v>
      </c>
      <c r="AN872" s="548">
        <f t="shared" si="114"/>
        <v>0</v>
      </c>
      <c r="AO872" s="548">
        <f t="shared" si="114"/>
        <v>0</v>
      </c>
      <c r="AP872" s="546">
        <f t="shared" si="114"/>
        <v>0</v>
      </c>
      <c r="AQ872" s="546">
        <f t="shared" si="114"/>
        <v>0</v>
      </c>
      <c r="AR872" s="546">
        <f t="shared" si="114"/>
        <v>0</v>
      </c>
      <c r="AS872" s="546">
        <f t="shared" si="114"/>
        <v>0</v>
      </c>
    </row>
    <row r="873" spans="1:45" s="445" customFormat="1" x14ac:dyDescent="0.3">
      <c r="A873" s="197" t="s">
        <v>54</v>
      </c>
      <c r="B873" s="546">
        <f>COUNT(B591,B596,B601,B606,B611,B616,B621,B626,B631,B636,B641,B646,B651,B662,B667,B672,B677,B682,B687,B692,B697,B702,B707,B712,B717,B722,B732,B737,B742,B747,B752,B757,B762,B767,B772,B777,B782,B787,B792,B802,B807,B812,B817,B822,B827,B832,B837,B842,B847,B852,B857,B862)</f>
        <v>0</v>
      </c>
      <c r="C873" s="546">
        <f>COUNT(C591,C596,C601,C606,C611,C616,C621,C626,C631,C636,C641,C646,C651,C662,C667,C672,C677,C682,C687,C692,C697,C702,C707,C712,C717,C722,C732,C737,C742,C747,C752,C757,C762,C767,C772,C777,C782,C787,C792,C802,C807,C812,C817,C822,C827,C832,C837,C842,C847,C852,C857,C862)</f>
        <v>1</v>
      </c>
      <c r="D873" s="546">
        <f t="shared" ref="D873:AC873" si="115">COUNT(D591,D596,D601,D606,D611,D616,D621,D626,D631,D636,D641,D646,D651,D662,D667,D672,D677,D682,D687,D692,D697,D702,D707,D712,D717,D722,D732,D737,D742,D747,D752,D757,D762,D767,D772,D777,D782,D787,D792,D802,D807,D812,D817,D822,D827,D832,D837,D842,D847,D852,D857,D862)</f>
        <v>0</v>
      </c>
      <c r="E873" s="546">
        <f t="shared" si="115"/>
        <v>0</v>
      </c>
      <c r="F873" s="546">
        <f t="shared" si="115"/>
        <v>0</v>
      </c>
      <c r="G873" s="546">
        <f t="shared" si="115"/>
        <v>0</v>
      </c>
      <c r="H873" s="546">
        <f t="shared" si="115"/>
        <v>0</v>
      </c>
      <c r="I873" s="547">
        <f t="shared" si="115"/>
        <v>0</v>
      </c>
      <c r="J873" s="546">
        <f t="shared" si="115"/>
        <v>0</v>
      </c>
      <c r="K873" s="546">
        <f t="shared" si="115"/>
        <v>0</v>
      </c>
      <c r="L873" s="546">
        <f t="shared" si="115"/>
        <v>0</v>
      </c>
      <c r="M873" s="546">
        <f t="shared" si="115"/>
        <v>0</v>
      </c>
      <c r="N873" s="546">
        <f t="shared" si="115"/>
        <v>0</v>
      </c>
      <c r="O873" s="546">
        <f t="shared" si="115"/>
        <v>0</v>
      </c>
      <c r="P873" s="546">
        <f t="shared" si="115"/>
        <v>1</v>
      </c>
      <c r="Q873" s="547">
        <f t="shared" si="115"/>
        <v>1</v>
      </c>
      <c r="R873" s="546">
        <f t="shared" si="115"/>
        <v>0</v>
      </c>
      <c r="S873" s="546">
        <f t="shared" si="115"/>
        <v>0</v>
      </c>
      <c r="T873" s="546">
        <f t="shared" si="115"/>
        <v>0</v>
      </c>
      <c r="U873" s="547">
        <f t="shared" si="115"/>
        <v>0</v>
      </c>
      <c r="V873" s="546">
        <f t="shared" si="115"/>
        <v>0</v>
      </c>
      <c r="W873" s="546">
        <f t="shared" si="115"/>
        <v>4</v>
      </c>
      <c r="X873" s="546">
        <f t="shared" si="115"/>
        <v>0</v>
      </c>
      <c r="Y873" s="546">
        <f t="shared" si="115"/>
        <v>1</v>
      </c>
      <c r="Z873" s="548">
        <f t="shared" si="115"/>
        <v>0</v>
      </c>
      <c r="AA873" s="549">
        <f t="shared" si="115"/>
        <v>0</v>
      </c>
      <c r="AB873" s="720">
        <f t="shared" si="115"/>
        <v>0</v>
      </c>
      <c r="AC873" s="548">
        <f t="shared" si="115"/>
        <v>0</v>
      </c>
      <c r="AD873" s="548">
        <f t="shared" ref="AD873:AS873" si="116">COUNT(AD591,AD596,AD601,AD606,AD611,AD616,AD621,AD626,AD631,AD636,AD641,AD646,AD651,AD662,AD667,AD672,AD677,AD682,AD687,AD692,AD697,AD702,AD707,AD712,AD717,AD722,AD732,AD737,AD742,AD747,AD752,AD757,AD762,AD767,AD772,AD777,AD782,AD787,AD792,AD802,AD807,AD812,AD817,AD822,AD827,AD832,AD837,AD842,AD847,AD852,AD857,AD862)</f>
        <v>0</v>
      </c>
      <c r="AE873" s="548">
        <f t="shared" si="116"/>
        <v>0</v>
      </c>
      <c r="AF873" s="549">
        <f t="shared" si="116"/>
        <v>0</v>
      </c>
      <c r="AG873" s="548">
        <f t="shared" si="116"/>
        <v>0</v>
      </c>
      <c r="AH873" s="548">
        <f t="shared" si="116"/>
        <v>0</v>
      </c>
      <c r="AI873" s="549">
        <f t="shared" si="116"/>
        <v>0</v>
      </c>
      <c r="AJ873" s="548">
        <f t="shared" si="116"/>
        <v>0</v>
      </c>
      <c r="AK873" s="548">
        <f t="shared" si="116"/>
        <v>0</v>
      </c>
      <c r="AL873" s="548">
        <f t="shared" si="116"/>
        <v>0</v>
      </c>
      <c r="AM873" s="549">
        <f t="shared" si="116"/>
        <v>0</v>
      </c>
      <c r="AN873" s="548">
        <f t="shared" si="116"/>
        <v>0</v>
      </c>
      <c r="AO873" s="548">
        <f t="shared" si="116"/>
        <v>0</v>
      </c>
      <c r="AP873" s="546">
        <f t="shared" si="116"/>
        <v>0</v>
      </c>
      <c r="AQ873" s="546">
        <f t="shared" si="116"/>
        <v>0</v>
      </c>
      <c r="AR873" s="546">
        <f t="shared" si="116"/>
        <v>0</v>
      </c>
      <c r="AS873" s="546">
        <f t="shared" si="116"/>
        <v>0</v>
      </c>
    </row>
    <row r="874" spans="1:45" s="445" customFormat="1" x14ac:dyDescent="0.3">
      <c r="A874" s="197" t="s">
        <v>55</v>
      </c>
      <c r="B874" s="550">
        <f>COUNT(B592,B597,B602,B607,B612,B617,B622,B627,B632,B637,B642,B647,B658,B663,B668,B673,B678,B683,B688,B693,B698,B703,B708,B713,B718,#REF!,B733,B738,B743,B748,B753,B758,B763,B768,B773,B778,B783,B788,B793,B803,B808,B813,B818,B823,B828,B833,B838,B843,B848,B853,B858,B863)</f>
        <v>0</v>
      </c>
      <c r="C874" s="550">
        <f>COUNT(C592,C597,C602,C607,C612,C617,C622,C627,C632,C637,C642,C647,C658,C663,C668,C673,C678,C683,C688,C693,C698,C703,C708,C713,C718,#REF!,C733,C738,C743,C748,C753,C758,C763,C768,C773,C778,C783,C788,C793,C803,C808,C813,C818,C823,C828,C833,C838,C843,C848,C853,C858,C863)</f>
        <v>0</v>
      </c>
      <c r="D874" s="550">
        <f>COUNT(D592,D597,D602,D607,D612,D617,D622,D627,D632,D637,D642,D647,D658,D663,D668,D673,D678,D683,D688,D693,D698,D703,D708,D713,D718,#REF!,D733,D738,D743,D748,D753,D758,D763,D768,D773,D778,D783,D788,D793,D803,D808,D813,D818,D823,D828,D833,D838,D843,D848,D853,D858,D863)</f>
        <v>0</v>
      </c>
      <c r="E874" s="550">
        <f>COUNT(E592,E597,E602,E607,E612,E617,E622,E627,E632,E637,E642,E647,E658,E663,E668,E673,E678,E683,E688,E693,E698,E703,E708,E713,E718,#REF!,E733,E738,E743,E748,E753,E758,E763,E768,E773,E778,E783,E788,E793,E803,E808,E813,E818,E823,E828,E833,E838,E843,E848,E853,E858,E863)</f>
        <v>1</v>
      </c>
      <c r="F874" s="550">
        <f>COUNT(F592,F597,F602,F607,F612,F617,F622,F627,F632,F637,F642,F647,F658,F663,F668,F673,F678,F683,F688,F693,F698,F703,F708,F713,F718,#REF!,F733,F738,F743,F748,F753,F758,F763,F768,F773,F778,F783,F788,F793,F803,F808,F813,F818,F823,F828,F833,F838,F843,F848,F853,F858,F863)</f>
        <v>0</v>
      </c>
      <c r="G874" s="550">
        <f>COUNT(G592,G597,G602,G607,G612,G617,G622,G627,G632,G637,G642,G647,G658,G663,G668,G673,G678,G683,G688,G693,G698,G703,G708,G713,G718,#REF!,G733,G738,G743,G748,G753,G758,G763,G768,G773,G778,G783,G788,G793,G803,G808,G813,G818,G823,G828,G833,G838,G843,G848,G853,G858,G863)</f>
        <v>0</v>
      </c>
      <c r="H874" s="550">
        <f>COUNT(H592,H597,H602,H607,H612,H617,H622,H627,H632,H637,H642,H647,H658,H663,H668,H673,H678,H683,H688,H693,H698,H703,H708,H713,H718,#REF!,H733,H738,H743,H748,H753,H758,H763,H768,H773,H778,H783,H788,H793,H803,H808,H813,H818,H823,H828,H833,H838,H843,H848,H853,H858,H863)</f>
        <v>0</v>
      </c>
      <c r="I874" s="551">
        <f>COUNT(I592,I597,I602,I607,I612,I617,I622,I627,I632,I637,I642,I647,I658,I663,I668,I673,I678,I683,I688,I693,I698,I703,I708,I713,I718,#REF!,I733,I738,I743,I748,I753,I758,I763,I768,I773,I778,I783,I788,I793,I803,I808,I813,I818,I823,I828,I833,I838,I843,I848,I853,I858,I863)</f>
        <v>0</v>
      </c>
      <c r="J874" s="550">
        <f>COUNT(J592,J597,J602,J607,J612,J617,J622,J627,J632,J637,J642,J647,J658,J663,J668,J673,J678,J683,J688,J693,J698,J703,J708,J713,J718,#REF!,J733,J738,J743,J748,J753,J758,J763,J768,J773,J778,J783,J788,J793,J803,J808,J813,J818,J823,J828,J833,J838,J843,J848,J853,J858,J863)</f>
        <v>1</v>
      </c>
      <c r="K874" s="550">
        <f>COUNT(K592,K597,K602,K607,K612,K617,K622,K627,K632,K637,K642,K647,K658,K663,K668,K673,K678,K683,K688,K693,K698,K703,K708,K713,K718,#REF!,K733,K738,K743,K748,K753,K758,K763,K768,K773,K778,K783,K788,K793,K803,K808,K813,K818,K823,K828,K833,K838,K843,K848,K853,K858,K863)</f>
        <v>0</v>
      </c>
      <c r="L874" s="550">
        <f>COUNT(L592,L597,L602,L607,L612,L617,L622,L627,L632,L637,L642,L647,L658,L663,L668,L673,L678,L683,L688,L693,L698,L703,L708,L713,L718,#REF!,L733,L738,L743,L748,L753,L758,L763,L768,L773,L778,L783,L788,L793,L803,L808,L813,L818,L823,L828,L833,L838,L843,L848,L853,L858,L863)</f>
        <v>0</v>
      </c>
      <c r="M874" s="550">
        <f>COUNT(M592,M597,M602,M607,M612,M617,M622,M627,M632,M637,M642,M647,M658,M663,M668,M673,M678,M683,M688,M693,M698,M703,M708,M713,M718,#REF!,M733,M738,M743,M748,M753,M758,M763,M768,M773,M778,M783,M788,M793,M803,M808,M813,M818,M823,M828,M833,M838,M843,M848,M853,M858,M863)</f>
        <v>1</v>
      </c>
      <c r="N874" s="550">
        <f>COUNT(N592,N597,N602,N607,N612,N617,N622,N627,N632,N637,N642,N647,N658,N663,N668,N673,N678,N683,N688,N693,N698,N703,N708,N713,N718,#REF!,N733,N738,N743,N748,N753,N758,N763,N768,N773,N778,N783,N788,N793,N803,N808,N813,N818,N823,N828,N833,N838,N843,N848,N853,N858,N863)</f>
        <v>0</v>
      </c>
      <c r="O874" s="550">
        <f>COUNT(O592,O597,O602,O607,O612,O617,O622,O627,O632,O637,O642,O647,O658,O663,O668,O673,O678,O683,O688,O693,O698,O703,O708,O713,O718,#REF!,O733,O738,O743,O748,O753,O758,O763,O768,O773,O778,O783,O788,O793,O803,O808,O813,O818,O823,O828,O833,O838,O843,O848,O853,O858,O863)</f>
        <v>0</v>
      </c>
      <c r="P874" s="550">
        <f>COUNT(P592,P597,P602,P607,P612,P617,P622,P627,P632,P637,P642,P647,P658,P663,P668,P673,P678,P683,P688,P693,P698,P703,P708,P713,P718,#REF!,P733,P738,P743,P748,P753,P758,P763,P768,P773,P778,P783,P788,P793,P803,P808,P813,P818,P823,P828,P833,P838,P843,P848,P853,P858,P863)</f>
        <v>0</v>
      </c>
      <c r="Q874" s="551">
        <f>COUNT(Q592,Q597,Q602,Q607,Q612,Q617,Q622,Q627,Q632,Q637,Q642,Q647,Q658,Q663,Q668,Q673,Q678,Q683,Q688,Q693,Q698,Q703,Q708,Q713,Q718,#REF!,Q733,Q738,Q743,Q748,Q753,Q758,Q763,Q768,Q773,Q778,Q783,Q788,Q793,Q803,Q808,Q813,Q818,Q823,Q828,Q833,Q838,Q843,Q848,Q853,Q858,Q863)</f>
        <v>2</v>
      </c>
      <c r="R874" s="550">
        <f>COUNT(R592,R597,R602,R607,R612,R617,R622,R627,R632,R637,R642,R647,R658,R663,R668,R673,R678,R683,R688,R693,R698,R703,R708,R713,R718,#REF!,R733,R738,R743,R748,R753,R758,R763,R768,R773,R778,R783,R788,R793,R803,R808,R813,R818,R823,R828,R833,R838,R843,R848,R853,R858,R863)</f>
        <v>1</v>
      </c>
      <c r="S874" s="550">
        <f>COUNT(S592,S597,S602,S607,S612,S617,S622,S627,S632,S637,S642,S647,S658,S663,S668,S673,S678,S683,S688,S693,S698,S703,S708,S713,S718,#REF!,S733,S738,S743,S748,S753,S758,S763,S768,S773,S778,S783,S788,S793,S803,S808,S813,S818,S823,S828,S833,S838,S843,S848,S853,S858,S863)</f>
        <v>0</v>
      </c>
      <c r="T874" s="550">
        <f>COUNT(T592,T597,T602,T607,T612,T617,T622,T627,T632,T637,T642,T647,T658,T663,T668,T673,T678,T683,T688,T693,T698,T703,T708,T713,T718,#REF!,T733,T738,T743,T748,T753,T758,T763,T768,T773,T778,T783,T788,T793,T803,T808,T813,T818,T823,T828,T833,T838,T843,T848,T853,T858,T863)</f>
        <v>0</v>
      </c>
      <c r="U874" s="551">
        <f>COUNT(U592,U597,U602,U607,U612,U617,U622,U627,U632,U637,U642,U647,U658,U663,U668,U673,U678,U683,U688,U693,U698,U703,U708,U713,U718,#REF!,U733,U738,U743,U748,U753,U758,U763,U768,U773,U778,U783,U788,U793,U803,U808,U813,U818,U823,U828,U833,U838,U843,U848,U853,U858,U863)</f>
        <v>1</v>
      </c>
      <c r="V874" s="550">
        <f>COUNT(V592,V597,V602,V607,V612,V617,V622,V627,V632,V637,V642,V647,V658,V663,V668,V673,V678,V683,V688,V693,V698,V703,V708,V713,V718,#REF!,V733,V738,V743,V748,V753,V758,V763,V768,V773,V778,V783,V788,V793,V803,V808,V813,V818,V823,V828,V833,V838,V843,V848,V853,V858,V863)</f>
        <v>0</v>
      </c>
      <c r="W874" s="550">
        <f>COUNT(W592,W597,W602,W607,W612,W617,W622,W627,W632,W637,W642,W647,W658,W663,W668,W673,W678,W683,W688,W693,W698,W703,W708,W713,W718,#REF!,W733,W738,W743,W748,W753,W758,W763,W768,W773,W778,W783,W788,W793,W803,W808,W813,W818,W823,W828,W833,W838,W843,W848,W853,W858,W863)</f>
        <v>0</v>
      </c>
      <c r="X874" s="550">
        <f>COUNT(X592,X597,X602,X607,X612,X617,X622,X627,X632,X637,X642,X647,X658,X663,X668,X673,X678,X683,X688,X693,X698,X703,X708,X713,X718,#REF!,X733,X738,X743,X748,X753,X758,X763,X768,X773,X778,X783,X788,X793,X803,X808,X813,X818,X823,X828,X833,X838,X843,X848,X853,X858,X863)</f>
        <v>2</v>
      </c>
      <c r="Y874" s="541">
        <f>COUNT(Y592,Y597,Y602,Y607,Y612,Y617,Y622,Y627,Y632,Y637,Y642,Y647,Y658,Y663,Y668,Y673,Y678,Y683,Y688,Y693,Y698,Y703,Y708,Y713,Y718,#REF!,Y733,Y738,Y743,Y748,Y753,Y758,Y763,Y768,Y773,Y778,Y783,Y788,Y793,Y803,Y808,Y813,Y818,Y823,Y828,Y833,Y838,Y843,Y848,Y853,Y858,Y863)</f>
        <v>2</v>
      </c>
      <c r="Z874" s="548">
        <f>COUNT(Z592,Z597,Z602,Z607,Z612,Z617,Z622,Z627,Z632,Z637,Z642,Z647,Z658,Z663,Z668,Z673,Z678,Z683,Z688,Z693,Z698,Z703,Z708,Z713,Z718,#REF!,Z733,Z738,Z743,Z748,Z753,Z758,Z763,Z768,Z773,Z778,Z783,Z788,Z793,Z803,Z808,Z813,Z818,Z823,Z828,Z833,Z838,Z843,Z848,Z853,Z858,Z863)</f>
        <v>0</v>
      </c>
      <c r="AA874" s="549">
        <f>COUNT(AA592,AA597,AA602,AA607,AA612,AA617,AA622,AA627,AA632,AA637,AA642,AA647,AA658,AA663,AA668,AA673,AA678,AA683,AA688,AA693,AA698,AA703,AA708,AA713,AA718,#REF!,AA733,AA738,AA743,AA748,AA753,AA758,AA763,AA768,AA773,AA778,AA783,AA788,AA793,AA803,AA808,AA813,AA818,AA823,AA828,AA833,AA838,AA843,AA848,AA853,AA858,AA863)</f>
        <v>0</v>
      </c>
      <c r="AB874" s="720">
        <f>COUNT(AB592,AB597,AB602,AB607,AB612,AB617,AB622,AB627,AB632,AB637,AB642,AB647,AB658,AB663,AB668,AB673,AB678,AB683,AB688,AB693,AB698,AB703,AB708,AB713,AB718,#REF!,AB733,AB738,AB743,AB748,AB753,AB758,AB763,AB768,AB773,AB778,AB783,AB788,AB793,AB803,AB808,AB813,AB818,AB823,AB828,AB833,AB838,AB843,AB848,AB853,AB858,AB863)</f>
        <v>0</v>
      </c>
      <c r="AC874" s="548">
        <f>COUNT(AC592,AC597,AC602,AC607,AC612,AC617,AC622,AC627,AC632,AC637,AC642,AC647,AC658,AC663,AC668,AC673,AC678,AC683,AC688,AC693,AC698,AC703,AC708,AC713,AC718,#REF!,AC733,AC738,AC743,AC748,AC753,AC758,AC763,AC768,AC773,AC778,AC783,AC788,AC793,AC803,AC808,AC813,AC818,AC823,AC828,AC833,AC838,AC843,AC848,AC853,AC858,AC863)</f>
        <v>0</v>
      </c>
      <c r="AD874" s="548">
        <f>COUNT(AD592,AD597,AD602,AD607,AD612,AD617,AD622,AD627,AD632,AD637,AD642,AD647,AD658,AD663,AD668,AD673,AD678,AD683,AD688,AD693,AD698,AD703,AD708,AD713,AD718,#REF!,AD733,AD738,AD743,AD748,AD753,AD758,AD763,AD768,AD773,AD778,AD783,AD788,AD793,AD803,AD808,AD813,AD818,AD823,AD828,AD833,AD838,AD843,AD848,AD853,AD858,AD863)</f>
        <v>0</v>
      </c>
      <c r="AE874" s="548">
        <f>COUNT(AE592,AE597,AE602,AE607,AE612,AE617,AE622,AE627,AE632,AE637,AE642,AE647,AE658,AE663,AE668,AE673,AE678,AE683,AE688,AE693,AE698,AE703,AE708,AE713,AE718,#REF!,AE733,AE738,AE743,AE748,AE753,AE758,AE763,AE768,AE773,AE778,AE783,AE788,AE793,AE803,AE808,AE813,AE818,AE823,AE828,AE833,AE838,AE843,AE848,AE853,AE858,AE863)</f>
        <v>0</v>
      </c>
      <c r="AF874" s="549">
        <f>COUNT(AF592,AF597,AF602,AF607,AF612,AF617,AF622,AF627,AF632,AF637,AF642,AF647,AF658,AF663,AF668,AF673,AF678,AF683,AF688,AF693,AF698,AF703,AF708,AF713,AF718,#REF!,AF733,AF738,AF743,AF748,AF753,AF758,AF763,AF768,AF773,AF778,AF783,AF788,AF793,AF803,AF808,AF813,AF818,AF823,AF828,AF833,AF838,AF843,AF848,AF853,AF858,AF863)</f>
        <v>0</v>
      </c>
      <c r="AG874" s="548">
        <f>COUNT(AG592,AG597,AG602,AG607,AG612,AG617,AG622,AG627,AG632,AG637,AG642,AG647,AG658,AG663,AG668,AG673,AG678,AG683,AG688,AG693,AG698,AG703,AG708,AG713,AG718,#REF!,AG733,AG738,AG743,AG748,AG753,AG758,AG763,AG768,AG773,AG778,AG783,AG788,AG793,AG803,AG808,AG813,AG818,AG823,AG828,AG833,AG838,AG843,AG848,AG853,AG858,AG863)</f>
        <v>0</v>
      </c>
      <c r="AH874" s="548">
        <f>COUNT(AH592,AH597,AH602,AH607,AH612,AH617,AH622,AH627,AH632,AH637,AH642,AH647,AH658,AH663,AH668,AH673,AH678,AH683,AH688,AH693,AH698,AH703,AH708,AH713,AH718,#REF!,AH733,AH738,AH743,AH748,AH753,AH758,AH763,AH768,AH773,AH778,AH783,AH788,AH793,AH803,AH808,AH813,AH818,AH823,AH828,AH833,AH838,AH843,AH848,AH853,AH858,AH863)</f>
        <v>0</v>
      </c>
      <c r="AI874" s="549">
        <f>COUNT(AI592,AI597,AI602,AI607,AI612,AI617,AI622,AI627,AI632,AI637,AI642,AI647,AI658,AI663,AI668,AI673,AI678,AI683,AI688,AI693,AI698,AI703,AI708,AI713,AI718,#REF!,AI733,AI738,AI743,AI748,AI753,AI758,AI763,AI768,AI773,AI778,AI783,AI788,AI793,AI803,AI808,AI813,AI818,AI823,AI828,AI833,AI838,AI843,AI848,AI853,AI858,AI863)</f>
        <v>0</v>
      </c>
      <c r="AJ874" s="548">
        <f>COUNT(AJ592,AJ597,AJ602,AJ607,AJ612,AJ617,AJ622,AJ627,AJ632,AJ637,AJ642,AJ647,AJ658,AJ663,AJ668,AJ673,AJ678,AJ683,AJ688,AJ693,AJ698,AJ703,AJ708,AJ713,AJ718,#REF!,AJ733,AJ738,AJ743,AJ748,AJ753,AJ758,AJ763,AJ768,AJ773,AJ778,AJ783,AJ788,AJ793,AJ803,AJ808,AJ813,AJ818,AJ823,AJ828,AJ833,AJ838,AJ843,AJ848,AJ853,AJ858,AJ863)</f>
        <v>0</v>
      </c>
      <c r="AK874" s="548">
        <f>COUNT(AK592,AK597,AK602,AK607,AK612,AK617,AK622,AK627,AK632,AK637,AK642,AK647,AK658,AK663,AK668,AK673,AK678,AK683,AK688,AK693,AK698,AK703,AK708,AK713,AK718,#REF!,AK733,AK738,AK743,AK748,AK753,AK758,AK763,AK768,AK773,AK778,AK783,AK788,AK793,AK803,AK808,AK813,AK818,AK823,AK828,AK833,AK838,AK843,AK848,AK853,AK858,AK863)</f>
        <v>0</v>
      </c>
      <c r="AL874" s="548">
        <f>COUNT(AL592,AL597,AL602,AL607,AL612,AL617,AL622,AL627,AL632,AL637,AL642,AL647,AL658,AL663,AL668,AL673,AL678,AL683,AL688,AL693,AL698,AL703,AL708,AL713,AL718,#REF!,AL733,AL738,AL743,AL748,AL753,AL758,AL763,AL768,AL773,AL778,AL783,AL788,AL793,AL803,AL808,AL813,AL818,AL823,AL828,AL833,AL838,AL843,AL848,AL853,AL858,AL863)</f>
        <v>0</v>
      </c>
      <c r="AM874" s="549">
        <f>COUNT(AM592,AM597,AM602,AM607,AM612,AM617,AM622,AM627,AM632,AM637,AM642,AM647,AM658,AM663,AM668,AM673,AM678,AM683,AM688,AM693,AM698,AM703,AM708,AM713,AM718,#REF!,AM733,AM738,AM743,AM748,AM753,AM758,AM763,AM768,AM773,AM778,AM783,AM788,AM793,AM803,AM808,AM813,AM818,AM823,AM828,AM833,AM838,AM843,AM848,AM853,AM858,AM863)</f>
        <v>0</v>
      </c>
      <c r="AN874" s="548">
        <f>COUNT(AN592,AN597,AN602,AN607,AN612,AN617,AN622,AN627,AN632,AN637,AN642,AN647,AN658,AN663,AN668,AN673,AN678,AN683,AN688,AN693,AN698,AN703,AN708,AN713,AN718,#REF!,AN733,AN738,AN743,AN748,AN753,AN758,AN763,AN768,AN773,AN778,AN783,AN788,AN793,AN803,AN808,AN813,AN818,AN823,AN828,AN833,AN838,AN843,AN848,AN853,AN858,AN863)</f>
        <v>0</v>
      </c>
      <c r="AO874" s="548">
        <f>COUNT(AO592,AO597,AO602,AO607,AO612,AO617,AO622,AO627,AO632,AO637,AO642,AO647,AO658,AO663,AO668,AO673,AO678,AO683,AO688,AO693,AO698,AO703,AO708,AO713,AO718,#REF!,AO733,AO738,AO743,AO748,AO753,AO758,AO763,AO768,AO773,AO778,AO783,AO788,AO793,AO803,AO808,AO813,AO818,AO823,AO828,AO833,AO838,AO843,AO848,AO853,AO858,AO863)</f>
        <v>0</v>
      </c>
      <c r="AP874" s="550">
        <f>COUNT(AP592,AP597,AP602,AP607,AP612,AP617,AP622,AP627,AP632,AP637,AP642,AP647,AP658,AP663,AP668,AP673,AP678,AP683,AP688,AP693,AP698,AP703,AP708,AP713,AP718,#REF!,AP733,AP738,AP743,AP748,AP753,AP758,AP763,AP768,AP773,AP778,AP783,AP788,AP793,AP803,AP808,AP813,AP818,AP823,AP828,AP833,AP838,AP843,AP848,AP853,AP858,AP863)</f>
        <v>0</v>
      </c>
      <c r="AQ874" s="550">
        <f>COUNT(AQ592,AQ597,AQ602,AQ607,AQ612,AQ617,AQ622,AQ627,AQ632,AQ637,AQ642,AQ647,AQ658,AQ663,AQ668,AQ673,AQ678,AQ683,AQ688,AQ693,AQ698,AQ703,AQ708,AQ713,AQ718,#REF!,AQ733,AQ738,AQ743,AQ748,AQ753,AQ758,AQ763,AQ768,AQ773,AQ778,AQ783,AQ788,AQ793,AQ803,AQ808,AQ813,AQ818,AQ823,AQ828,AQ833,AQ838,AQ843,AQ848,AQ853,AQ858,AQ863)</f>
        <v>0</v>
      </c>
      <c r="AR874" s="550">
        <f>COUNT(AR592,AR597,AR602,AR607,AR612,AR617,AR622,AR627,AR632,AR637,AR642,AR647,AR658,AR663,AR668,AR673,AR678,AR683,AR688,AR693,AR698,AR703,AR708,AR713,AR718,#REF!,AR733,AR738,AR743,AR748,AR753,AR758,AR763,AR768,AR773,AR778,AR783,AR788,AR793,AR803,AR808,AR813,AR818,AR823,AR828,AR833,AR838,AR843,AR848,AR853,AR858,AR863)</f>
        <v>0</v>
      </c>
      <c r="AS874" s="550">
        <f>COUNT(AS592,AS597,AS602,AS607,AS612,AS617,AS622,AS627,AS632,AS637,AS642,AS647,AS658,AS663,AS668,AS673,AS678,AS683,AS688,AS693,AS698,AS703,AS708,AS713,AS718,#REF!,AS733,AS738,AS743,AS748,AS753,AS758,AS763,AS768,AS773,AS778,AS783,AS788,AS793,AS803,AS808,AS813,AS818,AS823,AS828,AS833,AS838,AS843,AS848,AS853,AS858,AS863)</f>
        <v>0</v>
      </c>
    </row>
    <row r="875" spans="1:45" s="445" customFormat="1" x14ac:dyDescent="0.3">
      <c r="A875" s="552" t="s">
        <v>139</v>
      </c>
      <c r="B875" s="553">
        <f t="shared" ref="B875:P875" si="117">SUM(B870:B874)</f>
        <v>2</v>
      </c>
      <c r="C875" s="553">
        <f t="shared" si="117"/>
        <v>3</v>
      </c>
      <c r="D875" s="553">
        <f t="shared" si="117"/>
        <v>0</v>
      </c>
      <c r="E875" s="553">
        <f t="shared" si="117"/>
        <v>1</v>
      </c>
      <c r="F875" s="553">
        <f t="shared" si="117"/>
        <v>0</v>
      </c>
      <c r="G875" s="553">
        <f t="shared" si="117"/>
        <v>0</v>
      </c>
      <c r="H875" s="553">
        <f t="shared" si="117"/>
        <v>0</v>
      </c>
      <c r="I875" s="554">
        <f t="shared" si="117"/>
        <v>0</v>
      </c>
      <c r="J875" s="553">
        <f t="shared" si="117"/>
        <v>5</v>
      </c>
      <c r="K875" s="553">
        <f t="shared" si="117"/>
        <v>0</v>
      </c>
      <c r="L875" s="553">
        <f t="shared" si="117"/>
        <v>0</v>
      </c>
      <c r="M875" s="553">
        <f t="shared" si="117"/>
        <v>1</v>
      </c>
      <c r="N875" s="555">
        <f t="shared" si="117"/>
        <v>2</v>
      </c>
      <c r="O875" s="555">
        <f t="shared" si="117"/>
        <v>0</v>
      </c>
      <c r="P875" s="555">
        <f t="shared" si="117"/>
        <v>1</v>
      </c>
      <c r="Q875" s="556"/>
      <c r="R875" s="555">
        <f>SUM(R870:R874)</f>
        <v>1</v>
      </c>
      <c r="S875" s="555">
        <f>SUM(S870:S874)</f>
        <v>0</v>
      </c>
      <c r="T875" s="555">
        <f>SUM(T870:T874)</f>
        <v>0</v>
      </c>
      <c r="U875" s="556"/>
      <c r="V875" s="553">
        <f t="shared" ref="V875:AO875" si="118">SUM(V870:V874)</f>
        <v>0</v>
      </c>
      <c r="W875" s="553">
        <f t="shared" si="118"/>
        <v>4</v>
      </c>
      <c r="X875" s="553">
        <f t="shared" si="118"/>
        <v>5</v>
      </c>
      <c r="Y875" s="557">
        <f t="shared" si="118"/>
        <v>5</v>
      </c>
      <c r="Z875" s="564">
        <f>SUM(Z870:Z874)</f>
        <v>0</v>
      </c>
      <c r="AA875" s="565">
        <f>SUM(AA870:AA874)</f>
        <v>0</v>
      </c>
      <c r="AB875" s="721">
        <f>SUM(AB870:AB874)</f>
        <v>0</v>
      </c>
      <c r="AC875" s="705">
        <f>SUM(AC870:AC874)</f>
        <v>0</v>
      </c>
      <c r="AD875" s="558">
        <f t="shared" si="118"/>
        <v>0</v>
      </c>
      <c r="AE875" s="558">
        <f t="shared" si="118"/>
        <v>0</v>
      </c>
      <c r="AF875" s="559">
        <f t="shared" si="118"/>
        <v>0</v>
      </c>
      <c r="AG875" s="558">
        <f t="shared" si="118"/>
        <v>0</v>
      </c>
      <c r="AH875" s="560">
        <f t="shared" si="118"/>
        <v>0</v>
      </c>
      <c r="AI875" s="561">
        <f t="shared" si="118"/>
        <v>0</v>
      </c>
      <c r="AJ875" s="560">
        <f t="shared" si="118"/>
        <v>0</v>
      </c>
      <c r="AK875" s="560">
        <f t="shared" si="118"/>
        <v>0</v>
      </c>
      <c r="AL875" s="562">
        <f t="shared" si="118"/>
        <v>0</v>
      </c>
      <c r="AM875" s="563">
        <f t="shared" si="118"/>
        <v>0</v>
      </c>
      <c r="AN875" s="562">
        <f t="shared" si="118"/>
        <v>0</v>
      </c>
      <c r="AO875" s="562">
        <f t="shared" si="118"/>
        <v>0</v>
      </c>
      <c r="AP875" s="553">
        <f>SUM(AP870:AP874)</f>
        <v>0</v>
      </c>
      <c r="AQ875" s="553">
        <f>SUM(AQ870:AQ874)</f>
        <v>0</v>
      </c>
      <c r="AR875" s="553">
        <f>SUM(AR870:AR874)</f>
        <v>0</v>
      </c>
      <c r="AS875" s="553">
        <f>SUM(AS870:AS874)</f>
        <v>0</v>
      </c>
    </row>
    <row r="876" spans="1:45" s="445" customFormat="1" x14ac:dyDescent="0.3">
      <c r="B876" s="459"/>
      <c r="C876" s="459"/>
      <c r="D876" s="459"/>
      <c r="E876" s="459"/>
      <c r="F876" s="459"/>
      <c r="G876" s="459"/>
      <c r="H876" s="459"/>
      <c r="I876" s="373"/>
      <c r="J876" s="459"/>
      <c r="K876" s="459"/>
      <c r="L876" s="459"/>
      <c r="M876" s="459"/>
      <c r="N876" s="421"/>
      <c r="O876" s="421"/>
      <c r="P876" s="421"/>
      <c r="Q876" s="566"/>
      <c r="R876" s="421"/>
      <c r="S876" s="421"/>
      <c r="T876" s="421"/>
      <c r="U876" s="566"/>
      <c r="V876" s="421"/>
      <c r="W876" s="421"/>
      <c r="X876" s="421"/>
      <c r="Y876" s="421"/>
      <c r="Z876" s="506"/>
      <c r="AA876" s="505"/>
      <c r="AB876" s="711"/>
      <c r="AC876" s="506"/>
      <c r="AD876" s="506"/>
      <c r="AE876" s="506"/>
      <c r="AF876" s="505"/>
      <c r="AG876" s="506"/>
      <c r="AH876" s="506"/>
      <c r="AI876" s="505"/>
      <c r="AJ876" s="506"/>
      <c r="AK876" s="506"/>
      <c r="AL876" s="506"/>
      <c r="AM876" s="505"/>
      <c r="AN876" s="506"/>
      <c r="AO876" s="506"/>
      <c r="AP876" s="459"/>
      <c r="AQ876" s="421"/>
      <c r="AR876" s="421"/>
      <c r="AS876" s="421"/>
    </row>
    <row r="877" spans="1:45" s="445" customFormat="1" x14ac:dyDescent="0.3">
      <c r="A877" s="197" t="s">
        <v>51</v>
      </c>
      <c r="B877" s="546">
        <f>SUM(B588,B593,B598,B603,B608,B613,B618,B623,B628,B633,B638,B643,B648,B659,B664,B669,B674,B679,B684,B689,B694,B699,B704,B709,B714,B719,B729,B734,B739,B744,B749,B754,B759,B764,B769,B774,B779,B784,B789,B799,B804,B809,B814,B819,B824,B829,B834,B839,B844,B849,B854,B859)</f>
        <v>8</v>
      </c>
      <c r="C877" s="546">
        <f>C588+C593+C598+C603+C608+C613+C618+C623+C628+C633+C638+C643+C648+C659+C664+C669+C674+C679+C684+C689+C694+C699+C704+C709+C714+C719+C729+C734+C739+C744+C749+C754+C759+C764+C769+C774+C779+C784+C789+C799+C804+C809+C814+C819+C824+C829+C834+C839+C844+C849+C854+C859</f>
        <v>7.5</v>
      </c>
      <c r="D877" s="546">
        <f t="shared" ref="D877:AC881" si="119">D588+D593+D598+D603+D608+D613+D618+D623+D628+D633+D638+D643+D648+D659+D664+D669+D674+D679+D684+D689+D694+D699+D704+D709+D714+D719+D729+D734+D739+D744+D749+D754+D759+D764+D769+D774+D779+D784+D789+D799+D804+D809+D814+D819+D824+D829+D834+D839+D844+D849+D854+D859</f>
        <v>0</v>
      </c>
      <c r="E877" s="546">
        <f t="shared" si="119"/>
        <v>8</v>
      </c>
      <c r="F877" s="546">
        <f t="shared" si="119"/>
        <v>0</v>
      </c>
      <c r="G877" s="546">
        <f t="shared" si="119"/>
        <v>0</v>
      </c>
      <c r="H877" s="546">
        <f t="shared" si="119"/>
        <v>1.25</v>
      </c>
      <c r="I877" s="547">
        <f t="shared" si="119"/>
        <v>0</v>
      </c>
      <c r="J877" s="546">
        <f t="shared" si="119"/>
        <v>8</v>
      </c>
      <c r="K877" s="546">
        <f t="shared" si="119"/>
        <v>2</v>
      </c>
      <c r="L877" s="546">
        <f t="shared" si="119"/>
        <v>0</v>
      </c>
      <c r="M877" s="546">
        <f t="shared" si="119"/>
        <v>0</v>
      </c>
      <c r="N877" s="546">
        <f t="shared" si="119"/>
        <v>0</v>
      </c>
      <c r="O877" s="546">
        <f t="shared" si="119"/>
        <v>0</v>
      </c>
      <c r="P877" s="546">
        <f t="shared" si="119"/>
        <v>0</v>
      </c>
      <c r="Q877" s="547">
        <f t="shared" si="119"/>
        <v>8</v>
      </c>
      <c r="R877" s="546">
        <f t="shared" si="119"/>
        <v>0</v>
      </c>
      <c r="S877" s="546">
        <f t="shared" si="119"/>
        <v>0</v>
      </c>
      <c r="T877" s="546">
        <f t="shared" si="119"/>
        <v>0</v>
      </c>
      <c r="U877" s="547">
        <f t="shared" si="119"/>
        <v>0</v>
      </c>
      <c r="V877" s="546">
        <f t="shared" si="119"/>
        <v>8</v>
      </c>
      <c r="W877" s="546">
        <f t="shared" si="119"/>
        <v>0</v>
      </c>
      <c r="X877" s="546">
        <f t="shared" si="119"/>
        <v>1.5</v>
      </c>
      <c r="Y877" s="546">
        <f t="shared" si="119"/>
        <v>8</v>
      </c>
      <c r="Z877" s="548">
        <f t="shared" si="119"/>
        <v>0</v>
      </c>
      <c r="AA877" s="549">
        <f t="shared" si="119"/>
        <v>0</v>
      </c>
      <c r="AB877" s="720">
        <f t="shared" si="119"/>
        <v>0</v>
      </c>
      <c r="AC877" s="548">
        <f t="shared" si="119"/>
        <v>0</v>
      </c>
      <c r="AD877" s="548">
        <f t="shared" ref="AD877:AS877" si="120">SUM(AD588,AD593,AD598,AD603,AD608,AD613,AD618,AD623,AD628,AD633,AD638,AD643,AD648,AD659,AD664,AD669,AD674,AD679,AD684,AD689,AD694,AD699,AD704,AD709,AD714,AD719,AD729,AD734,AD739,AD744,AD749,AD754,AD759,AD764,AD769,AD774,AD779,AD784,AD789,AD799,AD804,AD809,AD814,AD819,AD824,AD829,AD834,AD839,AD844,AD849,AD854,AD859)</f>
        <v>0</v>
      </c>
      <c r="AE877" s="548">
        <f t="shared" si="120"/>
        <v>0</v>
      </c>
      <c r="AF877" s="549">
        <f t="shared" si="120"/>
        <v>0</v>
      </c>
      <c r="AG877" s="548">
        <f t="shared" si="120"/>
        <v>0</v>
      </c>
      <c r="AH877" s="548">
        <f t="shared" si="120"/>
        <v>0</v>
      </c>
      <c r="AI877" s="549">
        <f t="shared" si="120"/>
        <v>0</v>
      </c>
      <c r="AJ877" s="548">
        <f t="shared" si="120"/>
        <v>0</v>
      </c>
      <c r="AK877" s="548">
        <f t="shared" si="120"/>
        <v>0</v>
      </c>
      <c r="AL877" s="548">
        <f t="shared" si="120"/>
        <v>0</v>
      </c>
      <c r="AM877" s="549">
        <f t="shared" si="120"/>
        <v>0</v>
      </c>
      <c r="AN877" s="548">
        <f t="shared" si="120"/>
        <v>0</v>
      </c>
      <c r="AO877" s="548">
        <f t="shared" si="120"/>
        <v>0</v>
      </c>
      <c r="AP877" s="546">
        <f t="shared" si="120"/>
        <v>0</v>
      </c>
      <c r="AQ877" s="546">
        <f t="shared" si="120"/>
        <v>0</v>
      </c>
      <c r="AR877" s="546">
        <f t="shared" si="120"/>
        <v>0</v>
      </c>
      <c r="AS877" s="546">
        <f t="shared" si="120"/>
        <v>0</v>
      </c>
    </row>
    <row r="878" spans="1:45" s="445" customFormat="1" x14ac:dyDescent="0.3">
      <c r="A878" s="197" t="s">
        <v>52</v>
      </c>
      <c r="B878" s="546">
        <f>SUM(B589,B594,B599,B604,B609,B614,B619,B624,B629,B634,B639,B644,B649,B660,B665,B670,B675,B680,B685,B690,B695,B700,B705,B710,B715,B720,B730,B735,B740,B745,B750,B755,B760,B765,B770,B775,B780,B785,B790,B800,B805,B810,B815,B820,B825,B830,B835,B840,B845,B850,B855,B860)</f>
        <v>0</v>
      </c>
      <c r="C878" s="546">
        <f>C589+C594+C599+C604+C609+C614+C619+C624+C629+C634+C639+C644+C649+C660+C665+C670+C675+C680+C685+C690+C695+C700+C705+C710+C715+C720+C730+C735+C740+C745+C750+C755+C760+C765+C770+C775+C780+C785+C790+C800+C805+C810+C815+C820+C825+C830+C835+C840+C845+C850+C855+C860</f>
        <v>10.5</v>
      </c>
      <c r="D878" s="546">
        <f t="shared" ref="D878:R878" si="121">D589+D594+D599+D604+D609+D614+D619+D624+D629+D634+D639+D644+D649+D660+D665+D670+D675+D680+D685+D690+D695+D700+D705+D710+D715+D720+D730+D735+D740+D745+D750+D755+D760+D765+D770+D775+D780+D785+D790+D800+D805+D810+D815+D820+D825+D830+D835+D840+D845+D850+D855+D860</f>
        <v>0</v>
      </c>
      <c r="E878" s="546">
        <f t="shared" si="121"/>
        <v>0</v>
      </c>
      <c r="F878" s="546">
        <f t="shared" si="121"/>
        <v>0</v>
      </c>
      <c r="G878" s="546">
        <f t="shared" si="121"/>
        <v>0</v>
      </c>
      <c r="H878" s="546">
        <f t="shared" si="121"/>
        <v>0</v>
      </c>
      <c r="I878" s="547">
        <f t="shared" si="121"/>
        <v>0</v>
      </c>
      <c r="J878" s="546">
        <f t="shared" si="121"/>
        <v>24</v>
      </c>
      <c r="K878" s="546">
        <f t="shared" si="121"/>
        <v>0</v>
      </c>
      <c r="L878" s="546">
        <f t="shared" si="121"/>
        <v>0</v>
      </c>
      <c r="M878" s="546">
        <f t="shared" si="121"/>
        <v>0</v>
      </c>
      <c r="N878" s="546">
        <f t="shared" si="121"/>
        <v>0</v>
      </c>
      <c r="O878" s="546">
        <f t="shared" si="121"/>
        <v>0</v>
      </c>
      <c r="P878" s="546">
        <f t="shared" si="121"/>
        <v>0</v>
      </c>
      <c r="Q878" s="547">
        <f t="shared" si="121"/>
        <v>8</v>
      </c>
      <c r="R878" s="546">
        <f t="shared" si="121"/>
        <v>0</v>
      </c>
      <c r="S878" s="546">
        <f t="shared" si="119"/>
        <v>0</v>
      </c>
      <c r="T878" s="546">
        <f t="shared" si="119"/>
        <v>0</v>
      </c>
      <c r="U878" s="547">
        <f t="shared" si="119"/>
        <v>0</v>
      </c>
      <c r="V878" s="546">
        <f t="shared" si="119"/>
        <v>0</v>
      </c>
      <c r="W878" s="546">
        <f t="shared" si="119"/>
        <v>0</v>
      </c>
      <c r="X878" s="546">
        <f t="shared" si="119"/>
        <v>1.25</v>
      </c>
      <c r="Y878" s="546">
        <f t="shared" si="119"/>
        <v>8</v>
      </c>
      <c r="Z878" s="548">
        <f t="shared" si="119"/>
        <v>0</v>
      </c>
      <c r="AA878" s="549">
        <f t="shared" si="119"/>
        <v>0</v>
      </c>
      <c r="AB878" s="720">
        <f t="shared" si="119"/>
        <v>0</v>
      </c>
      <c r="AC878" s="548">
        <f t="shared" si="119"/>
        <v>0</v>
      </c>
      <c r="AD878" s="548">
        <f t="shared" ref="AD878:AS878" si="122">SUM(AD589,AD594,AD599,AD604,AD609,AD614,AD619,AD624,AD629,AD634,AD639,AD644,AD649,AD660,AD665,AD670,AD675,AD680,AD685,AD690,AD695,AD700,AD705,AD710,AD715,AD720,AD730,AD735,AD740,AD745,AD750,AD755,AD760,AD765,AD770,AD775,AD780,AD785,AD790,AD800,AD805,AD810,AD815,AD820,AD825,AD830,AD835,AD840,AD845,AD850,AD855,AD860)</f>
        <v>0</v>
      </c>
      <c r="AE878" s="548">
        <f t="shared" si="122"/>
        <v>0</v>
      </c>
      <c r="AF878" s="549">
        <f t="shared" si="122"/>
        <v>0</v>
      </c>
      <c r="AG878" s="548">
        <f t="shared" si="122"/>
        <v>0</v>
      </c>
      <c r="AH878" s="548">
        <f t="shared" si="122"/>
        <v>0</v>
      </c>
      <c r="AI878" s="549">
        <f t="shared" si="122"/>
        <v>0</v>
      </c>
      <c r="AJ878" s="548">
        <f t="shared" si="122"/>
        <v>0</v>
      </c>
      <c r="AK878" s="548">
        <f t="shared" si="122"/>
        <v>0</v>
      </c>
      <c r="AL878" s="548">
        <f t="shared" si="122"/>
        <v>0</v>
      </c>
      <c r="AM878" s="549">
        <f t="shared" si="122"/>
        <v>0</v>
      </c>
      <c r="AN878" s="548">
        <f t="shared" si="122"/>
        <v>0</v>
      </c>
      <c r="AO878" s="548">
        <f t="shared" si="122"/>
        <v>0</v>
      </c>
      <c r="AP878" s="546">
        <f t="shared" si="122"/>
        <v>0</v>
      </c>
      <c r="AQ878" s="546">
        <f t="shared" si="122"/>
        <v>0</v>
      </c>
      <c r="AR878" s="546">
        <f t="shared" si="122"/>
        <v>0</v>
      </c>
      <c r="AS878" s="546">
        <f t="shared" si="122"/>
        <v>0</v>
      </c>
    </row>
    <row r="879" spans="1:45" s="445" customFormat="1" x14ac:dyDescent="0.3">
      <c r="A879" s="197" t="s">
        <v>53</v>
      </c>
      <c r="B879" s="546">
        <f>SUM(B590,B595,B600,B605,B610,B615,B620,B625,B630,B635,B640,B645,B650,B661,B666,B671,B676,B681,B686,B691,B696,B701,B706,B711,B716,B721,B731,B736,B741,B746,B751,B756,B761,B766,B771,B776,B781,B786,B791,B801,B806,B811,B816,B821,B826,B831,B836,B841,B846,B851,B856,B861)</f>
        <v>8</v>
      </c>
      <c r="C879" s="546">
        <f>C590+C595+C600+C605+C610+C615+C620+C625+C630+C635+C640+C645+C650+C661+C666+C671+C676+C681+C686+C691+C696+C701+C706+C711+C716+C721+C731+C736+C741+C746+C751+C756+C761+C766+C771+C776+C781+C786+C791+C801+C806+C811+C816+C821+C826+C831+C836+C841+C846+C851+C856+C861</f>
        <v>0</v>
      </c>
      <c r="D879" s="546">
        <f t="shared" si="119"/>
        <v>0</v>
      </c>
      <c r="E879" s="546">
        <f t="shared" si="119"/>
        <v>0</v>
      </c>
      <c r="F879" s="546">
        <f t="shared" si="119"/>
        <v>0</v>
      </c>
      <c r="G879" s="546">
        <f t="shared" si="119"/>
        <v>0</v>
      </c>
      <c r="H879" s="546">
        <f t="shared" si="119"/>
        <v>0</v>
      </c>
      <c r="I879" s="547">
        <f t="shared" si="119"/>
        <v>0</v>
      </c>
      <c r="J879" s="546">
        <f t="shared" si="119"/>
        <v>8</v>
      </c>
      <c r="K879" s="546">
        <f t="shared" si="119"/>
        <v>0</v>
      </c>
      <c r="L879" s="546">
        <f t="shared" si="119"/>
        <v>0</v>
      </c>
      <c r="M879" s="546">
        <f t="shared" si="119"/>
        <v>0</v>
      </c>
      <c r="N879" s="546">
        <f t="shared" si="119"/>
        <v>16</v>
      </c>
      <c r="O879" s="546">
        <f t="shared" si="119"/>
        <v>0</v>
      </c>
      <c r="P879" s="546">
        <f t="shared" si="119"/>
        <v>0</v>
      </c>
      <c r="Q879" s="547">
        <f t="shared" si="119"/>
        <v>8</v>
      </c>
      <c r="R879" s="546">
        <f t="shared" si="119"/>
        <v>0</v>
      </c>
      <c r="S879" s="546">
        <f t="shared" si="119"/>
        <v>0</v>
      </c>
      <c r="T879" s="546">
        <f t="shared" si="119"/>
        <v>0</v>
      </c>
      <c r="U879" s="547">
        <f t="shared" si="119"/>
        <v>0</v>
      </c>
      <c r="V879" s="546">
        <f t="shared" si="119"/>
        <v>0</v>
      </c>
      <c r="W879" s="546">
        <f t="shared" si="119"/>
        <v>0</v>
      </c>
      <c r="X879" s="546">
        <f t="shared" si="119"/>
        <v>0.75</v>
      </c>
      <c r="Y879" s="546">
        <f t="shared" si="119"/>
        <v>8</v>
      </c>
      <c r="Z879" s="548">
        <f t="shared" si="119"/>
        <v>0</v>
      </c>
      <c r="AA879" s="549">
        <f t="shared" si="119"/>
        <v>0</v>
      </c>
      <c r="AB879" s="720">
        <f t="shared" si="119"/>
        <v>0</v>
      </c>
      <c r="AC879" s="548">
        <f t="shared" si="119"/>
        <v>0</v>
      </c>
      <c r="AD879" s="548">
        <f t="shared" ref="AD879:AS879" si="123">SUM(AD590,AD595,AD600,AD605,AD610,AD615,AD620,AD625,AD630,AD635,AD640,AD645,AD650,AD661,AD666,AD671,AD676,AD681,AD686,AD691,AD696,AD701,AD706,AD711,AD716,AD721,AD731,AD736,AD741,AD746,AD751,AD756,AD761,AD766,AD771,AD776,AD781,AD786,AD791,AD801,AD806,AD811,AD816,AD821,AD826,AD831,AD836,AD841,AD846,AD851,AD856,AD861)</f>
        <v>0</v>
      </c>
      <c r="AE879" s="548">
        <f t="shared" si="123"/>
        <v>0</v>
      </c>
      <c r="AF879" s="549">
        <f t="shared" si="123"/>
        <v>0</v>
      </c>
      <c r="AG879" s="548">
        <f t="shared" si="123"/>
        <v>0</v>
      </c>
      <c r="AH879" s="548">
        <f t="shared" si="123"/>
        <v>0</v>
      </c>
      <c r="AI879" s="549">
        <f t="shared" si="123"/>
        <v>0</v>
      </c>
      <c r="AJ879" s="548">
        <f t="shared" si="123"/>
        <v>0</v>
      </c>
      <c r="AK879" s="548">
        <f t="shared" si="123"/>
        <v>0</v>
      </c>
      <c r="AL879" s="548">
        <f t="shared" si="123"/>
        <v>0</v>
      </c>
      <c r="AM879" s="549">
        <f t="shared" si="123"/>
        <v>0</v>
      </c>
      <c r="AN879" s="548">
        <f t="shared" si="123"/>
        <v>0</v>
      </c>
      <c r="AO879" s="548">
        <f t="shared" si="123"/>
        <v>0</v>
      </c>
      <c r="AP879" s="546">
        <f t="shared" si="123"/>
        <v>0</v>
      </c>
      <c r="AQ879" s="546">
        <f t="shared" si="123"/>
        <v>0</v>
      </c>
      <c r="AR879" s="546">
        <f t="shared" si="123"/>
        <v>0</v>
      </c>
      <c r="AS879" s="546">
        <f t="shared" si="123"/>
        <v>0</v>
      </c>
    </row>
    <row r="880" spans="1:45" s="445" customFormat="1" x14ac:dyDescent="0.3">
      <c r="A880" s="197" t="s">
        <v>54</v>
      </c>
      <c r="B880" s="546">
        <f>SUM(B591,B596,B601,B606,B611,B616,B621,B626,B631,B636,B641,B646,B651,B662,B667,B672,B677,B682,B687,B692,B697,B702,B707,B712,B717,B722,B732,B737,B742,B747,B752,B757,B762,B767,B772,B777,B782,B787,B792,B802,B807,B812,B817,B822,B827,B832,B837,B842,B847,B852,B857,B862)</f>
        <v>0</v>
      </c>
      <c r="C880" s="546">
        <f>C591+C596+C601+C606+C611+C616+C621+C626+C631+C636+C641+C646+C651+C662+C667+C672+C677+C682+C687+C692+C697+C702+C707+C712+C717+C722+C732+C737+C742+C747+C752+C757+C762+C767+C772+C777+C782+C787+C792+C802+C807+C812+C817+C822+C827+C832+C837+C842+C847+C852+C857+C862</f>
        <v>4</v>
      </c>
      <c r="D880" s="546">
        <f t="shared" si="119"/>
        <v>0</v>
      </c>
      <c r="E880" s="546">
        <f t="shared" si="119"/>
        <v>0</v>
      </c>
      <c r="F880" s="546">
        <f t="shared" si="119"/>
        <v>0</v>
      </c>
      <c r="G880" s="546">
        <f t="shared" si="119"/>
        <v>0</v>
      </c>
      <c r="H880" s="546">
        <f t="shared" si="119"/>
        <v>0</v>
      </c>
      <c r="I880" s="547">
        <f t="shared" si="119"/>
        <v>0</v>
      </c>
      <c r="J880" s="546">
        <f t="shared" si="119"/>
        <v>0</v>
      </c>
      <c r="K880" s="546">
        <f t="shared" si="119"/>
        <v>0</v>
      </c>
      <c r="L880" s="546">
        <f t="shared" si="119"/>
        <v>0</v>
      </c>
      <c r="M880" s="546">
        <f t="shared" si="119"/>
        <v>0</v>
      </c>
      <c r="N880" s="546">
        <f t="shared" si="119"/>
        <v>0</v>
      </c>
      <c r="O880" s="546">
        <f t="shared" si="119"/>
        <v>0</v>
      </c>
      <c r="P880" s="546">
        <f t="shared" si="119"/>
        <v>0.75</v>
      </c>
      <c r="Q880" s="547">
        <f t="shared" si="119"/>
        <v>8</v>
      </c>
      <c r="R880" s="546">
        <f t="shared" si="119"/>
        <v>0</v>
      </c>
      <c r="S880" s="546">
        <f t="shared" si="119"/>
        <v>0</v>
      </c>
      <c r="T880" s="546">
        <f t="shared" si="119"/>
        <v>0</v>
      </c>
      <c r="U880" s="547">
        <f t="shared" si="119"/>
        <v>0</v>
      </c>
      <c r="V880" s="546">
        <f t="shared" si="119"/>
        <v>0</v>
      </c>
      <c r="W880" s="546">
        <f t="shared" si="119"/>
        <v>13</v>
      </c>
      <c r="X880" s="546">
        <f t="shared" si="119"/>
        <v>0</v>
      </c>
      <c r="Y880" s="546">
        <f t="shared" si="119"/>
        <v>8</v>
      </c>
      <c r="Z880" s="548">
        <f t="shared" si="119"/>
        <v>0</v>
      </c>
      <c r="AA880" s="549">
        <f t="shared" si="119"/>
        <v>0</v>
      </c>
      <c r="AB880" s="720">
        <f t="shared" si="119"/>
        <v>0</v>
      </c>
      <c r="AC880" s="548">
        <f t="shared" si="119"/>
        <v>0</v>
      </c>
      <c r="AD880" s="548">
        <f t="shared" ref="AD880:AS880" si="124">SUM(AD591,AD596,AD601,AD606,AD611,AD616,AD621,AD626,AD631,AD636,AD641,AD646,AD651,AD662,AD667,AD672,AD677,AD682,AD687,AD692,AD697,AD702,AD707,AD712,AD717,AD722,AD732,AD737,AD742,AD747,AD752,AD757,AD762,AD767,AD772,AD777,AD782,AD787,AD792,AD802,AD807,AD812,AD817,AD822,AD827,AD832,AD837,AD842,AD847,AD852,AD857,AD862)</f>
        <v>0</v>
      </c>
      <c r="AE880" s="548">
        <f t="shared" si="124"/>
        <v>0</v>
      </c>
      <c r="AF880" s="549">
        <f t="shared" si="124"/>
        <v>0</v>
      </c>
      <c r="AG880" s="548">
        <f t="shared" si="124"/>
        <v>0</v>
      </c>
      <c r="AH880" s="548">
        <f t="shared" si="124"/>
        <v>0</v>
      </c>
      <c r="AI880" s="549">
        <f t="shared" si="124"/>
        <v>0</v>
      </c>
      <c r="AJ880" s="548">
        <f t="shared" si="124"/>
        <v>0</v>
      </c>
      <c r="AK880" s="548">
        <f t="shared" si="124"/>
        <v>0</v>
      </c>
      <c r="AL880" s="548">
        <f t="shared" si="124"/>
        <v>0</v>
      </c>
      <c r="AM880" s="549">
        <f t="shared" si="124"/>
        <v>0</v>
      </c>
      <c r="AN880" s="548">
        <f t="shared" si="124"/>
        <v>0</v>
      </c>
      <c r="AO880" s="548">
        <f t="shared" si="124"/>
        <v>0</v>
      </c>
      <c r="AP880" s="546">
        <f t="shared" si="124"/>
        <v>0</v>
      </c>
      <c r="AQ880" s="546">
        <f t="shared" si="124"/>
        <v>0</v>
      </c>
      <c r="AR880" s="546">
        <f t="shared" si="124"/>
        <v>0</v>
      </c>
      <c r="AS880" s="546">
        <f t="shared" si="124"/>
        <v>0</v>
      </c>
    </row>
    <row r="881" spans="1:49" s="445" customFormat="1" x14ac:dyDescent="0.3">
      <c r="A881" s="197" t="s">
        <v>55</v>
      </c>
      <c r="B881" s="550" t="e">
        <f>SUM(B592,B597,B602,B607,B612,B617,B622,B627,B632,B637,B642,B647,B658,B663,B668,B673,B678,B683,B688,B693,B698,B703,B708,B713,B718,#REF!,B733,B738,B743,B748,B753,B758,B763,B768,B773,B778,B783,B788,B793,B803,B808,B813,B818,B823,B828,B833,B838,B843,B848,B853,B858,B863)</f>
        <v>#REF!</v>
      </c>
      <c r="C881" s="550">
        <f>C592+C597+C602+C607+C612+C617+C622+C627+C632+C637+C642+C647+C652+C663+C668+C673+C678+C683+C688+C693+C698+C703+C708+C713+C718+C723+C733+C738+C743+C748+C753+C758+C763+C768+C773+C778+C783+C788+C793+C803+C808+C813+C818+C823+C828+C833+C838+C843+C848+C853+C858+C863</f>
        <v>0</v>
      </c>
      <c r="D881" s="550">
        <f t="shared" si="119"/>
        <v>0</v>
      </c>
      <c r="E881" s="550">
        <f t="shared" si="119"/>
        <v>8</v>
      </c>
      <c r="F881" s="550">
        <f t="shared" si="119"/>
        <v>0</v>
      </c>
      <c r="G881" s="550">
        <f t="shared" si="119"/>
        <v>0</v>
      </c>
      <c r="H881" s="550">
        <f t="shared" si="119"/>
        <v>0</v>
      </c>
      <c r="I881" s="551">
        <f t="shared" si="119"/>
        <v>0</v>
      </c>
      <c r="J881" s="550">
        <f t="shared" si="119"/>
        <v>8</v>
      </c>
      <c r="K881" s="550">
        <f t="shared" si="119"/>
        <v>0</v>
      </c>
      <c r="L881" s="550">
        <f t="shared" si="119"/>
        <v>0</v>
      </c>
      <c r="M881" s="550">
        <f t="shared" si="119"/>
        <v>8</v>
      </c>
      <c r="N881" s="550">
        <f t="shared" si="119"/>
        <v>0</v>
      </c>
      <c r="O881" s="550">
        <f t="shared" si="119"/>
        <v>0</v>
      </c>
      <c r="P881" s="550">
        <f t="shared" si="119"/>
        <v>0</v>
      </c>
      <c r="Q881" s="551">
        <f t="shared" si="119"/>
        <v>16</v>
      </c>
      <c r="R881" s="550">
        <f t="shared" si="119"/>
        <v>8</v>
      </c>
      <c r="S881" s="550">
        <f t="shared" si="119"/>
        <v>0</v>
      </c>
      <c r="T881" s="550">
        <f t="shared" si="119"/>
        <v>0</v>
      </c>
      <c r="U881" s="551">
        <f t="shared" si="119"/>
        <v>8</v>
      </c>
      <c r="V881" s="550">
        <f t="shared" si="119"/>
        <v>0</v>
      </c>
      <c r="W881" s="550">
        <f t="shared" si="119"/>
        <v>0</v>
      </c>
      <c r="X881" s="550">
        <f t="shared" si="119"/>
        <v>0.75</v>
      </c>
      <c r="Y881" s="567">
        <f t="shared" si="119"/>
        <v>16</v>
      </c>
      <c r="Z881" s="548">
        <f t="shared" si="119"/>
        <v>0</v>
      </c>
      <c r="AA881" s="549">
        <f t="shared" si="119"/>
        <v>0</v>
      </c>
      <c r="AB881" s="720">
        <f t="shared" si="119"/>
        <v>0</v>
      </c>
      <c r="AC881" s="708">
        <f t="shared" si="119"/>
        <v>0</v>
      </c>
      <c r="AD881" s="548" t="e">
        <f>SUM(AD592,AD597,AD602,AD607,AD612,AD617,AD622,AD627,AD632,AD637,AD642,AD647,AD658,AD663,AD668,AD673,AD678,AD683,AD688,AD693,AD698,AD703,AD708,AD713,AD718,#REF!,AD733,AD738,AD743,AD748,AD753,AD758,AD763,AD768,AD773,AD778,AD783,AD788,AD793,AD803,AD808,AD813,AD818,AD823,AD828,AD833,AD838,AD843,AD848,AD853,AD858,AD863)</f>
        <v>#REF!</v>
      </c>
      <c r="AE881" s="548" t="e">
        <f>SUM(AE592,AE597,AE602,AE607,AE612,AE617,AE622,AE627,AE632,AE637,AE642,AE647,AE658,AE663,AE668,AE673,AE678,AE683,AE688,AE693,AE698,AE703,AE708,AE713,AE718,#REF!,AE733,AE738,AE743,AE748,AE753,AE758,AE763,AE768,AE773,AE778,AE783,AE788,AE793,AE803,AE808,AE813,AE818,AE823,AE828,AE833,AE838,AE843,AE848,AE853,AE858,AE863)</f>
        <v>#REF!</v>
      </c>
      <c r="AF881" s="549" t="e">
        <f>SUM(AF592,AF597,AF602,AF607,AF612,AF617,AF622,AF627,AF632,AF637,AF642,AF647,AF658,AF663,AF668,AF673,AF678,AF683,AF688,AF693,AF698,AF703,AF708,AF713,AF718,#REF!,AF733,AF738,AF743,AF748,AF753,AF758,AF763,AF768,AF773,AF778,AF783,AF788,AF793,AF803,AF808,AF813,AF818,AF823,AF828,AF833,AF838,AF843,AF848,AF853,AF858,AF863)</f>
        <v>#REF!</v>
      </c>
      <c r="AG881" s="548" t="e">
        <f>SUM(AG592,AG597,AG602,AG607,AG612,AG617,AG622,AG627,AG632,AG637,AG642,AG647,AG658,AG663,AG668,AG673,AG678,AG683,AG688,AG693,AG698,AG703,AG708,AG713,AG718,#REF!,AG733,AG738,AG743,AG748,AG753,AG758,AG763,AG768,AG773,AG778,AG783,AG788,AG793,AG803,AG808,AG813,AG818,AG823,AG828,AG833,AG838,AG843,AG848,AG853,AG858,AG863)</f>
        <v>#REF!</v>
      </c>
      <c r="AH881" s="548" t="e">
        <f>SUM(AH592,AH597,AH602,AH607,AH612,AH617,AH622,AH627,AH632,AH637,AH642,AH647,AH658,AH663,AH668,AH673,AH678,AH683,AH688,AH693,AH698,AH703,AH708,AH713,AH718,#REF!,AH733,AH738,AH743,AH748,AH753,AH758,AH763,AH768,AH773,AH778,AH783,AH788,AH793,AH803,AH808,AH813,AH818,AH823,AH828,AH833,AH838,AH843,AH848,AH853,AH858,AH863)</f>
        <v>#REF!</v>
      </c>
      <c r="AI881" s="549" t="e">
        <f>SUM(AI592,AI597,AI602,AI607,AI612,AI617,AI622,AI627,AI632,AI637,AI642,AI647,AI658,AI663,AI668,AI673,AI678,AI683,AI688,AI693,AI698,AI703,AI708,AI713,AI718,#REF!,AI733,AI738,AI743,AI748,AI753,AI758,AI763,AI768,AI773,AI778,AI783,AI788,AI793,AI803,AI808,AI813,AI818,AI823,AI828,AI833,AI838,AI843,AI848,AI853,AI858,AI863)</f>
        <v>#REF!</v>
      </c>
      <c r="AJ881" s="548" t="e">
        <f>SUM(AJ592,AJ597,AJ602,AJ607,AJ612,AJ617,AJ622,AJ627,AJ632,AJ637,AJ642,AJ647,AJ658,AJ663,AJ668,AJ673,AJ678,AJ683,AJ688,AJ693,AJ698,AJ703,AJ708,AJ713,AJ718,#REF!,AJ733,AJ738,AJ743,AJ748,AJ753,AJ758,AJ763,AJ768,AJ773,AJ778,AJ783,AJ788,AJ793,AJ803,AJ808,AJ813,AJ818,AJ823,AJ828,AJ833,AJ838,AJ843,AJ848,AJ853,AJ858,AJ863)</f>
        <v>#REF!</v>
      </c>
      <c r="AK881" s="548" t="e">
        <f>SUM(AK592,AK597,AK602,AK607,AK612,AK617,AK622,AK627,AK632,AK637,AK642,AK647,AK658,AK663,AK668,AK673,AK678,AK683,AK688,AK693,AK698,AK703,AK708,AK713,AK718,#REF!,AK733,AK738,AK743,AK748,AK753,AK758,AK763,AK768,AK773,AK778,AK783,AK788,AK793,AK803,AK808,AK813,AK818,AK823,AK828,AK833,AK838,AK843,AK848,AK853,AK858,AK863)</f>
        <v>#REF!</v>
      </c>
      <c r="AL881" s="548" t="e">
        <f>SUM(AL592,AL597,AL602,AL607,AL612,AL617,AL622,AL627,AL632,AL637,AL642,AL647,AL658,AL663,AL668,AL673,AL678,AL683,AL688,AL693,AL698,AL703,AL708,AL713,AL718,#REF!,AL733,AL738,AL743,AL748,AL753,AL758,AL763,AL768,AL773,AL778,AL783,AL788,AL793,AL803,AL808,AL813,AL818,AL823,AL828,AL833,AL838,AL843,AL848,AL853,AL858,AL863)</f>
        <v>#REF!</v>
      </c>
      <c r="AM881" s="549" t="e">
        <f>SUM(AM592,AM597,AM602,AM607,AM612,AM617,AM622,AM627,AM632,AM637,AM642,AM647,AM658,AM663,AM668,AM673,AM678,AM683,AM688,AM693,AM698,AM703,AM708,AM713,AM718,#REF!,AM733,AM738,AM743,AM748,AM753,AM758,AM763,AM768,AM773,AM778,AM783,AM788,AM793,AM803,AM808,AM813,AM818,AM823,AM828,AM833,AM838,AM843,AM848,AM853,AM858,AM863)</f>
        <v>#REF!</v>
      </c>
      <c r="AN881" s="548" t="e">
        <f>SUM(AN592,AN597,AN602,AN607,AN612,AN617,AN622,AN627,AN632,AN637,AN642,AN647,AN658,AN663,AN668,AN673,AN678,AN683,AN688,AN693,AN698,AN703,AN708,AN713,AN718,#REF!,AN733,AN738,AN743,AN748,AN753,AN758,AN763,AN768,AN773,AN778,AN783,AN788,AN793,AN803,AN808,AN813,AN818,AN823,AN828,AN833,AN838,AN843,AN848,AN853,AN858,AN863)</f>
        <v>#REF!</v>
      </c>
      <c r="AO881" s="548" t="e">
        <f>SUM(AO592,AO597,AO602,AO607,AO612,AO617,AO622,AO627,AO632,AO637,AO642,AO647,AO658,AO663,AO668,AO673,AO678,AO683,AO688,AO693,AO698,AO703,AO708,AO713,AO718,#REF!,AO733,AO738,AO743,AO748,AO753,AO758,AO763,AO768,AO773,AO778,AO783,AO788,AO793,AO803,AO808,AO813,AO818,AO823,AO828,AO833,AO838,AO843,AO848,AO853,AO858,AO863)</f>
        <v>#REF!</v>
      </c>
      <c r="AP881" s="550" t="e">
        <f>SUM(AP592,AP597,AP602,AP607,AP612,AP617,AP622,AP627,AP632,AP637,AP642,AP647,AP658,AP663,AP668,AP673,AP678,AP683,AP688,AP693,AP698,AP703,AP708,AP713,AP718,#REF!,AP733,AP738,AP743,AP748,AP753,AP758,AP763,AP768,AP773,AP778,AP783,AP788,AP793,AP803,AP808,AP813,AP818,AP823,AP828,AP833,AP838,AP843,AP848,AP853,AP858,AP863)</f>
        <v>#REF!</v>
      </c>
      <c r="AQ881" s="550" t="e">
        <f>SUM(AQ592,AQ597,AQ602,AQ607,AQ612,AQ617,AQ622,AQ627,AQ632,AQ637,AQ642,AQ647,AQ658,AQ663,AQ668,AQ673,AQ678,AQ683,AQ688,AQ693,AQ698,AQ703,AQ708,AQ713,AQ718,#REF!,AQ733,AQ738,AQ743,AQ748,AQ753,AQ758,AQ763,AQ768,AQ773,AQ778,AQ783,AQ788,AQ793,AQ803,AQ808,AQ813,AQ818,AQ823,AQ828,AQ833,AQ838,AQ843,AQ848,AQ853,AQ858,AQ863)</f>
        <v>#REF!</v>
      </c>
      <c r="AR881" s="550" t="e">
        <f>SUM(AR592,AR597,AR602,AR607,AR612,AR617,AR622,AR627,AR632,AR637,AR642,AR647,AR658,AR663,AR668,AR673,AR678,AR683,AR688,AR693,AR698,AR703,AR708,AR713,AR718,#REF!,AR733,AR738,AR743,AR748,AR753,AR758,AR763,AR768,AR773,AR778,AR783,AR788,AR793,AR803,AR808,AR813,AR818,AR823,AR828,AR833,AR838,AR843,AR848,AR853,AR858,AR863)</f>
        <v>#REF!</v>
      </c>
      <c r="AS881" s="550" t="e">
        <f>SUM(AS592,AS597,AS602,AS607,AS612,AS617,AS622,AS627,AS632,AS637,AS642,AS647,AS658,AS663,AS668,AS673,AS678,AS683,AS688,AS693,AS698,AS703,AS708,AS713,AS718,#REF!,AS733,AS738,AS743,AS748,AS753,AS758,AS763,AS768,AS773,AS778,AS783,AS788,AS793,AS803,AS808,AS813,AS818,AS823,AS828,AS833,AS838,AS843,AS848,AS853,AS858,AS863)</f>
        <v>#REF!</v>
      </c>
    </row>
    <row r="882" spans="1:49" s="445" customFormat="1" ht="13.5" thickBot="1" x14ac:dyDescent="0.35">
      <c r="A882" s="552" t="s">
        <v>140</v>
      </c>
      <c r="B882" s="568" t="e">
        <f t="shared" ref="B882:Q882" si="125">SUM(B877:B881)</f>
        <v>#REF!</v>
      </c>
      <c r="C882" s="568">
        <f t="shared" si="125"/>
        <v>22</v>
      </c>
      <c r="D882" s="568">
        <f t="shared" si="125"/>
        <v>0</v>
      </c>
      <c r="E882" s="568">
        <f t="shared" si="125"/>
        <v>16</v>
      </c>
      <c r="F882" s="568">
        <f t="shared" si="125"/>
        <v>0</v>
      </c>
      <c r="G882" s="568">
        <f t="shared" si="125"/>
        <v>0</v>
      </c>
      <c r="H882" s="568">
        <f t="shared" si="125"/>
        <v>1.25</v>
      </c>
      <c r="I882" s="568">
        <f t="shared" si="125"/>
        <v>0</v>
      </c>
      <c r="J882" s="568">
        <f t="shared" si="125"/>
        <v>48</v>
      </c>
      <c r="K882" s="568">
        <f t="shared" si="125"/>
        <v>2</v>
      </c>
      <c r="L882" s="568">
        <f t="shared" si="125"/>
        <v>0</v>
      </c>
      <c r="M882" s="568">
        <f t="shared" si="125"/>
        <v>8</v>
      </c>
      <c r="N882" s="568">
        <f t="shared" si="125"/>
        <v>16</v>
      </c>
      <c r="O882" s="568">
        <f t="shared" si="125"/>
        <v>0</v>
      </c>
      <c r="P882" s="568">
        <f t="shared" si="125"/>
        <v>0.75</v>
      </c>
      <c r="Q882" s="568">
        <f t="shared" si="125"/>
        <v>48</v>
      </c>
      <c r="R882" s="568">
        <f>SUM(R877:R881)</f>
        <v>8</v>
      </c>
      <c r="S882" s="568">
        <f>SUM(S877:S881)</f>
        <v>0</v>
      </c>
      <c r="T882" s="568">
        <f>SUM(T877:T881)</f>
        <v>0</v>
      </c>
      <c r="U882" s="568">
        <f>SUM(U877:U881)</f>
        <v>8</v>
      </c>
      <c r="V882" s="568">
        <f t="shared" ref="V882:AO882" si="126">SUM(V877:V881)</f>
        <v>8</v>
      </c>
      <c r="W882" s="568">
        <f t="shared" si="126"/>
        <v>13</v>
      </c>
      <c r="X882" s="568">
        <f t="shared" si="126"/>
        <v>4.25</v>
      </c>
      <c r="Y882" s="568">
        <f t="shared" si="126"/>
        <v>48</v>
      </c>
      <c r="Z882" s="568">
        <f>SUM(Z877:Z881)</f>
        <v>0</v>
      </c>
      <c r="AA882" s="568">
        <f>SUM(AA877:AA881)</f>
        <v>0</v>
      </c>
      <c r="AB882" s="729">
        <f>SUM(AB877:AB881)</f>
        <v>0</v>
      </c>
      <c r="AC882" s="748">
        <f>SUM(AC877:AC881)</f>
        <v>0</v>
      </c>
      <c r="AD882" s="568" t="e">
        <f t="shared" si="126"/>
        <v>#REF!</v>
      </c>
      <c r="AE882" s="568" t="e">
        <f t="shared" si="126"/>
        <v>#REF!</v>
      </c>
      <c r="AF882" s="568" t="e">
        <f t="shared" si="126"/>
        <v>#REF!</v>
      </c>
      <c r="AG882" s="568" t="e">
        <f t="shared" si="126"/>
        <v>#REF!</v>
      </c>
      <c r="AH882" s="568" t="e">
        <f t="shared" si="126"/>
        <v>#REF!</v>
      </c>
      <c r="AI882" s="568" t="e">
        <f t="shared" si="126"/>
        <v>#REF!</v>
      </c>
      <c r="AJ882" s="568" t="e">
        <f t="shared" si="126"/>
        <v>#REF!</v>
      </c>
      <c r="AK882" s="568" t="e">
        <f t="shared" si="126"/>
        <v>#REF!</v>
      </c>
      <c r="AL882" s="568" t="e">
        <f t="shared" si="126"/>
        <v>#REF!</v>
      </c>
      <c r="AM882" s="568" t="e">
        <f t="shared" si="126"/>
        <v>#REF!</v>
      </c>
      <c r="AN882" s="568" t="e">
        <f t="shared" si="126"/>
        <v>#REF!</v>
      </c>
      <c r="AO882" s="568" t="e">
        <f t="shared" si="126"/>
        <v>#REF!</v>
      </c>
      <c r="AP882" s="568" t="e">
        <f>SUM(AP877:AP881)</f>
        <v>#REF!</v>
      </c>
      <c r="AQ882" s="568" t="e">
        <f>SUM(AQ877:AQ881)</f>
        <v>#REF!</v>
      </c>
      <c r="AR882" s="568" t="e">
        <f>SUM(AR877:AR881)</f>
        <v>#REF!</v>
      </c>
      <c r="AS882" s="568" t="e">
        <f>SUM(AS877:AS881)</f>
        <v>#REF!</v>
      </c>
    </row>
    <row r="883" spans="1:49" s="445" customFormat="1" ht="13.5" thickTop="1" x14ac:dyDescent="0.3">
      <c r="A883" s="196"/>
      <c r="B883" s="459"/>
      <c r="C883" s="459"/>
      <c r="D883" s="459"/>
      <c r="E883" s="459"/>
      <c r="F883" s="459"/>
      <c r="G883" s="459"/>
      <c r="H883" s="459"/>
      <c r="I883" s="459"/>
      <c r="J883" s="459"/>
      <c r="K883" s="459"/>
      <c r="L883" s="459"/>
      <c r="M883" s="373"/>
      <c r="N883" s="459"/>
      <c r="O883" s="459"/>
      <c r="P883" s="459"/>
      <c r="Q883" s="459"/>
      <c r="R883" s="459"/>
      <c r="S883" s="459"/>
      <c r="T883" s="459"/>
      <c r="U883" s="373"/>
      <c r="V883" s="459"/>
      <c r="W883" s="459"/>
      <c r="X883" s="459"/>
      <c r="Y883" s="373"/>
      <c r="AD883" s="459"/>
      <c r="AE883" s="459"/>
      <c r="AF883" s="459"/>
      <c r="AG883" s="459"/>
      <c r="AH883" s="410"/>
      <c r="AI883" s="410"/>
      <c r="AJ883" s="410"/>
      <c r="AK883" s="410"/>
      <c r="AL883" s="410"/>
      <c r="AM883" s="410"/>
      <c r="AN883" s="410"/>
      <c r="AO883" s="410"/>
      <c r="AP883" s="459"/>
      <c r="AQ883" s="459"/>
      <c r="AR883" s="459"/>
      <c r="AS883" s="459"/>
      <c r="AV883" s="723"/>
      <c r="AW883" s="410"/>
    </row>
    <row r="884" spans="1:49" s="445" customFormat="1" x14ac:dyDescent="0.3">
      <c r="A884" s="196"/>
      <c r="B884" s="459"/>
      <c r="C884" s="459"/>
      <c r="D884" s="459"/>
      <c r="E884" s="459"/>
      <c r="F884" s="459"/>
      <c r="G884" s="459"/>
      <c r="H884" s="459"/>
      <c r="I884" s="459"/>
      <c r="J884" s="459"/>
      <c r="K884" s="459"/>
      <c r="L884" s="459"/>
      <c r="M884" s="373"/>
      <c r="N884" s="459"/>
      <c r="O884" s="459"/>
      <c r="P884" s="459"/>
      <c r="Q884" s="459"/>
      <c r="R884" s="459"/>
      <c r="S884" s="459"/>
      <c r="T884" s="459"/>
      <c r="U884" s="373"/>
      <c r="V884" s="459"/>
      <c r="W884" s="459"/>
      <c r="X884" s="459"/>
      <c r="Y884" s="373"/>
      <c r="AD884" s="459"/>
      <c r="AE884" s="459"/>
      <c r="AF884" s="459"/>
      <c r="AG884" s="459"/>
      <c r="AH884" s="410"/>
      <c r="AI884" s="410"/>
      <c r="AJ884" s="410"/>
      <c r="AK884" s="410"/>
      <c r="AL884" s="410"/>
      <c r="AM884" s="410"/>
      <c r="AN884" s="410"/>
      <c r="AO884" s="410"/>
      <c r="AP884" s="459"/>
      <c r="AQ884" s="459"/>
      <c r="AR884" s="459"/>
      <c r="AS884" s="459"/>
      <c r="AV884" s="723"/>
      <c r="AW884" s="410"/>
    </row>
    <row r="885" spans="1:49" s="445" customFormat="1" x14ac:dyDescent="0.3">
      <c r="A885" s="196"/>
      <c r="B885" s="459"/>
      <c r="C885" s="459"/>
      <c r="D885" s="459"/>
      <c r="E885" s="459"/>
      <c r="F885" s="459"/>
      <c r="G885" s="459"/>
      <c r="H885" s="459"/>
      <c r="I885" s="459"/>
      <c r="J885" s="459"/>
      <c r="K885" s="459"/>
      <c r="L885" s="459"/>
      <c r="M885" s="373"/>
      <c r="N885" s="459"/>
      <c r="O885" s="459"/>
      <c r="P885" s="459"/>
      <c r="Q885" s="459"/>
      <c r="R885" s="459"/>
      <c r="S885" s="459"/>
      <c r="T885" s="459"/>
      <c r="U885" s="373"/>
      <c r="V885" s="459"/>
      <c r="W885" s="459"/>
      <c r="X885" s="459"/>
      <c r="Y885" s="373"/>
      <c r="AD885" s="459"/>
      <c r="AE885" s="459"/>
      <c r="AF885" s="459"/>
      <c r="AG885" s="459"/>
      <c r="AH885" s="410"/>
      <c r="AI885" s="410"/>
      <c r="AJ885" s="410"/>
      <c r="AK885" s="410"/>
      <c r="AL885" s="410"/>
      <c r="AM885" s="410"/>
      <c r="AN885" s="410"/>
      <c r="AO885" s="410"/>
      <c r="AP885" s="459"/>
      <c r="AQ885" s="459"/>
      <c r="AR885" s="459"/>
      <c r="AS885" s="459"/>
      <c r="AV885" s="723"/>
      <c r="AW885" s="410"/>
    </row>
    <row r="886" spans="1:49" s="445" customFormat="1" x14ac:dyDescent="0.3">
      <c r="A886" s="196"/>
      <c r="B886" s="459"/>
      <c r="C886" s="459"/>
      <c r="D886" s="459"/>
      <c r="E886" s="459"/>
      <c r="F886" s="459"/>
      <c r="G886" s="459"/>
      <c r="H886" s="459"/>
      <c r="I886" s="459"/>
      <c r="J886" s="459"/>
      <c r="K886" s="459"/>
      <c r="L886" s="459"/>
      <c r="M886" s="373"/>
      <c r="N886" s="459"/>
      <c r="O886" s="459"/>
      <c r="P886" s="459"/>
      <c r="Q886" s="459"/>
      <c r="R886" s="459"/>
      <c r="S886" s="459"/>
      <c r="T886" s="459"/>
      <c r="U886" s="373"/>
      <c r="V886" s="459"/>
      <c r="W886" s="459"/>
      <c r="X886" s="459"/>
      <c r="Y886" s="373"/>
      <c r="AD886" s="459"/>
      <c r="AE886" s="459"/>
      <c r="AF886" s="459"/>
      <c r="AG886" s="459"/>
      <c r="AH886" s="410"/>
      <c r="AI886" s="410"/>
      <c r="AJ886" s="410"/>
      <c r="AK886" s="410"/>
      <c r="AL886" s="410"/>
      <c r="AM886" s="410"/>
      <c r="AN886" s="410"/>
      <c r="AO886" s="410"/>
      <c r="AP886" s="459"/>
      <c r="AQ886" s="459"/>
      <c r="AR886" s="459"/>
      <c r="AS886" s="459"/>
      <c r="AV886" s="723"/>
      <c r="AW886" s="410"/>
    </row>
    <row r="887" spans="1:49" x14ac:dyDescent="0.3">
      <c r="A887" s="196"/>
    </row>
    <row r="888" spans="1:49" x14ac:dyDescent="0.3">
      <c r="A888" s="196"/>
    </row>
    <row r="890" spans="1:49" ht="26" x14ac:dyDescent="0.3">
      <c r="A890" s="104" t="s">
        <v>104</v>
      </c>
      <c r="B890" s="364"/>
      <c r="C890" s="364" t="s">
        <v>105</v>
      </c>
      <c r="D890" s="365" t="s">
        <v>101</v>
      </c>
      <c r="E890" s="365" t="s">
        <v>102</v>
      </c>
      <c r="F890" s="365" t="s">
        <v>103</v>
      </c>
      <c r="G890" s="489" t="s">
        <v>82</v>
      </c>
      <c r="H890" s="489" t="s">
        <v>195</v>
      </c>
      <c r="I890" s="365"/>
      <c r="J890" s="365"/>
    </row>
    <row r="891" spans="1:49" s="670" customFormat="1" x14ac:dyDescent="0.3">
      <c r="A891" s="679" t="str">
        <f>J1</f>
        <v>Lindsey (147)</v>
      </c>
      <c r="B891" s="679"/>
      <c r="C891" s="680" t="s">
        <v>99</v>
      </c>
      <c r="D891" s="679">
        <f t="shared" ref="D891:G892" si="127">J866</f>
        <v>6</v>
      </c>
      <c r="E891" s="679">
        <f t="shared" si="127"/>
        <v>1</v>
      </c>
      <c r="F891" s="679">
        <f t="shared" si="127"/>
        <v>0</v>
      </c>
      <c r="G891" s="679">
        <f t="shared" si="127"/>
        <v>1</v>
      </c>
      <c r="H891" s="679" t="str">
        <f>D891 &amp; "|" &amp; E891 &amp; "|" &amp; F891 &amp; "|" &amp; G891</f>
        <v>6|1|0|1</v>
      </c>
      <c r="I891" s="679"/>
      <c r="J891" s="679"/>
      <c r="K891" s="667"/>
      <c r="L891" s="667"/>
      <c r="M891" s="667"/>
      <c r="N891" s="667"/>
      <c r="O891" s="667"/>
      <c r="P891" s="667"/>
      <c r="Q891" s="667"/>
      <c r="R891" s="667"/>
      <c r="S891" s="667"/>
      <c r="T891" s="667"/>
      <c r="U891" s="667"/>
      <c r="V891" s="667"/>
      <c r="W891" s="667"/>
      <c r="X891" s="667"/>
      <c r="Y891" s="667"/>
      <c r="Z891" s="669"/>
      <c r="AD891" s="668"/>
      <c r="AE891" s="667"/>
      <c r="AF891" s="667"/>
      <c r="AG891" s="667"/>
      <c r="AH891" s="667"/>
      <c r="AI891" s="669"/>
      <c r="AJ891" s="669"/>
      <c r="AK891" s="669"/>
      <c r="AL891" s="669"/>
      <c r="AM891" s="669"/>
      <c r="AN891" s="669"/>
      <c r="AO891" s="669"/>
      <c r="AP891" s="668"/>
      <c r="AQ891" s="667"/>
      <c r="AR891" s="667"/>
      <c r="AS891" s="667"/>
      <c r="AV891" s="730"/>
      <c r="AW891" s="669"/>
    </row>
    <row r="892" spans="1:49" s="670" customFormat="1" x14ac:dyDescent="0.3">
      <c r="A892" s="681"/>
      <c r="B892" s="679"/>
      <c r="C892" s="680" t="s">
        <v>100</v>
      </c>
      <c r="D892" s="679">
        <f t="shared" si="127"/>
        <v>48</v>
      </c>
      <c r="E892" s="679">
        <f t="shared" si="127"/>
        <v>2</v>
      </c>
      <c r="F892" s="679">
        <f t="shared" si="127"/>
        <v>0</v>
      </c>
      <c r="G892" s="679">
        <f t="shared" si="127"/>
        <v>8</v>
      </c>
      <c r="H892" s="679"/>
      <c r="I892" s="679"/>
      <c r="J892" s="679"/>
      <c r="K892" s="667"/>
      <c r="L892" s="667"/>
      <c r="M892" s="667"/>
      <c r="N892" s="667"/>
      <c r="O892" s="667"/>
      <c r="P892" s="667"/>
      <c r="Q892" s="667"/>
      <c r="R892" s="667"/>
      <c r="S892" s="667"/>
      <c r="T892" s="667"/>
      <c r="U892" s="667"/>
      <c r="V892" s="667"/>
      <c r="W892" s="667"/>
      <c r="X892" s="667"/>
      <c r="Y892" s="667"/>
      <c r="Z892" s="669"/>
      <c r="AD892" s="668"/>
      <c r="AE892" s="667"/>
      <c r="AF892" s="667"/>
      <c r="AG892" s="667"/>
      <c r="AH892" s="667"/>
      <c r="AI892" s="669"/>
      <c r="AJ892" s="669"/>
      <c r="AK892" s="669"/>
      <c r="AL892" s="669"/>
      <c r="AM892" s="669"/>
      <c r="AN892" s="669"/>
      <c r="AO892" s="669"/>
      <c r="AP892" s="668"/>
      <c r="AQ892" s="667"/>
      <c r="AR892" s="667"/>
      <c r="AS892" s="667"/>
      <c r="AV892" s="730"/>
      <c r="AW892" s="669"/>
    </row>
    <row r="893" spans="1:49" s="670" customFormat="1" x14ac:dyDescent="0.3">
      <c r="A893" s="667" t="str">
        <f>AP1</f>
        <v>Barb</v>
      </c>
      <c r="B893" s="667"/>
      <c r="C893" s="670" t="s">
        <v>99</v>
      </c>
      <c r="D893" s="667">
        <f t="shared" ref="D893:G894" si="128">AP866</f>
        <v>0</v>
      </c>
      <c r="E893" s="667">
        <f t="shared" si="128"/>
        <v>0</v>
      </c>
      <c r="F893" s="667">
        <f t="shared" si="128"/>
        <v>0</v>
      </c>
      <c r="G893" s="667">
        <f t="shared" si="128"/>
        <v>0</v>
      </c>
      <c r="H893" s="667" t="str">
        <f>D893 &amp; "|" &amp; E893 &amp; "|" &amp; F893 &amp; "|" &amp; G893</f>
        <v>0|0|0|0</v>
      </c>
      <c r="I893" s="667"/>
      <c r="J893" s="667"/>
      <c r="K893" s="667"/>
      <c r="L893" s="667"/>
      <c r="M893" s="667"/>
      <c r="N893" s="667"/>
      <c r="O893" s="667"/>
      <c r="P893" s="667"/>
      <c r="Q893" s="667"/>
      <c r="R893" s="667"/>
      <c r="S893" s="667"/>
      <c r="T893" s="667"/>
      <c r="U893" s="667"/>
      <c r="V893" s="667"/>
      <c r="W893" s="667"/>
      <c r="X893" s="667"/>
      <c r="Y893" s="667"/>
      <c r="Z893" s="669"/>
      <c r="AD893" s="668"/>
      <c r="AE893" s="667"/>
      <c r="AF893" s="667"/>
      <c r="AG893" s="667"/>
      <c r="AH893" s="667"/>
      <c r="AI893" s="669"/>
      <c r="AJ893" s="669"/>
      <c r="AK893" s="669"/>
      <c r="AL893" s="669"/>
      <c r="AM893" s="669"/>
      <c r="AN893" s="669"/>
      <c r="AO893" s="669"/>
      <c r="AP893" s="668"/>
      <c r="AQ893" s="667"/>
      <c r="AR893" s="667"/>
      <c r="AS893" s="667"/>
      <c r="AV893" s="730"/>
      <c r="AW893" s="669"/>
    </row>
    <row r="894" spans="1:49" s="670" customFormat="1" x14ac:dyDescent="0.3">
      <c r="A894" s="672"/>
      <c r="B894" s="667"/>
      <c r="C894" s="670" t="s">
        <v>100</v>
      </c>
      <c r="D894" s="667">
        <f t="shared" si="128"/>
        <v>0</v>
      </c>
      <c r="E894" s="667">
        <f t="shared" si="128"/>
        <v>0</v>
      </c>
      <c r="F894" s="667">
        <f t="shared" si="128"/>
        <v>0</v>
      </c>
      <c r="G894" s="667">
        <f t="shared" si="128"/>
        <v>0</v>
      </c>
      <c r="H894" s="667"/>
      <c r="I894" s="667"/>
      <c r="J894" s="667"/>
      <c r="K894" s="667"/>
      <c r="L894" s="667"/>
      <c r="M894" s="667"/>
      <c r="N894" s="667"/>
      <c r="O894" s="667"/>
      <c r="P894" s="667"/>
      <c r="Q894" s="667"/>
      <c r="R894" s="667"/>
      <c r="S894" s="667"/>
      <c r="T894" s="667"/>
      <c r="U894" s="667"/>
      <c r="V894" s="667"/>
      <c r="W894" s="667"/>
      <c r="X894" s="667"/>
      <c r="Y894" s="667"/>
      <c r="Z894" s="669"/>
      <c r="AD894" s="668"/>
      <c r="AE894" s="667"/>
      <c r="AF894" s="667"/>
      <c r="AG894" s="667"/>
      <c r="AH894" s="667"/>
      <c r="AI894" s="669"/>
      <c r="AJ894" s="669"/>
      <c r="AK894" s="669"/>
      <c r="AL894" s="669"/>
      <c r="AM894" s="669"/>
      <c r="AN894" s="669"/>
      <c r="AO894" s="669"/>
      <c r="AP894" s="668"/>
      <c r="AQ894" s="667"/>
      <c r="AR894" s="667"/>
      <c r="AS894" s="667"/>
      <c r="AV894" s="730"/>
      <c r="AW894" s="669"/>
    </row>
    <row r="895" spans="1:49" s="670" customFormat="1" x14ac:dyDescent="0.3">
      <c r="A895" s="679" t="str">
        <f>R1</f>
        <v>Maggie (149)</v>
      </c>
      <c r="B895" s="679"/>
      <c r="C895" s="680" t="s">
        <v>99</v>
      </c>
      <c r="D895" s="679">
        <f t="shared" ref="D895:G896" si="129">R866</f>
        <v>1</v>
      </c>
      <c r="E895" s="679">
        <f t="shared" si="129"/>
        <v>0</v>
      </c>
      <c r="F895" s="679">
        <f t="shared" si="129"/>
        <v>0</v>
      </c>
      <c r="G895" s="679">
        <f t="shared" si="129"/>
        <v>1</v>
      </c>
      <c r="H895" s="679" t="str">
        <f>D895 &amp; "|" &amp; E895 &amp; "|" &amp; F895 &amp; "|" &amp; G895</f>
        <v>1|0|0|1</v>
      </c>
      <c r="I895" s="679"/>
      <c r="J895" s="679"/>
      <c r="K895" s="667"/>
      <c r="L895" s="667"/>
      <c r="M895" s="667"/>
      <c r="N895" s="667"/>
      <c r="O895" s="667"/>
      <c r="P895" s="667"/>
      <c r="Q895" s="667"/>
      <c r="R895" s="667"/>
      <c r="S895" s="667"/>
      <c r="T895" s="667"/>
      <c r="U895" s="667"/>
      <c r="V895" s="667"/>
      <c r="W895" s="667"/>
      <c r="X895" s="667"/>
      <c r="Y895" s="667"/>
      <c r="Z895" s="669"/>
      <c r="AD895" s="668"/>
      <c r="AE895" s="667"/>
      <c r="AF895" s="667"/>
      <c r="AG895" s="667"/>
      <c r="AH895" s="667"/>
      <c r="AI895" s="669"/>
      <c r="AJ895" s="669"/>
      <c r="AK895" s="669"/>
      <c r="AL895" s="669"/>
      <c r="AM895" s="669"/>
      <c r="AN895" s="669"/>
      <c r="AO895" s="669"/>
      <c r="AP895" s="668"/>
      <c r="AQ895" s="667"/>
      <c r="AR895" s="667"/>
      <c r="AS895" s="667"/>
      <c r="AV895" s="730"/>
      <c r="AW895" s="669"/>
    </row>
    <row r="896" spans="1:49" s="670" customFormat="1" x14ac:dyDescent="0.3">
      <c r="A896" s="681"/>
      <c r="B896" s="679"/>
      <c r="C896" s="680" t="s">
        <v>100</v>
      </c>
      <c r="D896" s="679">
        <f t="shared" si="129"/>
        <v>8</v>
      </c>
      <c r="E896" s="679">
        <f t="shared" si="129"/>
        <v>0</v>
      </c>
      <c r="F896" s="679">
        <f t="shared" si="129"/>
        <v>0</v>
      </c>
      <c r="G896" s="679">
        <f t="shared" si="129"/>
        <v>8</v>
      </c>
      <c r="H896" s="679"/>
      <c r="I896" s="679"/>
      <c r="J896" s="679"/>
      <c r="K896" s="667"/>
      <c r="L896" s="667"/>
      <c r="M896" s="667"/>
      <c r="N896" s="667"/>
      <c r="O896" s="667"/>
      <c r="P896" s="667"/>
      <c r="Q896" s="667"/>
      <c r="R896" s="667"/>
      <c r="S896" s="667"/>
      <c r="T896" s="667"/>
      <c r="U896" s="667"/>
      <c r="V896" s="667"/>
      <c r="W896" s="667"/>
      <c r="X896" s="667"/>
      <c r="Y896" s="667"/>
      <c r="Z896" s="669"/>
      <c r="AD896" s="668"/>
      <c r="AE896" s="667"/>
      <c r="AF896" s="667"/>
      <c r="AG896" s="667"/>
      <c r="AH896" s="667"/>
      <c r="AI896" s="669"/>
      <c r="AJ896" s="669"/>
      <c r="AK896" s="669"/>
      <c r="AL896" s="669"/>
      <c r="AM896" s="669"/>
      <c r="AN896" s="669"/>
      <c r="AO896" s="669"/>
      <c r="AP896" s="668"/>
      <c r="AQ896" s="667"/>
      <c r="AR896" s="667"/>
      <c r="AS896" s="667"/>
      <c r="AV896" s="730"/>
      <c r="AW896" s="669"/>
    </row>
    <row r="897" spans="1:49" s="670" customFormat="1" x14ac:dyDescent="0.3">
      <c r="A897" s="667" t="str">
        <f>N1</f>
        <v>Lucas (148)</v>
      </c>
      <c r="B897" s="667"/>
      <c r="C897" s="670" t="s">
        <v>99</v>
      </c>
      <c r="D897" s="667">
        <f t="shared" ref="D897:G898" si="130">N866</f>
        <v>2</v>
      </c>
      <c r="E897" s="667">
        <f t="shared" si="130"/>
        <v>0</v>
      </c>
      <c r="F897" s="667">
        <f t="shared" si="130"/>
        <v>1</v>
      </c>
      <c r="G897" s="667">
        <f t="shared" si="130"/>
        <v>6</v>
      </c>
      <c r="H897" s="667" t="str">
        <f>D897 &amp; "|" &amp; E897 &amp; "|" &amp; F897 &amp; "|" &amp; G897</f>
        <v>2|0|1|6</v>
      </c>
      <c r="I897" s="667"/>
      <c r="J897" s="667"/>
      <c r="K897" s="667"/>
      <c r="L897" s="667"/>
      <c r="M897" s="667"/>
      <c r="N897" s="667"/>
      <c r="O897" s="667"/>
      <c r="P897" s="667"/>
      <c r="Q897" s="667"/>
      <c r="R897" s="667"/>
      <c r="S897" s="667"/>
      <c r="T897" s="667"/>
      <c r="U897" s="667"/>
      <c r="V897" s="667"/>
      <c r="W897" s="667"/>
      <c r="X897" s="667"/>
      <c r="Y897" s="667"/>
      <c r="Z897" s="669"/>
      <c r="AD897" s="668"/>
      <c r="AE897" s="667"/>
      <c r="AF897" s="667"/>
      <c r="AG897" s="667"/>
      <c r="AH897" s="667"/>
      <c r="AI897" s="669"/>
      <c r="AJ897" s="669"/>
      <c r="AK897" s="669"/>
      <c r="AL897" s="669"/>
      <c r="AM897" s="669"/>
      <c r="AN897" s="669"/>
      <c r="AO897" s="669"/>
      <c r="AP897" s="668"/>
      <c r="AQ897" s="667"/>
      <c r="AR897" s="667"/>
      <c r="AS897" s="667"/>
      <c r="AV897" s="730"/>
      <c r="AW897" s="669"/>
    </row>
    <row r="898" spans="1:49" s="670" customFormat="1" x14ac:dyDescent="0.3">
      <c r="A898" s="672"/>
      <c r="B898" s="667"/>
      <c r="C898" s="670" t="s">
        <v>100</v>
      </c>
      <c r="D898" s="667">
        <f t="shared" si="130"/>
        <v>16</v>
      </c>
      <c r="E898" s="667">
        <f t="shared" si="130"/>
        <v>0</v>
      </c>
      <c r="F898" s="667">
        <f t="shared" si="130"/>
        <v>0.75</v>
      </c>
      <c r="G898" s="667">
        <f t="shared" si="130"/>
        <v>48</v>
      </c>
      <c r="H898" s="667"/>
      <c r="I898" s="667"/>
      <c r="J898" s="667"/>
      <c r="K898" s="667"/>
      <c r="L898" s="667"/>
      <c r="M898" s="667"/>
      <c r="N898" s="667"/>
      <c r="O898" s="667"/>
      <c r="P898" s="667"/>
      <c r="Q898" s="667"/>
      <c r="R898" s="667"/>
      <c r="S898" s="667"/>
      <c r="T898" s="667"/>
      <c r="U898" s="667"/>
      <c r="V898" s="667"/>
      <c r="W898" s="667"/>
      <c r="X898" s="667"/>
      <c r="Y898" s="667"/>
      <c r="Z898" s="669"/>
      <c r="AD898" s="668"/>
      <c r="AE898" s="667"/>
      <c r="AF898" s="667"/>
      <c r="AG898" s="667"/>
      <c r="AH898" s="667"/>
      <c r="AI898" s="669"/>
      <c r="AJ898" s="669"/>
      <c r="AK898" s="669"/>
      <c r="AL898" s="669"/>
      <c r="AM898" s="669"/>
      <c r="AN898" s="669"/>
      <c r="AO898" s="669"/>
      <c r="AP898" s="668"/>
      <c r="AQ898" s="667"/>
      <c r="AR898" s="667"/>
      <c r="AS898" s="667"/>
      <c r="AV898" s="730"/>
      <c r="AW898" s="669"/>
    </row>
    <row r="899" spans="1:49" s="670" customFormat="1" x14ac:dyDescent="0.3">
      <c r="A899" s="679" t="str">
        <f>F1</f>
        <v>Jeremy (142)</v>
      </c>
      <c r="B899" s="679"/>
      <c r="C899" s="680" t="s">
        <v>99</v>
      </c>
      <c r="D899" s="679">
        <f>F866</f>
        <v>0</v>
      </c>
      <c r="E899" s="679">
        <f t="shared" ref="E899:G899" si="131">G866</f>
        <v>0</v>
      </c>
      <c r="F899" s="679">
        <f t="shared" si="131"/>
        <v>2</v>
      </c>
      <c r="G899" s="679">
        <f t="shared" si="131"/>
        <v>0</v>
      </c>
      <c r="H899" s="679" t="str">
        <f>D899 &amp; "|" &amp; E899 &amp; "|" &amp; F899 &amp; "|" &amp; G899</f>
        <v>0|0|2|0</v>
      </c>
      <c r="I899" s="679"/>
      <c r="J899" s="679"/>
      <c r="K899" s="667"/>
      <c r="L899" s="667"/>
      <c r="M899" s="667"/>
      <c r="N899" s="667"/>
      <c r="O899" s="667"/>
      <c r="P899" s="667"/>
      <c r="Q899" s="667"/>
      <c r="R899" s="667"/>
      <c r="S899" s="667"/>
      <c r="T899" s="667"/>
      <c r="U899" s="667"/>
      <c r="V899" s="667"/>
      <c r="W899" s="667"/>
      <c r="X899" s="667"/>
      <c r="Y899" s="667"/>
      <c r="Z899" s="669"/>
      <c r="AD899" s="668"/>
      <c r="AE899" s="667"/>
      <c r="AF899" s="667"/>
      <c r="AG899" s="667"/>
      <c r="AH899" s="667"/>
      <c r="AI899" s="669"/>
      <c r="AJ899" s="669"/>
      <c r="AK899" s="669"/>
      <c r="AL899" s="669"/>
      <c r="AM899" s="669"/>
      <c r="AN899" s="669"/>
      <c r="AO899" s="669"/>
      <c r="AP899" s="668"/>
      <c r="AQ899" s="667"/>
      <c r="AR899" s="667"/>
      <c r="AS899" s="667"/>
      <c r="AV899" s="730"/>
      <c r="AW899" s="669"/>
    </row>
    <row r="900" spans="1:49" s="670" customFormat="1" x14ac:dyDescent="0.3">
      <c r="A900" s="681"/>
      <c r="B900" s="679"/>
      <c r="C900" s="680" t="s">
        <v>100</v>
      </c>
      <c r="D900" s="679">
        <f>F867</f>
        <v>0</v>
      </c>
      <c r="E900" s="679">
        <f t="shared" ref="E900:G900" si="132">G867</f>
        <v>0</v>
      </c>
      <c r="F900" s="679">
        <f t="shared" si="132"/>
        <v>1.25</v>
      </c>
      <c r="G900" s="679">
        <f t="shared" si="132"/>
        <v>0</v>
      </c>
      <c r="H900" s="679"/>
      <c r="I900" s="679"/>
      <c r="J900" s="679"/>
      <c r="K900" s="667"/>
      <c r="L900" s="667"/>
      <c r="M900" s="667"/>
      <c r="N900" s="667"/>
      <c r="O900" s="667"/>
      <c r="P900" s="667"/>
      <c r="Q900" s="667"/>
      <c r="R900" s="667"/>
      <c r="S900" s="667"/>
      <c r="T900" s="667"/>
      <c r="U900" s="667"/>
      <c r="V900" s="667"/>
      <c r="W900" s="667"/>
      <c r="X900" s="667"/>
      <c r="Y900" s="667"/>
      <c r="Z900" s="669"/>
      <c r="AD900" s="668"/>
      <c r="AE900" s="667"/>
      <c r="AF900" s="667"/>
      <c r="AG900" s="667"/>
      <c r="AH900" s="667"/>
      <c r="AI900" s="669"/>
      <c r="AJ900" s="669"/>
      <c r="AK900" s="669"/>
      <c r="AL900" s="669"/>
      <c r="AM900" s="669"/>
      <c r="AN900" s="669"/>
      <c r="AO900" s="669"/>
      <c r="AP900" s="668"/>
      <c r="AQ900" s="667"/>
      <c r="AR900" s="667"/>
      <c r="AS900" s="667"/>
      <c r="AV900" s="730"/>
      <c r="AW900" s="669"/>
    </row>
    <row r="901" spans="1:49" s="670" customFormat="1" x14ac:dyDescent="0.3">
      <c r="A901" s="667" t="str">
        <f>V1</f>
        <v>Michelle (138)</v>
      </c>
      <c r="B901" s="667"/>
      <c r="C901" s="670" t="s">
        <v>99</v>
      </c>
      <c r="D901" s="667">
        <f>V866</f>
        <v>1</v>
      </c>
      <c r="E901" s="667">
        <f t="shared" ref="E901:G901" si="133">W866</f>
        <v>4</v>
      </c>
      <c r="F901" s="667">
        <f t="shared" si="133"/>
        <v>8</v>
      </c>
      <c r="G901" s="667">
        <f t="shared" si="133"/>
        <v>6</v>
      </c>
      <c r="H901" s="667" t="str">
        <f>D901 &amp; "|" &amp; E901 &amp; "|" &amp; F901 &amp; "|" &amp; G901</f>
        <v>1|4|8|6</v>
      </c>
      <c r="I901" s="667"/>
      <c r="J901" s="667"/>
      <c r="K901" s="667"/>
      <c r="L901" s="667"/>
      <c r="M901" s="667"/>
      <c r="N901" s="667"/>
      <c r="O901" s="667"/>
      <c r="P901" s="667"/>
      <c r="Q901" s="667"/>
      <c r="R901" s="667"/>
      <c r="S901" s="667"/>
      <c r="T901" s="667"/>
      <c r="U901" s="667"/>
      <c r="V901" s="667"/>
      <c r="W901" s="667"/>
      <c r="X901" s="667"/>
      <c r="Y901" s="667"/>
      <c r="Z901" s="669"/>
      <c r="AD901" s="668"/>
      <c r="AE901" s="667"/>
      <c r="AF901" s="667"/>
      <c r="AG901" s="667"/>
      <c r="AH901" s="667"/>
      <c r="AI901" s="669"/>
      <c r="AJ901" s="669"/>
      <c r="AK901" s="669"/>
      <c r="AL901" s="669"/>
      <c r="AM901" s="669"/>
      <c r="AN901" s="669"/>
      <c r="AO901" s="669"/>
      <c r="AP901" s="668"/>
      <c r="AQ901" s="667"/>
      <c r="AR901" s="667"/>
      <c r="AS901" s="667"/>
      <c r="AV901" s="730"/>
      <c r="AW901" s="669"/>
    </row>
    <row r="902" spans="1:49" s="670" customFormat="1" x14ac:dyDescent="0.3">
      <c r="A902" s="672"/>
      <c r="B902" s="667"/>
      <c r="C902" s="670" t="s">
        <v>100</v>
      </c>
      <c r="D902" s="667">
        <f>V867</f>
        <v>8</v>
      </c>
      <c r="E902" s="667">
        <f t="shared" ref="E902:G902" si="134">W867</f>
        <v>13</v>
      </c>
      <c r="F902" s="667">
        <f t="shared" si="134"/>
        <v>4.25</v>
      </c>
      <c r="G902" s="667">
        <f t="shared" si="134"/>
        <v>48</v>
      </c>
      <c r="H902" s="667"/>
      <c r="I902" s="667"/>
      <c r="J902" s="667"/>
      <c r="K902" s="667"/>
      <c r="L902" s="667"/>
      <c r="M902" s="667"/>
      <c r="N902" s="667"/>
      <c r="O902" s="667"/>
      <c r="P902" s="667"/>
      <c r="Q902" s="667"/>
      <c r="R902" s="667"/>
      <c r="S902" s="667"/>
      <c r="T902" s="667"/>
      <c r="U902" s="667"/>
      <c r="V902" s="667"/>
      <c r="W902" s="667"/>
      <c r="X902" s="667"/>
      <c r="Y902" s="667"/>
      <c r="Z902" s="669"/>
      <c r="AD902" s="668"/>
      <c r="AE902" s="667"/>
      <c r="AF902" s="667"/>
      <c r="AG902" s="667"/>
      <c r="AH902" s="667"/>
      <c r="AI902" s="669"/>
      <c r="AJ902" s="669"/>
      <c r="AK902" s="669"/>
      <c r="AL902" s="669"/>
      <c r="AM902" s="669"/>
      <c r="AN902" s="669"/>
      <c r="AO902" s="669"/>
      <c r="AP902" s="668"/>
      <c r="AQ902" s="667"/>
      <c r="AR902" s="667"/>
      <c r="AS902" s="667"/>
      <c r="AV902" s="730"/>
      <c r="AW902" s="669"/>
    </row>
    <row r="903" spans="1:49" s="670" customFormat="1" x14ac:dyDescent="0.3">
      <c r="A903" s="679" t="str">
        <f>B1</f>
        <v>Ryan (124)</v>
      </c>
      <c r="B903" s="679"/>
      <c r="C903" s="680" t="s">
        <v>99</v>
      </c>
      <c r="D903" s="679">
        <f>B866</f>
        <v>2</v>
      </c>
      <c r="E903" s="679">
        <f t="shared" ref="E903:G903" si="135">C866</f>
        <v>5</v>
      </c>
      <c r="F903" s="679">
        <f t="shared" si="135"/>
        <v>0</v>
      </c>
      <c r="G903" s="679">
        <f t="shared" si="135"/>
        <v>2</v>
      </c>
      <c r="H903" s="679" t="str">
        <f>D903 &amp; "|" &amp; E903 &amp; "|" &amp; F903 &amp; "|" &amp; G903</f>
        <v>2|5|0|2</v>
      </c>
      <c r="I903" s="679"/>
      <c r="J903" s="679"/>
      <c r="K903" s="667"/>
      <c r="L903" s="667"/>
      <c r="M903" s="667"/>
      <c r="N903" s="667"/>
      <c r="O903" s="667"/>
      <c r="P903" s="667"/>
      <c r="Q903" s="667"/>
      <c r="R903" s="667"/>
      <c r="S903" s="667"/>
      <c r="T903" s="667"/>
      <c r="U903" s="667"/>
      <c r="V903" s="667"/>
      <c r="W903" s="667"/>
      <c r="X903" s="667"/>
      <c r="Y903" s="667"/>
      <c r="Z903" s="669"/>
      <c r="AD903" s="668"/>
      <c r="AE903" s="667"/>
      <c r="AF903" s="667"/>
      <c r="AG903" s="667"/>
      <c r="AH903" s="667"/>
      <c r="AI903" s="669"/>
      <c r="AJ903" s="669"/>
      <c r="AK903" s="669"/>
      <c r="AL903" s="669"/>
      <c r="AM903" s="669"/>
      <c r="AN903" s="669"/>
      <c r="AO903" s="669"/>
      <c r="AP903" s="668"/>
      <c r="AQ903" s="667"/>
      <c r="AR903" s="667"/>
      <c r="AS903" s="667"/>
      <c r="AV903" s="730"/>
      <c r="AW903" s="669"/>
    </row>
    <row r="904" spans="1:49" s="670" customFormat="1" x14ac:dyDescent="0.3">
      <c r="A904" s="680"/>
      <c r="B904" s="679"/>
      <c r="C904" s="680" t="s">
        <v>100</v>
      </c>
      <c r="D904" s="679">
        <f>B867</f>
        <v>16</v>
      </c>
      <c r="E904" s="679">
        <f t="shared" ref="E904:G904" si="136">C867</f>
        <v>22</v>
      </c>
      <c r="F904" s="679">
        <f t="shared" si="136"/>
        <v>0</v>
      </c>
      <c r="G904" s="679">
        <f t="shared" si="136"/>
        <v>16</v>
      </c>
      <c r="H904" s="679"/>
      <c r="I904" s="679"/>
      <c r="J904" s="679"/>
      <c r="K904" s="667"/>
      <c r="L904" s="667"/>
      <c r="M904" s="667"/>
      <c r="N904" s="667"/>
      <c r="O904" s="667"/>
      <c r="P904" s="667"/>
      <c r="Q904" s="667"/>
      <c r="R904" s="667"/>
      <c r="S904" s="667"/>
      <c r="T904" s="667"/>
      <c r="U904" s="667"/>
      <c r="V904" s="667"/>
      <c r="W904" s="667"/>
      <c r="X904" s="667"/>
      <c r="Y904" s="667"/>
      <c r="Z904" s="669"/>
      <c r="AD904" s="668"/>
      <c r="AE904" s="667"/>
      <c r="AF904" s="667"/>
      <c r="AG904" s="667"/>
      <c r="AH904" s="667"/>
      <c r="AI904" s="669"/>
      <c r="AJ904" s="669"/>
      <c r="AK904" s="669"/>
      <c r="AL904" s="669"/>
      <c r="AM904" s="669"/>
      <c r="AN904" s="669"/>
      <c r="AO904" s="669"/>
      <c r="AP904" s="668"/>
      <c r="AQ904" s="667"/>
      <c r="AR904" s="667"/>
      <c r="AS904" s="667"/>
      <c r="AV904" s="730"/>
      <c r="AW904" s="669"/>
    </row>
    <row r="905" spans="1:49" s="445" customFormat="1" x14ac:dyDescent="0.3">
      <c r="A905" s="504" t="str">
        <f>Z1</f>
        <v>Jeredt (145)</v>
      </c>
      <c r="B905" s="488"/>
      <c r="C905" s="487" t="s">
        <v>99</v>
      </c>
      <c r="D905" s="488">
        <f>Z866</f>
        <v>0</v>
      </c>
      <c r="E905" s="488">
        <f t="shared" ref="E905:G905" si="137">AA866</f>
        <v>0</v>
      </c>
      <c r="F905" s="488">
        <f t="shared" si="137"/>
        <v>0</v>
      </c>
      <c r="G905" s="488">
        <f t="shared" si="137"/>
        <v>0</v>
      </c>
      <c r="H905" s="488" t="str">
        <f>D905 &amp; "|" &amp; E905 &amp; "|" &amp; F905 &amp; "|" &amp; G905</f>
        <v>0|0|0|0</v>
      </c>
      <c r="I905" s="488"/>
      <c r="J905" s="488"/>
      <c r="K905" s="459"/>
      <c r="L905" s="459"/>
      <c r="M905" s="459"/>
      <c r="N905" s="459"/>
      <c r="O905" s="459"/>
      <c r="P905" s="459"/>
      <c r="Q905" s="459"/>
      <c r="R905" s="459"/>
      <c r="S905" s="459"/>
      <c r="T905" s="459"/>
      <c r="U905" s="459"/>
      <c r="V905" s="459"/>
      <c r="W905" s="459"/>
      <c r="X905" s="459"/>
      <c r="Y905" s="459"/>
      <c r="Z905" s="410"/>
      <c r="AD905" s="373"/>
      <c r="AE905" s="459"/>
      <c r="AF905" s="459"/>
      <c r="AG905" s="459"/>
      <c r="AH905" s="459"/>
      <c r="AI905" s="410"/>
      <c r="AJ905" s="410"/>
      <c r="AK905" s="410"/>
      <c r="AL905" s="410"/>
      <c r="AM905" s="410"/>
      <c r="AN905" s="410"/>
      <c r="AO905" s="410"/>
      <c r="AP905" s="373"/>
      <c r="AQ905" s="459"/>
      <c r="AR905" s="459"/>
      <c r="AS905" s="459"/>
      <c r="AV905" s="723"/>
      <c r="AW905" s="410"/>
    </row>
    <row r="906" spans="1:49" s="445" customFormat="1" ht="13.5" thickBot="1" x14ac:dyDescent="0.35">
      <c r="A906" s="495"/>
      <c r="B906" s="496"/>
      <c r="C906" s="495" t="s">
        <v>100</v>
      </c>
      <c r="D906" s="496">
        <f>Z867</f>
        <v>0</v>
      </c>
      <c r="E906" s="496">
        <f t="shared" ref="E906:G906" si="138">AA867</f>
        <v>0</v>
      </c>
      <c r="F906" s="496">
        <f t="shared" si="138"/>
        <v>0</v>
      </c>
      <c r="G906" s="496">
        <f t="shared" si="138"/>
        <v>0</v>
      </c>
      <c r="H906" s="496"/>
      <c r="I906" s="496"/>
      <c r="J906" s="496"/>
      <c r="K906" s="459"/>
      <c r="L906" s="459"/>
      <c r="M906" s="459"/>
      <c r="N906" s="459"/>
      <c r="O906" s="459"/>
      <c r="P906" s="459"/>
      <c r="Q906" s="459"/>
      <c r="R906" s="459"/>
      <c r="S906" s="459"/>
      <c r="T906" s="459"/>
      <c r="U906" s="459"/>
      <c r="V906" s="459"/>
      <c r="W906" s="459"/>
      <c r="X906" s="459"/>
      <c r="Y906" s="459"/>
      <c r="Z906" s="410"/>
      <c r="AD906" s="373"/>
      <c r="AE906" s="459"/>
      <c r="AF906" s="459"/>
      <c r="AG906" s="459"/>
      <c r="AH906" s="459"/>
      <c r="AI906" s="410"/>
      <c r="AJ906" s="410"/>
      <c r="AK906" s="410"/>
      <c r="AL906" s="410"/>
      <c r="AM906" s="410"/>
      <c r="AN906" s="410"/>
      <c r="AO906" s="410"/>
      <c r="AP906" s="373"/>
      <c r="AQ906" s="459"/>
      <c r="AR906" s="459"/>
      <c r="AS906" s="459"/>
      <c r="AV906" s="723"/>
      <c r="AW906" s="410"/>
    </row>
    <row r="907" spans="1:49" s="670" customFormat="1" x14ac:dyDescent="0.3">
      <c r="A907" s="676" t="str">
        <f>A891</f>
        <v>Lindsey (147)</v>
      </c>
      <c r="B907" s="676"/>
      <c r="C907" s="677" t="s">
        <v>141</v>
      </c>
      <c r="D907" s="676">
        <f>J724</f>
        <v>1</v>
      </c>
      <c r="E907" s="676">
        <f t="shared" ref="E907:G907" si="139">K724</f>
        <v>0</v>
      </c>
      <c r="F907" s="676">
        <f t="shared" si="139"/>
        <v>0</v>
      </c>
      <c r="G907" s="676">
        <f t="shared" si="139"/>
        <v>0</v>
      </c>
      <c r="H907" s="676" t="str">
        <f>D907 &amp; "|" &amp; E907 &amp; "|" &amp; F907 &amp; "|" &amp; G907</f>
        <v>1|0|0|0</v>
      </c>
      <c r="I907" s="676"/>
      <c r="J907" s="676"/>
      <c r="K907" s="667"/>
      <c r="L907" s="667"/>
      <c r="M907" s="667"/>
      <c r="N907" s="667"/>
      <c r="O907" s="667"/>
      <c r="P907" s="667"/>
      <c r="Q907" s="667"/>
      <c r="R907" s="667"/>
      <c r="S907" s="667"/>
      <c r="T907" s="667"/>
      <c r="U907" s="667"/>
      <c r="V907" s="667"/>
      <c r="W907" s="667"/>
      <c r="X907" s="667"/>
      <c r="Y907" s="667"/>
      <c r="Z907" s="669"/>
      <c r="AD907" s="668"/>
      <c r="AE907" s="667"/>
      <c r="AF907" s="667"/>
      <c r="AG907" s="667"/>
      <c r="AH907" s="667"/>
      <c r="AI907" s="669"/>
      <c r="AJ907" s="669"/>
      <c r="AK907" s="669"/>
      <c r="AL907" s="669"/>
      <c r="AM907" s="669"/>
      <c r="AN907" s="669"/>
      <c r="AO907" s="669"/>
      <c r="AP907" s="668"/>
      <c r="AQ907" s="667"/>
      <c r="AR907" s="667"/>
      <c r="AS907" s="667"/>
      <c r="AV907" s="730"/>
      <c r="AW907" s="669"/>
    </row>
    <row r="908" spans="1:49" s="670" customFormat="1" x14ac:dyDescent="0.3">
      <c r="A908" s="678"/>
      <c r="B908" s="676"/>
      <c r="C908" s="677" t="s">
        <v>142</v>
      </c>
      <c r="D908" s="676">
        <f>J725</f>
        <v>8</v>
      </c>
      <c r="E908" s="676">
        <f t="shared" ref="E908:G908" si="140">K725</f>
        <v>0</v>
      </c>
      <c r="F908" s="676">
        <f t="shared" si="140"/>
        <v>0</v>
      </c>
      <c r="G908" s="676">
        <f t="shared" si="140"/>
        <v>0</v>
      </c>
      <c r="H908" s="676"/>
      <c r="I908" s="676"/>
      <c r="J908" s="676"/>
      <c r="K908" s="667"/>
      <c r="L908" s="667"/>
      <c r="M908" s="667"/>
      <c r="N908" s="667"/>
      <c r="O908" s="667"/>
      <c r="P908" s="667"/>
      <c r="Q908" s="667"/>
      <c r="R908" s="667"/>
      <c r="S908" s="667"/>
      <c r="T908" s="667"/>
      <c r="U908" s="667"/>
      <c r="V908" s="667"/>
      <c r="W908" s="667"/>
      <c r="X908" s="667"/>
      <c r="Y908" s="667"/>
      <c r="Z908" s="669"/>
      <c r="AD908" s="668"/>
      <c r="AE908" s="667"/>
      <c r="AF908" s="667"/>
      <c r="AG908" s="667"/>
      <c r="AH908" s="667"/>
      <c r="AI908" s="669"/>
      <c r="AJ908" s="669"/>
      <c r="AK908" s="669"/>
      <c r="AL908" s="669"/>
      <c r="AM908" s="669"/>
      <c r="AN908" s="669"/>
      <c r="AO908" s="669"/>
      <c r="AP908" s="668"/>
      <c r="AQ908" s="667"/>
      <c r="AR908" s="667"/>
      <c r="AS908" s="667"/>
      <c r="AV908" s="730"/>
      <c r="AW908" s="669"/>
    </row>
    <row r="909" spans="1:49" s="670" customFormat="1" x14ac:dyDescent="0.3">
      <c r="A909" s="667" t="str">
        <f>A893</f>
        <v>Barb</v>
      </c>
      <c r="B909" s="667"/>
      <c r="C909" s="670" t="s">
        <v>141</v>
      </c>
      <c r="D909" s="667">
        <f>AP724</f>
        <v>0</v>
      </c>
      <c r="E909" s="667">
        <f t="shared" ref="E909:G909" si="141">AQ724</f>
        <v>0</v>
      </c>
      <c r="F909" s="667">
        <f t="shared" si="141"/>
        <v>0</v>
      </c>
      <c r="G909" s="667">
        <f t="shared" si="141"/>
        <v>0</v>
      </c>
      <c r="H909" s="667" t="str">
        <f>D909 &amp; "|" &amp; E909 &amp; "|" &amp; F909 &amp; "|" &amp; G909</f>
        <v>0|0|0|0</v>
      </c>
      <c r="I909" s="667"/>
      <c r="J909" s="667"/>
      <c r="K909" s="667"/>
      <c r="L909" s="667"/>
      <c r="M909" s="667"/>
      <c r="N909" s="667"/>
      <c r="O909" s="667"/>
      <c r="P909" s="667"/>
      <c r="Q909" s="667"/>
      <c r="R909" s="667"/>
      <c r="S909" s="667"/>
      <c r="T909" s="667"/>
      <c r="U909" s="667"/>
      <c r="V909" s="667"/>
      <c r="W909" s="667"/>
      <c r="X909" s="667"/>
      <c r="Y909" s="667"/>
      <c r="Z909" s="669"/>
      <c r="AD909" s="668"/>
      <c r="AE909" s="667"/>
      <c r="AF909" s="667"/>
      <c r="AG909" s="667"/>
      <c r="AH909" s="667"/>
      <c r="AI909" s="669"/>
      <c r="AJ909" s="669"/>
      <c r="AK909" s="669"/>
      <c r="AL909" s="669"/>
      <c r="AM909" s="669"/>
      <c r="AN909" s="669"/>
      <c r="AO909" s="669"/>
      <c r="AP909" s="668"/>
      <c r="AQ909" s="667"/>
      <c r="AR909" s="667"/>
      <c r="AS909" s="667"/>
      <c r="AV909" s="730"/>
      <c r="AW909" s="669"/>
    </row>
    <row r="910" spans="1:49" s="670" customFormat="1" x14ac:dyDescent="0.3">
      <c r="A910" s="672"/>
      <c r="B910" s="667"/>
      <c r="C910" s="670" t="s">
        <v>142</v>
      </c>
      <c r="D910" s="667">
        <f>AP725</f>
        <v>0</v>
      </c>
      <c r="E910" s="667">
        <f t="shared" ref="E910:G910" si="142">AQ725</f>
        <v>0</v>
      </c>
      <c r="F910" s="667">
        <f t="shared" si="142"/>
        <v>0</v>
      </c>
      <c r="G910" s="667">
        <f t="shared" si="142"/>
        <v>0</v>
      </c>
      <c r="H910" s="667"/>
      <c r="I910" s="667"/>
      <c r="J910" s="667"/>
      <c r="K910" s="667"/>
      <c r="L910" s="667"/>
      <c r="M910" s="667"/>
      <c r="N910" s="667"/>
      <c r="O910" s="667"/>
      <c r="P910" s="667"/>
      <c r="Q910" s="667"/>
      <c r="R910" s="667"/>
      <c r="S910" s="667"/>
      <c r="T910" s="667"/>
      <c r="U910" s="667"/>
      <c r="V910" s="667"/>
      <c r="W910" s="667"/>
      <c r="X910" s="667"/>
      <c r="Y910" s="667"/>
      <c r="Z910" s="669"/>
      <c r="AD910" s="668"/>
      <c r="AE910" s="667"/>
      <c r="AF910" s="667"/>
      <c r="AG910" s="667"/>
      <c r="AH910" s="667"/>
      <c r="AI910" s="669"/>
      <c r="AJ910" s="669"/>
      <c r="AK910" s="669"/>
      <c r="AL910" s="669"/>
      <c r="AM910" s="669"/>
      <c r="AN910" s="669"/>
      <c r="AO910" s="669"/>
      <c r="AP910" s="668"/>
      <c r="AQ910" s="667"/>
      <c r="AR910" s="667"/>
      <c r="AS910" s="667"/>
      <c r="AV910" s="730"/>
      <c r="AW910" s="669"/>
    </row>
    <row r="911" spans="1:49" s="670" customFormat="1" x14ac:dyDescent="0.3">
      <c r="A911" s="676" t="str">
        <f>A895</f>
        <v>Maggie (149)</v>
      </c>
      <c r="B911" s="676"/>
      <c r="C911" s="677" t="s">
        <v>141</v>
      </c>
      <c r="D911" s="676">
        <f>R724</f>
        <v>0</v>
      </c>
      <c r="E911" s="676">
        <f t="shared" ref="E911:G911" si="143">S724</f>
        <v>0</v>
      </c>
      <c r="F911" s="676">
        <f t="shared" si="143"/>
        <v>0</v>
      </c>
      <c r="G911" s="676">
        <f t="shared" si="143"/>
        <v>1</v>
      </c>
      <c r="H911" s="676" t="str">
        <f>D911 &amp; "|" &amp; E911 &amp; "|" &amp; F911 &amp; "|" &amp; G911</f>
        <v>0|0|0|1</v>
      </c>
      <c r="I911" s="676"/>
      <c r="J911" s="676"/>
      <c r="K911" s="667"/>
      <c r="L911" s="667"/>
      <c r="M911" s="667"/>
      <c r="N911" s="667"/>
      <c r="O911" s="667"/>
      <c r="P911" s="667"/>
      <c r="Q911" s="667"/>
      <c r="R911" s="667"/>
      <c r="S911" s="667"/>
      <c r="T911" s="667"/>
      <c r="U911" s="667"/>
      <c r="V911" s="667"/>
      <c r="W911" s="667"/>
      <c r="X911" s="667"/>
      <c r="Y911" s="667"/>
      <c r="Z911" s="669"/>
      <c r="AD911" s="668"/>
      <c r="AE911" s="667"/>
      <c r="AF911" s="667"/>
      <c r="AG911" s="667"/>
      <c r="AH911" s="667"/>
      <c r="AI911" s="669"/>
      <c r="AJ911" s="669"/>
      <c r="AK911" s="669"/>
      <c r="AL911" s="669"/>
      <c r="AM911" s="669"/>
      <c r="AN911" s="669"/>
      <c r="AO911" s="669"/>
      <c r="AP911" s="668"/>
      <c r="AQ911" s="667"/>
      <c r="AR911" s="667"/>
      <c r="AS911" s="667"/>
      <c r="AV911" s="730"/>
      <c r="AW911" s="669"/>
    </row>
    <row r="912" spans="1:49" s="670" customFormat="1" x14ac:dyDescent="0.3">
      <c r="A912" s="678"/>
      <c r="B912" s="676"/>
      <c r="C912" s="677" t="s">
        <v>142</v>
      </c>
      <c r="D912" s="676">
        <f>R725</f>
        <v>0</v>
      </c>
      <c r="E912" s="676">
        <f t="shared" ref="E912:G912" si="144">S725</f>
        <v>0</v>
      </c>
      <c r="F912" s="676">
        <f t="shared" si="144"/>
        <v>0</v>
      </c>
      <c r="G912" s="676">
        <f t="shared" si="144"/>
        <v>8</v>
      </c>
      <c r="H912" s="676"/>
      <c r="I912" s="676"/>
      <c r="J912" s="676"/>
      <c r="K912" s="667"/>
      <c r="L912" s="667"/>
      <c r="M912" s="667"/>
      <c r="N912" s="667"/>
      <c r="O912" s="667"/>
      <c r="P912" s="667"/>
      <c r="Q912" s="667"/>
      <c r="R912" s="667"/>
      <c r="S912" s="667"/>
      <c r="T912" s="667"/>
      <c r="U912" s="667"/>
      <c r="V912" s="667"/>
      <c r="W912" s="667"/>
      <c r="X912" s="667"/>
      <c r="Y912" s="667"/>
      <c r="Z912" s="669"/>
      <c r="AD912" s="668"/>
      <c r="AE912" s="667"/>
      <c r="AF912" s="667"/>
      <c r="AG912" s="667"/>
      <c r="AH912" s="667"/>
      <c r="AI912" s="669"/>
      <c r="AJ912" s="669"/>
      <c r="AK912" s="669"/>
      <c r="AL912" s="669"/>
      <c r="AM912" s="669"/>
      <c r="AN912" s="669"/>
      <c r="AO912" s="669"/>
      <c r="AP912" s="668"/>
      <c r="AQ912" s="667"/>
      <c r="AR912" s="667"/>
      <c r="AS912" s="667"/>
      <c r="AV912" s="730"/>
      <c r="AW912" s="669"/>
    </row>
    <row r="913" spans="1:49" s="670" customFormat="1" ht="12.75" customHeight="1" x14ac:dyDescent="0.3">
      <c r="A913" s="667" t="str">
        <f>A897</f>
        <v>Lucas (148)</v>
      </c>
      <c r="B913" s="667"/>
      <c r="C913" s="670" t="s">
        <v>141</v>
      </c>
      <c r="D913" s="667">
        <f>N724</f>
        <v>1</v>
      </c>
      <c r="E913" s="667">
        <f t="shared" ref="E913:G913" si="145">O724</f>
        <v>0</v>
      </c>
      <c r="F913" s="667">
        <f t="shared" si="145"/>
        <v>0</v>
      </c>
      <c r="G913" s="667">
        <f t="shared" si="145"/>
        <v>5</v>
      </c>
      <c r="H913" s="667" t="str">
        <f>D913 &amp; "|" &amp; E913 &amp; "|" &amp; F913 &amp; "|" &amp; G913</f>
        <v>1|0|0|5</v>
      </c>
      <c r="I913" s="667"/>
      <c r="J913" s="667"/>
      <c r="K913" s="667"/>
      <c r="L913" s="667"/>
      <c r="M913" s="667"/>
      <c r="N913" s="667"/>
      <c r="O913" s="667"/>
      <c r="P913" s="667"/>
      <c r="Q913" s="667"/>
      <c r="R913" s="667"/>
      <c r="S913" s="667"/>
      <c r="T913" s="667"/>
      <c r="U913" s="667"/>
      <c r="V913" s="667"/>
      <c r="W913" s="667"/>
      <c r="X913" s="667"/>
      <c r="Y913" s="667"/>
      <c r="Z913" s="669"/>
      <c r="AD913" s="668"/>
      <c r="AE913" s="667"/>
      <c r="AF913" s="667"/>
      <c r="AG913" s="667"/>
      <c r="AH913" s="667"/>
      <c r="AI913" s="669"/>
      <c r="AJ913" s="669"/>
      <c r="AK913" s="669"/>
      <c r="AL913" s="669"/>
      <c r="AM913" s="669"/>
      <c r="AN913" s="669"/>
      <c r="AO913" s="669"/>
      <c r="AP913" s="668"/>
      <c r="AQ913" s="667"/>
      <c r="AR913" s="667"/>
      <c r="AS913" s="667"/>
      <c r="AV913" s="730"/>
      <c r="AW913" s="669"/>
    </row>
    <row r="914" spans="1:49" s="670" customFormat="1" ht="12.75" customHeight="1" x14ac:dyDescent="0.3">
      <c r="A914" s="672"/>
      <c r="B914" s="667"/>
      <c r="C914" s="670" t="s">
        <v>142</v>
      </c>
      <c r="D914" s="667">
        <f>N725</f>
        <v>8</v>
      </c>
      <c r="E914" s="667">
        <f t="shared" ref="E914:G914" si="146">O725</f>
        <v>0</v>
      </c>
      <c r="F914" s="667">
        <f t="shared" si="146"/>
        <v>0</v>
      </c>
      <c r="G914" s="667">
        <f t="shared" si="146"/>
        <v>40</v>
      </c>
      <c r="H914" s="667"/>
      <c r="I914" s="667"/>
      <c r="J914" s="667"/>
      <c r="K914" s="667"/>
      <c r="L914" s="667"/>
      <c r="M914" s="667"/>
      <c r="N914" s="667"/>
      <c r="O914" s="667"/>
      <c r="P914" s="667"/>
      <c r="Q914" s="667"/>
      <c r="R914" s="667"/>
      <c r="S914" s="667"/>
      <c r="T914" s="667"/>
      <c r="U914" s="667"/>
      <c r="V914" s="667"/>
      <c r="W914" s="667"/>
      <c r="X914" s="667"/>
      <c r="Y914" s="667"/>
      <c r="Z914" s="669"/>
      <c r="AD914" s="668"/>
      <c r="AE914" s="667"/>
      <c r="AF914" s="667"/>
      <c r="AG914" s="667"/>
      <c r="AH914" s="667"/>
      <c r="AI914" s="669"/>
      <c r="AJ914" s="669"/>
      <c r="AK914" s="669"/>
      <c r="AL914" s="669"/>
      <c r="AM914" s="669"/>
      <c r="AN914" s="669"/>
      <c r="AO914" s="669"/>
      <c r="AP914" s="668"/>
      <c r="AQ914" s="667"/>
      <c r="AR914" s="667"/>
      <c r="AS914" s="667"/>
      <c r="AV914" s="730"/>
      <c r="AW914" s="669"/>
    </row>
    <row r="915" spans="1:49" s="670" customFormat="1" x14ac:dyDescent="0.3">
      <c r="A915" s="676" t="str">
        <f>A899</f>
        <v>Jeremy (142)</v>
      </c>
      <c r="B915" s="676"/>
      <c r="C915" s="677" t="s">
        <v>141</v>
      </c>
      <c r="D915" s="676">
        <f>F724</f>
        <v>0</v>
      </c>
      <c r="E915" s="676">
        <f t="shared" ref="E915:G915" si="147">G724</f>
        <v>0</v>
      </c>
      <c r="F915" s="676">
        <f t="shared" si="147"/>
        <v>1</v>
      </c>
      <c r="G915" s="676">
        <f t="shared" si="147"/>
        <v>0</v>
      </c>
      <c r="H915" s="676" t="str">
        <f>D915 &amp; "|" &amp; E915 &amp; "|" &amp; F915 &amp; "|" &amp; G915</f>
        <v>0|0|1|0</v>
      </c>
      <c r="I915" s="676"/>
      <c r="J915" s="676"/>
      <c r="K915" s="667"/>
      <c r="L915" s="667"/>
      <c r="M915" s="667"/>
      <c r="N915" s="667"/>
      <c r="O915" s="667"/>
      <c r="P915" s="667"/>
      <c r="Q915" s="667"/>
      <c r="R915" s="667"/>
      <c r="S915" s="667"/>
      <c r="T915" s="667"/>
      <c r="U915" s="667"/>
      <c r="V915" s="667"/>
      <c r="W915" s="667"/>
      <c r="X915" s="667"/>
      <c r="Y915" s="667"/>
      <c r="Z915" s="669"/>
      <c r="AD915" s="668"/>
      <c r="AE915" s="667"/>
      <c r="AF915" s="667"/>
      <c r="AG915" s="667"/>
      <c r="AH915" s="667"/>
      <c r="AI915" s="669"/>
      <c r="AJ915" s="669"/>
      <c r="AK915" s="669"/>
      <c r="AL915" s="669"/>
      <c r="AM915" s="669"/>
      <c r="AN915" s="669"/>
      <c r="AO915" s="669"/>
      <c r="AP915" s="668"/>
      <c r="AQ915" s="667"/>
      <c r="AR915" s="667"/>
      <c r="AS915" s="667"/>
      <c r="AV915" s="730"/>
      <c r="AW915" s="669"/>
    </row>
    <row r="916" spans="1:49" s="670" customFormat="1" x14ac:dyDescent="0.3">
      <c r="A916" s="678"/>
      <c r="B916" s="676"/>
      <c r="C916" s="677" t="s">
        <v>142</v>
      </c>
      <c r="D916" s="676">
        <f>F725</f>
        <v>0</v>
      </c>
      <c r="E916" s="676">
        <f t="shared" ref="E916:G916" si="148">G725</f>
        <v>0</v>
      </c>
      <c r="F916" s="676">
        <f t="shared" si="148"/>
        <v>0.5</v>
      </c>
      <c r="G916" s="676">
        <f t="shared" si="148"/>
        <v>0</v>
      </c>
      <c r="H916" s="676"/>
      <c r="I916" s="676"/>
      <c r="J916" s="676"/>
      <c r="K916" s="667"/>
      <c r="L916" s="667"/>
      <c r="M916" s="667"/>
      <c r="N916" s="667"/>
      <c r="O916" s="667"/>
      <c r="P916" s="667"/>
      <c r="Q916" s="667"/>
      <c r="R916" s="667"/>
      <c r="S916" s="667"/>
      <c r="T916" s="667"/>
      <c r="U916" s="667"/>
      <c r="V916" s="667"/>
      <c r="W916" s="667"/>
      <c r="X916" s="667"/>
      <c r="Y916" s="667"/>
      <c r="Z916" s="669"/>
      <c r="AD916" s="668"/>
      <c r="AE916" s="667"/>
      <c r="AF916" s="667"/>
      <c r="AG916" s="667"/>
      <c r="AH916" s="667"/>
      <c r="AI916" s="669"/>
      <c r="AJ916" s="669"/>
      <c r="AK916" s="669"/>
      <c r="AL916" s="669"/>
      <c r="AM916" s="669"/>
      <c r="AN916" s="669"/>
      <c r="AO916" s="669"/>
      <c r="AP916" s="668"/>
      <c r="AQ916" s="667"/>
      <c r="AR916" s="667"/>
      <c r="AS916" s="667"/>
      <c r="AV916" s="730"/>
      <c r="AW916" s="669"/>
    </row>
    <row r="917" spans="1:49" s="670" customFormat="1" x14ac:dyDescent="0.3">
      <c r="A917" s="667" t="str">
        <f>A901</f>
        <v>Michelle (138)</v>
      </c>
      <c r="B917" s="667"/>
      <c r="C917" s="670" t="s">
        <v>141</v>
      </c>
      <c r="D917" s="667">
        <f>V724</f>
        <v>1</v>
      </c>
      <c r="E917" s="667">
        <f t="shared" ref="E917:G917" si="149">W724</f>
        <v>3</v>
      </c>
      <c r="F917" s="667">
        <f t="shared" si="149"/>
        <v>5</v>
      </c>
      <c r="G917" s="667">
        <f t="shared" si="149"/>
        <v>1</v>
      </c>
      <c r="H917" s="667" t="str">
        <f>D917 &amp; "|" &amp; E917 &amp; "|" &amp; F917 &amp; "|" &amp; G917</f>
        <v>1|3|5|1</v>
      </c>
      <c r="I917" s="667"/>
      <c r="J917" s="667"/>
      <c r="K917" s="667"/>
      <c r="L917" s="667"/>
      <c r="M917" s="667"/>
      <c r="N917" s="667"/>
      <c r="O917" s="667"/>
      <c r="P917" s="667"/>
      <c r="Q917" s="667"/>
      <c r="R917" s="667"/>
      <c r="S917" s="667"/>
      <c r="T917" s="667"/>
      <c r="U917" s="667"/>
      <c r="V917" s="667"/>
      <c r="W917" s="667"/>
      <c r="X917" s="667"/>
      <c r="Y917" s="667"/>
      <c r="Z917" s="669"/>
      <c r="AD917" s="668"/>
      <c r="AE917" s="667"/>
      <c r="AF917" s="667"/>
      <c r="AG917" s="667"/>
      <c r="AH917" s="667"/>
      <c r="AI917" s="669"/>
      <c r="AJ917" s="669"/>
      <c r="AK917" s="669"/>
      <c r="AL917" s="669"/>
      <c r="AM917" s="669"/>
      <c r="AN917" s="669"/>
      <c r="AO917" s="669"/>
      <c r="AP917" s="668"/>
      <c r="AQ917" s="667"/>
      <c r="AR917" s="667"/>
      <c r="AS917" s="667"/>
      <c r="AV917" s="730"/>
      <c r="AW917" s="669"/>
    </row>
    <row r="918" spans="1:49" s="670" customFormat="1" x14ac:dyDescent="0.3">
      <c r="A918" s="672"/>
      <c r="B918" s="667"/>
      <c r="C918" s="670" t="s">
        <v>142</v>
      </c>
      <c r="D918" s="667">
        <f>V725</f>
        <v>8</v>
      </c>
      <c r="E918" s="667">
        <f t="shared" ref="E918:G918" si="150">W725</f>
        <v>11</v>
      </c>
      <c r="F918" s="667">
        <f t="shared" si="150"/>
        <v>2.5</v>
      </c>
      <c r="G918" s="667">
        <f t="shared" si="150"/>
        <v>8</v>
      </c>
      <c r="H918" s="667"/>
      <c r="I918" s="667"/>
      <c r="J918" s="667"/>
      <c r="K918" s="667"/>
      <c r="L918" s="667"/>
      <c r="M918" s="667"/>
      <c r="N918" s="667"/>
      <c r="O918" s="667"/>
      <c r="P918" s="667"/>
      <c r="Q918" s="667"/>
      <c r="R918" s="667"/>
      <c r="S918" s="667"/>
      <c r="T918" s="667"/>
      <c r="U918" s="667"/>
      <c r="V918" s="667"/>
      <c r="W918" s="667"/>
      <c r="X918" s="667"/>
      <c r="Y918" s="667"/>
      <c r="Z918" s="669"/>
      <c r="AD918" s="668"/>
      <c r="AE918" s="667"/>
      <c r="AF918" s="667"/>
      <c r="AG918" s="667"/>
      <c r="AH918" s="667"/>
      <c r="AI918" s="669"/>
      <c r="AJ918" s="669"/>
      <c r="AK918" s="669"/>
      <c r="AL918" s="669"/>
      <c r="AM918" s="669"/>
      <c r="AN918" s="669"/>
      <c r="AO918" s="669"/>
      <c r="AP918" s="668"/>
      <c r="AQ918" s="667"/>
      <c r="AR918" s="667"/>
      <c r="AS918" s="667"/>
      <c r="AV918" s="730"/>
      <c r="AW918" s="669"/>
    </row>
    <row r="919" spans="1:49" s="670" customFormat="1" x14ac:dyDescent="0.3">
      <c r="A919" s="676" t="str">
        <f>A903</f>
        <v>Ryan (124)</v>
      </c>
      <c r="B919" s="676"/>
      <c r="C919" s="677" t="s">
        <v>141</v>
      </c>
      <c r="D919" s="676">
        <f>B724</f>
        <v>1</v>
      </c>
      <c r="E919" s="676">
        <f t="shared" ref="E919:G919" si="151">C724</f>
        <v>2</v>
      </c>
      <c r="F919" s="676">
        <f t="shared" si="151"/>
        <v>0</v>
      </c>
      <c r="G919" s="676">
        <f t="shared" si="151"/>
        <v>2</v>
      </c>
      <c r="H919" s="676" t="str">
        <f>D919 &amp; "|" &amp; E919 &amp; "|" &amp; F919 &amp; "|" &amp; G919</f>
        <v>1|2|0|2</v>
      </c>
      <c r="I919" s="676"/>
      <c r="J919" s="676"/>
      <c r="K919" s="667"/>
      <c r="L919" s="667"/>
      <c r="M919" s="667"/>
      <c r="N919" s="667"/>
      <c r="O919" s="667"/>
      <c r="P919" s="667"/>
      <c r="Q919" s="667"/>
      <c r="R919" s="667"/>
      <c r="S919" s="667"/>
      <c r="T919" s="667"/>
      <c r="U919" s="667"/>
      <c r="V919" s="667"/>
      <c r="W919" s="667"/>
      <c r="X919" s="667"/>
      <c r="Y919" s="667"/>
      <c r="Z919" s="669"/>
      <c r="AD919" s="668"/>
      <c r="AE919" s="667"/>
      <c r="AF919" s="667"/>
      <c r="AG919" s="667"/>
      <c r="AH919" s="667"/>
      <c r="AI919" s="669"/>
      <c r="AJ919" s="669"/>
      <c r="AK919" s="669"/>
      <c r="AL919" s="669"/>
      <c r="AM919" s="669"/>
      <c r="AN919" s="669"/>
      <c r="AO919" s="669"/>
      <c r="AP919" s="668"/>
      <c r="AQ919" s="667"/>
      <c r="AR919" s="667"/>
      <c r="AS919" s="667"/>
      <c r="AV919" s="730"/>
      <c r="AW919" s="669"/>
    </row>
    <row r="920" spans="1:49" s="670" customFormat="1" x14ac:dyDescent="0.3">
      <c r="A920" s="677"/>
      <c r="B920" s="676"/>
      <c r="C920" s="677" t="s">
        <v>142</v>
      </c>
      <c r="D920" s="676">
        <f>B725</f>
        <v>8</v>
      </c>
      <c r="E920" s="676">
        <f t="shared" ref="E920:G920" si="152">C725</f>
        <v>11.5</v>
      </c>
      <c r="F920" s="676">
        <f t="shared" si="152"/>
        <v>0</v>
      </c>
      <c r="G920" s="676">
        <f t="shared" si="152"/>
        <v>16</v>
      </c>
      <c r="H920" s="676"/>
      <c r="I920" s="676"/>
      <c r="J920" s="676"/>
      <c r="K920" s="667"/>
      <c r="L920" s="667"/>
      <c r="M920" s="667"/>
      <c r="N920" s="667"/>
      <c r="O920" s="667"/>
      <c r="P920" s="667"/>
      <c r="Q920" s="667"/>
      <c r="R920" s="667"/>
      <c r="S920" s="667"/>
      <c r="T920" s="667"/>
      <c r="U920" s="667"/>
      <c r="V920" s="667"/>
      <c r="W920" s="667"/>
      <c r="X920" s="667"/>
      <c r="Y920" s="667"/>
      <c r="Z920" s="669"/>
      <c r="AD920" s="668"/>
      <c r="AE920" s="667"/>
      <c r="AF920" s="667"/>
      <c r="AG920" s="667"/>
      <c r="AH920" s="667"/>
      <c r="AI920" s="669"/>
      <c r="AJ920" s="669"/>
      <c r="AK920" s="669"/>
      <c r="AL920" s="669"/>
      <c r="AM920" s="669"/>
      <c r="AN920" s="669"/>
      <c r="AO920" s="669"/>
      <c r="AP920" s="668"/>
      <c r="AQ920" s="667"/>
      <c r="AR920" s="667"/>
      <c r="AS920" s="667"/>
      <c r="AV920" s="730"/>
      <c r="AW920" s="669"/>
    </row>
    <row r="921" spans="1:49" s="670" customFormat="1" x14ac:dyDescent="0.3">
      <c r="A921" s="964" t="str">
        <f>A905</f>
        <v>Jeredt (145)</v>
      </c>
      <c r="B921" s="965"/>
      <c r="C921" s="966" t="s">
        <v>141</v>
      </c>
      <c r="D921" s="965">
        <f>Z724</f>
        <v>0</v>
      </c>
      <c r="E921" s="965">
        <f t="shared" ref="E921:G921" si="153">AA724</f>
        <v>0</v>
      </c>
      <c r="F921" s="965">
        <f t="shared" si="153"/>
        <v>0</v>
      </c>
      <c r="G921" s="965">
        <f t="shared" si="153"/>
        <v>0</v>
      </c>
      <c r="H921" s="965" t="str">
        <f>D921 &amp; "|" &amp; E921 &amp; "|" &amp; F921 &amp; "|" &amp; G921</f>
        <v>0|0|0|0</v>
      </c>
      <c r="I921" s="965"/>
      <c r="J921" s="965"/>
      <c r="K921" s="667"/>
      <c r="L921" s="667"/>
      <c r="M921" s="667"/>
      <c r="N921" s="667"/>
      <c r="O921" s="667"/>
      <c r="P921" s="667"/>
      <c r="Q921" s="667"/>
      <c r="R921" s="667"/>
      <c r="S921" s="667"/>
      <c r="T921" s="667"/>
      <c r="U921" s="667"/>
      <c r="V921" s="667"/>
      <c r="W921" s="667"/>
      <c r="X921" s="667"/>
      <c r="Y921" s="667"/>
      <c r="Z921" s="669"/>
      <c r="AD921" s="668"/>
      <c r="AE921" s="667"/>
      <c r="AF921" s="667"/>
      <c r="AG921" s="667"/>
      <c r="AH921" s="667"/>
      <c r="AI921" s="669"/>
      <c r="AJ921" s="669"/>
      <c r="AK921" s="669"/>
      <c r="AL921" s="669"/>
      <c r="AM921" s="669"/>
      <c r="AN921" s="669"/>
      <c r="AO921" s="669"/>
      <c r="AP921" s="668"/>
      <c r="AQ921" s="667"/>
      <c r="AR921" s="667"/>
      <c r="AS921" s="667"/>
      <c r="AV921" s="730"/>
      <c r="AW921" s="669"/>
    </row>
    <row r="922" spans="1:49" s="445" customFormat="1" ht="13.5" thickBot="1" x14ac:dyDescent="0.35">
      <c r="A922" s="879"/>
      <c r="B922" s="967"/>
      <c r="C922" s="879" t="s">
        <v>142</v>
      </c>
      <c r="D922" s="967">
        <f>Z725</f>
        <v>0</v>
      </c>
      <c r="E922" s="967">
        <f t="shared" ref="E922:G922" si="154">AA725</f>
        <v>0</v>
      </c>
      <c r="F922" s="967">
        <f t="shared" si="154"/>
        <v>0</v>
      </c>
      <c r="G922" s="967">
        <f t="shared" si="154"/>
        <v>0</v>
      </c>
      <c r="H922" s="967"/>
      <c r="I922" s="967"/>
      <c r="J922" s="967"/>
      <c r="K922" s="459"/>
      <c r="L922" s="459"/>
      <c r="M922" s="459"/>
      <c r="N922" s="459"/>
      <c r="O922" s="459"/>
      <c r="P922" s="459"/>
      <c r="Q922" s="459"/>
      <c r="R922" s="459"/>
      <c r="S922" s="459"/>
      <c r="T922" s="459"/>
      <c r="U922" s="459"/>
      <c r="V922" s="459"/>
      <c r="W922" s="459"/>
      <c r="X922" s="459"/>
      <c r="Y922" s="459"/>
      <c r="Z922" s="410"/>
      <c r="AD922" s="373"/>
      <c r="AE922" s="459"/>
      <c r="AF922" s="459"/>
      <c r="AG922" s="459"/>
      <c r="AH922" s="459"/>
      <c r="AI922" s="410"/>
      <c r="AJ922" s="410"/>
      <c r="AK922" s="410"/>
      <c r="AL922" s="410"/>
      <c r="AM922" s="410"/>
      <c r="AN922" s="410"/>
      <c r="AO922" s="410"/>
      <c r="AP922" s="373"/>
      <c r="AQ922" s="459"/>
      <c r="AR922" s="459"/>
      <c r="AS922" s="459"/>
      <c r="AV922" s="723"/>
      <c r="AW922" s="410"/>
    </row>
    <row r="923" spans="1:49" s="670" customFormat="1" x14ac:dyDescent="0.3">
      <c r="A923" s="665" t="str">
        <f>A891</f>
        <v>Lindsey (147)</v>
      </c>
      <c r="B923" s="665"/>
      <c r="C923" s="666" t="s">
        <v>145</v>
      </c>
      <c r="D923" s="665">
        <f>COUNT(J$679:J$701)</f>
        <v>0</v>
      </c>
      <c r="E923" s="665">
        <f t="shared" ref="E923:G923" si="155">COUNT(K$679:K$701)</f>
        <v>0</v>
      </c>
      <c r="F923" s="665">
        <f t="shared" si="155"/>
        <v>0</v>
      </c>
      <c r="G923" s="665">
        <f t="shared" si="155"/>
        <v>0</v>
      </c>
      <c r="H923" s="665" t="str">
        <f>D923 &amp; "|" &amp; E923 &amp; "|" &amp; F923 &amp; "|" &amp; G923</f>
        <v>0|0|0|0</v>
      </c>
      <c r="I923" s="665"/>
      <c r="J923" s="665"/>
      <c r="K923" s="667"/>
      <c r="L923" s="667"/>
      <c r="M923" s="667"/>
      <c r="N923" s="667"/>
      <c r="O923" s="667"/>
      <c r="P923" s="667"/>
      <c r="Q923" s="667"/>
      <c r="R923" s="667"/>
      <c r="S923" s="667"/>
      <c r="T923" s="667"/>
      <c r="U923" s="667"/>
      <c r="V923" s="667"/>
      <c r="W923" s="667"/>
      <c r="X923" s="667"/>
      <c r="Y923" s="667"/>
      <c r="Z923" s="669"/>
      <c r="AD923" s="668"/>
      <c r="AE923" s="667"/>
      <c r="AF923" s="667"/>
      <c r="AG923" s="667"/>
      <c r="AH923" s="667"/>
      <c r="AI923" s="669"/>
      <c r="AJ923" s="669"/>
      <c r="AK923" s="669"/>
      <c r="AL923" s="669"/>
      <c r="AM923" s="669"/>
      <c r="AN923" s="669"/>
      <c r="AO923" s="669"/>
      <c r="AP923" s="668"/>
      <c r="AQ923" s="667"/>
      <c r="AR923" s="667"/>
      <c r="AS923" s="667"/>
      <c r="AV923" s="730"/>
      <c r="AW923" s="669"/>
    </row>
    <row r="924" spans="1:49" s="670" customFormat="1" x14ac:dyDescent="0.3">
      <c r="A924" s="671"/>
      <c r="B924" s="665"/>
      <c r="C924" s="666" t="s">
        <v>146</v>
      </c>
      <c r="D924" s="665">
        <f>SUM(J$679:J$701)</f>
        <v>0</v>
      </c>
      <c r="E924" s="665">
        <f t="shared" ref="E924:G924" si="156">SUM(K$679:K$701)</f>
        <v>0</v>
      </c>
      <c r="F924" s="665">
        <f t="shared" si="156"/>
        <v>0</v>
      </c>
      <c r="G924" s="665">
        <f t="shared" si="156"/>
        <v>0</v>
      </c>
      <c r="H924" s="665"/>
      <c r="I924" s="665"/>
      <c r="J924" s="665"/>
      <c r="K924" s="667"/>
      <c r="L924" s="667"/>
      <c r="M924" s="667"/>
      <c r="N924" s="667"/>
      <c r="O924" s="667"/>
      <c r="P924" s="667"/>
      <c r="Q924" s="667"/>
      <c r="R924" s="667"/>
      <c r="S924" s="667"/>
      <c r="T924" s="667"/>
      <c r="U924" s="667"/>
      <c r="V924" s="667"/>
      <c r="W924" s="667"/>
      <c r="X924" s="667"/>
      <c r="Y924" s="667"/>
      <c r="Z924" s="669"/>
      <c r="AD924" s="668"/>
      <c r="AE924" s="667"/>
      <c r="AF924" s="667"/>
      <c r="AG924" s="667"/>
      <c r="AH924" s="667"/>
      <c r="AI924" s="669"/>
      <c r="AJ924" s="669"/>
      <c r="AK924" s="669"/>
      <c r="AL924" s="669"/>
      <c r="AM924" s="669"/>
      <c r="AN924" s="669"/>
      <c r="AO924" s="669"/>
      <c r="AP924" s="668"/>
      <c r="AQ924" s="667"/>
      <c r="AR924" s="667"/>
      <c r="AS924" s="667"/>
      <c r="AV924" s="730"/>
      <c r="AW924" s="669"/>
    </row>
    <row r="925" spans="1:49" s="670" customFormat="1" x14ac:dyDescent="0.3">
      <c r="A925" s="667" t="str">
        <f>A893</f>
        <v>Barb</v>
      </c>
      <c r="B925" s="667"/>
      <c r="C925" s="670" t="s">
        <v>145</v>
      </c>
      <c r="D925" s="667">
        <f>COUNT(AP$679:AP$701)</f>
        <v>0</v>
      </c>
      <c r="E925" s="667">
        <f t="shared" ref="E925:G925" si="157">COUNT(AQ$679:AQ$701)</f>
        <v>0</v>
      </c>
      <c r="F925" s="667">
        <f t="shared" si="157"/>
        <v>0</v>
      </c>
      <c r="G925" s="667">
        <f t="shared" si="157"/>
        <v>0</v>
      </c>
      <c r="H925" s="667" t="str">
        <f>D925 &amp; "|" &amp; E925 &amp; "|" &amp; F925 &amp; "|" &amp; G925</f>
        <v>0|0|0|0</v>
      </c>
      <c r="I925" s="667"/>
      <c r="J925" s="667"/>
      <c r="K925" s="667"/>
      <c r="L925" s="667"/>
      <c r="M925" s="667"/>
      <c r="N925" s="667"/>
      <c r="O925" s="667"/>
      <c r="P925" s="667"/>
      <c r="Q925" s="667"/>
      <c r="R925" s="667"/>
      <c r="S925" s="667"/>
      <c r="T925" s="667"/>
      <c r="U925" s="667"/>
      <c r="V925" s="667"/>
      <c r="W925" s="667"/>
      <c r="X925" s="667"/>
      <c r="Y925" s="667"/>
      <c r="Z925" s="669"/>
      <c r="AD925" s="668"/>
      <c r="AE925" s="667"/>
      <c r="AF925" s="667"/>
      <c r="AG925" s="667"/>
      <c r="AH925" s="667"/>
      <c r="AI925" s="669"/>
      <c r="AJ925" s="669"/>
      <c r="AK925" s="669"/>
      <c r="AL925" s="669"/>
      <c r="AM925" s="669"/>
      <c r="AN925" s="669"/>
      <c r="AO925" s="669"/>
      <c r="AP925" s="668"/>
      <c r="AQ925" s="667"/>
      <c r="AR925" s="667"/>
      <c r="AS925" s="667"/>
      <c r="AV925" s="730"/>
      <c r="AW925" s="669"/>
    </row>
    <row r="926" spans="1:49" s="670" customFormat="1" x14ac:dyDescent="0.3">
      <c r="A926" s="672"/>
      <c r="B926" s="667"/>
      <c r="C926" s="670" t="s">
        <v>146</v>
      </c>
      <c r="D926" s="667">
        <f>SUM(AP$679:AP$701)</f>
        <v>0</v>
      </c>
      <c r="E926" s="667">
        <f t="shared" ref="E926:G926" si="158">SUM(AQ$679:AQ$701)</f>
        <v>0</v>
      </c>
      <c r="F926" s="667">
        <f t="shared" si="158"/>
        <v>0</v>
      </c>
      <c r="G926" s="667">
        <f t="shared" si="158"/>
        <v>0</v>
      </c>
      <c r="H926" s="667"/>
      <c r="I926" s="667"/>
      <c r="J926" s="667"/>
      <c r="K926" s="667"/>
      <c r="L926" s="667"/>
      <c r="M926" s="667"/>
      <c r="N926" s="667"/>
      <c r="O926" s="667"/>
      <c r="P926" s="667"/>
      <c r="Q926" s="667"/>
      <c r="R926" s="667"/>
      <c r="S926" s="667"/>
      <c r="T926" s="667"/>
      <c r="U926" s="667"/>
      <c r="V926" s="667"/>
      <c r="W926" s="667"/>
      <c r="X926" s="667"/>
      <c r="Y926" s="667"/>
      <c r="Z926" s="669"/>
      <c r="AD926" s="668"/>
      <c r="AE926" s="667"/>
      <c r="AF926" s="667"/>
      <c r="AG926" s="667"/>
      <c r="AH926" s="667"/>
      <c r="AI926" s="669"/>
      <c r="AJ926" s="669"/>
      <c r="AK926" s="669"/>
      <c r="AL926" s="669"/>
      <c r="AM926" s="669"/>
      <c r="AN926" s="669"/>
      <c r="AO926" s="669"/>
      <c r="AP926" s="668"/>
      <c r="AQ926" s="667"/>
      <c r="AR926" s="667"/>
      <c r="AS926" s="667"/>
      <c r="AV926" s="730"/>
      <c r="AW926" s="669"/>
    </row>
    <row r="927" spans="1:49" s="670" customFormat="1" ht="12.75" customHeight="1" x14ac:dyDescent="0.3">
      <c r="A927" s="665" t="str">
        <f>R1</f>
        <v>Maggie (149)</v>
      </c>
      <c r="B927" s="665"/>
      <c r="C927" s="666" t="s">
        <v>145</v>
      </c>
      <c r="D927" s="665">
        <f>COUNT(R$679:R$701)</f>
        <v>0</v>
      </c>
      <c r="E927" s="665">
        <f t="shared" ref="E927:G927" si="159">COUNT(S$679:S$701)</f>
        <v>0</v>
      </c>
      <c r="F927" s="665">
        <f t="shared" si="159"/>
        <v>0</v>
      </c>
      <c r="G927" s="665">
        <f t="shared" si="159"/>
        <v>0</v>
      </c>
      <c r="H927" s="665" t="str">
        <f>D927 &amp; "|" &amp; E927 &amp; "|" &amp; F927 &amp; "|" &amp; G927</f>
        <v>0|0|0|0</v>
      </c>
      <c r="I927" s="665"/>
      <c r="J927" s="665"/>
      <c r="K927" s="667"/>
      <c r="L927" s="667"/>
      <c r="M927" s="667"/>
      <c r="N927" s="667"/>
      <c r="O927" s="667"/>
      <c r="P927" s="667"/>
      <c r="Q927" s="667"/>
      <c r="R927" s="667"/>
      <c r="S927" s="667"/>
      <c r="T927" s="667"/>
      <c r="U927" s="667"/>
      <c r="V927" s="667"/>
      <c r="W927" s="667"/>
      <c r="X927" s="667"/>
      <c r="Y927" s="667"/>
      <c r="Z927" s="669"/>
      <c r="AD927" s="668"/>
      <c r="AE927" s="667"/>
      <c r="AF927" s="667"/>
      <c r="AG927" s="667"/>
      <c r="AH927" s="667"/>
      <c r="AI927" s="669"/>
      <c r="AJ927" s="669"/>
      <c r="AK927" s="669"/>
      <c r="AL927" s="669"/>
      <c r="AM927" s="669"/>
      <c r="AN927" s="669"/>
      <c r="AO927" s="669"/>
      <c r="AP927" s="668"/>
      <c r="AQ927" s="667"/>
      <c r="AR927" s="667"/>
      <c r="AS927" s="667"/>
      <c r="AV927" s="730"/>
      <c r="AW927" s="669"/>
    </row>
    <row r="928" spans="1:49" s="670" customFormat="1" ht="12.75" customHeight="1" x14ac:dyDescent="0.3">
      <c r="A928" s="671"/>
      <c r="B928" s="665"/>
      <c r="C928" s="666" t="s">
        <v>146</v>
      </c>
      <c r="D928" s="665">
        <f>SUM(R$679:R$701)</f>
        <v>0</v>
      </c>
      <c r="E928" s="665">
        <f t="shared" ref="E928:G928" si="160">SUM(S$679:S$701)</f>
        <v>0</v>
      </c>
      <c r="F928" s="665">
        <f t="shared" si="160"/>
        <v>0</v>
      </c>
      <c r="G928" s="665">
        <f t="shared" si="160"/>
        <v>0</v>
      </c>
      <c r="H928" s="665"/>
      <c r="I928" s="665"/>
      <c r="J928" s="665"/>
      <c r="K928" s="667"/>
      <c r="L928" s="667"/>
      <c r="M928" s="667"/>
      <c r="N928" s="667"/>
      <c r="O928" s="667"/>
      <c r="P928" s="667"/>
      <c r="Q928" s="667"/>
      <c r="R928" s="667"/>
      <c r="S928" s="667"/>
      <c r="T928" s="667"/>
      <c r="U928" s="667"/>
      <c r="V928" s="667"/>
      <c r="W928" s="667"/>
      <c r="X928" s="667"/>
      <c r="Y928" s="667"/>
      <c r="Z928" s="669"/>
      <c r="AD928" s="668"/>
      <c r="AE928" s="667"/>
      <c r="AF928" s="667"/>
      <c r="AG928" s="667"/>
      <c r="AH928" s="667"/>
      <c r="AI928" s="669"/>
      <c r="AJ928" s="669"/>
      <c r="AK928" s="669"/>
      <c r="AL928" s="669"/>
      <c r="AM928" s="669"/>
      <c r="AN928" s="669"/>
      <c r="AO928" s="669"/>
      <c r="AP928" s="668"/>
      <c r="AQ928" s="667"/>
      <c r="AR928" s="667"/>
      <c r="AS928" s="667"/>
      <c r="AV928" s="730"/>
      <c r="AW928" s="669"/>
    </row>
    <row r="929" spans="1:49" s="670" customFormat="1" ht="12.75" customHeight="1" x14ac:dyDescent="0.3">
      <c r="A929" s="673" t="str">
        <f>A897</f>
        <v>Lucas (148)</v>
      </c>
      <c r="B929" s="673"/>
      <c r="C929" s="674" t="s">
        <v>145</v>
      </c>
      <c r="D929" s="673">
        <f>COUNT(N$679:N$701)</f>
        <v>0</v>
      </c>
      <c r="E929" s="673">
        <f t="shared" ref="E929:G929" si="161">COUNT(O$679:O$701)</f>
        <v>0</v>
      </c>
      <c r="F929" s="673">
        <f t="shared" si="161"/>
        <v>0</v>
      </c>
      <c r="G929" s="673">
        <f t="shared" si="161"/>
        <v>5</v>
      </c>
      <c r="H929" s="673" t="str">
        <f>D929 &amp; "|" &amp; E929 &amp; "|" &amp; F929 &amp; "|" &amp; G929</f>
        <v>0|0|0|5</v>
      </c>
      <c r="I929" s="673"/>
      <c r="J929" s="673"/>
      <c r="K929" s="667"/>
      <c r="L929" s="667"/>
      <c r="M929" s="667"/>
      <c r="N929" s="667"/>
      <c r="O929" s="667"/>
      <c r="P929" s="667"/>
      <c r="Q929" s="667"/>
      <c r="R929" s="667"/>
      <c r="S929" s="667"/>
      <c r="T929" s="667"/>
      <c r="U929" s="667"/>
      <c r="V929" s="667"/>
      <c r="W929" s="667"/>
      <c r="X929" s="667"/>
      <c r="Y929" s="667"/>
      <c r="Z929" s="669"/>
      <c r="AD929" s="668"/>
      <c r="AE929" s="667"/>
      <c r="AF929" s="667"/>
      <c r="AG929" s="667"/>
      <c r="AH929" s="667"/>
      <c r="AI929" s="669"/>
      <c r="AJ929" s="669"/>
      <c r="AK929" s="669"/>
      <c r="AL929" s="669"/>
      <c r="AM929" s="669"/>
      <c r="AN929" s="669"/>
      <c r="AO929" s="669"/>
      <c r="AP929" s="668"/>
      <c r="AQ929" s="667"/>
      <c r="AR929" s="667"/>
      <c r="AS929" s="667"/>
      <c r="AV929" s="730"/>
      <c r="AW929" s="669"/>
    </row>
    <row r="930" spans="1:49" s="670" customFormat="1" ht="12.75" customHeight="1" x14ac:dyDescent="0.3">
      <c r="A930" s="675"/>
      <c r="B930" s="673"/>
      <c r="C930" s="674" t="s">
        <v>146</v>
      </c>
      <c r="D930" s="673">
        <f>SUM(N$679:N$701)</f>
        <v>0</v>
      </c>
      <c r="E930" s="673">
        <f t="shared" ref="E930:G930" si="162">SUM(O$679:O$701)</f>
        <v>0</v>
      </c>
      <c r="F930" s="673">
        <f t="shared" si="162"/>
        <v>0</v>
      </c>
      <c r="G930" s="673">
        <f t="shared" si="162"/>
        <v>40</v>
      </c>
      <c r="H930" s="673"/>
      <c r="I930" s="673"/>
      <c r="J930" s="673"/>
      <c r="K930" s="667"/>
      <c r="L930" s="667"/>
      <c r="M930" s="667"/>
      <c r="N930" s="667"/>
      <c r="O930" s="667"/>
      <c r="P930" s="667"/>
      <c r="Q930" s="667"/>
      <c r="R930" s="667"/>
      <c r="S930" s="667"/>
      <c r="T930" s="667"/>
      <c r="U930" s="667"/>
      <c r="V930" s="667"/>
      <c r="W930" s="667"/>
      <c r="X930" s="667"/>
      <c r="Y930" s="667"/>
      <c r="Z930" s="669"/>
      <c r="AD930" s="668"/>
      <c r="AE930" s="667"/>
      <c r="AF930" s="667"/>
      <c r="AG930" s="667"/>
      <c r="AH930" s="667"/>
      <c r="AI930" s="669"/>
      <c r="AJ930" s="669"/>
      <c r="AK930" s="669"/>
      <c r="AL930" s="669"/>
      <c r="AM930" s="669"/>
      <c r="AN930" s="669"/>
      <c r="AO930" s="669"/>
      <c r="AP930" s="668"/>
      <c r="AQ930" s="667"/>
      <c r="AR930" s="667"/>
      <c r="AS930" s="667"/>
      <c r="AV930" s="730"/>
      <c r="AW930" s="669"/>
    </row>
    <row r="931" spans="1:49" s="670" customFormat="1" x14ac:dyDescent="0.3">
      <c r="A931" s="665" t="str">
        <f>A899</f>
        <v>Jeremy (142)</v>
      </c>
      <c r="B931" s="665"/>
      <c r="C931" s="666" t="s">
        <v>145</v>
      </c>
      <c r="D931" s="665">
        <f>COUNT(F$679:F$701)</f>
        <v>0</v>
      </c>
      <c r="E931" s="665">
        <f t="shared" ref="E931:G931" si="163">COUNT(G$679:G$701)</f>
        <v>0</v>
      </c>
      <c r="F931" s="665">
        <f t="shared" si="163"/>
        <v>0</v>
      </c>
      <c r="G931" s="665">
        <f t="shared" si="163"/>
        <v>0</v>
      </c>
      <c r="H931" s="665" t="str">
        <f>D931 &amp; "|" &amp; E931 &amp; "|" &amp; F931 &amp; "|" &amp; G931</f>
        <v>0|0|0|0</v>
      </c>
      <c r="I931" s="665"/>
      <c r="J931" s="665"/>
      <c r="K931" s="667"/>
      <c r="L931" s="667"/>
      <c r="M931" s="667"/>
      <c r="N931" s="667"/>
      <c r="O931" s="667"/>
      <c r="P931" s="667"/>
      <c r="Q931" s="667"/>
      <c r="R931" s="667"/>
      <c r="S931" s="667"/>
      <c r="T931" s="667"/>
      <c r="U931" s="667"/>
      <c r="V931" s="667"/>
      <c r="W931" s="667"/>
      <c r="X931" s="667"/>
      <c r="Y931" s="667"/>
      <c r="Z931" s="669"/>
      <c r="AD931" s="668"/>
      <c r="AE931" s="667"/>
      <c r="AF931" s="667"/>
      <c r="AG931" s="667"/>
      <c r="AH931" s="667"/>
      <c r="AI931" s="669"/>
      <c r="AJ931" s="669"/>
      <c r="AK931" s="669"/>
      <c r="AL931" s="669"/>
      <c r="AM931" s="669"/>
      <c r="AN931" s="669"/>
      <c r="AO931" s="669"/>
      <c r="AP931" s="668"/>
      <c r="AQ931" s="667"/>
      <c r="AR931" s="667"/>
      <c r="AS931" s="667"/>
      <c r="AV931" s="730"/>
      <c r="AW931" s="669"/>
    </row>
    <row r="932" spans="1:49" s="670" customFormat="1" x14ac:dyDescent="0.3">
      <c r="A932" s="671"/>
      <c r="B932" s="665"/>
      <c r="C932" s="666" t="s">
        <v>146</v>
      </c>
      <c r="D932" s="665">
        <f>SUM(F$679:F$701)</f>
        <v>0</v>
      </c>
      <c r="E932" s="665">
        <f t="shared" ref="E932:G932" si="164">SUM(G$679:G$701)</f>
        <v>0</v>
      </c>
      <c r="F932" s="665">
        <f t="shared" si="164"/>
        <v>0</v>
      </c>
      <c r="G932" s="665">
        <f t="shared" si="164"/>
        <v>0</v>
      </c>
      <c r="H932" s="665"/>
      <c r="I932" s="665"/>
      <c r="J932" s="665"/>
      <c r="K932" s="667"/>
      <c r="L932" s="667"/>
      <c r="M932" s="667"/>
      <c r="N932" s="667"/>
      <c r="O932" s="667"/>
      <c r="P932" s="667"/>
      <c r="Q932" s="667"/>
      <c r="R932" s="667"/>
      <c r="S932" s="667"/>
      <c r="T932" s="667"/>
      <c r="U932" s="667"/>
      <c r="V932" s="667"/>
      <c r="W932" s="667"/>
      <c r="X932" s="667"/>
      <c r="Y932" s="667"/>
      <c r="Z932" s="669"/>
      <c r="AD932" s="668"/>
      <c r="AE932" s="667"/>
      <c r="AF932" s="667"/>
      <c r="AG932" s="667"/>
      <c r="AH932" s="667"/>
      <c r="AI932" s="669"/>
      <c r="AJ932" s="669"/>
      <c r="AK932" s="669"/>
      <c r="AL932" s="669"/>
      <c r="AM932" s="669"/>
      <c r="AN932" s="669"/>
      <c r="AO932" s="669"/>
      <c r="AP932" s="668"/>
      <c r="AQ932" s="667"/>
      <c r="AR932" s="667"/>
      <c r="AS932" s="667"/>
      <c r="AV932" s="730"/>
      <c r="AW932" s="669"/>
    </row>
    <row r="933" spans="1:49" s="670" customFormat="1" x14ac:dyDescent="0.3">
      <c r="A933" s="667" t="str">
        <f>A901</f>
        <v>Michelle (138)</v>
      </c>
      <c r="B933" s="667"/>
      <c r="C933" s="670" t="s">
        <v>145</v>
      </c>
      <c r="D933" s="667">
        <f>COUNT(V$679:V$701)</f>
        <v>0</v>
      </c>
      <c r="E933" s="667">
        <f t="shared" ref="E933:G933" si="165">COUNT(W$679:W$701)</f>
        <v>2</v>
      </c>
      <c r="F933" s="667">
        <f t="shared" si="165"/>
        <v>1</v>
      </c>
      <c r="G933" s="667">
        <f t="shared" si="165"/>
        <v>0</v>
      </c>
      <c r="H933" s="667" t="str">
        <f>D933 &amp; "|" &amp; E933 &amp; "|" &amp; F933 &amp; "|" &amp; G933</f>
        <v>0|2|1|0</v>
      </c>
      <c r="I933" s="667"/>
      <c r="J933" s="667"/>
      <c r="K933" s="667"/>
      <c r="L933" s="667"/>
      <c r="M933" s="667"/>
      <c r="N933" s="667"/>
      <c r="O933" s="667"/>
      <c r="P933" s="667"/>
      <c r="Q933" s="667"/>
      <c r="R933" s="667"/>
      <c r="S933" s="667"/>
      <c r="T933" s="667"/>
      <c r="U933" s="667"/>
      <c r="V933" s="667"/>
      <c r="W933" s="667"/>
      <c r="X933" s="667"/>
      <c r="Y933" s="667"/>
      <c r="Z933" s="669"/>
      <c r="AD933" s="668"/>
      <c r="AE933" s="667"/>
      <c r="AF933" s="667"/>
      <c r="AG933" s="667"/>
      <c r="AH933" s="667"/>
      <c r="AI933" s="669"/>
      <c r="AJ933" s="669"/>
      <c r="AK933" s="669"/>
      <c r="AL933" s="669"/>
      <c r="AM933" s="669"/>
      <c r="AN933" s="669"/>
      <c r="AO933" s="669"/>
      <c r="AP933" s="668"/>
      <c r="AQ933" s="667"/>
      <c r="AR933" s="667"/>
      <c r="AS933" s="667"/>
      <c r="AV933" s="730"/>
      <c r="AW933" s="669"/>
    </row>
    <row r="934" spans="1:49" s="670" customFormat="1" x14ac:dyDescent="0.3">
      <c r="A934" s="672"/>
      <c r="B934" s="667"/>
      <c r="C934" s="670" t="s">
        <v>146</v>
      </c>
      <c r="D934" s="667">
        <f>SUM(V$679:V$701)</f>
        <v>0</v>
      </c>
      <c r="E934" s="667">
        <f t="shared" ref="E934:G934" si="166">SUM(W$679:W$701)</f>
        <v>8</v>
      </c>
      <c r="F934" s="667">
        <f t="shared" si="166"/>
        <v>0.75</v>
      </c>
      <c r="G934" s="667">
        <f t="shared" si="166"/>
        <v>0</v>
      </c>
      <c r="H934" s="667"/>
      <c r="I934" s="667"/>
      <c r="J934" s="667"/>
      <c r="K934" s="667"/>
      <c r="L934" s="667"/>
      <c r="M934" s="667"/>
      <c r="N934" s="667"/>
      <c r="O934" s="667"/>
      <c r="P934" s="667"/>
      <c r="Q934" s="667"/>
      <c r="R934" s="667"/>
      <c r="S934" s="667"/>
      <c r="T934" s="667"/>
      <c r="U934" s="667"/>
      <c r="V934" s="667"/>
      <c r="W934" s="667"/>
      <c r="X934" s="667"/>
      <c r="Y934" s="667"/>
      <c r="Z934" s="669"/>
      <c r="AD934" s="668"/>
      <c r="AE934" s="667"/>
      <c r="AF934" s="667"/>
      <c r="AG934" s="667"/>
      <c r="AH934" s="667"/>
      <c r="AI934" s="669"/>
      <c r="AJ934" s="669"/>
      <c r="AK934" s="669"/>
      <c r="AL934" s="669"/>
      <c r="AM934" s="669"/>
      <c r="AN934" s="669"/>
      <c r="AO934" s="669"/>
      <c r="AP934" s="668"/>
      <c r="AQ934" s="667"/>
      <c r="AR934" s="667"/>
      <c r="AS934" s="667"/>
      <c r="AV934" s="730"/>
      <c r="AW934" s="669"/>
    </row>
    <row r="935" spans="1:49" s="670" customFormat="1" x14ac:dyDescent="0.3">
      <c r="A935" s="665" t="str">
        <f>A903</f>
        <v>Ryan (124)</v>
      </c>
      <c r="B935" s="665"/>
      <c r="C935" s="666" t="s">
        <v>145</v>
      </c>
      <c r="D935" s="665">
        <f>COUNT(B$679:B$701)</f>
        <v>1</v>
      </c>
      <c r="E935" s="665">
        <f t="shared" ref="E935:G935" si="167">COUNT(C$679:C$701)</f>
        <v>2</v>
      </c>
      <c r="F935" s="665">
        <f t="shared" si="167"/>
        <v>0</v>
      </c>
      <c r="G935" s="665">
        <f t="shared" si="167"/>
        <v>0</v>
      </c>
      <c r="H935" s="665" t="str">
        <f>D935 &amp; "|" &amp; E935 &amp; "|" &amp; F935 &amp; "|" &amp; G935</f>
        <v>1|2|0|0</v>
      </c>
      <c r="I935" s="665"/>
      <c r="J935" s="665"/>
      <c r="K935" s="667"/>
      <c r="L935" s="667"/>
      <c r="M935" s="667"/>
      <c r="N935" s="667"/>
      <c r="O935" s="667"/>
      <c r="P935" s="667"/>
      <c r="Q935" s="667"/>
      <c r="R935" s="667"/>
      <c r="S935" s="667"/>
      <c r="T935" s="667"/>
      <c r="U935" s="667"/>
      <c r="V935" s="667"/>
      <c r="W935" s="667"/>
      <c r="X935" s="667"/>
      <c r="Y935" s="667"/>
      <c r="Z935" s="669"/>
      <c r="AD935" s="668"/>
      <c r="AE935" s="667"/>
      <c r="AF935" s="667"/>
      <c r="AG935" s="667"/>
      <c r="AH935" s="667"/>
      <c r="AI935" s="669"/>
      <c r="AJ935" s="669"/>
      <c r="AK935" s="669"/>
      <c r="AL935" s="669"/>
      <c r="AM935" s="669"/>
      <c r="AN935" s="669"/>
      <c r="AO935" s="669"/>
      <c r="AP935" s="668"/>
      <c r="AQ935" s="667"/>
      <c r="AR935" s="667"/>
      <c r="AS935" s="667"/>
      <c r="AV935" s="730"/>
      <c r="AW935" s="669"/>
    </row>
    <row r="936" spans="1:49" s="670" customFormat="1" x14ac:dyDescent="0.3">
      <c r="A936" s="666"/>
      <c r="B936" s="665"/>
      <c r="C936" s="666" t="s">
        <v>146</v>
      </c>
      <c r="D936" s="665">
        <f>SUM(B$679:B$701)</f>
        <v>8</v>
      </c>
      <c r="E936" s="665">
        <f t="shared" ref="E936:G936" si="168">SUM(C$679:C$701)</f>
        <v>11.5</v>
      </c>
      <c r="F936" s="665">
        <f t="shared" si="168"/>
        <v>0</v>
      </c>
      <c r="G936" s="665">
        <f t="shared" si="168"/>
        <v>0</v>
      </c>
      <c r="H936" s="665"/>
      <c r="I936" s="665"/>
      <c r="J936" s="665"/>
      <c r="K936" s="667"/>
      <c r="L936" s="667"/>
      <c r="M936" s="667"/>
      <c r="N936" s="667"/>
      <c r="O936" s="667"/>
      <c r="P936" s="667"/>
      <c r="Q936" s="667"/>
      <c r="R936" s="667"/>
      <c r="S936" s="667"/>
      <c r="T936" s="667"/>
      <c r="U936" s="667"/>
      <c r="V936" s="667"/>
      <c r="W936" s="667"/>
      <c r="X936" s="667"/>
      <c r="Y936" s="667"/>
      <c r="Z936" s="669"/>
      <c r="AD936" s="668"/>
      <c r="AE936" s="667"/>
      <c r="AF936" s="667"/>
      <c r="AG936" s="667"/>
      <c r="AH936" s="667"/>
      <c r="AI936" s="669"/>
      <c r="AJ936" s="669"/>
      <c r="AK936" s="669"/>
      <c r="AL936" s="669"/>
      <c r="AM936" s="669"/>
      <c r="AN936" s="669"/>
      <c r="AO936" s="669"/>
      <c r="AP936" s="668"/>
      <c r="AQ936" s="667"/>
      <c r="AR936" s="667"/>
      <c r="AS936" s="667"/>
      <c r="AV936" s="730"/>
      <c r="AW936" s="669"/>
    </row>
    <row r="937" spans="1:49" s="445" customFormat="1" x14ac:dyDescent="0.3">
      <c r="A937" s="968" t="str">
        <f>A905</f>
        <v>Jeredt (145)</v>
      </c>
      <c r="B937" s="375"/>
      <c r="C937" s="95" t="s">
        <v>145</v>
      </c>
      <c r="D937" s="375">
        <f>COUNT(Z$679:Z$701)</f>
        <v>0</v>
      </c>
      <c r="E937" s="375">
        <f t="shared" ref="E937:G937" si="169">COUNT(AA$679:AA$701)</f>
        <v>0</v>
      </c>
      <c r="F937" s="375">
        <f t="shared" si="169"/>
        <v>0</v>
      </c>
      <c r="G937" s="375">
        <f t="shared" si="169"/>
        <v>0</v>
      </c>
      <c r="H937" s="375" t="str">
        <f>D937 &amp; "|" &amp; E937 &amp; "|" &amp; F937 &amp; "|" &amp; G937</f>
        <v>0|0|0|0</v>
      </c>
      <c r="I937" s="375"/>
      <c r="J937" s="375"/>
      <c r="K937" s="459"/>
      <c r="L937" s="459"/>
      <c r="M937" s="459"/>
      <c r="N937" s="459"/>
      <c r="O937" s="459"/>
      <c r="P937" s="459"/>
      <c r="Q937" s="459"/>
      <c r="R937" s="459"/>
      <c r="S937" s="459"/>
      <c r="T937" s="459"/>
      <c r="U937" s="459"/>
      <c r="V937" s="459"/>
      <c r="W937" s="459"/>
      <c r="X937" s="459"/>
      <c r="Y937" s="459"/>
      <c r="Z937" s="410"/>
      <c r="AD937" s="373"/>
      <c r="AE937" s="459"/>
      <c r="AF937" s="459"/>
      <c r="AG937" s="459"/>
      <c r="AH937" s="459"/>
      <c r="AI937" s="410"/>
      <c r="AJ937" s="410"/>
      <c r="AK937" s="410"/>
      <c r="AL937" s="410"/>
      <c r="AM937" s="410"/>
      <c r="AN937" s="410"/>
      <c r="AO937" s="410"/>
      <c r="AP937" s="373"/>
      <c r="AQ937" s="459"/>
      <c r="AR937" s="459"/>
      <c r="AS937" s="459"/>
      <c r="AV937" s="723"/>
      <c r="AW937" s="410"/>
    </row>
    <row r="938" spans="1:49" s="445" customFormat="1" ht="13.5" thickBot="1" x14ac:dyDescent="0.35">
      <c r="A938" s="879"/>
      <c r="B938" s="967"/>
      <c r="C938" s="879" t="s">
        <v>146</v>
      </c>
      <c r="D938" s="967">
        <f>SUM(Z$679:Z$701)</f>
        <v>0</v>
      </c>
      <c r="E938" s="967">
        <f t="shared" ref="E938:G938" si="170">SUM(AA$679:AA$701)</f>
        <v>0</v>
      </c>
      <c r="F938" s="967">
        <f t="shared" si="170"/>
        <v>0</v>
      </c>
      <c r="G938" s="967">
        <f t="shared" si="170"/>
        <v>0</v>
      </c>
      <c r="H938" s="967"/>
      <c r="I938" s="967"/>
      <c r="J938" s="967"/>
      <c r="K938" s="459"/>
      <c r="L938" s="459"/>
      <c r="M938" s="459"/>
      <c r="N938" s="459"/>
      <c r="O938" s="459"/>
      <c r="P938" s="459"/>
      <c r="Q938" s="459"/>
      <c r="R938" s="459"/>
      <c r="S938" s="459"/>
      <c r="T938" s="459"/>
      <c r="U938" s="459"/>
      <c r="V938" s="459"/>
      <c r="W938" s="459"/>
      <c r="X938" s="459"/>
      <c r="Y938" s="459"/>
      <c r="Z938" s="410"/>
      <c r="AD938" s="373"/>
      <c r="AE938" s="459"/>
      <c r="AF938" s="459"/>
      <c r="AG938" s="459"/>
      <c r="AH938" s="459"/>
      <c r="AI938" s="410"/>
      <c r="AJ938" s="410"/>
      <c r="AK938" s="410"/>
      <c r="AL938" s="410"/>
      <c r="AM938" s="410"/>
      <c r="AN938" s="410"/>
      <c r="AO938" s="410"/>
      <c r="AP938" s="373"/>
      <c r="AQ938" s="459"/>
      <c r="AR938" s="459"/>
      <c r="AS938" s="459"/>
      <c r="AV938" s="723"/>
      <c r="AW938" s="410"/>
    </row>
    <row r="939" spans="1:49" x14ac:dyDescent="0.3">
      <c r="A939" s="361" t="str">
        <f>A891</f>
        <v>Lindsey (147)</v>
      </c>
      <c r="B939" s="361"/>
      <c r="C939" s="362" t="s">
        <v>147</v>
      </c>
      <c r="D939" s="460">
        <f>COUNT(J$689:J$693)</f>
        <v>0</v>
      </c>
      <c r="E939" s="460">
        <f t="shared" ref="E939:H939" si="171">COUNT(K$689:K$693)</f>
        <v>0</v>
      </c>
      <c r="F939" s="460">
        <f t="shared" si="171"/>
        <v>0</v>
      </c>
      <c r="G939" s="460">
        <f t="shared" si="171"/>
        <v>0</v>
      </c>
      <c r="H939" s="460">
        <f t="shared" si="171"/>
        <v>0</v>
      </c>
      <c r="I939" s="361"/>
      <c r="J939" s="460"/>
      <c r="M939" s="228"/>
      <c r="U939" s="228"/>
      <c r="Y939" s="459"/>
      <c r="Z939" s="410"/>
      <c r="AD939" s="373"/>
      <c r="AH939" s="228"/>
      <c r="AP939" s="373"/>
    </row>
    <row r="940" spans="1:49" x14ac:dyDescent="0.3">
      <c r="A940" s="360"/>
      <c r="B940" s="361"/>
      <c r="C940" s="362" t="s">
        <v>148</v>
      </c>
      <c r="D940" s="460">
        <f>SUM(J$689:J$693)</f>
        <v>0</v>
      </c>
      <c r="E940" s="460">
        <f t="shared" ref="E940:H940" si="172">SUM(K$689:K$693)</f>
        <v>0</v>
      </c>
      <c r="F940" s="460">
        <f t="shared" si="172"/>
        <v>0</v>
      </c>
      <c r="G940" s="460">
        <f t="shared" si="172"/>
        <v>0</v>
      </c>
      <c r="H940" s="460">
        <f t="shared" si="172"/>
        <v>0</v>
      </c>
      <c r="I940" s="361"/>
      <c r="J940" s="460"/>
      <c r="M940" s="228"/>
      <c r="U940" s="228"/>
      <c r="Y940" s="459"/>
      <c r="Z940" s="410"/>
      <c r="AD940" s="373"/>
      <c r="AH940" s="228"/>
      <c r="AP940" s="373"/>
    </row>
    <row r="941" spans="1:49" ht="12.75" customHeight="1" x14ac:dyDescent="0.3">
      <c r="A941" s="421" t="str">
        <f>A895</f>
        <v>Maggie (149)</v>
      </c>
      <c r="B941" s="421"/>
      <c r="C941" s="79" t="s">
        <v>147</v>
      </c>
      <c r="D941" s="421">
        <f>COUNT(R$689:R$693)</f>
        <v>0</v>
      </c>
      <c r="E941" s="421">
        <f t="shared" ref="E941:H941" si="173">COUNT(S$689:S$693)</f>
        <v>0</v>
      </c>
      <c r="F941" s="421">
        <f t="shared" si="173"/>
        <v>0</v>
      </c>
      <c r="G941" s="421">
        <f t="shared" si="173"/>
        <v>0</v>
      </c>
      <c r="H941" s="421">
        <f t="shared" si="173"/>
        <v>0</v>
      </c>
      <c r="I941" s="421"/>
      <c r="J941" s="421"/>
      <c r="M941" s="228"/>
      <c r="U941" s="228"/>
      <c r="Y941" s="459"/>
      <c r="Z941" s="410"/>
      <c r="AD941" s="373"/>
      <c r="AH941" s="228"/>
      <c r="AP941" s="373"/>
    </row>
    <row r="942" spans="1:49" ht="12.75" customHeight="1" x14ac:dyDescent="0.3">
      <c r="A942" s="60"/>
      <c r="B942" s="421"/>
      <c r="C942" s="79" t="s">
        <v>148</v>
      </c>
      <c r="D942" s="421">
        <f>SUM(R$689:R$693)</f>
        <v>0</v>
      </c>
      <c r="E942" s="421">
        <f t="shared" ref="E942:H942" si="174">SUM(S$689:S$693)</f>
        <v>0</v>
      </c>
      <c r="F942" s="421">
        <f t="shared" si="174"/>
        <v>0</v>
      </c>
      <c r="G942" s="421">
        <f t="shared" si="174"/>
        <v>0</v>
      </c>
      <c r="H942" s="421">
        <f t="shared" si="174"/>
        <v>0</v>
      </c>
      <c r="I942" s="421"/>
      <c r="J942" s="421"/>
      <c r="M942" s="228"/>
      <c r="U942" s="228"/>
      <c r="Y942" s="459"/>
      <c r="Z942" s="410"/>
      <c r="AD942" s="373"/>
      <c r="AH942" s="228"/>
      <c r="AP942" s="373"/>
    </row>
    <row r="943" spans="1:49" ht="12.75" customHeight="1" x14ac:dyDescent="0.3">
      <c r="A943" s="460" t="str">
        <f>A897</f>
        <v>Lucas (148)</v>
      </c>
      <c r="B943" s="460"/>
      <c r="C943" s="362" t="s">
        <v>147</v>
      </c>
      <c r="D943" s="460">
        <f>COUNT(N$689:N$693)</f>
        <v>0</v>
      </c>
      <c r="E943" s="460">
        <f t="shared" ref="E943:H943" si="175">COUNT(O$689:O$693)</f>
        <v>0</v>
      </c>
      <c r="F943" s="460">
        <f t="shared" si="175"/>
        <v>0</v>
      </c>
      <c r="G943" s="460">
        <f t="shared" si="175"/>
        <v>3</v>
      </c>
      <c r="H943" s="460">
        <f t="shared" si="175"/>
        <v>0</v>
      </c>
      <c r="I943" s="460"/>
      <c r="J943" s="460"/>
      <c r="M943" s="228"/>
      <c r="U943" s="228"/>
      <c r="Y943" s="459"/>
      <c r="Z943" s="410"/>
      <c r="AD943" s="373"/>
      <c r="AH943" s="228"/>
      <c r="AP943" s="373"/>
    </row>
    <row r="944" spans="1:49" ht="12.75" customHeight="1" x14ac:dyDescent="0.3">
      <c r="A944" s="360"/>
      <c r="B944" s="460"/>
      <c r="C944" s="362" t="s">
        <v>148</v>
      </c>
      <c r="D944" s="460">
        <f>SUM(N$689:N$693)</f>
        <v>0</v>
      </c>
      <c r="E944" s="460">
        <f t="shared" ref="E944:H944" si="176">SUM(O$689:O$693)</f>
        <v>0</v>
      </c>
      <c r="F944" s="460">
        <f t="shared" si="176"/>
        <v>0</v>
      </c>
      <c r="G944" s="460">
        <f t="shared" si="176"/>
        <v>24</v>
      </c>
      <c r="H944" s="460">
        <f t="shared" si="176"/>
        <v>0</v>
      </c>
      <c r="I944" s="460"/>
      <c r="J944" s="460"/>
      <c r="M944" s="228"/>
      <c r="U944" s="228"/>
      <c r="Y944" s="459"/>
      <c r="Z944" s="410"/>
      <c r="AD944" s="373"/>
      <c r="AH944" s="228"/>
      <c r="AP944" s="373"/>
    </row>
    <row r="945" spans="1:42" x14ac:dyDescent="0.3">
      <c r="A945" s="421" t="str">
        <f>A899</f>
        <v>Jeremy (142)</v>
      </c>
      <c r="B945" s="421"/>
      <c r="C945" s="79" t="s">
        <v>147</v>
      </c>
      <c r="D945" s="421">
        <f>COUNT(F$689:F$693)</f>
        <v>0</v>
      </c>
      <c r="E945" s="421">
        <f t="shared" ref="E945:H945" si="177">COUNT(G$689:G$693)</f>
        <v>0</v>
      </c>
      <c r="F945" s="421">
        <f t="shared" si="177"/>
        <v>0</v>
      </c>
      <c r="G945" s="421">
        <f t="shared" si="177"/>
        <v>0</v>
      </c>
      <c r="H945" s="421">
        <f t="shared" si="177"/>
        <v>0</v>
      </c>
      <c r="I945" s="421"/>
      <c r="J945" s="421"/>
      <c r="M945" s="228"/>
      <c r="U945" s="228"/>
      <c r="Y945" s="459"/>
      <c r="Z945" s="410"/>
      <c r="AD945" s="373"/>
      <c r="AH945" s="228"/>
      <c r="AP945" s="373"/>
    </row>
    <row r="946" spans="1:42" x14ac:dyDescent="0.3">
      <c r="A946" s="60"/>
      <c r="B946" s="421"/>
      <c r="C946" s="79" t="s">
        <v>148</v>
      </c>
      <c r="D946" s="421">
        <f>SUM(F$689:F$693)</f>
        <v>0</v>
      </c>
      <c r="E946" s="421">
        <f t="shared" ref="E946:H946" si="178">SUM(G$689:G$693)</f>
        <v>0</v>
      </c>
      <c r="F946" s="421">
        <f t="shared" si="178"/>
        <v>0</v>
      </c>
      <c r="G946" s="421">
        <f t="shared" si="178"/>
        <v>0</v>
      </c>
      <c r="H946" s="421">
        <f t="shared" si="178"/>
        <v>0</v>
      </c>
      <c r="I946" s="421"/>
      <c r="J946" s="421"/>
      <c r="M946" s="228"/>
      <c r="U946" s="228"/>
      <c r="Y946" s="459"/>
      <c r="Z946" s="410"/>
      <c r="AD946" s="373"/>
      <c r="AH946" s="228"/>
      <c r="AP946" s="373"/>
    </row>
    <row r="947" spans="1:42" x14ac:dyDescent="0.3">
      <c r="A947" s="460" t="str">
        <f>A901</f>
        <v>Michelle (138)</v>
      </c>
      <c r="B947" s="460"/>
      <c r="C947" s="362" t="s">
        <v>147</v>
      </c>
      <c r="D947" s="460">
        <f>COUNT(V$689:V$693)</f>
        <v>0</v>
      </c>
      <c r="E947" s="460">
        <f t="shared" ref="E947:H947" si="179">COUNT(W$689:W$693)</f>
        <v>0</v>
      </c>
      <c r="F947" s="460">
        <f t="shared" si="179"/>
        <v>1</v>
      </c>
      <c r="G947" s="460">
        <f t="shared" si="179"/>
        <v>0</v>
      </c>
      <c r="H947" s="460">
        <f t="shared" si="179"/>
        <v>0</v>
      </c>
      <c r="I947" s="460"/>
      <c r="J947" s="460"/>
      <c r="M947" s="228"/>
      <c r="U947" s="228"/>
      <c r="Y947" s="459"/>
      <c r="Z947" s="410"/>
      <c r="AD947" s="373"/>
      <c r="AH947" s="228"/>
      <c r="AP947" s="373"/>
    </row>
    <row r="948" spans="1:42" x14ac:dyDescent="0.3">
      <c r="A948" s="360"/>
      <c r="B948" s="460"/>
      <c r="C948" s="362" t="s">
        <v>148</v>
      </c>
      <c r="D948" s="460">
        <f>SUM(V$689:V$693)</f>
        <v>0</v>
      </c>
      <c r="E948" s="460">
        <f t="shared" ref="E948:H948" si="180">SUM(W$689:W$693)</f>
        <v>0</v>
      </c>
      <c r="F948" s="460">
        <f t="shared" si="180"/>
        <v>0.75</v>
      </c>
      <c r="G948" s="460">
        <f t="shared" si="180"/>
        <v>0</v>
      </c>
      <c r="H948" s="460">
        <f t="shared" si="180"/>
        <v>0</v>
      </c>
      <c r="I948" s="460"/>
      <c r="J948" s="460"/>
      <c r="M948" s="228"/>
      <c r="U948" s="228"/>
      <c r="Y948" s="459"/>
      <c r="Z948" s="410"/>
      <c r="AD948" s="373"/>
      <c r="AH948" s="228"/>
      <c r="AP948" s="373"/>
    </row>
    <row r="949" spans="1:42" x14ac:dyDescent="0.3">
      <c r="A949" s="421" t="str">
        <f>A903</f>
        <v>Ryan (124)</v>
      </c>
      <c r="B949" s="421"/>
      <c r="C949" s="79" t="s">
        <v>147</v>
      </c>
      <c r="D949" s="421">
        <f>COUNT(B$689:B$693)</f>
        <v>1</v>
      </c>
      <c r="E949" s="421">
        <f t="shared" ref="E949:H949" si="181">COUNT(C$689:C$693)</f>
        <v>2</v>
      </c>
      <c r="F949" s="421">
        <f t="shared" si="181"/>
        <v>0</v>
      </c>
      <c r="G949" s="421">
        <f t="shared" si="181"/>
        <v>0</v>
      </c>
      <c r="H949" s="421">
        <f t="shared" si="181"/>
        <v>0</v>
      </c>
      <c r="I949" s="421"/>
      <c r="J949" s="421"/>
      <c r="M949" s="228"/>
      <c r="U949" s="228"/>
      <c r="Y949" s="459"/>
      <c r="Z949" s="410"/>
      <c r="AD949" s="373"/>
      <c r="AH949" s="228"/>
      <c r="AP949" s="373"/>
    </row>
    <row r="950" spans="1:42" x14ac:dyDescent="0.3">
      <c r="A950" s="79"/>
      <c r="B950" s="421"/>
      <c r="C950" s="79" t="s">
        <v>148</v>
      </c>
      <c r="D950" s="421">
        <f>SUM(B$689:B$693)</f>
        <v>8</v>
      </c>
      <c r="E950" s="421">
        <f t="shared" ref="E950:H950" si="182">SUM(C$689:C$693)</f>
        <v>11.5</v>
      </c>
      <c r="F950" s="421">
        <f t="shared" si="182"/>
        <v>0</v>
      </c>
      <c r="G950" s="421">
        <f t="shared" si="182"/>
        <v>0</v>
      </c>
      <c r="H950" s="421">
        <f t="shared" si="182"/>
        <v>0</v>
      </c>
      <c r="I950" s="421"/>
      <c r="J950" s="421"/>
      <c r="M950" s="228"/>
      <c r="U950" s="228"/>
      <c r="Y950" s="459"/>
      <c r="Z950" s="410"/>
      <c r="AD950" s="373"/>
      <c r="AH950" s="228"/>
      <c r="AP950" s="373"/>
    </row>
    <row r="951" spans="1:42" x14ac:dyDescent="0.3">
      <c r="A951" s="360" t="str">
        <f>A905</f>
        <v>Jeredt (145)</v>
      </c>
      <c r="B951" s="460"/>
      <c r="C951" s="503" t="s">
        <v>147</v>
      </c>
      <c r="D951" s="460">
        <f>COUNT(Z$689:Z$693)</f>
        <v>0</v>
      </c>
      <c r="E951" s="460">
        <f t="shared" ref="E951:H951" si="183">COUNT(AA$689:AA$693)</f>
        <v>0</v>
      </c>
      <c r="F951" s="460">
        <f t="shared" si="183"/>
        <v>0</v>
      </c>
      <c r="G951" s="460">
        <f t="shared" si="183"/>
        <v>0</v>
      </c>
      <c r="H951" s="460">
        <f t="shared" si="183"/>
        <v>0</v>
      </c>
      <c r="I951" s="460"/>
      <c r="J951" s="460"/>
    </row>
    <row r="952" spans="1:42" x14ac:dyDescent="0.3">
      <c r="A952" s="362"/>
      <c r="B952" s="460"/>
      <c r="C952" s="503" t="s">
        <v>148</v>
      </c>
      <c r="D952" s="460">
        <f>SUM(Z$689:Z$693)</f>
        <v>0</v>
      </c>
      <c r="E952" s="460">
        <f t="shared" ref="E952:H952" si="184">SUM(AA$689:AA$693)</f>
        <v>0</v>
      </c>
      <c r="F952" s="460">
        <f t="shared" si="184"/>
        <v>0</v>
      </c>
      <c r="G952" s="460">
        <f t="shared" si="184"/>
        <v>0</v>
      </c>
      <c r="H952" s="460">
        <f t="shared" si="184"/>
        <v>0</v>
      </c>
      <c r="I952" s="460"/>
      <c r="J952" s="460"/>
    </row>
    <row r="953" spans="1:42" x14ac:dyDescent="0.3">
      <c r="A953" s="79"/>
      <c r="B953" s="421"/>
      <c r="C953" s="421"/>
      <c r="D953" s="421"/>
      <c r="E953" s="421"/>
      <c r="F953" s="421"/>
      <c r="G953" s="421"/>
      <c r="H953" s="421"/>
      <c r="I953" s="421"/>
      <c r="J953" s="421"/>
    </row>
    <row r="954" spans="1:42" x14ac:dyDescent="0.3">
      <c r="A954" s="79"/>
      <c r="B954" s="421"/>
      <c r="C954" s="421"/>
      <c r="D954" s="421"/>
      <c r="E954" s="421"/>
      <c r="F954" s="421"/>
      <c r="G954" s="421"/>
      <c r="H954" s="421"/>
      <c r="I954" s="421"/>
      <c r="J954" s="421"/>
    </row>
    <row r="955" spans="1:42" ht="26" x14ac:dyDescent="0.3">
      <c r="C955" s="364" t="s">
        <v>105</v>
      </c>
      <c r="D955" s="365" t="s">
        <v>101</v>
      </c>
      <c r="E955" s="365" t="s">
        <v>102</v>
      </c>
      <c r="F955" s="365" t="s">
        <v>103</v>
      </c>
      <c r="G955" s="489" t="s">
        <v>82</v>
      </c>
    </row>
  </sheetData>
  <sortState xmlns:xlrd2="http://schemas.microsoft.com/office/spreadsheetml/2017/richdata2" ref="A279:A285">
    <sortCondition ref="A279:A285"/>
  </sortState>
  <mergeCells count="11">
    <mergeCell ref="R1:T1"/>
    <mergeCell ref="B1:D1"/>
    <mergeCell ref="J1:L1"/>
    <mergeCell ref="AP1:AR1"/>
    <mergeCell ref="N1:P1"/>
    <mergeCell ref="F1:H1"/>
    <mergeCell ref="Z1:AC1"/>
    <mergeCell ref="AH1:AK1"/>
    <mergeCell ref="AL1:AO1"/>
    <mergeCell ref="AD1:AF1"/>
    <mergeCell ref="V1:X1"/>
  </mergeCells>
  <pageMargins left="0.37" right="0.42" top="0.75" bottom="0.94" header="0.3" footer="0.3"/>
  <pageSetup scale="150" orientation="landscape" r:id="rId1"/>
  <headerFooter>
    <oddHeader>&amp;CSupport Personnel Attendance Analysis</oddHeader>
    <oddFooter>&amp;LFilename: &amp;F
Tab: &amp;A&amp;CPage &amp;P of &amp;N&amp;R&amp;D  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pageSetUpPr fitToPage="1"/>
  </sheetPr>
  <dimension ref="A1:IG167"/>
  <sheetViews>
    <sheetView workbookViewId="0">
      <pane xSplit="6" ySplit="1" topLeftCell="HT11" activePane="bottomRight" state="frozenSplit"/>
      <selection pane="topRight" activeCell="F1" sqref="F1:F1048576"/>
      <selection pane="bottomLeft"/>
      <selection pane="bottomRight" activeCell="D100" sqref="D100"/>
    </sheetView>
  </sheetViews>
  <sheetFormatPr defaultColWidth="9.1796875" defaultRowHeight="12" x14ac:dyDescent="0.3"/>
  <cols>
    <col min="1" max="1" width="18.1796875" style="350" bestFit="1" customWidth="1"/>
    <col min="2" max="2" width="8.453125" style="350" bestFit="1" customWidth="1"/>
    <col min="3" max="3" width="5.81640625" style="350" bestFit="1" customWidth="1"/>
    <col min="4" max="4" width="7.453125" style="350" bestFit="1" customWidth="1"/>
    <col min="5" max="5" width="7.26953125" style="350" bestFit="1" customWidth="1"/>
    <col min="6" max="6" width="9.26953125" style="350" bestFit="1" customWidth="1"/>
    <col min="7" max="111" width="9.1796875" style="350" customWidth="1"/>
    <col min="112" max="112" width="9.1796875" style="353" customWidth="1"/>
    <col min="113" max="179" width="9.1796875" style="350" customWidth="1"/>
    <col min="180" max="16384" width="9.1796875" style="350"/>
  </cols>
  <sheetData>
    <row r="1" spans="1:241" ht="24" x14ac:dyDescent="0.3">
      <c r="A1" s="236"/>
      <c r="B1" s="237" t="s">
        <v>106</v>
      </c>
      <c r="C1" s="237" t="s">
        <v>107</v>
      </c>
      <c r="D1" s="237" t="s">
        <v>108</v>
      </c>
      <c r="E1" s="237" t="s">
        <v>10</v>
      </c>
      <c r="F1" s="237">
        <v>41274</v>
      </c>
      <c r="G1" s="236">
        <v>41280</v>
      </c>
      <c r="H1" s="236">
        <v>41287</v>
      </c>
      <c r="I1" s="236">
        <v>41294</v>
      </c>
      <c r="J1" s="236">
        <v>41301</v>
      </c>
      <c r="K1" s="236">
        <v>41308</v>
      </c>
      <c r="L1" s="236">
        <v>41315</v>
      </c>
      <c r="M1" s="236">
        <v>41322</v>
      </c>
      <c r="N1" s="236">
        <v>41329</v>
      </c>
      <c r="O1" s="236">
        <v>41336</v>
      </c>
      <c r="P1" s="236">
        <v>41343</v>
      </c>
      <c r="Q1" s="236">
        <v>41350</v>
      </c>
      <c r="R1" s="236">
        <v>41357</v>
      </c>
      <c r="S1" s="236">
        <v>41364</v>
      </c>
      <c r="T1" s="236">
        <v>41371</v>
      </c>
      <c r="U1" s="236">
        <v>41378</v>
      </c>
      <c r="V1" s="236">
        <v>41385</v>
      </c>
      <c r="W1" s="236">
        <v>41392</v>
      </c>
      <c r="X1" s="236">
        <v>41399</v>
      </c>
      <c r="Y1" s="236">
        <v>41406</v>
      </c>
      <c r="Z1" s="236">
        <v>41413</v>
      </c>
      <c r="AA1" s="236">
        <v>41420</v>
      </c>
      <c r="AB1" s="236">
        <v>41427</v>
      </c>
      <c r="AC1" s="236">
        <v>41434</v>
      </c>
      <c r="AD1" s="236">
        <v>41441</v>
      </c>
      <c r="AE1" s="236">
        <v>41448</v>
      </c>
      <c r="AF1" s="236">
        <v>41455</v>
      </c>
      <c r="AG1" s="236">
        <v>41462</v>
      </c>
      <c r="AH1" s="236">
        <v>41469</v>
      </c>
      <c r="AI1" s="236">
        <v>41476</v>
      </c>
      <c r="AJ1" s="236">
        <v>41483</v>
      </c>
      <c r="AK1" s="236">
        <v>41490</v>
      </c>
      <c r="AL1" s="236">
        <v>41497</v>
      </c>
      <c r="AM1" s="236">
        <v>41504</v>
      </c>
      <c r="AN1" s="236">
        <v>41511</v>
      </c>
      <c r="AO1" s="236">
        <v>41518</v>
      </c>
      <c r="AP1" s="236">
        <v>41525</v>
      </c>
      <c r="AQ1" s="236">
        <v>41532</v>
      </c>
      <c r="AR1" s="236">
        <v>41539</v>
      </c>
      <c r="AS1" s="236">
        <v>41546</v>
      </c>
      <c r="AT1" s="236">
        <v>41553</v>
      </c>
      <c r="AU1" s="236">
        <v>41560</v>
      </c>
      <c r="AV1" s="236">
        <v>41567</v>
      </c>
      <c r="AW1" s="236">
        <v>41574</v>
      </c>
      <c r="AX1" s="236">
        <v>41581</v>
      </c>
      <c r="AY1" s="236">
        <v>41588</v>
      </c>
      <c r="AZ1" s="236">
        <v>41595</v>
      </c>
      <c r="BA1" s="236">
        <v>41602</v>
      </c>
      <c r="BB1" s="236">
        <v>41609</v>
      </c>
      <c r="BC1" s="236">
        <v>41616</v>
      </c>
      <c r="BD1" s="236">
        <v>41623</v>
      </c>
      <c r="BE1" s="236">
        <v>41630</v>
      </c>
      <c r="BF1" s="236">
        <v>41637</v>
      </c>
      <c r="BG1" s="236">
        <v>41644</v>
      </c>
      <c r="BH1" s="236">
        <f>BG1+7</f>
        <v>41651</v>
      </c>
      <c r="BI1" s="236">
        <f t="shared" ref="BI1:DG1" si="0">BH1+7</f>
        <v>41658</v>
      </c>
      <c r="BJ1" s="236">
        <f t="shared" si="0"/>
        <v>41665</v>
      </c>
      <c r="BK1" s="236">
        <f t="shared" si="0"/>
        <v>41672</v>
      </c>
      <c r="BL1" s="236">
        <f t="shared" si="0"/>
        <v>41679</v>
      </c>
      <c r="BM1" s="236">
        <f t="shared" si="0"/>
        <v>41686</v>
      </c>
      <c r="BN1" s="236">
        <f t="shared" si="0"/>
        <v>41693</v>
      </c>
      <c r="BO1" s="236">
        <f t="shared" si="0"/>
        <v>41700</v>
      </c>
      <c r="BP1" s="236">
        <f t="shared" si="0"/>
        <v>41707</v>
      </c>
      <c r="BQ1" s="236">
        <f t="shared" si="0"/>
        <v>41714</v>
      </c>
      <c r="BR1" s="236">
        <f t="shared" si="0"/>
        <v>41721</v>
      </c>
      <c r="BS1" s="236">
        <f t="shared" si="0"/>
        <v>41728</v>
      </c>
      <c r="BT1" s="236">
        <f t="shared" si="0"/>
        <v>41735</v>
      </c>
      <c r="BU1" s="236">
        <f t="shared" si="0"/>
        <v>41742</v>
      </c>
      <c r="BV1" s="236">
        <f t="shared" si="0"/>
        <v>41749</v>
      </c>
      <c r="BW1" s="236">
        <f t="shared" si="0"/>
        <v>41756</v>
      </c>
      <c r="BX1" s="236">
        <f t="shared" si="0"/>
        <v>41763</v>
      </c>
      <c r="BY1" s="236">
        <f t="shared" si="0"/>
        <v>41770</v>
      </c>
      <c r="BZ1" s="236">
        <f t="shared" si="0"/>
        <v>41777</v>
      </c>
      <c r="CA1" s="236">
        <f t="shared" si="0"/>
        <v>41784</v>
      </c>
      <c r="CB1" s="236">
        <f t="shared" si="0"/>
        <v>41791</v>
      </c>
      <c r="CC1" s="236">
        <f t="shared" si="0"/>
        <v>41798</v>
      </c>
      <c r="CD1" s="236">
        <f t="shared" si="0"/>
        <v>41805</v>
      </c>
      <c r="CE1" s="236">
        <f t="shared" si="0"/>
        <v>41812</v>
      </c>
      <c r="CF1" s="236">
        <f t="shared" si="0"/>
        <v>41819</v>
      </c>
      <c r="CG1" s="236">
        <f t="shared" si="0"/>
        <v>41826</v>
      </c>
      <c r="CH1" s="236">
        <f t="shared" si="0"/>
        <v>41833</v>
      </c>
      <c r="CI1" s="236">
        <f t="shared" si="0"/>
        <v>41840</v>
      </c>
      <c r="CJ1" s="236">
        <f t="shared" si="0"/>
        <v>41847</v>
      </c>
      <c r="CK1" s="236">
        <f t="shared" si="0"/>
        <v>41854</v>
      </c>
      <c r="CL1" s="236">
        <f t="shared" si="0"/>
        <v>41861</v>
      </c>
      <c r="CM1" s="236">
        <f t="shared" si="0"/>
        <v>41868</v>
      </c>
      <c r="CN1" s="236">
        <f t="shared" si="0"/>
        <v>41875</v>
      </c>
      <c r="CO1" s="236">
        <f t="shared" si="0"/>
        <v>41882</v>
      </c>
      <c r="CP1" s="236">
        <f t="shared" si="0"/>
        <v>41889</v>
      </c>
      <c r="CQ1" s="236">
        <f t="shared" si="0"/>
        <v>41896</v>
      </c>
      <c r="CR1" s="236">
        <f t="shared" si="0"/>
        <v>41903</v>
      </c>
      <c r="CS1" s="236">
        <f t="shared" si="0"/>
        <v>41910</v>
      </c>
      <c r="CT1" s="236">
        <f t="shared" si="0"/>
        <v>41917</v>
      </c>
      <c r="CU1" s="236">
        <f t="shared" si="0"/>
        <v>41924</v>
      </c>
      <c r="CV1" s="236">
        <f t="shared" si="0"/>
        <v>41931</v>
      </c>
      <c r="CW1" s="236">
        <f t="shared" si="0"/>
        <v>41938</v>
      </c>
      <c r="CX1" s="236">
        <f t="shared" si="0"/>
        <v>41945</v>
      </c>
      <c r="CY1" s="236">
        <f t="shared" si="0"/>
        <v>41952</v>
      </c>
      <c r="CZ1" s="236">
        <f t="shared" si="0"/>
        <v>41959</v>
      </c>
      <c r="DA1" s="236">
        <f t="shared" si="0"/>
        <v>41966</v>
      </c>
      <c r="DB1" s="236">
        <f t="shared" si="0"/>
        <v>41973</v>
      </c>
      <c r="DC1" s="236">
        <f t="shared" si="0"/>
        <v>41980</v>
      </c>
      <c r="DD1" s="236">
        <f t="shared" si="0"/>
        <v>41987</v>
      </c>
      <c r="DE1" s="236">
        <f t="shared" si="0"/>
        <v>41994</v>
      </c>
      <c r="DF1" s="236">
        <f t="shared" si="0"/>
        <v>42001</v>
      </c>
      <c r="DG1" s="236">
        <f t="shared" si="0"/>
        <v>42008</v>
      </c>
      <c r="DH1" s="236">
        <f t="shared" ref="DH1:EM1" si="1">DG1+7</f>
        <v>42015</v>
      </c>
      <c r="DI1" s="236">
        <f t="shared" si="1"/>
        <v>42022</v>
      </c>
      <c r="DJ1" s="236">
        <f t="shared" si="1"/>
        <v>42029</v>
      </c>
      <c r="DK1" s="236">
        <f t="shared" si="1"/>
        <v>42036</v>
      </c>
      <c r="DL1" s="236">
        <f t="shared" si="1"/>
        <v>42043</v>
      </c>
      <c r="DM1" s="236">
        <f t="shared" si="1"/>
        <v>42050</v>
      </c>
      <c r="DN1" s="236">
        <f t="shared" si="1"/>
        <v>42057</v>
      </c>
      <c r="DO1" s="236">
        <f t="shared" si="1"/>
        <v>42064</v>
      </c>
      <c r="DP1" s="236">
        <f t="shared" si="1"/>
        <v>42071</v>
      </c>
      <c r="DQ1" s="236">
        <f t="shared" si="1"/>
        <v>42078</v>
      </c>
      <c r="DR1" s="236">
        <f t="shared" si="1"/>
        <v>42085</v>
      </c>
      <c r="DS1" s="236">
        <f t="shared" si="1"/>
        <v>42092</v>
      </c>
      <c r="DT1" s="236">
        <f t="shared" si="1"/>
        <v>42099</v>
      </c>
      <c r="DU1" s="236">
        <f t="shared" si="1"/>
        <v>42106</v>
      </c>
      <c r="DV1" s="236">
        <f t="shared" si="1"/>
        <v>42113</v>
      </c>
      <c r="DW1" s="236">
        <f t="shared" si="1"/>
        <v>42120</v>
      </c>
      <c r="DX1" s="236">
        <f t="shared" si="1"/>
        <v>42127</v>
      </c>
      <c r="DY1" s="236">
        <f t="shared" si="1"/>
        <v>42134</v>
      </c>
      <c r="DZ1" s="236">
        <f t="shared" si="1"/>
        <v>42141</v>
      </c>
      <c r="EA1" s="236">
        <f t="shared" si="1"/>
        <v>42148</v>
      </c>
      <c r="EB1" s="236">
        <f t="shared" si="1"/>
        <v>42155</v>
      </c>
      <c r="EC1" s="236">
        <f t="shared" si="1"/>
        <v>42162</v>
      </c>
      <c r="ED1" s="236">
        <f t="shared" si="1"/>
        <v>42169</v>
      </c>
      <c r="EE1" s="236">
        <f t="shared" si="1"/>
        <v>42176</v>
      </c>
      <c r="EF1" s="236">
        <f t="shared" si="1"/>
        <v>42183</v>
      </c>
      <c r="EG1" s="236">
        <f t="shared" si="1"/>
        <v>42190</v>
      </c>
      <c r="EH1" s="236">
        <f t="shared" si="1"/>
        <v>42197</v>
      </c>
      <c r="EI1" s="236">
        <f t="shared" si="1"/>
        <v>42204</v>
      </c>
      <c r="EJ1" s="236">
        <f t="shared" si="1"/>
        <v>42211</v>
      </c>
      <c r="EK1" s="236">
        <f t="shared" si="1"/>
        <v>42218</v>
      </c>
      <c r="EL1" s="236">
        <f t="shared" si="1"/>
        <v>42225</v>
      </c>
      <c r="EM1" s="236">
        <f t="shared" si="1"/>
        <v>42232</v>
      </c>
      <c r="EN1" s="236">
        <f t="shared" ref="EN1:FS1" si="2">EM1+7</f>
        <v>42239</v>
      </c>
      <c r="EO1" s="236">
        <f t="shared" si="2"/>
        <v>42246</v>
      </c>
      <c r="EP1" s="236">
        <f t="shared" si="2"/>
        <v>42253</v>
      </c>
      <c r="EQ1" s="236">
        <f t="shared" si="2"/>
        <v>42260</v>
      </c>
      <c r="ER1" s="236">
        <f t="shared" si="2"/>
        <v>42267</v>
      </c>
      <c r="ES1" s="236">
        <f t="shared" si="2"/>
        <v>42274</v>
      </c>
      <c r="ET1" s="236">
        <f t="shared" si="2"/>
        <v>42281</v>
      </c>
      <c r="EU1" s="236">
        <f t="shared" si="2"/>
        <v>42288</v>
      </c>
      <c r="EV1" s="236">
        <f t="shared" si="2"/>
        <v>42295</v>
      </c>
      <c r="EW1" s="236">
        <f t="shared" si="2"/>
        <v>42302</v>
      </c>
      <c r="EX1" s="236">
        <f t="shared" si="2"/>
        <v>42309</v>
      </c>
      <c r="EY1" s="236">
        <f t="shared" si="2"/>
        <v>42316</v>
      </c>
      <c r="EZ1" s="236">
        <f t="shared" si="2"/>
        <v>42323</v>
      </c>
      <c r="FA1" s="236">
        <f t="shared" si="2"/>
        <v>42330</v>
      </c>
      <c r="FB1" s="236">
        <f t="shared" si="2"/>
        <v>42337</v>
      </c>
      <c r="FC1" s="236">
        <f t="shared" si="2"/>
        <v>42344</v>
      </c>
      <c r="FD1" s="236">
        <f t="shared" si="2"/>
        <v>42351</v>
      </c>
      <c r="FE1" s="236">
        <f t="shared" si="2"/>
        <v>42358</v>
      </c>
      <c r="FF1" s="236">
        <f t="shared" si="2"/>
        <v>42365</v>
      </c>
      <c r="FG1" s="236">
        <f t="shared" si="2"/>
        <v>42372</v>
      </c>
      <c r="FH1" s="236">
        <f t="shared" si="2"/>
        <v>42379</v>
      </c>
      <c r="FI1" s="236">
        <f t="shared" si="2"/>
        <v>42386</v>
      </c>
      <c r="FJ1" s="236">
        <f t="shared" si="2"/>
        <v>42393</v>
      </c>
      <c r="FK1" s="236">
        <f t="shared" si="2"/>
        <v>42400</v>
      </c>
      <c r="FL1" s="236">
        <f t="shared" si="2"/>
        <v>42407</v>
      </c>
      <c r="FM1" s="236">
        <f t="shared" si="2"/>
        <v>42414</v>
      </c>
      <c r="FN1" s="236">
        <f t="shared" si="2"/>
        <v>42421</v>
      </c>
      <c r="FO1" s="236">
        <f t="shared" si="2"/>
        <v>42428</v>
      </c>
      <c r="FP1" s="236">
        <f t="shared" si="2"/>
        <v>42435</v>
      </c>
      <c r="FQ1" s="236">
        <f t="shared" si="2"/>
        <v>42442</v>
      </c>
      <c r="FR1" s="236">
        <f t="shared" si="2"/>
        <v>42449</v>
      </c>
      <c r="FS1" s="236">
        <f t="shared" si="2"/>
        <v>42456</v>
      </c>
      <c r="FT1" s="236">
        <f t="shared" ref="FT1:GY1" si="3">FS1+7</f>
        <v>42463</v>
      </c>
      <c r="FU1" s="236">
        <f t="shared" si="3"/>
        <v>42470</v>
      </c>
      <c r="FV1" s="236">
        <f t="shared" si="3"/>
        <v>42477</v>
      </c>
      <c r="FW1" s="236">
        <f t="shared" si="3"/>
        <v>42484</v>
      </c>
      <c r="FX1" s="236">
        <f t="shared" si="3"/>
        <v>42491</v>
      </c>
      <c r="FY1" s="236">
        <f t="shared" si="3"/>
        <v>42498</v>
      </c>
      <c r="FZ1" s="236">
        <f t="shared" si="3"/>
        <v>42505</v>
      </c>
      <c r="GA1" s="236">
        <f t="shared" si="3"/>
        <v>42512</v>
      </c>
      <c r="GB1" s="236">
        <f t="shared" si="3"/>
        <v>42519</v>
      </c>
      <c r="GC1" s="236">
        <f t="shared" si="3"/>
        <v>42526</v>
      </c>
      <c r="GD1" s="236">
        <f t="shared" si="3"/>
        <v>42533</v>
      </c>
      <c r="GE1" s="236">
        <f t="shared" si="3"/>
        <v>42540</v>
      </c>
      <c r="GF1" s="236">
        <f t="shared" si="3"/>
        <v>42547</v>
      </c>
      <c r="GG1" s="236">
        <f t="shared" si="3"/>
        <v>42554</v>
      </c>
      <c r="GH1" s="236">
        <f t="shared" si="3"/>
        <v>42561</v>
      </c>
      <c r="GI1" s="236">
        <f t="shared" si="3"/>
        <v>42568</v>
      </c>
      <c r="GJ1" s="236">
        <f t="shared" si="3"/>
        <v>42575</v>
      </c>
      <c r="GK1" s="236">
        <f t="shared" si="3"/>
        <v>42582</v>
      </c>
      <c r="GL1" s="236">
        <f t="shared" si="3"/>
        <v>42589</v>
      </c>
      <c r="GM1" s="236">
        <f t="shared" si="3"/>
        <v>42596</v>
      </c>
      <c r="GN1" s="236">
        <f t="shared" si="3"/>
        <v>42603</v>
      </c>
      <c r="GO1" s="236">
        <f t="shared" si="3"/>
        <v>42610</v>
      </c>
      <c r="GP1" s="236">
        <f t="shared" si="3"/>
        <v>42617</v>
      </c>
      <c r="GQ1" s="236">
        <f t="shared" si="3"/>
        <v>42624</v>
      </c>
      <c r="GR1" s="236">
        <f t="shared" si="3"/>
        <v>42631</v>
      </c>
      <c r="GS1" s="236">
        <f t="shared" si="3"/>
        <v>42638</v>
      </c>
      <c r="GT1" s="236">
        <f t="shared" si="3"/>
        <v>42645</v>
      </c>
      <c r="GU1" s="236">
        <f t="shared" si="3"/>
        <v>42652</v>
      </c>
      <c r="GV1" s="236">
        <f t="shared" si="3"/>
        <v>42659</v>
      </c>
      <c r="GW1" s="236">
        <f t="shared" si="3"/>
        <v>42666</v>
      </c>
      <c r="GX1" s="236">
        <f t="shared" si="3"/>
        <v>42673</v>
      </c>
      <c r="GY1" s="236">
        <f t="shared" si="3"/>
        <v>42680</v>
      </c>
      <c r="GZ1" s="236">
        <f t="shared" ref="GZ1:HK1" si="4">GY1+7</f>
        <v>42687</v>
      </c>
      <c r="HA1" s="236">
        <f t="shared" si="4"/>
        <v>42694</v>
      </c>
      <c r="HB1" s="236">
        <f t="shared" si="4"/>
        <v>42701</v>
      </c>
      <c r="HC1" s="236">
        <f t="shared" si="4"/>
        <v>42708</v>
      </c>
      <c r="HD1" s="236">
        <f t="shared" si="4"/>
        <v>42715</v>
      </c>
      <c r="HE1" s="236">
        <f t="shared" si="4"/>
        <v>42722</v>
      </c>
      <c r="HF1" s="236">
        <f t="shared" si="4"/>
        <v>42729</v>
      </c>
      <c r="HG1" s="236">
        <f t="shared" si="4"/>
        <v>42736</v>
      </c>
      <c r="HH1" s="236">
        <f t="shared" si="4"/>
        <v>42743</v>
      </c>
      <c r="HI1" s="236">
        <f t="shared" si="4"/>
        <v>42750</v>
      </c>
      <c r="HJ1" s="236">
        <f t="shared" si="4"/>
        <v>42757</v>
      </c>
      <c r="HK1" s="236">
        <f t="shared" si="4"/>
        <v>42764</v>
      </c>
      <c r="HL1" s="236">
        <f t="shared" ref="HL1" si="5">HK1+7</f>
        <v>42771</v>
      </c>
      <c r="HM1" s="236">
        <f t="shared" ref="HM1" si="6">HL1+7</f>
        <v>42778</v>
      </c>
      <c r="HN1" s="236">
        <f t="shared" ref="HN1" si="7">HM1+7</f>
        <v>42785</v>
      </c>
      <c r="HO1" s="236">
        <f t="shared" ref="HO1" si="8">HN1+7</f>
        <v>42792</v>
      </c>
      <c r="HP1" s="236">
        <f t="shared" ref="HP1" si="9">HO1+7</f>
        <v>42799</v>
      </c>
      <c r="HQ1" s="236">
        <f t="shared" ref="HQ1" si="10">HP1+7</f>
        <v>42806</v>
      </c>
      <c r="HR1" s="236">
        <f t="shared" ref="HR1" si="11">HQ1+7</f>
        <v>42813</v>
      </c>
      <c r="HS1" s="236">
        <f t="shared" ref="HS1" si="12">HR1+7</f>
        <v>42820</v>
      </c>
      <c r="HT1" s="236">
        <f t="shared" ref="HT1" si="13">HS1+7</f>
        <v>42827</v>
      </c>
      <c r="HU1" s="236">
        <f t="shared" ref="HU1" si="14">HT1+7</f>
        <v>42834</v>
      </c>
      <c r="HV1" s="236">
        <f t="shared" ref="HV1" si="15">HU1+7</f>
        <v>42841</v>
      </c>
      <c r="HW1" s="236">
        <f t="shared" ref="HW1" si="16">HV1+7</f>
        <v>42848</v>
      </c>
      <c r="HX1" s="236">
        <f t="shared" ref="HX1" si="17">HW1+7</f>
        <v>42855</v>
      </c>
      <c r="HY1" s="236">
        <f t="shared" ref="HY1" si="18">HX1+7</f>
        <v>42862</v>
      </c>
      <c r="HZ1" s="236">
        <f t="shared" ref="HZ1" si="19">HY1+7</f>
        <v>42869</v>
      </c>
      <c r="IA1" s="236">
        <f t="shared" ref="IA1" si="20">HZ1+7</f>
        <v>42876</v>
      </c>
      <c r="IB1" s="236">
        <f t="shared" ref="IB1" si="21">IA1+7</f>
        <v>42883</v>
      </c>
      <c r="IC1" s="236">
        <f t="shared" ref="IC1" si="22">IB1+7</f>
        <v>42890</v>
      </c>
      <c r="ID1" s="236">
        <f t="shared" ref="ID1" si="23">IC1+7</f>
        <v>42897</v>
      </c>
      <c r="IE1" s="236">
        <f t="shared" ref="IE1" si="24">ID1+7</f>
        <v>42904</v>
      </c>
      <c r="IF1" s="236">
        <f t="shared" ref="IF1" si="25">IE1+7</f>
        <v>42911</v>
      </c>
      <c r="IG1" s="236">
        <f t="shared" ref="IG1" si="26">IF1+7</f>
        <v>42918</v>
      </c>
    </row>
    <row r="2" spans="1:241" x14ac:dyDescent="0.3">
      <c r="A2" s="234" t="s">
        <v>214</v>
      </c>
      <c r="B2" s="235"/>
      <c r="C2" s="235"/>
      <c r="D2" s="235"/>
      <c r="E2" s="235"/>
      <c r="F2" s="235"/>
      <c r="G2" s="235">
        <f t="shared" ref="G2:AL2" si="27">SUM(G3:G6)</f>
        <v>40</v>
      </c>
      <c r="H2" s="235">
        <f t="shared" si="27"/>
        <v>40</v>
      </c>
      <c r="I2" s="235">
        <f t="shared" si="27"/>
        <v>40</v>
      </c>
      <c r="J2" s="235">
        <f t="shared" si="27"/>
        <v>40</v>
      </c>
      <c r="K2" s="235">
        <f t="shared" si="27"/>
        <v>40</v>
      </c>
      <c r="L2" s="235">
        <f t="shared" si="27"/>
        <v>40</v>
      </c>
      <c r="M2" s="235">
        <f t="shared" si="27"/>
        <v>40</v>
      </c>
      <c r="N2" s="235">
        <f t="shared" si="27"/>
        <v>40</v>
      </c>
      <c r="O2" s="235">
        <f t="shared" si="27"/>
        <v>40</v>
      </c>
      <c r="P2" s="235">
        <f t="shared" si="27"/>
        <v>40</v>
      </c>
      <c r="Q2" s="235">
        <f t="shared" si="27"/>
        <v>40</v>
      </c>
      <c r="R2" s="235">
        <f t="shared" si="27"/>
        <v>40</v>
      </c>
      <c r="S2" s="235">
        <f t="shared" si="27"/>
        <v>40</v>
      </c>
      <c r="T2" s="235">
        <f t="shared" si="27"/>
        <v>40</v>
      </c>
      <c r="U2" s="235">
        <f t="shared" si="27"/>
        <v>40</v>
      </c>
      <c r="V2" s="235">
        <f t="shared" si="27"/>
        <v>40</v>
      </c>
      <c r="W2" s="235">
        <f t="shared" si="27"/>
        <v>40</v>
      </c>
      <c r="X2" s="235">
        <f t="shared" si="27"/>
        <v>40</v>
      </c>
      <c r="Y2" s="235">
        <f t="shared" si="27"/>
        <v>40</v>
      </c>
      <c r="Z2" s="235">
        <f t="shared" si="27"/>
        <v>44</v>
      </c>
      <c r="AA2" s="235">
        <f t="shared" si="27"/>
        <v>40</v>
      </c>
      <c r="AB2" s="235">
        <f t="shared" si="27"/>
        <v>40</v>
      </c>
      <c r="AC2" s="235">
        <f t="shared" si="27"/>
        <v>40</v>
      </c>
      <c r="AD2" s="235">
        <f t="shared" si="27"/>
        <v>40</v>
      </c>
      <c r="AE2" s="235">
        <f t="shared" si="27"/>
        <v>41</v>
      </c>
      <c r="AF2" s="235">
        <f t="shared" si="27"/>
        <v>40</v>
      </c>
      <c r="AG2" s="235">
        <f t="shared" si="27"/>
        <v>40</v>
      </c>
      <c r="AH2" s="235">
        <f t="shared" si="27"/>
        <v>40.5</v>
      </c>
      <c r="AI2" s="235">
        <f t="shared" si="27"/>
        <v>40</v>
      </c>
      <c r="AJ2" s="235">
        <f t="shared" si="27"/>
        <v>40</v>
      </c>
      <c r="AK2" s="235">
        <f t="shared" si="27"/>
        <v>40</v>
      </c>
      <c r="AL2" s="235">
        <f t="shared" si="27"/>
        <v>50</v>
      </c>
      <c r="AM2" s="235">
        <f t="shared" ref="AM2:BG2" si="28">SUM(AM3:AM6)</f>
        <v>50</v>
      </c>
      <c r="AN2" s="235">
        <f t="shared" si="28"/>
        <v>40</v>
      </c>
      <c r="AO2" s="235">
        <f t="shared" si="28"/>
        <v>40</v>
      </c>
      <c r="AP2" s="235">
        <f t="shared" si="28"/>
        <v>40</v>
      </c>
      <c r="AQ2" s="235">
        <f t="shared" si="28"/>
        <v>40</v>
      </c>
      <c r="AR2" s="235">
        <f t="shared" si="28"/>
        <v>40</v>
      </c>
      <c r="AS2" s="235">
        <f t="shared" si="28"/>
        <v>40</v>
      </c>
      <c r="AT2" s="235">
        <f t="shared" si="28"/>
        <v>42.5</v>
      </c>
      <c r="AU2" s="235">
        <f t="shared" si="28"/>
        <v>40</v>
      </c>
      <c r="AV2" s="235">
        <f t="shared" si="28"/>
        <v>40</v>
      </c>
      <c r="AW2" s="235">
        <f t="shared" si="28"/>
        <v>40</v>
      </c>
      <c r="AX2" s="235">
        <f t="shared" si="28"/>
        <v>40</v>
      </c>
      <c r="AY2" s="235">
        <f t="shared" si="28"/>
        <v>40</v>
      </c>
      <c r="AZ2" s="235">
        <f t="shared" si="28"/>
        <v>40</v>
      </c>
      <c r="BA2" s="235">
        <f t="shared" si="28"/>
        <v>40.5</v>
      </c>
      <c r="BB2" s="235">
        <f t="shared" si="28"/>
        <v>40</v>
      </c>
      <c r="BC2" s="235">
        <f t="shared" si="28"/>
        <v>42</v>
      </c>
      <c r="BD2" s="235">
        <f t="shared" si="28"/>
        <v>40</v>
      </c>
      <c r="BE2" s="235">
        <f t="shared" si="28"/>
        <v>40</v>
      </c>
      <c r="BF2" s="235">
        <f t="shared" si="28"/>
        <v>40</v>
      </c>
      <c r="BG2" s="235">
        <f t="shared" si="28"/>
        <v>40</v>
      </c>
      <c r="BH2" s="235">
        <f t="shared" ref="BH2:DG2" si="29">SUM(BH3:BH6)</f>
        <v>0</v>
      </c>
      <c r="BI2" s="235">
        <f t="shared" si="29"/>
        <v>40</v>
      </c>
      <c r="BJ2" s="235">
        <f t="shared" si="29"/>
        <v>44</v>
      </c>
      <c r="BK2" s="235">
        <f t="shared" si="29"/>
        <v>41.5</v>
      </c>
      <c r="BL2" s="235">
        <f t="shared" si="29"/>
        <v>41.5</v>
      </c>
      <c r="BM2" s="235">
        <f t="shared" si="29"/>
        <v>41.5</v>
      </c>
      <c r="BN2" s="235">
        <f t="shared" si="29"/>
        <v>41.5</v>
      </c>
      <c r="BO2" s="235">
        <f t="shared" si="29"/>
        <v>45</v>
      </c>
      <c r="BP2" s="235">
        <f t="shared" si="29"/>
        <v>51</v>
      </c>
      <c r="BQ2" s="235">
        <f t="shared" si="29"/>
        <v>45</v>
      </c>
      <c r="BR2" s="235">
        <f t="shared" si="29"/>
        <v>52</v>
      </c>
      <c r="BS2" s="235">
        <f t="shared" si="29"/>
        <v>40</v>
      </c>
      <c r="BT2" s="235">
        <f t="shared" si="29"/>
        <v>40</v>
      </c>
      <c r="BU2" s="235">
        <f t="shared" si="29"/>
        <v>40</v>
      </c>
      <c r="BV2" s="235">
        <f t="shared" si="29"/>
        <v>0</v>
      </c>
      <c r="BW2" s="235">
        <f t="shared" si="29"/>
        <v>40</v>
      </c>
      <c r="BX2" s="235">
        <f t="shared" si="29"/>
        <v>40</v>
      </c>
      <c r="BY2" s="235">
        <f t="shared" si="29"/>
        <v>40</v>
      </c>
      <c r="BZ2" s="235">
        <f t="shared" si="29"/>
        <v>40</v>
      </c>
      <c r="CA2" s="235">
        <f t="shared" si="29"/>
        <v>40</v>
      </c>
      <c r="CB2" s="235">
        <f t="shared" si="29"/>
        <v>40</v>
      </c>
      <c r="CC2" s="235">
        <f t="shared" si="29"/>
        <v>40</v>
      </c>
      <c r="CD2" s="235">
        <f t="shared" si="29"/>
        <v>40</v>
      </c>
      <c r="CE2" s="235">
        <f t="shared" si="29"/>
        <v>40</v>
      </c>
      <c r="CF2" s="235">
        <f t="shared" si="29"/>
        <v>41.5</v>
      </c>
      <c r="CG2" s="235">
        <f t="shared" si="29"/>
        <v>40</v>
      </c>
      <c r="CH2" s="235">
        <f t="shared" si="29"/>
        <v>40</v>
      </c>
      <c r="CI2" s="235">
        <f t="shared" si="29"/>
        <v>40</v>
      </c>
      <c r="CJ2" s="235">
        <f t="shared" si="29"/>
        <v>40</v>
      </c>
      <c r="CK2" s="235">
        <f t="shared" si="29"/>
        <v>40</v>
      </c>
      <c r="CL2" s="235">
        <f t="shared" si="29"/>
        <v>40</v>
      </c>
      <c r="CM2" s="235">
        <f t="shared" si="29"/>
        <v>40.5</v>
      </c>
      <c r="CN2" s="235">
        <f t="shared" si="29"/>
        <v>40.25</v>
      </c>
      <c r="CO2" s="235">
        <f t="shared" si="29"/>
        <v>40</v>
      </c>
      <c r="CP2" s="235">
        <f t="shared" si="29"/>
        <v>40</v>
      </c>
      <c r="CQ2" s="235">
        <f t="shared" si="29"/>
        <v>40</v>
      </c>
      <c r="CR2" s="235">
        <f t="shared" si="29"/>
        <v>40</v>
      </c>
      <c r="CS2" s="235">
        <f t="shared" si="29"/>
        <v>40</v>
      </c>
      <c r="CT2" s="235">
        <f t="shared" si="29"/>
        <v>40</v>
      </c>
      <c r="CU2" s="235">
        <f t="shared" si="29"/>
        <v>40</v>
      </c>
      <c r="CV2" s="235">
        <f t="shared" si="29"/>
        <v>40</v>
      </c>
      <c r="CW2" s="235">
        <f t="shared" si="29"/>
        <v>41</v>
      </c>
      <c r="CX2" s="235">
        <f t="shared" si="29"/>
        <v>41.5</v>
      </c>
      <c r="CY2" s="235">
        <f t="shared" si="29"/>
        <v>40</v>
      </c>
      <c r="CZ2" s="235">
        <f t="shared" si="29"/>
        <v>40</v>
      </c>
      <c r="DA2" s="235">
        <f t="shared" si="29"/>
        <v>40.5</v>
      </c>
      <c r="DB2" s="235">
        <f t="shared" si="29"/>
        <v>40</v>
      </c>
      <c r="DC2" s="235">
        <f t="shared" si="29"/>
        <v>41.5</v>
      </c>
      <c r="DD2" s="235">
        <f t="shared" si="29"/>
        <v>40</v>
      </c>
      <c r="DE2" s="235">
        <f t="shared" si="29"/>
        <v>40</v>
      </c>
      <c r="DF2" s="235">
        <f t="shared" si="29"/>
        <v>40</v>
      </c>
      <c r="DG2" s="235">
        <f t="shared" si="29"/>
        <v>40</v>
      </c>
      <c r="DH2" s="235">
        <f t="shared" ref="DH2:DN2" si="30">SUM(DH3:DH6)</f>
        <v>40</v>
      </c>
      <c r="DI2" s="235">
        <f t="shared" si="30"/>
        <v>40</v>
      </c>
      <c r="DJ2" s="235">
        <f t="shared" si="30"/>
        <v>40</v>
      </c>
      <c r="DK2" s="235">
        <f t="shared" si="30"/>
        <v>41.25</v>
      </c>
      <c r="DL2" s="235">
        <f t="shared" si="30"/>
        <v>41</v>
      </c>
      <c r="DM2" s="235">
        <f t="shared" si="30"/>
        <v>40</v>
      </c>
      <c r="DN2" s="235">
        <f t="shared" si="30"/>
        <v>40</v>
      </c>
      <c r="DO2" s="235">
        <f t="shared" ref="DO2:DV2" si="31">SUM(DO3:DO6)</f>
        <v>40</v>
      </c>
      <c r="DP2" s="235">
        <f t="shared" si="31"/>
        <v>40</v>
      </c>
      <c r="DQ2" s="235">
        <f>SUM(DQ3:DQ6)</f>
        <v>40</v>
      </c>
      <c r="DR2" s="235">
        <f t="shared" si="31"/>
        <v>40</v>
      </c>
      <c r="DS2" s="235">
        <f t="shared" si="31"/>
        <v>40</v>
      </c>
      <c r="DT2" s="235">
        <f t="shared" si="31"/>
        <v>40</v>
      </c>
      <c r="DU2" s="235">
        <f t="shared" si="31"/>
        <v>40.5</v>
      </c>
      <c r="DV2" s="235">
        <f t="shared" si="31"/>
        <v>40</v>
      </c>
      <c r="DW2" s="235">
        <f t="shared" ref="DW2:FA2" si="32">SUM(DW3:DW6)</f>
        <v>40</v>
      </c>
      <c r="DX2" s="235">
        <f t="shared" si="32"/>
        <v>40.5</v>
      </c>
      <c r="DY2" s="235">
        <f t="shared" si="32"/>
        <v>40</v>
      </c>
      <c r="DZ2" s="235">
        <f t="shared" si="32"/>
        <v>40</v>
      </c>
      <c r="EA2" s="235">
        <f t="shared" si="32"/>
        <v>40</v>
      </c>
      <c r="EB2" s="235">
        <f t="shared" si="32"/>
        <v>40</v>
      </c>
      <c r="EC2" s="235">
        <f t="shared" si="32"/>
        <v>40</v>
      </c>
      <c r="ED2" s="235">
        <f t="shared" si="32"/>
        <v>40</v>
      </c>
      <c r="EE2" s="235">
        <f t="shared" si="32"/>
        <v>40</v>
      </c>
      <c r="EF2" s="235">
        <f t="shared" si="32"/>
        <v>40</v>
      </c>
      <c r="EG2" s="235">
        <f t="shared" si="32"/>
        <v>40</v>
      </c>
      <c r="EH2" s="235">
        <f t="shared" si="32"/>
        <v>40</v>
      </c>
      <c r="EI2" s="235">
        <f t="shared" si="32"/>
        <v>40</v>
      </c>
      <c r="EJ2" s="235">
        <f t="shared" si="32"/>
        <v>40</v>
      </c>
      <c r="EK2" s="235">
        <f t="shared" si="32"/>
        <v>42.5</v>
      </c>
      <c r="EL2" s="235">
        <f t="shared" si="32"/>
        <v>40</v>
      </c>
      <c r="EM2" s="235">
        <f t="shared" si="32"/>
        <v>43.5</v>
      </c>
      <c r="EN2" s="235">
        <f t="shared" si="32"/>
        <v>0</v>
      </c>
      <c r="EO2" s="235">
        <f t="shared" si="32"/>
        <v>42.5</v>
      </c>
      <c r="EP2" s="235">
        <f t="shared" si="32"/>
        <v>42.5</v>
      </c>
      <c r="EQ2" s="235">
        <f t="shared" si="32"/>
        <v>0</v>
      </c>
      <c r="ER2" s="235">
        <f t="shared" si="32"/>
        <v>43.5</v>
      </c>
      <c r="ES2" s="235">
        <f t="shared" si="32"/>
        <v>0</v>
      </c>
      <c r="ET2" s="235">
        <f t="shared" si="32"/>
        <v>0</v>
      </c>
      <c r="EU2" s="235">
        <f t="shared" si="32"/>
        <v>40</v>
      </c>
      <c r="EV2" s="235">
        <f t="shared" si="32"/>
        <v>0</v>
      </c>
      <c r="EW2" s="235">
        <f t="shared" si="32"/>
        <v>54.5</v>
      </c>
      <c r="EX2" s="235">
        <f t="shared" si="32"/>
        <v>40</v>
      </c>
      <c r="EY2" s="235">
        <f t="shared" si="32"/>
        <v>40</v>
      </c>
      <c r="EZ2" s="235">
        <f t="shared" si="32"/>
        <v>40</v>
      </c>
      <c r="FA2" s="235">
        <f t="shared" si="32"/>
        <v>41.25</v>
      </c>
      <c r="FB2" s="235">
        <f t="shared" ref="FB2:FK2" si="33">SUM(FB3:FB6)</f>
        <v>40</v>
      </c>
      <c r="FC2" s="235">
        <f t="shared" si="33"/>
        <v>40</v>
      </c>
      <c r="FD2" s="235">
        <f t="shared" si="33"/>
        <v>40</v>
      </c>
      <c r="FE2" s="235">
        <f t="shared" si="33"/>
        <v>40</v>
      </c>
      <c r="FF2" s="235">
        <f t="shared" si="33"/>
        <v>40</v>
      </c>
      <c r="FG2" s="235">
        <f t="shared" si="33"/>
        <v>40</v>
      </c>
      <c r="FH2" s="235">
        <f t="shared" si="33"/>
        <v>40</v>
      </c>
      <c r="FI2" s="235">
        <f t="shared" si="33"/>
        <v>40</v>
      </c>
      <c r="FJ2" s="235">
        <f t="shared" si="33"/>
        <v>40</v>
      </c>
      <c r="FK2" s="235">
        <f t="shared" si="33"/>
        <v>40</v>
      </c>
      <c r="FL2" s="235">
        <f t="shared" ref="FL2:FU2" si="34">SUM(FL3:FL6)</f>
        <v>40</v>
      </c>
      <c r="FM2" s="235">
        <f t="shared" si="34"/>
        <v>40</v>
      </c>
      <c r="FN2" s="235">
        <f t="shared" si="34"/>
        <v>40</v>
      </c>
      <c r="FO2" s="235">
        <f t="shared" si="34"/>
        <v>40</v>
      </c>
      <c r="FP2" s="235">
        <f t="shared" si="34"/>
        <v>41</v>
      </c>
      <c r="FQ2" s="235">
        <f t="shared" si="34"/>
        <v>40</v>
      </c>
      <c r="FR2" s="235">
        <f t="shared" si="34"/>
        <v>40</v>
      </c>
      <c r="FS2" s="235">
        <f t="shared" si="34"/>
        <v>40</v>
      </c>
      <c r="FT2" s="235">
        <f t="shared" si="34"/>
        <v>40.5</v>
      </c>
      <c r="FU2" s="235">
        <f t="shared" si="34"/>
        <v>45.5</v>
      </c>
      <c r="FV2" s="235">
        <f t="shared" ref="FV2:HH2" si="35">SUM(FV3:FV6)</f>
        <v>40</v>
      </c>
      <c r="FW2" s="235">
        <f t="shared" si="35"/>
        <v>40</v>
      </c>
      <c r="FX2" s="235">
        <f t="shared" si="35"/>
        <v>40</v>
      </c>
      <c r="FY2" s="235">
        <f t="shared" si="35"/>
        <v>40</v>
      </c>
      <c r="FZ2" s="235">
        <f t="shared" si="35"/>
        <v>40</v>
      </c>
      <c r="GA2" s="235">
        <f t="shared" si="35"/>
        <v>40</v>
      </c>
      <c r="GB2" s="235">
        <f t="shared" si="35"/>
        <v>40</v>
      </c>
      <c r="GC2" s="235">
        <f t="shared" si="35"/>
        <v>40</v>
      </c>
      <c r="GD2" s="235">
        <f t="shared" si="35"/>
        <v>42</v>
      </c>
      <c r="GE2" s="235">
        <f t="shared" si="35"/>
        <v>40</v>
      </c>
      <c r="GF2" s="235">
        <f t="shared" si="35"/>
        <v>40</v>
      </c>
      <c r="GG2" s="235">
        <f t="shared" si="35"/>
        <v>40.5</v>
      </c>
      <c r="GH2" s="235">
        <f t="shared" si="35"/>
        <v>40</v>
      </c>
      <c r="GI2" s="235">
        <f t="shared" si="35"/>
        <v>40</v>
      </c>
      <c r="GJ2" s="235">
        <f t="shared" si="35"/>
        <v>0</v>
      </c>
      <c r="GK2" s="235">
        <f t="shared" si="35"/>
        <v>40</v>
      </c>
      <c r="GL2" s="235">
        <f t="shared" si="35"/>
        <v>40</v>
      </c>
      <c r="GM2" s="235">
        <f t="shared" si="35"/>
        <v>40</v>
      </c>
      <c r="GN2" s="235">
        <f t="shared" si="35"/>
        <v>42</v>
      </c>
      <c r="GO2" s="235">
        <f t="shared" si="35"/>
        <v>0</v>
      </c>
      <c r="GP2" s="235">
        <f>SUM(GP3:GP6)</f>
        <v>40</v>
      </c>
      <c r="GQ2" s="235">
        <f t="shared" si="35"/>
        <v>41.5</v>
      </c>
      <c r="GR2" s="235">
        <f t="shared" si="35"/>
        <v>40.5</v>
      </c>
      <c r="GS2" s="235">
        <f t="shared" si="35"/>
        <v>40</v>
      </c>
      <c r="GT2" s="235">
        <f t="shared" si="35"/>
        <v>40</v>
      </c>
      <c r="GU2" s="235">
        <f t="shared" si="35"/>
        <v>0</v>
      </c>
      <c r="GV2" s="235">
        <f t="shared" si="35"/>
        <v>40</v>
      </c>
      <c r="GW2" s="235">
        <f t="shared" si="35"/>
        <v>40.5</v>
      </c>
      <c r="GX2" s="235">
        <f t="shared" si="35"/>
        <v>40.5</v>
      </c>
      <c r="GY2" s="235">
        <f t="shared" si="35"/>
        <v>40</v>
      </c>
      <c r="GZ2" s="235">
        <f t="shared" si="35"/>
        <v>40</v>
      </c>
      <c r="HA2" s="235">
        <f t="shared" si="35"/>
        <v>40</v>
      </c>
      <c r="HB2" s="235">
        <f t="shared" si="35"/>
        <v>40</v>
      </c>
      <c r="HC2" s="235">
        <f t="shared" si="35"/>
        <v>40</v>
      </c>
      <c r="HD2" s="235">
        <f t="shared" si="35"/>
        <v>0</v>
      </c>
      <c r="HE2" s="235">
        <f t="shared" si="35"/>
        <v>0</v>
      </c>
      <c r="HF2" s="235">
        <f>SUM(HF3:HF6)</f>
        <v>40</v>
      </c>
      <c r="HG2" s="235">
        <f t="shared" si="35"/>
        <v>0</v>
      </c>
      <c r="HH2" s="235">
        <f t="shared" si="35"/>
        <v>42.5</v>
      </c>
      <c r="HI2" s="235">
        <f t="shared" ref="HI2:HJ2" si="36">SUM(HI3:HI6)</f>
        <v>0</v>
      </c>
      <c r="HJ2" s="235">
        <f t="shared" si="36"/>
        <v>41</v>
      </c>
      <c r="HK2" s="235">
        <f t="shared" ref="HK2:HU2" si="37">SUM(HK3:HK6)</f>
        <v>41</v>
      </c>
      <c r="HL2" s="235">
        <f t="shared" si="37"/>
        <v>40</v>
      </c>
      <c r="HM2" s="235">
        <f t="shared" si="37"/>
        <v>42</v>
      </c>
      <c r="HN2" s="235">
        <f t="shared" si="37"/>
        <v>42</v>
      </c>
      <c r="HO2" s="235">
        <f t="shared" si="37"/>
        <v>42</v>
      </c>
      <c r="HP2" s="235">
        <f t="shared" si="37"/>
        <v>40</v>
      </c>
      <c r="HQ2" s="235">
        <f t="shared" si="37"/>
        <v>40</v>
      </c>
      <c r="HR2" s="235">
        <f t="shared" si="37"/>
        <v>57.5</v>
      </c>
      <c r="HS2" s="235">
        <f t="shared" si="37"/>
        <v>40</v>
      </c>
      <c r="HT2" s="235">
        <f t="shared" si="37"/>
        <v>40</v>
      </c>
      <c r="HU2" s="235">
        <f t="shared" si="37"/>
        <v>40</v>
      </c>
      <c r="HV2" s="235">
        <f t="shared" ref="HV2:IG2" si="38">SUM(HV3:HV6)</f>
        <v>40</v>
      </c>
      <c r="HW2" s="235">
        <f t="shared" si="38"/>
        <v>40</v>
      </c>
      <c r="HX2" s="235">
        <f t="shared" si="38"/>
        <v>49</v>
      </c>
      <c r="HY2" s="235">
        <f t="shared" si="38"/>
        <v>43</v>
      </c>
      <c r="HZ2" s="235">
        <f t="shared" si="38"/>
        <v>40</v>
      </c>
      <c r="IA2" s="235">
        <f t="shared" si="38"/>
        <v>0</v>
      </c>
      <c r="IB2" s="235">
        <f t="shared" si="38"/>
        <v>0</v>
      </c>
      <c r="IC2" s="235">
        <f t="shared" si="38"/>
        <v>0</v>
      </c>
      <c r="ID2" s="235">
        <f t="shared" si="38"/>
        <v>0</v>
      </c>
      <c r="IE2" s="235">
        <f t="shared" si="38"/>
        <v>0</v>
      </c>
      <c r="IF2" s="235">
        <f t="shared" si="38"/>
        <v>0</v>
      </c>
      <c r="IG2" s="235">
        <f t="shared" si="38"/>
        <v>0</v>
      </c>
    </row>
    <row r="3" spans="1:241" s="379" customFormat="1" x14ac:dyDescent="0.3">
      <c r="A3" s="377" t="s">
        <v>109</v>
      </c>
      <c r="B3" s="378"/>
      <c r="C3" s="378"/>
      <c r="D3" s="378">
        <f>SUM(DG3:FF3)</f>
        <v>1691</v>
      </c>
      <c r="E3" s="378"/>
      <c r="F3" s="378"/>
      <c r="G3" s="378">
        <v>28</v>
      </c>
      <c r="H3" s="378">
        <v>37</v>
      </c>
      <c r="I3" s="378">
        <v>40</v>
      </c>
      <c r="J3" s="378">
        <v>40</v>
      </c>
      <c r="K3" s="378">
        <v>40</v>
      </c>
      <c r="L3" s="378">
        <v>40</v>
      </c>
      <c r="M3" s="378">
        <v>40</v>
      </c>
      <c r="N3" s="378">
        <v>40</v>
      </c>
      <c r="O3" s="378">
        <v>40</v>
      </c>
      <c r="P3" s="378">
        <v>40</v>
      </c>
      <c r="Q3" s="378">
        <v>38</v>
      </c>
      <c r="R3" s="378">
        <v>40</v>
      </c>
      <c r="S3" s="378">
        <v>40</v>
      </c>
      <c r="T3" s="378">
        <v>40</v>
      </c>
      <c r="U3" s="378">
        <v>40</v>
      </c>
      <c r="V3" s="378">
        <v>16</v>
      </c>
      <c r="W3" s="378">
        <v>40</v>
      </c>
      <c r="X3" s="378">
        <v>40</v>
      </c>
      <c r="Y3" s="378">
        <v>40</v>
      </c>
      <c r="Z3" s="378">
        <v>44</v>
      </c>
      <c r="AA3" s="378">
        <v>40</v>
      </c>
      <c r="AB3" s="378">
        <v>32</v>
      </c>
      <c r="AC3" s="378">
        <v>40</v>
      </c>
      <c r="AD3" s="378">
        <v>32</v>
      </c>
      <c r="AE3" s="378">
        <v>41</v>
      </c>
      <c r="AF3" s="378">
        <v>40</v>
      </c>
      <c r="AG3" s="378">
        <v>24</v>
      </c>
      <c r="AH3" s="378">
        <v>40.5</v>
      </c>
      <c r="AI3" s="378">
        <v>40</v>
      </c>
      <c r="AJ3" s="378">
        <v>37</v>
      </c>
      <c r="AK3" s="378">
        <v>35.5</v>
      </c>
      <c r="AL3" s="378">
        <v>50</v>
      </c>
      <c r="AM3" s="378">
        <v>50</v>
      </c>
      <c r="AN3" s="378">
        <v>8</v>
      </c>
      <c r="AO3" s="378">
        <v>40</v>
      </c>
      <c r="AP3" s="378">
        <v>32</v>
      </c>
      <c r="AQ3" s="378">
        <v>38</v>
      </c>
      <c r="AR3" s="378">
        <v>40</v>
      </c>
      <c r="AS3" s="378">
        <v>32</v>
      </c>
      <c r="AT3" s="378">
        <v>42.5</v>
      </c>
      <c r="AU3" s="378">
        <v>24</v>
      </c>
      <c r="AV3" s="378">
        <v>40</v>
      </c>
      <c r="AW3" s="378">
        <v>40</v>
      </c>
      <c r="AX3" s="378">
        <v>40</v>
      </c>
      <c r="AY3" s="378">
        <v>40</v>
      </c>
      <c r="AZ3" s="378">
        <v>38.5</v>
      </c>
      <c r="BA3" s="378">
        <v>40.5</v>
      </c>
      <c r="BB3" s="378">
        <v>16</v>
      </c>
      <c r="BC3" s="378">
        <v>42</v>
      </c>
      <c r="BD3" s="378">
        <v>40</v>
      </c>
      <c r="BE3" s="378">
        <v>40</v>
      </c>
      <c r="BF3" s="378">
        <v>0</v>
      </c>
      <c r="BG3" s="378">
        <v>40</v>
      </c>
      <c r="BH3" s="378"/>
      <c r="BI3" s="378">
        <v>40</v>
      </c>
      <c r="BJ3" s="378">
        <v>44</v>
      </c>
      <c r="BK3" s="378">
        <v>41.5</v>
      </c>
      <c r="BL3" s="378">
        <v>41.5</v>
      </c>
      <c r="BM3" s="378">
        <v>41.5</v>
      </c>
      <c r="BN3" s="378">
        <v>41.5</v>
      </c>
      <c r="BO3" s="378">
        <v>45</v>
      </c>
      <c r="BP3" s="378">
        <v>51</v>
      </c>
      <c r="BQ3" s="378">
        <v>45</v>
      </c>
      <c r="BR3" s="378">
        <v>52</v>
      </c>
      <c r="BS3" s="378">
        <v>16</v>
      </c>
      <c r="BT3" s="378">
        <v>40</v>
      </c>
      <c r="BU3" s="378">
        <v>37</v>
      </c>
      <c r="BV3" s="378"/>
      <c r="BW3" s="378">
        <v>40</v>
      </c>
      <c r="BX3" s="378">
        <v>40</v>
      </c>
      <c r="BY3" s="378">
        <v>32</v>
      </c>
      <c r="BZ3" s="378">
        <v>40</v>
      </c>
      <c r="CA3" s="378">
        <v>32</v>
      </c>
      <c r="CB3" s="378">
        <v>32</v>
      </c>
      <c r="CC3" s="378">
        <v>40</v>
      </c>
      <c r="CD3" s="378">
        <v>40</v>
      </c>
      <c r="CE3" s="378">
        <v>32</v>
      </c>
      <c r="CF3" s="378">
        <v>41.5</v>
      </c>
      <c r="CG3" s="378">
        <v>32</v>
      </c>
      <c r="CH3" s="378">
        <v>40</v>
      </c>
      <c r="CI3" s="378">
        <v>0</v>
      </c>
      <c r="CJ3" s="378">
        <v>40</v>
      </c>
      <c r="CK3" s="378">
        <v>40</v>
      </c>
      <c r="CL3" s="378">
        <v>40</v>
      </c>
      <c r="CM3" s="378">
        <v>40.5</v>
      </c>
      <c r="CN3" s="378">
        <v>40.25</v>
      </c>
      <c r="CO3" s="378">
        <v>32.5</v>
      </c>
      <c r="CP3" s="378">
        <v>40</v>
      </c>
      <c r="CQ3" s="378">
        <v>40</v>
      </c>
      <c r="CR3" s="378">
        <v>37.5</v>
      </c>
      <c r="CS3" s="378">
        <v>40</v>
      </c>
      <c r="CT3" s="378">
        <v>40</v>
      </c>
      <c r="CU3" s="378">
        <v>40</v>
      </c>
      <c r="CV3" s="378">
        <v>40</v>
      </c>
      <c r="CW3" s="378">
        <v>41</v>
      </c>
      <c r="CX3" s="378">
        <v>41.5</v>
      </c>
      <c r="CY3" s="378">
        <v>40</v>
      </c>
      <c r="CZ3" s="378">
        <v>40</v>
      </c>
      <c r="DA3" s="378">
        <v>40.5</v>
      </c>
      <c r="DB3" s="378">
        <v>24</v>
      </c>
      <c r="DC3" s="378">
        <v>41.5</v>
      </c>
      <c r="DD3" s="378">
        <v>36.5</v>
      </c>
      <c r="DE3" s="378">
        <v>40</v>
      </c>
      <c r="DF3" s="378">
        <v>0</v>
      </c>
      <c r="DG3" s="378">
        <v>8.5</v>
      </c>
      <c r="DH3" s="378">
        <v>40</v>
      </c>
      <c r="DI3" s="378">
        <v>40</v>
      </c>
      <c r="DJ3" s="378">
        <v>40</v>
      </c>
      <c r="DK3" s="378">
        <v>41.25</v>
      </c>
      <c r="DL3" s="378">
        <v>41</v>
      </c>
      <c r="DM3" s="378">
        <v>40</v>
      </c>
      <c r="DN3" s="378">
        <v>40</v>
      </c>
      <c r="DO3" s="378">
        <v>40</v>
      </c>
      <c r="DP3" s="378">
        <v>24</v>
      </c>
      <c r="DQ3" s="378">
        <v>21</v>
      </c>
      <c r="DR3" s="378">
        <v>40</v>
      </c>
      <c r="DS3" s="378">
        <v>40</v>
      </c>
      <c r="DT3" s="378">
        <v>40</v>
      </c>
      <c r="DU3" s="378">
        <v>40.5</v>
      </c>
      <c r="DV3" s="378">
        <v>40</v>
      </c>
      <c r="DW3" s="378">
        <v>40</v>
      </c>
      <c r="DX3" s="378">
        <v>40.5</v>
      </c>
      <c r="DY3" s="378">
        <v>32</v>
      </c>
      <c r="DZ3" s="378">
        <v>40</v>
      </c>
      <c r="EA3" s="378">
        <v>40</v>
      </c>
      <c r="EB3" s="378">
        <v>28</v>
      </c>
      <c r="EC3" s="378">
        <v>33</v>
      </c>
      <c r="ED3" s="378">
        <v>40</v>
      </c>
      <c r="EE3" s="378">
        <v>40</v>
      </c>
      <c r="EF3" s="378">
        <v>0</v>
      </c>
      <c r="EG3" s="378">
        <v>32</v>
      </c>
      <c r="EH3" s="378">
        <v>40</v>
      </c>
      <c r="EI3" s="378">
        <v>40</v>
      </c>
      <c r="EJ3" s="378">
        <v>40</v>
      </c>
      <c r="EK3" s="378">
        <v>42.5</v>
      </c>
      <c r="EL3" s="378">
        <v>40</v>
      </c>
      <c r="EM3" s="378">
        <v>43.5</v>
      </c>
      <c r="EN3" s="378"/>
      <c r="EO3" s="378">
        <v>42.5</v>
      </c>
      <c r="EP3" s="378">
        <v>42.5</v>
      </c>
      <c r="EQ3" s="378"/>
      <c r="ER3" s="378">
        <v>43.5</v>
      </c>
      <c r="ES3" s="378"/>
      <c r="ET3" s="378"/>
      <c r="EU3" s="378">
        <v>35</v>
      </c>
      <c r="EV3" s="378"/>
      <c r="EW3" s="378">
        <v>54.5</v>
      </c>
      <c r="EX3" s="378">
        <v>24</v>
      </c>
      <c r="EY3" s="378">
        <v>40</v>
      </c>
      <c r="EZ3" s="378">
        <v>40</v>
      </c>
      <c r="FA3" s="378">
        <v>41.25</v>
      </c>
      <c r="FB3" s="378">
        <v>24</v>
      </c>
      <c r="FC3" s="378">
        <v>40</v>
      </c>
      <c r="FD3" s="378">
        <v>36</v>
      </c>
      <c r="FE3" s="378">
        <v>40</v>
      </c>
      <c r="FF3" s="378">
        <v>0</v>
      </c>
      <c r="FG3" s="378">
        <v>0</v>
      </c>
      <c r="FH3" s="378">
        <v>40</v>
      </c>
      <c r="FI3" s="378">
        <v>40</v>
      </c>
      <c r="FJ3" s="378">
        <v>40</v>
      </c>
      <c r="FK3" s="378">
        <v>40</v>
      </c>
      <c r="FL3" s="378">
        <v>40</v>
      </c>
      <c r="FM3" s="378">
        <v>37</v>
      </c>
      <c r="FN3" s="378">
        <v>40</v>
      </c>
      <c r="FO3" s="378">
        <v>40</v>
      </c>
      <c r="FP3" s="378">
        <v>41</v>
      </c>
      <c r="FQ3" s="378">
        <v>32</v>
      </c>
      <c r="FR3" s="378">
        <v>40</v>
      </c>
      <c r="FS3" s="378">
        <v>40</v>
      </c>
      <c r="FT3" s="378">
        <v>40.5</v>
      </c>
      <c r="FU3" s="378">
        <v>45.5</v>
      </c>
      <c r="FV3" s="378">
        <v>22</v>
      </c>
      <c r="FW3" s="378">
        <v>40</v>
      </c>
      <c r="FX3" s="378">
        <v>40</v>
      </c>
      <c r="FY3" s="378">
        <v>40</v>
      </c>
      <c r="FZ3" s="378">
        <v>37</v>
      </c>
      <c r="GA3" s="378">
        <v>40</v>
      </c>
      <c r="GB3" s="378">
        <v>40</v>
      </c>
      <c r="GC3" s="378">
        <v>0</v>
      </c>
      <c r="GD3" s="378">
        <v>42</v>
      </c>
      <c r="GE3" s="378">
        <v>40</v>
      </c>
      <c r="GF3" s="378">
        <v>40</v>
      </c>
      <c r="GG3" s="378">
        <v>40.5</v>
      </c>
      <c r="GH3" s="378">
        <v>24</v>
      </c>
      <c r="GI3" s="378">
        <v>40</v>
      </c>
      <c r="GJ3" s="378"/>
      <c r="GK3" s="378">
        <v>32</v>
      </c>
      <c r="GL3" s="378">
        <v>40</v>
      </c>
      <c r="GM3" s="378">
        <v>40</v>
      </c>
      <c r="GN3" s="378">
        <v>42</v>
      </c>
      <c r="GO3" s="378"/>
      <c r="GP3" s="378">
        <v>40</v>
      </c>
      <c r="GQ3" s="378">
        <v>33.5</v>
      </c>
      <c r="GR3" s="378">
        <v>40.5</v>
      </c>
      <c r="GS3" s="378">
        <v>40</v>
      </c>
      <c r="GT3" s="378">
        <v>40</v>
      </c>
      <c r="GU3" s="378"/>
      <c r="GV3" s="378">
        <v>40</v>
      </c>
      <c r="GW3" s="378">
        <v>40.5</v>
      </c>
      <c r="GX3" s="378">
        <v>40.5</v>
      </c>
      <c r="GY3" s="378">
        <v>32</v>
      </c>
      <c r="GZ3" s="378">
        <v>40</v>
      </c>
      <c r="HA3" s="378">
        <v>40</v>
      </c>
      <c r="HB3" s="378">
        <v>24</v>
      </c>
      <c r="HC3" s="378">
        <v>40</v>
      </c>
      <c r="HD3" s="378"/>
      <c r="HE3" s="378"/>
      <c r="HF3" s="378">
        <v>18</v>
      </c>
      <c r="HG3" s="378"/>
      <c r="HH3" s="378">
        <v>42.5</v>
      </c>
      <c r="HI3" s="378">
        <v>0</v>
      </c>
      <c r="HJ3" s="378">
        <v>41</v>
      </c>
      <c r="HK3" s="378">
        <v>41</v>
      </c>
      <c r="HL3" s="378">
        <v>38.75</v>
      </c>
      <c r="HM3" s="378">
        <v>42</v>
      </c>
      <c r="HN3" s="378">
        <v>42</v>
      </c>
      <c r="HO3" s="378">
        <v>42</v>
      </c>
      <c r="HP3" s="378">
        <v>39</v>
      </c>
      <c r="HQ3" s="378">
        <v>40</v>
      </c>
      <c r="HR3" s="378">
        <v>57.5</v>
      </c>
      <c r="HS3" s="378">
        <v>32</v>
      </c>
      <c r="HT3" s="378">
        <v>36</v>
      </c>
      <c r="HU3" s="378">
        <v>40</v>
      </c>
      <c r="HV3" s="378">
        <v>32</v>
      </c>
      <c r="HW3" s="378">
        <v>40</v>
      </c>
      <c r="HX3" s="378">
        <v>49</v>
      </c>
      <c r="HY3" s="378">
        <v>43</v>
      </c>
      <c r="HZ3" s="378">
        <v>0</v>
      </c>
      <c r="IA3" s="378">
        <v>0</v>
      </c>
      <c r="IB3" s="378">
        <v>0</v>
      </c>
      <c r="IC3" s="378">
        <v>0</v>
      </c>
      <c r="ID3" s="378">
        <v>0</v>
      </c>
      <c r="IE3" s="378">
        <v>0</v>
      </c>
      <c r="IF3" s="378">
        <v>0</v>
      </c>
      <c r="IG3" s="378">
        <v>0</v>
      </c>
    </row>
    <row r="4" spans="1:241" s="379" customFormat="1" x14ac:dyDescent="0.3">
      <c r="A4" s="377" t="s">
        <v>110</v>
      </c>
      <c r="B4" s="378"/>
      <c r="C4" s="378"/>
      <c r="D4" s="378">
        <f>SUM(DG4:FF4)</f>
        <v>48</v>
      </c>
      <c r="E4" s="378"/>
      <c r="F4" s="378"/>
      <c r="G4" s="378">
        <v>12</v>
      </c>
      <c r="H4" s="378">
        <v>0</v>
      </c>
      <c r="I4" s="378">
        <v>0</v>
      </c>
      <c r="J4" s="378">
        <v>0</v>
      </c>
      <c r="K4" s="378">
        <v>0</v>
      </c>
      <c r="L4" s="378">
        <v>0</v>
      </c>
      <c r="M4" s="378">
        <v>0</v>
      </c>
      <c r="N4" s="378">
        <v>0</v>
      </c>
      <c r="O4" s="378">
        <v>0</v>
      </c>
      <c r="P4" s="378">
        <v>0</v>
      </c>
      <c r="Q4" s="378">
        <v>0</v>
      </c>
      <c r="R4" s="378">
        <v>0</v>
      </c>
      <c r="S4" s="378">
        <v>0</v>
      </c>
      <c r="T4" s="378">
        <v>0</v>
      </c>
      <c r="U4" s="378">
        <v>0</v>
      </c>
      <c r="V4" s="378">
        <v>0</v>
      </c>
      <c r="W4" s="378">
        <v>0</v>
      </c>
      <c r="X4" s="378">
        <v>0</v>
      </c>
      <c r="Y4" s="378">
        <v>0</v>
      </c>
      <c r="Z4" s="378">
        <v>0</v>
      </c>
      <c r="AA4" s="378">
        <v>0</v>
      </c>
      <c r="AB4" s="378">
        <v>8</v>
      </c>
      <c r="AC4" s="378">
        <v>0</v>
      </c>
      <c r="AD4" s="378">
        <v>0</v>
      </c>
      <c r="AE4" s="378">
        <v>0</v>
      </c>
      <c r="AF4" s="378">
        <v>0</v>
      </c>
      <c r="AG4" s="378">
        <v>8</v>
      </c>
      <c r="AH4" s="378">
        <v>0</v>
      </c>
      <c r="AI4" s="378">
        <v>0</v>
      </c>
      <c r="AJ4" s="378">
        <v>0</v>
      </c>
      <c r="AK4" s="378">
        <v>0</v>
      </c>
      <c r="AL4" s="378">
        <v>0</v>
      </c>
      <c r="AM4" s="378">
        <v>0</v>
      </c>
      <c r="AN4" s="378">
        <v>0</v>
      </c>
      <c r="AO4" s="378">
        <v>0</v>
      </c>
      <c r="AP4" s="378">
        <v>8</v>
      </c>
      <c r="AQ4" s="378">
        <v>0</v>
      </c>
      <c r="AR4" s="378">
        <v>0</v>
      </c>
      <c r="AS4" s="378">
        <v>0</v>
      </c>
      <c r="AT4" s="378">
        <v>0</v>
      </c>
      <c r="AU4" s="378">
        <v>0</v>
      </c>
      <c r="AV4" s="378">
        <v>0</v>
      </c>
      <c r="AW4" s="378">
        <v>0</v>
      </c>
      <c r="AX4" s="378">
        <v>0</v>
      </c>
      <c r="AY4" s="378">
        <v>0</v>
      </c>
      <c r="AZ4" s="378">
        <v>0</v>
      </c>
      <c r="BA4" s="378">
        <v>0</v>
      </c>
      <c r="BB4" s="378">
        <v>8</v>
      </c>
      <c r="BC4" s="378">
        <v>0</v>
      </c>
      <c r="BD4" s="378">
        <v>0</v>
      </c>
      <c r="BE4" s="378">
        <v>0</v>
      </c>
      <c r="BF4" s="378">
        <v>16</v>
      </c>
      <c r="BG4" s="378">
        <v>0</v>
      </c>
      <c r="BH4" s="378"/>
      <c r="BI4" s="378">
        <v>0</v>
      </c>
      <c r="BJ4" s="378">
        <v>0</v>
      </c>
      <c r="BK4" s="378">
        <v>0</v>
      </c>
      <c r="BL4" s="378">
        <v>0</v>
      </c>
      <c r="BM4" s="378">
        <v>0</v>
      </c>
      <c r="BN4" s="378">
        <v>0</v>
      </c>
      <c r="BO4" s="378">
        <v>0</v>
      </c>
      <c r="BP4" s="378">
        <v>0</v>
      </c>
      <c r="BQ4" s="378">
        <v>0</v>
      </c>
      <c r="BR4" s="378">
        <v>0</v>
      </c>
      <c r="BS4" s="378">
        <v>0</v>
      </c>
      <c r="BT4" s="378">
        <v>0</v>
      </c>
      <c r="BU4" s="378">
        <v>0</v>
      </c>
      <c r="BV4" s="378"/>
      <c r="BW4" s="378">
        <v>0</v>
      </c>
      <c r="BX4" s="378">
        <v>0</v>
      </c>
      <c r="BY4" s="378">
        <v>0</v>
      </c>
      <c r="BZ4" s="378">
        <v>0</v>
      </c>
      <c r="CA4" s="378">
        <v>0</v>
      </c>
      <c r="CB4" s="378">
        <v>8</v>
      </c>
      <c r="CC4" s="378">
        <v>0</v>
      </c>
      <c r="CD4" s="378">
        <v>0</v>
      </c>
      <c r="CE4" s="378">
        <v>0</v>
      </c>
      <c r="CF4" s="378">
        <v>0</v>
      </c>
      <c r="CG4" s="378">
        <v>8</v>
      </c>
      <c r="CH4" s="378">
        <v>0</v>
      </c>
      <c r="CI4" s="378">
        <v>0</v>
      </c>
      <c r="CJ4" s="378">
        <v>0</v>
      </c>
      <c r="CK4" s="378">
        <v>0</v>
      </c>
      <c r="CL4" s="378">
        <v>0</v>
      </c>
      <c r="CM4" s="378">
        <v>0</v>
      </c>
      <c r="CN4" s="378">
        <v>0</v>
      </c>
      <c r="CO4" s="378">
        <v>0</v>
      </c>
      <c r="CP4" s="378">
        <v>0</v>
      </c>
      <c r="CQ4" s="378">
        <v>0</v>
      </c>
      <c r="CR4" s="378">
        <v>0</v>
      </c>
      <c r="CS4" s="378">
        <v>0</v>
      </c>
      <c r="CT4" s="378">
        <v>0</v>
      </c>
      <c r="CU4" s="378">
        <v>0</v>
      </c>
      <c r="CV4" s="378">
        <v>0</v>
      </c>
      <c r="CW4" s="378">
        <v>0</v>
      </c>
      <c r="CX4" s="378">
        <v>0</v>
      </c>
      <c r="CY4" s="378">
        <v>0</v>
      </c>
      <c r="CZ4" s="378">
        <v>0</v>
      </c>
      <c r="DA4" s="378">
        <v>0</v>
      </c>
      <c r="DB4" s="378">
        <v>8</v>
      </c>
      <c r="DC4" s="378">
        <v>0</v>
      </c>
      <c r="DD4" s="378">
        <v>0</v>
      </c>
      <c r="DE4" s="378">
        <v>0</v>
      </c>
      <c r="DF4" s="378">
        <v>16</v>
      </c>
      <c r="DG4" s="378">
        <v>8</v>
      </c>
      <c r="DH4" s="378">
        <v>0</v>
      </c>
      <c r="DI4" s="378">
        <v>0</v>
      </c>
      <c r="DJ4" s="378">
        <v>0</v>
      </c>
      <c r="DK4" s="378">
        <v>0</v>
      </c>
      <c r="DL4" s="378">
        <v>0</v>
      </c>
      <c r="DM4" s="378">
        <v>0</v>
      </c>
      <c r="DN4" s="378">
        <v>0</v>
      </c>
      <c r="DO4" s="378">
        <v>0</v>
      </c>
      <c r="DP4" s="378">
        <v>0</v>
      </c>
      <c r="DQ4" s="378">
        <v>0</v>
      </c>
      <c r="DR4" s="378">
        <v>0</v>
      </c>
      <c r="DS4" s="378">
        <v>0</v>
      </c>
      <c r="DT4" s="378">
        <v>0</v>
      </c>
      <c r="DU4" s="378">
        <v>0</v>
      </c>
      <c r="DV4" s="378">
        <v>0</v>
      </c>
      <c r="DW4" s="378">
        <v>0</v>
      </c>
      <c r="DX4" s="378">
        <v>0</v>
      </c>
      <c r="DY4" s="378">
        <v>0</v>
      </c>
      <c r="DZ4" s="378">
        <v>0</v>
      </c>
      <c r="EA4" s="378">
        <v>0</v>
      </c>
      <c r="EB4" s="378">
        <v>8</v>
      </c>
      <c r="EC4" s="378">
        <v>0</v>
      </c>
      <c r="ED4" s="378">
        <v>0</v>
      </c>
      <c r="EE4" s="378">
        <v>0</v>
      </c>
      <c r="EF4" s="378">
        <v>0</v>
      </c>
      <c r="EG4" s="378">
        <v>8</v>
      </c>
      <c r="EH4" s="378">
        <v>0</v>
      </c>
      <c r="EI4" s="378">
        <v>0</v>
      </c>
      <c r="EJ4" s="378">
        <v>0</v>
      </c>
      <c r="EK4" s="378">
        <v>0</v>
      </c>
      <c r="EL4" s="378">
        <v>0</v>
      </c>
      <c r="EM4" s="378">
        <v>0</v>
      </c>
      <c r="EN4" s="378"/>
      <c r="EO4" s="378">
        <v>0</v>
      </c>
      <c r="EP4" s="378">
        <v>0</v>
      </c>
      <c r="EQ4" s="378"/>
      <c r="ER4" s="378">
        <v>0</v>
      </c>
      <c r="ES4" s="378"/>
      <c r="ET4" s="378"/>
      <c r="EU4" s="378">
        <v>0</v>
      </c>
      <c r="EV4" s="378"/>
      <c r="EW4" s="378">
        <v>0</v>
      </c>
      <c r="EX4" s="378">
        <v>0</v>
      </c>
      <c r="EY4" s="378">
        <v>0</v>
      </c>
      <c r="EZ4" s="378">
        <v>0</v>
      </c>
      <c r="FA4" s="378">
        <v>0</v>
      </c>
      <c r="FB4" s="378">
        <v>8</v>
      </c>
      <c r="FC4" s="378">
        <v>0</v>
      </c>
      <c r="FD4" s="378">
        <v>0</v>
      </c>
      <c r="FE4" s="378">
        <v>0</v>
      </c>
      <c r="FF4" s="378">
        <v>16</v>
      </c>
      <c r="FG4" s="378">
        <v>12</v>
      </c>
      <c r="FH4" s="378">
        <v>0</v>
      </c>
      <c r="FI4" s="378">
        <v>0</v>
      </c>
      <c r="FJ4" s="378">
        <v>0</v>
      </c>
      <c r="FK4" s="378">
        <v>0</v>
      </c>
      <c r="FL4" s="378">
        <v>0</v>
      </c>
      <c r="FM4" s="378">
        <v>0</v>
      </c>
      <c r="FN4" s="378">
        <v>0</v>
      </c>
      <c r="FO4" s="378">
        <v>0</v>
      </c>
      <c r="FP4" s="378">
        <v>0</v>
      </c>
      <c r="FQ4" s="378">
        <v>0</v>
      </c>
      <c r="FR4" s="378">
        <v>0</v>
      </c>
      <c r="FS4" s="378">
        <v>0</v>
      </c>
      <c r="FT4" s="378">
        <v>0</v>
      </c>
      <c r="FU4" s="378">
        <v>0</v>
      </c>
      <c r="FV4" s="378">
        <v>0</v>
      </c>
      <c r="FW4" s="378">
        <v>0</v>
      </c>
      <c r="FX4" s="378">
        <v>0</v>
      </c>
      <c r="FY4" s="378">
        <v>0</v>
      </c>
      <c r="FZ4" s="378">
        <v>0</v>
      </c>
      <c r="GA4" s="378">
        <v>0</v>
      </c>
      <c r="GB4" s="378">
        <v>0</v>
      </c>
      <c r="GC4" s="378">
        <v>8</v>
      </c>
      <c r="GD4" s="378">
        <v>0</v>
      </c>
      <c r="GE4" s="378">
        <v>0</v>
      </c>
      <c r="GF4" s="378">
        <v>0</v>
      </c>
      <c r="GG4" s="378">
        <v>0</v>
      </c>
      <c r="GH4" s="378">
        <v>8</v>
      </c>
      <c r="GI4" s="378">
        <v>0</v>
      </c>
      <c r="GJ4" s="378"/>
      <c r="GK4" s="378">
        <v>0</v>
      </c>
      <c r="GL4" s="378">
        <v>0</v>
      </c>
      <c r="GM4" s="378">
        <v>0</v>
      </c>
      <c r="GN4" s="378">
        <v>0</v>
      </c>
      <c r="GO4" s="378"/>
      <c r="GP4" s="378">
        <v>0</v>
      </c>
      <c r="GQ4" s="378">
        <v>8</v>
      </c>
      <c r="GR4" s="378">
        <v>0</v>
      </c>
      <c r="GS4" s="378">
        <v>0</v>
      </c>
      <c r="GT4" s="378">
        <v>0</v>
      </c>
      <c r="GU4" s="378"/>
      <c r="GV4" s="378">
        <v>0</v>
      </c>
      <c r="GW4" s="378">
        <v>0</v>
      </c>
      <c r="GX4" s="378">
        <v>0</v>
      </c>
      <c r="GY4" s="378">
        <v>0</v>
      </c>
      <c r="GZ4" s="378">
        <v>0</v>
      </c>
      <c r="HA4" s="378">
        <v>0</v>
      </c>
      <c r="HB4" s="378">
        <v>8</v>
      </c>
      <c r="HC4" s="378">
        <v>0</v>
      </c>
      <c r="HD4" s="378"/>
      <c r="HE4" s="378"/>
      <c r="HF4" s="378">
        <v>0</v>
      </c>
      <c r="HG4" s="378"/>
      <c r="HH4" s="378">
        <v>0</v>
      </c>
      <c r="HI4" s="378">
        <v>0</v>
      </c>
      <c r="HJ4" s="378">
        <v>0</v>
      </c>
      <c r="HK4" s="378">
        <v>0</v>
      </c>
      <c r="HL4" s="378">
        <v>0</v>
      </c>
      <c r="HM4" s="378">
        <v>0</v>
      </c>
      <c r="HN4" s="378">
        <v>0</v>
      </c>
      <c r="HO4" s="378">
        <v>0</v>
      </c>
      <c r="HP4" s="378">
        <v>0</v>
      </c>
      <c r="HQ4" s="378">
        <v>0</v>
      </c>
      <c r="HR4" s="378">
        <v>0</v>
      </c>
      <c r="HS4" s="378">
        <v>0</v>
      </c>
      <c r="HT4" s="378">
        <v>0</v>
      </c>
      <c r="HU4" s="378">
        <v>0</v>
      </c>
      <c r="HV4" s="378">
        <v>0</v>
      </c>
      <c r="HW4" s="378">
        <v>0</v>
      </c>
      <c r="HX4" s="378">
        <v>0</v>
      </c>
      <c r="HY4" s="378">
        <v>0</v>
      </c>
      <c r="HZ4" s="378">
        <v>0</v>
      </c>
      <c r="IA4" s="378">
        <v>0</v>
      </c>
      <c r="IB4" s="378">
        <v>0</v>
      </c>
      <c r="IC4" s="378">
        <v>0</v>
      </c>
      <c r="ID4" s="378">
        <v>0</v>
      </c>
      <c r="IE4" s="378">
        <v>0</v>
      </c>
      <c r="IF4" s="378">
        <v>0</v>
      </c>
      <c r="IG4" s="378">
        <v>0</v>
      </c>
    </row>
    <row r="5" spans="1:241" s="379" customFormat="1" x14ac:dyDescent="0.3">
      <c r="A5" s="377" t="s">
        <v>111</v>
      </c>
      <c r="B5" s="378"/>
      <c r="C5" s="378"/>
      <c r="D5" s="378">
        <f>SUM(DG5:FF5)</f>
        <v>139.5</v>
      </c>
      <c r="E5" s="378"/>
      <c r="F5" s="378"/>
      <c r="G5" s="378">
        <v>0</v>
      </c>
      <c r="H5" s="378">
        <v>0</v>
      </c>
      <c r="I5" s="378">
        <v>0</v>
      </c>
      <c r="J5" s="378">
        <v>0</v>
      </c>
      <c r="K5" s="378">
        <v>0</v>
      </c>
      <c r="L5" s="378">
        <v>0</v>
      </c>
      <c r="M5" s="378">
        <v>0</v>
      </c>
      <c r="N5" s="378">
        <v>0</v>
      </c>
      <c r="O5" s="378">
        <v>0</v>
      </c>
      <c r="P5" s="378">
        <v>0</v>
      </c>
      <c r="Q5" s="378">
        <v>2</v>
      </c>
      <c r="R5" s="378">
        <v>0</v>
      </c>
      <c r="S5" s="378">
        <v>0</v>
      </c>
      <c r="T5" s="378">
        <v>0</v>
      </c>
      <c r="U5" s="378">
        <v>0</v>
      </c>
      <c r="V5" s="378">
        <v>24</v>
      </c>
      <c r="W5" s="378">
        <v>0</v>
      </c>
      <c r="X5" s="378">
        <v>0</v>
      </c>
      <c r="Y5" s="378">
        <v>0</v>
      </c>
      <c r="Z5" s="378">
        <v>0</v>
      </c>
      <c r="AA5" s="378">
        <v>0</v>
      </c>
      <c r="AB5" s="378">
        <v>0</v>
      </c>
      <c r="AC5" s="378">
        <v>0</v>
      </c>
      <c r="AD5" s="378">
        <v>8</v>
      </c>
      <c r="AE5" s="378">
        <v>0</v>
      </c>
      <c r="AF5" s="378">
        <v>0</v>
      </c>
      <c r="AG5" s="378">
        <v>8</v>
      </c>
      <c r="AH5" s="378">
        <v>0</v>
      </c>
      <c r="AI5" s="378">
        <v>0</v>
      </c>
      <c r="AJ5" s="378">
        <v>3</v>
      </c>
      <c r="AK5" s="378">
        <v>4.5</v>
      </c>
      <c r="AL5" s="378">
        <v>0</v>
      </c>
      <c r="AM5" s="378">
        <v>0</v>
      </c>
      <c r="AN5" s="378">
        <v>32</v>
      </c>
      <c r="AO5" s="378">
        <v>0</v>
      </c>
      <c r="AP5" s="378">
        <v>0</v>
      </c>
      <c r="AQ5" s="378">
        <v>0</v>
      </c>
      <c r="AR5" s="378">
        <v>0</v>
      </c>
      <c r="AS5" s="378">
        <v>8</v>
      </c>
      <c r="AT5" s="378">
        <v>0</v>
      </c>
      <c r="AU5" s="378">
        <v>16</v>
      </c>
      <c r="AV5" s="378">
        <v>0</v>
      </c>
      <c r="AW5" s="378">
        <v>0</v>
      </c>
      <c r="AX5" s="378">
        <v>0</v>
      </c>
      <c r="AY5" s="378">
        <v>0</v>
      </c>
      <c r="AZ5" s="378">
        <v>0</v>
      </c>
      <c r="BA5" s="378">
        <v>0</v>
      </c>
      <c r="BB5" s="378">
        <v>16</v>
      </c>
      <c r="BC5" s="378">
        <v>0</v>
      </c>
      <c r="BD5" s="378">
        <v>0</v>
      </c>
      <c r="BE5" s="378">
        <v>0</v>
      </c>
      <c r="BF5" s="378">
        <v>24</v>
      </c>
      <c r="BG5" s="382">
        <v>0</v>
      </c>
      <c r="BH5" s="382"/>
      <c r="BI5" s="382">
        <v>0</v>
      </c>
      <c r="BJ5" s="382">
        <v>0</v>
      </c>
      <c r="BK5" s="382">
        <v>0</v>
      </c>
      <c r="BL5" s="382">
        <v>0</v>
      </c>
      <c r="BM5" s="382">
        <v>0</v>
      </c>
      <c r="BN5" s="382">
        <v>0</v>
      </c>
      <c r="BO5" s="382">
        <v>0</v>
      </c>
      <c r="BP5" s="382">
        <v>0</v>
      </c>
      <c r="BQ5" s="382">
        <v>0</v>
      </c>
      <c r="BR5" s="382">
        <v>0</v>
      </c>
      <c r="BS5" s="382">
        <v>24</v>
      </c>
      <c r="BT5" s="382">
        <v>0</v>
      </c>
      <c r="BU5" s="382">
        <v>0</v>
      </c>
      <c r="BV5" s="382"/>
      <c r="BW5" s="382">
        <v>0</v>
      </c>
      <c r="BX5" s="382">
        <v>0</v>
      </c>
      <c r="BY5" s="382">
        <v>0</v>
      </c>
      <c r="BZ5" s="382">
        <v>0</v>
      </c>
      <c r="CA5" s="382">
        <v>8</v>
      </c>
      <c r="CB5" s="382">
        <v>0</v>
      </c>
      <c r="CC5" s="382">
        <v>0</v>
      </c>
      <c r="CD5" s="378">
        <v>0</v>
      </c>
      <c r="CE5" s="378">
        <v>8</v>
      </c>
      <c r="CF5" s="378">
        <v>0</v>
      </c>
      <c r="CG5" s="378">
        <v>0</v>
      </c>
      <c r="CH5" s="378">
        <v>0</v>
      </c>
      <c r="CI5" s="378">
        <v>40</v>
      </c>
      <c r="CJ5" s="378">
        <v>0</v>
      </c>
      <c r="CK5" s="378">
        <v>0</v>
      </c>
      <c r="CL5" s="378">
        <v>0</v>
      </c>
      <c r="CM5" s="378">
        <v>0</v>
      </c>
      <c r="CN5" s="378">
        <v>0</v>
      </c>
      <c r="CO5" s="378">
        <v>7.5</v>
      </c>
      <c r="CP5" s="378">
        <v>0</v>
      </c>
      <c r="CQ5" s="378">
        <v>0</v>
      </c>
      <c r="CR5" s="378">
        <v>0</v>
      </c>
      <c r="CS5" s="378">
        <v>0</v>
      </c>
      <c r="CT5" s="378">
        <v>0</v>
      </c>
      <c r="CU5" s="378">
        <v>0</v>
      </c>
      <c r="CV5" s="378">
        <v>0</v>
      </c>
      <c r="CW5" s="378">
        <v>0</v>
      </c>
      <c r="CX5" s="378">
        <v>0</v>
      </c>
      <c r="CY5" s="378">
        <v>0</v>
      </c>
      <c r="CZ5" s="378">
        <v>0</v>
      </c>
      <c r="DA5" s="378">
        <v>0</v>
      </c>
      <c r="DB5" s="378">
        <v>8</v>
      </c>
      <c r="DC5" s="378">
        <v>0</v>
      </c>
      <c r="DD5" s="378">
        <v>0</v>
      </c>
      <c r="DE5" s="378">
        <v>0</v>
      </c>
      <c r="DF5" s="378">
        <v>24</v>
      </c>
      <c r="DG5" s="378">
        <v>23.5</v>
      </c>
      <c r="DH5" s="378">
        <v>0</v>
      </c>
      <c r="DI5" s="378">
        <v>0</v>
      </c>
      <c r="DJ5" s="378">
        <v>0</v>
      </c>
      <c r="DK5" s="378">
        <v>0</v>
      </c>
      <c r="DL5" s="378">
        <v>0</v>
      </c>
      <c r="DM5" s="378">
        <v>0</v>
      </c>
      <c r="DN5" s="378">
        <v>0</v>
      </c>
      <c r="DO5" s="378">
        <v>0</v>
      </c>
      <c r="DP5" s="378">
        <v>0</v>
      </c>
      <c r="DQ5" s="378">
        <v>0</v>
      </c>
      <c r="DR5" s="378">
        <v>0</v>
      </c>
      <c r="DS5" s="378">
        <v>0</v>
      </c>
      <c r="DT5" s="378">
        <v>0</v>
      </c>
      <c r="DU5" s="378">
        <v>0</v>
      </c>
      <c r="DV5" s="378">
        <v>0</v>
      </c>
      <c r="DW5" s="378">
        <v>0</v>
      </c>
      <c r="DX5" s="378">
        <v>0</v>
      </c>
      <c r="DY5" s="382">
        <v>8</v>
      </c>
      <c r="DZ5" s="378">
        <v>0</v>
      </c>
      <c r="EA5" s="378">
        <v>0</v>
      </c>
      <c r="EB5" s="382">
        <v>4</v>
      </c>
      <c r="EC5" s="382">
        <v>7</v>
      </c>
      <c r="ED5" s="378">
        <v>0</v>
      </c>
      <c r="EE5" s="378">
        <v>0</v>
      </c>
      <c r="EF5" s="378">
        <v>40</v>
      </c>
      <c r="EG5" s="378">
        <v>0</v>
      </c>
      <c r="EH5" s="378">
        <v>0</v>
      </c>
      <c r="EI5" s="378">
        <v>0</v>
      </c>
      <c r="EJ5" s="378">
        <v>0</v>
      </c>
      <c r="EK5" s="378">
        <v>0</v>
      </c>
      <c r="EL5" s="378">
        <v>0</v>
      </c>
      <c r="EM5" s="378">
        <v>0</v>
      </c>
      <c r="EN5" s="378"/>
      <c r="EO5" s="378">
        <v>0</v>
      </c>
      <c r="EP5" s="378">
        <v>0</v>
      </c>
      <c r="EQ5" s="378"/>
      <c r="ER5" s="378">
        <v>0</v>
      </c>
      <c r="ES5" s="378"/>
      <c r="ET5" s="378"/>
      <c r="EU5" s="378">
        <v>5</v>
      </c>
      <c r="EV5" s="378"/>
      <c r="EW5" s="378">
        <v>0</v>
      </c>
      <c r="EX5" s="378">
        <v>16</v>
      </c>
      <c r="EY5" s="378">
        <v>0</v>
      </c>
      <c r="EZ5" s="378">
        <v>0</v>
      </c>
      <c r="FA5" s="378">
        <v>0</v>
      </c>
      <c r="FB5" s="378">
        <v>8</v>
      </c>
      <c r="FC5" s="378">
        <v>0</v>
      </c>
      <c r="FD5" s="378">
        <v>4</v>
      </c>
      <c r="FE5" s="378">
        <v>0</v>
      </c>
      <c r="FF5" s="378">
        <v>24</v>
      </c>
      <c r="FG5" s="378">
        <v>28</v>
      </c>
      <c r="FH5" s="378">
        <v>0</v>
      </c>
      <c r="FI5" s="378">
        <v>0</v>
      </c>
      <c r="FJ5" s="378">
        <v>0</v>
      </c>
      <c r="FK5" s="378">
        <v>0</v>
      </c>
      <c r="FL5" s="378">
        <v>0</v>
      </c>
      <c r="FM5" s="378">
        <v>0</v>
      </c>
      <c r="FN5" s="378">
        <v>0</v>
      </c>
      <c r="FO5" s="378">
        <v>0</v>
      </c>
      <c r="FP5" s="378">
        <v>0</v>
      </c>
      <c r="FQ5" s="378">
        <v>8</v>
      </c>
      <c r="FR5" s="378">
        <v>0</v>
      </c>
      <c r="FS5" s="378">
        <v>0</v>
      </c>
      <c r="FT5" s="378">
        <v>0</v>
      </c>
      <c r="FU5" s="378">
        <v>0</v>
      </c>
      <c r="FV5" s="378">
        <v>18</v>
      </c>
      <c r="FW5" s="378">
        <v>0</v>
      </c>
      <c r="FX5" s="378">
        <v>0</v>
      </c>
      <c r="FY5" s="378">
        <v>0</v>
      </c>
      <c r="FZ5" s="378">
        <v>0</v>
      </c>
      <c r="GA5" s="378">
        <v>0</v>
      </c>
      <c r="GB5" s="378">
        <v>0</v>
      </c>
      <c r="GC5" s="382">
        <v>32</v>
      </c>
      <c r="GD5" s="378">
        <v>0</v>
      </c>
      <c r="GE5" s="378">
        <v>0</v>
      </c>
      <c r="GF5" s="378">
        <v>0</v>
      </c>
      <c r="GG5" s="378">
        <v>0</v>
      </c>
      <c r="GH5" s="378">
        <v>8</v>
      </c>
      <c r="GI5" s="378">
        <v>0</v>
      </c>
      <c r="GJ5" s="378"/>
      <c r="GK5" s="378">
        <v>0</v>
      </c>
      <c r="GL5" s="378">
        <v>0</v>
      </c>
      <c r="GM5" s="378">
        <v>0</v>
      </c>
      <c r="GN5" s="378">
        <v>0</v>
      </c>
      <c r="GO5" s="378"/>
      <c r="GP5" s="378">
        <v>0</v>
      </c>
      <c r="GQ5" s="378">
        <v>0</v>
      </c>
      <c r="GR5" s="378">
        <v>0</v>
      </c>
      <c r="GS5" s="378">
        <v>0</v>
      </c>
      <c r="GT5" s="378">
        <v>0</v>
      </c>
      <c r="GU5" s="378"/>
      <c r="GV5" s="378">
        <v>0</v>
      </c>
      <c r="GW5" s="378">
        <v>0</v>
      </c>
      <c r="GX5" s="378">
        <v>0</v>
      </c>
      <c r="GY5" s="378">
        <v>0</v>
      </c>
      <c r="GZ5" s="378">
        <v>0</v>
      </c>
      <c r="HA5" s="378">
        <v>0</v>
      </c>
      <c r="HB5" s="378">
        <v>8</v>
      </c>
      <c r="HC5" s="378">
        <v>0</v>
      </c>
      <c r="HD5" s="378"/>
      <c r="HE5" s="378"/>
      <c r="HF5" s="378">
        <v>22</v>
      </c>
      <c r="HG5" s="378"/>
      <c r="HH5" s="378">
        <v>0</v>
      </c>
      <c r="HI5" s="378">
        <v>0</v>
      </c>
      <c r="HJ5" s="378">
        <v>0</v>
      </c>
      <c r="HK5" s="378">
        <v>0</v>
      </c>
      <c r="HL5" s="378">
        <v>0</v>
      </c>
      <c r="HM5" s="378">
        <v>0</v>
      </c>
      <c r="HN5" s="378">
        <v>0</v>
      </c>
      <c r="HO5" s="378">
        <v>0</v>
      </c>
      <c r="HP5" s="378">
        <v>0</v>
      </c>
      <c r="HQ5" s="378">
        <v>0</v>
      </c>
      <c r="HR5" s="378">
        <v>0</v>
      </c>
      <c r="HS5" s="382">
        <v>8</v>
      </c>
      <c r="HT5" s="378">
        <v>0</v>
      </c>
      <c r="HU5" s="378">
        <v>0</v>
      </c>
      <c r="HV5" s="378">
        <v>0</v>
      </c>
      <c r="HW5" s="378">
        <v>0</v>
      </c>
      <c r="HX5" s="378">
        <v>0</v>
      </c>
      <c r="HY5" s="378">
        <v>0</v>
      </c>
      <c r="HZ5" s="378">
        <v>40</v>
      </c>
      <c r="IA5" s="378">
        <v>0</v>
      </c>
      <c r="IB5" s="378">
        <v>0</v>
      </c>
      <c r="IC5" s="378">
        <v>0</v>
      </c>
      <c r="ID5" s="378">
        <v>0</v>
      </c>
      <c r="IE5" s="378">
        <v>0</v>
      </c>
      <c r="IF5" s="378">
        <v>0</v>
      </c>
      <c r="IG5" s="378">
        <v>0</v>
      </c>
    </row>
    <row r="6" spans="1:241" s="379" customFormat="1" x14ac:dyDescent="0.3">
      <c r="A6" s="377" t="s">
        <v>112</v>
      </c>
      <c r="B6" s="378">
        <v>80</v>
      </c>
      <c r="C6" s="378"/>
      <c r="D6" s="378">
        <f>SUM(DG6:FF6)</f>
        <v>35</v>
      </c>
      <c r="E6" s="378"/>
      <c r="F6" s="378"/>
      <c r="G6" s="378">
        <v>0</v>
      </c>
      <c r="H6" s="378">
        <v>3</v>
      </c>
      <c r="I6" s="378">
        <v>0</v>
      </c>
      <c r="J6" s="378">
        <v>0</v>
      </c>
      <c r="K6" s="378">
        <v>0</v>
      </c>
      <c r="L6" s="378">
        <v>0</v>
      </c>
      <c r="M6" s="378">
        <v>0</v>
      </c>
      <c r="N6" s="378">
        <v>0</v>
      </c>
      <c r="O6" s="378">
        <v>0</v>
      </c>
      <c r="P6" s="378">
        <v>0</v>
      </c>
      <c r="Q6" s="378">
        <v>0</v>
      </c>
      <c r="R6" s="378">
        <v>0</v>
      </c>
      <c r="S6" s="378">
        <v>0</v>
      </c>
      <c r="T6" s="378">
        <v>0</v>
      </c>
      <c r="U6" s="378">
        <v>0</v>
      </c>
      <c r="V6" s="378">
        <v>0</v>
      </c>
      <c r="W6" s="378">
        <v>0</v>
      </c>
      <c r="X6" s="378">
        <v>0</v>
      </c>
      <c r="Y6" s="378">
        <v>0</v>
      </c>
      <c r="Z6" s="378">
        <v>0</v>
      </c>
      <c r="AA6" s="378">
        <v>0</v>
      </c>
      <c r="AB6" s="378">
        <v>0</v>
      </c>
      <c r="AC6" s="378">
        <v>0</v>
      </c>
      <c r="AD6" s="378">
        <v>0</v>
      </c>
      <c r="AE6" s="378">
        <v>0</v>
      </c>
      <c r="AF6" s="378">
        <v>0</v>
      </c>
      <c r="AG6" s="378">
        <v>0</v>
      </c>
      <c r="AH6" s="378">
        <v>0</v>
      </c>
      <c r="AI6" s="378">
        <v>0</v>
      </c>
      <c r="AJ6" s="378">
        <v>0</v>
      </c>
      <c r="AK6" s="378">
        <v>0</v>
      </c>
      <c r="AL6" s="378">
        <v>0</v>
      </c>
      <c r="AM6" s="378">
        <v>0</v>
      </c>
      <c r="AN6" s="378">
        <v>0</v>
      </c>
      <c r="AO6" s="378">
        <v>0</v>
      </c>
      <c r="AP6" s="378">
        <v>0</v>
      </c>
      <c r="AQ6" s="378">
        <v>2</v>
      </c>
      <c r="AR6" s="378">
        <v>0</v>
      </c>
      <c r="AS6" s="378">
        <v>0</v>
      </c>
      <c r="AT6" s="378">
        <v>0</v>
      </c>
      <c r="AU6" s="378">
        <v>0</v>
      </c>
      <c r="AV6" s="378">
        <v>0</v>
      </c>
      <c r="AW6" s="378">
        <v>0</v>
      </c>
      <c r="AX6" s="378">
        <v>0</v>
      </c>
      <c r="AY6" s="378">
        <v>0</v>
      </c>
      <c r="AZ6" s="378">
        <v>1.5</v>
      </c>
      <c r="BA6" s="378">
        <v>0</v>
      </c>
      <c r="BB6" s="378">
        <v>0</v>
      </c>
      <c r="BC6" s="378">
        <v>0</v>
      </c>
      <c r="BD6" s="378">
        <v>0</v>
      </c>
      <c r="BE6" s="378">
        <v>0</v>
      </c>
      <c r="BF6" s="378">
        <v>0</v>
      </c>
      <c r="BG6" s="378">
        <v>0</v>
      </c>
      <c r="BH6" s="378"/>
      <c r="BI6" s="378">
        <v>0</v>
      </c>
      <c r="BJ6" s="378">
        <v>0</v>
      </c>
      <c r="BK6" s="378">
        <v>0</v>
      </c>
      <c r="BL6" s="378">
        <v>0</v>
      </c>
      <c r="BM6" s="378">
        <v>0</v>
      </c>
      <c r="BN6" s="378">
        <v>0</v>
      </c>
      <c r="BO6" s="378">
        <v>0</v>
      </c>
      <c r="BP6" s="378">
        <v>0</v>
      </c>
      <c r="BQ6" s="378">
        <v>0</v>
      </c>
      <c r="BR6" s="378">
        <v>0</v>
      </c>
      <c r="BS6" s="378">
        <v>0</v>
      </c>
      <c r="BT6" s="378">
        <v>0</v>
      </c>
      <c r="BU6" s="378">
        <v>3</v>
      </c>
      <c r="BV6" s="378"/>
      <c r="BW6" s="378">
        <v>0</v>
      </c>
      <c r="BX6" s="378">
        <v>0</v>
      </c>
      <c r="BY6" s="378">
        <v>8</v>
      </c>
      <c r="BZ6" s="378">
        <v>0</v>
      </c>
      <c r="CA6" s="378">
        <v>0</v>
      </c>
      <c r="CB6" s="378">
        <v>0</v>
      </c>
      <c r="CC6" s="378">
        <v>0</v>
      </c>
      <c r="CD6" s="378">
        <v>0</v>
      </c>
      <c r="CE6" s="378">
        <v>0</v>
      </c>
      <c r="CF6" s="378">
        <v>0</v>
      </c>
      <c r="CG6" s="378">
        <v>0</v>
      </c>
      <c r="CH6" s="378">
        <v>0</v>
      </c>
      <c r="CI6" s="378">
        <v>0</v>
      </c>
      <c r="CJ6" s="378">
        <v>0</v>
      </c>
      <c r="CK6" s="378">
        <v>0</v>
      </c>
      <c r="CL6" s="378">
        <v>0</v>
      </c>
      <c r="CM6" s="378">
        <v>0</v>
      </c>
      <c r="CN6" s="378">
        <v>0</v>
      </c>
      <c r="CO6" s="378">
        <v>0</v>
      </c>
      <c r="CP6" s="378">
        <v>0</v>
      </c>
      <c r="CQ6" s="378">
        <v>0</v>
      </c>
      <c r="CR6" s="378">
        <v>2.5</v>
      </c>
      <c r="CS6" s="378">
        <v>0</v>
      </c>
      <c r="CT6" s="378">
        <v>0</v>
      </c>
      <c r="CU6" s="378">
        <v>0</v>
      </c>
      <c r="CV6" s="378">
        <v>0</v>
      </c>
      <c r="CW6" s="378">
        <v>0</v>
      </c>
      <c r="CX6" s="378">
        <v>0</v>
      </c>
      <c r="CY6" s="378">
        <v>0</v>
      </c>
      <c r="CZ6" s="378">
        <v>0</v>
      </c>
      <c r="DA6" s="378">
        <v>0</v>
      </c>
      <c r="DB6" s="378">
        <v>0</v>
      </c>
      <c r="DC6" s="378">
        <v>0</v>
      </c>
      <c r="DD6" s="378">
        <v>3.5</v>
      </c>
      <c r="DE6" s="378">
        <v>0</v>
      </c>
      <c r="DF6" s="378">
        <v>0</v>
      </c>
      <c r="DG6" s="378">
        <v>0</v>
      </c>
      <c r="DH6" s="378">
        <v>0</v>
      </c>
      <c r="DI6" s="378">
        <v>0</v>
      </c>
      <c r="DJ6" s="378">
        <v>0</v>
      </c>
      <c r="DK6" s="378">
        <v>0</v>
      </c>
      <c r="DL6" s="378">
        <v>0</v>
      </c>
      <c r="DM6" s="378">
        <v>0</v>
      </c>
      <c r="DN6" s="378">
        <v>0</v>
      </c>
      <c r="DO6" s="378">
        <v>0</v>
      </c>
      <c r="DP6" s="382">
        <v>16</v>
      </c>
      <c r="DQ6" s="382">
        <v>19</v>
      </c>
      <c r="DR6" s="378">
        <v>0</v>
      </c>
      <c r="DS6" s="378">
        <v>0</v>
      </c>
      <c r="DT6" s="378">
        <v>0</v>
      </c>
      <c r="DU6" s="378">
        <v>0</v>
      </c>
      <c r="DV6" s="378">
        <v>0</v>
      </c>
      <c r="DW6" s="378">
        <v>0</v>
      </c>
      <c r="DX6" s="378">
        <v>0</v>
      </c>
      <c r="DY6" s="378">
        <v>0</v>
      </c>
      <c r="DZ6" s="378">
        <v>0</v>
      </c>
      <c r="EA6" s="378">
        <v>0</v>
      </c>
      <c r="EB6" s="378">
        <v>0</v>
      </c>
      <c r="EC6" s="378">
        <v>0</v>
      </c>
      <c r="ED6" s="378">
        <v>0</v>
      </c>
      <c r="EE6" s="378">
        <v>0</v>
      </c>
      <c r="EF6" s="378">
        <v>0</v>
      </c>
      <c r="EG6" s="378">
        <v>0</v>
      </c>
      <c r="EH6" s="378">
        <v>0</v>
      </c>
      <c r="EI6" s="378">
        <v>0</v>
      </c>
      <c r="EJ6" s="378">
        <v>0</v>
      </c>
      <c r="EK6" s="378">
        <v>0</v>
      </c>
      <c r="EL6" s="378">
        <v>0</v>
      </c>
      <c r="EM6" s="378">
        <v>0</v>
      </c>
      <c r="EN6" s="378"/>
      <c r="EO6" s="378">
        <v>0</v>
      </c>
      <c r="EP6" s="378">
        <v>0</v>
      </c>
      <c r="EQ6" s="378"/>
      <c r="ER6" s="378">
        <v>0</v>
      </c>
      <c r="ES6" s="378"/>
      <c r="ET6" s="378"/>
      <c r="EU6" s="378">
        <v>0</v>
      </c>
      <c r="EV6" s="378"/>
      <c r="EW6" s="378">
        <v>0</v>
      </c>
      <c r="EX6" s="378">
        <v>0</v>
      </c>
      <c r="EY6" s="378">
        <v>0</v>
      </c>
      <c r="EZ6" s="378">
        <v>0</v>
      </c>
      <c r="FA6" s="378">
        <v>0</v>
      </c>
      <c r="FB6" s="378">
        <v>0</v>
      </c>
      <c r="FC6" s="378">
        <v>0</v>
      </c>
      <c r="FD6" s="378">
        <v>0</v>
      </c>
      <c r="FE6" s="378">
        <v>0</v>
      </c>
      <c r="FF6" s="378">
        <v>0</v>
      </c>
      <c r="FG6" s="378">
        <v>0</v>
      </c>
      <c r="FH6" s="378">
        <v>0</v>
      </c>
      <c r="FI6" s="378">
        <v>0</v>
      </c>
      <c r="FJ6" s="378">
        <v>0</v>
      </c>
      <c r="FK6" s="378">
        <v>0</v>
      </c>
      <c r="FL6" s="378">
        <v>0</v>
      </c>
      <c r="FM6" s="382">
        <v>3</v>
      </c>
      <c r="FN6" s="378">
        <v>0</v>
      </c>
      <c r="FO6" s="378">
        <v>0</v>
      </c>
      <c r="FP6" s="378">
        <v>0</v>
      </c>
      <c r="FQ6" s="378">
        <v>0</v>
      </c>
      <c r="FR6" s="378">
        <v>0</v>
      </c>
      <c r="FS6" s="378">
        <v>0</v>
      </c>
      <c r="FT6" s="378">
        <v>0</v>
      </c>
      <c r="FU6" s="378">
        <v>0</v>
      </c>
      <c r="FV6" s="378">
        <v>0</v>
      </c>
      <c r="FW6" s="378">
        <v>0</v>
      </c>
      <c r="FX6" s="378">
        <v>0</v>
      </c>
      <c r="FY6" s="378">
        <v>0</v>
      </c>
      <c r="FZ6" s="382">
        <v>3</v>
      </c>
      <c r="GA6" s="378">
        <v>0</v>
      </c>
      <c r="GB6" s="378">
        <v>0</v>
      </c>
      <c r="GC6" s="378">
        <v>0</v>
      </c>
      <c r="GD6" s="378">
        <v>0</v>
      </c>
      <c r="GE6" s="378">
        <v>0</v>
      </c>
      <c r="GF6" s="378">
        <v>0</v>
      </c>
      <c r="GG6" s="378">
        <v>0</v>
      </c>
      <c r="GH6" s="378">
        <v>0</v>
      </c>
      <c r="GI6" s="378">
        <v>0</v>
      </c>
      <c r="GJ6" s="378"/>
      <c r="GK6" s="378">
        <v>8</v>
      </c>
      <c r="GL6" s="378">
        <v>0</v>
      </c>
      <c r="GM6" s="378">
        <v>0</v>
      </c>
      <c r="GN6" s="378">
        <v>0</v>
      </c>
      <c r="GO6" s="378"/>
      <c r="GP6" s="378">
        <v>0</v>
      </c>
      <c r="GQ6" s="378">
        <v>0</v>
      </c>
      <c r="GR6" s="378">
        <v>0</v>
      </c>
      <c r="GS6" s="378">
        <v>0</v>
      </c>
      <c r="GT6" s="378">
        <v>0</v>
      </c>
      <c r="GU6" s="378"/>
      <c r="GV6" s="378">
        <v>0</v>
      </c>
      <c r="GW6" s="378">
        <v>0</v>
      </c>
      <c r="GX6" s="378">
        <v>0</v>
      </c>
      <c r="GY6" s="378">
        <v>8</v>
      </c>
      <c r="GZ6" s="378">
        <v>0</v>
      </c>
      <c r="HA6" s="378">
        <v>0</v>
      </c>
      <c r="HB6" s="378">
        <v>0</v>
      </c>
      <c r="HC6" s="378">
        <v>0</v>
      </c>
      <c r="HD6" s="378"/>
      <c r="HE6" s="378"/>
      <c r="HF6" s="378">
        <v>0</v>
      </c>
      <c r="HG6" s="378"/>
      <c r="HH6" s="378">
        <v>0</v>
      </c>
      <c r="HI6" s="378">
        <v>0</v>
      </c>
      <c r="HJ6" s="378">
        <v>0</v>
      </c>
      <c r="HK6" s="378">
        <v>0</v>
      </c>
      <c r="HL6" s="382">
        <v>1.25</v>
      </c>
      <c r="HM6" s="378">
        <v>0</v>
      </c>
      <c r="HN6" s="378">
        <v>0</v>
      </c>
      <c r="HO6" s="378">
        <v>0</v>
      </c>
      <c r="HP6" s="382">
        <v>1</v>
      </c>
      <c r="HQ6" s="378">
        <v>0</v>
      </c>
      <c r="HR6" s="378">
        <v>0</v>
      </c>
      <c r="HS6" s="378">
        <v>0</v>
      </c>
      <c r="HT6" s="382">
        <v>4</v>
      </c>
      <c r="HU6" s="378">
        <v>0</v>
      </c>
      <c r="HV6" s="378">
        <v>8</v>
      </c>
      <c r="HW6" s="378">
        <v>0</v>
      </c>
      <c r="HX6" s="378">
        <v>0</v>
      </c>
      <c r="HY6" s="378">
        <v>0</v>
      </c>
      <c r="HZ6" s="378">
        <v>0</v>
      </c>
      <c r="IA6" s="378">
        <v>0</v>
      </c>
      <c r="IB6" s="378">
        <v>0</v>
      </c>
      <c r="IC6" s="378">
        <v>0</v>
      </c>
      <c r="ID6" s="378">
        <v>0</v>
      </c>
      <c r="IE6" s="378">
        <v>0</v>
      </c>
      <c r="IF6" s="378">
        <v>0</v>
      </c>
      <c r="IG6" s="378">
        <v>0</v>
      </c>
    </row>
    <row r="7" spans="1:241" s="379" customFormat="1" x14ac:dyDescent="0.3">
      <c r="A7" s="377" t="s">
        <v>113</v>
      </c>
      <c r="B7" s="378"/>
      <c r="C7" s="378"/>
      <c r="D7" s="378">
        <f>SUM(DG7:FF7)</f>
        <v>96.5</v>
      </c>
      <c r="E7" s="378"/>
      <c r="F7" s="378"/>
      <c r="G7" s="378">
        <v>0</v>
      </c>
      <c r="H7" s="378">
        <v>0</v>
      </c>
      <c r="I7" s="378">
        <v>0</v>
      </c>
      <c r="J7" s="378">
        <v>0</v>
      </c>
      <c r="K7" s="378">
        <v>8</v>
      </c>
      <c r="L7" s="378">
        <v>4.5</v>
      </c>
      <c r="M7" s="378">
        <v>0</v>
      </c>
      <c r="N7" s="378">
        <v>0</v>
      </c>
      <c r="O7" s="378">
        <v>21</v>
      </c>
      <c r="P7" s="378">
        <v>13</v>
      </c>
      <c r="Q7" s="378">
        <v>3</v>
      </c>
      <c r="R7" s="378">
        <v>11.5</v>
      </c>
      <c r="S7" s="378">
        <v>13</v>
      </c>
      <c r="T7" s="378">
        <v>13.5</v>
      </c>
      <c r="U7" s="378">
        <v>0</v>
      </c>
      <c r="V7" s="378">
        <v>10</v>
      </c>
      <c r="W7" s="378">
        <v>23</v>
      </c>
      <c r="X7" s="378">
        <v>16</v>
      </c>
      <c r="Y7" s="378">
        <v>24</v>
      </c>
      <c r="Z7" s="378">
        <v>10.5</v>
      </c>
      <c r="AA7" s="378">
        <v>20</v>
      </c>
      <c r="AB7" s="378">
        <v>23</v>
      </c>
      <c r="AC7" s="378">
        <v>20</v>
      </c>
      <c r="AD7" s="378">
        <v>20</v>
      </c>
      <c r="AE7" s="378">
        <v>19.5</v>
      </c>
      <c r="AF7" s="378">
        <v>14.5</v>
      </c>
      <c r="AG7" s="378">
        <v>10</v>
      </c>
      <c r="AH7" s="378">
        <v>9</v>
      </c>
      <c r="AI7" s="378">
        <v>11.75</v>
      </c>
      <c r="AJ7" s="378">
        <v>22</v>
      </c>
      <c r="AK7" s="378">
        <v>6</v>
      </c>
      <c r="AL7" s="378">
        <v>0</v>
      </c>
      <c r="AM7" s="378">
        <v>12</v>
      </c>
      <c r="AN7" s="378">
        <v>0</v>
      </c>
      <c r="AO7" s="378">
        <v>19.5</v>
      </c>
      <c r="AP7" s="378">
        <v>12.5</v>
      </c>
      <c r="AQ7" s="378">
        <v>8</v>
      </c>
      <c r="AR7" s="378">
        <v>12</v>
      </c>
      <c r="AS7" s="378">
        <v>10</v>
      </c>
      <c r="AT7" s="378">
        <v>8</v>
      </c>
      <c r="AU7" s="378">
        <v>0</v>
      </c>
      <c r="AV7" s="378">
        <v>0</v>
      </c>
      <c r="AW7" s="378">
        <v>0</v>
      </c>
      <c r="AX7" s="378">
        <v>0</v>
      </c>
      <c r="AY7" s="378">
        <v>0</v>
      </c>
      <c r="AZ7" s="378">
        <v>0</v>
      </c>
      <c r="BA7" s="378">
        <v>0</v>
      </c>
      <c r="BB7" s="378">
        <v>0</v>
      </c>
      <c r="BC7" s="378">
        <v>9</v>
      </c>
      <c r="BD7" s="378">
        <v>0</v>
      </c>
      <c r="BE7" s="378">
        <v>0</v>
      </c>
      <c r="BF7" s="378">
        <v>0</v>
      </c>
      <c r="BG7" s="378">
        <v>0</v>
      </c>
      <c r="BH7" s="378"/>
      <c r="BI7" s="378">
        <v>0</v>
      </c>
      <c r="BJ7" s="378">
        <v>0</v>
      </c>
      <c r="BK7" s="378">
        <v>0</v>
      </c>
      <c r="BL7" s="378">
        <v>0</v>
      </c>
      <c r="BM7" s="378">
        <v>0</v>
      </c>
      <c r="BN7" s="378">
        <v>0</v>
      </c>
      <c r="BO7" s="378">
        <v>0</v>
      </c>
      <c r="BP7" s="378">
        <v>0</v>
      </c>
      <c r="BQ7" s="378">
        <v>0</v>
      </c>
      <c r="BR7" s="378">
        <v>0</v>
      </c>
      <c r="BS7" s="378">
        <v>0</v>
      </c>
      <c r="BT7" s="378">
        <v>0</v>
      </c>
      <c r="BU7" s="378">
        <v>0</v>
      </c>
      <c r="BV7" s="378"/>
      <c r="BW7" s="378">
        <v>8.5</v>
      </c>
      <c r="BX7" s="378">
        <v>0</v>
      </c>
      <c r="BY7" s="378">
        <v>0</v>
      </c>
      <c r="BZ7" s="378">
        <v>8</v>
      </c>
      <c r="CA7" s="378">
        <v>0</v>
      </c>
      <c r="CB7" s="378">
        <v>2</v>
      </c>
      <c r="CC7" s="378">
        <v>0</v>
      </c>
      <c r="CD7" s="378">
        <v>0.5</v>
      </c>
      <c r="CE7" s="378">
        <v>0</v>
      </c>
      <c r="CF7" s="378">
        <v>2</v>
      </c>
      <c r="CG7" s="378">
        <v>1</v>
      </c>
      <c r="CH7" s="378">
        <v>0</v>
      </c>
      <c r="CI7" s="378">
        <v>0</v>
      </c>
      <c r="CJ7" s="378">
        <v>0</v>
      </c>
      <c r="CK7" s="378">
        <v>0</v>
      </c>
      <c r="CL7" s="378">
        <v>0</v>
      </c>
      <c r="CM7" s="378">
        <v>0</v>
      </c>
      <c r="CN7" s="378">
        <v>0</v>
      </c>
      <c r="CO7" s="378">
        <v>0</v>
      </c>
      <c r="CP7" s="378">
        <v>0</v>
      </c>
      <c r="CQ7" s="378">
        <v>13</v>
      </c>
      <c r="CR7" s="378">
        <v>18.5</v>
      </c>
      <c r="CS7" s="378">
        <v>15</v>
      </c>
      <c r="CT7" s="378">
        <v>25</v>
      </c>
      <c r="CU7" s="378">
        <v>25</v>
      </c>
      <c r="CV7" s="378">
        <v>21</v>
      </c>
      <c r="CW7" s="378">
        <v>21</v>
      </c>
      <c r="CX7" s="378">
        <v>15</v>
      </c>
      <c r="CY7" s="378">
        <v>15</v>
      </c>
      <c r="CZ7" s="378">
        <v>8</v>
      </c>
      <c r="DA7" s="378">
        <v>0</v>
      </c>
      <c r="DB7" s="378">
        <v>0</v>
      </c>
      <c r="DC7" s="378">
        <v>19</v>
      </c>
      <c r="DD7" s="378">
        <v>0</v>
      </c>
      <c r="DE7" s="378">
        <v>3.5</v>
      </c>
      <c r="DF7" s="378">
        <v>0</v>
      </c>
      <c r="DG7" s="378">
        <v>0</v>
      </c>
      <c r="DH7" s="378">
        <v>0</v>
      </c>
      <c r="DI7" s="378">
        <v>0.5</v>
      </c>
      <c r="DJ7" s="378">
        <v>0</v>
      </c>
      <c r="DK7" s="378">
        <v>0</v>
      </c>
      <c r="DL7" s="378">
        <v>1</v>
      </c>
      <c r="DM7" s="378">
        <v>0</v>
      </c>
      <c r="DN7" s="378">
        <v>0</v>
      </c>
      <c r="DO7" s="378">
        <v>2</v>
      </c>
      <c r="DP7" s="378">
        <v>0</v>
      </c>
      <c r="DQ7" s="378">
        <v>0</v>
      </c>
      <c r="DR7" s="378">
        <v>0</v>
      </c>
      <c r="DS7" s="378">
        <v>1.5</v>
      </c>
      <c r="DT7" s="378">
        <v>8</v>
      </c>
      <c r="DU7" s="378">
        <v>0</v>
      </c>
      <c r="DV7" s="378">
        <v>0</v>
      </c>
      <c r="DW7" s="378">
        <v>0</v>
      </c>
      <c r="DX7" s="378">
        <v>1</v>
      </c>
      <c r="DY7" s="378">
        <v>6</v>
      </c>
      <c r="DZ7" s="378">
        <v>2</v>
      </c>
      <c r="EA7" s="378">
        <v>1</v>
      </c>
      <c r="EB7" s="378">
        <v>0</v>
      </c>
      <c r="EC7" s="378">
        <v>0</v>
      </c>
      <c r="ED7" s="378">
        <v>20</v>
      </c>
      <c r="EE7" s="378">
        <v>10</v>
      </c>
      <c r="EF7" s="378">
        <v>0</v>
      </c>
      <c r="EG7" s="378">
        <v>8</v>
      </c>
      <c r="EH7" s="378">
        <v>0</v>
      </c>
      <c r="EI7" s="378">
        <v>0</v>
      </c>
      <c r="EJ7" s="378">
        <v>4</v>
      </c>
      <c r="EK7" s="378">
        <v>1</v>
      </c>
      <c r="EL7" s="378">
        <v>0.5</v>
      </c>
      <c r="EM7" s="378">
        <v>0</v>
      </c>
      <c r="EN7" s="378"/>
      <c r="EO7" s="378">
        <v>0</v>
      </c>
      <c r="EP7" s="378">
        <v>0</v>
      </c>
      <c r="EQ7" s="378"/>
      <c r="ER7" s="378">
        <v>0</v>
      </c>
      <c r="ES7" s="378"/>
      <c r="ET7" s="378"/>
      <c r="EU7" s="378">
        <v>0</v>
      </c>
      <c r="EV7" s="378"/>
      <c r="EW7" s="378">
        <v>0</v>
      </c>
      <c r="EX7" s="378">
        <v>0</v>
      </c>
      <c r="EY7" s="378">
        <v>18.5</v>
      </c>
      <c r="EZ7" s="378">
        <v>10</v>
      </c>
      <c r="FA7" s="378">
        <v>0</v>
      </c>
      <c r="FB7" s="378">
        <v>0</v>
      </c>
      <c r="FC7" s="378">
        <v>0</v>
      </c>
      <c r="FD7" s="378">
        <v>0</v>
      </c>
      <c r="FE7" s="378">
        <v>1.5</v>
      </c>
      <c r="FF7" s="378">
        <v>0</v>
      </c>
      <c r="FG7" s="378">
        <v>0</v>
      </c>
      <c r="FH7" s="378">
        <v>16</v>
      </c>
      <c r="FI7" s="378">
        <v>7.5</v>
      </c>
      <c r="FJ7" s="378">
        <v>5</v>
      </c>
      <c r="FK7" s="378">
        <v>0</v>
      </c>
      <c r="FL7" s="378">
        <v>0</v>
      </c>
      <c r="FM7" s="378">
        <v>4</v>
      </c>
      <c r="FN7" s="378">
        <v>6</v>
      </c>
      <c r="FO7" s="378">
        <v>0</v>
      </c>
      <c r="FP7" s="378">
        <v>2</v>
      </c>
      <c r="FQ7" s="378">
        <v>0</v>
      </c>
      <c r="FR7" s="378">
        <v>0.5</v>
      </c>
      <c r="FS7" s="378">
        <v>0.5</v>
      </c>
      <c r="FT7" s="378">
        <v>8</v>
      </c>
      <c r="FU7" s="378">
        <v>18</v>
      </c>
      <c r="FV7" s="378">
        <v>0</v>
      </c>
      <c r="FW7" s="378">
        <v>0</v>
      </c>
      <c r="FX7" s="378">
        <v>8</v>
      </c>
      <c r="FY7" s="378">
        <v>20</v>
      </c>
      <c r="FZ7" s="378">
        <v>0</v>
      </c>
      <c r="GA7" s="378">
        <v>0</v>
      </c>
      <c r="GB7" s="378">
        <v>0</v>
      </c>
      <c r="GC7" s="378">
        <v>0</v>
      </c>
      <c r="GD7" s="378">
        <v>0</v>
      </c>
      <c r="GE7" s="378">
        <v>0</v>
      </c>
      <c r="GF7" s="378">
        <v>12</v>
      </c>
      <c r="GG7" s="378">
        <v>0</v>
      </c>
      <c r="GH7" s="378">
        <v>0</v>
      </c>
      <c r="GI7" s="378">
        <v>1</v>
      </c>
      <c r="GJ7" s="378"/>
      <c r="GK7" s="378">
        <v>0</v>
      </c>
      <c r="GL7" s="378">
        <v>0</v>
      </c>
      <c r="GM7" s="378">
        <v>14</v>
      </c>
      <c r="GN7" s="378">
        <v>0</v>
      </c>
      <c r="GO7" s="378"/>
      <c r="GP7" s="378">
        <v>0</v>
      </c>
      <c r="GQ7" s="378">
        <v>0</v>
      </c>
      <c r="GR7" s="378">
        <v>7</v>
      </c>
      <c r="GS7" s="378">
        <v>4</v>
      </c>
      <c r="GT7" s="378">
        <v>0</v>
      </c>
      <c r="GU7" s="378"/>
      <c r="GV7" s="378">
        <v>7</v>
      </c>
      <c r="GW7" s="378">
        <v>16</v>
      </c>
      <c r="GX7" s="378">
        <v>3</v>
      </c>
      <c r="GY7" s="378">
        <v>0</v>
      </c>
      <c r="GZ7" s="378">
        <v>0</v>
      </c>
      <c r="HA7" s="378">
        <v>0</v>
      </c>
      <c r="HB7" s="378">
        <v>0.5</v>
      </c>
      <c r="HC7" s="378">
        <v>1.5</v>
      </c>
      <c r="HD7" s="378"/>
      <c r="HE7" s="378"/>
      <c r="HF7" s="378">
        <v>9.5</v>
      </c>
      <c r="HG7" s="378"/>
      <c r="HH7" s="378">
        <v>0</v>
      </c>
      <c r="HI7" s="378">
        <v>0</v>
      </c>
      <c r="HJ7" s="378">
        <v>0</v>
      </c>
      <c r="HK7" s="378">
        <v>0</v>
      </c>
      <c r="HL7" s="378">
        <v>0</v>
      </c>
      <c r="HM7" s="378">
        <v>0</v>
      </c>
      <c r="HN7" s="378">
        <v>0</v>
      </c>
      <c r="HO7" s="378">
        <v>0</v>
      </c>
      <c r="HP7" s="378">
        <v>0</v>
      </c>
      <c r="HQ7" s="378">
        <v>0</v>
      </c>
      <c r="HR7" s="378">
        <v>0</v>
      </c>
      <c r="HS7" s="378">
        <v>0</v>
      </c>
      <c r="HT7" s="378">
        <v>0</v>
      </c>
      <c r="HU7" s="378">
        <v>0</v>
      </c>
      <c r="HV7" s="378">
        <v>0</v>
      </c>
      <c r="HW7" s="378">
        <v>0</v>
      </c>
      <c r="HX7" s="378">
        <v>0</v>
      </c>
      <c r="HY7" s="378">
        <v>0</v>
      </c>
      <c r="HZ7" s="378">
        <v>0</v>
      </c>
      <c r="IA7" s="378">
        <v>0</v>
      </c>
      <c r="IB7" s="378">
        <v>0</v>
      </c>
      <c r="IC7" s="378">
        <v>0</v>
      </c>
      <c r="ID7" s="378">
        <v>0</v>
      </c>
      <c r="IE7" s="378">
        <v>0</v>
      </c>
      <c r="IF7" s="378">
        <v>0</v>
      </c>
      <c r="IG7" s="378">
        <v>0</v>
      </c>
    </row>
    <row r="8" spans="1:241" x14ac:dyDescent="0.3">
      <c r="A8" s="234" t="s">
        <v>212</v>
      </c>
      <c r="B8" s="235"/>
      <c r="C8" s="235"/>
      <c r="D8" s="235"/>
      <c r="E8" s="235"/>
      <c r="F8" s="235"/>
      <c r="G8" s="235">
        <f>SUM(G9:G12)</f>
        <v>42</v>
      </c>
      <c r="H8" s="235">
        <f t="shared" ref="H8:BG8" si="39">SUM(H9:H12)</f>
        <v>40</v>
      </c>
      <c r="I8" s="235">
        <f t="shared" si="39"/>
        <v>40</v>
      </c>
      <c r="J8" s="235">
        <f t="shared" si="39"/>
        <v>40</v>
      </c>
      <c r="K8" s="235">
        <f t="shared" si="39"/>
        <v>40</v>
      </c>
      <c r="L8" s="235">
        <f t="shared" si="39"/>
        <v>40</v>
      </c>
      <c r="M8" s="235">
        <f t="shared" si="39"/>
        <v>40</v>
      </c>
      <c r="N8" s="235">
        <f t="shared" si="39"/>
        <v>40</v>
      </c>
      <c r="O8" s="235">
        <f t="shared" si="39"/>
        <v>40</v>
      </c>
      <c r="P8" s="235">
        <f t="shared" si="39"/>
        <v>40</v>
      </c>
      <c r="Q8" s="235">
        <f t="shared" si="39"/>
        <v>40</v>
      </c>
      <c r="R8" s="235">
        <f t="shared" si="39"/>
        <v>40</v>
      </c>
      <c r="S8" s="235">
        <f t="shared" si="39"/>
        <v>40</v>
      </c>
      <c r="T8" s="235">
        <f t="shared" si="39"/>
        <v>40</v>
      </c>
      <c r="U8" s="235">
        <f t="shared" si="39"/>
        <v>40</v>
      </c>
      <c r="V8" s="235">
        <f t="shared" si="39"/>
        <v>40</v>
      </c>
      <c r="W8" s="235">
        <f t="shared" si="39"/>
        <v>40</v>
      </c>
      <c r="X8" s="235">
        <f t="shared" si="39"/>
        <v>40</v>
      </c>
      <c r="Y8" s="235">
        <f t="shared" si="39"/>
        <v>40</v>
      </c>
      <c r="Z8" s="235">
        <f t="shared" si="39"/>
        <v>40</v>
      </c>
      <c r="AA8" s="235">
        <f t="shared" si="39"/>
        <v>40</v>
      </c>
      <c r="AB8" s="235">
        <f t="shared" si="39"/>
        <v>40</v>
      </c>
      <c r="AC8" s="235">
        <f t="shared" si="39"/>
        <v>40</v>
      </c>
      <c r="AD8" s="235">
        <f t="shared" si="39"/>
        <v>40</v>
      </c>
      <c r="AE8" s="235">
        <f t="shared" si="39"/>
        <v>40</v>
      </c>
      <c r="AF8" s="235">
        <f t="shared" si="39"/>
        <v>43.5</v>
      </c>
      <c r="AG8" s="235">
        <f t="shared" si="39"/>
        <v>42</v>
      </c>
      <c r="AH8" s="235">
        <f t="shared" si="39"/>
        <v>42</v>
      </c>
      <c r="AI8" s="235">
        <f t="shared" si="39"/>
        <v>40</v>
      </c>
      <c r="AJ8" s="235">
        <f t="shared" si="39"/>
        <v>40.5</v>
      </c>
      <c r="AK8" s="235">
        <f t="shared" si="39"/>
        <v>41</v>
      </c>
      <c r="AL8" s="235">
        <f t="shared" si="39"/>
        <v>42</v>
      </c>
      <c r="AM8" s="235">
        <f t="shared" si="39"/>
        <v>40</v>
      </c>
      <c r="AN8" s="235">
        <f t="shared" si="39"/>
        <v>42</v>
      </c>
      <c r="AO8" s="235">
        <f t="shared" si="39"/>
        <v>47.5</v>
      </c>
      <c r="AP8" s="235">
        <f t="shared" si="39"/>
        <v>41</v>
      </c>
      <c r="AQ8" s="235">
        <f t="shared" si="39"/>
        <v>40</v>
      </c>
      <c r="AR8" s="235">
        <f t="shared" si="39"/>
        <v>42.25</v>
      </c>
      <c r="AS8" s="235">
        <f t="shared" si="39"/>
        <v>40</v>
      </c>
      <c r="AT8" s="235">
        <f t="shared" si="39"/>
        <v>41.5</v>
      </c>
      <c r="AU8" s="235">
        <f t="shared" si="39"/>
        <v>40</v>
      </c>
      <c r="AV8" s="235">
        <f t="shared" si="39"/>
        <v>40</v>
      </c>
      <c r="AW8" s="235">
        <f t="shared" si="39"/>
        <v>40</v>
      </c>
      <c r="AX8" s="235">
        <f t="shared" si="39"/>
        <v>40</v>
      </c>
      <c r="AY8" s="235">
        <f t="shared" si="39"/>
        <v>40</v>
      </c>
      <c r="AZ8" s="235">
        <f t="shared" si="39"/>
        <v>40</v>
      </c>
      <c r="BA8" s="235">
        <f t="shared" si="39"/>
        <v>40</v>
      </c>
      <c r="BB8" s="235">
        <f t="shared" si="39"/>
        <v>40</v>
      </c>
      <c r="BC8" s="235">
        <f t="shared" si="39"/>
        <v>40</v>
      </c>
      <c r="BD8" s="235">
        <f t="shared" si="39"/>
        <v>40</v>
      </c>
      <c r="BE8" s="235">
        <f t="shared" si="39"/>
        <v>40</v>
      </c>
      <c r="BF8" s="235">
        <f t="shared" si="39"/>
        <v>40</v>
      </c>
      <c r="BG8" s="235">
        <f t="shared" si="39"/>
        <v>40</v>
      </c>
      <c r="BH8" s="235">
        <f t="shared" ref="BH8:DG8" si="40">SUM(BH9:BH12)</f>
        <v>0</v>
      </c>
      <c r="BI8" s="235">
        <f t="shared" si="40"/>
        <v>40</v>
      </c>
      <c r="BJ8" s="235">
        <f t="shared" si="40"/>
        <v>40.5</v>
      </c>
      <c r="BK8" s="235">
        <f t="shared" si="40"/>
        <v>40</v>
      </c>
      <c r="BL8" s="235">
        <f t="shared" si="40"/>
        <v>44</v>
      </c>
      <c r="BM8" s="235">
        <f t="shared" si="40"/>
        <v>40</v>
      </c>
      <c r="BN8" s="235">
        <f t="shared" si="40"/>
        <v>40</v>
      </c>
      <c r="BO8" s="235">
        <f t="shared" si="40"/>
        <v>40</v>
      </c>
      <c r="BP8" s="235">
        <f t="shared" si="40"/>
        <v>40</v>
      </c>
      <c r="BQ8" s="235">
        <f t="shared" si="40"/>
        <v>40</v>
      </c>
      <c r="BR8" s="235">
        <f t="shared" si="40"/>
        <v>52</v>
      </c>
      <c r="BS8" s="235">
        <f t="shared" si="40"/>
        <v>40</v>
      </c>
      <c r="BT8" s="235">
        <f t="shared" si="40"/>
        <v>40</v>
      </c>
      <c r="BU8" s="235">
        <f t="shared" si="40"/>
        <v>40</v>
      </c>
      <c r="BV8" s="235">
        <f t="shared" si="40"/>
        <v>0</v>
      </c>
      <c r="BW8" s="235">
        <f t="shared" si="40"/>
        <v>41.75</v>
      </c>
      <c r="BX8" s="235">
        <f t="shared" si="40"/>
        <v>40</v>
      </c>
      <c r="BY8" s="235">
        <f t="shared" si="40"/>
        <v>40</v>
      </c>
      <c r="BZ8" s="235">
        <f t="shared" si="40"/>
        <v>40</v>
      </c>
      <c r="CA8" s="235">
        <f t="shared" si="40"/>
        <v>40</v>
      </c>
      <c r="CB8" s="235">
        <f t="shared" si="40"/>
        <v>41</v>
      </c>
      <c r="CC8" s="235">
        <f t="shared" si="40"/>
        <v>41</v>
      </c>
      <c r="CD8" s="235">
        <f t="shared" si="40"/>
        <v>40</v>
      </c>
      <c r="CE8" s="235">
        <f t="shared" si="40"/>
        <v>40.5</v>
      </c>
      <c r="CF8" s="235">
        <f t="shared" si="40"/>
        <v>41</v>
      </c>
      <c r="CG8" s="235">
        <f t="shared" si="40"/>
        <v>40</v>
      </c>
      <c r="CH8" s="235">
        <f t="shared" si="40"/>
        <v>40.5</v>
      </c>
      <c r="CI8" s="235">
        <f t="shared" si="40"/>
        <v>40</v>
      </c>
      <c r="CJ8" s="235">
        <f t="shared" si="40"/>
        <v>40.5</v>
      </c>
      <c r="CK8" s="235">
        <f t="shared" si="40"/>
        <v>40</v>
      </c>
      <c r="CL8" s="235">
        <f t="shared" si="40"/>
        <v>40</v>
      </c>
      <c r="CM8" s="235">
        <f t="shared" si="40"/>
        <v>40</v>
      </c>
      <c r="CN8" s="235">
        <f t="shared" si="40"/>
        <v>40.5</v>
      </c>
      <c r="CO8" s="235">
        <f t="shared" si="40"/>
        <v>40</v>
      </c>
      <c r="CP8" s="235">
        <f t="shared" si="40"/>
        <v>40</v>
      </c>
      <c r="CQ8" s="235">
        <f t="shared" si="40"/>
        <v>40</v>
      </c>
      <c r="CR8" s="235">
        <f t="shared" si="40"/>
        <v>40</v>
      </c>
      <c r="CS8" s="235">
        <f t="shared" si="40"/>
        <v>40.25</v>
      </c>
      <c r="CT8" s="235">
        <f t="shared" si="40"/>
        <v>40</v>
      </c>
      <c r="CU8" s="235">
        <f t="shared" si="40"/>
        <v>0</v>
      </c>
      <c r="CV8" s="235">
        <f t="shared" si="40"/>
        <v>40</v>
      </c>
      <c r="CW8" s="235">
        <f t="shared" si="40"/>
        <v>41</v>
      </c>
      <c r="CX8" s="235">
        <f t="shared" si="40"/>
        <v>40</v>
      </c>
      <c r="CY8" s="235">
        <f t="shared" si="40"/>
        <v>40</v>
      </c>
      <c r="CZ8" s="235">
        <f t="shared" si="40"/>
        <v>41</v>
      </c>
      <c r="DA8" s="235">
        <f t="shared" si="40"/>
        <v>41</v>
      </c>
      <c r="DB8" s="235">
        <f t="shared" si="40"/>
        <v>40</v>
      </c>
      <c r="DC8" s="235">
        <f t="shared" si="40"/>
        <v>40</v>
      </c>
      <c r="DD8" s="235">
        <f t="shared" si="40"/>
        <v>40</v>
      </c>
      <c r="DE8" s="235">
        <f t="shared" si="40"/>
        <v>40.5</v>
      </c>
      <c r="DF8" s="235">
        <f t="shared" si="40"/>
        <v>40</v>
      </c>
      <c r="DG8" s="235">
        <f t="shared" si="40"/>
        <v>40</v>
      </c>
      <c r="DH8" s="235">
        <f t="shared" ref="DH8:DN8" si="41">SUM(DH9:DH12)</f>
        <v>40</v>
      </c>
      <c r="DI8" s="235">
        <f t="shared" si="41"/>
        <v>40</v>
      </c>
      <c r="DJ8" s="235">
        <f t="shared" si="41"/>
        <v>40.75</v>
      </c>
      <c r="DK8" s="235">
        <f t="shared" si="41"/>
        <v>40.75</v>
      </c>
      <c r="DL8" s="235">
        <f t="shared" si="41"/>
        <v>40.5</v>
      </c>
      <c r="DM8" s="235">
        <f t="shared" si="41"/>
        <v>41</v>
      </c>
      <c r="DN8" s="235">
        <f t="shared" si="41"/>
        <v>40</v>
      </c>
      <c r="DO8" s="235">
        <f t="shared" ref="DO8:DV8" si="42">SUM(DO9:DO12)</f>
        <v>44.25</v>
      </c>
      <c r="DP8" s="235">
        <f t="shared" si="42"/>
        <v>44</v>
      </c>
      <c r="DQ8" s="235">
        <f>SUM(DQ9:DQ12)</f>
        <v>44</v>
      </c>
      <c r="DR8" s="235">
        <f t="shared" si="42"/>
        <v>42</v>
      </c>
      <c r="DS8" s="235">
        <f t="shared" si="42"/>
        <v>40</v>
      </c>
      <c r="DT8" s="235">
        <f t="shared" si="42"/>
        <v>42</v>
      </c>
      <c r="DU8" s="235">
        <f t="shared" si="42"/>
        <v>42</v>
      </c>
      <c r="DV8" s="235">
        <f t="shared" si="42"/>
        <v>40</v>
      </c>
      <c r="DW8" s="235">
        <f t="shared" ref="DW8:FA8" si="43">SUM(DW9:DW12)</f>
        <v>41.25</v>
      </c>
      <c r="DX8" s="235">
        <f t="shared" si="43"/>
        <v>40.5</v>
      </c>
      <c r="DY8" s="235">
        <f t="shared" si="43"/>
        <v>40.75</v>
      </c>
      <c r="DZ8" s="235">
        <f t="shared" si="43"/>
        <v>40.5</v>
      </c>
      <c r="EA8" s="235">
        <f t="shared" si="43"/>
        <v>40</v>
      </c>
      <c r="EB8" s="235">
        <f t="shared" si="43"/>
        <v>40</v>
      </c>
      <c r="EC8" s="235">
        <f t="shared" si="43"/>
        <v>40</v>
      </c>
      <c r="ED8" s="235">
        <f t="shared" si="43"/>
        <v>40</v>
      </c>
      <c r="EE8" s="235">
        <f t="shared" si="43"/>
        <v>42.75</v>
      </c>
      <c r="EF8" s="235">
        <f t="shared" si="43"/>
        <v>40</v>
      </c>
      <c r="EG8" s="235">
        <f t="shared" si="43"/>
        <v>40</v>
      </c>
      <c r="EH8" s="235">
        <f t="shared" si="43"/>
        <v>40</v>
      </c>
      <c r="EI8" s="235">
        <f t="shared" si="43"/>
        <v>40</v>
      </c>
      <c r="EJ8" s="235">
        <f t="shared" si="43"/>
        <v>40</v>
      </c>
      <c r="EK8" s="235">
        <f t="shared" si="43"/>
        <v>42</v>
      </c>
      <c r="EL8" s="235">
        <f t="shared" si="43"/>
        <v>40.5</v>
      </c>
      <c r="EM8" s="235">
        <f t="shared" si="43"/>
        <v>40</v>
      </c>
      <c r="EN8" s="235">
        <f t="shared" si="43"/>
        <v>0</v>
      </c>
      <c r="EO8" s="235">
        <f t="shared" si="43"/>
        <v>40</v>
      </c>
      <c r="EP8" s="235">
        <f t="shared" si="43"/>
        <v>40</v>
      </c>
      <c r="EQ8" s="235">
        <f t="shared" si="43"/>
        <v>0</v>
      </c>
      <c r="ER8" s="235">
        <f t="shared" si="43"/>
        <v>41</v>
      </c>
      <c r="ES8" s="235">
        <f t="shared" si="43"/>
        <v>0</v>
      </c>
      <c r="ET8" s="235">
        <f t="shared" si="43"/>
        <v>0</v>
      </c>
      <c r="EU8" s="235">
        <f t="shared" si="43"/>
        <v>41.5</v>
      </c>
      <c r="EV8" s="235">
        <f t="shared" si="43"/>
        <v>0</v>
      </c>
      <c r="EW8" s="235">
        <f t="shared" si="43"/>
        <v>54</v>
      </c>
      <c r="EX8" s="235">
        <f t="shared" si="43"/>
        <v>40</v>
      </c>
      <c r="EY8" s="235">
        <f t="shared" si="43"/>
        <v>40</v>
      </c>
      <c r="EZ8" s="235">
        <f t="shared" si="43"/>
        <v>40</v>
      </c>
      <c r="FA8" s="235">
        <f t="shared" si="43"/>
        <v>40</v>
      </c>
      <c r="FB8" s="235">
        <f t="shared" ref="FB8:FK8" si="44">SUM(FB9:FB12)</f>
        <v>40</v>
      </c>
      <c r="FC8" s="235">
        <f t="shared" si="44"/>
        <v>40</v>
      </c>
      <c r="FD8" s="235">
        <f t="shared" si="44"/>
        <v>40</v>
      </c>
      <c r="FE8" s="235">
        <f t="shared" si="44"/>
        <v>40</v>
      </c>
      <c r="FF8" s="235">
        <f t="shared" si="44"/>
        <v>40</v>
      </c>
      <c r="FG8" s="235">
        <f t="shared" si="44"/>
        <v>40</v>
      </c>
      <c r="FH8" s="235">
        <f t="shared" si="44"/>
        <v>40</v>
      </c>
      <c r="FI8" s="235">
        <f t="shared" si="44"/>
        <v>40</v>
      </c>
      <c r="FJ8" s="235">
        <f t="shared" si="44"/>
        <v>40</v>
      </c>
      <c r="FK8" s="235">
        <f t="shared" si="44"/>
        <v>40</v>
      </c>
      <c r="FL8" s="235">
        <f t="shared" ref="FL8:FU8" si="45">SUM(FL9:FL12)</f>
        <v>40</v>
      </c>
      <c r="FM8" s="235">
        <f t="shared" si="45"/>
        <v>40</v>
      </c>
      <c r="FN8" s="235">
        <f t="shared" si="45"/>
        <v>40.5</v>
      </c>
      <c r="FO8" s="235">
        <f t="shared" si="45"/>
        <v>40</v>
      </c>
      <c r="FP8" s="235">
        <f t="shared" si="45"/>
        <v>40</v>
      </c>
      <c r="FQ8" s="235">
        <f t="shared" si="45"/>
        <v>40</v>
      </c>
      <c r="FR8" s="235">
        <f t="shared" si="45"/>
        <v>40</v>
      </c>
      <c r="FS8" s="235">
        <f t="shared" si="45"/>
        <v>40</v>
      </c>
      <c r="FT8" s="235">
        <f t="shared" si="45"/>
        <v>40</v>
      </c>
      <c r="FU8" s="235">
        <f t="shared" si="45"/>
        <v>40</v>
      </c>
      <c r="FV8" s="235">
        <f t="shared" ref="FV8:HH8" si="46">SUM(FV9:FV12)</f>
        <v>41.5</v>
      </c>
      <c r="FW8" s="235">
        <f t="shared" si="46"/>
        <v>40</v>
      </c>
      <c r="FX8" s="235">
        <f t="shared" si="46"/>
        <v>40</v>
      </c>
      <c r="FY8" s="235">
        <f t="shared" si="46"/>
        <v>40</v>
      </c>
      <c r="FZ8" s="235">
        <f t="shared" si="46"/>
        <v>40</v>
      </c>
      <c r="GA8" s="235">
        <f t="shared" si="46"/>
        <v>40</v>
      </c>
      <c r="GB8" s="235">
        <f t="shared" si="46"/>
        <v>40</v>
      </c>
      <c r="GC8" s="235">
        <f t="shared" si="46"/>
        <v>40</v>
      </c>
      <c r="GD8" s="235">
        <f t="shared" si="46"/>
        <v>41.75</v>
      </c>
      <c r="GE8" s="235">
        <f t="shared" si="46"/>
        <v>45.5</v>
      </c>
      <c r="GF8" s="235">
        <f t="shared" si="46"/>
        <v>39.5</v>
      </c>
      <c r="GG8" s="235">
        <f t="shared" si="46"/>
        <v>40</v>
      </c>
      <c r="GH8" s="235">
        <f t="shared" si="46"/>
        <v>41.25</v>
      </c>
      <c r="GI8" s="235">
        <f t="shared" si="46"/>
        <v>40.5</v>
      </c>
      <c r="GJ8" s="235">
        <f t="shared" si="46"/>
        <v>0</v>
      </c>
      <c r="GK8" s="235">
        <f t="shared" si="46"/>
        <v>41.5</v>
      </c>
      <c r="GL8" s="235">
        <f t="shared" si="46"/>
        <v>41</v>
      </c>
      <c r="GM8" s="235">
        <f t="shared" si="46"/>
        <v>41</v>
      </c>
      <c r="GN8" s="235">
        <f t="shared" si="46"/>
        <v>41.75</v>
      </c>
      <c r="GO8" s="235">
        <f t="shared" si="46"/>
        <v>0</v>
      </c>
      <c r="GP8" s="235">
        <f>SUM(GP9:GP12)</f>
        <v>40</v>
      </c>
      <c r="GQ8" s="235">
        <f t="shared" si="46"/>
        <v>41.5</v>
      </c>
      <c r="GR8" s="235">
        <f t="shared" si="46"/>
        <v>40.75</v>
      </c>
      <c r="GS8" s="235">
        <f t="shared" si="46"/>
        <v>41</v>
      </c>
      <c r="GT8" s="235">
        <f t="shared" si="46"/>
        <v>40</v>
      </c>
      <c r="GU8" s="235">
        <f t="shared" si="46"/>
        <v>0</v>
      </c>
      <c r="GV8" s="235">
        <f t="shared" si="46"/>
        <v>40.5</v>
      </c>
      <c r="GW8" s="235">
        <f t="shared" si="46"/>
        <v>42</v>
      </c>
      <c r="GX8" s="235">
        <f t="shared" si="46"/>
        <v>40</v>
      </c>
      <c r="GY8" s="235">
        <f t="shared" si="46"/>
        <v>41</v>
      </c>
      <c r="GZ8" s="235">
        <f t="shared" si="46"/>
        <v>40</v>
      </c>
      <c r="HA8" s="235">
        <f t="shared" si="46"/>
        <v>40</v>
      </c>
      <c r="HB8" s="235">
        <f t="shared" si="46"/>
        <v>40</v>
      </c>
      <c r="HC8" s="235">
        <f t="shared" si="46"/>
        <v>40</v>
      </c>
      <c r="HD8" s="235">
        <f t="shared" si="46"/>
        <v>0</v>
      </c>
      <c r="HE8" s="235">
        <f t="shared" si="46"/>
        <v>0</v>
      </c>
      <c r="HF8" s="235">
        <f>SUM(HF9:HF12)</f>
        <v>38</v>
      </c>
      <c r="HG8" s="235">
        <f t="shared" si="46"/>
        <v>0</v>
      </c>
      <c r="HH8" s="235">
        <f t="shared" si="46"/>
        <v>40</v>
      </c>
      <c r="HI8" s="235">
        <f t="shared" ref="HI8:HJ8" si="47">SUM(HI9:HI12)</f>
        <v>0</v>
      </c>
      <c r="HJ8" s="235">
        <f t="shared" si="47"/>
        <v>41</v>
      </c>
      <c r="HK8" s="235">
        <f t="shared" ref="HK8:HU8" si="48">SUM(HK9:HK12)</f>
        <v>40.5</v>
      </c>
      <c r="HL8" s="235">
        <f t="shared" si="48"/>
        <v>43</v>
      </c>
      <c r="HM8" s="235">
        <f t="shared" si="48"/>
        <v>41.25</v>
      </c>
      <c r="HN8" s="235">
        <f t="shared" si="48"/>
        <v>41.5</v>
      </c>
      <c r="HO8" s="235">
        <f t="shared" si="48"/>
        <v>41</v>
      </c>
      <c r="HP8" s="235">
        <f t="shared" si="48"/>
        <v>40</v>
      </c>
      <c r="HQ8" s="235">
        <f t="shared" si="48"/>
        <v>40</v>
      </c>
      <c r="HR8" s="235">
        <f t="shared" si="48"/>
        <v>55</v>
      </c>
      <c r="HS8" s="235">
        <f t="shared" si="48"/>
        <v>40</v>
      </c>
      <c r="HT8" s="235">
        <f t="shared" si="48"/>
        <v>40</v>
      </c>
      <c r="HU8" s="235">
        <f t="shared" si="48"/>
        <v>40.25</v>
      </c>
      <c r="HV8" s="235">
        <f t="shared" ref="HV8:IG8" si="49">SUM(HV9:HV12)</f>
        <v>40</v>
      </c>
      <c r="HW8" s="235">
        <f t="shared" si="49"/>
        <v>41.5</v>
      </c>
      <c r="HX8" s="235">
        <f t="shared" si="49"/>
        <v>48.5</v>
      </c>
      <c r="HY8" s="235">
        <f t="shared" si="49"/>
        <v>41</v>
      </c>
      <c r="HZ8" s="235">
        <f t="shared" si="49"/>
        <v>40.25</v>
      </c>
      <c r="IA8" s="235">
        <f t="shared" si="49"/>
        <v>0</v>
      </c>
      <c r="IB8" s="235">
        <f t="shared" si="49"/>
        <v>0</v>
      </c>
      <c r="IC8" s="235">
        <f t="shared" si="49"/>
        <v>0</v>
      </c>
      <c r="ID8" s="235">
        <f t="shared" si="49"/>
        <v>0</v>
      </c>
      <c r="IE8" s="235">
        <f t="shared" si="49"/>
        <v>0</v>
      </c>
      <c r="IF8" s="235">
        <f t="shared" si="49"/>
        <v>0</v>
      </c>
      <c r="IG8" s="235">
        <f t="shared" si="49"/>
        <v>0</v>
      </c>
    </row>
    <row r="9" spans="1:241" s="379" customFormat="1" x14ac:dyDescent="0.3">
      <c r="A9" s="377" t="s">
        <v>109</v>
      </c>
      <c r="B9" s="378"/>
      <c r="C9" s="378"/>
      <c r="D9" s="378">
        <f t="shared" ref="D9:D24" si="50">SUM(DG9:FF9)</f>
        <v>1705.25</v>
      </c>
      <c r="E9" s="378"/>
      <c r="F9" s="378"/>
      <c r="G9" s="378">
        <v>30</v>
      </c>
      <c r="H9" s="378">
        <v>40</v>
      </c>
      <c r="I9" s="378">
        <v>39.5</v>
      </c>
      <c r="J9" s="378">
        <v>31</v>
      </c>
      <c r="K9" s="378">
        <v>40</v>
      </c>
      <c r="L9" s="378">
        <v>36</v>
      </c>
      <c r="M9" s="378">
        <v>40</v>
      </c>
      <c r="N9" s="378">
        <v>40</v>
      </c>
      <c r="O9" s="378">
        <v>40</v>
      </c>
      <c r="P9" s="378">
        <v>32</v>
      </c>
      <c r="Q9" s="378">
        <v>40</v>
      </c>
      <c r="R9" s="378">
        <v>40</v>
      </c>
      <c r="S9" s="378">
        <v>32.5</v>
      </c>
      <c r="T9" s="378">
        <v>39</v>
      </c>
      <c r="U9" s="378">
        <v>24</v>
      </c>
      <c r="V9" s="378">
        <v>40</v>
      </c>
      <c r="W9" s="378">
        <v>32</v>
      </c>
      <c r="X9" s="378">
        <v>40</v>
      </c>
      <c r="Y9" s="378">
        <v>39</v>
      </c>
      <c r="Z9" s="378">
        <v>40</v>
      </c>
      <c r="AA9" s="378">
        <v>24</v>
      </c>
      <c r="AB9" s="378">
        <v>16</v>
      </c>
      <c r="AC9" s="378">
        <v>32</v>
      </c>
      <c r="AD9" s="378">
        <v>40</v>
      </c>
      <c r="AE9" s="378">
        <v>37.5</v>
      </c>
      <c r="AF9" s="378">
        <v>43.5</v>
      </c>
      <c r="AG9" s="378">
        <v>34</v>
      </c>
      <c r="AH9" s="378">
        <v>42</v>
      </c>
      <c r="AI9" s="378">
        <v>40</v>
      </c>
      <c r="AJ9" s="378">
        <v>40.5</v>
      </c>
      <c r="AK9" s="378">
        <v>41</v>
      </c>
      <c r="AL9" s="378">
        <v>42</v>
      </c>
      <c r="AM9" s="378">
        <v>34.25</v>
      </c>
      <c r="AN9" s="378">
        <v>42</v>
      </c>
      <c r="AO9" s="378">
        <v>47.5</v>
      </c>
      <c r="AP9" s="378">
        <v>33</v>
      </c>
      <c r="AQ9" s="378">
        <v>40</v>
      </c>
      <c r="AR9" s="378">
        <v>42.25</v>
      </c>
      <c r="AS9" s="378">
        <v>40</v>
      </c>
      <c r="AT9" s="378">
        <v>41.5</v>
      </c>
      <c r="AU9" s="378">
        <v>38.25</v>
      </c>
      <c r="AV9" s="378">
        <v>40</v>
      </c>
      <c r="AW9" s="378">
        <v>22.5</v>
      </c>
      <c r="AX9" s="378">
        <v>39.75</v>
      </c>
      <c r="AY9" s="378">
        <v>40</v>
      </c>
      <c r="AZ9" s="378">
        <v>40</v>
      </c>
      <c r="BA9" s="378">
        <v>40</v>
      </c>
      <c r="BB9" s="378">
        <v>23.5</v>
      </c>
      <c r="BC9" s="378">
        <v>38.25</v>
      </c>
      <c r="BD9" s="378">
        <v>31</v>
      </c>
      <c r="BE9" s="378">
        <v>40</v>
      </c>
      <c r="BF9" s="378">
        <v>0</v>
      </c>
      <c r="BG9" s="378">
        <v>40</v>
      </c>
      <c r="BH9" s="378"/>
      <c r="BI9" s="378">
        <v>40</v>
      </c>
      <c r="BJ9" s="378">
        <v>40.5</v>
      </c>
      <c r="BK9" s="378">
        <v>40</v>
      </c>
      <c r="BL9" s="378">
        <v>44</v>
      </c>
      <c r="BM9" s="378">
        <v>31.5</v>
      </c>
      <c r="BN9" s="378">
        <v>24</v>
      </c>
      <c r="BO9" s="378">
        <v>0</v>
      </c>
      <c r="BP9" s="378">
        <v>34</v>
      </c>
      <c r="BQ9" s="378">
        <v>40</v>
      </c>
      <c r="BR9" s="378">
        <v>52</v>
      </c>
      <c r="BS9" s="378">
        <v>35.5</v>
      </c>
      <c r="BT9" s="378">
        <v>40</v>
      </c>
      <c r="BU9" s="378">
        <v>14</v>
      </c>
      <c r="BV9" s="378"/>
      <c r="BW9" s="378">
        <v>41.75</v>
      </c>
      <c r="BX9" s="378">
        <v>40</v>
      </c>
      <c r="BY9" s="378">
        <v>40</v>
      </c>
      <c r="BZ9" s="378">
        <v>40</v>
      </c>
      <c r="CA9" s="378">
        <v>34.75</v>
      </c>
      <c r="CB9" s="378">
        <v>33</v>
      </c>
      <c r="CC9" s="378">
        <v>41</v>
      </c>
      <c r="CD9" s="378">
        <v>40</v>
      </c>
      <c r="CE9" s="378">
        <v>40.5</v>
      </c>
      <c r="CF9" s="378">
        <v>41</v>
      </c>
      <c r="CG9" s="378">
        <v>0</v>
      </c>
      <c r="CH9" s="378">
        <v>40.5</v>
      </c>
      <c r="CI9" s="378">
        <v>40</v>
      </c>
      <c r="CJ9" s="378">
        <v>40.5</v>
      </c>
      <c r="CK9" s="378">
        <v>16</v>
      </c>
      <c r="CL9" s="378">
        <v>40</v>
      </c>
      <c r="CM9" s="378">
        <v>40</v>
      </c>
      <c r="CN9" s="378">
        <v>40.5</v>
      </c>
      <c r="CO9" s="378">
        <v>32</v>
      </c>
      <c r="CP9" s="378">
        <v>39.5</v>
      </c>
      <c r="CQ9" s="378">
        <v>39.5</v>
      </c>
      <c r="CR9" s="378">
        <v>40</v>
      </c>
      <c r="CS9" s="378">
        <v>40.25</v>
      </c>
      <c r="CT9" s="378">
        <v>39.5</v>
      </c>
      <c r="CU9" s="378"/>
      <c r="CV9" s="378">
        <v>40</v>
      </c>
      <c r="CW9" s="378">
        <v>41</v>
      </c>
      <c r="CX9" s="378">
        <v>29</v>
      </c>
      <c r="CY9" s="378">
        <v>7</v>
      </c>
      <c r="CZ9" s="378">
        <v>41</v>
      </c>
      <c r="DA9" s="378">
        <v>41</v>
      </c>
      <c r="DB9" s="378">
        <v>24</v>
      </c>
      <c r="DC9" s="378">
        <v>37.5</v>
      </c>
      <c r="DD9" s="378">
        <v>40</v>
      </c>
      <c r="DE9" s="378">
        <v>40.5</v>
      </c>
      <c r="DF9" s="378">
        <v>16.25</v>
      </c>
      <c r="DG9" s="378">
        <v>8</v>
      </c>
      <c r="DH9" s="378">
        <v>40</v>
      </c>
      <c r="DI9" s="378">
        <v>40</v>
      </c>
      <c r="DJ9" s="378">
        <v>40.75</v>
      </c>
      <c r="DK9" s="378">
        <v>40.75</v>
      </c>
      <c r="DL9" s="378">
        <v>40.5</v>
      </c>
      <c r="DM9" s="378">
        <v>41</v>
      </c>
      <c r="DN9" s="378">
        <v>40</v>
      </c>
      <c r="DO9" s="378">
        <v>44.25</v>
      </c>
      <c r="DP9" s="378">
        <v>44</v>
      </c>
      <c r="DQ9" s="378">
        <v>44</v>
      </c>
      <c r="DR9" s="378">
        <v>42</v>
      </c>
      <c r="DS9" s="378">
        <v>0</v>
      </c>
      <c r="DT9" s="378">
        <v>42</v>
      </c>
      <c r="DU9" s="378">
        <v>42</v>
      </c>
      <c r="DV9" s="378">
        <v>40</v>
      </c>
      <c r="DW9" s="378">
        <v>41.25</v>
      </c>
      <c r="DX9" s="378">
        <v>40.5</v>
      </c>
      <c r="DY9" s="378">
        <v>40.75</v>
      </c>
      <c r="DZ9" s="378">
        <v>40.5</v>
      </c>
      <c r="EA9" s="378">
        <v>33.5</v>
      </c>
      <c r="EB9" s="378">
        <v>33</v>
      </c>
      <c r="EC9" s="378">
        <v>32</v>
      </c>
      <c r="ED9" s="378">
        <v>16.5</v>
      </c>
      <c r="EE9" s="378">
        <v>42.75</v>
      </c>
      <c r="EF9" s="378">
        <v>35.25</v>
      </c>
      <c r="EG9" s="378">
        <v>32</v>
      </c>
      <c r="EH9" s="378">
        <v>40</v>
      </c>
      <c r="EI9" s="378">
        <v>32</v>
      </c>
      <c r="EJ9" s="378">
        <v>40</v>
      </c>
      <c r="EK9" s="378">
        <v>42</v>
      </c>
      <c r="EL9" s="378">
        <v>40.5</v>
      </c>
      <c r="EM9" s="378">
        <v>40</v>
      </c>
      <c r="EN9" s="378"/>
      <c r="EO9" s="378">
        <v>40</v>
      </c>
      <c r="EP9" s="378">
        <v>40</v>
      </c>
      <c r="EQ9" s="378"/>
      <c r="ER9" s="378">
        <v>41</v>
      </c>
      <c r="ES9" s="378"/>
      <c r="ET9" s="378"/>
      <c r="EU9" s="378">
        <v>41.5</v>
      </c>
      <c r="EV9" s="378"/>
      <c r="EW9" s="378">
        <v>54</v>
      </c>
      <c r="EX9" s="378">
        <v>40</v>
      </c>
      <c r="EY9" s="378">
        <v>40</v>
      </c>
      <c r="EZ9" s="378">
        <v>40</v>
      </c>
      <c r="FA9" s="378">
        <v>39.5</v>
      </c>
      <c r="FB9" s="378">
        <v>15.5</v>
      </c>
      <c r="FC9" s="378">
        <v>0</v>
      </c>
      <c r="FD9" s="378">
        <v>38</v>
      </c>
      <c r="FE9" s="378">
        <v>40</v>
      </c>
      <c r="FF9" s="378">
        <v>24</v>
      </c>
      <c r="FG9" s="378">
        <v>0</v>
      </c>
      <c r="FH9" s="378">
        <v>40</v>
      </c>
      <c r="FI9" s="378">
        <v>38.75</v>
      </c>
      <c r="FJ9" s="378">
        <v>40</v>
      </c>
      <c r="FK9" s="378">
        <v>40</v>
      </c>
      <c r="FL9" s="378">
        <v>39.25</v>
      </c>
      <c r="FM9" s="378">
        <v>38</v>
      </c>
      <c r="FN9" s="378">
        <v>40.5</v>
      </c>
      <c r="FO9" s="378">
        <v>40</v>
      </c>
      <c r="FP9" s="378">
        <v>39.75</v>
      </c>
      <c r="FQ9" s="378">
        <v>40</v>
      </c>
      <c r="FR9" s="378">
        <v>33.25</v>
      </c>
      <c r="FS9" s="378">
        <v>40</v>
      </c>
      <c r="FT9" s="378">
        <v>25</v>
      </c>
      <c r="FU9" s="378">
        <v>0</v>
      </c>
      <c r="FV9" s="378">
        <v>41.5</v>
      </c>
      <c r="FW9" s="378">
        <v>32</v>
      </c>
      <c r="FX9" s="378">
        <v>40</v>
      </c>
      <c r="FY9" s="378">
        <v>39</v>
      </c>
      <c r="FZ9" s="378">
        <v>38</v>
      </c>
      <c r="GA9" s="378">
        <v>37.5</v>
      </c>
      <c r="GB9" s="378">
        <v>0</v>
      </c>
      <c r="GC9" s="378">
        <v>32</v>
      </c>
      <c r="GD9" s="378">
        <v>41.75</v>
      </c>
      <c r="GE9" s="378">
        <v>45.5</v>
      </c>
      <c r="GF9" s="378">
        <v>31.25</v>
      </c>
      <c r="GG9" s="378">
        <v>40</v>
      </c>
      <c r="GH9" s="378">
        <v>33.25</v>
      </c>
      <c r="GI9" s="378">
        <v>40.5</v>
      </c>
      <c r="GJ9" s="378"/>
      <c r="GK9" s="378">
        <v>41.5</v>
      </c>
      <c r="GL9" s="378">
        <v>41</v>
      </c>
      <c r="GM9" s="378">
        <v>41</v>
      </c>
      <c r="GN9" s="378">
        <v>41.75</v>
      </c>
      <c r="GO9" s="378"/>
      <c r="GP9" s="378">
        <v>40</v>
      </c>
      <c r="GQ9" s="378">
        <v>33.5</v>
      </c>
      <c r="GR9" s="378">
        <v>40.75</v>
      </c>
      <c r="GS9" s="378">
        <v>41</v>
      </c>
      <c r="GT9" s="378">
        <v>40</v>
      </c>
      <c r="GU9" s="378"/>
      <c r="GV9" s="378">
        <v>40.5</v>
      </c>
      <c r="GW9" s="378">
        <v>42</v>
      </c>
      <c r="GX9" s="378">
        <v>40</v>
      </c>
      <c r="GY9" s="378">
        <v>41</v>
      </c>
      <c r="GZ9" s="378">
        <v>40</v>
      </c>
      <c r="HA9" s="378">
        <v>40</v>
      </c>
      <c r="HB9" s="378">
        <v>16</v>
      </c>
      <c r="HC9" s="378">
        <v>39.5</v>
      </c>
      <c r="HD9" s="378"/>
      <c r="HE9" s="378"/>
      <c r="HF9" s="378">
        <v>32</v>
      </c>
      <c r="HG9" s="378"/>
      <c r="HH9" s="378">
        <v>40</v>
      </c>
      <c r="HI9" s="378">
        <v>0</v>
      </c>
      <c r="HJ9" s="378">
        <v>41</v>
      </c>
      <c r="HK9" s="378">
        <v>40.5</v>
      </c>
      <c r="HL9" s="378">
        <v>43</v>
      </c>
      <c r="HM9" s="378">
        <v>41.25</v>
      </c>
      <c r="HN9" s="378">
        <v>41.5</v>
      </c>
      <c r="HO9" s="378">
        <v>41</v>
      </c>
      <c r="HP9" s="378">
        <v>40</v>
      </c>
      <c r="HQ9" s="378">
        <v>39</v>
      </c>
      <c r="HR9" s="378">
        <v>55</v>
      </c>
      <c r="HS9" s="378">
        <v>28.75</v>
      </c>
      <c r="HT9" s="378">
        <v>0</v>
      </c>
      <c r="HU9" s="378">
        <v>40.25</v>
      </c>
      <c r="HV9" s="378">
        <v>22</v>
      </c>
      <c r="HW9" s="378">
        <v>41.5</v>
      </c>
      <c r="HX9" s="378">
        <v>48.5</v>
      </c>
      <c r="HY9" s="378">
        <v>41</v>
      </c>
      <c r="HZ9" s="378">
        <v>40.25</v>
      </c>
      <c r="IA9" s="378">
        <v>0</v>
      </c>
      <c r="IB9" s="378">
        <v>0</v>
      </c>
      <c r="IC9" s="378">
        <v>0</v>
      </c>
      <c r="ID9" s="378">
        <v>0</v>
      </c>
      <c r="IE9" s="378">
        <v>0</v>
      </c>
      <c r="IF9" s="378">
        <v>0</v>
      </c>
      <c r="IG9" s="378">
        <v>0</v>
      </c>
    </row>
    <row r="10" spans="1:241" s="379" customFormat="1" x14ac:dyDescent="0.3">
      <c r="A10" s="377" t="s">
        <v>110</v>
      </c>
      <c r="B10" s="378"/>
      <c r="C10" s="378"/>
      <c r="D10" s="378">
        <f t="shared" si="50"/>
        <v>80</v>
      </c>
      <c r="E10" s="378"/>
      <c r="F10" s="378"/>
      <c r="G10" s="378">
        <v>12</v>
      </c>
      <c r="H10" s="378">
        <v>0</v>
      </c>
      <c r="I10" s="378">
        <v>0</v>
      </c>
      <c r="J10" s="378">
        <v>0</v>
      </c>
      <c r="K10" s="378">
        <v>0</v>
      </c>
      <c r="L10" s="378">
        <v>0</v>
      </c>
      <c r="M10" s="378">
        <v>0</v>
      </c>
      <c r="N10" s="378">
        <v>0</v>
      </c>
      <c r="O10" s="378">
        <v>0</v>
      </c>
      <c r="P10" s="378">
        <v>0</v>
      </c>
      <c r="Q10" s="378">
        <v>0</v>
      </c>
      <c r="R10" s="378">
        <v>0</v>
      </c>
      <c r="S10" s="378">
        <v>0</v>
      </c>
      <c r="T10" s="378">
        <v>0</v>
      </c>
      <c r="U10" s="378">
        <v>0</v>
      </c>
      <c r="V10" s="378">
        <v>0</v>
      </c>
      <c r="W10" s="378">
        <v>0</v>
      </c>
      <c r="X10" s="378">
        <v>0</v>
      </c>
      <c r="Y10" s="378">
        <v>0</v>
      </c>
      <c r="Z10" s="378">
        <v>0</v>
      </c>
      <c r="AA10" s="378">
        <v>0</v>
      </c>
      <c r="AB10" s="378">
        <v>8</v>
      </c>
      <c r="AC10" s="378">
        <v>0</v>
      </c>
      <c r="AD10" s="378">
        <v>0</v>
      </c>
      <c r="AE10" s="378">
        <v>0</v>
      </c>
      <c r="AF10" s="378">
        <v>0</v>
      </c>
      <c r="AG10" s="378">
        <v>8</v>
      </c>
      <c r="AH10" s="378">
        <v>0</v>
      </c>
      <c r="AI10" s="378">
        <v>0</v>
      </c>
      <c r="AJ10" s="378">
        <v>0</v>
      </c>
      <c r="AK10" s="378">
        <v>0</v>
      </c>
      <c r="AL10" s="378">
        <v>0</v>
      </c>
      <c r="AM10" s="378">
        <v>0</v>
      </c>
      <c r="AN10" s="378">
        <v>0</v>
      </c>
      <c r="AO10" s="378">
        <v>0</v>
      </c>
      <c r="AP10" s="378">
        <v>8</v>
      </c>
      <c r="AQ10" s="378">
        <v>0</v>
      </c>
      <c r="AR10" s="378">
        <v>0</v>
      </c>
      <c r="AS10" s="378">
        <v>0</v>
      </c>
      <c r="AT10" s="378">
        <v>0</v>
      </c>
      <c r="AU10" s="378">
        <v>0</v>
      </c>
      <c r="AV10" s="378">
        <v>0</v>
      </c>
      <c r="AW10" s="378">
        <v>0</v>
      </c>
      <c r="AX10" s="378">
        <v>0</v>
      </c>
      <c r="AY10" s="378">
        <v>0</v>
      </c>
      <c r="AZ10" s="378">
        <v>0</v>
      </c>
      <c r="BA10" s="378">
        <v>0</v>
      </c>
      <c r="BB10" s="378">
        <v>8</v>
      </c>
      <c r="BC10" s="378">
        <v>0</v>
      </c>
      <c r="BD10" s="378">
        <v>0</v>
      </c>
      <c r="BE10" s="378">
        <v>0</v>
      </c>
      <c r="BF10" s="378">
        <v>16</v>
      </c>
      <c r="BG10" s="378">
        <v>0</v>
      </c>
      <c r="BH10" s="378"/>
      <c r="BI10" s="378">
        <v>0</v>
      </c>
      <c r="BJ10" s="378">
        <v>0</v>
      </c>
      <c r="BK10" s="378">
        <v>0</v>
      </c>
      <c r="BL10" s="378">
        <v>0</v>
      </c>
      <c r="BM10" s="378">
        <v>0</v>
      </c>
      <c r="BN10" s="378">
        <v>0</v>
      </c>
      <c r="BO10" s="378">
        <v>0</v>
      </c>
      <c r="BP10" s="378">
        <v>0</v>
      </c>
      <c r="BQ10" s="378">
        <v>0</v>
      </c>
      <c r="BR10" s="378">
        <v>0</v>
      </c>
      <c r="BS10" s="378">
        <v>0</v>
      </c>
      <c r="BT10" s="378">
        <v>0</v>
      </c>
      <c r="BU10" s="378">
        <v>0</v>
      </c>
      <c r="BV10" s="378"/>
      <c r="BW10" s="378">
        <v>0</v>
      </c>
      <c r="BX10" s="378">
        <v>0</v>
      </c>
      <c r="BY10" s="378">
        <v>0</v>
      </c>
      <c r="BZ10" s="378">
        <v>0</v>
      </c>
      <c r="CA10" s="378">
        <v>0</v>
      </c>
      <c r="CB10" s="378">
        <v>8</v>
      </c>
      <c r="CC10" s="378">
        <v>0</v>
      </c>
      <c r="CD10" s="378">
        <v>0</v>
      </c>
      <c r="CE10" s="378">
        <v>0</v>
      </c>
      <c r="CF10" s="378">
        <v>0</v>
      </c>
      <c r="CG10" s="378">
        <v>8</v>
      </c>
      <c r="CH10" s="378">
        <v>0</v>
      </c>
      <c r="CI10" s="378">
        <v>0</v>
      </c>
      <c r="CJ10" s="378">
        <v>0</v>
      </c>
      <c r="CK10" s="378">
        <v>0</v>
      </c>
      <c r="CL10" s="378">
        <v>0</v>
      </c>
      <c r="CM10" s="378">
        <v>0</v>
      </c>
      <c r="CN10" s="378">
        <v>0</v>
      </c>
      <c r="CO10" s="378">
        <v>0</v>
      </c>
      <c r="CP10" s="378">
        <v>0</v>
      </c>
      <c r="CQ10" s="378">
        <v>0</v>
      </c>
      <c r="CR10" s="378">
        <v>0</v>
      </c>
      <c r="CS10" s="378">
        <v>0</v>
      </c>
      <c r="CT10" s="378">
        <v>0</v>
      </c>
      <c r="CU10" s="378"/>
      <c r="CV10" s="378">
        <v>0</v>
      </c>
      <c r="CW10" s="378">
        <v>0</v>
      </c>
      <c r="CX10" s="378">
        <v>0</v>
      </c>
      <c r="CY10" s="378">
        <v>0</v>
      </c>
      <c r="CZ10" s="378">
        <v>0</v>
      </c>
      <c r="DA10" s="378">
        <v>0</v>
      </c>
      <c r="DB10" s="378">
        <v>8</v>
      </c>
      <c r="DC10" s="378">
        <v>0</v>
      </c>
      <c r="DD10" s="378">
        <v>0</v>
      </c>
      <c r="DE10" s="378">
        <v>0</v>
      </c>
      <c r="DF10" s="378">
        <v>16</v>
      </c>
      <c r="DG10" s="378">
        <v>8</v>
      </c>
      <c r="DH10" s="378">
        <v>0</v>
      </c>
      <c r="DI10" s="378">
        <v>0</v>
      </c>
      <c r="DJ10" s="378">
        <v>0</v>
      </c>
      <c r="DK10" s="378">
        <v>0</v>
      </c>
      <c r="DL10" s="378">
        <v>0</v>
      </c>
      <c r="DM10" s="378">
        <v>0</v>
      </c>
      <c r="DN10" s="378">
        <v>0</v>
      </c>
      <c r="DO10" s="378">
        <v>0</v>
      </c>
      <c r="DP10" s="378">
        <v>0</v>
      </c>
      <c r="DQ10" s="378">
        <v>0</v>
      </c>
      <c r="DR10" s="378">
        <v>0</v>
      </c>
      <c r="DS10" s="378">
        <v>0</v>
      </c>
      <c r="DT10" s="378">
        <v>0</v>
      </c>
      <c r="DU10" s="378">
        <v>0</v>
      </c>
      <c r="DV10" s="378">
        <v>0</v>
      </c>
      <c r="DW10" s="378">
        <v>0</v>
      </c>
      <c r="DX10" s="378">
        <v>0</v>
      </c>
      <c r="DY10" s="378">
        <v>0</v>
      </c>
      <c r="DZ10" s="378">
        <v>0</v>
      </c>
      <c r="EA10" s="378">
        <v>0</v>
      </c>
      <c r="EB10" s="378">
        <v>0</v>
      </c>
      <c r="EC10" s="378">
        <v>0</v>
      </c>
      <c r="ED10" s="378">
        <v>0</v>
      </c>
      <c r="EE10" s="378">
        <v>0</v>
      </c>
      <c r="EF10" s="378">
        <v>0</v>
      </c>
      <c r="EG10" s="378">
        <v>8</v>
      </c>
      <c r="EH10" s="378">
        <v>0</v>
      </c>
      <c r="EI10" s="378">
        <v>0</v>
      </c>
      <c r="EJ10" s="378">
        <v>0</v>
      </c>
      <c r="EK10" s="378">
        <v>0</v>
      </c>
      <c r="EL10" s="378">
        <v>0</v>
      </c>
      <c r="EM10" s="378">
        <v>0</v>
      </c>
      <c r="EN10" s="378"/>
      <c r="EO10" s="378">
        <v>0</v>
      </c>
      <c r="EP10" s="378">
        <v>0</v>
      </c>
      <c r="EQ10" s="378"/>
      <c r="ER10" s="378">
        <v>0</v>
      </c>
      <c r="ES10" s="378"/>
      <c r="ET10" s="378"/>
      <c r="EU10" s="378">
        <v>0</v>
      </c>
      <c r="EV10" s="378"/>
      <c r="EW10" s="378">
        <v>0</v>
      </c>
      <c r="EX10" s="378">
        <v>0</v>
      </c>
      <c r="EY10" s="378">
        <v>0</v>
      </c>
      <c r="EZ10" s="378">
        <v>0</v>
      </c>
      <c r="FA10" s="378">
        <v>0</v>
      </c>
      <c r="FB10" s="378">
        <v>8</v>
      </c>
      <c r="FC10" s="378">
        <v>40</v>
      </c>
      <c r="FD10" s="378">
        <v>0</v>
      </c>
      <c r="FE10" s="378">
        <v>0</v>
      </c>
      <c r="FF10" s="378">
        <v>16</v>
      </c>
      <c r="FG10" s="378">
        <v>12</v>
      </c>
      <c r="FH10" s="378">
        <v>0</v>
      </c>
      <c r="FI10" s="378">
        <v>0</v>
      </c>
      <c r="FJ10" s="378">
        <v>0</v>
      </c>
      <c r="FK10" s="378">
        <v>0</v>
      </c>
      <c r="FL10" s="378">
        <v>0</v>
      </c>
      <c r="FM10" s="378">
        <v>0</v>
      </c>
      <c r="FN10" s="378">
        <v>0</v>
      </c>
      <c r="FO10" s="378">
        <v>0</v>
      </c>
      <c r="FP10" s="378">
        <v>0</v>
      </c>
      <c r="FQ10" s="378">
        <v>0</v>
      </c>
      <c r="FR10" s="378">
        <v>0</v>
      </c>
      <c r="FS10" s="378">
        <v>0</v>
      </c>
      <c r="FT10" s="378">
        <v>0</v>
      </c>
      <c r="FU10" s="378">
        <v>0</v>
      </c>
      <c r="FV10" s="378">
        <v>0</v>
      </c>
      <c r="FW10" s="378">
        <v>0</v>
      </c>
      <c r="FX10" s="378">
        <v>0</v>
      </c>
      <c r="FY10" s="378">
        <v>0</v>
      </c>
      <c r="FZ10" s="378">
        <v>0</v>
      </c>
      <c r="GA10" s="378">
        <v>0</v>
      </c>
      <c r="GB10" s="378">
        <v>0</v>
      </c>
      <c r="GC10" s="378">
        <v>8</v>
      </c>
      <c r="GD10" s="378">
        <v>0</v>
      </c>
      <c r="GE10" s="378">
        <v>0</v>
      </c>
      <c r="GF10" s="378">
        <v>0</v>
      </c>
      <c r="GG10" s="378">
        <v>0</v>
      </c>
      <c r="GH10" s="378">
        <v>8</v>
      </c>
      <c r="GI10" s="378">
        <v>0</v>
      </c>
      <c r="GJ10" s="378"/>
      <c r="GK10" s="378">
        <v>0</v>
      </c>
      <c r="GL10" s="378">
        <v>0</v>
      </c>
      <c r="GM10" s="378">
        <v>0</v>
      </c>
      <c r="GN10" s="378">
        <v>0</v>
      </c>
      <c r="GO10" s="378"/>
      <c r="GP10" s="378">
        <v>0</v>
      </c>
      <c r="GQ10" s="378">
        <v>8</v>
      </c>
      <c r="GR10" s="378">
        <v>0</v>
      </c>
      <c r="GS10" s="378">
        <v>0</v>
      </c>
      <c r="GT10" s="378">
        <v>0</v>
      </c>
      <c r="GU10" s="378"/>
      <c r="GV10" s="378">
        <v>0</v>
      </c>
      <c r="GW10" s="378">
        <v>0</v>
      </c>
      <c r="GX10" s="378">
        <v>0</v>
      </c>
      <c r="GY10" s="378">
        <v>0</v>
      </c>
      <c r="GZ10" s="378">
        <v>0</v>
      </c>
      <c r="HA10" s="378">
        <v>0</v>
      </c>
      <c r="HB10" s="378">
        <v>8</v>
      </c>
      <c r="HC10" s="378">
        <v>0</v>
      </c>
      <c r="HD10" s="378"/>
      <c r="HE10" s="378"/>
      <c r="HF10" s="378">
        <v>0</v>
      </c>
      <c r="HG10" s="378"/>
      <c r="HH10" s="378">
        <v>0</v>
      </c>
      <c r="HI10" s="378">
        <v>0</v>
      </c>
      <c r="HJ10" s="378">
        <v>0</v>
      </c>
      <c r="HK10" s="378">
        <v>0</v>
      </c>
      <c r="HL10" s="378">
        <v>0</v>
      </c>
      <c r="HM10" s="378">
        <v>0</v>
      </c>
      <c r="HN10" s="378">
        <v>0</v>
      </c>
      <c r="HO10" s="378">
        <v>0</v>
      </c>
      <c r="HP10" s="378">
        <v>0</v>
      </c>
      <c r="HQ10" s="378">
        <v>0</v>
      </c>
      <c r="HR10" s="378">
        <v>0</v>
      </c>
      <c r="HS10" s="378">
        <v>0</v>
      </c>
      <c r="HT10" s="378">
        <v>0</v>
      </c>
      <c r="HU10" s="378">
        <v>0</v>
      </c>
      <c r="HV10" s="378">
        <v>0</v>
      </c>
      <c r="HW10" s="378">
        <v>0</v>
      </c>
      <c r="HX10" s="378">
        <v>0</v>
      </c>
      <c r="HY10" s="378">
        <v>0</v>
      </c>
      <c r="HZ10" s="378">
        <v>0</v>
      </c>
      <c r="IA10" s="378">
        <v>0</v>
      </c>
      <c r="IB10" s="378">
        <v>0</v>
      </c>
      <c r="IC10" s="378">
        <v>0</v>
      </c>
      <c r="ID10" s="378">
        <v>0</v>
      </c>
      <c r="IE10" s="378">
        <v>0</v>
      </c>
      <c r="IF10" s="378">
        <v>0</v>
      </c>
      <c r="IG10" s="378">
        <v>0</v>
      </c>
    </row>
    <row r="11" spans="1:241" s="379" customFormat="1" x14ac:dyDescent="0.3">
      <c r="A11" s="377" t="s">
        <v>111</v>
      </c>
      <c r="B11" s="378"/>
      <c r="C11" s="378"/>
      <c r="D11" s="378">
        <f t="shared" si="50"/>
        <v>130.25</v>
      </c>
      <c r="E11" s="378"/>
      <c r="F11" s="378"/>
      <c r="G11" s="378">
        <v>0</v>
      </c>
      <c r="H11" s="378">
        <v>0</v>
      </c>
      <c r="I11" s="378">
        <v>0</v>
      </c>
      <c r="J11" s="378">
        <v>0</v>
      </c>
      <c r="K11" s="378">
        <v>0</v>
      </c>
      <c r="L11" s="378">
        <v>4</v>
      </c>
      <c r="M11" s="378">
        <v>0</v>
      </c>
      <c r="N11" s="378">
        <v>0</v>
      </c>
      <c r="O11" s="378">
        <v>0</v>
      </c>
      <c r="P11" s="378">
        <v>8</v>
      </c>
      <c r="Q11" s="378">
        <v>0</v>
      </c>
      <c r="R11" s="378">
        <v>0</v>
      </c>
      <c r="S11" s="378">
        <v>7.5</v>
      </c>
      <c r="T11" s="378">
        <v>0</v>
      </c>
      <c r="U11" s="378">
        <v>16</v>
      </c>
      <c r="V11" s="378">
        <v>0</v>
      </c>
      <c r="W11" s="378">
        <v>0</v>
      </c>
      <c r="X11" s="378">
        <v>0</v>
      </c>
      <c r="Y11" s="378">
        <v>0</v>
      </c>
      <c r="Z11" s="378">
        <v>0</v>
      </c>
      <c r="AA11" s="378">
        <v>16</v>
      </c>
      <c r="AB11" s="378">
        <v>16</v>
      </c>
      <c r="AC11" s="378">
        <v>8</v>
      </c>
      <c r="AD11" s="378">
        <v>0</v>
      </c>
      <c r="AE11" s="378">
        <v>2.5</v>
      </c>
      <c r="AF11" s="378">
        <v>0</v>
      </c>
      <c r="AG11" s="378">
        <v>0</v>
      </c>
      <c r="AH11" s="378">
        <v>0</v>
      </c>
      <c r="AI11" s="378">
        <v>0</v>
      </c>
      <c r="AJ11" s="378">
        <v>0</v>
      </c>
      <c r="AK11" s="378">
        <v>0</v>
      </c>
      <c r="AL11" s="378">
        <v>0</v>
      </c>
      <c r="AM11" s="378">
        <v>5.75</v>
      </c>
      <c r="AN11" s="378">
        <v>0</v>
      </c>
      <c r="AO11" s="378">
        <v>0</v>
      </c>
      <c r="AP11" s="378">
        <v>0</v>
      </c>
      <c r="AQ11" s="378">
        <v>0</v>
      </c>
      <c r="AR11" s="378">
        <v>0</v>
      </c>
      <c r="AS11" s="378">
        <v>0</v>
      </c>
      <c r="AT11" s="378">
        <v>0</v>
      </c>
      <c r="AU11" s="378">
        <v>0</v>
      </c>
      <c r="AV11" s="378">
        <v>0</v>
      </c>
      <c r="AW11" s="378">
        <v>16</v>
      </c>
      <c r="AX11" s="378">
        <v>0</v>
      </c>
      <c r="AY11" s="378">
        <v>0</v>
      </c>
      <c r="AZ11" s="378">
        <v>0</v>
      </c>
      <c r="BA11" s="378">
        <v>0</v>
      </c>
      <c r="BB11" s="378">
        <v>8.5</v>
      </c>
      <c r="BC11" s="378">
        <v>0</v>
      </c>
      <c r="BD11" s="378">
        <v>8</v>
      </c>
      <c r="BE11" s="378">
        <v>0</v>
      </c>
      <c r="BF11" s="378">
        <v>24</v>
      </c>
      <c r="BG11" s="382">
        <v>0</v>
      </c>
      <c r="BH11" s="382"/>
      <c r="BI11" s="382">
        <v>0</v>
      </c>
      <c r="BJ11" s="382">
        <v>0</v>
      </c>
      <c r="BK11" s="382">
        <v>0</v>
      </c>
      <c r="BL11" s="382">
        <v>0</v>
      </c>
      <c r="BM11" s="382">
        <v>0</v>
      </c>
      <c r="BN11" s="382">
        <v>0</v>
      </c>
      <c r="BO11" s="382">
        <v>0</v>
      </c>
      <c r="BP11" s="382">
        <v>0</v>
      </c>
      <c r="BQ11" s="382">
        <v>0</v>
      </c>
      <c r="BR11" s="382">
        <v>0</v>
      </c>
      <c r="BS11" s="382">
        <v>4.5</v>
      </c>
      <c r="BT11" s="382">
        <v>0</v>
      </c>
      <c r="BU11" s="382">
        <v>26</v>
      </c>
      <c r="BV11" s="382"/>
      <c r="BW11" s="382">
        <v>0</v>
      </c>
      <c r="BX11" s="382">
        <v>0</v>
      </c>
      <c r="BY11" s="382">
        <v>0</v>
      </c>
      <c r="BZ11" s="382">
        <v>0</v>
      </c>
      <c r="CA11" s="382">
        <v>5.25</v>
      </c>
      <c r="CB11" s="382">
        <v>0</v>
      </c>
      <c r="CC11" s="382">
        <v>0</v>
      </c>
      <c r="CD11" s="378">
        <v>0</v>
      </c>
      <c r="CE11" s="378">
        <v>0</v>
      </c>
      <c r="CF11" s="378">
        <v>0</v>
      </c>
      <c r="CG11" s="378">
        <v>32</v>
      </c>
      <c r="CH11" s="378">
        <v>0</v>
      </c>
      <c r="CI11" s="378">
        <v>0</v>
      </c>
      <c r="CJ11" s="378">
        <v>0</v>
      </c>
      <c r="CK11" s="378">
        <v>24</v>
      </c>
      <c r="CL11" s="378">
        <v>0</v>
      </c>
      <c r="CM11" s="378">
        <v>0</v>
      </c>
      <c r="CN11" s="378">
        <v>0</v>
      </c>
      <c r="CO11" s="378">
        <v>8</v>
      </c>
      <c r="CP11" s="378">
        <v>0</v>
      </c>
      <c r="CQ11" s="378">
        <v>0</v>
      </c>
      <c r="CR11" s="378">
        <v>0</v>
      </c>
      <c r="CS11" s="378">
        <v>0</v>
      </c>
      <c r="CT11" s="378">
        <v>0</v>
      </c>
      <c r="CU11" s="378"/>
      <c r="CV11" s="378">
        <v>0</v>
      </c>
      <c r="CW11" s="378">
        <v>0</v>
      </c>
      <c r="CX11" s="378">
        <v>11</v>
      </c>
      <c r="CY11" s="378">
        <v>33</v>
      </c>
      <c r="CZ11" s="378">
        <v>0</v>
      </c>
      <c r="DA11" s="378">
        <v>0</v>
      </c>
      <c r="DB11" s="378">
        <v>8</v>
      </c>
      <c r="DC11" s="378">
        <v>2.5</v>
      </c>
      <c r="DD11" s="378">
        <v>0</v>
      </c>
      <c r="DE11" s="378">
        <v>0</v>
      </c>
      <c r="DF11" s="378">
        <v>7.75</v>
      </c>
      <c r="DG11" s="378">
        <v>24</v>
      </c>
      <c r="DH11" s="378">
        <v>0</v>
      </c>
      <c r="DI11" s="378">
        <v>0</v>
      </c>
      <c r="DJ11" s="378">
        <v>0</v>
      </c>
      <c r="DK11" s="378">
        <v>0</v>
      </c>
      <c r="DL11" s="378">
        <v>0</v>
      </c>
      <c r="DM11" s="378">
        <v>0</v>
      </c>
      <c r="DN11" s="378">
        <v>0</v>
      </c>
      <c r="DO11" s="378">
        <v>0</v>
      </c>
      <c r="DP11" s="378">
        <v>0</v>
      </c>
      <c r="DQ11" s="378">
        <v>0</v>
      </c>
      <c r="DR11" s="378">
        <v>0</v>
      </c>
      <c r="DS11" s="382">
        <v>40</v>
      </c>
      <c r="DT11" s="378">
        <v>0</v>
      </c>
      <c r="DU11" s="378">
        <v>0</v>
      </c>
      <c r="DV11" s="378">
        <v>0</v>
      </c>
      <c r="DW11" s="378">
        <v>0</v>
      </c>
      <c r="DX11" s="378">
        <v>0</v>
      </c>
      <c r="DY11" s="378">
        <v>0</v>
      </c>
      <c r="DZ11" s="378">
        <v>0</v>
      </c>
      <c r="EA11" s="378">
        <v>6.5</v>
      </c>
      <c r="EB11" s="378">
        <v>7</v>
      </c>
      <c r="EC11" s="378">
        <v>8</v>
      </c>
      <c r="ED11" s="378">
        <v>23.5</v>
      </c>
      <c r="EE11" s="378">
        <v>0</v>
      </c>
      <c r="EF11" s="378">
        <v>4.75</v>
      </c>
      <c r="EG11" s="378">
        <v>0</v>
      </c>
      <c r="EH11" s="378">
        <v>0</v>
      </c>
      <c r="EI11" s="378">
        <v>0</v>
      </c>
      <c r="EJ11" s="378">
        <v>0</v>
      </c>
      <c r="EK11" s="378">
        <v>0</v>
      </c>
      <c r="EL11" s="378">
        <v>0</v>
      </c>
      <c r="EM11" s="378">
        <v>0</v>
      </c>
      <c r="EN11" s="378"/>
      <c r="EO11" s="378">
        <v>0</v>
      </c>
      <c r="EP11" s="378">
        <v>0</v>
      </c>
      <c r="EQ11" s="378"/>
      <c r="ER11" s="378">
        <v>0</v>
      </c>
      <c r="ES11" s="378"/>
      <c r="ET11" s="378"/>
      <c r="EU11" s="378">
        <v>0</v>
      </c>
      <c r="EV11" s="378"/>
      <c r="EW11" s="378">
        <v>0</v>
      </c>
      <c r="EX11" s="378">
        <v>0</v>
      </c>
      <c r="EY11" s="378">
        <v>0</v>
      </c>
      <c r="EZ11" s="378">
        <v>0</v>
      </c>
      <c r="FA11" s="378">
        <v>0</v>
      </c>
      <c r="FB11" s="378">
        <v>16.5</v>
      </c>
      <c r="FC11" s="378">
        <v>0</v>
      </c>
      <c r="FD11" s="378">
        <v>0</v>
      </c>
      <c r="FE11" s="378">
        <v>0</v>
      </c>
      <c r="FF11" s="378">
        <v>0</v>
      </c>
      <c r="FG11" s="378">
        <v>28</v>
      </c>
      <c r="FH11" s="378">
        <v>0</v>
      </c>
      <c r="FI11" s="378">
        <v>0</v>
      </c>
      <c r="FJ11" s="378">
        <v>0</v>
      </c>
      <c r="FK11" s="378">
        <v>0</v>
      </c>
      <c r="FL11" s="378">
        <v>0</v>
      </c>
      <c r="FM11" s="378">
        <v>0</v>
      </c>
      <c r="FN11" s="378">
        <v>0</v>
      </c>
      <c r="FO11" s="378">
        <v>0</v>
      </c>
      <c r="FP11" s="378">
        <v>0</v>
      </c>
      <c r="FQ11" s="378">
        <v>0</v>
      </c>
      <c r="FR11" s="378">
        <v>6.75</v>
      </c>
      <c r="FS11" s="378">
        <v>0</v>
      </c>
      <c r="FT11" s="378">
        <v>0</v>
      </c>
      <c r="FU11" s="378">
        <v>40</v>
      </c>
      <c r="FV11" s="378">
        <v>0</v>
      </c>
      <c r="FW11" s="378">
        <v>8</v>
      </c>
      <c r="FX11" s="378">
        <v>0</v>
      </c>
      <c r="FY11" s="378">
        <v>0</v>
      </c>
      <c r="FZ11" s="378">
        <v>0</v>
      </c>
      <c r="GA11" s="378">
        <v>2.5</v>
      </c>
      <c r="GB11" s="378">
        <v>40</v>
      </c>
      <c r="GC11" s="378">
        <v>0</v>
      </c>
      <c r="GD11" s="378">
        <v>0</v>
      </c>
      <c r="GE11" s="378">
        <v>0</v>
      </c>
      <c r="GF11" s="378">
        <v>8.25</v>
      </c>
      <c r="GG11" s="378">
        <v>0</v>
      </c>
      <c r="GH11" s="378">
        <v>0</v>
      </c>
      <c r="GI11" s="378">
        <v>0</v>
      </c>
      <c r="GJ11" s="378"/>
      <c r="GK11" s="378">
        <v>0</v>
      </c>
      <c r="GL11" s="378">
        <v>0</v>
      </c>
      <c r="GM11" s="378">
        <v>0</v>
      </c>
      <c r="GN11" s="378">
        <v>0</v>
      </c>
      <c r="GO11" s="378"/>
      <c r="GP11" s="378">
        <v>0</v>
      </c>
      <c r="GQ11" s="378">
        <v>0</v>
      </c>
      <c r="GR11" s="378">
        <v>0</v>
      </c>
      <c r="GS11" s="378">
        <v>0</v>
      </c>
      <c r="GT11" s="378">
        <v>0</v>
      </c>
      <c r="GU11" s="378"/>
      <c r="GV11" s="378">
        <v>0</v>
      </c>
      <c r="GW11" s="378">
        <v>0</v>
      </c>
      <c r="GX11" s="378">
        <v>0</v>
      </c>
      <c r="GY11" s="378">
        <v>0</v>
      </c>
      <c r="GZ11" s="378">
        <v>0</v>
      </c>
      <c r="HA11" s="378">
        <v>0</v>
      </c>
      <c r="HB11" s="378">
        <v>16</v>
      </c>
      <c r="HC11" s="378">
        <v>0</v>
      </c>
      <c r="HD11" s="378"/>
      <c r="HE11" s="378"/>
      <c r="HF11" s="378">
        <v>6</v>
      </c>
      <c r="HG11" s="378"/>
      <c r="HH11" s="378">
        <v>0</v>
      </c>
      <c r="HI11" s="378">
        <v>0</v>
      </c>
      <c r="HJ11" s="378">
        <v>0</v>
      </c>
      <c r="HK11" s="378">
        <v>0</v>
      </c>
      <c r="HL11" s="378">
        <v>0</v>
      </c>
      <c r="HM11" s="378">
        <v>0</v>
      </c>
      <c r="HN11" s="378">
        <v>0</v>
      </c>
      <c r="HO11" s="378">
        <v>0</v>
      </c>
      <c r="HP11" s="378">
        <v>0</v>
      </c>
      <c r="HQ11" s="378">
        <v>0</v>
      </c>
      <c r="HR11" s="378">
        <v>0</v>
      </c>
      <c r="HS11" s="378">
        <v>0</v>
      </c>
      <c r="HT11" s="382">
        <v>40</v>
      </c>
      <c r="HU11" s="378">
        <v>0</v>
      </c>
      <c r="HV11" s="378">
        <v>18</v>
      </c>
      <c r="HW11" s="378">
        <v>0</v>
      </c>
      <c r="HX11" s="378">
        <v>0</v>
      </c>
      <c r="HY11" s="378">
        <v>0</v>
      </c>
      <c r="HZ11" s="378">
        <v>0</v>
      </c>
      <c r="IA11" s="378">
        <v>0</v>
      </c>
      <c r="IB11" s="378">
        <v>0</v>
      </c>
      <c r="IC11" s="378">
        <v>0</v>
      </c>
      <c r="ID11" s="378">
        <v>0</v>
      </c>
      <c r="IE11" s="378">
        <v>0</v>
      </c>
      <c r="IF11" s="378">
        <v>0</v>
      </c>
      <c r="IG11" s="378">
        <v>0</v>
      </c>
    </row>
    <row r="12" spans="1:241" s="379" customFormat="1" x14ac:dyDescent="0.3">
      <c r="A12" s="377" t="s">
        <v>112</v>
      </c>
      <c r="B12" s="378">
        <v>80</v>
      </c>
      <c r="C12" s="378"/>
      <c r="D12" s="378">
        <f t="shared" si="50"/>
        <v>10.5</v>
      </c>
      <c r="E12" s="381"/>
      <c r="F12" s="378"/>
      <c r="G12" s="378">
        <v>0</v>
      </c>
      <c r="H12" s="378">
        <v>0</v>
      </c>
      <c r="I12" s="378">
        <v>0.5</v>
      </c>
      <c r="J12" s="378">
        <v>9</v>
      </c>
      <c r="K12" s="378">
        <v>0</v>
      </c>
      <c r="L12" s="378">
        <v>0</v>
      </c>
      <c r="M12" s="378">
        <v>0</v>
      </c>
      <c r="N12" s="378">
        <v>0</v>
      </c>
      <c r="O12" s="378">
        <v>0</v>
      </c>
      <c r="P12" s="378">
        <v>0</v>
      </c>
      <c r="Q12" s="378">
        <v>0</v>
      </c>
      <c r="R12" s="378">
        <v>0</v>
      </c>
      <c r="S12" s="378">
        <v>0</v>
      </c>
      <c r="T12" s="378">
        <v>1</v>
      </c>
      <c r="U12" s="378">
        <v>0</v>
      </c>
      <c r="V12" s="378">
        <v>0</v>
      </c>
      <c r="W12" s="378">
        <v>8</v>
      </c>
      <c r="X12" s="378">
        <v>0</v>
      </c>
      <c r="Y12" s="378">
        <v>1</v>
      </c>
      <c r="Z12" s="378">
        <v>0</v>
      </c>
      <c r="AA12" s="378">
        <v>0</v>
      </c>
      <c r="AB12" s="378">
        <v>0</v>
      </c>
      <c r="AC12" s="378">
        <v>0</v>
      </c>
      <c r="AD12" s="378">
        <v>0</v>
      </c>
      <c r="AE12" s="378">
        <v>0</v>
      </c>
      <c r="AF12" s="378">
        <v>0</v>
      </c>
      <c r="AG12" s="378">
        <v>0</v>
      </c>
      <c r="AH12" s="378">
        <v>0</v>
      </c>
      <c r="AI12" s="378">
        <v>0</v>
      </c>
      <c r="AJ12" s="378">
        <v>0</v>
      </c>
      <c r="AK12" s="378">
        <v>0</v>
      </c>
      <c r="AL12" s="378">
        <v>0</v>
      </c>
      <c r="AM12" s="378">
        <v>0</v>
      </c>
      <c r="AN12" s="378">
        <v>0</v>
      </c>
      <c r="AO12" s="378">
        <v>0</v>
      </c>
      <c r="AP12" s="378">
        <v>0</v>
      </c>
      <c r="AQ12" s="378">
        <v>0</v>
      </c>
      <c r="AR12" s="378">
        <v>0</v>
      </c>
      <c r="AS12" s="378">
        <v>0</v>
      </c>
      <c r="AT12" s="378">
        <v>0</v>
      </c>
      <c r="AU12" s="378">
        <v>1.75</v>
      </c>
      <c r="AV12" s="378">
        <v>0</v>
      </c>
      <c r="AW12" s="378">
        <v>1.5</v>
      </c>
      <c r="AX12" s="378">
        <v>0.25</v>
      </c>
      <c r="AY12" s="378">
        <v>0</v>
      </c>
      <c r="AZ12" s="378">
        <v>0</v>
      </c>
      <c r="BA12" s="378">
        <v>0</v>
      </c>
      <c r="BB12" s="378">
        <v>0</v>
      </c>
      <c r="BC12" s="378">
        <v>1.75</v>
      </c>
      <c r="BD12" s="378">
        <v>1</v>
      </c>
      <c r="BE12" s="378">
        <v>0</v>
      </c>
      <c r="BF12" s="378">
        <v>0</v>
      </c>
      <c r="BG12" s="378">
        <v>0</v>
      </c>
      <c r="BH12" s="378"/>
      <c r="BI12" s="378">
        <v>0</v>
      </c>
      <c r="BJ12" s="378">
        <v>0</v>
      </c>
      <c r="BK12" s="378">
        <v>0</v>
      </c>
      <c r="BL12" s="378">
        <v>0</v>
      </c>
      <c r="BM12" s="378">
        <v>8.5</v>
      </c>
      <c r="BN12" s="378">
        <v>16</v>
      </c>
      <c r="BO12" s="378">
        <v>40</v>
      </c>
      <c r="BP12" s="378">
        <v>6</v>
      </c>
      <c r="BQ12" s="378">
        <v>0</v>
      </c>
      <c r="BR12" s="378">
        <v>0</v>
      </c>
      <c r="BS12" s="378">
        <v>0</v>
      </c>
      <c r="BT12" s="378">
        <v>0</v>
      </c>
      <c r="BU12" s="378">
        <v>0</v>
      </c>
      <c r="BV12" s="378"/>
      <c r="BW12" s="378">
        <v>0</v>
      </c>
      <c r="BX12" s="378">
        <v>0</v>
      </c>
      <c r="BY12" s="378">
        <v>0</v>
      </c>
      <c r="BZ12" s="378">
        <v>0</v>
      </c>
      <c r="CA12" s="378">
        <v>0</v>
      </c>
      <c r="CB12" s="378">
        <v>0</v>
      </c>
      <c r="CC12" s="378">
        <v>0</v>
      </c>
      <c r="CD12" s="378">
        <v>0</v>
      </c>
      <c r="CE12" s="378">
        <v>0</v>
      </c>
      <c r="CF12" s="378">
        <v>0</v>
      </c>
      <c r="CG12" s="378">
        <v>0</v>
      </c>
      <c r="CH12" s="378">
        <v>0</v>
      </c>
      <c r="CI12" s="378">
        <v>0</v>
      </c>
      <c r="CJ12" s="378">
        <v>0</v>
      </c>
      <c r="CK12" s="378">
        <v>0</v>
      </c>
      <c r="CL12" s="378">
        <v>0</v>
      </c>
      <c r="CM12" s="378">
        <v>0</v>
      </c>
      <c r="CN12" s="378">
        <v>0</v>
      </c>
      <c r="CO12" s="378">
        <v>0</v>
      </c>
      <c r="CP12" s="378">
        <v>0.5</v>
      </c>
      <c r="CQ12" s="378">
        <v>0.5</v>
      </c>
      <c r="CR12" s="378">
        <v>0</v>
      </c>
      <c r="CS12" s="378">
        <v>0</v>
      </c>
      <c r="CT12" s="378">
        <v>0.5</v>
      </c>
      <c r="CU12" s="378"/>
      <c r="CV12" s="378">
        <v>0</v>
      </c>
      <c r="CW12" s="378">
        <v>0</v>
      </c>
      <c r="CX12" s="378">
        <v>0</v>
      </c>
      <c r="CY12" s="378">
        <v>0</v>
      </c>
      <c r="CZ12" s="378">
        <v>0</v>
      </c>
      <c r="DA12" s="378">
        <v>0</v>
      </c>
      <c r="DB12" s="378">
        <v>0</v>
      </c>
      <c r="DC12" s="378">
        <v>0</v>
      </c>
      <c r="DD12" s="378">
        <v>0</v>
      </c>
      <c r="DE12" s="378">
        <v>0</v>
      </c>
      <c r="DF12" s="378">
        <v>0</v>
      </c>
      <c r="DG12" s="378">
        <v>0</v>
      </c>
      <c r="DH12" s="378">
        <v>0</v>
      </c>
      <c r="DI12" s="378">
        <v>0</v>
      </c>
      <c r="DJ12" s="378">
        <v>0</v>
      </c>
      <c r="DK12" s="378">
        <v>0</v>
      </c>
      <c r="DL12" s="378">
        <v>0</v>
      </c>
      <c r="DM12" s="378">
        <v>0</v>
      </c>
      <c r="DN12" s="378">
        <v>0</v>
      </c>
      <c r="DO12" s="378">
        <v>0</v>
      </c>
      <c r="DP12" s="378">
        <v>0</v>
      </c>
      <c r="DQ12" s="378">
        <v>0</v>
      </c>
      <c r="DR12" s="378">
        <v>0</v>
      </c>
      <c r="DS12" s="378">
        <v>0</v>
      </c>
      <c r="DT12" s="378">
        <v>0</v>
      </c>
      <c r="DU12" s="378">
        <v>0</v>
      </c>
      <c r="DV12" s="378">
        <v>0</v>
      </c>
      <c r="DW12" s="378">
        <v>0</v>
      </c>
      <c r="DX12" s="378">
        <v>0</v>
      </c>
      <c r="DY12" s="378">
        <v>0</v>
      </c>
      <c r="DZ12" s="378">
        <v>0</v>
      </c>
      <c r="EA12" s="378">
        <v>0</v>
      </c>
      <c r="EB12" s="378">
        <v>0</v>
      </c>
      <c r="EC12" s="378">
        <v>0</v>
      </c>
      <c r="ED12" s="378">
        <v>0</v>
      </c>
      <c r="EE12" s="378">
        <v>0</v>
      </c>
      <c r="EF12" s="378">
        <v>0</v>
      </c>
      <c r="EG12" s="378">
        <v>0</v>
      </c>
      <c r="EH12" s="378">
        <v>0</v>
      </c>
      <c r="EI12" s="378">
        <v>8</v>
      </c>
      <c r="EJ12" s="378">
        <v>0</v>
      </c>
      <c r="EK12" s="378">
        <v>0</v>
      </c>
      <c r="EL12" s="378">
        <v>0</v>
      </c>
      <c r="EM12" s="378">
        <v>0</v>
      </c>
      <c r="EN12" s="378"/>
      <c r="EO12" s="378">
        <v>0</v>
      </c>
      <c r="EP12" s="378">
        <v>0</v>
      </c>
      <c r="EQ12" s="378"/>
      <c r="ER12" s="378">
        <v>0</v>
      </c>
      <c r="ES12" s="378"/>
      <c r="ET12" s="378"/>
      <c r="EU12" s="378">
        <v>0</v>
      </c>
      <c r="EV12" s="378"/>
      <c r="EW12" s="378">
        <v>0</v>
      </c>
      <c r="EX12" s="378">
        <v>0</v>
      </c>
      <c r="EY12" s="378">
        <v>0</v>
      </c>
      <c r="EZ12" s="378">
        <v>0</v>
      </c>
      <c r="FA12" s="378">
        <v>0.5</v>
      </c>
      <c r="FB12" s="378">
        <v>0</v>
      </c>
      <c r="FC12" s="378">
        <v>0</v>
      </c>
      <c r="FD12" s="378">
        <v>2</v>
      </c>
      <c r="FE12" s="378">
        <v>0</v>
      </c>
      <c r="FF12" s="378">
        <v>0</v>
      </c>
      <c r="FG12" s="378">
        <v>0</v>
      </c>
      <c r="FH12" s="378">
        <v>0</v>
      </c>
      <c r="FI12" s="378">
        <v>1.25</v>
      </c>
      <c r="FJ12" s="378">
        <v>0</v>
      </c>
      <c r="FK12" s="378">
        <v>0</v>
      </c>
      <c r="FL12" s="378">
        <v>0.75</v>
      </c>
      <c r="FM12" s="378">
        <v>2</v>
      </c>
      <c r="FN12" s="378">
        <v>0</v>
      </c>
      <c r="FO12" s="378">
        <v>0</v>
      </c>
      <c r="FP12" s="378">
        <v>0.25</v>
      </c>
      <c r="FQ12" s="378">
        <v>0</v>
      </c>
      <c r="FR12" s="378">
        <v>0</v>
      </c>
      <c r="FS12" s="378">
        <v>0</v>
      </c>
      <c r="FT12" s="378">
        <v>15</v>
      </c>
      <c r="FU12" s="378">
        <v>0</v>
      </c>
      <c r="FV12" s="378">
        <v>0</v>
      </c>
      <c r="FW12" s="378">
        <v>0</v>
      </c>
      <c r="FX12" s="378">
        <v>0</v>
      </c>
      <c r="FY12" s="378">
        <v>1</v>
      </c>
      <c r="FZ12" s="382">
        <v>2</v>
      </c>
      <c r="GA12" s="378">
        <v>0</v>
      </c>
      <c r="GB12" s="378">
        <v>0</v>
      </c>
      <c r="GC12" s="378">
        <v>0</v>
      </c>
      <c r="GD12" s="378">
        <v>0</v>
      </c>
      <c r="GE12" s="378">
        <v>0</v>
      </c>
      <c r="GF12" s="378">
        <v>0</v>
      </c>
      <c r="GG12" s="378">
        <v>0</v>
      </c>
      <c r="GH12" s="378">
        <v>0</v>
      </c>
      <c r="GI12" s="378">
        <v>0</v>
      </c>
      <c r="GJ12" s="378"/>
      <c r="GK12" s="378">
        <v>0</v>
      </c>
      <c r="GL12" s="378">
        <v>0</v>
      </c>
      <c r="GM12" s="378">
        <v>0</v>
      </c>
      <c r="GN12" s="378">
        <v>0</v>
      </c>
      <c r="GO12" s="378"/>
      <c r="GP12" s="378">
        <v>0</v>
      </c>
      <c r="GQ12" s="378">
        <v>0</v>
      </c>
      <c r="GR12" s="378">
        <v>0</v>
      </c>
      <c r="GS12" s="378">
        <v>0</v>
      </c>
      <c r="GT12" s="378">
        <v>0</v>
      </c>
      <c r="GU12" s="378"/>
      <c r="GV12" s="378">
        <v>0</v>
      </c>
      <c r="GW12" s="378">
        <v>0</v>
      </c>
      <c r="GX12" s="378">
        <v>0</v>
      </c>
      <c r="GY12" s="378">
        <v>0</v>
      </c>
      <c r="GZ12" s="378">
        <v>0</v>
      </c>
      <c r="HA12" s="378">
        <v>0</v>
      </c>
      <c r="HB12" s="378">
        <v>0</v>
      </c>
      <c r="HC12" s="378">
        <v>0.5</v>
      </c>
      <c r="HD12" s="378"/>
      <c r="HE12" s="378"/>
      <c r="HF12" s="378">
        <v>0</v>
      </c>
      <c r="HG12" s="378"/>
      <c r="HH12" s="378">
        <v>0</v>
      </c>
      <c r="HI12" s="378">
        <v>0</v>
      </c>
      <c r="HJ12" s="378">
        <v>0</v>
      </c>
      <c r="HK12" s="378">
        <v>0</v>
      </c>
      <c r="HL12" s="378">
        <v>0</v>
      </c>
      <c r="HM12" s="378">
        <v>0</v>
      </c>
      <c r="HN12" s="378">
        <v>0</v>
      </c>
      <c r="HO12" s="378">
        <v>0</v>
      </c>
      <c r="HP12" s="378">
        <v>0</v>
      </c>
      <c r="HQ12" s="382">
        <v>1</v>
      </c>
      <c r="HR12" s="378">
        <v>0</v>
      </c>
      <c r="HS12" s="382">
        <v>11.25</v>
      </c>
      <c r="HT12" s="378">
        <v>0</v>
      </c>
      <c r="HU12" s="378">
        <v>0</v>
      </c>
      <c r="HV12" s="378">
        <v>0</v>
      </c>
      <c r="HW12" s="378">
        <v>0</v>
      </c>
      <c r="HX12" s="378">
        <v>0</v>
      </c>
      <c r="HY12" s="378">
        <v>0</v>
      </c>
      <c r="HZ12" s="378">
        <v>0</v>
      </c>
      <c r="IA12" s="378">
        <v>0</v>
      </c>
      <c r="IB12" s="378">
        <v>0</v>
      </c>
      <c r="IC12" s="378">
        <v>0</v>
      </c>
      <c r="ID12" s="378">
        <v>0</v>
      </c>
      <c r="IE12" s="378">
        <v>0</v>
      </c>
      <c r="IF12" s="378">
        <v>0</v>
      </c>
      <c r="IG12" s="378">
        <v>0</v>
      </c>
    </row>
    <row r="13" spans="1:241" s="379" customFormat="1" x14ac:dyDescent="0.3">
      <c r="A13" s="377" t="s">
        <v>113</v>
      </c>
      <c r="B13" s="378"/>
      <c r="C13" s="378"/>
      <c r="D13" s="378">
        <f t="shared" si="50"/>
        <v>138</v>
      </c>
      <c r="E13" s="378"/>
      <c r="F13" s="378"/>
      <c r="G13" s="378"/>
      <c r="H13" s="378"/>
      <c r="I13" s="378"/>
      <c r="J13" s="378"/>
      <c r="K13" s="378">
        <v>20.25</v>
      </c>
      <c r="L13" s="378">
        <v>0</v>
      </c>
      <c r="M13" s="378"/>
      <c r="N13" s="378"/>
      <c r="O13" s="378">
        <v>20.25</v>
      </c>
      <c r="P13" s="378">
        <v>9.75</v>
      </c>
      <c r="Q13" s="378">
        <v>11.5</v>
      </c>
      <c r="R13" s="378">
        <v>3</v>
      </c>
      <c r="S13" s="378">
        <v>0</v>
      </c>
      <c r="T13" s="378">
        <v>7.25</v>
      </c>
      <c r="U13" s="378">
        <v>8.5</v>
      </c>
      <c r="V13" s="378">
        <v>7</v>
      </c>
      <c r="W13" s="378">
        <v>0.5</v>
      </c>
      <c r="X13" s="378">
        <v>5</v>
      </c>
      <c r="Y13" s="378">
        <v>2</v>
      </c>
      <c r="Z13" s="378">
        <v>1</v>
      </c>
      <c r="AA13" s="378">
        <v>1</v>
      </c>
      <c r="AB13" s="378">
        <v>8.25</v>
      </c>
      <c r="AC13" s="378">
        <v>6</v>
      </c>
      <c r="AD13" s="378">
        <v>16</v>
      </c>
      <c r="AE13" s="378">
        <v>29.25</v>
      </c>
      <c r="AF13" s="378">
        <v>32.75</v>
      </c>
      <c r="AG13" s="378">
        <v>8.5</v>
      </c>
      <c r="AH13" s="378">
        <v>0</v>
      </c>
      <c r="AI13" s="378">
        <v>0</v>
      </c>
      <c r="AJ13" s="378">
        <v>0</v>
      </c>
      <c r="AK13" s="378">
        <v>0</v>
      </c>
      <c r="AL13" s="378">
        <v>0</v>
      </c>
      <c r="AM13" s="378">
        <v>13</v>
      </c>
      <c r="AN13" s="378">
        <v>13.5</v>
      </c>
      <c r="AO13" s="378">
        <v>1.25</v>
      </c>
      <c r="AP13" s="378">
        <v>11.25</v>
      </c>
      <c r="AQ13" s="378">
        <v>0</v>
      </c>
      <c r="AR13" s="378">
        <v>0</v>
      </c>
      <c r="AS13" s="378">
        <v>0</v>
      </c>
      <c r="AT13" s="378">
        <v>0</v>
      </c>
      <c r="AU13" s="378">
        <v>0</v>
      </c>
      <c r="AV13" s="378">
        <v>1</v>
      </c>
      <c r="AW13" s="378">
        <v>0</v>
      </c>
      <c r="AX13" s="378">
        <v>0</v>
      </c>
      <c r="AY13" s="378">
        <v>2</v>
      </c>
      <c r="AZ13" s="378">
        <v>0</v>
      </c>
      <c r="BA13" s="378">
        <v>0</v>
      </c>
      <c r="BB13" s="378">
        <v>0</v>
      </c>
      <c r="BC13" s="378">
        <v>0</v>
      </c>
      <c r="BD13" s="378">
        <v>0</v>
      </c>
      <c r="BE13" s="378">
        <v>0</v>
      </c>
      <c r="BF13" s="378">
        <v>0</v>
      </c>
      <c r="BG13" s="378">
        <v>0</v>
      </c>
      <c r="BH13" s="378"/>
      <c r="BI13" s="378">
        <v>0</v>
      </c>
      <c r="BJ13" s="378">
        <v>0</v>
      </c>
      <c r="BK13" s="378">
        <v>0</v>
      </c>
      <c r="BL13" s="378">
        <v>0</v>
      </c>
      <c r="BM13" s="378">
        <v>0</v>
      </c>
      <c r="BN13" s="378">
        <v>0</v>
      </c>
      <c r="BO13" s="378">
        <v>0</v>
      </c>
      <c r="BP13" s="378">
        <v>0</v>
      </c>
      <c r="BQ13" s="378">
        <v>0</v>
      </c>
      <c r="BR13" s="378">
        <v>0</v>
      </c>
      <c r="BS13" s="378">
        <v>0</v>
      </c>
      <c r="BT13" s="378">
        <v>0</v>
      </c>
      <c r="BU13" s="378">
        <v>0</v>
      </c>
      <c r="BV13" s="378"/>
      <c r="BW13" s="378">
        <v>4.5</v>
      </c>
      <c r="BX13" s="378">
        <v>0</v>
      </c>
      <c r="BY13" s="378">
        <v>0</v>
      </c>
      <c r="BZ13" s="378">
        <v>5.5</v>
      </c>
      <c r="CA13" s="378">
        <v>6</v>
      </c>
      <c r="CB13" s="378">
        <v>0</v>
      </c>
      <c r="CC13" s="378">
        <v>0</v>
      </c>
      <c r="CD13" s="378">
        <v>0</v>
      </c>
      <c r="CE13" s="378">
        <v>0</v>
      </c>
      <c r="CF13" s="378">
        <v>0</v>
      </c>
      <c r="CG13" s="378">
        <v>0</v>
      </c>
      <c r="CH13" s="378">
        <v>0</v>
      </c>
      <c r="CI13" s="378">
        <v>0</v>
      </c>
      <c r="CJ13" s="378">
        <v>0</v>
      </c>
      <c r="CK13" s="378">
        <v>0</v>
      </c>
      <c r="CL13" s="378">
        <v>0</v>
      </c>
      <c r="CM13" s="378">
        <v>0</v>
      </c>
      <c r="CN13" s="378">
        <v>0</v>
      </c>
      <c r="CO13" s="378">
        <v>0</v>
      </c>
      <c r="CP13" s="378">
        <v>0</v>
      </c>
      <c r="CQ13" s="378">
        <v>18.75</v>
      </c>
      <c r="CR13" s="378">
        <v>11.5</v>
      </c>
      <c r="CS13" s="378">
        <v>7.75</v>
      </c>
      <c r="CT13" s="378">
        <v>0</v>
      </c>
      <c r="CU13" s="378"/>
      <c r="CV13" s="378">
        <v>0</v>
      </c>
      <c r="CW13" s="378">
        <v>0</v>
      </c>
      <c r="CX13" s="378">
        <v>1</v>
      </c>
      <c r="CY13" s="378">
        <v>0</v>
      </c>
      <c r="CZ13" s="378"/>
      <c r="DA13" s="378">
        <v>0</v>
      </c>
      <c r="DB13" s="378">
        <v>0</v>
      </c>
      <c r="DC13" s="378">
        <v>0</v>
      </c>
      <c r="DD13" s="378">
        <v>0</v>
      </c>
      <c r="DE13" s="378">
        <v>3.5</v>
      </c>
      <c r="DF13" s="378">
        <v>0</v>
      </c>
      <c r="DG13" s="378">
        <v>0</v>
      </c>
      <c r="DH13" s="378">
        <v>0</v>
      </c>
      <c r="DI13" s="378">
        <v>0</v>
      </c>
      <c r="DJ13" s="378">
        <v>2</v>
      </c>
      <c r="DK13" s="378">
        <v>0</v>
      </c>
      <c r="DL13" s="378">
        <v>9.5</v>
      </c>
      <c r="DM13" s="378">
        <v>0</v>
      </c>
      <c r="DN13" s="378">
        <v>0</v>
      </c>
      <c r="DO13" s="378">
        <v>6.75</v>
      </c>
      <c r="DP13" s="378">
        <v>0</v>
      </c>
      <c r="DQ13" s="378">
        <v>0</v>
      </c>
      <c r="DR13" s="378">
        <v>0</v>
      </c>
      <c r="DS13" s="378">
        <v>0</v>
      </c>
      <c r="DT13" s="378">
        <v>0</v>
      </c>
      <c r="DU13" s="378">
        <v>0</v>
      </c>
      <c r="DV13" s="378">
        <v>0</v>
      </c>
      <c r="DW13" s="378">
        <v>2</v>
      </c>
      <c r="DX13" s="378">
        <v>6</v>
      </c>
      <c r="DY13" s="378">
        <v>14.25</v>
      </c>
      <c r="DZ13" s="378">
        <v>0</v>
      </c>
      <c r="EA13" s="378">
        <v>0</v>
      </c>
      <c r="EB13" s="378">
        <v>0</v>
      </c>
      <c r="EC13" s="378">
        <v>0</v>
      </c>
      <c r="ED13" s="378">
        <v>0</v>
      </c>
      <c r="EE13" s="378">
        <v>12.75</v>
      </c>
      <c r="EF13" s="378">
        <v>8.5</v>
      </c>
      <c r="EG13" s="378">
        <v>0</v>
      </c>
      <c r="EH13" s="378">
        <v>8.5</v>
      </c>
      <c r="EI13" s="378">
        <v>0</v>
      </c>
      <c r="EJ13" s="378">
        <v>13.75</v>
      </c>
      <c r="EK13" s="378">
        <v>12.5</v>
      </c>
      <c r="EL13" s="378">
        <v>12.75</v>
      </c>
      <c r="EM13" s="378">
        <v>8.25</v>
      </c>
      <c r="EN13" s="378"/>
      <c r="EO13" s="378">
        <v>4</v>
      </c>
      <c r="EP13" s="378">
        <v>2.5</v>
      </c>
      <c r="EQ13" s="378"/>
      <c r="ER13" s="378">
        <v>0</v>
      </c>
      <c r="ES13" s="378"/>
      <c r="ET13" s="378"/>
      <c r="EU13" s="378">
        <v>0</v>
      </c>
      <c r="EV13" s="378"/>
      <c r="EW13" s="378">
        <v>0</v>
      </c>
      <c r="EX13" s="378">
        <v>0</v>
      </c>
      <c r="EY13" s="378">
        <v>0</v>
      </c>
      <c r="EZ13" s="378">
        <v>3.5</v>
      </c>
      <c r="FA13" s="378">
        <v>0</v>
      </c>
      <c r="FB13" s="378">
        <v>0</v>
      </c>
      <c r="FC13" s="378">
        <v>0</v>
      </c>
      <c r="FD13" s="378">
        <v>0</v>
      </c>
      <c r="FE13" s="378">
        <v>4</v>
      </c>
      <c r="FF13" s="378">
        <v>6.5</v>
      </c>
      <c r="FG13" s="378">
        <v>0</v>
      </c>
      <c r="FH13" s="378">
        <v>3.25</v>
      </c>
      <c r="FI13" s="378">
        <v>0</v>
      </c>
      <c r="FJ13" s="378">
        <v>0</v>
      </c>
      <c r="FK13" s="378">
        <v>0</v>
      </c>
      <c r="FL13" s="378">
        <v>0</v>
      </c>
      <c r="FM13" s="378">
        <v>3</v>
      </c>
      <c r="FN13" s="378">
        <v>4</v>
      </c>
      <c r="FO13" s="378">
        <v>0</v>
      </c>
      <c r="FP13" s="378">
        <v>1.5</v>
      </c>
      <c r="FQ13" s="378">
        <v>8.5</v>
      </c>
      <c r="FR13" s="378">
        <v>0</v>
      </c>
      <c r="FS13" s="378">
        <v>0</v>
      </c>
      <c r="FT13" s="378">
        <v>0</v>
      </c>
      <c r="FU13" s="378">
        <v>0</v>
      </c>
      <c r="FV13" s="378">
        <v>3</v>
      </c>
      <c r="FW13" s="378">
        <v>0</v>
      </c>
      <c r="FX13" s="378">
        <v>0</v>
      </c>
      <c r="FY13" s="378">
        <v>0</v>
      </c>
      <c r="FZ13" s="378">
        <v>0</v>
      </c>
      <c r="GA13" s="378">
        <v>0</v>
      </c>
      <c r="GB13" s="378">
        <v>0</v>
      </c>
      <c r="GC13" s="378">
        <v>0</v>
      </c>
      <c r="GD13" s="378">
        <v>0</v>
      </c>
      <c r="GE13" s="378">
        <v>15.5</v>
      </c>
      <c r="GF13" s="378">
        <v>14.5</v>
      </c>
      <c r="GG13" s="378">
        <v>0</v>
      </c>
      <c r="GH13" s="378">
        <v>8</v>
      </c>
      <c r="GI13" s="378">
        <v>1.5</v>
      </c>
      <c r="GJ13" s="378"/>
      <c r="GK13" s="378">
        <v>1</v>
      </c>
      <c r="GL13" s="378">
        <v>0</v>
      </c>
      <c r="GM13" s="378">
        <v>1</v>
      </c>
      <c r="GN13" s="378">
        <v>15.5</v>
      </c>
      <c r="GO13" s="378"/>
      <c r="GP13" s="378">
        <v>0</v>
      </c>
      <c r="GQ13" s="378">
        <v>1</v>
      </c>
      <c r="GR13" s="378">
        <v>0</v>
      </c>
      <c r="GS13" s="378">
        <v>2</v>
      </c>
      <c r="GT13" s="378">
        <v>3.5</v>
      </c>
      <c r="GU13" s="378"/>
      <c r="GV13" s="378">
        <v>0</v>
      </c>
      <c r="GW13" s="378">
        <v>0</v>
      </c>
      <c r="GX13" s="378">
        <v>0</v>
      </c>
      <c r="GY13" s="378">
        <v>6</v>
      </c>
      <c r="GZ13" s="378">
        <v>7.5</v>
      </c>
      <c r="HA13" s="378">
        <v>0</v>
      </c>
      <c r="HB13" s="378">
        <v>2.5</v>
      </c>
      <c r="HC13" s="378">
        <v>1.5</v>
      </c>
      <c r="HD13" s="378"/>
      <c r="HE13" s="378"/>
      <c r="HF13" s="378">
        <v>12.75</v>
      </c>
      <c r="HG13" s="378"/>
      <c r="HH13" s="378">
        <v>0</v>
      </c>
      <c r="HI13" s="378">
        <v>0</v>
      </c>
      <c r="HJ13" s="378">
        <v>10</v>
      </c>
      <c r="HK13" s="378">
        <v>7.25</v>
      </c>
      <c r="HL13" s="378">
        <v>0</v>
      </c>
      <c r="HM13" s="378">
        <v>8</v>
      </c>
      <c r="HN13" s="378">
        <v>7.5</v>
      </c>
      <c r="HO13" s="378">
        <v>17.25</v>
      </c>
      <c r="HP13" s="378">
        <v>8.75</v>
      </c>
      <c r="HQ13" s="378">
        <v>15.75</v>
      </c>
      <c r="HR13" s="378">
        <v>0</v>
      </c>
      <c r="HS13" s="378">
        <v>7.5</v>
      </c>
      <c r="HT13" s="378">
        <v>0</v>
      </c>
      <c r="HU13" s="378">
        <v>0</v>
      </c>
      <c r="HV13" s="378">
        <v>0</v>
      </c>
      <c r="HW13" s="378">
        <v>12.25</v>
      </c>
      <c r="HX13" s="378">
        <v>0</v>
      </c>
      <c r="HY13" s="378">
        <v>0</v>
      </c>
      <c r="HZ13" s="378">
        <v>1</v>
      </c>
      <c r="IA13" s="378">
        <v>0</v>
      </c>
      <c r="IB13" s="378">
        <v>0</v>
      </c>
      <c r="IC13" s="378">
        <v>0</v>
      </c>
      <c r="ID13" s="378">
        <v>0</v>
      </c>
      <c r="IE13" s="378">
        <v>0</v>
      </c>
      <c r="IF13" s="378">
        <v>0</v>
      </c>
      <c r="IG13" s="378">
        <v>0</v>
      </c>
    </row>
    <row r="14" spans="1:241" x14ac:dyDescent="0.3">
      <c r="A14" s="234" t="s">
        <v>318</v>
      </c>
      <c r="B14" s="235"/>
      <c r="C14" s="235"/>
      <c r="D14" s="235"/>
      <c r="E14" s="235"/>
      <c r="F14" s="235"/>
      <c r="G14" s="999">
        <f>SUM(G15:G18)</f>
        <v>0</v>
      </c>
      <c r="H14" s="999">
        <v>40</v>
      </c>
      <c r="I14" s="999">
        <v>42</v>
      </c>
      <c r="J14" s="999">
        <v>40</v>
      </c>
      <c r="K14" s="999">
        <v>41</v>
      </c>
      <c r="L14" s="999">
        <v>40</v>
      </c>
      <c r="M14" s="999">
        <v>40.25</v>
      </c>
      <c r="N14" s="999">
        <v>40</v>
      </c>
      <c r="O14" s="999">
        <v>42.5</v>
      </c>
      <c r="P14" s="999">
        <v>42</v>
      </c>
      <c r="Q14" s="999">
        <v>40</v>
      </c>
      <c r="R14" s="999">
        <v>40</v>
      </c>
      <c r="S14" s="999">
        <v>40</v>
      </c>
      <c r="T14" s="999">
        <v>40</v>
      </c>
      <c r="U14" s="999">
        <v>40</v>
      </c>
      <c r="V14" s="999">
        <v>42</v>
      </c>
      <c r="W14" s="999">
        <v>41</v>
      </c>
      <c r="X14" s="999">
        <v>40</v>
      </c>
      <c r="Y14" s="999">
        <v>40</v>
      </c>
      <c r="Z14" s="999">
        <v>40</v>
      </c>
      <c r="AA14" s="999">
        <v>40</v>
      </c>
      <c r="AB14" s="999">
        <v>40</v>
      </c>
      <c r="AC14" s="999">
        <v>40</v>
      </c>
      <c r="AD14" s="999">
        <v>41</v>
      </c>
      <c r="AE14" s="999">
        <v>40.5</v>
      </c>
      <c r="AF14" s="999">
        <v>40.5</v>
      </c>
      <c r="AG14" s="999">
        <v>40</v>
      </c>
      <c r="AH14" s="999">
        <v>40</v>
      </c>
      <c r="AI14" s="999">
        <v>40</v>
      </c>
      <c r="AJ14" s="999">
        <v>41</v>
      </c>
      <c r="AK14" s="999">
        <v>40.75</v>
      </c>
      <c r="AL14" s="999">
        <v>40</v>
      </c>
      <c r="AM14" s="999">
        <v>40</v>
      </c>
      <c r="AN14" s="999">
        <v>42.25</v>
      </c>
      <c r="AO14" s="999">
        <v>42.5</v>
      </c>
      <c r="AP14" s="999">
        <v>41.5</v>
      </c>
      <c r="AQ14" s="999">
        <v>43</v>
      </c>
      <c r="AR14" s="999">
        <v>41</v>
      </c>
      <c r="AS14" s="999">
        <v>42</v>
      </c>
      <c r="AT14" s="999">
        <v>40.25</v>
      </c>
      <c r="AU14" s="999">
        <v>40</v>
      </c>
      <c r="AV14" s="999">
        <v>40</v>
      </c>
      <c r="AW14" s="999">
        <v>45</v>
      </c>
      <c r="AX14" s="999">
        <v>45</v>
      </c>
      <c r="AY14" s="999">
        <v>40</v>
      </c>
      <c r="AZ14" s="999">
        <v>45.25</v>
      </c>
      <c r="BA14" s="999">
        <v>46</v>
      </c>
      <c r="BB14" s="999">
        <v>40</v>
      </c>
      <c r="BC14" s="999">
        <v>42</v>
      </c>
      <c r="BD14" s="999">
        <v>40</v>
      </c>
      <c r="BE14" s="999">
        <f>SUM(BE15:BE18)</f>
        <v>0</v>
      </c>
      <c r="BF14" s="999">
        <f>SUM(BF15:BF18)</f>
        <v>0</v>
      </c>
      <c r="BG14" s="999">
        <f>SUM(BG15:BG18)</f>
        <v>0</v>
      </c>
      <c r="BH14" s="999">
        <f t="shared" ref="BH14:DP14" si="51">SUM(BH15:BH18)</f>
        <v>0</v>
      </c>
      <c r="BI14" s="999">
        <f t="shared" si="51"/>
        <v>0</v>
      </c>
      <c r="BJ14" s="999">
        <f t="shared" si="51"/>
        <v>0</v>
      </c>
      <c r="BK14" s="999">
        <f t="shared" si="51"/>
        <v>0</v>
      </c>
      <c r="BL14" s="999">
        <f t="shared" si="51"/>
        <v>0</v>
      </c>
      <c r="BM14" s="999">
        <f t="shared" si="51"/>
        <v>0</v>
      </c>
      <c r="BN14" s="999">
        <f t="shared" si="51"/>
        <v>0</v>
      </c>
      <c r="BO14" s="999">
        <f t="shared" si="51"/>
        <v>0</v>
      </c>
      <c r="BP14" s="999">
        <f t="shared" si="51"/>
        <v>0</v>
      </c>
      <c r="BQ14" s="999">
        <f t="shared" si="51"/>
        <v>0</v>
      </c>
      <c r="BR14" s="999">
        <f t="shared" si="51"/>
        <v>0</v>
      </c>
      <c r="BS14" s="999">
        <f t="shared" si="51"/>
        <v>0</v>
      </c>
      <c r="BT14" s="999">
        <f t="shared" si="51"/>
        <v>0</v>
      </c>
      <c r="BU14" s="999">
        <f t="shared" si="51"/>
        <v>0</v>
      </c>
      <c r="BV14" s="999">
        <f t="shared" si="51"/>
        <v>0</v>
      </c>
      <c r="BW14" s="999">
        <f t="shared" si="51"/>
        <v>0</v>
      </c>
      <c r="BX14" s="999">
        <f t="shared" si="51"/>
        <v>0</v>
      </c>
      <c r="BY14" s="999">
        <f t="shared" si="51"/>
        <v>0</v>
      </c>
      <c r="BZ14" s="999">
        <f t="shared" si="51"/>
        <v>0</v>
      </c>
      <c r="CA14" s="999">
        <f t="shared" si="51"/>
        <v>0</v>
      </c>
      <c r="CB14" s="999">
        <f t="shared" si="51"/>
        <v>0</v>
      </c>
      <c r="CC14" s="999">
        <f t="shared" si="51"/>
        <v>0</v>
      </c>
      <c r="CD14" s="999">
        <f t="shared" si="51"/>
        <v>0</v>
      </c>
      <c r="CE14" s="999">
        <f t="shared" si="51"/>
        <v>0</v>
      </c>
      <c r="CF14" s="999">
        <f t="shared" si="51"/>
        <v>0</v>
      </c>
      <c r="CG14" s="999">
        <f t="shared" si="51"/>
        <v>0</v>
      </c>
      <c r="CH14" s="999">
        <f t="shared" si="51"/>
        <v>0</v>
      </c>
      <c r="CI14" s="999">
        <f t="shared" si="51"/>
        <v>0</v>
      </c>
      <c r="CJ14" s="999">
        <f t="shared" si="51"/>
        <v>0</v>
      </c>
      <c r="CK14" s="999">
        <f t="shared" si="51"/>
        <v>0</v>
      </c>
      <c r="CL14" s="999">
        <f t="shared" si="51"/>
        <v>0</v>
      </c>
      <c r="CM14" s="999">
        <f t="shared" si="51"/>
        <v>0</v>
      </c>
      <c r="CN14" s="999">
        <f t="shared" si="51"/>
        <v>0</v>
      </c>
      <c r="CO14" s="999">
        <f t="shared" si="51"/>
        <v>0</v>
      </c>
      <c r="CP14" s="999">
        <f t="shared" si="51"/>
        <v>0</v>
      </c>
      <c r="CQ14" s="999">
        <f t="shared" si="51"/>
        <v>0</v>
      </c>
      <c r="CR14" s="999">
        <f t="shared" si="51"/>
        <v>0</v>
      </c>
      <c r="CS14" s="999">
        <f t="shared" si="51"/>
        <v>0</v>
      </c>
      <c r="CT14" s="999">
        <f t="shared" si="51"/>
        <v>0</v>
      </c>
      <c r="CU14" s="999">
        <f t="shared" si="51"/>
        <v>0</v>
      </c>
      <c r="CV14" s="999">
        <f t="shared" si="51"/>
        <v>0</v>
      </c>
      <c r="CW14" s="999">
        <f t="shared" si="51"/>
        <v>0</v>
      </c>
      <c r="CX14" s="999">
        <f t="shared" si="51"/>
        <v>0</v>
      </c>
      <c r="CY14" s="999">
        <f t="shared" si="51"/>
        <v>0</v>
      </c>
      <c r="CZ14" s="999">
        <f t="shared" si="51"/>
        <v>0</v>
      </c>
      <c r="DA14" s="999">
        <f t="shared" si="51"/>
        <v>0</v>
      </c>
      <c r="DB14" s="999">
        <f t="shared" si="51"/>
        <v>0</v>
      </c>
      <c r="DC14" s="999">
        <f t="shared" si="51"/>
        <v>0</v>
      </c>
      <c r="DD14" s="999">
        <f t="shared" si="51"/>
        <v>0</v>
      </c>
      <c r="DE14" s="999">
        <f t="shared" si="51"/>
        <v>0</v>
      </c>
      <c r="DF14" s="999">
        <f t="shared" si="51"/>
        <v>0</v>
      </c>
      <c r="DG14" s="999">
        <f t="shared" si="51"/>
        <v>0</v>
      </c>
      <c r="DH14" s="999">
        <f t="shared" si="51"/>
        <v>0</v>
      </c>
      <c r="DI14" s="999">
        <f t="shared" si="51"/>
        <v>0</v>
      </c>
      <c r="DJ14" s="999">
        <f t="shared" si="51"/>
        <v>0</v>
      </c>
      <c r="DK14" s="999">
        <f t="shared" si="51"/>
        <v>0</v>
      </c>
      <c r="DL14" s="999">
        <f t="shared" si="51"/>
        <v>0</v>
      </c>
      <c r="DM14" s="999">
        <f t="shared" si="51"/>
        <v>0</v>
      </c>
      <c r="DN14" s="999">
        <f t="shared" si="51"/>
        <v>0</v>
      </c>
      <c r="DO14" s="999">
        <f t="shared" si="51"/>
        <v>0</v>
      </c>
      <c r="DP14" s="999">
        <f t="shared" si="51"/>
        <v>0</v>
      </c>
      <c r="DQ14" s="999">
        <f>SUM(DQ15:DQ18)</f>
        <v>0</v>
      </c>
      <c r="DR14" s="999">
        <f t="shared" ref="DR14:GC14" si="52">SUM(DR15:DR18)</f>
        <v>0</v>
      </c>
      <c r="DS14" s="999">
        <f t="shared" si="52"/>
        <v>0</v>
      </c>
      <c r="DT14" s="999">
        <f t="shared" si="52"/>
        <v>0</v>
      </c>
      <c r="DU14" s="999">
        <f t="shared" si="52"/>
        <v>0</v>
      </c>
      <c r="DV14" s="999">
        <f t="shared" si="52"/>
        <v>0</v>
      </c>
      <c r="DW14" s="999">
        <f t="shared" si="52"/>
        <v>0</v>
      </c>
      <c r="DX14" s="999">
        <f t="shared" si="52"/>
        <v>0</v>
      </c>
      <c r="DY14" s="999">
        <f t="shared" si="52"/>
        <v>0</v>
      </c>
      <c r="DZ14" s="999">
        <f t="shared" si="52"/>
        <v>0</v>
      </c>
      <c r="EA14" s="999">
        <f t="shared" si="52"/>
        <v>0</v>
      </c>
      <c r="EB14" s="999">
        <f t="shared" si="52"/>
        <v>0</v>
      </c>
      <c r="EC14" s="999">
        <f t="shared" si="52"/>
        <v>0</v>
      </c>
      <c r="ED14" s="999">
        <f t="shared" si="52"/>
        <v>0</v>
      </c>
      <c r="EE14" s="999">
        <f t="shared" si="52"/>
        <v>0</v>
      </c>
      <c r="EF14" s="999">
        <f t="shared" si="52"/>
        <v>0</v>
      </c>
      <c r="EG14" s="999">
        <f t="shared" si="52"/>
        <v>0</v>
      </c>
      <c r="EH14" s="999">
        <f t="shared" si="52"/>
        <v>0</v>
      </c>
      <c r="EI14" s="999">
        <f t="shared" si="52"/>
        <v>0</v>
      </c>
      <c r="EJ14" s="999">
        <f t="shared" si="52"/>
        <v>0</v>
      </c>
      <c r="EK14" s="999">
        <f t="shared" si="52"/>
        <v>0</v>
      </c>
      <c r="EL14" s="999">
        <f t="shared" si="52"/>
        <v>0</v>
      </c>
      <c r="EM14" s="999">
        <f t="shared" si="52"/>
        <v>0</v>
      </c>
      <c r="EN14" s="999">
        <f t="shared" si="52"/>
        <v>0</v>
      </c>
      <c r="EO14" s="999">
        <f t="shared" si="52"/>
        <v>0</v>
      </c>
      <c r="EP14" s="999">
        <f t="shared" si="52"/>
        <v>0</v>
      </c>
      <c r="EQ14" s="999">
        <f t="shared" si="52"/>
        <v>0</v>
      </c>
      <c r="ER14" s="999">
        <f t="shared" si="52"/>
        <v>0</v>
      </c>
      <c r="ES14" s="999">
        <f t="shared" si="52"/>
        <v>0</v>
      </c>
      <c r="ET14" s="999">
        <f t="shared" si="52"/>
        <v>0</v>
      </c>
      <c r="EU14" s="999">
        <f t="shared" si="52"/>
        <v>0</v>
      </c>
      <c r="EV14" s="999">
        <f t="shared" si="52"/>
        <v>0</v>
      </c>
      <c r="EW14" s="999">
        <f t="shared" si="52"/>
        <v>0</v>
      </c>
      <c r="EX14" s="999">
        <f t="shared" si="52"/>
        <v>0</v>
      </c>
      <c r="EY14" s="999">
        <f t="shared" si="52"/>
        <v>0</v>
      </c>
      <c r="EZ14" s="999">
        <f t="shared" si="52"/>
        <v>0</v>
      </c>
      <c r="FA14" s="999">
        <f t="shared" si="52"/>
        <v>0</v>
      </c>
      <c r="FB14" s="999">
        <f t="shared" si="52"/>
        <v>0</v>
      </c>
      <c r="FC14" s="999">
        <f t="shared" si="52"/>
        <v>0</v>
      </c>
      <c r="FD14" s="999">
        <f t="shared" si="52"/>
        <v>0</v>
      </c>
      <c r="FE14" s="999">
        <f t="shared" si="52"/>
        <v>0</v>
      </c>
      <c r="FF14" s="999">
        <f t="shared" si="52"/>
        <v>0</v>
      </c>
      <c r="FG14" s="999">
        <f t="shared" si="52"/>
        <v>0</v>
      </c>
      <c r="FH14" s="999">
        <f t="shared" si="52"/>
        <v>0</v>
      </c>
      <c r="FI14" s="999">
        <f t="shared" si="52"/>
        <v>0</v>
      </c>
      <c r="FJ14" s="999">
        <f t="shared" si="52"/>
        <v>0</v>
      </c>
      <c r="FK14" s="999">
        <f t="shared" si="52"/>
        <v>0</v>
      </c>
      <c r="FL14" s="999">
        <f t="shared" si="52"/>
        <v>0</v>
      </c>
      <c r="FM14" s="999">
        <f t="shared" si="52"/>
        <v>0</v>
      </c>
      <c r="FN14" s="999">
        <f t="shared" si="52"/>
        <v>0</v>
      </c>
      <c r="FO14" s="999">
        <f t="shared" si="52"/>
        <v>0</v>
      </c>
      <c r="FP14" s="999">
        <f t="shared" si="52"/>
        <v>0</v>
      </c>
      <c r="FQ14" s="999">
        <f t="shared" si="52"/>
        <v>0</v>
      </c>
      <c r="FR14" s="999">
        <f t="shared" si="52"/>
        <v>0</v>
      </c>
      <c r="FS14" s="999">
        <f t="shared" si="52"/>
        <v>0</v>
      </c>
      <c r="FT14" s="999">
        <f t="shared" si="52"/>
        <v>0</v>
      </c>
      <c r="FU14" s="999">
        <f t="shared" si="52"/>
        <v>0</v>
      </c>
      <c r="FV14" s="999">
        <f t="shared" si="52"/>
        <v>0</v>
      </c>
      <c r="FW14" s="999">
        <f t="shared" si="52"/>
        <v>0</v>
      </c>
      <c r="FX14" s="999">
        <f t="shared" si="52"/>
        <v>0</v>
      </c>
      <c r="FY14" s="999">
        <f t="shared" si="52"/>
        <v>0</v>
      </c>
      <c r="FZ14" s="999">
        <f t="shared" si="52"/>
        <v>0</v>
      </c>
      <c r="GA14" s="999">
        <f t="shared" si="52"/>
        <v>0</v>
      </c>
      <c r="GB14" s="999">
        <f t="shared" si="52"/>
        <v>0</v>
      </c>
      <c r="GC14" s="999">
        <f t="shared" si="52"/>
        <v>0</v>
      </c>
      <c r="GD14" s="999">
        <f t="shared" ref="GD14:GO14" si="53">SUM(GD15:GD18)</f>
        <v>0</v>
      </c>
      <c r="GE14" s="999">
        <f t="shared" si="53"/>
        <v>0</v>
      </c>
      <c r="GF14" s="999">
        <f t="shared" si="53"/>
        <v>0</v>
      </c>
      <c r="GG14" s="999">
        <f t="shared" si="53"/>
        <v>0</v>
      </c>
      <c r="GH14" s="999">
        <f t="shared" si="53"/>
        <v>0</v>
      </c>
      <c r="GI14" s="999">
        <f t="shared" si="53"/>
        <v>0</v>
      </c>
      <c r="GJ14" s="999">
        <f t="shared" si="53"/>
        <v>0</v>
      </c>
      <c r="GK14" s="999">
        <f t="shared" si="53"/>
        <v>0</v>
      </c>
      <c r="GL14" s="999">
        <f t="shared" si="53"/>
        <v>0</v>
      </c>
      <c r="GM14" s="999">
        <f t="shared" si="53"/>
        <v>0</v>
      </c>
      <c r="GN14" s="999">
        <f t="shared" si="53"/>
        <v>0</v>
      </c>
      <c r="GO14" s="999">
        <f t="shared" si="53"/>
        <v>0</v>
      </c>
      <c r="GP14" s="999">
        <f>SUM(GP15:GP18)</f>
        <v>0</v>
      </c>
      <c r="GQ14" s="999">
        <f t="shared" ref="GQ14:HE14" si="54">SUM(GQ15:GQ18)</f>
        <v>0</v>
      </c>
      <c r="GR14" s="999">
        <f t="shared" si="54"/>
        <v>0</v>
      </c>
      <c r="GS14" s="999">
        <f t="shared" si="54"/>
        <v>0</v>
      </c>
      <c r="GT14" s="999">
        <f t="shared" si="54"/>
        <v>0</v>
      </c>
      <c r="GU14" s="999">
        <f t="shared" si="54"/>
        <v>0</v>
      </c>
      <c r="GV14" s="999">
        <f t="shared" si="54"/>
        <v>0</v>
      </c>
      <c r="GW14" s="999">
        <f t="shared" si="54"/>
        <v>0</v>
      </c>
      <c r="GX14" s="999">
        <f t="shared" si="54"/>
        <v>0</v>
      </c>
      <c r="GY14" s="999">
        <f t="shared" si="54"/>
        <v>0</v>
      </c>
      <c r="GZ14" s="999">
        <f t="shared" si="54"/>
        <v>0</v>
      </c>
      <c r="HA14" s="999">
        <f t="shared" si="54"/>
        <v>0</v>
      </c>
      <c r="HB14" s="999">
        <f t="shared" si="54"/>
        <v>0</v>
      </c>
      <c r="HC14" s="999">
        <f t="shared" si="54"/>
        <v>0</v>
      </c>
      <c r="HD14" s="999">
        <f t="shared" si="54"/>
        <v>0</v>
      </c>
      <c r="HE14" s="999">
        <f t="shared" si="54"/>
        <v>0</v>
      </c>
      <c r="HF14" s="999">
        <f>SUM(HF15:HF18)</f>
        <v>0</v>
      </c>
      <c r="HG14" s="999">
        <f t="shared" ref="HG14:IG14" si="55">SUM(HG15:HG18)</f>
        <v>0</v>
      </c>
      <c r="HH14" s="999">
        <f t="shared" si="55"/>
        <v>0</v>
      </c>
      <c r="HI14" s="999">
        <f t="shared" si="55"/>
        <v>0</v>
      </c>
      <c r="HJ14" s="999">
        <f t="shared" si="55"/>
        <v>0</v>
      </c>
      <c r="HK14" s="999">
        <f t="shared" si="55"/>
        <v>0</v>
      </c>
      <c r="HL14" s="999">
        <f t="shared" si="55"/>
        <v>0</v>
      </c>
      <c r="HM14" s="999">
        <f t="shared" si="55"/>
        <v>0</v>
      </c>
      <c r="HN14" s="999">
        <f t="shared" si="55"/>
        <v>0</v>
      </c>
      <c r="HO14" s="999">
        <f t="shared" si="55"/>
        <v>0</v>
      </c>
      <c r="HP14" s="999">
        <f t="shared" si="55"/>
        <v>0</v>
      </c>
      <c r="HQ14" s="999">
        <f t="shared" si="55"/>
        <v>0</v>
      </c>
      <c r="HR14" s="999">
        <f t="shared" si="55"/>
        <v>0</v>
      </c>
      <c r="HS14" s="999">
        <f t="shared" si="55"/>
        <v>0</v>
      </c>
      <c r="HT14" s="999">
        <f t="shared" si="55"/>
        <v>0</v>
      </c>
      <c r="HU14" s="999">
        <f t="shared" si="55"/>
        <v>0</v>
      </c>
      <c r="HV14" s="999">
        <f t="shared" si="55"/>
        <v>0</v>
      </c>
      <c r="HW14" s="235">
        <f t="shared" si="55"/>
        <v>40</v>
      </c>
      <c r="HX14" s="235">
        <f t="shared" si="55"/>
        <v>40</v>
      </c>
      <c r="HY14" s="235">
        <f t="shared" si="55"/>
        <v>40</v>
      </c>
      <c r="HZ14" s="235">
        <f t="shared" si="55"/>
        <v>40</v>
      </c>
      <c r="IA14" s="235">
        <f t="shared" si="55"/>
        <v>0</v>
      </c>
      <c r="IB14" s="235">
        <f t="shared" si="55"/>
        <v>0</v>
      </c>
      <c r="IC14" s="235">
        <f t="shared" si="55"/>
        <v>0</v>
      </c>
      <c r="ID14" s="235">
        <f t="shared" si="55"/>
        <v>0</v>
      </c>
      <c r="IE14" s="235">
        <f t="shared" si="55"/>
        <v>0</v>
      </c>
      <c r="IF14" s="235">
        <f t="shared" si="55"/>
        <v>0</v>
      </c>
      <c r="IG14" s="235">
        <f t="shared" si="55"/>
        <v>0</v>
      </c>
    </row>
    <row r="15" spans="1:241" s="379" customFormat="1" x14ac:dyDescent="0.3">
      <c r="A15" s="377" t="s">
        <v>109</v>
      </c>
      <c r="B15" s="378"/>
      <c r="C15" s="378"/>
      <c r="D15" s="378">
        <f t="shared" ref="D15:D18" si="56">SUM(DG15:FF15)</f>
        <v>0</v>
      </c>
      <c r="E15" s="378"/>
      <c r="F15" s="378"/>
      <c r="G15" s="741">
        <v>0</v>
      </c>
      <c r="H15" s="741">
        <v>0</v>
      </c>
      <c r="I15" s="741">
        <v>0</v>
      </c>
      <c r="J15" s="741">
        <v>0</v>
      </c>
      <c r="K15" s="741">
        <v>0</v>
      </c>
      <c r="L15" s="741">
        <v>0</v>
      </c>
      <c r="M15" s="741">
        <v>0</v>
      </c>
      <c r="N15" s="741">
        <v>0</v>
      </c>
      <c r="O15" s="741">
        <v>0</v>
      </c>
      <c r="P15" s="741">
        <v>0</v>
      </c>
      <c r="Q15" s="741">
        <v>0</v>
      </c>
      <c r="R15" s="741">
        <v>0</v>
      </c>
      <c r="S15" s="741">
        <v>0</v>
      </c>
      <c r="T15" s="741">
        <v>0</v>
      </c>
      <c r="U15" s="741">
        <v>0</v>
      </c>
      <c r="V15" s="741">
        <v>0</v>
      </c>
      <c r="W15" s="741">
        <v>0</v>
      </c>
      <c r="X15" s="741">
        <v>0</v>
      </c>
      <c r="Y15" s="741">
        <v>0</v>
      </c>
      <c r="Z15" s="741">
        <v>0</v>
      </c>
      <c r="AA15" s="741">
        <v>0</v>
      </c>
      <c r="AB15" s="741">
        <v>0</v>
      </c>
      <c r="AC15" s="741">
        <v>0</v>
      </c>
      <c r="AD15" s="741">
        <v>0</v>
      </c>
      <c r="AE15" s="741">
        <v>0</v>
      </c>
      <c r="AF15" s="741">
        <v>0</v>
      </c>
      <c r="AG15" s="741">
        <v>0</v>
      </c>
      <c r="AH15" s="741">
        <v>0</v>
      </c>
      <c r="AI15" s="741">
        <v>0</v>
      </c>
      <c r="AJ15" s="741">
        <v>0</v>
      </c>
      <c r="AK15" s="741">
        <v>0</v>
      </c>
      <c r="AL15" s="741">
        <v>0</v>
      </c>
      <c r="AM15" s="741">
        <v>0</v>
      </c>
      <c r="AN15" s="741">
        <v>0</v>
      </c>
      <c r="AO15" s="741">
        <v>0</v>
      </c>
      <c r="AP15" s="741">
        <v>0</v>
      </c>
      <c r="AQ15" s="741">
        <v>0</v>
      </c>
      <c r="AR15" s="741">
        <v>0</v>
      </c>
      <c r="AS15" s="741">
        <v>0</v>
      </c>
      <c r="AT15" s="741">
        <v>0</v>
      </c>
      <c r="AU15" s="741">
        <v>0</v>
      </c>
      <c r="AV15" s="741">
        <v>0</v>
      </c>
      <c r="AW15" s="741">
        <v>0</v>
      </c>
      <c r="AX15" s="741">
        <v>0</v>
      </c>
      <c r="AY15" s="741">
        <v>0</v>
      </c>
      <c r="AZ15" s="741">
        <v>0</v>
      </c>
      <c r="BA15" s="741">
        <v>0</v>
      </c>
      <c r="BB15" s="741">
        <v>0</v>
      </c>
      <c r="BC15" s="741">
        <v>0</v>
      </c>
      <c r="BD15" s="741">
        <v>0</v>
      </c>
      <c r="BE15" s="741">
        <v>0</v>
      </c>
      <c r="BF15" s="741">
        <v>0</v>
      </c>
      <c r="BG15" s="741">
        <v>0</v>
      </c>
      <c r="BH15" s="741">
        <v>0</v>
      </c>
      <c r="BI15" s="741">
        <v>0</v>
      </c>
      <c r="BJ15" s="741">
        <v>0</v>
      </c>
      <c r="BK15" s="741">
        <v>0</v>
      </c>
      <c r="BL15" s="741">
        <v>0</v>
      </c>
      <c r="BM15" s="741">
        <v>0</v>
      </c>
      <c r="BN15" s="741">
        <v>0</v>
      </c>
      <c r="BO15" s="741">
        <v>0</v>
      </c>
      <c r="BP15" s="741">
        <v>0</v>
      </c>
      <c r="BQ15" s="741">
        <v>0</v>
      </c>
      <c r="BR15" s="741">
        <v>0</v>
      </c>
      <c r="BS15" s="741">
        <v>0</v>
      </c>
      <c r="BT15" s="741">
        <v>0</v>
      </c>
      <c r="BU15" s="741">
        <v>0</v>
      </c>
      <c r="BV15" s="741">
        <v>0</v>
      </c>
      <c r="BW15" s="741">
        <v>0</v>
      </c>
      <c r="BX15" s="741">
        <v>0</v>
      </c>
      <c r="BY15" s="741">
        <v>0</v>
      </c>
      <c r="BZ15" s="741">
        <v>0</v>
      </c>
      <c r="CA15" s="741">
        <v>0</v>
      </c>
      <c r="CB15" s="741">
        <v>0</v>
      </c>
      <c r="CC15" s="741">
        <v>0</v>
      </c>
      <c r="CD15" s="741">
        <v>0</v>
      </c>
      <c r="CE15" s="741">
        <v>0</v>
      </c>
      <c r="CF15" s="741">
        <v>0</v>
      </c>
      <c r="CG15" s="741">
        <v>0</v>
      </c>
      <c r="CH15" s="741">
        <v>0</v>
      </c>
      <c r="CI15" s="741">
        <v>0</v>
      </c>
      <c r="CJ15" s="741">
        <v>0</v>
      </c>
      <c r="CK15" s="741">
        <v>0</v>
      </c>
      <c r="CL15" s="741">
        <v>0</v>
      </c>
      <c r="CM15" s="741">
        <v>0</v>
      </c>
      <c r="CN15" s="741">
        <v>0</v>
      </c>
      <c r="CO15" s="741">
        <v>0</v>
      </c>
      <c r="CP15" s="741">
        <v>0</v>
      </c>
      <c r="CQ15" s="741">
        <v>0</v>
      </c>
      <c r="CR15" s="741">
        <v>0</v>
      </c>
      <c r="CS15" s="741">
        <v>0</v>
      </c>
      <c r="CT15" s="741">
        <v>0</v>
      </c>
      <c r="CU15" s="741">
        <v>0</v>
      </c>
      <c r="CV15" s="741">
        <v>0</v>
      </c>
      <c r="CW15" s="741">
        <v>0</v>
      </c>
      <c r="CX15" s="741">
        <v>0</v>
      </c>
      <c r="CY15" s="741">
        <v>0</v>
      </c>
      <c r="CZ15" s="741">
        <v>0</v>
      </c>
      <c r="DA15" s="741">
        <v>0</v>
      </c>
      <c r="DB15" s="741">
        <v>0</v>
      </c>
      <c r="DC15" s="741">
        <v>0</v>
      </c>
      <c r="DD15" s="741">
        <v>0</v>
      </c>
      <c r="DE15" s="741">
        <v>0</v>
      </c>
      <c r="DF15" s="741">
        <v>0</v>
      </c>
      <c r="DG15" s="741">
        <v>0</v>
      </c>
      <c r="DH15" s="741">
        <v>0</v>
      </c>
      <c r="DI15" s="741">
        <v>0</v>
      </c>
      <c r="DJ15" s="741">
        <v>0</v>
      </c>
      <c r="DK15" s="741">
        <v>0</v>
      </c>
      <c r="DL15" s="741">
        <v>0</v>
      </c>
      <c r="DM15" s="741">
        <v>0</v>
      </c>
      <c r="DN15" s="741">
        <v>0</v>
      </c>
      <c r="DO15" s="741">
        <v>0</v>
      </c>
      <c r="DP15" s="741">
        <v>0</v>
      </c>
      <c r="DQ15" s="741">
        <v>0</v>
      </c>
      <c r="DR15" s="741">
        <v>0</v>
      </c>
      <c r="DS15" s="741">
        <v>0</v>
      </c>
      <c r="DT15" s="741">
        <v>0</v>
      </c>
      <c r="DU15" s="741">
        <v>0</v>
      </c>
      <c r="DV15" s="741">
        <v>0</v>
      </c>
      <c r="DW15" s="741">
        <v>0</v>
      </c>
      <c r="DX15" s="741">
        <v>0</v>
      </c>
      <c r="DY15" s="741">
        <v>0</v>
      </c>
      <c r="DZ15" s="741">
        <v>0</v>
      </c>
      <c r="EA15" s="741">
        <v>0</v>
      </c>
      <c r="EB15" s="741">
        <v>0</v>
      </c>
      <c r="EC15" s="741">
        <v>0</v>
      </c>
      <c r="ED15" s="741">
        <v>0</v>
      </c>
      <c r="EE15" s="741">
        <v>0</v>
      </c>
      <c r="EF15" s="741">
        <v>0</v>
      </c>
      <c r="EG15" s="741">
        <v>0</v>
      </c>
      <c r="EH15" s="741">
        <v>0</v>
      </c>
      <c r="EI15" s="741">
        <v>0</v>
      </c>
      <c r="EJ15" s="741">
        <v>0</v>
      </c>
      <c r="EK15" s="741">
        <v>0</v>
      </c>
      <c r="EL15" s="741">
        <v>0</v>
      </c>
      <c r="EM15" s="741">
        <v>0</v>
      </c>
      <c r="EN15" s="741">
        <v>0</v>
      </c>
      <c r="EO15" s="741">
        <v>0</v>
      </c>
      <c r="EP15" s="741">
        <v>0</v>
      </c>
      <c r="EQ15" s="741">
        <v>0</v>
      </c>
      <c r="ER15" s="741">
        <v>0</v>
      </c>
      <c r="ES15" s="741">
        <v>0</v>
      </c>
      <c r="ET15" s="741">
        <v>0</v>
      </c>
      <c r="EU15" s="741">
        <v>0</v>
      </c>
      <c r="EV15" s="741">
        <v>0</v>
      </c>
      <c r="EW15" s="741">
        <v>0</v>
      </c>
      <c r="EX15" s="741">
        <v>0</v>
      </c>
      <c r="EY15" s="741">
        <v>0</v>
      </c>
      <c r="EZ15" s="741">
        <v>0</v>
      </c>
      <c r="FA15" s="741">
        <v>0</v>
      </c>
      <c r="FB15" s="741">
        <v>0</v>
      </c>
      <c r="FC15" s="741">
        <v>0</v>
      </c>
      <c r="FD15" s="741">
        <v>0</v>
      </c>
      <c r="FE15" s="741">
        <v>0</v>
      </c>
      <c r="FF15" s="741">
        <v>0</v>
      </c>
      <c r="FG15" s="741">
        <v>0</v>
      </c>
      <c r="FH15" s="741">
        <v>0</v>
      </c>
      <c r="FI15" s="741">
        <v>0</v>
      </c>
      <c r="FJ15" s="741">
        <v>0</v>
      </c>
      <c r="FK15" s="741">
        <v>0</v>
      </c>
      <c r="FL15" s="741">
        <v>0</v>
      </c>
      <c r="FM15" s="741">
        <v>0</v>
      </c>
      <c r="FN15" s="741">
        <v>0</v>
      </c>
      <c r="FO15" s="741">
        <v>0</v>
      </c>
      <c r="FP15" s="741">
        <v>0</v>
      </c>
      <c r="FQ15" s="741">
        <v>0</v>
      </c>
      <c r="FR15" s="741">
        <v>0</v>
      </c>
      <c r="FS15" s="741">
        <v>0</v>
      </c>
      <c r="FT15" s="741">
        <v>0</v>
      </c>
      <c r="FU15" s="741">
        <v>0</v>
      </c>
      <c r="FV15" s="741">
        <v>0</v>
      </c>
      <c r="FW15" s="741">
        <v>0</v>
      </c>
      <c r="FX15" s="741">
        <v>0</v>
      </c>
      <c r="FY15" s="741">
        <v>0</v>
      </c>
      <c r="FZ15" s="741">
        <v>0</v>
      </c>
      <c r="GA15" s="741">
        <v>0</v>
      </c>
      <c r="GB15" s="741">
        <v>0</v>
      </c>
      <c r="GC15" s="741">
        <v>0</v>
      </c>
      <c r="GD15" s="741">
        <v>0</v>
      </c>
      <c r="GE15" s="741">
        <v>0</v>
      </c>
      <c r="GF15" s="741">
        <v>0</v>
      </c>
      <c r="GG15" s="741">
        <v>0</v>
      </c>
      <c r="GH15" s="741">
        <v>0</v>
      </c>
      <c r="GI15" s="741">
        <v>0</v>
      </c>
      <c r="GJ15" s="741">
        <v>0</v>
      </c>
      <c r="GK15" s="741">
        <v>0</v>
      </c>
      <c r="GL15" s="741">
        <v>0</v>
      </c>
      <c r="GM15" s="741">
        <v>0</v>
      </c>
      <c r="GN15" s="741">
        <v>0</v>
      </c>
      <c r="GO15" s="741">
        <v>0</v>
      </c>
      <c r="GP15" s="741">
        <v>0</v>
      </c>
      <c r="GQ15" s="741">
        <v>0</v>
      </c>
      <c r="GR15" s="741">
        <v>0</v>
      </c>
      <c r="GS15" s="741">
        <v>0</v>
      </c>
      <c r="GT15" s="741">
        <v>0</v>
      </c>
      <c r="GU15" s="741">
        <v>0</v>
      </c>
      <c r="GV15" s="741">
        <v>0</v>
      </c>
      <c r="GW15" s="741">
        <v>0</v>
      </c>
      <c r="GX15" s="741">
        <v>0</v>
      </c>
      <c r="GY15" s="741">
        <v>0</v>
      </c>
      <c r="GZ15" s="741">
        <v>0</v>
      </c>
      <c r="HA15" s="741">
        <v>0</v>
      </c>
      <c r="HB15" s="741">
        <v>0</v>
      </c>
      <c r="HC15" s="741">
        <v>0</v>
      </c>
      <c r="HD15" s="741">
        <v>0</v>
      </c>
      <c r="HE15" s="741">
        <v>0</v>
      </c>
      <c r="HF15" s="741">
        <v>0</v>
      </c>
      <c r="HG15" s="741">
        <v>0</v>
      </c>
      <c r="HH15" s="741">
        <v>0</v>
      </c>
      <c r="HI15" s="741">
        <v>0</v>
      </c>
      <c r="HJ15" s="741">
        <v>0</v>
      </c>
      <c r="HK15" s="741">
        <v>0</v>
      </c>
      <c r="HL15" s="741">
        <v>0</v>
      </c>
      <c r="HM15" s="741">
        <v>0</v>
      </c>
      <c r="HN15" s="741">
        <v>0</v>
      </c>
      <c r="HO15" s="741">
        <v>0</v>
      </c>
      <c r="HP15" s="741">
        <v>0</v>
      </c>
      <c r="HQ15" s="741">
        <v>0</v>
      </c>
      <c r="HR15" s="741">
        <v>0</v>
      </c>
      <c r="HS15" s="741">
        <v>0</v>
      </c>
      <c r="HT15" s="741">
        <v>0</v>
      </c>
      <c r="HU15" s="741">
        <v>0</v>
      </c>
      <c r="HV15" s="741">
        <v>0</v>
      </c>
      <c r="HW15" s="378">
        <v>40</v>
      </c>
      <c r="HX15" s="378">
        <v>40</v>
      </c>
      <c r="HY15" s="378">
        <v>32</v>
      </c>
      <c r="HZ15" s="378">
        <v>40</v>
      </c>
      <c r="IA15" s="378">
        <v>0</v>
      </c>
      <c r="IB15" s="378">
        <v>0</v>
      </c>
      <c r="IC15" s="378">
        <v>0</v>
      </c>
      <c r="ID15" s="378">
        <v>0</v>
      </c>
      <c r="IE15" s="378">
        <v>0</v>
      </c>
      <c r="IF15" s="378">
        <v>0</v>
      </c>
      <c r="IG15" s="378">
        <v>0</v>
      </c>
    </row>
    <row r="16" spans="1:241" s="379" customFormat="1" x14ac:dyDescent="0.3">
      <c r="A16" s="377" t="s">
        <v>110</v>
      </c>
      <c r="B16" s="378"/>
      <c r="C16" s="378"/>
      <c r="D16" s="378">
        <f t="shared" si="56"/>
        <v>0</v>
      </c>
      <c r="E16" s="378"/>
      <c r="F16" s="378"/>
      <c r="G16" s="741">
        <v>0</v>
      </c>
      <c r="H16" s="741">
        <v>0</v>
      </c>
      <c r="I16" s="741">
        <v>0</v>
      </c>
      <c r="J16" s="741">
        <v>0</v>
      </c>
      <c r="K16" s="741">
        <v>0</v>
      </c>
      <c r="L16" s="741">
        <v>0</v>
      </c>
      <c r="M16" s="741">
        <v>0</v>
      </c>
      <c r="N16" s="741">
        <v>0</v>
      </c>
      <c r="O16" s="741">
        <v>0</v>
      </c>
      <c r="P16" s="741">
        <v>0</v>
      </c>
      <c r="Q16" s="741">
        <v>0</v>
      </c>
      <c r="R16" s="741">
        <v>0</v>
      </c>
      <c r="S16" s="741">
        <v>0</v>
      </c>
      <c r="T16" s="741">
        <v>0</v>
      </c>
      <c r="U16" s="741">
        <v>0</v>
      </c>
      <c r="V16" s="741">
        <v>0</v>
      </c>
      <c r="W16" s="741">
        <v>0</v>
      </c>
      <c r="X16" s="741">
        <v>0</v>
      </c>
      <c r="Y16" s="741">
        <v>0</v>
      </c>
      <c r="Z16" s="741">
        <v>0</v>
      </c>
      <c r="AA16" s="741">
        <v>0</v>
      </c>
      <c r="AB16" s="741">
        <v>0</v>
      </c>
      <c r="AC16" s="741">
        <v>0</v>
      </c>
      <c r="AD16" s="741">
        <v>0</v>
      </c>
      <c r="AE16" s="741">
        <v>0</v>
      </c>
      <c r="AF16" s="741">
        <v>0</v>
      </c>
      <c r="AG16" s="741">
        <v>0</v>
      </c>
      <c r="AH16" s="741">
        <v>0</v>
      </c>
      <c r="AI16" s="741">
        <v>0</v>
      </c>
      <c r="AJ16" s="741">
        <v>0</v>
      </c>
      <c r="AK16" s="741">
        <v>0</v>
      </c>
      <c r="AL16" s="741">
        <v>0</v>
      </c>
      <c r="AM16" s="741">
        <v>0</v>
      </c>
      <c r="AN16" s="741">
        <v>0</v>
      </c>
      <c r="AO16" s="741">
        <v>0</v>
      </c>
      <c r="AP16" s="741">
        <v>0</v>
      </c>
      <c r="AQ16" s="741">
        <v>0</v>
      </c>
      <c r="AR16" s="741">
        <v>0</v>
      </c>
      <c r="AS16" s="741">
        <v>0</v>
      </c>
      <c r="AT16" s="741">
        <v>0</v>
      </c>
      <c r="AU16" s="741">
        <v>0</v>
      </c>
      <c r="AV16" s="741">
        <v>0</v>
      </c>
      <c r="AW16" s="741">
        <v>0</v>
      </c>
      <c r="AX16" s="741">
        <v>0</v>
      </c>
      <c r="AY16" s="741">
        <v>0</v>
      </c>
      <c r="AZ16" s="741">
        <v>0</v>
      </c>
      <c r="BA16" s="741">
        <v>0</v>
      </c>
      <c r="BB16" s="741">
        <v>0</v>
      </c>
      <c r="BC16" s="741">
        <v>0</v>
      </c>
      <c r="BD16" s="741">
        <v>0</v>
      </c>
      <c r="BE16" s="741">
        <v>0</v>
      </c>
      <c r="BF16" s="741">
        <v>0</v>
      </c>
      <c r="BG16" s="741">
        <v>0</v>
      </c>
      <c r="BH16" s="741">
        <v>0</v>
      </c>
      <c r="BI16" s="741">
        <v>0</v>
      </c>
      <c r="BJ16" s="741">
        <v>0</v>
      </c>
      <c r="BK16" s="741">
        <v>0</v>
      </c>
      <c r="BL16" s="741">
        <v>0</v>
      </c>
      <c r="BM16" s="741">
        <v>0</v>
      </c>
      <c r="BN16" s="741">
        <v>0</v>
      </c>
      <c r="BO16" s="741">
        <v>0</v>
      </c>
      <c r="BP16" s="741">
        <v>0</v>
      </c>
      <c r="BQ16" s="741">
        <v>0</v>
      </c>
      <c r="BR16" s="741">
        <v>0</v>
      </c>
      <c r="BS16" s="741">
        <v>0</v>
      </c>
      <c r="BT16" s="741">
        <v>0</v>
      </c>
      <c r="BU16" s="741">
        <v>0</v>
      </c>
      <c r="BV16" s="741">
        <v>0</v>
      </c>
      <c r="BW16" s="741">
        <v>0</v>
      </c>
      <c r="BX16" s="741">
        <v>0</v>
      </c>
      <c r="BY16" s="741">
        <v>0</v>
      </c>
      <c r="BZ16" s="741">
        <v>0</v>
      </c>
      <c r="CA16" s="741">
        <v>0</v>
      </c>
      <c r="CB16" s="741">
        <v>0</v>
      </c>
      <c r="CC16" s="741">
        <v>0</v>
      </c>
      <c r="CD16" s="741">
        <v>0</v>
      </c>
      <c r="CE16" s="741">
        <v>0</v>
      </c>
      <c r="CF16" s="741">
        <v>0</v>
      </c>
      <c r="CG16" s="741">
        <v>0</v>
      </c>
      <c r="CH16" s="741">
        <v>0</v>
      </c>
      <c r="CI16" s="741">
        <v>0</v>
      </c>
      <c r="CJ16" s="741">
        <v>0</v>
      </c>
      <c r="CK16" s="741">
        <v>0</v>
      </c>
      <c r="CL16" s="741">
        <v>0</v>
      </c>
      <c r="CM16" s="741">
        <v>0</v>
      </c>
      <c r="CN16" s="741">
        <v>0</v>
      </c>
      <c r="CO16" s="741">
        <v>0</v>
      </c>
      <c r="CP16" s="741">
        <v>0</v>
      </c>
      <c r="CQ16" s="741">
        <v>0</v>
      </c>
      <c r="CR16" s="741">
        <v>0</v>
      </c>
      <c r="CS16" s="741">
        <v>0</v>
      </c>
      <c r="CT16" s="741">
        <v>0</v>
      </c>
      <c r="CU16" s="741">
        <v>0</v>
      </c>
      <c r="CV16" s="741">
        <v>0</v>
      </c>
      <c r="CW16" s="741">
        <v>0</v>
      </c>
      <c r="CX16" s="741">
        <v>0</v>
      </c>
      <c r="CY16" s="741">
        <v>0</v>
      </c>
      <c r="CZ16" s="741">
        <v>0</v>
      </c>
      <c r="DA16" s="741">
        <v>0</v>
      </c>
      <c r="DB16" s="741">
        <v>0</v>
      </c>
      <c r="DC16" s="741">
        <v>0</v>
      </c>
      <c r="DD16" s="741">
        <v>0</v>
      </c>
      <c r="DE16" s="741">
        <v>0</v>
      </c>
      <c r="DF16" s="741">
        <v>0</v>
      </c>
      <c r="DG16" s="741">
        <v>0</v>
      </c>
      <c r="DH16" s="741">
        <v>0</v>
      </c>
      <c r="DI16" s="741">
        <v>0</v>
      </c>
      <c r="DJ16" s="741">
        <v>0</v>
      </c>
      <c r="DK16" s="741">
        <v>0</v>
      </c>
      <c r="DL16" s="741">
        <v>0</v>
      </c>
      <c r="DM16" s="741">
        <v>0</v>
      </c>
      <c r="DN16" s="741">
        <v>0</v>
      </c>
      <c r="DO16" s="741">
        <v>0</v>
      </c>
      <c r="DP16" s="741">
        <v>0</v>
      </c>
      <c r="DQ16" s="741">
        <v>0</v>
      </c>
      <c r="DR16" s="741">
        <v>0</v>
      </c>
      <c r="DS16" s="741">
        <v>0</v>
      </c>
      <c r="DT16" s="741">
        <v>0</v>
      </c>
      <c r="DU16" s="741">
        <v>0</v>
      </c>
      <c r="DV16" s="741">
        <v>0</v>
      </c>
      <c r="DW16" s="741">
        <v>0</v>
      </c>
      <c r="DX16" s="741">
        <v>0</v>
      </c>
      <c r="DY16" s="741">
        <v>0</v>
      </c>
      <c r="DZ16" s="741">
        <v>0</v>
      </c>
      <c r="EA16" s="741">
        <v>0</v>
      </c>
      <c r="EB16" s="741">
        <v>0</v>
      </c>
      <c r="EC16" s="741">
        <v>0</v>
      </c>
      <c r="ED16" s="741">
        <v>0</v>
      </c>
      <c r="EE16" s="741">
        <v>0</v>
      </c>
      <c r="EF16" s="741">
        <v>0</v>
      </c>
      <c r="EG16" s="741">
        <v>0</v>
      </c>
      <c r="EH16" s="741">
        <v>0</v>
      </c>
      <c r="EI16" s="741">
        <v>0</v>
      </c>
      <c r="EJ16" s="741">
        <v>0</v>
      </c>
      <c r="EK16" s="741">
        <v>0</v>
      </c>
      <c r="EL16" s="741">
        <v>0</v>
      </c>
      <c r="EM16" s="741">
        <v>0</v>
      </c>
      <c r="EN16" s="741">
        <v>0</v>
      </c>
      <c r="EO16" s="741">
        <v>0</v>
      </c>
      <c r="EP16" s="741">
        <v>0</v>
      </c>
      <c r="EQ16" s="741">
        <v>0</v>
      </c>
      <c r="ER16" s="741">
        <v>0</v>
      </c>
      <c r="ES16" s="741">
        <v>0</v>
      </c>
      <c r="ET16" s="741">
        <v>0</v>
      </c>
      <c r="EU16" s="741">
        <v>0</v>
      </c>
      <c r="EV16" s="741">
        <v>0</v>
      </c>
      <c r="EW16" s="741">
        <v>0</v>
      </c>
      <c r="EX16" s="741">
        <v>0</v>
      </c>
      <c r="EY16" s="741">
        <v>0</v>
      </c>
      <c r="EZ16" s="741">
        <v>0</v>
      </c>
      <c r="FA16" s="741">
        <v>0</v>
      </c>
      <c r="FB16" s="741">
        <v>0</v>
      </c>
      <c r="FC16" s="741">
        <v>0</v>
      </c>
      <c r="FD16" s="741">
        <v>0</v>
      </c>
      <c r="FE16" s="741">
        <v>0</v>
      </c>
      <c r="FF16" s="741">
        <v>0</v>
      </c>
      <c r="FG16" s="741">
        <v>0</v>
      </c>
      <c r="FH16" s="741">
        <v>0</v>
      </c>
      <c r="FI16" s="741">
        <v>0</v>
      </c>
      <c r="FJ16" s="741">
        <v>0</v>
      </c>
      <c r="FK16" s="741">
        <v>0</v>
      </c>
      <c r="FL16" s="741">
        <v>0</v>
      </c>
      <c r="FM16" s="741">
        <v>0</v>
      </c>
      <c r="FN16" s="741">
        <v>0</v>
      </c>
      <c r="FO16" s="741">
        <v>0</v>
      </c>
      <c r="FP16" s="741">
        <v>0</v>
      </c>
      <c r="FQ16" s="741">
        <v>0</v>
      </c>
      <c r="FR16" s="741">
        <v>0</v>
      </c>
      <c r="FS16" s="741">
        <v>0</v>
      </c>
      <c r="FT16" s="741">
        <v>0</v>
      </c>
      <c r="FU16" s="741">
        <v>0</v>
      </c>
      <c r="FV16" s="741">
        <v>0</v>
      </c>
      <c r="FW16" s="741">
        <v>0</v>
      </c>
      <c r="FX16" s="741">
        <v>0</v>
      </c>
      <c r="FY16" s="741">
        <v>0</v>
      </c>
      <c r="FZ16" s="741">
        <v>0</v>
      </c>
      <c r="GA16" s="741">
        <v>0</v>
      </c>
      <c r="GB16" s="741">
        <v>0</v>
      </c>
      <c r="GC16" s="741">
        <v>0</v>
      </c>
      <c r="GD16" s="741">
        <v>0</v>
      </c>
      <c r="GE16" s="741">
        <v>0</v>
      </c>
      <c r="GF16" s="741">
        <v>0</v>
      </c>
      <c r="GG16" s="741">
        <v>0</v>
      </c>
      <c r="GH16" s="741">
        <v>0</v>
      </c>
      <c r="GI16" s="741">
        <v>0</v>
      </c>
      <c r="GJ16" s="741">
        <v>0</v>
      </c>
      <c r="GK16" s="741">
        <v>0</v>
      </c>
      <c r="GL16" s="741">
        <v>0</v>
      </c>
      <c r="GM16" s="741">
        <v>0</v>
      </c>
      <c r="GN16" s="741">
        <v>0</v>
      </c>
      <c r="GO16" s="741">
        <v>0</v>
      </c>
      <c r="GP16" s="741">
        <v>0</v>
      </c>
      <c r="GQ16" s="741">
        <v>0</v>
      </c>
      <c r="GR16" s="741">
        <v>0</v>
      </c>
      <c r="GS16" s="741">
        <v>0</v>
      </c>
      <c r="GT16" s="741">
        <v>0</v>
      </c>
      <c r="GU16" s="741">
        <v>0</v>
      </c>
      <c r="GV16" s="741">
        <v>0</v>
      </c>
      <c r="GW16" s="741">
        <v>0</v>
      </c>
      <c r="GX16" s="741">
        <v>0</v>
      </c>
      <c r="GY16" s="741">
        <v>0</v>
      </c>
      <c r="GZ16" s="741">
        <v>0</v>
      </c>
      <c r="HA16" s="741">
        <v>0</v>
      </c>
      <c r="HB16" s="741">
        <v>0</v>
      </c>
      <c r="HC16" s="741">
        <v>0</v>
      </c>
      <c r="HD16" s="741">
        <v>0</v>
      </c>
      <c r="HE16" s="741">
        <v>0</v>
      </c>
      <c r="HF16" s="741">
        <v>0</v>
      </c>
      <c r="HG16" s="741">
        <v>0</v>
      </c>
      <c r="HH16" s="741">
        <v>0</v>
      </c>
      <c r="HI16" s="741">
        <v>0</v>
      </c>
      <c r="HJ16" s="741">
        <v>0</v>
      </c>
      <c r="HK16" s="741">
        <v>0</v>
      </c>
      <c r="HL16" s="741">
        <v>0</v>
      </c>
      <c r="HM16" s="741">
        <v>0</v>
      </c>
      <c r="HN16" s="741">
        <v>0</v>
      </c>
      <c r="HO16" s="741">
        <v>0</v>
      </c>
      <c r="HP16" s="741">
        <v>0</v>
      </c>
      <c r="HQ16" s="741">
        <v>0</v>
      </c>
      <c r="HR16" s="741">
        <v>0</v>
      </c>
      <c r="HS16" s="741">
        <v>0</v>
      </c>
      <c r="HT16" s="741">
        <v>0</v>
      </c>
      <c r="HU16" s="741">
        <v>0</v>
      </c>
      <c r="HV16" s="741">
        <v>0</v>
      </c>
      <c r="HW16" s="378">
        <v>0</v>
      </c>
      <c r="HX16" s="378">
        <v>0</v>
      </c>
      <c r="HY16" s="378">
        <v>0</v>
      </c>
      <c r="HZ16" s="378">
        <v>0</v>
      </c>
      <c r="IA16" s="378">
        <v>0</v>
      </c>
      <c r="IB16" s="378">
        <v>0</v>
      </c>
      <c r="IC16" s="378">
        <v>0</v>
      </c>
      <c r="ID16" s="378">
        <v>0</v>
      </c>
      <c r="IE16" s="378">
        <v>0</v>
      </c>
      <c r="IF16" s="378">
        <v>0</v>
      </c>
      <c r="IG16" s="378">
        <v>0</v>
      </c>
    </row>
    <row r="17" spans="1:241" s="379" customFormat="1" x14ac:dyDescent="0.3">
      <c r="A17" s="377" t="s">
        <v>111</v>
      </c>
      <c r="B17" s="378"/>
      <c r="C17" s="378"/>
      <c r="D17" s="378">
        <f t="shared" si="56"/>
        <v>0</v>
      </c>
      <c r="E17" s="378"/>
      <c r="F17" s="378"/>
      <c r="G17" s="741">
        <v>0</v>
      </c>
      <c r="H17" s="741">
        <v>0</v>
      </c>
      <c r="I17" s="741">
        <v>0</v>
      </c>
      <c r="J17" s="741">
        <v>0</v>
      </c>
      <c r="K17" s="741">
        <v>0</v>
      </c>
      <c r="L17" s="741">
        <v>0</v>
      </c>
      <c r="M17" s="741">
        <v>0</v>
      </c>
      <c r="N17" s="741">
        <v>0</v>
      </c>
      <c r="O17" s="741">
        <v>0</v>
      </c>
      <c r="P17" s="741">
        <v>0</v>
      </c>
      <c r="Q17" s="741">
        <v>0</v>
      </c>
      <c r="R17" s="741">
        <v>0</v>
      </c>
      <c r="S17" s="741">
        <v>0</v>
      </c>
      <c r="T17" s="741">
        <v>0</v>
      </c>
      <c r="U17" s="741">
        <v>0</v>
      </c>
      <c r="V17" s="741">
        <v>0</v>
      </c>
      <c r="W17" s="741">
        <v>0</v>
      </c>
      <c r="X17" s="741">
        <v>0</v>
      </c>
      <c r="Y17" s="741">
        <v>0</v>
      </c>
      <c r="Z17" s="741">
        <v>0</v>
      </c>
      <c r="AA17" s="741">
        <v>0</v>
      </c>
      <c r="AB17" s="741">
        <v>0</v>
      </c>
      <c r="AC17" s="741">
        <v>0</v>
      </c>
      <c r="AD17" s="741">
        <v>0</v>
      </c>
      <c r="AE17" s="741">
        <v>0</v>
      </c>
      <c r="AF17" s="741">
        <v>0</v>
      </c>
      <c r="AG17" s="741">
        <v>0</v>
      </c>
      <c r="AH17" s="741">
        <v>0</v>
      </c>
      <c r="AI17" s="741">
        <v>0</v>
      </c>
      <c r="AJ17" s="741">
        <v>0</v>
      </c>
      <c r="AK17" s="741">
        <v>0</v>
      </c>
      <c r="AL17" s="741">
        <v>0</v>
      </c>
      <c r="AM17" s="741">
        <v>0</v>
      </c>
      <c r="AN17" s="741">
        <v>0</v>
      </c>
      <c r="AO17" s="741">
        <v>0</v>
      </c>
      <c r="AP17" s="741">
        <v>0</v>
      </c>
      <c r="AQ17" s="741">
        <v>0</v>
      </c>
      <c r="AR17" s="741">
        <v>0</v>
      </c>
      <c r="AS17" s="741">
        <v>0</v>
      </c>
      <c r="AT17" s="741">
        <v>0</v>
      </c>
      <c r="AU17" s="741">
        <v>0</v>
      </c>
      <c r="AV17" s="741">
        <v>0</v>
      </c>
      <c r="AW17" s="741">
        <v>0</v>
      </c>
      <c r="AX17" s="741">
        <v>0</v>
      </c>
      <c r="AY17" s="741">
        <v>0</v>
      </c>
      <c r="AZ17" s="741">
        <v>0</v>
      </c>
      <c r="BA17" s="741">
        <v>0</v>
      </c>
      <c r="BB17" s="741">
        <v>0</v>
      </c>
      <c r="BC17" s="741">
        <v>0</v>
      </c>
      <c r="BD17" s="741">
        <v>0</v>
      </c>
      <c r="BE17" s="741">
        <v>0</v>
      </c>
      <c r="BF17" s="741">
        <v>0</v>
      </c>
      <c r="BG17" s="741">
        <v>0</v>
      </c>
      <c r="BH17" s="741">
        <v>0</v>
      </c>
      <c r="BI17" s="741">
        <v>0</v>
      </c>
      <c r="BJ17" s="741">
        <v>0</v>
      </c>
      <c r="BK17" s="741">
        <v>0</v>
      </c>
      <c r="BL17" s="741">
        <v>0</v>
      </c>
      <c r="BM17" s="741">
        <v>0</v>
      </c>
      <c r="BN17" s="741">
        <v>0</v>
      </c>
      <c r="BO17" s="741">
        <v>0</v>
      </c>
      <c r="BP17" s="741">
        <v>0</v>
      </c>
      <c r="BQ17" s="741">
        <v>0</v>
      </c>
      <c r="BR17" s="741">
        <v>0</v>
      </c>
      <c r="BS17" s="741">
        <v>0</v>
      </c>
      <c r="BT17" s="741">
        <v>0</v>
      </c>
      <c r="BU17" s="741">
        <v>0</v>
      </c>
      <c r="BV17" s="741">
        <v>0</v>
      </c>
      <c r="BW17" s="741">
        <v>0</v>
      </c>
      <c r="BX17" s="741">
        <v>0</v>
      </c>
      <c r="BY17" s="741">
        <v>0</v>
      </c>
      <c r="BZ17" s="741">
        <v>0</v>
      </c>
      <c r="CA17" s="741">
        <v>0</v>
      </c>
      <c r="CB17" s="741">
        <v>0</v>
      </c>
      <c r="CC17" s="741">
        <v>0</v>
      </c>
      <c r="CD17" s="741">
        <v>0</v>
      </c>
      <c r="CE17" s="741">
        <v>0</v>
      </c>
      <c r="CF17" s="741">
        <v>0</v>
      </c>
      <c r="CG17" s="741">
        <v>0</v>
      </c>
      <c r="CH17" s="741">
        <v>0</v>
      </c>
      <c r="CI17" s="741">
        <v>0</v>
      </c>
      <c r="CJ17" s="741">
        <v>0</v>
      </c>
      <c r="CK17" s="741">
        <v>0</v>
      </c>
      <c r="CL17" s="741">
        <v>0</v>
      </c>
      <c r="CM17" s="741">
        <v>0</v>
      </c>
      <c r="CN17" s="741">
        <v>0</v>
      </c>
      <c r="CO17" s="741">
        <v>0</v>
      </c>
      <c r="CP17" s="741">
        <v>0</v>
      </c>
      <c r="CQ17" s="741">
        <v>0</v>
      </c>
      <c r="CR17" s="741">
        <v>0</v>
      </c>
      <c r="CS17" s="741">
        <v>0</v>
      </c>
      <c r="CT17" s="741">
        <v>0</v>
      </c>
      <c r="CU17" s="741">
        <v>0</v>
      </c>
      <c r="CV17" s="741">
        <v>0</v>
      </c>
      <c r="CW17" s="741">
        <v>0</v>
      </c>
      <c r="CX17" s="741">
        <v>0</v>
      </c>
      <c r="CY17" s="741">
        <v>0</v>
      </c>
      <c r="CZ17" s="741">
        <v>0</v>
      </c>
      <c r="DA17" s="741">
        <v>0</v>
      </c>
      <c r="DB17" s="741">
        <v>0</v>
      </c>
      <c r="DC17" s="741">
        <v>0</v>
      </c>
      <c r="DD17" s="741">
        <v>0</v>
      </c>
      <c r="DE17" s="741">
        <v>0</v>
      </c>
      <c r="DF17" s="741">
        <v>0</v>
      </c>
      <c r="DG17" s="741">
        <v>0</v>
      </c>
      <c r="DH17" s="741">
        <v>0</v>
      </c>
      <c r="DI17" s="741">
        <v>0</v>
      </c>
      <c r="DJ17" s="741">
        <v>0</v>
      </c>
      <c r="DK17" s="741">
        <v>0</v>
      </c>
      <c r="DL17" s="741">
        <v>0</v>
      </c>
      <c r="DM17" s="741">
        <v>0</v>
      </c>
      <c r="DN17" s="741">
        <v>0</v>
      </c>
      <c r="DO17" s="741">
        <v>0</v>
      </c>
      <c r="DP17" s="741">
        <v>0</v>
      </c>
      <c r="DQ17" s="741">
        <v>0</v>
      </c>
      <c r="DR17" s="741">
        <v>0</v>
      </c>
      <c r="DS17" s="741">
        <v>0</v>
      </c>
      <c r="DT17" s="741">
        <v>0</v>
      </c>
      <c r="DU17" s="741">
        <v>0</v>
      </c>
      <c r="DV17" s="741">
        <v>0</v>
      </c>
      <c r="DW17" s="741">
        <v>0</v>
      </c>
      <c r="DX17" s="741">
        <v>0</v>
      </c>
      <c r="DY17" s="741">
        <v>0</v>
      </c>
      <c r="DZ17" s="741">
        <v>0</v>
      </c>
      <c r="EA17" s="741">
        <v>0</v>
      </c>
      <c r="EB17" s="741">
        <v>0</v>
      </c>
      <c r="EC17" s="741">
        <v>0</v>
      </c>
      <c r="ED17" s="741">
        <v>0</v>
      </c>
      <c r="EE17" s="741">
        <v>0</v>
      </c>
      <c r="EF17" s="741">
        <v>0</v>
      </c>
      <c r="EG17" s="741">
        <v>0</v>
      </c>
      <c r="EH17" s="741">
        <v>0</v>
      </c>
      <c r="EI17" s="741">
        <v>0</v>
      </c>
      <c r="EJ17" s="741">
        <v>0</v>
      </c>
      <c r="EK17" s="741">
        <v>0</v>
      </c>
      <c r="EL17" s="741">
        <v>0</v>
      </c>
      <c r="EM17" s="741">
        <v>0</v>
      </c>
      <c r="EN17" s="741">
        <v>0</v>
      </c>
      <c r="EO17" s="741">
        <v>0</v>
      </c>
      <c r="EP17" s="741">
        <v>0</v>
      </c>
      <c r="EQ17" s="741">
        <v>0</v>
      </c>
      <c r="ER17" s="741">
        <v>0</v>
      </c>
      <c r="ES17" s="741">
        <v>0</v>
      </c>
      <c r="ET17" s="741">
        <v>0</v>
      </c>
      <c r="EU17" s="741">
        <v>0</v>
      </c>
      <c r="EV17" s="741">
        <v>0</v>
      </c>
      <c r="EW17" s="741">
        <v>0</v>
      </c>
      <c r="EX17" s="741">
        <v>0</v>
      </c>
      <c r="EY17" s="741">
        <v>0</v>
      </c>
      <c r="EZ17" s="741">
        <v>0</v>
      </c>
      <c r="FA17" s="741">
        <v>0</v>
      </c>
      <c r="FB17" s="741">
        <v>0</v>
      </c>
      <c r="FC17" s="741">
        <v>0</v>
      </c>
      <c r="FD17" s="741">
        <v>0</v>
      </c>
      <c r="FE17" s="741">
        <v>0</v>
      </c>
      <c r="FF17" s="741">
        <v>0</v>
      </c>
      <c r="FG17" s="741">
        <v>0</v>
      </c>
      <c r="FH17" s="741">
        <v>0</v>
      </c>
      <c r="FI17" s="741">
        <v>0</v>
      </c>
      <c r="FJ17" s="741">
        <v>0</v>
      </c>
      <c r="FK17" s="741">
        <v>0</v>
      </c>
      <c r="FL17" s="741">
        <v>0</v>
      </c>
      <c r="FM17" s="741">
        <v>0</v>
      </c>
      <c r="FN17" s="741">
        <v>0</v>
      </c>
      <c r="FO17" s="741">
        <v>0</v>
      </c>
      <c r="FP17" s="741">
        <v>0</v>
      </c>
      <c r="FQ17" s="741">
        <v>0</v>
      </c>
      <c r="FR17" s="741">
        <v>0</v>
      </c>
      <c r="FS17" s="741">
        <v>0</v>
      </c>
      <c r="FT17" s="741">
        <v>0</v>
      </c>
      <c r="FU17" s="741">
        <v>0</v>
      </c>
      <c r="FV17" s="741">
        <v>0</v>
      </c>
      <c r="FW17" s="741">
        <v>0</v>
      </c>
      <c r="FX17" s="741">
        <v>0</v>
      </c>
      <c r="FY17" s="741">
        <v>0</v>
      </c>
      <c r="FZ17" s="741">
        <v>0</v>
      </c>
      <c r="GA17" s="741">
        <v>0</v>
      </c>
      <c r="GB17" s="741">
        <v>0</v>
      </c>
      <c r="GC17" s="741">
        <v>0</v>
      </c>
      <c r="GD17" s="741">
        <v>0</v>
      </c>
      <c r="GE17" s="741">
        <v>0</v>
      </c>
      <c r="GF17" s="741">
        <v>0</v>
      </c>
      <c r="GG17" s="741">
        <v>0</v>
      </c>
      <c r="GH17" s="741">
        <v>0</v>
      </c>
      <c r="GI17" s="741">
        <v>0</v>
      </c>
      <c r="GJ17" s="741">
        <v>0</v>
      </c>
      <c r="GK17" s="741">
        <v>0</v>
      </c>
      <c r="GL17" s="741">
        <v>0</v>
      </c>
      <c r="GM17" s="741">
        <v>0</v>
      </c>
      <c r="GN17" s="741">
        <v>0</v>
      </c>
      <c r="GO17" s="741">
        <v>0</v>
      </c>
      <c r="GP17" s="741">
        <v>0</v>
      </c>
      <c r="GQ17" s="741">
        <v>0</v>
      </c>
      <c r="GR17" s="741">
        <v>0</v>
      </c>
      <c r="GS17" s="741">
        <v>0</v>
      </c>
      <c r="GT17" s="741">
        <v>0</v>
      </c>
      <c r="GU17" s="741">
        <v>0</v>
      </c>
      <c r="GV17" s="741">
        <v>0</v>
      </c>
      <c r="GW17" s="741">
        <v>0</v>
      </c>
      <c r="GX17" s="741">
        <v>0</v>
      </c>
      <c r="GY17" s="741">
        <v>0</v>
      </c>
      <c r="GZ17" s="741">
        <v>0</v>
      </c>
      <c r="HA17" s="741">
        <v>0</v>
      </c>
      <c r="HB17" s="741">
        <v>0</v>
      </c>
      <c r="HC17" s="741">
        <v>0</v>
      </c>
      <c r="HD17" s="741">
        <v>0</v>
      </c>
      <c r="HE17" s="741">
        <v>0</v>
      </c>
      <c r="HF17" s="741">
        <v>0</v>
      </c>
      <c r="HG17" s="741">
        <v>0</v>
      </c>
      <c r="HH17" s="741">
        <v>0</v>
      </c>
      <c r="HI17" s="741">
        <v>0</v>
      </c>
      <c r="HJ17" s="741">
        <v>0</v>
      </c>
      <c r="HK17" s="741">
        <v>0</v>
      </c>
      <c r="HL17" s="741">
        <v>0</v>
      </c>
      <c r="HM17" s="741">
        <v>0</v>
      </c>
      <c r="HN17" s="741">
        <v>0</v>
      </c>
      <c r="HO17" s="741">
        <v>0</v>
      </c>
      <c r="HP17" s="741">
        <v>0</v>
      </c>
      <c r="HQ17" s="741">
        <v>0</v>
      </c>
      <c r="HR17" s="741">
        <v>0</v>
      </c>
      <c r="HS17" s="741">
        <v>0</v>
      </c>
      <c r="HT17" s="741">
        <v>0</v>
      </c>
      <c r="HU17" s="741">
        <v>0</v>
      </c>
      <c r="HV17" s="741">
        <v>0</v>
      </c>
      <c r="HW17" s="378">
        <v>0</v>
      </c>
      <c r="HX17" s="378">
        <v>0</v>
      </c>
      <c r="HY17" s="378">
        <v>0</v>
      </c>
      <c r="HZ17" s="378">
        <v>0</v>
      </c>
      <c r="IA17" s="378">
        <v>0</v>
      </c>
      <c r="IB17" s="378">
        <v>0</v>
      </c>
      <c r="IC17" s="378">
        <v>0</v>
      </c>
      <c r="ID17" s="378">
        <v>0</v>
      </c>
      <c r="IE17" s="378">
        <v>0</v>
      </c>
      <c r="IF17" s="378">
        <v>0</v>
      </c>
      <c r="IG17" s="378">
        <v>0</v>
      </c>
    </row>
    <row r="18" spans="1:241" s="379" customFormat="1" x14ac:dyDescent="0.3">
      <c r="A18" s="377" t="s">
        <v>112</v>
      </c>
      <c r="B18" s="378">
        <v>80</v>
      </c>
      <c r="C18" s="378"/>
      <c r="D18" s="378">
        <f t="shared" si="56"/>
        <v>0</v>
      </c>
      <c r="E18" s="378"/>
      <c r="F18" s="378"/>
      <c r="G18" s="741">
        <v>0</v>
      </c>
      <c r="H18" s="741">
        <v>0</v>
      </c>
      <c r="I18" s="741">
        <v>0</v>
      </c>
      <c r="J18" s="741">
        <v>0</v>
      </c>
      <c r="K18" s="741">
        <v>0</v>
      </c>
      <c r="L18" s="741">
        <v>0</v>
      </c>
      <c r="M18" s="741">
        <v>0</v>
      </c>
      <c r="N18" s="741">
        <v>0</v>
      </c>
      <c r="O18" s="741">
        <v>0</v>
      </c>
      <c r="P18" s="741">
        <v>0</v>
      </c>
      <c r="Q18" s="741">
        <v>0</v>
      </c>
      <c r="R18" s="741">
        <v>0</v>
      </c>
      <c r="S18" s="741">
        <v>0</v>
      </c>
      <c r="T18" s="741">
        <v>0</v>
      </c>
      <c r="U18" s="741">
        <v>0</v>
      </c>
      <c r="V18" s="741">
        <v>0</v>
      </c>
      <c r="W18" s="741">
        <v>0</v>
      </c>
      <c r="X18" s="741">
        <v>0</v>
      </c>
      <c r="Y18" s="741">
        <v>0</v>
      </c>
      <c r="Z18" s="741">
        <v>0</v>
      </c>
      <c r="AA18" s="741">
        <v>0</v>
      </c>
      <c r="AB18" s="741">
        <v>0</v>
      </c>
      <c r="AC18" s="741">
        <v>0</v>
      </c>
      <c r="AD18" s="741">
        <v>0</v>
      </c>
      <c r="AE18" s="741">
        <v>0</v>
      </c>
      <c r="AF18" s="741">
        <v>0</v>
      </c>
      <c r="AG18" s="741">
        <v>0</v>
      </c>
      <c r="AH18" s="741">
        <v>0</v>
      </c>
      <c r="AI18" s="741">
        <v>0</v>
      </c>
      <c r="AJ18" s="741">
        <v>0</v>
      </c>
      <c r="AK18" s="741">
        <v>0</v>
      </c>
      <c r="AL18" s="741">
        <v>0</v>
      </c>
      <c r="AM18" s="741">
        <v>0</v>
      </c>
      <c r="AN18" s="741">
        <v>0</v>
      </c>
      <c r="AO18" s="741">
        <v>0</v>
      </c>
      <c r="AP18" s="741">
        <v>0</v>
      </c>
      <c r="AQ18" s="741">
        <v>0</v>
      </c>
      <c r="AR18" s="741">
        <v>0</v>
      </c>
      <c r="AS18" s="741">
        <v>0</v>
      </c>
      <c r="AT18" s="741">
        <v>0</v>
      </c>
      <c r="AU18" s="741">
        <v>0</v>
      </c>
      <c r="AV18" s="741">
        <v>0</v>
      </c>
      <c r="AW18" s="741">
        <v>0</v>
      </c>
      <c r="AX18" s="741">
        <v>0</v>
      </c>
      <c r="AY18" s="741">
        <v>0</v>
      </c>
      <c r="AZ18" s="741">
        <v>0</v>
      </c>
      <c r="BA18" s="741">
        <v>0</v>
      </c>
      <c r="BB18" s="741">
        <v>0</v>
      </c>
      <c r="BC18" s="741">
        <v>0</v>
      </c>
      <c r="BD18" s="741">
        <v>0</v>
      </c>
      <c r="BE18" s="741">
        <v>0</v>
      </c>
      <c r="BF18" s="741">
        <v>0</v>
      </c>
      <c r="BG18" s="741">
        <v>0</v>
      </c>
      <c r="BH18" s="741">
        <v>0</v>
      </c>
      <c r="BI18" s="741">
        <v>0</v>
      </c>
      <c r="BJ18" s="741">
        <v>0</v>
      </c>
      <c r="BK18" s="741">
        <v>0</v>
      </c>
      <c r="BL18" s="741">
        <v>0</v>
      </c>
      <c r="BM18" s="741">
        <v>0</v>
      </c>
      <c r="BN18" s="741">
        <v>0</v>
      </c>
      <c r="BO18" s="741">
        <v>0</v>
      </c>
      <c r="BP18" s="741">
        <v>0</v>
      </c>
      <c r="BQ18" s="741">
        <v>0</v>
      </c>
      <c r="BR18" s="741">
        <v>0</v>
      </c>
      <c r="BS18" s="741">
        <v>0</v>
      </c>
      <c r="BT18" s="741">
        <v>0</v>
      </c>
      <c r="BU18" s="741">
        <v>0</v>
      </c>
      <c r="BV18" s="741">
        <v>0</v>
      </c>
      <c r="BW18" s="741">
        <v>0</v>
      </c>
      <c r="BX18" s="741">
        <v>0</v>
      </c>
      <c r="BY18" s="741">
        <v>0</v>
      </c>
      <c r="BZ18" s="741">
        <v>0</v>
      </c>
      <c r="CA18" s="741">
        <v>0</v>
      </c>
      <c r="CB18" s="741">
        <v>0</v>
      </c>
      <c r="CC18" s="741">
        <v>0</v>
      </c>
      <c r="CD18" s="741">
        <v>0</v>
      </c>
      <c r="CE18" s="741">
        <v>0</v>
      </c>
      <c r="CF18" s="741">
        <v>0</v>
      </c>
      <c r="CG18" s="741">
        <v>0</v>
      </c>
      <c r="CH18" s="741">
        <v>0</v>
      </c>
      <c r="CI18" s="741">
        <v>0</v>
      </c>
      <c r="CJ18" s="741">
        <v>0</v>
      </c>
      <c r="CK18" s="741">
        <v>0</v>
      </c>
      <c r="CL18" s="741">
        <v>0</v>
      </c>
      <c r="CM18" s="741">
        <v>0</v>
      </c>
      <c r="CN18" s="741">
        <v>0</v>
      </c>
      <c r="CO18" s="741">
        <v>0</v>
      </c>
      <c r="CP18" s="741">
        <v>0</v>
      </c>
      <c r="CQ18" s="741">
        <v>0</v>
      </c>
      <c r="CR18" s="741">
        <v>0</v>
      </c>
      <c r="CS18" s="741">
        <v>0</v>
      </c>
      <c r="CT18" s="741">
        <v>0</v>
      </c>
      <c r="CU18" s="741">
        <v>0</v>
      </c>
      <c r="CV18" s="741">
        <v>0</v>
      </c>
      <c r="CW18" s="741">
        <v>0</v>
      </c>
      <c r="CX18" s="741">
        <v>0</v>
      </c>
      <c r="CY18" s="741">
        <v>0</v>
      </c>
      <c r="CZ18" s="741">
        <v>0</v>
      </c>
      <c r="DA18" s="741">
        <v>0</v>
      </c>
      <c r="DB18" s="741">
        <v>0</v>
      </c>
      <c r="DC18" s="741">
        <v>0</v>
      </c>
      <c r="DD18" s="741">
        <v>0</v>
      </c>
      <c r="DE18" s="741">
        <v>0</v>
      </c>
      <c r="DF18" s="741">
        <v>0</v>
      </c>
      <c r="DG18" s="741">
        <v>0</v>
      </c>
      <c r="DH18" s="741">
        <v>0</v>
      </c>
      <c r="DI18" s="741">
        <v>0</v>
      </c>
      <c r="DJ18" s="741">
        <v>0</v>
      </c>
      <c r="DK18" s="741">
        <v>0</v>
      </c>
      <c r="DL18" s="741">
        <v>0</v>
      </c>
      <c r="DM18" s="741">
        <v>0</v>
      </c>
      <c r="DN18" s="741">
        <v>0</v>
      </c>
      <c r="DO18" s="741">
        <v>0</v>
      </c>
      <c r="DP18" s="741">
        <v>0</v>
      </c>
      <c r="DQ18" s="741">
        <v>0</v>
      </c>
      <c r="DR18" s="741">
        <v>0</v>
      </c>
      <c r="DS18" s="741">
        <v>0</v>
      </c>
      <c r="DT18" s="741">
        <v>0</v>
      </c>
      <c r="DU18" s="741">
        <v>0</v>
      </c>
      <c r="DV18" s="741">
        <v>0</v>
      </c>
      <c r="DW18" s="741">
        <v>0</v>
      </c>
      <c r="DX18" s="741">
        <v>0</v>
      </c>
      <c r="DY18" s="741">
        <v>0</v>
      </c>
      <c r="DZ18" s="741">
        <v>0</v>
      </c>
      <c r="EA18" s="741">
        <v>0</v>
      </c>
      <c r="EB18" s="741">
        <v>0</v>
      </c>
      <c r="EC18" s="741">
        <v>0</v>
      </c>
      <c r="ED18" s="741">
        <v>0</v>
      </c>
      <c r="EE18" s="741">
        <v>0</v>
      </c>
      <c r="EF18" s="741">
        <v>0</v>
      </c>
      <c r="EG18" s="741">
        <v>0</v>
      </c>
      <c r="EH18" s="741">
        <v>0</v>
      </c>
      <c r="EI18" s="741">
        <v>0</v>
      </c>
      <c r="EJ18" s="741">
        <v>0</v>
      </c>
      <c r="EK18" s="741">
        <v>0</v>
      </c>
      <c r="EL18" s="741">
        <v>0</v>
      </c>
      <c r="EM18" s="741">
        <v>0</v>
      </c>
      <c r="EN18" s="741">
        <v>0</v>
      </c>
      <c r="EO18" s="741">
        <v>0</v>
      </c>
      <c r="EP18" s="741">
        <v>0</v>
      </c>
      <c r="EQ18" s="741">
        <v>0</v>
      </c>
      <c r="ER18" s="741">
        <v>0</v>
      </c>
      <c r="ES18" s="741">
        <v>0</v>
      </c>
      <c r="ET18" s="741">
        <v>0</v>
      </c>
      <c r="EU18" s="741">
        <v>0</v>
      </c>
      <c r="EV18" s="741">
        <v>0</v>
      </c>
      <c r="EW18" s="741">
        <v>0</v>
      </c>
      <c r="EX18" s="741">
        <v>0</v>
      </c>
      <c r="EY18" s="741">
        <v>0</v>
      </c>
      <c r="EZ18" s="741">
        <v>0</v>
      </c>
      <c r="FA18" s="741">
        <v>0</v>
      </c>
      <c r="FB18" s="741">
        <v>0</v>
      </c>
      <c r="FC18" s="741">
        <v>0</v>
      </c>
      <c r="FD18" s="741">
        <v>0</v>
      </c>
      <c r="FE18" s="741">
        <v>0</v>
      </c>
      <c r="FF18" s="741">
        <v>0</v>
      </c>
      <c r="FG18" s="741">
        <v>0</v>
      </c>
      <c r="FH18" s="741">
        <v>0</v>
      </c>
      <c r="FI18" s="741">
        <v>0</v>
      </c>
      <c r="FJ18" s="741">
        <v>0</v>
      </c>
      <c r="FK18" s="741">
        <v>0</v>
      </c>
      <c r="FL18" s="741">
        <v>0</v>
      </c>
      <c r="FM18" s="741">
        <v>0</v>
      </c>
      <c r="FN18" s="741">
        <v>0</v>
      </c>
      <c r="FO18" s="741">
        <v>0</v>
      </c>
      <c r="FP18" s="741">
        <v>0</v>
      </c>
      <c r="FQ18" s="741">
        <v>0</v>
      </c>
      <c r="FR18" s="741">
        <v>0</v>
      </c>
      <c r="FS18" s="741">
        <v>0</v>
      </c>
      <c r="FT18" s="741">
        <v>0</v>
      </c>
      <c r="FU18" s="741">
        <v>0</v>
      </c>
      <c r="FV18" s="741">
        <v>0</v>
      </c>
      <c r="FW18" s="741">
        <v>0</v>
      </c>
      <c r="FX18" s="741">
        <v>0</v>
      </c>
      <c r="FY18" s="741">
        <v>0</v>
      </c>
      <c r="FZ18" s="741">
        <v>0</v>
      </c>
      <c r="GA18" s="741">
        <v>0</v>
      </c>
      <c r="GB18" s="741">
        <v>0</v>
      </c>
      <c r="GC18" s="741">
        <v>0</v>
      </c>
      <c r="GD18" s="741">
        <v>0</v>
      </c>
      <c r="GE18" s="741">
        <v>0</v>
      </c>
      <c r="GF18" s="741">
        <v>0</v>
      </c>
      <c r="GG18" s="741">
        <v>0</v>
      </c>
      <c r="GH18" s="741">
        <v>0</v>
      </c>
      <c r="GI18" s="741">
        <v>0</v>
      </c>
      <c r="GJ18" s="741">
        <v>0</v>
      </c>
      <c r="GK18" s="741">
        <v>0</v>
      </c>
      <c r="GL18" s="741">
        <v>0</v>
      </c>
      <c r="GM18" s="741">
        <v>0</v>
      </c>
      <c r="GN18" s="741">
        <v>0</v>
      </c>
      <c r="GO18" s="741">
        <v>0</v>
      </c>
      <c r="GP18" s="741">
        <v>0</v>
      </c>
      <c r="GQ18" s="741">
        <v>0</v>
      </c>
      <c r="GR18" s="741">
        <v>0</v>
      </c>
      <c r="GS18" s="741">
        <v>0</v>
      </c>
      <c r="GT18" s="741">
        <v>0</v>
      </c>
      <c r="GU18" s="741">
        <v>0</v>
      </c>
      <c r="GV18" s="741">
        <v>0</v>
      </c>
      <c r="GW18" s="741">
        <v>0</v>
      </c>
      <c r="GX18" s="741">
        <v>0</v>
      </c>
      <c r="GY18" s="741">
        <v>0</v>
      </c>
      <c r="GZ18" s="741">
        <v>0</v>
      </c>
      <c r="HA18" s="741">
        <v>0</v>
      </c>
      <c r="HB18" s="741">
        <v>0</v>
      </c>
      <c r="HC18" s="741">
        <v>0</v>
      </c>
      <c r="HD18" s="741">
        <v>0</v>
      </c>
      <c r="HE18" s="741">
        <v>0</v>
      </c>
      <c r="HF18" s="741">
        <v>0</v>
      </c>
      <c r="HG18" s="741">
        <v>0</v>
      </c>
      <c r="HH18" s="741">
        <v>0</v>
      </c>
      <c r="HI18" s="741">
        <v>0</v>
      </c>
      <c r="HJ18" s="741">
        <v>0</v>
      </c>
      <c r="HK18" s="741">
        <v>0</v>
      </c>
      <c r="HL18" s="741">
        <v>0</v>
      </c>
      <c r="HM18" s="741">
        <v>0</v>
      </c>
      <c r="HN18" s="741">
        <v>0</v>
      </c>
      <c r="HO18" s="741">
        <v>0</v>
      </c>
      <c r="HP18" s="741">
        <v>0</v>
      </c>
      <c r="HQ18" s="741">
        <v>0</v>
      </c>
      <c r="HR18" s="741">
        <v>0</v>
      </c>
      <c r="HS18" s="741">
        <v>0</v>
      </c>
      <c r="HT18" s="741">
        <v>0</v>
      </c>
      <c r="HU18" s="741">
        <v>0</v>
      </c>
      <c r="HV18" s="741">
        <v>0</v>
      </c>
      <c r="HW18" s="378">
        <v>0</v>
      </c>
      <c r="HX18" s="378">
        <v>0</v>
      </c>
      <c r="HY18" s="378">
        <v>8</v>
      </c>
      <c r="HZ18" s="378">
        <v>0</v>
      </c>
      <c r="IA18" s="378">
        <v>0</v>
      </c>
      <c r="IB18" s="378">
        <v>0</v>
      </c>
      <c r="IC18" s="378">
        <v>0</v>
      </c>
      <c r="ID18" s="378">
        <v>0</v>
      </c>
      <c r="IE18" s="378">
        <v>0</v>
      </c>
      <c r="IF18" s="378">
        <v>0</v>
      </c>
      <c r="IG18" s="378">
        <v>0</v>
      </c>
    </row>
    <row r="19" spans="1:241" s="379" customFormat="1" x14ac:dyDescent="0.3">
      <c r="A19" s="377" t="s">
        <v>113</v>
      </c>
      <c r="B19" s="378"/>
      <c r="C19" s="378"/>
      <c r="D19" s="378"/>
      <c r="E19" s="378"/>
      <c r="F19" s="378"/>
      <c r="G19" s="741"/>
      <c r="H19" s="741"/>
      <c r="I19" s="741"/>
      <c r="J19" s="741"/>
      <c r="K19" s="741"/>
      <c r="L19" s="741"/>
      <c r="M19" s="741"/>
      <c r="N19" s="741"/>
      <c r="O19" s="741"/>
      <c r="P19" s="741"/>
      <c r="Q19" s="741"/>
      <c r="R19" s="741"/>
      <c r="S19" s="741"/>
      <c r="T19" s="741"/>
      <c r="U19" s="741"/>
      <c r="V19" s="741"/>
      <c r="W19" s="741"/>
      <c r="X19" s="741"/>
      <c r="Y19" s="741"/>
      <c r="Z19" s="741"/>
      <c r="AA19" s="741"/>
      <c r="AB19" s="741"/>
      <c r="AC19" s="741"/>
      <c r="AD19" s="741"/>
      <c r="AE19" s="741"/>
      <c r="AF19" s="741"/>
      <c r="AG19" s="741"/>
      <c r="AH19" s="741"/>
      <c r="AI19" s="741"/>
      <c r="AJ19" s="741"/>
      <c r="AK19" s="741"/>
      <c r="AL19" s="741"/>
      <c r="AM19" s="741"/>
      <c r="AN19" s="741"/>
      <c r="AO19" s="741"/>
      <c r="AP19" s="741"/>
      <c r="AQ19" s="741"/>
      <c r="AR19" s="741"/>
      <c r="AS19" s="741"/>
      <c r="AT19" s="741"/>
      <c r="AU19" s="741"/>
      <c r="AV19" s="741"/>
      <c r="AW19" s="741"/>
      <c r="AX19" s="741"/>
      <c r="AY19" s="741"/>
      <c r="AZ19" s="741"/>
      <c r="BA19" s="741"/>
      <c r="BB19" s="741"/>
      <c r="BC19" s="741"/>
      <c r="BD19" s="741"/>
      <c r="BE19" s="741"/>
      <c r="BF19" s="741"/>
      <c r="BG19" s="741"/>
      <c r="BH19" s="741"/>
      <c r="BI19" s="741"/>
      <c r="BJ19" s="741"/>
      <c r="BK19" s="741"/>
      <c r="BL19" s="741"/>
      <c r="BM19" s="741"/>
      <c r="BN19" s="741"/>
      <c r="BO19" s="741"/>
      <c r="BP19" s="741"/>
      <c r="BQ19" s="741"/>
      <c r="BR19" s="741"/>
      <c r="BS19" s="741"/>
      <c r="BT19" s="741"/>
      <c r="BU19" s="741"/>
      <c r="BV19" s="741"/>
      <c r="BW19" s="741"/>
      <c r="BX19" s="741"/>
      <c r="BY19" s="741"/>
      <c r="BZ19" s="741"/>
      <c r="CA19" s="741"/>
      <c r="CB19" s="741"/>
      <c r="CC19" s="741"/>
      <c r="CD19" s="741"/>
      <c r="CE19" s="741"/>
      <c r="CF19" s="741"/>
      <c r="CG19" s="741"/>
      <c r="CH19" s="741"/>
      <c r="CI19" s="741"/>
      <c r="CJ19" s="741"/>
      <c r="CK19" s="741"/>
      <c r="CL19" s="741"/>
      <c r="CM19" s="741"/>
      <c r="CN19" s="741"/>
      <c r="CO19" s="741"/>
      <c r="CP19" s="741"/>
      <c r="CQ19" s="741"/>
      <c r="CR19" s="741"/>
      <c r="CS19" s="741"/>
      <c r="CT19" s="741"/>
      <c r="CU19" s="741"/>
      <c r="CV19" s="741"/>
      <c r="CW19" s="741"/>
      <c r="CX19" s="741"/>
      <c r="CY19" s="741"/>
      <c r="CZ19" s="741"/>
      <c r="DA19" s="741"/>
      <c r="DB19" s="741"/>
      <c r="DC19" s="741"/>
      <c r="DD19" s="741"/>
      <c r="DE19" s="741"/>
      <c r="DF19" s="741"/>
      <c r="DG19" s="741"/>
      <c r="DH19" s="741"/>
      <c r="DI19" s="741"/>
      <c r="DJ19" s="741"/>
      <c r="DK19" s="741"/>
      <c r="DL19" s="741"/>
      <c r="DM19" s="741"/>
      <c r="DN19" s="741"/>
      <c r="DO19" s="741"/>
      <c r="DP19" s="741"/>
      <c r="DQ19" s="741"/>
      <c r="DR19" s="741"/>
      <c r="DS19" s="741"/>
      <c r="DT19" s="741"/>
      <c r="DU19" s="741"/>
      <c r="DV19" s="741"/>
      <c r="DW19" s="741"/>
      <c r="DX19" s="741"/>
      <c r="DY19" s="741"/>
      <c r="DZ19" s="741"/>
      <c r="EA19" s="741"/>
      <c r="EB19" s="741"/>
      <c r="EC19" s="741"/>
      <c r="ED19" s="741"/>
      <c r="EE19" s="741"/>
      <c r="EF19" s="741"/>
      <c r="EG19" s="741"/>
      <c r="EH19" s="741"/>
      <c r="EI19" s="741"/>
      <c r="EJ19" s="741"/>
      <c r="EK19" s="741"/>
      <c r="EL19" s="741"/>
      <c r="EM19" s="741"/>
      <c r="EN19" s="741"/>
      <c r="EO19" s="741"/>
      <c r="EP19" s="741"/>
      <c r="EQ19" s="741"/>
      <c r="ER19" s="741"/>
      <c r="ES19" s="741"/>
      <c r="ET19" s="741"/>
      <c r="EU19" s="741"/>
      <c r="EV19" s="741"/>
      <c r="EW19" s="741"/>
      <c r="EX19" s="741"/>
      <c r="EY19" s="741"/>
      <c r="EZ19" s="741"/>
      <c r="FA19" s="741"/>
      <c r="FB19" s="741"/>
      <c r="FC19" s="741"/>
      <c r="FD19" s="741"/>
      <c r="FE19" s="741"/>
      <c r="FF19" s="741"/>
      <c r="FG19" s="741"/>
      <c r="FH19" s="741"/>
      <c r="FI19" s="741"/>
      <c r="FJ19" s="741"/>
      <c r="FK19" s="741"/>
      <c r="FL19" s="741"/>
      <c r="FM19" s="741"/>
      <c r="FN19" s="741"/>
      <c r="FO19" s="741"/>
      <c r="FP19" s="741"/>
      <c r="FQ19" s="741"/>
      <c r="FR19" s="741"/>
      <c r="FS19" s="741"/>
      <c r="FT19" s="741"/>
      <c r="FU19" s="741"/>
      <c r="FV19" s="741"/>
      <c r="FW19" s="741"/>
      <c r="FX19" s="741"/>
      <c r="FY19" s="741"/>
      <c r="FZ19" s="741"/>
      <c r="GA19" s="741"/>
      <c r="GB19" s="741"/>
      <c r="GC19" s="741"/>
      <c r="GD19" s="741"/>
      <c r="GE19" s="741"/>
      <c r="GF19" s="741"/>
      <c r="GG19" s="741"/>
      <c r="GH19" s="741"/>
      <c r="GI19" s="741"/>
      <c r="GJ19" s="741"/>
      <c r="GK19" s="741"/>
      <c r="GL19" s="741"/>
      <c r="GM19" s="741"/>
      <c r="GN19" s="741"/>
      <c r="GO19" s="741"/>
      <c r="GP19" s="741"/>
      <c r="GQ19" s="741"/>
      <c r="GR19" s="741"/>
      <c r="GS19" s="741"/>
      <c r="GT19" s="741"/>
      <c r="GU19" s="741"/>
      <c r="GV19" s="741"/>
      <c r="GW19" s="741"/>
      <c r="GX19" s="741"/>
      <c r="GY19" s="741"/>
      <c r="GZ19" s="741"/>
      <c r="HA19" s="741"/>
      <c r="HB19" s="741"/>
      <c r="HC19" s="741"/>
      <c r="HD19" s="741"/>
      <c r="HE19" s="741"/>
      <c r="HF19" s="741"/>
      <c r="HG19" s="741"/>
      <c r="HH19" s="741"/>
      <c r="HI19" s="741"/>
      <c r="HJ19" s="741"/>
      <c r="HK19" s="741"/>
      <c r="HL19" s="741"/>
      <c r="HM19" s="741">
        <v>0</v>
      </c>
      <c r="HN19" s="741">
        <v>0</v>
      </c>
      <c r="HO19" s="741">
        <v>0</v>
      </c>
      <c r="HP19" s="741">
        <v>0</v>
      </c>
      <c r="HQ19" s="741">
        <v>0</v>
      </c>
      <c r="HR19" s="741">
        <v>0</v>
      </c>
      <c r="HS19" s="741">
        <v>0</v>
      </c>
      <c r="HT19" s="741">
        <v>0</v>
      </c>
      <c r="HU19" s="741">
        <v>0</v>
      </c>
      <c r="HV19" s="741">
        <v>0</v>
      </c>
      <c r="HW19" s="378">
        <v>0</v>
      </c>
      <c r="HX19" s="378">
        <v>0</v>
      </c>
      <c r="HY19" s="378">
        <v>0</v>
      </c>
      <c r="HZ19" s="378">
        <v>0</v>
      </c>
      <c r="IA19" s="378">
        <v>0</v>
      </c>
      <c r="IB19" s="378">
        <v>0</v>
      </c>
      <c r="IC19" s="378">
        <v>0</v>
      </c>
      <c r="ID19" s="378">
        <v>0</v>
      </c>
      <c r="IE19" s="378">
        <v>0</v>
      </c>
      <c r="IF19" s="378">
        <v>0</v>
      </c>
      <c r="IG19" s="378">
        <v>0</v>
      </c>
    </row>
    <row r="20" spans="1:241" x14ac:dyDescent="0.3">
      <c r="A20" s="234" t="s">
        <v>213</v>
      </c>
      <c r="B20" s="235"/>
      <c r="C20" s="235"/>
      <c r="D20" s="235"/>
      <c r="E20" s="235"/>
      <c r="F20" s="235"/>
      <c r="G20" s="235">
        <f>SUM(G21:G24)</f>
        <v>40</v>
      </c>
      <c r="H20" s="235">
        <v>40</v>
      </c>
      <c r="I20" s="235">
        <v>42</v>
      </c>
      <c r="J20" s="235">
        <v>40</v>
      </c>
      <c r="K20" s="235">
        <v>41</v>
      </c>
      <c r="L20" s="235">
        <v>40</v>
      </c>
      <c r="M20" s="235">
        <v>40.25</v>
      </c>
      <c r="N20" s="235">
        <v>40</v>
      </c>
      <c r="O20" s="235">
        <v>42.5</v>
      </c>
      <c r="P20" s="235">
        <v>42</v>
      </c>
      <c r="Q20" s="235">
        <v>40</v>
      </c>
      <c r="R20" s="235">
        <v>40</v>
      </c>
      <c r="S20" s="235">
        <v>40</v>
      </c>
      <c r="T20" s="235">
        <v>40</v>
      </c>
      <c r="U20" s="235">
        <v>40</v>
      </c>
      <c r="V20" s="235">
        <v>42</v>
      </c>
      <c r="W20" s="235">
        <v>41</v>
      </c>
      <c r="X20" s="235">
        <v>40</v>
      </c>
      <c r="Y20" s="235">
        <v>40</v>
      </c>
      <c r="Z20" s="235">
        <v>40</v>
      </c>
      <c r="AA20" s="235">
        <v>40</v>
      </c>
      <c r="AB20" s="235">
        <v>40</v>
      </c>
      <c r="AC20" s="235">
        <v>40</v>
      </c>
      <c r="AD20" s="235">
        <v>41</v>
      </c>
      <c r="AE20" s="235">
        <v>40.5</v>
      </c>
      <c r="AF20" s="235">
        <v>40.5</v>
      </c>
      <c r="AG20" s="235">
        <v>40</v>
      </c>
      <c r="AH20" s="235">
        <v>40</v>
      </c>
      <c r="AI20" s="235">
        <v>40</v>
      </c>
      <c r="AJ20" s="235">
        <v>41</v>
      </c>
      <c r="AK20" s="235">
        <v>40.75</v>
      </c>
      <c r="AL20" s="235">
        <v>40</v>
      </c>
      <c r="AM20" s="235">
        <v>40</v>
      </c>
      <c r="AN20" s="235">
        <v>42.25</v>
      </c>
      <c r="AO20" s="235">
        <v>42.5</v>
      </c>
      <c r="AP20" s="235">
        <v>41.5</v>
      </c>
      <c r="AQ20" s="235">
        <v>43</v>
      </c>
      <c r="AR20" s="235">
        <v>41</v>
      </c>
      <c r="AS20" s="235">
        <v>42</v>
      </c>
      <c r="AT20" s="235">
        <v>40.25</v>
      </c>
      <c r="AU20" s="235">
        <v>40</v>
      </c>
      <c r="AV20" s="235">
        <v>40</v>
      </c>
      <c r="AW20" s="235">
        <v>45</v>
      </c>
      <c r="AX20" s="235">
        <v>45</v>
      </c>
      <c r="AY20" s="235">
        <v>40</v>
      </c>
      <c r="AZ20" s="235">
        <v>45.25</v>
      </c>
      <c r="BA20" s="235">
        <v>46</v>
      </c>
      <c r="BB20" s="235">
        <v>40</v>
      </c>
      <c r="BC20" s="235">
        <v>42</v>
      </c>
      <c r="BD20" s="235">
        <v>40</v>
      </c>
      <c r="BE20" s="235">
        <f>SUM(BE21:BE24)</f>
        <v>43</v>
      </c>
      <c r="BF20" s="235">
        <f>SUM(BF21:BF24)</f>
        <v>42.5</v>
      </c>
      <c r="BG20" s="235">
        <f>SUM(BG21:BG24)</f>
        <v>0</v>
      </c>
      <c r="BH20" s="235">
        <f t="shared" ref="BH20:DG20" si="57">SUM(BH21:BH24)</f>
        <v>0</v>
      </c>
      <c r="BI20" s="235">
        <f t="shared" si="57"/>
        <v>42.75</v>
      </c>
      <c r="BJ20" s="235">
        <f t="shared" si="57"/>
        <v>42.25</v>
      </c>
      <c r="BK20" s="235">
        <f t="shared" si="57"/>
        <v>42</v>
      </c>
      <c r="BL20" s="235">
        <f t="shared" si="57"/>
        <v>46</v>
      </c>
      <c r="BM20" s="235">
        <f t="shared" si="57"/>
        <v>44.5</v>
      </c>
      <c r="BN20" s="235">
        <f t="shared" si="57"/>
        <v>47.5</v>
      </c>
      <c r="BO20" s="235">
        <f t="shared" si="57"/>
        <v>46.5</v>
      </c>
      <c r="BP20" s="235">
        <f t="shared" si="57"/>
        <v>47.5</v>
      </c>
      <c r="BQ20" s="235">
        <f t="shared" si="57"/>
        <v>47.5</v>
      </c>
      <c r="BR20" s="235">
        <f t="shared" si="57"/>
        <v>50</v>
      </c>
      <c r="BS20" s="235">
        <f t="shared" si="57"/>
        <v>41.5</v>
      </c>
      <c r="BT20" s="235">
        <f t="shared" si="57"/>
        <v>40</v>
      </c>
      <c r="BU20" s="235">
        <f t="shared" si="57"/>
        <v>40</v>
      </c>
      <c r="BV20" s="235">
        <f t="shared" si="57"/>
        <v>0</v>
      </c>
      <c r="BW20" s="235">
        <f t="shared" si="57"/>
        <v>40</v>
      </c>
      <c r="BX20" s="235">
        <f t="shared" si="57"/>
        <v>40</v>
      </c>
      <c r="BY20" s="235">
        <f t="shared" si="57"/>
        <v>40</v>
      </c>
      <c r="BZ20" s="235">
        <f t="shared" si="57"/>
        <v>43</v>
      </c>
      <c r="CA20" s="235">
        <f t="shared" si="57"/>
        <v>40</v>
      </c>
      <c r="CB20" s="235">
        <f t="shared" si="57"/>
        <v>40</v>
      </c>
      <c r="CC20" s="235">
        <f t="shared" si="57"/>
        <v>40</v>
      </c>
      <c r="CD20" s="235">
        <f t="shared" si="57"/>
        <v>40</v>
      </c>
      <c r="CE20" s="235">
        <f t="shared" si="57"/>
        <v>40</v>
      </c>
      <c r="CF20" s="235">
        <f t="shared" si="57"/>
        <v>40</v>
      </c>
      <c r="CG20" s="235">
        <f t="shared" si="57"/>
        <v>40</v>
      </c>
      <c r="CH20" s="235">
        <f t="shared" si="57"/>
        <v>40</v>
      </c>
      <c r="CI20" s="235">
        <f t="shared" si="57"/>
        <v>40</v>
      </c>
      <c r="CJ20" s="235">
        <f t="shared" si="57"/>
        <v>40</v>
      </c>
      <c r="CK20" s="235">
        <f t="shared" si="57"/>
        <v>40</v>
      </c>
      <c r="CL20" s="235">
        <f t="shared" si="57"/>
        <v>40</v>
      </c>
      <c r="CM20" s="235">
        <f t="shared" si="57"/>
        <v>40</v>
      </c>
      <c r="CN20" s="235">
        <f t="shared" si="57"/>
        <v>40</v>
      </c>
      <c r="CO20" s="235">
        <f t="shared" si="57"/>
        <v>40</v>
      </c>
      <c r="CP20" s="235">
        <f t="shared" si="57"/>
        <v>40</v>
      </c>
      <c r="CQ20" s="235">
        <f t="shared" si="57"/>
        <v>40</v>
      </c>
      <c r="CR20" s="235">
        <f t="shared" si="57"/>
        <v>40</v>
      </c>
      <c r="CS20" s="235">
        <f t="shared" si="57"/>
        <v>40</v>
      </c>
      <c r="CT20" s="235">
        <f t="shared" si="57"/>
        <v>40</v>
      </c>
      <c r="CU20" s="235">
        <f t="shared" si="57"/>
        <v>0</v>
      </c>
      <c r="CV20" s="235">
        <f t="shared" si="57"/>
        <v>40</v>
      </c>
      <c r="CW20" s="235">
        <f t="shared" si="57"/>
        <v>40</v>
      </c>
      <c r="CX20" s="235">
        <f t="shared" si="57"/>
        <v>40.25</v>
      </c>
      <c r="CY20" s="235">
        <f t="shared" si="57"/>
        <v>40</v>
      </c>
      <c r="CZ20" s="235">
        <f t="shared" si="57"/>
        <v>40</v>
      </c>
      <c r="DA20" s="235">
        <f t="shared" si="57"/>
        <v>40</v>
      </c>
      <c r="DB20" s="235">
        <f t="shared" si="57"/>
        <v>40</v>
      </c>
      <c r="DC20" s="235">
        <f t="shared" si="57"/>
        <v>40</v>
      </c>
      <c r="DD20" s="235">
        <f t="shared" si="57"/>
        <v>40</v>
      </c>
      <c r="DE20" s="235">
        <f t="shared" si="57"/>
        <v>40</v>
      </c>
      <c r="DF20" s="235">
        <f t="shared" si="57"/>
        <v>40</v>
      </c>
      <c r="DG20" s="235">
        <f t="shared" si="57"/>
        <v>40</v>
      </c>
      <c r="DH20" s="235">
        <f t="shared" ref="DH20:DN20" si="58">SUM(DH21:DH24)</f>
        <v>40</v>
      </c>
      <c r="DI20" s="235">
        <f t="shared" si="58"/>
        <v>40</v>
      </c>
      <c r="DJ20" s="235">
        <f t="shared" si="58"/>
        <v>40</v>
      </c>
      <c r="DK20" s="235">
        <f t="shared" si="58"/>
        <v>41.5</v>
      </c>
      <c r="DL20" s="235">
        <f t="shared" si="58"/>
        <v>41</v>
      </c>
      <c r="DM20" s="235">
        <f t="shared" si="58"/>
        <v>40</v>
      </c>
      <c r="DN20" s="235">
        <f t="shared" si="58"/>
        <v>40</v>
      </c>
      <c r="DO20" s="235">
        <f t="shared" ref="DO20:DV20" si="59">SUM(DO21:DO24)</f>
        <v>41</v>
      </c>
      <c r="DP20" s="235">
        <f t="shared" si="59"/>
        <v>43</v>
      </c>
      <c r="DQ20" s="235">
        <f>SUM(DQ21:DQ24)</f>
        <v>41</v>
      </c>
      <c r="DR20" s="235">
        <f t="shared" si="59"/>
        <v>41.5</v>
      </c>
      <c r="DS20" s="235">
        <f t="shared" si="59"/>
        <v>41</v>
      </c>
      <c r="DT20" s="235">
        <f t="shared" si="59"/>
        <v>40</v>
      </c>
      <c r="DU20" s="235">
        <f t="shared" si="59"/>
        <v>41</v>
      </c>
      <c r="DV20" s="235">
        <f t="shared" si="59"/>
        <v>40</v>
      </c>
      <c r="DW20" s="235">
        <f t="shared" ref="DW20:FA20" si="60">SUM(DW21:DW24)</f>
        <v>41</v>
      </c>
      <c r="DX20" s="235">
        <f t="shared" si="60"/>
        <v>40</v>
      </c>
      <c r="DY20" s="235">
        <f t="shared" si="60"/>
        <v>40</v>
      </c>
      <c r="DZ20" s="235">
        <f t="shared" si="60"/>
        <v>40</v>
      </c>
      <c r="EA20" s="235">
        <f t="shared" si="60"/>
        <v>40</v>
      </c>
      <c r="EB20" s="235">
        <f t="shared" si="60"/>
        <v>40</v>
      </c>
      <c r="EC20" s="235">
        <f t="shared" si="60"/>
        <v>40</v>
      </c>
      <c r="ED20" s="235">
        <f t="shared" si="60"/>
        <v>40</v>
      </c>
      <c r="EE20" s="235">
        <f t="shared" si="60"/>
        <v>40</v>
      </c>
      <c r="EF20" s="235">
        <f t="shared" si="60"/>
        <v>41</v>
      </c>
      <c r="EG20" s="235">
        <f t="shared" si="60"/>
        <v>49</v>
      </c>
      <c r="EH20" s="235">
        <f t="shared" si="60"/>
        <v>40</v>
      </c>
      <c r="EI20" s="235">
        <f t="shared" si="60"/>
        <v>40</v>
      </c>
      <c r="EJ20" s="235">
        <f t="shared" si="60"/>
        <v>40</v>
      </c>
      <c r="EK20" s="235">
        <f t="shared" si="60"/>
        <v>40</v>
      </c>
      <c r="EL20" s="235">
        <f t="shared" si="60"/>
        <v>41</v>
      </c>
      <c r="EM20" s="235">
        <f t="shared" si="60"/>
        <v>40</v>
      </c>
      <c r="EN20" s="235">
        <f t="shared" si="60"/>
        <v>0</v>
      </c>
      <c r="EO20" s="235">
        <f t="shared" si="60"/>
        <v>40</v>
      </c>
      <c r="EP20" s="235">
        <f t="shared" si="60"/>
        <v>40</v>
      </c>
      <c r="EQ20" s="235">
        <f t="shared" si="60"/>
        <v>0</v>
      </c>
      <c r="ER20" s="235">
        <f t="shared" si="60"/>
        <v>40</v>
      </c>
      <c r="ES20" s="235">
        <f t="shared" si="60"/>
        <v>0</v>
      </c>
      <c r="ET20" s="235">
        <f t="shared" si="60"/>
        <v>0</v>
      </c>
      <c r="EU20" s="235">
        <f t="shared" si="60"/>
        <v>40.5</v>
      </c>
      <c r="EV20" s="235">
        <f t="shared" si="60"/>
        <v>0</v>
      </c>
      <c r="EW20" s="235">
        <f t="shared" si="60"/>
        <v>54.5</v>
      </c>
      <c r="EX20" s="235">
        <f t="shared" si="60"/>
        <v>40</v>
      </c>
      <c r="EY20" s="235">
        <f t="shared" si="60"/>
        <v>41.5</v>
      </c>
      <c r="EZ20" s="235">
        <f t="shared" si="60"/>
        <v>40</v>
      </c>
      <c r="FA20" s="235">
        <f t="shared" si="60"/>
        <v>40</v>
      </c>
      <c r="FB20" s="235">
        <f t="shared" ref="FB20:FK20" si="61">SUM(FB21:FB24)</f>
        <v>40</v>
      </c>
      <c r="FC20" s="235">
        <f t="shared" si="61"/>
        <v>40.5</v>
      </c>
      <c r="FD20" s="235">
        <f t="shared" si="61"/>
        <v>40</v>
      </c>
      <c r="FE20" s="235">
        <f t="shared" si="61"/>
        <v>40</v>
      </c>
      <c r="FF20" s="235">
        <f t="shared" si="61"/>
        <v>40</v>
      </c>
      <c r="FG20" s="235">
        <f t="shared" si="61"/>
        <v>40</v>
      </c>
      <c r="FH20" s="235">
        <f t="shared" si="61"/>
        <v>40</v>
      </c>
      <c r="FI20" s="235">
        <f t="shared" si="61"/>
        <v>41</v>
      </c>
      <c r="FJ20" s="235">
        <f t="shared" si="61"/>
        <v>40</v>
      </c>
      <c r="FK20" s="235">
        <f t="shared" si="61"/>
        <v>42.5</v>
      </c>
      <c r="FL20" s="235">
        <f t="shared" ref="FL20:FU20" si="62">SUM(FL21:FL24)</f>
        <v>41.75</v>
      </c>
      <c r="FM20" s="235">
        <f t="shared" si="62"/>
        <v>40</v>
      </c>
      <c r="FN20" s="235">
        <f t="shared" si="62"/>
        <v>43.5</v>
      </c>
      <c r="FO20" s="235">
        <f t="shared" si="62"/>
        <v>41</v>
      </c>
      <c r="FP20" s="235">
        <f t="shared" si="62"/>
        <v>42.5</v>
      </c>
      <c r="FQ20" s="235">
        <f t="shared" si="62"/>
        <v>44</v>
      </c>
      <c r="FR20" s="235">
        <f t="shared" si="62"/>
        <v>40</v>
      </c>
      <c r="FS20" s="235">
        <f t="shared" si="62"/>
        <v>40</v>
      </c>
      <c r="FT20" s="235">
        <f t="shared" si="62"/>
        <v>43.5</v>
      </c>
      <c r="FU20" s="235">
        <f t="shared" si="62"/>
        <v>42.5</v>
      </c>
      <c r="FV20" s="235">
        <f t="shared" ref="FV20:HH20" si="63">SUM(FV21:FV24)</f>
        <v>40</v>
      </c>
      <c r="FW20" s="235">
        <f t="shared" si="63"/>
        <v>40</v>
      </c>
      <c r="FX20" s="235">
        <f t="shared" si="63"/>
        <v>40</v>
      </c>
      <c r="FY20" s="235">
        <f t="shared" si="63"/>
        <v>40</v>
      </c>
      <c r="FZ20" s="235">
        <f t="shared" si="63"/>
        <v>40</v>
      </c>
      <c r="GA20" s="235">
        <f t="shared" si="63"/>
        <v>40.75</v>
      </c>
      <c r="GB20" s="235">
        <f t="shared" si="63"/>
        <v>40.5</v>
      </c>
      <c r="GC20" s="235">
        <f t="shared" si="63"/>
        <v>41.5</v>
      </c>
      <c r="GD20" s="235">
        <f t="shared" si="63"/>
        <v>40</v>
      </c>
      <c r="GE20" s="235">
        <f t="shared" si="63"/>
        <v>40.5</v>
      </c>
      <c r="GF20" s="235">
        <f t="shared" si="63"/>
        <v>40</v>
      </c>
      <c r="GG20" s="235">
        <f t="shared" si="63"/>
        <v>40</v>
      </c>
      <c r="GH20" s="235">
        <f t="shared" si="63"/>
        <v>40</v>
      </c>
      <c r="GI20" s="235">
        <f t="shared" si="63"/>
        <v>41</v>
      </c>
      <c r="GJ20" s="235">
        <f t="shared" si="63"/>
        <v>0</v>
      </c>
      <c r="GK20" s="235">
        <f t="shared" si="63"/>
        <v>40</v>
      </c>
      <c r="GL20" s="235">
        <f t="shared" si="63"/>
        <v>40.5</v>
      </c>
      <c r="GM20" s="235">
        <f t="shared" si="63"/>
        <v>40</v>
      </c>
      <c r="GN20" s="235">
        <f t="shared" si="63"/>
        <v>40</v>
      </c>
      <c r="GO20" s="235">
        <f t="shared" si="63"/>
        <v>0</v>
      </c>
      <c r="GP20" s="235">
        <f>SUM(GP21:GP24)</f>
        <v>42.25</v>
      </c>
      <c r="GQ20" s="235">
        <f t="shared" si="63"/>
        <v>40</v>
      </c>
      <c r="GR20" s="235">
        <f t="shared" si="63"/>
        <v>41.25</v>
      </c>
      <c r="GS20" s="235">
        <f t="shared" si="63"/>
        <v>40.25</v>
      </c>
      <c r="GT20" s="235">
        <f t="shared" si="63"/>
        <v>40</v>
      </c>
      <c r="GU20" s="235">
        <f t="shared" si="63"/>
        <v>0</v>
      </c>
      <c r="GV20" s="235">
        <f t="shared" si="63"/>
        <v>40</v>
      </c>
      <c r="GW20" s="235">
        <f t="shared" si="63"/>
        <v>40</v>
      </c>
      <c r="GX20" s="235">
        <f t="shared" si="63"/>
        <v>40.25</v>
      </c>
      <c r="GY20" s="235">
        <f t="shared" si="63"/>
        <v>41.5</v>
      </c>
      <c r="GZ20" s="235">
        <f t="shared" si="63"/>
        <v>40</v>
      </c>
      <c r="HA20" s="235">
        <f t="shared" si="63"/>
        <v>40</v>
      </c>
      <c r="HB20" s="235">
        <f t="shared" si="63"/>
        <v>40</v>
      </c>
      <c r="HC20" s="235">
        <f t="shared" si="63"/>
        <v>40</v>
      </c>
      <c r="HD20" s="235">
        <f t="shared" si="63"/>
        <v>0</v>
      </c>
      <c r="HE20" s="235">
        <f t="shared" si="63"/>
        <v>0</v>
      </c>
      <c r="HF20" s="235">
        <f>SUM(HF21:HF24)</f>
        <v>40</v>
      </c>
      <c r="HG20" s="235">
        <f t="shared" si="63"/>
        <v>0</v>
      </c>
      <c r="HH20" s="235">
        <f t="shared" si="63"/>
        <v>42.25</v>
      </c>
      <c r="HI20" s="235">
        <f t="shared" ref="HI20:HJ20" si="64">SUM(HI21:HI24)</f>
        <v>0</v>
      </c>
      <c r="HJ20" s="235">
        <f t="shared" si="64"/>
        <v>42</v>
      </c>
      <c r="HK20" s="235">
        <f t="shared" ref="HK20:HU20" si="65">SUM(HK21:HK24)</f>
        <v>42.25</v>
      </c>
      <c r="HL20" s="235">
        <f t="shared" si="65"/>
        <v>41</v>
      </c>
      <c r="HM20" s="235">
        <f t="shared" si="65"/>
        <v>41</v>
      </c>
      <c r="HN20" s="235">
        <f t="shared" si="65"/>
        <v>40</v>
      </c>
      <c r="HO20" s="235">
        <f t="shared" si="65"/>
        <v>40.5</v>
      </c>
      <c r="HP20" s="235">
        <f t="shared" si="65"/>
        <v>41</v>
      </c>
      <c r="HQ20" s="235">
        <f t="shared" si="65"/>
        <v>41</v>
      </c>
      <c r="HR20" s="235">
        <f t="shared" si="65"/>
        <v>57.5</v>
      </c>
      <c r="HS20" s="235">
        <f t="shared" si="65"/>
        <v>40</v>
      </c>
      <c r="HT20" s="235">
        <f t="shared" si="65"/>
        <v>40.5</v>
      </c>
      <c r="HU20" s="235">
        <f t="shared" si="65"/>
        <v>40</v>
      </c>
      <c r="HV20" s="235">
        <f t="shared" ref="HV20:IG20" si="66">SUM(HV21:HV24)</f>
        <v>40</v>
      </c>
      <c r="HW20" s="235">
        <f t="shared" si="66"/>
        <v>40</v>
      </c>
      <c r="HX20" s="235">
        <f t="shared" si="66"/>
        <v>48.5</v>
      </c>
      <c r="HY20" s="235">
        <f t="shared" si="66"/>
        <v>44</v>
      </c>
      <c r="HZ20" s="235">
        <f t="shared" si="66"/>
        <v>44</v>
      </c>
      <c r="IA20" s="235">
        <f t="shared" si="66"/>
        <v>0</v>
      </c>
      <c r="IB20" s="235">
        <f t="shared" si="66"/>
        <v>0</v>
      </c>
      <c r="IC20" s="235">
        <f t="shared" si="66"/>
        <v>0</v>
      </c>
      <c r="ID20" s="235">
        <f t="shared" si="66"/>
        <v>0</v>
      </c>
      <c r="IE20" s="235">
        <f t="shared" si="66"/>
        <v>0</v>
      </c>
      <c r="IF20" s="235">
        <f t="shared" si="66"/>
        <v>0</v>
      </c>
      <c r="IG20" s="235">
        <f t="shared" si="66"/>
        <v>0</v>
      </c>
    </row>
    <row r="21" spans="1:241" s="379" customFormat="1" x14ac:dyDescent="0.3">
      <c r="A21" s="377" t="s">
        <v>109</v>
      </c>
      <c r="B21" s="378"/>
      <c r="C21" s="378"/>
      <c r="D21" s="378">
        <f t="shared" si="50"/>
        <v>1771</v>
      </c>
      <c r="E21" s="378"/>
      <c r="F21" s="378"/>
      <c r="G21" s="378">
        <v>28</v>
      </c>
      <c r="H21" s="378">
        <v>32</v>
      </c>
      <c r="I21" s="378">
        <v>42</v>
      </c>
      <c r="J21" s="378">
        <v>40</v>
      </c>
      <c r="K21" s="378">
        <v>41</v>
      </c>
      <c r="L21" s="378">
        <v>40</v>
      </c>
      <c r="M21" s="378">
        <v>40.25</v>
      </c>
      <c r="N21" s="378">
        <v>17</v>
      </c>
      <c r="O21" s="378">
        <v>42.5</v>
      </c>
      <c r="P21" s="378">
        <v>42</v>
      </c>
      <c r="Q21" s="378">
        <v>40</v>
      </c>
      <c r="R21" s="378">
        <v>40</v>
      </c>
      <c r="S21" s="378">
        <v>40</v>
      </c>
      <c r="T21" s="378">
        <v>32</v>
      </c>
      <c r="U21" s="378">
        <v>40</v>
      </c>
      <c r="V21" s="378">
        <v>42</v>
      </c>
      <c r="W21" s="378">
        <v>41</v>
      </c>
      <c r="X21" s="378">
        <v>32</v>
      </c>
      <c r="Y21" s="378">
        <v>40</v>
      </c>
      <c r="Z21" s="378">
        <v>40</v>
      </c>
      <c r="AA21" s="378">
        <v>40</v>
      </c>
      <c r="AB21" s="378">
        <v>32</v>
      </c>
      <c r="AC21" s="378">
        <v>40</v>
      </c>
      <c r="AD21" s="378">
        <v>41</v>
      </c>
      <c r="AE21" s="378">
        <v>40.5</v>
      </c>
      <c r="AF21" s="378">
        <v>40.5</v>
      </c>
      <c r="AG21" s="378">
        <v>24</v>
      </c>
      <c r="AH21" s="378">
        <v>40</v>
      </c>
      <c r="AI21" s="378">
        <v>34</v>
      </c>
      <c r="AJ21" s="378">
        <v>41</v>
      </c>
      <c r="AK21" s="378">
        <v>40.75</v>
      </c>
      <c r="AL21" s="378">
        <v>21</v>
      </c>
      <c r="AM21" s="378">
        <v>34</v>
      </c>
      <c r="AN21" s="378">
        <v>42.25</v>
      </c>
      <c r="AO21" s="378">
        <v>42.5</v>
      </c>
      <c r="AP21" s="378">
        <v>33.5</v>
      </c>
      <c r="AQ21" s="378">
        <v>43</v>
      </c>
      <c r="AR21" s="378">
        <v>41</v>
      </c>
      <c r="AS21" s="378">
        <v>42</v>
      </c>
      <c r="AT21" s="378">
        <v>40.25</v>
      </c>
      <c r="AU21" s="378">
        <v>32</v>
      </c>
      <c r="AV21" s="378">
        <v>32</v>
      </c>
      <c r="AW21" s="378">
        <v>45</v>
      </c>
      <c r="AX21" s="378">
        <v>45</v>
      </c>
      <c r="AY21" s="378">
        <v>38</v>
      </c>
      <c r="AZ21" s="378">
        <v>45.25</v>
      </c>
      <c r="BA21" s="378">
        <v>46</v>
      </c>
      <c r="BB21" s="378">
        <v>8</v>
      </c>
      <c r="BC21" s="378">
        <v>42</v>
      </c>
      <c r="BD21" s="378">
        <v>0</v>
      </c>
      <c r="BE21" s="378">
        <v>43</v>
      </c>
      <c r="BF21" s="378">
        <v>26.5</v>
      </c>
      <c r="BG21" s="378"/>
      <c r="BH21" s="378"/>
      <c r="BI21" s="378">
        <v>42.75</v>
      </c>
      <c r="BJ21" s="378">
        <v>42.25</v>
      </c>
      <c r="BK21" s="378">
        <v>42</v>
      </c>
      <c r="BL21" s="378">
        <v>46</v>
      </c>
      <c r="BM21" s="378">
        <v>44.5</v>
      </c>
      <c r="BN21" s="378">
        <v>47.5</v>
      </c>
      <c r="BO21" s="378">
        <v>46.5</v>
      </c>
      <c r="BP21" s="378">
        <v>47.5</v>
      </c>
      <c r="BQ21" s="378">
        <v>47.5</v>
      </c>
      <c r="BR21" s="378">
        <v>50</v>
      </c>
      <c r="BS21" s="378">
        <v>41.5</v>
      </c>
      <c r="BT21" s="378">
        <v>40</v>
      </c>
      <c r="BU21" s="378">
        <v>24</v>
      </c>
      <c r="BV21" s="378"/>
      <c r="BW21" s="378">
        <v>40</v>
      </c>
      <c r="BX21" s="378">
        <v>40</v>
      </c>
      <c r="BY21" s="378">
        <v>40</v>
      </c>
      <c r="BZ21" s="378">
        <v>43</v>
      </c>
      <c r="CA21" s="378">
        <v>36</v>
      </c>
      <c r="CB21" s="378">
        <v>20</v>
      </c>
      <c r="CC21" s="378">
        <v>35</v>
      </c>
      <c r="CD21" s="378">
        <v>24</v>
      </c>
      <c r="CE21" s="378">
        <v>12</v>
      </c>
      <c r="CF21" s="378">
        <v>28</v>
      </c>
      <c r="CG21" s="378">
        <v>32</v>
      </c>
      <c r="CH21" s="378">
        <v>40</v>
      </c>
      <c r="CI21" s="378">
        <v>40</v>
      </c>
      <c r="CJ21" s="378">
        <v>34</v>
      </c>
      <c r="CK21" s="378">
        <v>16</v>
      </c>
      <c r="CL21" s="378">
        <v>40</v>
      </c>
      <c r="CM21" s="378">
        <v>32</v>
      </c>
      <c r="CN21" s="378">
        <v>40</v>
      </c>
      <c r="CO21" s="378">
        <v>40</v>
      </c>
      <c r="CP21" s="378">
        <v>40</v>
      </c>
      <c r="CQ21" s="378">
        <v>40</v>
      </c>
      <c r="CR21" s="378">
        <v>40</v>
      </c>
      <c r="CS21" s="378">
        <v>40</v>
      </c>
      <c r="CT21" s="378">
        <v>40</v>
      </c>
      <c r="CU21" s="378"/>
      <c r="CV21" s="378">
        <v>32</v>
      </c>
      <c r="CW21" s="378">
        <v>40</v>
      </c>
      <c r="CX21" s="378">
        <v>40.25</v>
      </c>
      <c r="CY21" s="378">
        <v>32</v>
      </c>
      <c r="CZ21" s="378">
        <v>40</v>
      </c>
      <c r="DA21" s="378">
        <v>40</v>
      </c>
      <c r="DB21" s="378">
        <v>24</v>
      </c>
      <c r="DC21" s="378">
        <v>32</v>
      </c>
      <c r="DD21" s="378">
        <v>0</v>
      </c>
      <c r="DE21" s="378">
        <v>40</v>
      </c>
      <c r="DF21" s="378">
        <v>16</v>
      </c>
      <c r="DG21" s="378">
        <v>28</v>
      </c>
      <c r="DH21" s="378">
        <v>36</v>
      </c>
      <c r="DI21" s="378">
        <v>40</v>
      </c>
      <c r="DJ21" s="378">
        <v>40</v>
      </c>
      <c r="DK21" s="378">
        <v>41.5</v>
      </c>
      <c r="DL21" s="378">
        <v>41</v>
      </c>
      <c r="DM21" s="378">
        <v>40</v>
      </c>
      <c r="DN21" s="378">
        <v>40</v>
      </c>
      <c r="DO21" s="378">
        <v>41</v>
      </c>
      <c r="DP21" s="378">
        <v>43</v>
      </c>
      <c r="DQ21" s="378">
        <v>41</v>
      </c>
      <c r="DR21" s="378">
        <v>41.5</v>
      </c>
      <c r="DS21" s="378">
        <v>41</v>
      </c>
      <c r="DT21" s="378">
        <v>40</v>
      </c>
      <c r="DU21" s="378">
        <v>41</v>
      </c>
      <c r="DV21" s="378">
        <v>40</v>
      </c>
      <c r="DW21" s="378">
        <v>41</v>
      </c>
      <c r="DX21" s="378">
        <v>40</v>
      </c>
      <c r="DY21" s="378">
        <v>40</v>
      </c>
      <c r="DZ21" s="378">
        <v>36</v>
      </c>
      <c r="EA21" s="378">
        <v>30</v>
      </c>
      <c r="EB21" s="378">
        <v>24</v>
      </c>
      <c r="EC21" s="378">
        <v>40</v>
      </c>
      <c r="ED21" s="378">
        <v>33</v>
      </c>
      <c r="EE21" s="378">
        <v>35</v>
      </c>
      <c r="EF21" s="378">
        <v>41</v>
      </c>
      <c r="EG21" s="378">
        <v>41</v>
      </c>
      <c r="EH21" s="378">
        <v>16</v>
      </c>
      <c r="EI21" s="378">
        <v>40</v>
      </c>
      <c r="EJ21" s="378">
        <v>40</v>
      </c>
      <c r="EK21" s="378">
        <v>40</v>
      </c>
      <c r="EL21" s="378">
        <v>41</v>
      </c>
      <c r="EM21" s="378">
        <v>40</v>
      </c>
      <c r="EN21" s="378"/>
      <c r="EO21" s="378">
        <v>40</v>
      </c>
      <c r="EP21" s="378">
        <v>40</v>
      </c>
      <c r="EQ21" s="378"/>
      <c r="ER21" s="378">
        <v>40</v>
      </c>
      <c r="ES21" s="378"/>
      <c r="ET21" s="378"/>
      <c r="EU21" s="378">
        <v>40.5</v>
      </c>
      <c r="EV21" s="378"/>
      <c r="EW21" s="378">
        <v>54.5</v>
      </c>
      <c r="EX21" s="378">
        <v>39</v>
      </c>
      <c r="EY21" s="378">
        <v>41.5</v>
      </c>
      <c r="EZ21" s="378">
        <v>32</v>
      </c>
      <c r="FA21" s="378">
        <v>30</v>
      </c>
      <c r="FB21" s="378">
        <v>16</v>
      </c>
      <c r="FC21" s="378">
        <v>40.5</v>
      </c>
      <c r="FD21" s="378">
        <v>40</v>
      </c>
      <c r="FE21" s="378">
        <v>40</v>
      </c>
      <c r="FF21" s="378">
        <v>24</v>
      </c>
      <c r="FG21" s="378">
        <v>0</v>
      </c>
      <c r="FH21" s="378">
        <v>40</v>
      </c>
      <c r="FI21" s="378">
        <v>41</v>
      </c>
      <c r="FJ21" s="378">
        <v>40</v>
      </c>
      <c r="FK21" s="378">
        <v>42.5</v>
      </c>
      <c r="FL21" s="378">
        <v>41.75</v>
      </c>
      <c r="FM21" s="378">
        <v>40</v>
      </c>
      <c r="FN21" s="378">
        <v>43.5</v>
      </c>
      <c r="FO21" s="378">
        <v>41</v>
      </c>
      <c r="FP21" s="378">
        <v>42.5</v>
      </c>
      <c r="FQ21" s="378">
        <v>44</v>
      </c>
      <c r="FR21" s="378">
        <v>12.5</v>
      </c>
      <c r="FS21" s="378">
        <v>30.5</v>
      </c>
      <c r="FT21" s="378">
        <v>43.5</v>
      </c>
      <c r="FU21" s="378">
        <v>42.5</v>
      </c>
      <c r="FV21" s="378">
        <v>32</v>
      </c>
      <c r="FW21" s="378">
        <v>32.75</v>
      </c>
      <c r="FX21" s="378">
        <v>40</v>
      </c>
      <c r="FY21" s="378">
        <v>40</v>
      </c>
      <c r="FZ21" s="378">
        <v>40</v>
      </c>
      <c r="GA21" s="378">
        <v>40.75</v>
      </c>
      <c r="GB21" s="378">
        <v>40.5</v>
      </c>
      <c r="GC21" s="378">
        <v>33.5</v>
      </c>
      <c r="GD21" s="378">
        <v>40</v>
      </c>
      <c r="GE21" s="378">
        <v>40.5</v>
      </c>
      <c r="GF21" s="378">
        <v>32</v>
      </c>
      <c r="GG21" s="378">
        <v>32</v>
      </c>
      <c r="GH21" s="378">
        <v>32</v>
      </c>
      <c r="GI21" s="378">
        <v>41</v>
      </c>
      <c r="GJ21" s="378"/>
      <c r="GK21" s="378">
        <v>40</v>
      </c>
      <c r="GL21" s="378">
        <v>40.5</v>
      </c>
      <c r="GM21" s="378">
        <v>40</v>
      </c>
      <c r="GN21" s="378">
        <v>40</v>
      </c>
      <c r="GO21" s="378"/>
      <c r="GP21" s="378">
        <v>42.25</v>
      </c>
      <c r="GQ21" s="378">
        <v>32</v>
      </c>
      <c r="GR21" s="378">
        <v>41.25</v>
      </c>
      <c r="GS21" s="378">
        <v>40.25</v>
      </c>
      <c r="GT21" s="378">
        <v>36</v>
      </c>
      <c r="GU21" s="378"/>
      <c r="GV21" s="378">
        <v>0</v>
      </c>
      <c r="GW21" s="378">
        <v>40</v>
      </c>
      <c r="GX21" s="378">
        <v>40.25</v>
      </c>
      <c r="GY21" s="378">
        <v>41.5</v>
      </c>
      <c r="GZ21" s="378">
        <v>36</v>
      </c>
      <c r="HA21" s="378">
        <v>36</v>
      </c>
      <c r="HB21" s="378">
        <v>24</v>
      </c>
      <c r="HC21" s="378">
        <v>40</v>
      </c>
      <c r="HD21" s="378"/>
      <c r="HE21" s="378"/>
      <c r="HF21" s="378">
        <v>32</v>
      </c>
      <c r="HG21" s="378"/>
      <c r="HH21" s="378">
        <v>42.25</v>
      </c>
      <c r="HI21" s="378">
        <v>0</v>
      </c>
      <c r="HJ21" s="378">
        <v>42</v>
      </c>
      <c r="HK21" s="378">
        <v>42.25</v>
      </c>
      <c r="HL21" s="378">
        <v>41</v>
      </c>
      <c r="HM21" s="378">
        <v>41</v>
      </c>
      <c r="HN21" s="378">
        <v>36</v>
      </c>
      <c r="HO21" s="378">
        <v>40.5</v>
      </c>
      <c r="HP21" s="378">
        <v>41</v>
      </c>
      <c r="HQ21" s="378">
        <v>41</v>
      </c>
      <c r="HR21" s="378">
        <v>57.5</v>
      </c>
      <c r="HS21" s="378">
        <v>40</v>
      </c>
      <c r="HT21" s="378">
        <v>40.5</v>
      </c>
      <c r="HU21" s="378">
        <v>40</v>
      </c>
      <c r="HV21" s="378">
        <v>40</v>
      </c>
      <c r="HW21" s="378">
        <v>40</v>
      </c>
      <c r="HX21" s="378">
        <v>48.5</v>
      </c>
      <c r="HY21" s="378">
        <v>44</v>
      </c>
      <c r="HZ21" s="378">
        <v>44</v>
      </c>
      <c r="IA21" s="378">
        <v>0</v>
      </c>
      <c r="IB21" s="378">
        <v>0</v>
      </c>
      <c r="IC21" s="378">
        <v>0</v>
      </c>
      <c r="ID21" s="378">
        <v>0</v>
      </c>
      <c r="IE21" s="378">
        <v>0</v>
      </c>
      <c r="IF21" s="378">
        <v>0</v>
      </c>
      <c r="IG21" s="378">
        <v>0</v>
      </c>
    </row>
    <row r="22" spans="1:241" s="379" customFormat="1" x14ac:dyDescent="0.3">
      <c r="A22" s="377" t="s">
        <v>110</v>
      </c>
      <c r="B22" s="378"/>
      <c r="C22" s="378"/>
      <c r="D22" s="378">
        <f t="shared" si="50"/>
        <v>48</v>
      </c>
      <c r="E22" s="378"/>
      <c r="F22" s="378"/>
      <c r="G22" s="378">
        <v>12</v>
      </c>
      <c r="H22" s="378">
        <v>0</v>
      </c>
      <c r="I22" s="378">
        <v>0</v>
      </c>
      <c r="J22" s="378">
        <v>0</v>
      </c>
      <c r="K22" s="378">
        <v>0</v>
      </c>
      <c r="L22" s="378">
        <v>0</v>
      </c>
      <c r="M22" s="378">
        <v>0</v>
      </c>
      <c r="N22" s="378">
        <v>0</v>
      </c>
      <c r="O22" s="378">
        <v>0</v>
      </c>
      <c r="P22" s="378">
        <v>0</v>
      </c>
      <c r="Q22" s="378">
        <v>0</v>
      </c>
      <c r="R22" s="378">
        <v>0</v>
      </c>
      <c r="S22" s="378">
        <v>0</v>
      </c>
      <c r="T22" s="378">
        <v>0</v>
      </c>
      <c r="U22" s="378">
        <v>0</v>
      </c>
      <c r="V22" s="378">
        <v>0</v>
      </c>
      <c r="W22" s="378">
        <v>0</v>
      </c>
      <c r="X22" s="378">
        <v>0</v>
      </c>
      <c r="Y22" s="378">
        <v>0</v>
      </c>
      <c r="Z22" s="378">
        <v>0</v>
      </c>
      <c r="AA22" s="378">
        <v>0</v>
      </c>
      <c r="AB22" s="378">
        <v>8</v>
      </c>
      <c r="AC22" s="378">
        <v>0</v>
      </c>
      <c r="AD22" s="378">
        <v>0</v>
      </c>
      <c r="AE22" s="378">
        <v>0</v>
      </c>
      <c r="AF22" s="378">
        <v>0</v>
      </c>
      <c r="AG22" s="378">
        <v>8</v>
      </c>
      <c r="AH22" s="378">
        <v>0</v>
      </c>
      <c r="AI22" s="378">
        <v>0</v>
      </c>
      <c r="AJ22" s="378">
        <v>0</v>
      </c>
      <c r="AK22" s="378">
        <v>0</v>
      </c>
      <c r="AL22" s="378">
        <v>0</v>
      </c>
      <c r="AM22" s="378">
        <v>0</v>
      </c>
      <c r="AN22" s="378">
        <v>0</v>
      </c>
      <c r="AO22" s="378">
        <v>0</v>
      </c>
      <c r="AP22" s="378">
        <v>8</v>
      </c>
      <c r="AQ22" s="378">
        <v>0</v>
      </c>
      <c r="AR22" s="378">
        <v>0</v>
      </c>
      <c r="AS22" s="378">
        <v>0</v>
      </c>
      <c r="AT22" s="378">
        <v>0</v>
      </c>
      <c r="AU22" s="378">
        <v>0</v>
      </c>
      <c r="AV22" s="378">
        <v>0</v>
      </c>
      <c r="AW22" s="378">
        <v>0</v>
      </c>
      <c r="AX22" s="378">
        <v>0</v>
      </c>
      <c r="AY22" s="378">
        <v>0</v>
      </c>
      <c r="AZ22" s="378">
        <v>0</v>
      </c>
      <c r="BA22" s="378">
        <v>0</v>
      </c>
      <c r="BB22" s="378">
        <v>8</v>
      </c>
      <c r="BC22" s="378">
        <v>0</v>
      </c>
      <c r="BD22" s="378">
        <v>0</v>
      </c>
      <c r="BE22" s="378">
        <v>0</v>
      </c>
      <c r="BF22" s="378">
        <v>16</v>
      </c>
      <c r="BG22" s="378"/>
      <c r="BH22" s="378"/>
      <c r="BI22" s="378">
        <v>0</v>
      </c>
      <c r="BJ22" s="378">
        <v>0</v>
      </c>
      <c r="BK22" s="378">
        <v>0</v>
      </c>
      <c r="BL22" s="378">
        <v>0</v>
      </c>
      <c r="BM22" s="378">
        <v>0</v>
      </c>
      <c r="BN22" s="378">
        <v>0</v>
      </c>
      <c r="BO22" s="378">
        <v>0</v>
      </c>
      <c r="BP22" s="378">
        <v>0</v>
      </c>
      <c r="BQ22" s="378">
        <v>0</v>
      </c>
      <c r="BR22" s="378">
        <v>0</v>
      </c>
      <c r="BS22" s="378">
        <v>0</v>
      </c>
      <c r="BT22" s="378">
        <v>0</v>
      </c>
      <c r="BU22" s="378">
        <v>0</v>
      </c>
      <c r="BV22" s="378"/>
      <c r="BW22" s="378">
        <v>0</v>
      </c>
      <c r="BX22" s="378">
        <v>0</v>
      </c>
      <c r="BY22" s="378">
        <v>0</v>
      </c>
      <c r="BZ22" s="378">
        <v>0</v>
      </c>
      <c r="CA22" s="378">
        <v>4</v>
      </c>
      <c r="CB22" s="378">
        <v>8</v>
      </c>
      <c r="CC22" s="378">
        <v>0</v>
      </c>
      <c r="CD22" s="378">
        <v>0</v>
      </c>
      <c r="CE22" s="378">
        <v>0</v>
      </c>
      <c r="CF22" s="378">
        <v>0</v>
      </c>
      <c r="CG22" s="378">
        <v>8</v>
      </c>
      <c r="CH22" s="378">
        <v>0</v>
      </c>
      <c r="CI22" s="378">
        <v>0</v>
      </c>
      <c r="CJ22" s="378">
        <v>0</v>
      </c>
      <c r="CK22" s="378">
        <v>0</v>
      </c>
      <c r="CL22" s="378">
        <v>0</v>
      </c>
      <c r="CM22" s="378">
        <v>0</v>
      </c>
      <c r="CN22" s="378">
        <v>0</v>
      </c>
      <c r="CO22" s="378">
        <v>0</v>
      </c>
      <c r="CP22" s="378">
        <v>0</v>
      </c>
      <c r="CQ22" s="378">
        <v>0</v>
      </c>
      <c r="CR22" s="378">
        <v>0</v>
      </c>
      <c r="CS22" s="378">
        <v>0</v>
      </c>
      <c r="CT22" s="378">
        <v>0</v>
      </c>
      <c r="CU22" s="378"/>
      <c r="CV22" s="378">
        <v>0</v>
      </c>
      <c r="CW22" s="378">
        <v>0</v>
      </c>
      <c r="CX22" s="378">
        <v>0</v>
      </c>
      <c r="CY22" s="378">
        <v>0</v>
      </c>
      <c r="CZ22" s="378">
        <v>0</v>
      </c>
      <c r="DA22" s="378">
        <v>0</v>
      </c>
      <c r="DB22" s="378">
        <v>8</v>
      </c>
      <c r="DC22" s="378">
        <v>0</v>
      </c>
      <c r="DD22" s="378">
        <v>0</v>
      </c>
      <c r="DE22" s="378">
        <v>0</v>
      </c>
      <c r="DF22" s="378">
        <v>16</v>
      </c>
      <c r="DG22" s="378">
        <v>8</v>
      </c>
      <c r="DH22" s="378">
        <v>0</v>
      </c>
      <c r="DI22" s="378">
        <v>0</v>
      </c>
      <c r="DJ22" s="378">
        <v>0</v>
      </c>
      <c r="DK22" s="378">
        <v>0</v>
      </c>
      <c r="DL22" s="378">
        <v>0</v>
      </c>
      <c r="DM22" s="378">
        <v>0</v>
      </c>
      <c r="DN22" s="378">
        <v>0</v>
      </c>
      <c r="DO22" s="378">
        <v>0</v>
      </c>
      <c r="DP22" s="378">
        <v>0</v>
      </c>
      <c r="DQ22" s="378">
        <v>0</v>
      </c>
      <c r="DR22" s="378">
        <v>0</v>
      </c>
      <c r="DS22" s="378">
        <v>0</v>
      </c>
      <c r="DT22" s="378">
        <v>0</v>
      </c>
      <c r="DU22" s="378">
        <v>0</v>
      </c>
      <c r="DV22" s="378">
        <v>0</v>
      </c>
      <c r="DW22" s="378">
        <v>0</v>
      </c>
      <c r="DX22" s="378">
        <v>0</v>
      </c>
      <c r="DY22" s="378">
        <v>0</v>
      </c>
      <c r="DZ22" s="378">
        <v>0</v>
      </c>
      <c r="EA22" s="378">
        <v>0</v>
      </c>
      <c r="EB22" s="378">
        <v>8</v>
      </c>
      <c r="EC22" s="378">
        <v>0</v>
      </c>
      <c r="ED22" s="378">
        <v>0</v>
      </c>
      <c r="EE22" s="378">
        <v>0</v>
      </c>
      <c r="EF22" s="378">
        <v>0</v>
      </c>
      <c r="EG22" s="378">
        <v>8</v>
      </c>
      <c r="EH22" s="378">
        <v>0</v>
      </c>
      <c r="EI22" s="378">
        <v>0</v>
      </c>
      <c r="EJ22" s="378">
        <v>0</v>
      </c>
      <c r="EK22" s="378">
        <v>0</v>
      </c>
      <c r="EL22" s="378">
        <v>0</v>
      </c>
      <c r="EM22" s="378">
        <v>0</v>
      </c>
      <c r="EN22" s="378"/>
      <c r="EO22" s="378">
        <v>0</v>
      </c>
      <c r="EP22" s="378">
        <v>0</v>
      </c>
      <c r="EQ22" s="378"/>
      <c r="ER22" s="378">
        <v>0</v>
      </c>
      <c r="ES22" s="378"/>
      <c r="ET22" s="378"/>
      <c r="EU22" s="378">
        <v>0</v>
      </c>
      <c r="EV22" s="378"/>
      <c r="EW22" s="378">
        <v>0</v>
      </c>
      <c r="EX22" s="378">
        <v>0</v>
      </c>
      <c r="EY22" s="378">
        <v>0</v>
      </c>
      <c r="EZ22" s="378">
        <v>0</v>
      </c>
      <c r="FA22" s="378">
        <v>0</v>
      </c>
      <c r="FB22" s="378">
        <v>8</v>
      </c>
      <c r="FC22" s="378">
        <v>0</v>
      </c>
      <c r="FD22" s="378">
        <v>0</v>
      </c>
      <c r="FE22" s="378">
        <v>0</v>
      </c>
      <c r="FF22" s="378">
        <v>16</v>
      </c>
      <c r="FG22" s="378">
        <v>12</v>
      </c>
      <c r="FH22" s="378">
        <v>0</v>
      </c>
      <c r="FI22" s="378">
        <v>0</v>
      </c>
      <c r="FJ22" s="378">
        <v>0</v>
      </c>
      <c r="FK22" s="378">
        <v>0</v>
      </c>
      <c r="FL22" s="378">
        <v>0</v>
      </c>
      <c r="FM22" s="378">
        <v>0</v>
      </c>
      <c r="FN22" s="378">
        <v>0</v>
      </c>
      <c r="FO22" s="378">
        <v>0</v>
      </c>
      <c r="FP22" s="378">
        <v>0</v>
      </c>
      <c r="FQ22" s="378">
        <v>0</v>
      </c>
      <c r="FR22" s="378">
        <v>0</v>
      </c>
      <c r="FS22" s="378">
        <v>0</v>
      </c>
      <c r="FT22" s="378">
        <v>0</v>
      </c>
      <c r="FU22" s="378">
        <v>0</v>
      </c>
      <c r="FV22" s="378">
        <v>0</v>
      </c>
      <c r="FW22" s="378">
        <v>0</v>
      </c>
      <c r="FX22" s="378">
        <v>0</v>
      </c>
      <c r="FY22" s="378">
        <v>0</v>
      </c>
      <c r="FZ22" s="378">
        <v>0</v>
      </c>
      <c r="GA22" s="378">
        <v>0</v>
      </c>
      <c r="GB22" s="378">
        <v>0</v>
      </c>
      <c r="GC22" s="378">
        <v>8</v>
      </c>
      <c r="GD22" s="378">
        <v>0</v>
      </c>
      <c r="GE22" s="378">
        <v>0</v>
      </c>
      <c r="GF22" s="378">
        <v>0</v>
      </c>
      <c r="GG22" s="378">
        <v>0</v>
      </c>
      <c r="GH22" s="378">
        <v>8</v>
      </c>
      <c r="GI22" s="378">
        <v>0</v>
      </c>
      <c r="GJ22" s="378"/>
      <c r="GK22" s="378">
        <v>0</v>
      </c>
      <c r="GL22" s="378">
        <v>0</v>
      </c>
      <c r="GM22" s="378">
        <v>0</v>
      </c>
      <c r="GN22" s="378">
        <v>0</v>
      </c>
      <c r="GO22" s="378"/>
      <c r="GP22" s="378">
        <v>0</v>
      </c>
      <c r="GQ22" s="378">
        <v>8</v>
      </c>
      <c r="GR22" s="378">
        <v>0</v>
      </c>
      <c r="GS22" s="378">
        <v>0</v>
      </c>
      <c r="GT22" s="378">
        <v>0</v>
      </c>
      <c r="GU22" s="378"/>
      <c r="GV22" s="378">
        <v>0</v>
      </c>
      <c r="GW22" s="378">
        <v>0</v>
      </c>
      <c r="GX22" s="378">
        <v>0</v>
      </c>
      <c r="GY22" s="378">
        <v>0</v>
      </c>
      <c r="GZ22" s="378">
        <v>0</v>
      </c>
      <c r="HA22" s="378">
        <v>0</v>
      </c>
      <c r="HB22" s="378">
        <v>8</v>
      </c>
      <c r="HC22" s="378">
        <v>0</v>
      </c>
      <c r="HD22" s="378"/>
      <c r="HE22" s="378"/>
      <c r="HF22" s="378">
        <v>8</v>
      </c>
      <c r="HG22" s="378"/>
      <c r="HH22" s="378">
        <v>0</v>
      </c>
      <c r="HI22" s="378">
        <v>0</v>
      </c>
      <c r="HJ22" s="378">
        <v>0</v>
      </c>
      <c r="HK22" s="378">
        <v>0</v>
      </c>
      <c r="HL22" s="378">
        <v>0</v>
      </c>
      <c r="HM22" s="378">
        <v>0</v>
      </c>
      <c r="HN22" s="378">
        <v>0</v>
      </c>
      <c r="HO22" s="378">
        <v>0</v>
      </c>
      <c r="HP22" s="378">
        <v>0</v>
      </c>
      <c r="HQ22" s="378">
        <v>0</v>
      </c>
      <c r="HR22" s="378">
        <v>0</v>
      </c>
      <c r="HS22" s="378">
        <v>0</v>
      </c>
      <c r="HT22" s="378">
        <v>0</v>
      </c>
      <c r="HU22" s="378">
        <v>0</v>
      </c>
      <c r="HV22" s="378">
        <v>0</v>
      </c>
      <c r="HW22" s="378">
        <v>0</v>
      </c>
      <c r="HX22" s="378">
        <v>0</v>
      </c>
      <c r="HY22" s="378">
        <v>0</v>
      </c>
      <c r="HZ22" s="378">
        <v>0</v>
      </c>
      <c r="IA22" s="378">
        <v>0</v>
      </c>
      <c r="IB22" s="378">
        <v>0</v>
      </c>
      <c r="IC22" s="378">
        <v>0</v>
      </c>
      <c r="ID22" s="378">
        <v>0</v>
      </c>
      <c r="IE22" s="378">
        <v>0</v>
      </c>
      <c r="IF22" s="378">
        <v>0</v>
      </c>
      <c r="IG22" s="378">
        <v>0</v>
      </c>
    </row>
    <row r="23" spans="1:241" s="379" customFormat="1" x14ac:dyDescent="0.3">
      <c r="A23" s="377" t="s">
        <v>111</v>
      </c>
      <c r="B23" s="378"/>
      <c r="C23" s="378"/>
      <c r="D23" s="378">
        <f t="shared" si="50"/>
        <v>101</v>
      </c>
      <c r="E23" s="378"/>
      <c r="F23" s="378"/>
      <c r="G23" s="378">
        <v>0</v>
      </c>
      <c r="H23" s="378">
        <v>8</v>
      </c>
      <c r="I23" s="378">
        <v>0</v>
      </c>
      <c r="J23" s="378">
        <v>0</v>
      </c>
      <c r="K23" s="378">
        <v>0</v>
      </c>
      <c r="L23" s="378">
        <v>0</v>
      </c>
      <c r="M23" s="378">
        <v>0</v>
      </c>
      <c r="N23" s="378">
        <v>23</v>
      </c>
      <c r="O23" s="378">
        <v>0</v>
      </c>
      <c r="P23" s="378">
        <v>0</v>
      </c>
      <c r="Q23" s="378">
        <v>0</v>
      </c>
      <c r="R23" s="378">
        <v>0</v>
      </c>
      <c r="S23" s="378">
        <v>0</v>
      </c>
      <c r="T23" s="378">
        <v>8</v>
      </c>
      <c r="U23" s="378">
        <v>0</v>
      </c>
      <c r="V23" s="378">
        <v>0</v>
      </c>
      <c r="W23" s="378">
        <v>0</v>
      </c>
      <c r="X23" s="378">
        <v>8</v>
      </c>
      <c r="Y23" s="378">
        <v>0</v>
      </c>
      <c r="Z23" s="378">
        <v>0</v>
      </c>
      <c r="AA23" s="378">
        <v>0</v>
      </c>
      <c r="AB23" s="378">
        <v>0</v>
      </c>
      <c r="AC23" s="378">
        <v>0</v>
      </c>
      <c r="AD23" s="378">
        <v>0</v>
      </c>
      <c r="AE23" s="378">
        <v>0</v>
      </c>
      <c r="AF23" s="378">
        <v>0</v>
      </c>
      <c r="AG23" s="378">
        <v>8</v>
      </c>
      <c r="AH23" s="378">
        <v>0</v>
      </c>
      <c r="AI23" s="378">
        <v>6</v>
      </c>
      <c r="AJ23" s="378">
        <v>0</v>
      </c>
      <c r="AK23" s="378">
        <v>0</v>
      </c>
      <c r="AL23" s="378">
        <v>19</v>
      </c>
      <c r="AM23" s="378">
        <v>6</v>
      </c>
      <c r="AN23" s="378">
        <v>0</v>
      </c>
      <c r="AO23" s="378">
        <v>0</v>
      </c>
      <c r="AP23" s="378">
        <v>0</v>
      </c>
      <c r="AQ23" s="378">
        <v>0</v>
      </c>
      <c r="AR23" s="378">
        <v>0</v>
      </c>
      <c r="AS23" s="378">
        <v>0</v>
      </c>
      <c r="AT23" s="378">
        <v>0</v>
      </c>
      <c r="AU23" s="378">
        <v>8</v>
      </c>
      <c r="AV23" s="378">
        <v>8</v>
      </c>
      <c r="AW23" s="378">
        <v>0</v>
      </c>
      <c r="AX23" s="378">
        <v>0</v>
      </c>
      <c r="AY23" s="378">
        <v>2</v>
      </c>
      <c r="AZ23" s="378">
        <v>0</v>
      </c>
      <c r="BA23" s="378">
        <v>0</v>
      </c>
      <c r="BB23" s="378">
        <v>24</v>
      </c>
      <c r="BC23" s="378">
        <v>0</v>
      </c>
      <c r="BD23" s="378">
        <v>40</v>
      </c>
      <c r="BE23" s="378">
        <v>0</v>
      </c>
      <c r="BF23" s="378">
        <v>0</v>
      </c>
      <c r="BG23" s="382"/>
      <c r="BH23" s="382"/>
      <c r="BI23" s="382">
        <v>0</v>
      </c>
      <c r="BJ23" s="382">
        <v>0</v>
      </c>
      <c r="BK23" s="382">
        <v>0</v>
      </c>
      <c r="BL23" s="382">
        <v>0</v>
      </c>
      <c r="BM23" s="382">
        <v>0</v>
      </c>
      <c r="BN23" s="382">
        <v>0</v>
      </c>
      <c r="BO23" s="382">
        <v>0</v>
      </c>
      <c r="BP23" s="382">
        <v>0</v>
      </c>
      <c r="BQ23" s="382">
        <v>0</v>
      </c>
      <c r="BR23" s="382">
        <v>0</v>
      </c>
      <c r="BS23" s="382">
        <v>0</v>
      </c>
      <c r="BT23" s="382">
        <v>0</v>
      </c>
      <c r="BU23" s="382">
        <v>16</v>
      </c>
      <c r="BV23" s="382"/>
      <c r="BW23" s="382">
        <v>0</v>
      </c>
      <c r="BX23" s="382">
        <v>0</v>
      </c>
      <c r="BY23" s="382">
        <v>0</v>
      </c>
      <c r="BZ23" s="382">
        <v>0</v>
      </c>
      <c r="CA23" s="382">
        <v>0</v>
      </c>
      <c r="CB23" s="382">
        <v>12</v>
      </c>
      <c r="CC23" s="382">
        <v>5</v>
      </c>
      <c r="CD23" s="378">
        <v>16</v>
      </c>
      <c r="CE23" s="378">
        <v>28</v>
      </c>
      <c r="CF23" s="378">
        <v>12</v>
      </c>
      <c r="CG23" s="378">
        <v>0</v>
      </c>
      <c r="CH23" s="378">
        <v>0</v>
      </c>
      <c r="CI23" s="378">
        <v>0</v>
      </c>
      <c r="CJ23" s="378">
        <v>6</v>
      </c>
      <c r="CK23" s="378">
        <v>24</v>
      </c>
      <c r="CL23" s="378">
        <v>0</v>
      </c>
      <c r="CM23" s="378">
        <v>8</v>
      </c>
      <c r="CN23" s="378">
        <v>0</v>
      </c>
      <c r="CO23" s="378">
        <v>0</v>
      </c>
      <c r="CP23" s="378">
        <v>0</v>
      </c>
      <c r="CQ23" s="378">
        <v>0</v>
      </c>
      <c r="CR23" s="378">
        <v>0</v>
      </c>
      <c r="CS23" s="378">
        <v>0</v>
      </c>
      <c r="CT23" s="378">
        <v>0</v>
      </c>
      <c r="CU23" s="378"/>
      <c r="CV23" s="378">
        <v>8</v>
      </c>
      <c r="CW23" s="378">
        <v>0</v>
      </c>
      <c r="CX23" s="378">
        <v>0</v>
      </c>
      <c r="CY23" s="378">
        <v>8</v>
      </c>
      <c r="CZ23" s="378">
        <v>0</v>
      </c>
      <c r="DA23" s="378">
        <v>0</v>
      </c>
      <c r="DB23" s="378">
        <v>8</v>
      </c>
      <c r="DC23" s="378">
        <v>8</v>
      </c>
      <c r="DD23" s="378">
        <v>40</v>
      </c>
      <c r="DE23" s="378">
        <v>0</v>
      </c>
      <c r="DF23" s="378">
        <v>8</v>
      </c>
      <c r="DG23" s="378">
        <v>4</v>
      </c>
      <c r="DH23" s="382">
        <v>4</v>
      </c>
      <c r="DI23" s="378">
        <v>0</v>
      </c>
      <c r="DJ23" s="378">
        <v>0</v>
      </c>
      <c r="DK23" s="378">
        <v>0</v>
      </c>
      <c r="DL23" s="378">
        <v>0</v>
      </c>
      <c r="DM23" s="378">
        <v>0</v>
      </c>
      <c r="DN23" s="378">
        <v>0</v>
      </c>
      <c r="DO23" s="378">
        <v>0</v>
      </c>
      <c r="DP23" s="378">
        <v>0</v>
      </c>
      <c r="DQ23" s="378">
        <v>0</v>
      </c>
      <c r="DR23" s="378">
        <v>0</v>
      </c>
      <c r="DS23" s="378">
        <v>0</v>
      </c>
      <c r="DT23" s="378">
        <v>0</v>
      </c>
      <c r="DU23" s="378">
        <v>0</v>
      </c>
      <c r="DV23" s="378">
        <v>0</v>
      </c>
      <c r="DW23" s="378">
        <v>0</v>
      </c>
      <c r="DX23" s="378">
        <v>0</v>
      </c>
      <c r="DY23" s="378">
        <v>0</v>
      </c>
      <c r="DZ23" s="378">
        <v>4</v>
      </c>
      <c r="EA23" s="378">
        <v>10</v>
      </c>
      <c r="EB23" s="378">
        <v>8</v>
      </c>
      <c r="EC23" s="378">
        <v>0</v>
      </c>
      <c r="ED23" s="378">
        <v>7</v>
      </c>
      <c r="EE23" s="378">
        <v>5</v>
      </c>
      <c r="EF23" s="378">
        <v>0</v>
      </c>
      <c r="EG23" s="378">
        <v>0</v>
      </c>
      <c r="EH23" s="378">
        <v>24</v>
      </c>
      <c r="EI23" s="378">
        <v>0</v>
      </c>
      <c r="EJ23" s="378">
        <v>0</v>
      </c>
      <c r="EK23" s="378">
        <v>0</v>
      </c>
      <c r="EL23" s="378">
        <v>0</v>
      </c>
      <c r="EM23" s="378">
        <v>0</v>
      </c>
      <c r="EN23" s="378"/>
      <c r="EO23" s="378">
        <v>0</v>
      </c>
      <c r="EP23" s="378">
        <v>0</v>
      </c>
      <c r="EQ23" s="378"/>
      <c r="ER23" s="378">
        <v>0</v>
      </c>
      <c r="ES23" s="378"/>
      <c r="ET23" s="378"/>
      <c r="EU23" s="378">
        <v>0</v>
      </c>
      <c r="EV23" s="378"/>
      <c r="EW23" s="378">
        <v>0</v>
      </c>
      <c r="EX23" s="378">
        <v>1</v>
      </c>
      <c r="EY23" s="378">
        <v>0</v>
      </c>
      <c r="EZ23" s="378">
        <v>8</v>
      </c>
      <c r="FA23" s="378">
        <v>10</v>
      </c>
      <c r="FB23" s="378">
        <v>16</v>
      </c>
      <c r="FC23" s="378">
        <v>0</v>
      </c>
      <c r="FD23" s="378">
        <v>0</v>
      </c>
      <c r="FE23" s="378">
        <v>0</v>
      </c>
      <c r="FF23" s="378">
        <v>0</v>
      </c>
      <c r="FG23" s="378">
        <v>28</v>
      </c>
      <c r="FH23" s="378">
        <v>0</v>
      </c>
      <c r="FI23" s="378">
        <v>0</v>
      </c>
      <c r="FJ23" s="378">
        <v>0</v>
      </c>
      <c r="FK23" s="378">
        <v>0</v>
      </c>
      <c r="FL23" s="378">
        <v>0</v>
      </c>
      <c r="FM23" s="378">
        <v>0</v>
      </c>
      <c r="FN23" s="378">
        <v>0</v>
      </c>
      <c r="FO23" s="378">
        <v>0</v>
      </c>
      <c r="FP23" s="378">
        <v>0</v>
      </c>
      <c r="FQ23" s="378">
        <v>0</v>
      </c>
      <c r="FR23" s="382">
        <v>27.5</v>
      </c>
      <c r="FS23" s="382">
        <v>9.5</v>
      </c>
      <c r="FT23" s="378">
        <v>0</v>
      </c>
      <c r="FU23" s="378">
        <v>0</v>
      </c>
      <c r="FV23" s="382">
        <v>8</v>
      </c>
      <c r="FW23" s="382">
        <v>7.25</v>
      </c>
      <c r="FX23" s="378">
        <v>0</v>
      </c>
      <c r="FY23" s="378">
        <v>0</v>
      </c>
      <c r="FZ23" s="378">
        <v>0</v>
      </c>
      <c r="GA23" s="378">
        <v>0</v>
      </c>
      <c r="GB23" s="378">
        <v>0</v>
      </c>
      <c r="GC23" s="378">
        <v>0</v>
      </c>
      <c r="GD23" s="378">
        <v>0</v>
      </c>
      <c r="GE23" s="378">
        <v>0</v>
      </c>
      <c r="GF23" s="382">
        <v>8</v>
      </c>
      <c r="GG23" s="382">
        <v>8</v>
      </c>
      <c r="GH23" s="378">
        <v>0</v>
      </c>
      <c r="GI23" s="378">
        <v>0</v>
      </c>
      <c r="GJ23" s="378"/>
      <c r="GK23" s="378">
        <v>0</v>
      </c>
      <c r="GL23" s="378">
        <v>0</v>
      </c>
      <c r="GM23" s="378">
        <v>0</v>
      </c>
      <c r="GN23" s="378">
        <v>0</v>
      </c>
      <c r="GO23" s="378"/>
      <c r="GP23" s="378">
        <v>0</v>
      </c>
      <c r="GQ23" s="378">
        <v>0</v>
      </c>
      <c r="GR23" s="378">
        <v>0</v>
      </c>
      <c r="GS23" s="378">
        <v>0</v>
      </c>
      <c r="GT23" s="378">
        <v>4</v>
      </c>
      <c r="GU23" s="378"/>
      <c r="GV23" s="378">
        <v>40</v>
      </c>
      <c r="GW23" s="378">
        <v>0</v>
      </c>
      <c r="GX23" s="378">
        <v>0</v>
      </c>
      <c r="GY23" s="378">
        <v>0</v>
      </c>
      <c r="GZ23" s="378">
        <v>4</v>
      </c>
      <c r="HA23" s="378">
        <v>4</v>
      </c>
      <c r="HB23" s="378">
        <v>8</v>
      </c>
      <c r="HC23" s="378">
        <v>0</v>
      </c>
      <c r="HD23" s="378"/>
      <c r="HE23" s="378"/>
      <c r="HF23" s="378">
        <v>0</v>
      </c>
      <c r="HG23" s="378"/>
      <c r="HH23" s="378">
        <v>0</v>
      </c>
      <c r="HI23" s="378">
        <v>0</v>
      </c>
      <c r="HJ23" s="378">
        <v>0</v>
      </c>
      <c r="HK23" s="378">
        <v>0</v>
      </c>
      <c r="HL23" s="378">
        <v>0</v>
      </c>
      <c r="HM23" s="378">
        <v>0</v>
      </c>
      <c r="HN23" s="382">
        <v>4</v>
      </c>
      <c r="HO23" s="378">
        <v>0</v>
      </c>
      <c r="HP23" s="378">
        <v>0</v>
      </c>
      <c r="HQ23" s="378">
        <v>0</v>
      </c>
      <c r="HR23" s="378">
        <v>0</v>
      </c>
      <c r="HS23" s="378">
        <v>0</v>
      </c>
      <c r="HT23" s="378">
        <v>0</v>
      </c>
      <c r="HU23" s="378">
        <v>0</v>
      </c>
      <c r="HV23" s="378">
        <v>0</v>
      </c>
      <c r="HW23" s="378">
        <v>0</v>
      </c>
      <c r="HX23" s="378">
        <v>0</v>
      </c>
      <c r="HY23" s="378">
        <v>0</v>
      </c>
      <c r="HZ23" s="378">
        <v>0</v>
      </c>
      <c r="IA23" s="378">
        <v>0</v>
      </c>
      <c r="IB23" s="378">
        <v>0</v>
      </c>
      <c r="IC23" s="378">
        <v>0</v>
      </c>
      <c r="ID23" s="378">
        <v>0</v>
      </c>
      <c r="IE23" s="378">
        <v>0</v>
      </c>
      <c r="IF23" s="378">
        <v>0</v>
      </c>
      <c r="IG23" s="378">
        <v>0</v>
      </c>
    </row>
    <row r="24" spans="1:241" s="379" customFormat="1" x14ac:dyDescent="0.3">
      <c r="A24" s="377" t="s">
        <v>112</v>
      </c>
      <c r="B24" s="378">
        <v>80</v>
      </c>
      <c r="C24" s="378"/>
      <c r="D24" s="378">
        <f t="shared" si="50"/>
        <v>0</v>
      </c>
      <c r="E24" s="378"/>
      <c r="F24" s="378"/>
      <c r="G24" s="378">
        <v>0</v>
      </c>
      <c r="H24" s="378">
        <v>0</v>
      </c>
      <c r="I24" s="378">
        <v>0</v>
      </c>
      <c r="J24" s="378">
        <v>0</v>
      </c>
      <c r="K24" s="378">
        <v>0</v>
      </c>
      <c r="L24" s="378">
        <v>0</v>
      </c>
      <c r="M24" s="378">
        <v>0</v>
      </c>
      <c r="N24" s="378">
        <v>0</v>
      </c>
      <c r="O24" s="378">
        <v>0</v>
      </c>
      <c r="P24" s="378">
        <v>0</v>
      </c>
      <c r="Q24" s="378">
        <v>0</v>
      </c>
      <c r="R24" s="378">
        <v>0</v>
      </c>
      <c r="S24" s="378">
        <v>0</v>
      </c>
      <c r="T24" s="378">
        <v>0</v>
      </c>
      <c r="U24" s="378">
        <v>0</v>
      </c>
      <c r="V24" s="378">
        <v>0</v>
      </c>
      <c r="W24" s="378">
        <v>0</v>
      </c>
      <c r="X24" s="378">
        <v>0</v>
      </c>
      <c r="Y24" s="378">
        <v>0</v>
      </c>
      <c r="Z24" s="378">
        <v>0</v>
      </c>
      <c r="AA24" s="378">
        <v>0</v>
      </c>
      <c r="AB24" s="378">
        <v>0</v>
      </c>
      <c r="AC24" s="378">
        <v>0</v>
      </c>
      <c r="AD24" s="378">
        <v>0</v>
      </c>
      <c r="AE24" s="378">
        <v>0</v>
      </c>
      <c r="AF24" s="378">
        <v>0</v>
      </c>
      <c r="AG24" s="378">
        <v>0</v>
      </c>
      <c r="AH24" s="378">
        <v>0</v>
      </c>
      <c r="AI24" s="378">
        <v>0</v>
      </c>
      <c r="AJ24" s="378">
        <v>0</v>
      </c>
      <c r="AK24" s="378">
        <v>0</v>
      </c>
      <c r="AL24" s="378">
        <v>0</v>
      </c>
      <c r="AM24" s="378">
        <v>0</v>
      </c>
      <c r="AN24" s="378">
        <v>0</v>
      </c>
      <c r="AO24" s="378">
        <v>0</v>
      </c>
      <c r="AP24" s="378">
        <v>0</v>
      </c>
      <c r="AQ24" s="378">
        <v>0</v>
      </c>
      <c r="AR24" s="378">
        <v>0</v>
      </c>
      <c r="AS24" s="378">
        <v>0</v>
      </c>
      <c r="AT24" s="378">
        <v>0</v>
      </c>
      <c r="AU24" s="378">
        <v>0</v>
      </c>
      <c r="AV24" s="378">
        <v>0</v>
      </c>
      <c r="AW24" s="378">
        <v>0</v>
      </c>
      <c r="AX24" s="378">
        <v>0</v>
      </c>
      <c r="AY24" s="378">
        <v>0</v>
      </c>
      <c r="AZ24" s="378">
        <v>0</v>
      </c>
      <c r="BA24" s="378">
        <v>0</v>
      </c>
      <c r="BB24" s="378">
        <v>0</v>
      </c>
      <c r="BC24" s="378">
        <v>0</v>
      </c>
      <c r="BD24" s="378">
        <v>0</v>
      </c>
      <c r="BE24" s="378">
        <v>0</v>
      </c>
      <c r="BF24" s="378">
        <v>0</v>
      </c>
      <c r="BG24" s="378"/>
      <c r="BH24" s="378"/>
      <c r="BI24" s="378">
        <v>0</v>
      </c>
      <c r="BJ24" s="378">
        <v>0</v>
      </c>
      <c r="BK24" s="378">
        <v>0</v>
      </c>
      <c r="BL24" s="378">
        <v>0</v>
      </c>
      <c r="BM24" s="378">
        <v>0</v>
      </c>
      <c r="BN24" s="378">
        <v>0</v>
      </c>
      <c r="BO24" s="378">
        <v>0</v>
      </c>
      <c r="BP24" s="378">
        <v>0</v>
      </c>
      <c r="BQ24" s="378">
        <v>0</v>
      </c>
      <c r="BR24" s="378">
        <v>0</v>
      </c>
      <c r="BS24" s="378">
        <v>0</v>
      </c>
      <c r="BT24" s="378">
        <v>0</v>
      </c>
      <c r="BU24" s="378">
        <v>0</v>
      </c>
      <c r="BV24" s="378"/>
      <c r="BW24" s="378">
        <v>0</v>
      </c>
      <c r="BX24" s="378">
        <v>0</v>
      </c>
      <c r="BY24" s="378">
        <v>0</v>
      </c>
      <c r="BZ24" s="378">
        <v>0</v>
      </c>
      <c r="CA24" s="378">
        <v>0</v>
      </c>
      <c r="CB24" s="378">
        <v>0</v>
      </c>
      <c r="CC24" s="378">
        <v>0</v>
      </c>
      <c r="CD24" s="378">
        <v>0</v>
      </c>
      <c r="CE24" s="378">
        <v>0</v>
      </c>
      <c r="CF24" s="378">
        <v>0</v>
      </c>
      <c r="CG24" s="378">
        <v>0</v>
      </c>
      <c r="CH24" s="378">
        <v>0</v>
      </c>
      <c r="CI24" s="378">
        <v>0</v>
      </c>
      <c r="CJ24" s="378">
        <v>0</v>
      </c>
      <c r="CK24" s="378">
        <v>0</v>
      </c>
      <c r="CL24" s="378">
        <v>0</v>
      </c>
      <c r="CM24" s="378">
        <v>0</v>
      </c>
      <c r="CN24" s="378">
        <v>0</v>
      </c>
      <c r="CO24" s="378">
        <v>0</v>
      </c>
      <c r="CP24" s="378">
        <v>0</v>
      </c>
      <c r="CQ24" s="378">
        <v>0</v>
      </c>
      <c r="CR24" s="378">
        <v>0</v>
      </c>
      <c r="CS24" s="378">
        <v>0</v>
      </c>
      <c r="CT24" s="378">
        <v>0</v>
      </c>
      <c r="CU24" s="378"/>
      <c r="CV24" s="378">
        <v>0</v>
      </c>
      <c r="CW24" s="378">
        <v>0</v>
      </c>
      <c r="CX24" s="378">
        <v>0</v>
      </c>
      <c r="CY24" s="378">
        <v>0</v>
      </c>
      <c r="CZ24" s="378">
        <v>0</v>
      </c>
      <c r="DA24" s="378">
        <v>0</v>
      </c>
      <c r="DB24" s="378">
        <v>0</v>
      </c>
      <c r="DC24" s="378">
        <v>0</v>
      </c>
      <c r="DD24" s="378">
        <v>0</v>
      </c>
      <c r="DE24" s="378">
        <v>0</v>
      </c>
      <c r="DF24" s="378">
        <v>0</v>
      </c>
      <c r="DG24" s="378">
        <v>0</v>
      </c>
      <c r="DH24" s="378">
        <v>0</v>
      </c>
      <c r="DI24" s="378">
        <v>0</v>
      </c>
      <c r="DJ24" s="378">
        <v>0</v>
      </c>
      <c r="DK24" s="378">
        <v>0</v>
      </c>
      <c r="DL24" s="378">
        <v>0</v>
      </c>
      <c r="DM24" s="378">
        <v>0</v>
      </c>
      <c r="DN24" s="378">
        <v>0</v>
      </c>
      <c r="DO24" s="378">
        <v>0</v>
      </c>
      <c r="DP24" s="378">
        <v>0</v>
      </c>
      <c r="DQ24" s="378">
        <v>0</v>
      </c>
      <c r="DR24" s="378">
        <v>0</v>
      </c>
      <c r="DS24" s="378">
        <v>0</v>
      </c>
      <c r="DT24" s="378">
        <v>0</v>
      </c>
      <c r="DU24" s="378">
        <v>0</v>
      </c>
      <c r="DV24" s="378">
        <v>0</v>
      </c>
      <c r="DW24" s="378">
        <v>0</v>
      </c>
      <c r="DX24" s="378">
        <v>0</v>
      </c>
      <c r="DY24" s="378">
        <v>0</v>
      </c>
      <c r="DZ24" s="378">
        <v>0</v>
      </c>
      <c r="EA24" s="378">
        <v>0</v>
      </c>
      <c r="EB24" s="378">
        <v>0</v>
      </c>
      <c r="EC24" s="378">
        <v>0</v>
      </c>
      <c r="ED24" s="378">
        <v>0</v>
      </c>
      <c r="EE24" s="378">
        <v>0</v>
      </c>
      <c r="EF24" s="378">
        <v>0</v>
      </c>
      <c r="EG24" s="378">
        <v>0</v>
      </c>
      <c r="EH24" s="378">
        <v>0</v>
      </c>
      <c r="EI24" s="378">
        <v>0</v>
      </c>
      <c r="EJ24" s="378">
        <v>0</v>
      </c>
      <c r="EK24" s="378">
        <v>0</v>
      </c>
      <c r="EL24" s="378">
        <v>0</v>
      </c>
      <c r="EM24" s="378">
        <v>0</v>
      </c>
      <c r="EN24" s="378"/>
      <c r="EO24" s="378">
        <v>0</v>
      </c>
      <c r="EP24" s="378">
        <v>0</v>
      </c>
      <c r="EQ24" s="378"/>
      <c r="ER24" s="378">
        <v>0</v>
      </c>
      <c r="ES24" s="378"/>
      <c r="ET24" s="378"/>
      <c r="EU24" s="378">
        <v>0</v>
      </c>
      <c r="EV24" s="378"/>
      <c r="EW24" s="378">
        <v>0</v>
      </c>
      <c r="EX24" s="378">
        <v>0</v>
      </c>
      <c r="EY24" s="378">
        <v>0</v>
      </c>
      <c r="EZ24" s="378">
        <v>0</v>
      </c>
      <c r="FA24" s="378">
        <v>0</v>
      </c>
      <c r="FB24" s="378">
        <v>0</v>
      </c>
      <c r="FC24" s="378">
        <v>0</v>
      </c>
      <c r="FD24" s="378">
        <v>0</v>
      </c>
      <c r="FE24" s="378">
        <v>0</v>
      </c>
      <c r="FF24" s="378">
        <v>0</v>
      </c>
      <c r="FG24" s="378">
        <v>0</v>
      </c>
      <c r="FH24" s="378">
        <v>0</v>
      </c>
      <c r="FI24" s="378">
        <v>0</v>
      </c>
      <c r="FJ24" s="378">
        <v>0</v>
      </c>
      <c r="FK24" s="378">
        <v>0</v>
      </c>
      <c r="FL24" s="378">
        <v>0</v>
      </c>
      <c r="FM24" s="378">
        <v>0</v>
      </c>
      <c r="FN24" s="378">
        <v>0</v>
      </c>
      <c r="FO24" s="378">
        <v>0</v>
      </c>
      <c r="FP24" s="378">
        <v>0</v>
      </c>
      <c r="FQ24" s="378">
        <v>0</v>
      </c>
      <c r="FR24" s="378">
        <v>0</v>
      </c>
      <c r="FS24" s="378">
        <v>0</v>
      </c>
      <c r="FT24" s="378">
        <v>0</v>
      </c>
      <c r="FU24" s="378">
        <v>0</v>
      </c>
      <c r="FV24" s="378">
        <v>0</v>
      </c>
      <c r="FW24" s="378">
        <v>0</v>
      </c>
      <c r="FX24" s="378">
        <v>0</v>
      </c>
      <c r="FY24" s="378">
        <v>0</v>
      </c>
      <c r="FZ24" s="378">
        <v>0</v>
      </c>
      <c r="GA24" s="378">
        <v>0</v>
      </c>
      <c r="GB24" s="378">
        <v>0</v>
      </c>
      <c r="GC24" s="378">
        <v>0</v>
      </c>
      <c r="GD24" s="378">
        <v>0</v>
      </c>
      <c r="GE24" s="378">
        <v>0</v>
      </c>
      <c r="GF24" s="378">
        <v>0</v>
      </c>
      <c r="GG24" s="378">
        <v>0</v>
      </c>
      <c r="GH24" s="378">
        <v>0</v>
      </c>
      <c r="GI24" s="378">
        <v>0</v>
      </c>
      <c r="GJ24" s="378"/>
      <c r="GK24" s="378">
        <v>0</v>
      </c>
      <c r="GL24" s="378">
        <v>0</v>
      </c>
      <c r="GM24" s="378">
        <v>0</v>
      </c>
      <c r="GN24" s="378">
        <v>0</v>
      </c>
      <c r="GO24" s="378"/>
      <c r="GP24" s="378">
        <v>0</v>
      </c>
      <c r="GQ24" s="378">
        <v>0</v>
      </c>
      <c r="GR24" s="378">
        <v>0</v>
      </c>
      <c r="GS24" s="378">
        <v>0</v>
      </c>
      <c r="GT24" s="378">
        <v>0</v>
      </c>
      <c r="GU24" s="378"/>
      <c r="GV24" s="378">
        <v>0</v>
      </c>
      <c r="GW24" s="378">
        <v>0</v>
      </c>
      <c r="GX24" s="378">
        <v>0</v>
      </c>
      <c r="GY24" s="378">
        <v>0</v>
      </c>
      <c r="GZ24" s="378">
        <v>0</v>
      </c>
      <c r="HA24" s="378">
        <v>0</v>
      </c>
      <c r="HB24" s="378">
        <v>0</v>
      </c>
      <c r="HC24" s="378">
        <v>0</v>
      </c>
      <c r="HD24" s="378"/>
      <c r="HE24" s="378"/>
      <c r="HF24" s="378">
        <v>0</v>
      </c>
      <c r="HG24" s="378"/>
      <c r="HH24" s="378">
        <v>0</v>
      </c>
      <c r="HI24" s="378">
        <v>0</v>
      </c>
      <c r="HJ24" s="378">
        <v>0</v>
      </c>
      <c r="HK24" s="378">
        <v>0</v>
      </c>
      <c r="HL24" s="378">
        <v>0</v>
      </c>
      <c r="HM24" s="378">
        <v>0</v>
      </c>
      <c r="HN24" s="378">
        <v>0</v>
      </c>
      <c r="HO24" s="378">
        <v>0</v>
      </c>
      <c r="HP24" s="378">
        <v>0</v>
      </c>
      <c r="HQ24" s="378">
        <v>0</v>
      </c>
      <c r="HR24" s="378">
        <v>0</v>
      </c>
      <c r="HS24" s="378">
        <v>0</v>
      </c>
      <c r="HT24" s="378">
        <v>0</v>
      </c>
      <c r="HU24" s="378">
        <v>0</v>
      </c>
      <c r="HV24" s="378">
        <v>0</v>
      </c>
      <c r="HW24" s="378">
        <v>0</v>
      </c>
      <c r="HX24" s="378">
        <v>0</v>
      </c>
      <c r="HY24" s="378">
        <v>0</v>
      </c>
      <c r="HZ24" s="378">
        <v>0</v>
      </c>
      <c r="IA24" s="378">
        <v>0</v>
      </c>
      <c r="IB24" s="378">
        <v>0</v>
      </c>
      <c r="IC24" s="378">
        <v>0</v>
      </c>
      <c r="ID24" s="378">
        <v>0</v>
      </c>
      <c r="IE24" s="378">
        <v>0</v>
      </c>
      <c r="IF24" s="378">
        <v>0</v>
      </c>
      <c r="IG24" s="378">
        <v>0</v>
      </c>
    </row>
    <row r="25" spans="1:241" hidden="1" x14ac:dyDescent="0.3">
      <c r="A25" s="231" t="s">
        <v>113</v>
      </c>
      <c r="B25" s="351"/>
      <c r="C25" s="351"/>
      <c r="D25" s="351"/>
      <c r="E25" s="351"/>
      <c r="F25" s="351"/>
      <c r="G25" s="351"/>
      <c r="H25" s="351"/>
      <c r="I25" s="351"/>
      <c r="J25" s="351"/>
      <c r="K25" s="351">
        <v>13.5</v>
      </c>
      <c r="L25" s="351">
        <v>0</v>
      </c>
      <c r="M25" s="351"/>
      <c r="N25" s="351"/>
      <c r="O25" s="351">
        <v>0</v>
      </c>
      <c r="P25" s="351">
        <v>0</v>
      </c>
      <c r="Q25" s="351">
        <v>0</v>
      </c>
      <c r="R25" s="351"/>
      <c r="S25" s="351"/>
      <c r="T25" s="351"/>
      <c r="U25" s="351"/>
      <c r="V25" s="351"/>
      <c r="W25" s="351"/>
      <c r="X25" s="351"/>
      <c r="Y25" s="351"/>
      <c r="Z25" s="351"/>
      <c r="AA25" s="351"/>
      <c r="AB25" s="351"/>
      <c r="AC25" s="351"/>
      <c r="AD25" s="351"/>
      <c r="AE25" s="351"/>
      <c r="AF25" s="351"/>
      <c r="AG25" s="351"/>
      <c r="AH25" s="351"/>
      <c r="AI25" s="351"/>
      <c r="AJ25" s="351"/>
      <c r="AK25" s="351"/>
      <c r="AL25" s="351"/>
      <c r="AM25" s="351"/>
      <c r="AN25" s="351"/>
      <c r="AO25" s="351"/>
      <c r="AP25" s="351"/>
      <c r="AQ25" s="351"/>
      <c r="AR25" s="351"/>
      <c r="AS25" s="351"/>
      <c r="AT25" s="351"/>
      <c r="AU25" s="351"/>
      <c r="AV25" s="351"/>
      <c r="AW25" s="351"/>
      <c r="AX25" s="351"/>
      <c r="AY25" s="351"/>
      <c r="AZ25" s="351"/>
      <c r="BA25" s="351"/>
      <c r="BB25" s="351"/>
      <c r="BC25" s="351"/>
      <c r="BD25" s="351"/>
      <c r="BE25" s="351">
        <v>0</v>
      </c>
      <c r="BF25" s="351"/>
      <c r="BG25" s="351"/>
      <c r="BH25" s="351"/>
      <c r="BI25" s="351"/>
      <c r="BJ25" s="351"/>
      <c r="BK25" s="351"/>
      <c r="BL25" s="351"/>
      <c r="BM25" s="351"/>
      <c r="BN25" s="351"/>
      <c r="BO25" s="351"/>
      <c r="BP25" s="351"/>
      <c r="BQ25" s="351"/>
      <c r="BR25" s="351"/>
      <c r="BS25" s="351"/>
      <c r="BT25" s="351"/>
      <c r="BU25" s="351"/>
      <c r="BV25" s="351"/>
      <c r="BW25" s="351"/>
      <c r="BX25" s="351"/>
      <c r="BY25" s="351"/>
      <c r="BZ25" s="351"/>
      <c r="CA25" s="351"/>
      <c r="CB25" s="351"/>
      <c r="CC25" s="351"/>
      <c r="CD25" s="351"/>
      <c r="CE25" s="351"/>
      <c r="CF25" s="351"/>
      <c r="CG25" s="351"/>
      <c r="CH25" s="351"/>
      <c r="CI25" s="351"/>
      <c r="CJ25" s="351"/>
      <c r="CK25" s="351"/>
      <c r="CL25" s="351"/>
      <c r="CM25" s="351"/>
      <c r="CN25" s="351"/>
      <c r="CO25" s="351"/>
      <c r="CP25" s="351"/>
      <c r="CQ25" s="351"/>
      <c r="CR25" s="351"/>
      <c r="CS25" s="351"/>
      <c r="CT25" s="351"/>
      <c r="CU25" s="351"/>
      <c r="CV25" s="351"/>
      <c r="CW25" s="351"/>
      <c r="CX25" s="351"/>
      <c r="CY25" s="351"/>
      <c r="CZ25" s="351"/>
      <c r="DA25" s="351"/>
      <c r="DB25" s="351"/>
      <c r="DC25" s="351"/>
      <c r="DD25" s="351"/>
      <c r="DE25" s="351"/>
      <c r="DF25" s="351"/>
      <c r="DG25" s="351"/>
      <c r="DH25" s="351"/>
      <c r="DI25" s="351"/>
      <c r="DJ25" s="351"/>
      <c r="DK25" s="351"/>
      <c r="DL25" s="351"/>
      <c r="DM25" s="351"/>
      <c r="DN25" s="351"/>
      <c r="DO25" s="351"/>
      <c r="DP25" s="351"/>
      <c r="DQ25" s="351"/>
      <c r="DR25" s="351"/>
      <c r="DS25" s="351"/>
      <c r="DT25" s="351"/>
      <c r="DU25" s="351"/>
      <c r="DV25" s="351"/>
      <c r="DW25" s="351"/>
      <c r="DX25" s="351"/>
      <c r="DY25" s="351"/>
      <c r="DZ25" s="351"/>
      <c r="EA25" s="351"/>
      <c r="EB25" s="351"/>
      <c r="EC25" s="351"/>
      <c r="ED25" s="351"/>
      <c r="EE25" s="351"/>
      <c r="EF25" s="351"/>
      <c r="EG25" s="351"/>
      <c r="EH25" s="351"/>
      <c r="EI25" s="351"/>
      <c r="EJ25" s="351"/>
      <c r="EK25" s="351"/>
      <c r="EL25" s="351"/>
      <c r="EM25" s="351"/>
      <c r="EN25" s="351"/>
      <c r="EO25" s="351"/>
      <c r="EP25" s="351"/>
      <c r="EQ25" s="351"/>
      <c r="ER25" s="351"/>
      <c r="ES25" s="351"/>
      <c r="ET25" s="351"/>
      <c r="EU25" s="351"/>
      <c r="EV25" s="351"/>
      <c r="EW25" s="351"/>
      <c r="EX25" s="351"/>
      <c r="EY25" s="351"/>
      <c r="EZ25" s="351"/>
      <c r="FA25" s="351"/>
      <c r="FB25" s="351"/>
      <c r="FC25" s="351"/>
      <c r="FD25" s="351"/>
      <c r="FE25" s="351"/>
      <c r="FF25" s="351"/>
      <c r="FG25" s="351"/>
      <c r="FH25" s="351"/>
      <c r="FI25" s="351"/>
      <c r="FJ25" s="351"/>
      <c r="FK25" s="351"/>
      <c r="FL25" s="351"/>
      <c r="FM25" s="351"/>
      <c r="FN25" s="351"/>
      <c r="FO25" s="351"/>
      <c r="FP25" s="351"/>
      <c r="FQ25" s="351"/>
      <c r="FR25" s="351"/>
      <c r="FS25" s="351"/>
      <c r="FT25" s="351"/>
      <c r="FU25" s="351"/>
      <c r="FV25" s="351"/>
      <c r="FW25" s="351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351"/>
      <c r="GP25" s="351"/>
      <c r="GQ25" s="351"/>
      <c r="GR25" s="351"/>
      <c r="GS25" s="351"/>
      <c r="GT25" s="351"/>
      <c r="GU25" s="351"/>
      <c r="GV25" s="351"/>
      <c r="GW25" s="351"/>
      <c r="GX25" s="351"/>
      <c r="GY25" s="351"/>
      <c r="GZ25" s="351"/>
      <c r="HA25" s="351"/>
      <c r="HB25" s="351"/>
      <c r="HC25" s="351"/>
      <c r="HD25" s="351"/>
      <c r="HE25" s="351"/>
      <c r="HF25" s="351"/>
      <c r="HG25" s="351"/>
      <c r="HH25" s="351"/>
      <c r="HI25" s="351"/>
      <c r="HJ25" s="351"/>
      <c r="HK25" s="351"/>
      <c r="HL25" s="351"/>
      <c r="HM25" s="351"/>
      <c r="HN25" s="351"/>
      <c r="HO25" s="351"/>
      <c r="HP25" s="351"/>
      <c r="HQ25" s="351"/>
      <c r="HR25" s="351"/>
      <c r="HS25" s="351"/>
      <c r="HT25" s="351"/>
      <c r="HU25" s="351"/>
      <c r="HV25" s="351"/>
      <c r="HW25" s="351"/>
      <c r="HX25" s="351"/>
      <c r="HY25" s="351"/>
      <c r="HZ25" s="351"/>
      <c r="IA25" s="351"/>
      <c r="IB25" s="351"/>
      <c r="IC25" s="351"/>
      <c r="ID25" s="351"/>
      <c r="IE25" s="351"/>
      <c r="IF25" s="351"/>
      <c r="IG25" s="351"/>
    </row>
    <row r="26" spans="1:241" hidden="1" x14ac:dyDescent="0.3">
      <c r="A26" s="234" t="s">
        <v>114</v>
      </c>
      <c r="B26" s="235"/>
      <c r="C26" s="235"/>
      <c r="D26" s="235"/>
      <c r="E26" s="235"/>
      <c r="F26" s="235"/>
      <c r="G26" s="235">
        <f>SUM(G27:G30)</f>
        <v>44</v>
      </c>
      <c r="H26" s="235">
        <v>40</v>
      </c>
      <c r="I26" s="235">
        <v>40</v>
      </c>
      <c r="J26" s="235">
        <v>40.75</v>
      </c>
      <c r="K26" s="235">
        <v>40</v>
      </c>
      <c r="L26" s="235">
        <v>41.5</v>
      </c>
      <c r="M26" s="235">
        <v>40</v>
      </c>
      <c r="N26" s="235">
        <v>40</v>
      </c>
      <c r="O26" s="235">
        <v>40</v>
      </c>
      <c r="P26" s="235">
        <v>40</v>
      </c>
      <c r="Q26" s="235">
        <v>40</v>
      </c>
      <c r="R26" s="235">
        <v>40</v>
      </c>
      <c r="S26" s="235">
        <v>40</v>
      </c>
      <c r="T26" s="235">
        <v>42.75</v>
      </c>
      <c r="U26" s="235">
        <v>40</v>
      </c>
      <c r="V26" s="235">
        <v>40</v>
      </c>
      <c r="W26" s="235">
        <v>40</v>
      </c>
      <c r="X26" s="235">
        <v>40</v>
      </c>
      <c r="Y26" s="235">
        <v>41.5</v>
      </c>
      <c r="Z26" s="235">
        <v>40</v>
      </c>
      <c r="AA26" s="235">
        <v>40</v>
      </c>
      <c r="AB26" s="235">
        <v>40</v>
      </c>
      <c r="AC26" s="235">
        <v>40</v>
      </c>
      <c r="AD26" s="235">
        <v>40</v>
      </c>
      <c r="AE26" s="235">
        <v>40</v>
      </c>
      <c r="AF26" s="235">
        <v>40</v>
      </c>
      <c r="AG26" s="235">
        <v>40</v>
      </c>
      <c r="AH26" s="235">
        <v>40</v>
      </c>
      <c r="AI26" s="235">
        <v>41.5</v>
      </c>
      <c r="AJ26" s="235">
        <v>40.5</v>
      </c>
      <c r="AK26" s="235">
        <v>40.25</v>
      </c>
      <c r="AL26" s="235">
        <v>40</v>
      </c>
      <c r="AM26" s="235">
        <v>40</v>
      </c>
      <c r="AN26" s="235">
        <v>40</v>
      </c>
      <c r="AO26" s="235">
        <v>40.25</v>
      </c>
      <c r="AP26" s="235">
        <v>41</v>
      </c>
      <c r="AQ26" s="235">
        <v>40.5</v>
      </c>
      <c r="AR26" s="235">
        <v>40</v>
      </c>
      <c r="AS26" s="235">
        <v>40.25</v>
      </c>
      <c r="AT26" s="235">
        <v>40</v>
      </c>
      <c r="AU26" s="235">
        <v>40</v>
      </c>
      <c r="AV26" s="235">
        <v>42.5</v>
      </c>
      <c r="AW26" s="235">
        <v>40</v>
      </c>
      <c r="AX26" s="235">
        <v>40</v>
      </c>
      <c r="AY26" s="235">
        <v>40</v>
      </c>
      <c r="AZ26" s="235">
        <v>40</v>
      </c>
      <c r="BA26" s="235">
        <v>40</v>
      </c>
      <c r="BB26" s="235">
        <v>40</v>
      </c>
      <c r="BC26" s="235">
        <v>41.5</v>
      </c>
      <c r="BD26" s="235">
        <v>40</v>
      </c>
      <c r="BE26" s="235">
        <f>SUM(BE27:BE30)</f>
        <v>40</v>
      </c>
      <c r="BF26" s="235">
        <f>SUM(BF27:BF30)</f>
        <v>40</v>
      </c>
      <c r="BG26" s="235">
        <f>SUM(BG27:BG30)</f>
        <v>40</v>
      </c>
      <c r="BH26" s="235">
        <f t="shared" ref="BH26:DG26" si="67">SUM(BH27:BH30)</f>
        <v>0</v>
      </c>
      <c r="BI26" s="235">
        <f t="shared" si="67"/>
        <v>40</v>
      </c>
      <c r="BJ26" s="235">
        <f t="shared" si="67"/>
        <v>0</v>
      </c>
      <c r="BK26" s="235">
        <f t="shared" si="67"/>
        <v>0</v>
      </c>
      <c r="BL26" s="235">
        <f t="shared" si="67"/>
        <v>0</v>
      </c>
      <c r="BM26" s="235">
        <f t="shared" si="67"/>
        <v>0</v>
      </c>
      <c r="BN26" s="235">
        <f t="shared" si="67"/>
        <v>0</v>
      </c>
      <c r="BO26" s="235">
        <f t="shared" si="67"/>
        <v>0</v>
      </c>
      <c r="BP26" s="235">
        <f t="shared" si="67"/>
        <v>0</v>
      </c>
      <c r="BQ26" s="235">
        <f t="shared" si="67"/>
        <v>0</v>
      </c>
      <c r="BR26" s="235">
        <f t="shared" si="67"/>
        <v>0</v>
      </c>
      <c r="BS26" s="235">
        <f t="shared" si="67"/>
        <v>0</v>
      </c>
      <c r="BT26" s="235">
        <f t="shared" si="67"/>
        <v>0</v>
      </c>
      <c r="BU26" s="235">
        <f t="shared" si="67"/>
        <v>0</v>
      </c>
      <c r="BV26" s="235">
        <f t="shared" si="67"/>
        <v>0</v>
      </c>
      <c r="BW26" s="235">
        <f t="shared" si="67"/>
        <v>0</v>
      </c>
      <c r="BX26" s="235">
        <f t="shared" si="67"/>
        <v>0</v>
      </c>
      <c r="BY26" s="235">
        <f t="shared" si="67"/>
        <v>0</v>
      </c>
      <c r="BZ26" s="235">
        <f t="shared" si="67"/>
        <v>0</v>
      </c>
      <c r="CA26" s="235">
        <f t="shared" si="67"/>
        <v>0</v>
      </c>
      <c r="CB26" s="235">
        <f t="shared" si="67"/>
        <v>0</v>
      </c>
      <c r="CC26" s="235">
        <f t="shared" si="67"/>
        <v>0</v>
      </c>
      <c r="CD26" s="235">
        <f t="shared" si="67"/>
        <v>0</v>
      </c>
      <c r="CE26" s="235">
        <f t="shared" si="67"/>
        <v>0</v>
      </c>
      <c r="CF26" s="235">
        <f t="shared" si="67"/>
        <v>0</v>
      </c>
      <c r="CG26" s="235">
        <f t="shared" si="67"/>
        <v>0</v>
      </c>
      <c r="CH26" s="235">
        <f t="shared" si="67"/>
        <v>0</v>
      </c>
      <c r="CI26" s="235">
        <f t="shared" si="67"/>
        <v>0</v>
      </c>
      <c r="CJ26" s="235">
        <f t="shared" si="67"/>
        <v>0</v>
      </c>
      <c r="CK26" s="235">
        <f t="shared" si="67"/>
        <v>0</v>
      </c>
      <c r="CL26" s="235">
        <f t="shared" si="67"/>
        <v>0</v>
      </c>
      <c r="CM26" s="235">
        <f t="shared" si="67"/>
        <v>0</v>
      </c>
      <c r="CN26" s="235">
        <f t="shared" si="67"/>
        <v>0</v>
      </c>
      <c r="CO26" s="235">
        <f t="shared" si="67"/>
        <v>0</v>
      </c>
      <c r="CP26" s="235">
        <f t="shared" si="67"/>
        <v>0</v>
      </c>
      <c r="CQ26" s="235">
        <f t="shared" si="67"/>
        <v>0</v>
      </c>
      <c r="CR26" s="235">
        <f t="shared" si="67"/>
        <v>0</v>
      </c>
      <c r="CS26" s="235">
        <f t="shared" si="67"/>
        <v>0</v>
      </c>
      <c r="CT26" s="235">
        <f t="shared" si="67"/>
        <v>0</v>
      </c>
      <c r="CU26" s="235">
        <f t="shared" si="67"/>
        <v>0</v>
      </c>
      <c r="CV26" s="235">
        <f t="shared" si="67"/>
        <v>0</v>
      </c>
      <c r="CW26" s="235">
        <f t="shared" si="67"/>
        <v>0</v>
      </c>
      <c r="CX26" s="235">
        <f t="shared" si="67"/>
        <v>0</v>
      </c>
      <c r="CY26" s="235">
        <f t="shared" si="67"/>
        <v>0</v>
      </c>
      <c r="CZ26" s="235">
        <f t="shared" si="67"/>
        <v>0</v>
      </c>
      <c r="DA26" s="235">
        <f t="shared" si="67"/>
        <v>0</v>
      </c>
      <c r="DB26" s="235">
        <f t="shared" si="67"/>
        <v>0</v>
      </c>
      <c r="DC26" s="235">
        <f t="shared" si="67"/>
        <v>0</v>
      </c>
      <c r="DD26" s="235">
        <f t="shared" si="67"/>
        <v>0</v>
      </c>
      <c r="DE26" s="235">
        <f t="shared" si="67"/>
        <v>0</v>
      </c>
      <c r="DF26" s="235">
        <f t="shared" si="67"/>
        <v>0</v>
      </c>
      <c r="DG26" s="235">
        <f t="shared" si="67"/>
        <v>0</v>
      </c>
      <c r="DH26" s="235">
        <f t="shared" ref="DH26:DN26" si="68">SUM(DH27:DH30)</f>
        <v>0</v>
      </c>
      <c r="DI26" s="235">
        <f t="shared" si="68"/>
        <v>0</v>
      </c>
      <c r="DJ26" s="235">
        <f t="shared" si="68"/>
        <v>0</v>
      </c>
      <c r="DK26" s="235">
        <f t="shared" si="68"/>
        <v>0</v>
      </c>
      <c r="DL26" s="235">
        <f t="shared" si="68"/>
        <v>0</v>
      </c>
      <c r="DM26" s="235">
        <f t="shared" si="68"/>
        <v>0</v>
      </c>
      <c r="DN26" s="235">
        <f t="shared" si="68"/>
        <v>0</v>
      </c>
      <c r="DO26" s="235">
        <f t="shared" ref="DO26:DV26" si="69">SUM(DO27:DO30)</f>
        <v>0</v>
      </c>
      <c r="DP26" s="235">
        <f t="shared" si="69"/>
        <v>0</v>
      </c>
      <c r="DQ26" s="235">
        <f>SUM(DQ27:DQ30)</f>
        <v>0</v>
      </c>
      <c r="DR26" s="235">
        <f t="shared" si="69"/>
        <v>0</v>
      </c>
      <c r="DS26" s="235">
        <f t="shared" si="69"/>
        <v>0</v>
      </c>
      <c r="DT26" s="235">
        <f t="shared" si="69"/>
        <v>0</v>
      </c>
      <c r="DU26" s="235">
        <f t="shared" si="69"/>
        <v>0</v>
      </c>
      <c r="DV26" s="235">
        <f t="shared" si="69"/>
        <v>0</v>
      </c>
      <c r="DW26" s="235">
        <f t="shared" ref="DW26:FA26" si="70">SUM(DW27:DW30)</f>
        <v>0</v>
      </c>
      <c r="DX26" s="235">
        <f t="shared" si="70"/>
        <v>0</v>
      </c>
      <c r="DY26" s="235">
        <f t="shared" si="70"/>
        <v>0</v>
      </c>
      <c r="DZ26" s="235">
        <f t="shared" si="70"/>
        <v>0</v>
      </c>
      <c r="EA26" s="235">
        <f t="shared" si="70"/>
        <v>0</v>
      </c>
      <c r="EB26" s="235">
        <f t="shared" si="70"/>
        <v>0</v>
      </c>
      <c r="EC26" s="235">
        <f t="shared" si="70"/>
        <v>0</v>
      </c>
      <c r="ED26" s="235">
        <f t="shared" si="70"/>
        <v>0</v>
      </c>
      <c r="EE26" s="235">
        <f t="shared" si="70"/>
        <v>0</v>
      </c>
      <c r="EF26" s="235">
        <f t="shared" si="70"/>
        <v>0</v>
      </c>
      <c r="EG26" s="235">
        <f t="shared" si="70"/>
        <v>0</v>
      </c>
      <c r="EH26" s="235">
        <f t="shared" si="70"/>
        <v>0</v>
      </c>
      <c r="EI26" s="235">
        <f t="shared" si="70"/>
        <v>0</v>
      </c>
      <c r="EJ26" s="235">
        <f t="shared" si="70"/>
        <v>0</v>
      </c>
      <c r="EK26" s="235">
        <f t="shared" si="70"/>
        <v>0</v>
      </c>
      <c r="EL26" s="235">
        <f t="shared" si="70"/>
        <v>0</v>
      </c>
      <c r="EM26" s="235">
        <f t="shared" si="70"/>
        <v>0</v>
      </c>
      <c r="EN26" s="235">
        <f t="shared" si="70"/>
        <v>0</v>
      </c>
      <c r="EO26" s="235">
        <f t="shared" si="70"/>
        <v>0</v>
      </c>
      <c r="EP26" s="235">
        <f t="shared" si="70"/>
        <v>0</v>
      </c>
      <c r="EQ26" s="235">
        <f t="shared" si="70"/>
        <v>0</v>
      </c>
      <c r="ER26" s="235">
        <f t="shared" si="70"/>
        <v>0</v>
      </c>
      <c r="ES26" s="235">
        <f t="shared" si="70"/>
        <v>0</v>
      </c>
      <c r="ET26" s="235">
        <f t="shared" si="70"/>
        <v>0</v>
      </c>
      <c r="EU26" s="235">
        <f t="shared" si="70"/>
        <v>0</v>
      </c>
      <c r="EV26" s="235">
        <f t="shared" si="70"/>
        <v>0</v>
      </c>
      <c r="EW26" s="235">
        <f t="shared" si="70"/>
        <v>0</v>
      </c>
      <c r="EX26" s="235">
        <f t="shared" si="70"/>
        <v>0</v>
      </c>
      <c r="EY26" s="235">
        <f t="shared" si="70"/>
        <v>0</v>
      </c>
      <c r="EZ26" s="235">
        <f t="shared" si="70"/>
        <v>0</v>
      </c>
      <c r="FA26" s="235">
        <f t="shared" si="70"/>
        <v>0</v>
      </c>
      <c r="FB26" s="235">
        <f t="shared" ref="FB26:FK26" si="71">SUM(FB27:FB30)</f>
        <v>0</v>
      </c>
      <c r="FC26" s="235">
        <f t="shared" si="71"/>
        <v>0</v>
      </c>
      <c r="FD26" s="235">
        <f t="shared" si="71"/>
        <v>0</v>
      </c>
      <c r="FE26" s="235">
        <f t="shared" si="71"/>
        <v>0</v>
      </c>
      <c r="FF26" s="235">
        <f t="shared" si="71"/>
        <v>0</v>
      </c>
      <c r="FG26" s="235">
        <f t="shared" si="71"/>
        <v>0</v>
      </c>
      <c r="FH26" s="235">
        <f t="shared" si="71"/>
        <v>0</v>
      </c>
      <c r="FI26" s="235">
        <f t="shared" si="71"/>
        <v>0</v>
      </c>
      <c r="FJ26" s="235">
        <f t="shared" si="71"/>
        <v>0</v>
      </c>
      <c r="FK26" s="235">
        <f t="shared" si="71"/>
        <v>0</v>
      </c>
      <c r="FL26" s="235">
        <f t="shared" ref="FL26:FU26" si="72">SUM(FL27:FL30)</f>
        <v>0</v>
      </c>
      <c r="FM26" s="235">
        <f t="shared" si="72"/>
        <v>0</v>
      </c>
      <c r="FN26" s="235">
        <f t="shared" si="72"/>
        <v>0</v>
      </c>
      <c r="FO26" s="235">
        <f t="shared" si="72"/>
        <v>0</v>
      </c>
      <c r="FP26" s="235">
        <f t="shared" si="72"/>
        <v>0</v>
      </c>
      <c r="FQ26" s="235">
        <f t="shared" si="72"/>
        <v>0</v>
      </c>
      <c r="FR26" s="235">
        <f t="shared" si="72"/>
        <v>0</v>
      </c>
      <c r="FS26" s="235">
        <f t="shared" si="72"/>
        <v>0</v>
      </c>
      <c r="FT26" s="235">
        <f t="shared" si="72"/>
        <v>0</v>
      </c>
      <c r="FU26" s="235">
        <f t="shared" si="72"/>
        <v>0</v>
      </c>
      <c r="FV26" s="235">
        <f t="shared" ref="FV26:HH26" si="73">SUM(FV27:FV30)</f>
        <v>0</v>
      </c>
      <c r="FW26" s="235">
        <f t="shared" si="73"/>
        <v>0</v>
      </c>
      <c r="FX26" s="235">
        <f t="shared" si="73"/>
        <v>0</v>
      </c>
      <c r="FY26" s="235">
        <f t="shared" si="73"/>
        <v>0</v>
      </c>
      <c r="FZ26" s="235">
        <f t="shared" si="73"/>
        <v>0</v>
      </c>
      <c r="GA26" s="235">
        <f t="shared" si="73"/>
        <v>0</v>
      </c>
      <c r="GB26" s="235">
        <f t="shared" si="73"/>
        <v>0</v>
      </c>
      <c r="GC26" s="235">
        <f t="shared" si="73"/>
        <v>0</v>
      </c>
      <c r="GD26" s="235">
        <f t="shared" si="73"/>
        <v>0</v>
      </c>
      <c r="GE26" s="235">
        <f t="shared" si="73"/>
        <v>0</v>
      </c>
      <c r="GF26" s="235">
        <f t="shared" si="73"/>
        <v>0</v>
      </c>
      <c r="GG26" s="235">
        <f t="shared" si="73"/>
        <v>0</v>
      </c>
      <c r="GH26" s="235">
        <f t="shared" si="73"/>
        <v>0</v>
      </c>
      <c r="GI26" s="235">
        <f t="shared" si="73"/>
        <v>0</v>
      </c>
      <c r="GJ26" s="235">
        <f t="shared" si="73"/>
        <v>0</v>
      </c>
      <c r="GK26" s="235">
        <f t="shared" si="73"/>
        <v>0</v>
      </c>
      <c r="GL26" s="235">
        <f t="shared" si="73"/>
        <v>0</v>
      </c>
      <c r="GM26" s="235">
        <f t="shared" si="73"/>
        <v>0</v>
      </c>
      <c r="GN26" s="235">
        <f t="shared" si="73"/>
        <v>0</v>
      </c>
      <c r="GO26" s="235">
        <f t="shared" si="73"/>
        <v>0</v>
      </c>
      <c r="GP26" s="235">
        <f>SUM(GP27:GP30)</f>
        <v>0</v>
      </c>
      <c r="GQ26" s="235">
        <f t="shared" si="73"/>
        <v>0</v>
      </c>
      <c r="GR26" s="235">
        <f t="shared" si="73"/>
        <v>0</v>
      </c>
      <c r="GS26" s="235">
        <f t="shared" si="73"/>
        <v>0</v>
      </c>
      <c r="GT26" s="235">
        <f t="shared" si="73"/>
        <v>0</v>
      </c>
      <c r="GU26" s="235">
        <f t="shared" si="73"/>
        <v>0</v>
      </c>
      <c r="GV26" s="235">
        <f t="shared" si="73"/>
        <v>0</v>
      </c>
      <c r="GW26" s="235">
        <f t="shared" si="73"/>
        <v>0</v>
      </c>
      <c r="GX26" s="235">
        <f t="shared" si="73"/>
        <v>0</v>
      </c>
      <c r="GY26" s="235">
        <f t="shared" si="73"/>
        <v>0</v>
      </c>
      <c r="GZ26" s="235">
        <f t="shared" si="73"/>
        <v>0</v>
      </c>
      <c r="HA26" s="235">
        <f t="shared" si="73"/>
        <v>0</v>
      </c>
      <c r="HB26" s="235">
        <f t="shared" si="73"/>
        <v>0</v>
      </c>
      <c r="HC26" s="235">
        <f t="shared" si="73"/>
        <v>0</v>
      </c>
      <c r="HD26" s="235">
        <f t="shared" si="73"/>
        <v>0</v>
      </c>
      <c r="HE26" s="235">
        <f t="shared" si="73"/>
        <v>0</v>
      </c>
      <c r="HF26" s="235">
        <f>SUM(HF27:HF30)</f>
        <v>0</v>
      </c>
      <c r="HG26" s="235">
        <f t="shared" si="73"/>
        <v>0</v>
      </c>
      <c r="HH26" s="235">
        <f t="shared" si="73"/>
        <v>0</v>
      </c>
      <c r="HI26" s="235">
        <f t="shared" ref="HI26:HJ26" si="74">SUM(HI27:HI30)</f>
        <v>0</v>
      </c>
      <c r="HJ26" s="235">
        <f t="shared" si="74"/>
        <v>0</v>
      </c>
      <c r="HK26" s="235">
        <f t="shared" ref="HK26:HU26" si="75">SUM(HK27:HK30)</f>
        <v>0</v>
      </c>
      <c r="HL26" s="235">
        <f t="shared" si="75"/>
        <v>0</v>
      </c>
      <c r="HM26" s="235">
        <f t="shared" si="75"/>
        <v>0</v>
      </c>
      <c r="HN26" s="235">
        <f t="shared" si="75"/>
        <v>0</v>
      </c>
      <c r="HO26" s="235">
        <f t="shared" si="75"/>
        <v>0</v>
      </c>
      <c r="HP26" s="235">
        <f t="shared" si="75"/>
        <v>0</v>
      </c>
      <c r="HQ26" s="235">
        <f t="shared" si="75"/>
        <v>0</v>
      </c>
      <c r="HR26" s="235">
        <f t="shared" si="75"/>
        <v>0</v>
      </c>
      <c r="HS26" s="235">
        <f t="shared" si="75"/>
        <v>0</v>
      </c>
      <c r="HT26" s="235">
        <f t="shared" si="75"/>
        <v>0</v>
      </c>
      <c r="HU26" s="235">
        <f t="shared" si="75"/>
        <v>0</v>
      </c>
      <c r="HV26" s="235">
        <f t="shared" ref="HV26:IG26" si="76">SUM(HV27:HV30)</f>
        <v>0</v>
      </c>
      <c r="HW26" s="235">
        <f t="shared" si="76"/>
        <v>0</v>
      </c>
      <c r="HX26" s="235">
        <f t="shared" si="76"/>
        <v>0</v>
      </c>
      <c r="HY26" s="235">
        <f t="shared" si="76"/>
        <v>0</v>
      </c>
      <c r="HZ26" s="235">
        <f t="shared" si="76"/>
        <v>0</v>
      </c>
      <c r="IA26" s="235">
        <f t="shared" si="76"/>
        <v>0</v>
      </c>
      <c r="IB26" s="235">
        <f t="shared" si="76"/>
        <v>0</v>
      </c>
      <c r="IC26" s="235">
        <f t="shared" si="76"/>
        <v>0</v>
      </c>
      <c r="ID26" s="235">
        <f t="shared" si="76"/>
        <v>0</v>
      </c>
      <c r="IE26" s="235">
        <f t="shared" si="76"/>
        <v>0</v>
      </c>
      <c r="IF26" s="235">
        <f t="shared" si="76"/>
        <v>0</v>
      </c>
      <c r="IG26" s="235">
        <f t="shared" si="76"/>
        <v>0</v>
      </c>
    </row>
    <row r="27" spans="1:241" hidden="1" x14ac:dyDescent="0.3">
      <c r="A27" s="231" t="s">
        <v>109</v>
      </c>
      <c r="B27" s="351"/>
      <c r="C27" s="351"/>
      <c r="D27" s="351">
        <f>SUM(BG27:DG27)</f>
        <v>80</v>
      </c>
      <c r="E27" s="351"/>
      <c r="F27" s="351"/>
      <c r="G27" s="351">
        <v>32</v>
      </c>
      <c r="H27" s="351">
        <v>40</v>
      </c>
      <c r="I27" s="351">
        <v>40</v>
      </c>
      <c r="J27" s="351">
        <v>40.75</v>
      </c>
      <c r="K27" s="351">
        <v>40</v>
      </c>
      <c r="L27" s="351">
        <v>41.5</v>
      </c>
      <c r="M27" s="351">
        <v>40</v>
      </c>
      <c r="N27" s="351">
        <v>40</v>
      </c>
      <c r="O27" s="351">
        <v>40</v>
      </c>
      <c r="P27" s="351">
        <v>40</v>
      </c>
      <c r="Q27" s="351">
        <v>40</v>
      </c>
      <c r="R27" s="351">
        <v>40</v>
      </c>
      <c r="S27" s="351">
        <v>0</v>
      </c>
      <c r="T27" s="351">
        <v>42.75</v>
      </c>
      <c r="U27" s="351">
        <v>32</v>
      </c>
      <c r="V27" s="351">
        <v>40</v>
      </c>
      <c r="W27" s="351">
        <v>40</v>
      </c>
      <c r="X27" s="351">
        <v>40</v>
      </c>
      <c r="Y27" s="351">
        <v>41.5</v>
      </c>
      <c r="Z27" s="351">
        <v>32</v>
      </c>
      <c r="AA27" s="351">
        <v>0</v>
      </c>
      <c r="AB27" s="351">
        <v>32</v>
      </c>
      <c r="AC27" s="351">
        <v>40</v>
      </c>
      <c r="AD27" s="351">
        <v>40</v>
      </c>
      <c r="AE27" s="351">
        <v>40</v>
      </c>
      <c r="AF27" s="351">
        <v>40</v>
      </c>
      <c r="AG27" s="351">
        <v>24</v>
      </c>
      <c r="AH27" s="351">
        <v>0</v>
      </c>
      <c r="AI27" s="351">
        <v>41.5</v>
      </c>
      <c r="AJ27" s="351">
        <v>40.5</v>
      </c>
      <c r="AK27" s="351">
        <v>40.25</v>
      </c>
      <c r="AL27" s="351">
        <v>40</v>
      </c>
      <c r="AM27" s="351">
        <v>40</v>
      </c>
      <c r="AN27" s="351">
        <v>40</v>
      </c>
      <c r="AO27" s="351">
        <v>40.25</v>
      </c>
      <c r="AP27" s="351">
        <v>33</v>
      </c>
      <c r="AQ27" s="351">
        <v>40.5</v>
      </c>
      <c r="AR27" s="351">
        <v>40</v>
      </c>
      <c r="AS27" s="351">
        <v>40.25</v>
      </c>
      <c r="AT27" s="351">
        <v>40</v>
      </c>
      <c r="AU27" s="351">
        <v>40</v>
      </c>
      <c r="AV27" s="351">
        <v>42.5</v>
      </c>
      <c r="AW27" s="351">
        <v>25.5</v>
      </c>
      <c r="AX27" s="351">
        <v>40</v>
      </c>
      <c r="AY27" s="351">
        <v>40</v>
      </c>
      <c r="AZ27" s="351">
        <v>40</v>
      </c>
      <c r="BA27" s="351">
        <v>40</v>
      </c>
      <c r="BB27" s="351">
        <v>24</v>
      </c>
      <c r="BC27" s="351">
        <v>41.5</v>
      </c>
      <c r="BD27" s="351">
        <v>40</v>
      </c>
      <c r="BE27" s="351">
        <v>40</v>
      </c>
      <c r="BF27" s="351">
        <v>17.25</v>
      </c>
      <c r="BG27" s="351">
        <v>40</v>
      </c>
      <c r="BH27" s="351"/>
      <c r="BI27" s="351">
        <v>40</v>
      </c>
      <c r="BJ27" s="351"/>
      <c r="BK27" s="351"/>
      <c r="BL27" s="351"/>
      <c r="BM27" s="351"/>
      <c r="BN27" s="351"/>
      <c r="BO27" s="351"/>
      <c r="BP27" s="351"/>
      <c r="BQ27" s="351"/>
      <c r="BR27" s="351"/>
      <c r="BS27" s="351"/>
      <c r="BT27" s="351"/>
      <c r="BU27" s="351"/>
      <c r="BV27" s="351"/>
      <c r="BW27" s="351"/>
      <c r="BX27" s="351"/>
      <c r="BY27" s="351"/>
      <c r="BZ27" s="351"/>
      <c r="CA27" s="351"/>
      <c r="CB27" s="351"/>
      <c r="CC27" s="351"/>
      <c r="CD27" s="351"/>
      <c r="CE27" s="351"/>
      <c r="CF27" s="351"/>
      <c r="CG27" s="351"/>
      <c r="CH27" s="351"/>
      <c r="CI27" s="351"/>
      <c r="CJ27" s="351"/>
      <c r="CK27" s="351"/>
      <c r="CL27" s="351"/>
      <c r="CM27" s="351"/>
      <c r="CN27" s="351"/>
      <c r="CO27" s="351"/>
      <c r="CP27" s="351"/>
      <c r="CQ27" s="351"/>
      <c r="CR27" s="351"/>
      <c r="CS27" s="351"/>
      <c r="CT27" s="351"/>
      <c r="CU27" s="351"/>
      <c r="CV27" s="351"/>
      <c r="CW27" s="351"/>
      <c r="CX27" s="351"/>
      <c r="CY27" s="351"/>
      <c r="CZ27" s="351"/>
      <c r="DA27" s="351"/>
      <c r="DB27" s="351"/>
      <c r="DC27" s="351"/>
      <c r="DD27" s="351"/>
      <c r="DE27" s="351"/>
      <c r="DF27" s="351"/>
      <c r="DG27" s="351"/>
      <c r="DH27" s="351"/>
      <c r="DI27" s="351"/>
      <c r="DJ27" s="351"/>
      <c r="DK27" s="351"/>
      <c r="DL27" s="351"/>
      <c r="DM27" s="351"/>
      <c r="DN27" s="351"/>
      <c r="DO27" s="351"/>
      <c r="DP27" s="351"/>
      <c r="DQ27" s="351"/>
      <c r="DR27" s="351"/>
      <c r="DS27" s="351"/>
      <c r="DT27" s="351"/>
      <c r="DU27" s="351"/>
      <c r="DV27" s="351"/>
      <c r="DW27" s="351"/>
      <c r="DX27" s="351"/>
      <c r="DY27" s="351"/>
      <c r="DZ27" s="351"/>
      <c r="EA27" s="351"/>
      <c r="EB27" s="351"/>
      <c r="EC27" s="351"/>
      <c r="ED27" s="351"/>
      <c r="EE27" s="351"/>
      <c r="EF27" s="351"/>
      <c r="EG27" s="351"/>
      <c r="EH27" s="351"/>
      <c r="EI27" s="351"/>
      <c r="EJ27" s="351"/>
      <c r="EK27" s="351"/>
      <c r="EL27" s="351"/>
      <c r="EM27" s="351"/>
      <c r="EN27" s="351"/>
      <c r="EO27" s="351"/>
      <c r="EP27" s="351"/>
      <c r="EQ27" s="351"/>
      <c r="ER27" s="351"/>
      <c r="ES27" s="351"/>
      <c r="ET27" s="351"/>
      <c r="EU27" s="351"/>
      <c r="EV27" s="351"/>
      <c r="EW27" s="351"/>
      <c r="EX27" s="351"/>
      <c r="EY27" s="351"/>
      <c r="EZ27" s="351"/>
      <c r="FA27" s="351"/>
      <c r="FB27" s="351"/>
      <c r="FC27" s="351"/>
      <c r="FD27" s="351"/>
      <c r="FE27" s="351"/>
      <c r="FF27" s="351"/>
      <c r="FG27" s="351"/>
      <c r="FH27" s="351"/>
      <c r="FI27" s="351"/>
      <c r="FJ27" s="351"/>
      <c r="FK27" s="351"/>
      <c r="FL27" s="351"/>
      <c r="FM27" s="351"/>
      <c r="FN27" s="351"/>
      <c r="FO27" s="351"/>
      <c r="FP27" s="351"/>
      <c r="FQ27" s="351"/>
      <c r="FR27" s="351"/>
      <c r="FS27" s="351"/>
      <c r="FT27" s="351"/>
      <c r="FU27" s="351"/>
      <c r="FV27" s="351"/>
      <c r="FW27" s="351"/>
      <c r="FX27" s="351"/>
      <c r="FY27" s="351"/>
      <c r="FZ27" s="351"/>
      <c r="GA27" s="351"/>
      <c r="GB27" s="351"/>
      <c r="GC27" s="351"/>
      <c r="GD27" s="351"/>
      <c r="GE27" s="351"/>
      <c r="GF27" s="351"/>
      <c r="GG27" s="351"/>
      <c r="GH27" s="351"/>
      <c r="GI27" s="351"/>
      <c r="GJ27" s="351"/>
      <c r="GK27" s="351"/>
      <c r="GL27" s="351"/>
      <c r="GM27" s="351"/>
      <c r="GN27" s="351"/>
      <c r="GO27" s="351"/>
      <c r="GP27" s="351"/>
      <c r="GQ27" s="351"/>
      <c r="GR27" s="351"/>
      <c r="GS27" s="351"/>
      <c r="GT27" s="351"/>
      <c r="GU27" s="351"/>
      <c r="GV27" s="351"/>
      <c r="GW27" s="351"/>
      <c r="GX27" s="351"/>
      <c r="GY27" s="351"/>
      <c r="GZ27" s="351"/>
      <c r="HA27" s="351"/>
      <c r="HB27" s="351"/>
      <c r="HC27" s="351"/>
      <c r="HD27" s="351"/>
      <c r="HE27" s="351"/>
      <c r="HF27" s="351"/>
      <c r="HG27" s="351"/>
      <c r="HH27" s="351"/>
      <c r="HI27" s="351"/>
      <c r="HJ27" s="351"/>
      <c r="HK27" s="351"/>
      <c r="HL27" s="351"/>
      <c r="HM27" s="351"/>
      <c r="HN27" s="351"/>
      <c r="HO27" s="351"/>
      <c r="HP27" s="351"/>
      <c r="HQ27" s="351"/>
      <c r="HR27" s="351"/>
      <c r="HS27" s="351"/>
      <c r="HT27" s="351"/>
      <c r="HU27" s="351"/>
      <c r="HV27" s="351"/>
      <c r="HW27" s="351"/>
      <c r="HX27" s="351"/>
      <c r="HY27" s="351"/>
      <c r="HZ27" s="351"/>
      <c r="IA27" s="351"/>
      <c r="IB27" s="351"/>
      <c r="IC27" s="351"/>
      <c r="ID27" s="351"/>
      <c r="IE27" s="351"/>
      <c r="IF27" s="351"/>
      <c r="IG27" s="351"/>
    </row>
    <row r="28" spans="1:241" hidden="1" x14ac:dyDescent="0.3">
      <c r="A28" s="231" t="s">
        <v>110</v>
      </c>
      <c r="B28" s="351"/>
      <c r="C28" s="351"/>
      <c r="D28" s="351">
        <f>SUM(BG28:DG28)</f>
        <v>0</v>
      </c>
      <c r="E28" s="351"/>
      <c r="F28" s="351"/>
      <c r="G28" s="351">
        <v>12</v>
      </c>
      <c r="H28" s="351">
        <v>0</v>
      </c>
      <c r="I28" s="351">
        <v>0</v>
      </c>
      <c r="J28" s="351">
        <v>0</v>
      </c>
      <c r="K28" s="351">
        <v>0</v>
      </c>
      <c r="L28" s="351">
        <v>0</v>
      </c>
      <c r="M28" s="351">
        <v>0</v>
      </c>
      <c r="N28" s="351">
        <v>0</v>
      </c>
      <c r="O28" s="351">
        <v>0</v>
      </c>
      <c r="P28" s="351">
        <v>0</v>
      </c>
      <c r="Q28" s="351">
        <v>0</v>
      </c>
      <c r="R28" s="351">
        <v>0</v>
      </c>
      <c r="S28" s="351">
        <v>0</v>
      </c>
      <c r="T28" s="351">
        <v>0</v>
      </c>
      <c r="U28" s="351">
        <v>0</v>
      </c>
      <c r="V28" s="351">
        <v>0</v>
      </c>
      <c r="W28" s="351">
        <v>0</v>
      </c>
      <c r="X28" s="351">
        <v>0</v>
      </c>
      <c r="Y28" s="351">
        <v>0</v>
      </c>
      <c r="Z28" s="351">
        <v>0</v>
      </c>
      <c r="AA28" s="351">
        <v>0</v>
      </c>
      <c r="AB28" s="351">
        <v>8</v>
      </c>
      <c r="AC28" s="351">
        <v>0</v>
      </c>
      <c r="AD28" s="351">
        <v>0</v>
      </c>
      <c r="AE28" s="351">
        <v>0</v>
      </c>
      <c r="AF28" s="351">
        <v>0</v>
      </c>
      <c r="AG28" s="351">
        <v>8</v>
      </c>
      <c r="AH28" s="351">
        <v>0</v>
      </c>
      <c r="AI28" s="351">
        <v>0</v>
      </c>
      <c r="AJ28" s="351">
        <v>0</v>
      </c>
      <c r="AK28" s="351">
        <v>0</v>
      </c>
      <c r="AL28" s="351">
        <v>0</v>
      </c>
      <c r="AM28" s="351">
        <v>0</v>
      </c>
      <c r="AN28" s="351">
        <v>0</v>
      </c>
      <c r="AO28" s="351">
        <v>0</v>
      </c>
      <c r="AP28" s="351">
        <v>8</v>
      </c>
      <c r="AQ28" s="351">
        <v>0</v>
      </c>
      <c r="AR28" s="351">
        <v>0</v>
      </c>
      <c r="AS28" s="351">
        <v>0</v>
      </c>
      <c r="AT28" s="351">
        <v>0</v>
      </c>
      <c r="AU28" s="351">
        <v>0</v>
      </c>
      <c r="AV28" s="351">
        <v>0</v>
      </c>
      <c r="AW28" s="351">
        <v>0</v>
      </c>
      <c r="AX28" s="351">
        <v>0</v>
      </c>
      <c r="AY28" s="351">
        <v>0</v>
      </c>
      <c r="AZ28" s="351">
        <v>0</v>
      </c>
      <c r="BA28" s="351">
        <v>0</v>
      </c>
      <c r="BB28" s="351">
        <v>8</v>
      </c>
      <c r="BC28" s="351">
        <v>0</v>
      </c>
      <c r="BD28" s="351">
        <v>0</v>
      </c>
      <c r="BE28" s="351">
        <v>0</v>
      </c>
      <c r="BF28" s="351">
        <v>16</v>
      </c>
      <c r="BG28" s="351">
        <v>0</v>
      </c>
      <c r="BH28" s="351"/>
      <c r="BI28" s="351">
        <v>0</v>
      </c>
      <c r="BJ28" s="351"/>
      <c r="BK28" s="351"/>
      <c r="BL28" s="351"/>
      <c r="BM28" s="351"/>
      <c r="BN28" s="351"/>
      <c r="BO28" s="351"/>
      <c r="BP28" s="351"/>
      <c r="BQ28" s="351"/>
      <c r="BR28" s="351"/>
      <c r="BS28" s="351"/>
      <c r="BT28" s="351"/>
      <c r="BU28" s="351"/>
      <c r="BV28" s="351"/>
      <c r="BW28" s="351"/>
      <c r="BX28" s="351"/>
      <c r="BY28" s="351"/>
      <c r="BZ28" s="351"/>
      <c r="CA28" s="351"/>
      <c r="CB28" s="351"/>
      <c r="CC28" s="351"/>
      <c r="CD28" s="351"/>
      <c r="CE28" s="351"/>
      <c r="CF28" s="351"/>
      <c r="CG28" s="351"/>
      <c r="CH28" s="351"/>
      <c r="CI28" s="351"/>
      <c r="CJ28" s="351"/>
      <c r="CK28" s="351"/>
      <c r="CL28" s="351"/>
      <c r="CM28" s="351"/>
      <c r="CN28" s="351"/>
      <c r="CO28" s="351"/>
      <c r="CP28" s="351"/>
      <c r="CQ28" s="351"/>
      <c r="CR28" s="351"/>
      <c r="CS28" s="351"/>
      <c r="CT28" s="351"/>
      <c r="CU28" s="351"/>
      <c r="CV28" s="351"/>
      <c r="CW28" s="351"/>
      <c r="CX28" s="351"/>
      <c r="CY28" s="351"/>
      <c r="CZ28" s="351"/>
      <c r="DA28" s="351"/>
      <c r="DB28" s="351"/>
      <c r="DC28" s="351"/>
      <c r="DD28" s="351"/>
      <c r="DE28" s="351"/>
      <c r="DF28" s="351"/>
      <c r="DG28" s="351"/>
      <c r="DH28" s="351"/>
      <c r="DI28" s="351"/>
      <c r="DJ28" s="351"/>
      <c r="DK28" s="351"/>
      <c r="DL28" s="351"/>
      <c r="DM28" s="351"/>
      <c r="DN28" s="351"/>
      <c r="DO28" s="351"/>
      <c r="DP28" s="351"/>
      <c r="DQ28" s="351"/>
      <c r="DR28" s="351"/>
      <c r="DS28" s="351"/>
      <c r="DT28" s="351"/>
      <c r="DU28" s="351"/>
      <c r="DV28" s="351"/>
      <c r="DW28" s="351"/>
      <c r="DX28" s="351"/>
      <c r="DY28" s="351"/>
      <c r="DZ28" s="351"/>
      <c r="EA28" s="351"/>
      <c r="EB28" s="351"/>
      <c r="EC28" s="351"/>
      <c r="ED28" s="351"/>
      <c r="EE28" s="351"/>
      <c r="EF28" s="351"/>
      <c r="EG28" s="351"/>
      <c r="EH28" s="351"/>
      <c r="EI28" s="351"/>
      <c r="EJ28" s="351"/>
      <c r="EK28" s="351"/>
      <c r="EL28" s="351"/>
      <c r="EM28" s="351"/>
      <c r="EN28" s="351"/>
      <c r="EO28" s="351"/>
      <c r="EP28" s="351"/>
      <c r="EQ28" s="351"/>
      <c r="ER28" s="351"/>
      <c r="ES28" s="351"/>
      <c r="ET28" s="351"/>
      <c r="EU28" s="351"/>
      <c r="EV28" s="351"/>
      <c r="EW28" s="351"/>
      <c r="EX28" s="351"/>
      <c r="EY28" s="351"/>
      <c r="EZ28" s="351"/>
      <c r="FA28" s="351"/>
      <c r="FB28" s="351"/>
      <c r="FC28" s="351"/>
      <c r="FD28" s="351"/>
      <c r="FE28" s="351"/>
      <c r="FF28" s="351"/>
      <c r="FG28" s="351"/>
      <c r="FH28" s="351"/>
      <c r="FI28" s="351"/>
      <c r="FJ28" s="351"/>
      <c r="FK28" s="351"/>
      <c r="FL28" s="351"/>
      <c r="FM28" s="351"/>
      <c r="FN28" s="351"/>
      <c r="FO28" s="351"/>
      <c r="FP28" s="351"/>
      <c r="FQ28" s="351"/>
      <c r="FR28" s="351"/>
      <c r="FS28" s="351"/>
      <c r="FT28" s="351"/>
      <c r="FU28" s="351"/>
      <c r="FV28" s="351"/>
      <c r="FW28" s="351"/>
      <c r="FX28" s="351"/>
      <c r="FY28" s="351"/>
      <c r="FZ28" s="351"/>
      <c r="GA28" s="351"/>
      <c r="GB28" s="351"/>
      <c r="GC28" s="351"/>
      <c r="GD28" s="351"/>
      <c r="GE28" s="351"/>
      <c r="GF28" s="351"/>
      <c r="GG28" s="351"/>
      <c r="GH28" s="351"/>
      <c r="GI28" s="351"/>
      <c r="GJ28" s="351"/>
      <c r="GK28" s="351"/>
      <c r="GL28" s="351"/>
      <c r="GM28" s="351"/>
      <c r="GN28" s="351"/>
      <c r="GO28" s="351"/>
      <c r="GP28" s="351"/>
      <c r="GQ28" s="351"/>
      <c r="GR28" s="351"/>
      <c r="GS28" s="351"/>
      <c r="GT28" s="351"/>
      <c r="GU28" s="351"/>
      <c r="GV28" s="351"/>
      <c r="GW28" s="351"/>
      <c r="GX28" s="351"/>
      <c r="GY28" s="351"/>
      <c r="GZ28" s="351"/>
      <c r="HA28" s="351"/>
      <c r="HB28" s="351"/>
      <c r="HC28" s="351"/>
      <c r="HD28" s="351"/>
      <c r="HE28" s="351"/>
      <c r="HF28" s="351"/>
      <c r="HG28" s="351"/>
      <c r="HH28" s="351"/>
      <c r="HI28" s="351"/>
      <c r="HJ28" s="351"/>
      <c r="HK28" s="351"/>
      <c r="HL28" s="351"/>
      <c r="HM28" s="351"/>
      <c r="HN28" s="351"/>
      <c r="HO28" s="351"/>
      <c r="HP28" s="351"/>
      <c r="HQ28" s="351"/>
      <c r="HR28" s="351"/>
      <c r="HS28" s="351"/>
      <c r="HT28" s="351"/>
      <c r="HU28" s="351"/>
      <c r="HV28" s="351"/>
      <c r="HW28" s="351"/>
      <c r="HX28" s="351"/>
      <c r="HY28" s="351"/>
      <c r="HZ28" s="351"/>
      <c r="IA28" s="351"/>
      <c r="IB28" s="351"/>
      <c r="IC28" s="351"/>
      <c r="ID28" s="351"/>
      <c r="IE28" s="351"/>
      <c r="IF28" s="351"/>
      <c r="IG28" s="351"/>
    </row>
    <row r="29" spans="1:241" hidden="1" x14ac:dyDescent="0.3">
      <c r="A29" s="231" t="s">
        <v>111</v>
      </c>
      <c r="B29" s="351"/>
      <c r="C29" s="351"/>
      <c r="D29" s="351">
        <f>SUM(BG29:DG29)</f>
        <v>0</v>
      </c>
      <c r="E29" s="351"/>
      <c r="F29" s="351"/>
      <c r="G29" s="351">
        <v>0</v>
      </c>
      <c r="H29" s="351">
        <v>0</v>
      </c>
      <c r="I29" s="351">
        <v>0</v>
      </c>
      <c r="J29" s="351">
        <v>0</v>
      </c>
      <c r="K29" s="351">
        <v>0</v>
      </c>
      <c r="L29" s="351">
        <v>0</v>
      </c>
      <c r="M29" s="351">
        <v>0</v>
      </c>
      <c r="N29" s="351">
        <v>0</v>
      </c>
      <c r="O29" s="351">
        <v>0</v>
      </c>
      <c r="P29" s="351">
        <v>0</v>
      </c>
      <c r="Q29" s="351">
        <v>0</v>
      </c>
      <c r="R29" s="351">
        <v>0</v>
      </c>
      <c r="S29" s="351">
        <v>40</v>
      </c>
      <c r="T29" s="351">
        <v>0</v>
      </c>
      <c r="U29" s="351">
        <v>8</v>
      </c>
      <c r="V29" s="351">
        <v>0</v>
      </c>
      <c r="W29" s="351">
        <v>0</v>
      </c>
      <c r="X29" s="351">
        <v>0</v>
      </c>
      <c r="Y29" s="351">
        <v>0</v>
      </c>
      <c r="Z29" s="351">
        <v>8</v>
      </c>
      <c r="AA29" s="351">
        <v>40</v>
      </c>
      <c r="AB29" s="351">
        <v>0</v>
      </c>
      <c r="AC29" s="351">
        <v>0</v>
      </c>
      <c r="AD29" s="351">
        <v>0</v>
      </c>
      <c r="AE29" s="351">
        <v>0</v>
      </c>
      <c r="AF29" s="351">
        <v>0</v>
      </c>
      <c r="AG29" s="351">
        <v>8</v>
      </c>
      <c r="AH29" s="351">
        <v>40</v>
      </c>
      <c r="AI29" s="351">
        <v>0</v>
      </c>
      <c r="AJ29" s="351">
        <v>0</v>
      </c>
      <c r="AK29" s="351">
        <v>0</v>
      </c>
      <c r="AL29" s="351">
        <v>0</v>
      </c>
      <c r="AM29" s="351">
        <v>0</v>
      </c>
      <c r="AN29" s="351">
        <v>0</v>
      </c>
      <c r="AO29" s="351">
        <v>0</v>
      </c>
      <c r="AP29" s="351">
        <v>0</v>
      </c>
      <c r="AQ29" s="351">
        <v>0</v>
      </c>
      <c r="AR29" s="351">
        <v>0</v>
      </c>
      <c r="AS29" s="351">
        <v>0</v>
      </c>
      <c r="AT29" s="351">
        <v>0</v>
      </c>
      <c r="AU29" s="351">
        <v>0</v>
      </c>
      <c r="AV29" s="351">
        <v>0</v>
      </c>
      <c r="AW29" s="351">
        <v>0</v>
      </c>
      <c r="AX29" s="351">
        <v>0</v>
      </c>
      <c r="AY29" s="351">
        <v>0</v>
      </c>
      <c r="AZ29" s="351">
        <v>0</v>
      </c>
      <c r="BA29" s="351">
        <v>0</v>
      </c>
      <c r="BB29" s="351">
        <v>8</v>
      </c>
      <c r="BC29" s="351">
        <v>0</v>
      </c>
      <c r="BD29" s="351">
        <v>0</v>
      </c>
      <c r="BE29" s="351">
        <v>0</v>
      </c>
      <c r="BF29" s="351">
        <v>6.75</v>
      </c>
      <c r="BG29" s="351">
        <v>0</v>
      </c>
      <c r="BH29" s="351"/>
      <c r="BI29" s="351">
        <v>0</v>
      </c>
      <c r="BJ29" s="351"/>
      <c r="BK29" s="351"/>
      <c r="BL29" s="351"/>
      <c r="BM29" s="351"/>
      <c r="BN29" s="351"/>
      <c r="BO29" s="351"/>
      <c r="BP29" s="351"/>
      <c r="BQ29" s="351"/>
      <c r="BR29" s="351"/>
      <c r="BS29" s="351"/>
      <c r="BT29" s="351"/>
      <c r="BU29" s="351"/>
      <c r="BV29" s="351"/>
      <c r="BW29" s="351"/>
      <c r="BX29" s="351"/>
      <c r="BY29" s="351"/>
      <c r="BZ29" s="351"/>
      <c r="CA29" s="351"/>
      <c r="CB29" s="351"/>
      <c r="CC29" s="351"/>
      <c r="CD29" s="351"/>
      <c r="CE29" s="351"/>
      <c r="CF29" s="351"/>
      <c r="CG29" s="351"/>
      <c r="CH29" s="351"/>
      <c r="CI29" s="351"/>
      <c r="CJ29" s="351"/>
      <c r="CK29" s="351"/>
      <c r="CL29" s="351"/>
      <c r="CM29" s="351"/>
      <c r="CN29" s="351"/>
      <c r="CO29" s="351"/>
      <c r="CP29" s="351"/>
      <c r="CQ29" s="351"/>
      <c r="CR29" s="351"/>
      <c r="CS29" s="351"/>
      <c r="CT29" s="351"/>
      <c r="CU29" s="351"/>
      <c r="CV29" s="351"/>
      <c r="CW29" s="351"/>
      <c r="CX29" s="351"/>
      <c r="CY29" s="351"/>
      <c r="CZ29" s="351"/>
      <c r="DA29" s="351"/>
      <c r="DB29" s="351"/>
      <c r="DC29" s="351"/>
      <c r="DD29" s="351"/>
      <c r="DE29" s="351"/>
      <c r="DF29" s="351"/>
      <c r="DG29" s="351"/>
      <c r="DH29" s="351"/>
      <c r="DI29" s="351"/>
      <c r="DJ29" s="351"/>
      <c r="DK29" s="351"/>
      <c r="DL29" s="351"/>
      <c r="DM29" s="351"/>
      <c r="DN29" s="351"/>
      <c r="DO29" s="351"/>
      <c r="DP29" s="351"/>
      <c r="DQ29" s="351"/>
      <c r="DR29" s="351"/>
      <c r="DS29" s="351"/>
      <c r="DT29" s="351"/>
      <c r="DU29" s="351"/>
      <c r="DV29" s="351"/>
      <c r="DW29" s="351"/>
      <c r="DX29" s="351"/>
      <c r="DY29" s="351"/>
      <c r="DZ29" s="351"/>
      <c r="EA29" s="351"/>
      <c r="EB29" s="351"/>
      <c r="EC29" s="351"/>
      <c r="ED29" s="351"/>
      <c r="EE29" s="351"/>
      <c r="EF29" s="351"/>
      <c r="EG29" s="351"/>
      <c r="EH29" s="351"/>
      <c r="EI29" s="351"/>
      <c r="EJ29" s="351"/>
      <c r="EK29" s="351"/>
      <c r="EL29" s="351"/>
      <c r="EM29" s="351"/>
      <c r="EN29" s="351"/>
      <c r="EO29" s="351"/>
      <c r="EP29" s="351"/>
      <c r="EQ29" s="351"/>
      <c r="ER29" s="351"/>
      <c r="ES29" s="351"/>
      <c r="ET29" s="351"/>
      <c r="EU29" s="351"/>
      <c r="EV29" s="351"/>
      <c r="EW29" s="351"/>
      <c r="EX29" s="351"/>
      <c r="EY29" s="351"/>
      <c r="EZ29" s="351"/>
      <c r="FA29" s="351"/>
      <c r="FB29" s="351"/>
      <c r="FC29" s="351"/>
      <c r="FD29" s="351"/>
      <c r="FE29" s="351"/>
      <c r="FF29" s="351"/>
      <c r="FG29" s="351"/>
      <c r="FH29" s="351"/>
      <c r="FI29" s="351"/>
      <c r="FJ29" s="351"/>
      <c r="FK29" s="351"/>
      <c r="FL29" s="351"/>
      <c r="FM29" s="351"/>
      <c r="FN29" s="351"/>
      <c r="FO29" s="351"/>
      <c r="FP29" s="351"/>
      <c r="FQ29" s="351"/>
      <c r="FR29" s="351"/>
      <c r="FS29" s="351"/>
      <c r="FT29" s="351"/>
      <c r="FU29" s="351"/>
      <c r="FV29" s="351"/>
      <c r="FW29" s="351"/>
      <c r="FX29" s="351"/>
      <c r="FY29" s="351"/>
      <c r="FZ29" s="351"/>
      <c r="GA29" s="351"/>
      <c r="GB29" s="351"/>
      <c r="GC29" s="351"/>
      <c r="GD29" s="351"/>
      <c r="GE29" s="351"/>
      <c r="GF29" s="351"/>
      <c r="GG29" s="351"/>
      <c r="GH29" s="351"/>
      <c r="GI29" s="351"/>
      <c r="GJ29" s="351"/>
      <c r="GK29" s="351"/>
      <c r="GL29" s="351"/>
      <c r="GM29" s="351"/>
      <c r="GN29" s="351"/>
      <c r="GO29" s="351"/>
      <c r="GP29" s="351"/>
      <c r="GQ29" s="351"/>
      <c r="GR29" s="351"/>
      <c r="GS29" s="351"/>
      <c r="GT29" s="351"/>
      <c r="GU29" s="351"/>
      <c r="GV29" s="351"/>
      <c r="GW29" s="351"/>
      <c r="GX29" s="351"/>
      <c r="GY29" s="351"/>
      <c r="GZ29" s="351"/>
      <c r="HA29" s="351"/>
      <c r="HB29" s="351"/>
      <c r="HC29" s="351"/>
      <c r="HD29" s="351"/>
      <c r="HE29" s="351"/>
      <c r="HF29" s="351"/>
      <c r="HG29" s="351"/>
      <c r="HH29" s="351"/>
      <c r="HI29" s="351"/>
      <c r="HJ29" s="351"/>
      <c r="HK29" s="351"/>
      <c r="HL29" s="351"/>
      <c r="HM29" s="351"/>
      <c r="HN29" s="351"/>
      <c r="HO29" s="351"/>
      <c r="HP29" s="351"/>
      <c r="HQ29" s="351"/>
      <c r="HR29" s="351"/>
      <c r="HS29" s="351"/>
      <c r="HT29" s="351"/>
      <c r="HU29" s="351"/>
      <c r="HV29" s="351"/>
      <c r="HW29" s="351"/>
      <c r="HX29" s="351"/>
      <c r="HY29" s="351"/>
      <c r="HZ29" s="351"/>
      <c r="IA29" s="351"/>
      <c r="IB29" s="351"/>
      <c r="IC29" s="351"/>
      <c r="ID29" s="351"/>
      <c r="IE29" s="351"/>
      <c r="IF29" s="351"/>
      <c r="IG29" s="351"/>
    </row>
    <row r="30" spans="1:241" hidden="1" x14ac:dyDescent="0.3">
      <c r="A30" s="231" t="s">
        <v>112</v>
      </c>
      <c r="B30" s="351">
        <v>80</v>
      </c>
      <c r="C30" s="351"/>
      <c r="D30" s="351">
        <f>SUM(BG30:DG30)</f>
        <v>0</v>
      </c>
      <c r="E30" s="351"/>
      <c r="F30" s="351"/>
      <c r="G30" s="351">
        <v>0</v>
      </c>
      <c r="H30" s="351">
        <v>0</v>
      </c>
      <c r="I30" s="351">
        <v>0</v>
      </c>
      <c r="J30" s="351">
        <v>0</v>
      </c>
      <c r="K30" s="351">
        <v>0</v>
      </c>
      <c r="L30" s="351">
        <v>0</v>
      </c>
      <c r="M30" s="351">
        <v>0</v>
      </c>
      <c r="N30" s="351">
        <v>0</v>
      </c>
      <c r="O30" s="351">
        <v>0</v>
      </c>
      <c r="P30" s="351">
        <v>0</v>
      </c>
      <c r="Q30" s="351">
        <v>0</v>
      </c>
      <c r="R30" s="351">
        <v>0</v>
      </c>
      <c r="S30" s="351">
        <v>0</v>
      </c>
      <c r="T30" s="351">
        <v>0</v>
      </c>
      <c r="U30" s="351">
        <v>0</v>
      </c>
      <c r="V30" s="351">
        <v>0</v>
      </c>
      <c r="W30" s="351">
        <v>0</v>
      </c>
      <c r="X30" s="351">
        <v>0</v>
      </c>
      <c r="Y30" s="351">
        <v>0</v>
      </c>
      <c r="Z30" s="351">
        <v>0</v>
      </c>
      <c r="AA30" s="351">
        <v>0</v>
      </c>
      <c r="AB30" s="351">
        <v>0</v>
      </c>
      <c r="AC30" s="351">
        <v>0</v>
      </c>
      <c r="AD30" s="351">
        <v>0</v>
      </c>
      <c r="AE30" s="351">
        <v>0</v>
      </c>
      <c r="AF30" s="351">
        <v>0</v>
      </c>
      <c r="AG30" s="351">
        <v>0</v>
      </c>
      <c r="AH30" s="351">
        <v>0</v>
      </c>
      <c r="AI30" s="351">
        <v>0</v>
      </c>
      <c r="AJ30" s="351">
        <v>0</v>
      </c>
      <c r="AK30" s="351">
        <v>0</v>
      </c>
      <c r="AL30" s="351">
        <v>0</v>
      </c>
      <c r="AM30" s="351">
        <v>0</v>
      </c>
      <c r="AN30" s="351">
        <v>0</v>
      </c>
      <c r="AO30" s="351">
        <v>0</v>
      </c>
      <c r="AP30" s="351">
        <v>0</v>
      </c>
      <c r="AQ30" s="351">
        <v>0</v>
      </c>
      <c r="AR30" s="351">
        <v>0</v>
      </c>
      <c r="AS30" s="351">
        <v>0</v>
      </c>
      <c r="AT30" s="351">
        <v>0</v>
      </c>
      <c r="AU30" s="351">
        <v>0</v>
      </c>
      <c r="AV30" s="351">
        <v>0</v>
      </c>
      <c r="AW30" s="351">
        <v>14.5</v>
      </c>
      <c r="AX30" s="351">
        <v>0</v>
      </c>
      <c r="AY30" s="351">
        <v>0</v>
      </c>
      <c r="AZ30" s="351">
        <v>0</v>
      </c>
      <c r="BA30" s="351">
        <v>0</v>
      </c>
      <c r="BB30" s="351">
        <v>0</v>
      </c>
      <c r="BC30" s="351">
        <v>0</v>
      </c>
      <c r="BD30" s="351">
        <v>0</v>
      </c>
      <c r="BE30" s="351">
        <v>0</v>
      </c>
      <c r="BF30" s="351">
        <v>0</v>
      </c>
      <c r="BG30" s="351">
        <v>0</v>
      </c>
      <c r="BH30" s="351"/>
      <c r="BI30" s="351">
        <v>0</v>
      </c>
      <c r="BJ30" s="351"/>
      <c r="BK30" s="351"/>
      <c r="BL30" s="351"/>
      <c r="BM30" s="351"/>
      <c r="BN30" s="351"/>
      <c r="BO30" s="351"/>
      <c r="BP30" s="351"/>
      <c r="BQ30" s="351"/>
      <c r="BR30" s="351"/>
      <c r="BS30" s="351"/>
      <c r="BT30" s="351"/>
      <c r="BU30" s="351"/>
      <c r="BV30" s="351"/>
      <c r="BW30" s="351"/>
      <c r="BX30" s="351"/>
      <c r="BY30" s="351"/>
      <c r="BZ30" s="351"/>
      <c r="CA30" s="351"/>
      <c r="CB30" s="351"/>
      <c r="CC30" s="351"/>
      <c r="CD30" s="351"/>
      <c r="CE30" s="351"/>
      <c r="CF30" s="351"/>
      <c r="CG30" s="351"/>
      <c r="CH30" s="351"/>
      <c r="CI30" s="351"/>
      <c r="CJ30" s="351"/>
      <c r="CK30" s="351"/>
      <c r="CL30" s="351"/>
      <c r="CM30" s="351"/>
      <c r="CN30" s="351"/>
      <c r="CO30" s="351"/>
      <c r="CP30" s="351"/>
      <c r="CQ30" s="351"/>
      <c r="CR30" s="351"/>
      <c r="CS30" s="351"/>
      <c r="CT30" s="351"/>
      <c r="CU30" s="351"/>
      <c r="CV30" s="351"/>
      <c r="CW30" s="351"/>
      <c r="CX30" s="351"/>
      <c r="CY30" s="351"/>
      <c r="CZ30" s="351"/>
      <c r="DA30" s="351"/>
      <c r="DB30" s="351"/>
      <c r="DC30" s="351"/>
      <c r="DD30" s="351"/>
      <c r="DE30" s="351"/>
      <c r="DF30" s="351"/>
      <c r="DG30" s="351"/>
      <c r="DH30" s="351"/>
      <c r="DI30" s="351"/>
      <c r="DJ30" s="351"/>
      <c r="DK30" s="351"/>
      <c r="DL30" s="351"/>
      <c r="DM30" s="351"/>
      <c r="DN30" s="351"/>
      <c r="DO30" s="351"/>
      <c r="DP30" s="351"/>
      <c r="DQ30" s="351"/>
      <c r="DR30" s="351"/>
      <c r="DS30" s="351"/>
      <c r="DT30" s="351"/>
      <c r="DU30" s="351"/>
      <c r="DV30" s="351"/>
      <c r="DW30" s="351"/>
      <c r="DX30" s="351"/>
      <c r="DY30" s="351"/>
      <c r="DZ30" s="351"/>
      <c r="EA30" s="351"/>
      <c r="EB30" s="351"/>
      <c r="EC30" s="351"/>
      <c r="ED30" s="351"/>
      <c r="EE30" s="351"/>
      <c r="EF30" s="351"/>
      <c r="EG30" s="351"/>
      <c r="EH30" s="351"/>
      <c r="EI30" s="351"/>
      <c r="EJ30" s="351"/>
      <c r="EK30" s="351"/>
      <c r="EL30" s="351"/>
      <c r="EM30" s="351"/>
      <c r="EN30" s="351"/>
      <c r="EO30" s="351"/>
      <c r="EP30" s="351"/>
      <c r="EQ30" s="351"/>
      <c r="ER30" s="351"/>
      <c r="ES30" s="351"/>
      <c r="ET30" s="351"/>
      <c r="EU30" s="351"/>
      <c r="EV30" s="351"/>
      <c r="EW30" s="351"/>
      <c r="EX30" s="351"/>
      <c r="EY30" s="351"/>
      <c r="EZ30" s="351"/>
      <c r="FA30" s="351"/>
      <c r="FB30" s="351"/>
      <c r="FC30" s="351"/>
      <c r="FD30" s="351"/>
      <c r="FE30" s="351"/>
      <c r="FF30" s="351"/>
      <c r="FG30" s="351"/>
      <c r="FH30" s="351"/>
      <c r="FI30" s="351"/>
      <c r="FJ30" s="351"/>
      <c r="FK30" s="351"/>
      <c r="FL30" s="351"/>
      <c r="FM30" s="351"/>
      <c r="FN30" s="351"/>
      <c r="FO30" s="351"/>
      <c r="FP30" s="351"/>
      <c r="FQ30" s="351"/>
      <c r="FR30" s="351"/>
      <c r="FS30" s="351"/>
      <c r="FT30" s="351"/>
      <c r="FU30" s="351"/>
      <c r="FV30" s="351"/>
      <c r="FW30" s="351"/>
      <c r="FX30" s="351"/>
      <c r="FY30" s="351"/>
      <c r="FZ30" s="351"/>
      <c r="GA30" s="351"/>
      <c r="GB30" s="351"/>
      <c r="GC30" s="351"/>
      <c r="GD30" s="351"/>
      <c r="GE30" s="351"/>
      <c r="GF30" s="351"/>
      <c r="GG30" s="351"/>
      <c r="GH30" s="351"/>
      <c r="GI30" s="351"/>
      <c r="GJ30" s="351"/>
      <c r="GK30" s="351"/>
      <c r="GL30" s="351"/>
      <c r="GM30" s="351"/>
      <c r="GN30" s="351"/>
      <c r="GO30" s="351"/>
      <c r="GP30" s="351"/>
      <c r="GQ30" s="351"/>
      <c r="GR30" s="351"/>
      <c r="GS30" s="351"/>
      <c r="GT30" s="351"/>
      <c r="GU30" s="351"/>
      <c r="GV30" s="351"/>
      <c r="GW30" s="351"/>
      <c r="GX30" s="351"/>
      <c r="GY30" s="351"/>
      <c r="GZ30" s="351"/>
      <c r="HA30" s="351"/>
      <c r="HB30" s="351"/>
      <c r="HC30" s="351"/>
      <c r="HD30" s="351"/>
      <c r="HE30" s="351"/>
      <c r="HF30" s="351"/>
      <c r="HG30" s="351"/>
      <c r="HH30" s="351"/>
      <c r="HI30" s="351"/>
      <c r="HJ30" s="351"/>
      <c r="HK30" s="351"/>
      <c r="HL30" s="351"/>
      <c r="HM30" s="351"/>
      <c r="HN30" s="351"/>
      <c r="HO30" s="351"/>
      <c r="HP30" s="351"/>
      <c r="HQ30" s="351"/>
      <c r="HR30" s="351"/>
      <c r="HS30" s="351"/>
      <c r="HT30" s="351"/>
      <c r="HU30" s="351"/>
      <c r="HV30" s="351"/>
      <c r="HW30" s="351"/>
      <c r="HX30" s="351"/>
      <c r="HY30" s="351"/>
      <c r="HZ30" s="351"/>
      <c r="IA30" s="351"/>
      <c r="IB30" s="351"/>
      <c r="IC30" s="351"/>
      <c r="ID30" s="351"/>
      <c r="IE30" s="351"/>
      <c r="IF30" s="351"/>
      <c r="IG30" s="351"/>
    </row>
    <row r="31" spans="1:241" hidden="1" x14ac:dyDescent="0.3">
      <c r="A31" s="231" t="s">
        <v>113</v>
      </c>
      <c r="B31" s="351"/>
      <c r="C31" s="351"/>
      <c r="D31" s="351"/>
      <c r="E31" s="351"/>
      <c r="F31" s="351"/>
      <c r="G31" s="351"/>
      <c r="H31" s="351"/>
      <c r="I31" s="351"/>
      <c r="J31" s="351"/>
      <c r="K31" s="351">
        <v>0</v>
      </c>
      <c r="L31" s="351">
        <v>1</v>
      </c>
      <c r="M31" s="351"/>
      <c r="N31" s="351"/>
      <c r="O31" s="351"/>
      <c r="P31" s="351"/>
      <c r="Q31" s="351"/>
      <c r="R31" s="351"/>
      <c r="S31" s="351"/>
      <c r="T31" s="351"/>
      <c r="U31" s="351"/>
      <c r="V31" s="351"/>
      <c r="W31" s="351"/>
      <c r="X31" s="351"/>
      <c r="Y31" s="351"/>
      <c r="Z31" s="351"/>
      <c r="AA31" s="351"/>
      <c r="AB31" s="351"/>
      <c r="AC31" s="351"/>
      <c r="AD31" s="351"/>
      <c r="AE31" s="351"/>
      <c r="AF31" s="351"/>
      <c r="AG31" s="351"/>
      <c r="AH31" s="351"/>
      <c r="AI31" s="351"/>
      <c r="AJ31" s="351"/>
      <c r="AK31" s="351"/>
      <c r="AL31" s="351"/>
      <c r="AM31" s="351"/>
      <c r="AN31" s="351"/>
      <c r="AO31" s="351"/>
      <c r="AP31" s="351"/>
      <c r="AQ31" s="351"/>
      <c r="AR31" s="351"/>
      <c r="AS31" s="351"/>
      <c r="AT31" s="351"/>
      <c r="AU31" s="351"/>
      <c r="AV31" s="351"/>
      <c r="AW31" s="351"/>
      <c r="AX31" s="351"/>
      <c r="AY31" s="351"/>
      <c r="AZ31" s="351"/>
      <c r="BA31" s="351"/>
      <c r="BB31" s="351"/>
      <c r="BC31" s="351"/>
      <c r="BD31" s="351"/>
      <c r="BE31" s="351"/>
      <c r="BF31" s="351"/>
      <c r="BG31" s="351"/>
      <c r="BH31" s="351"/>
      <c r="BI31" s="351"/>
      <c r="BJ31" s="351"/>
      <c r="BK31" s="351"/>
      <c r="BL31" s="351"/>
      <c r="BM31" s="351"/>
      <c r="BN31" s="351"/>
      <c r="BO31" s="351"/>
      <c r="BP31" s="351"/>
      <c r="BQ31" s="351"/>
      <c r="BR31" s="351"/>
      <c r="BS31" s="351"/>
      <c r="BT31" s="351"/>
      <c r="BU31" s="351"/>
      <c r="BV31" s="351"/>
      <c r="BW31" s="351"/>
      <c r="BX31" s="351"/>
      <c r="BY31" s="351"/>
      <c r="BZ31" s="351"/>
      <c r="CA31" s="351"/>
      <c r="CB31" s="351"/>
      <c r="CC31" s="351"/>
      <c r="CD31" s="351"/>
      <c r="CE31" s="351"/>
      <c r="CF31" s="351"/>
      <c r="CG31" s="351"/>
      <c r="CH31" s="351"/>
      <c r="CI31" s="351"/>
      <c r="CJ31" s="351"/>
      <c r="CK31" s="351"/>
      <c r="CL31" s="351"/>
      <c r="CM31" s="351"/>
      <c r="CN31" s="351"/>
      <c r="CO31" s="351"/>
      <c r="CP31" s="351"/>
      <c r="CQ31" s="351"/>
      <c r="CR31" s="351"/>
      <c r="CS31" s="351"/>
      <c r="CT31" s="351"/>
      <c r="CU31" s="351"/>
      <c r="CV31" s="351"/>
      <c r="CW31" s="351"/>
      <c r="CX31" s="351"/>
      <c r="CY31" s="351"/>
      <c r="CZ31" s="351"/>
      <c r="DA31" s="351"/>
      <c r="DB31" s="351"/>
      <c r="DC31" s="351"/>
      <c r="DD31" s="351"/>
      <c r="DE31" s="351"/>
      <c r="DF31" s="351"/>
      <c r="DG31" s="351"/>
      <c r="DH31" s="351"/>
      <c r="DI31" s="351"/>
      <c r="DJ31" s="351"/>
      <c r="DK31" s="351"/>
      <c r="DL31" s="351"/>
      <c r="DM31" s="351"/>
      <c r="DN31" s="351"/>
      <c r="DO31" s="351"/>
      <c r="DP31" s="351"/>
      <c r="DQ31" s="351"/>
      <c r="DR31" s="351"/>
      <c r="DS31" s="351"/>
      <c r="DT31" s="351"/>
      <c r="DU31" s="351"/>
      <c r="DV31" s="351"/>
      <c r="DW31" s="351"/>
      <c r="DX31" s="351"/>
      <c r="DY31" s="351"/>
      <c r="DZ31" s="351"/>
      <c r="EA31" s="351"/>
      <c r="EB31" s="351"/>
      <c r="EC31" s="351"/>
      <c r="ED31" s="351"/>
      <c r="EE31" s="351"/>
      <c r="EF31" s="351"/>
      <c r="EG31" s="351"/>
      <c r="EH31" s="351"/>
      <c r="EI31" s="351"/>
      <c r="EJ31" s="351"/>
      <c r="EK31" s="351"/>
      <c r="EL31" s="351"/>
      <c r="EM31" s="351"/>
      <c r="EN31" s="351"/>
      <c r="EO31" s="351"/>
      <c r="EP31" s="351"/>
      <c r="EQ31" s="351"/>
      <c r="ER31" s="351"/>
      <c r="ES31" s="351"/>
      <c r="ET31" s="351"/>
      <c r="EU31" s="351"/>
      <c r="EV31" s="351"/>
      <c r="EW31" s="351"/>
      <c r="EX31" s="351"/>
      <c r="EY31" s="351"/>
      <c r="EZ31" s="351"/>
      <c r="FA31" s="351"/>
      <c r="FB31" s="351"/>
      <c r="FC31" s="351"/>
      <c r="FD31" s="351"/>
      <c r="FE31" s="351"/>
      <c r="FF31" s="351"/>
      <c r="FG31" s="351"/>
      <c r="FH31" s="351"/>
      <c r="FI31" s="351"/>
      <c r="FJ31" s="351"/>
      <c r="FK31" s="351"/>
      <c r="FL31" s="351"/>
      <c r="FM31" s="351"/>
      <c r="FN31" s="351"/>
      <c r="FO31" s="351"/>
      <c r="FP31" s="351"/>
      <c r="FQ31" s="351"/>
      <c r="FR31" s="351"/>
      <c r="FS31" s="351"/>
      <c r="FT31" s="351"/>
      <c r="FU31" s="351"/>
      <c r="FV31" s="351"/>
      <c r="FW31" s="351"/>
      <c r="FX31" s="351"/>
      <c r="FY31" s="351"/>
      <c r="FZ31" s="351"/>
      <c r="GA31" s="351"/>
      <c r="GB31" s="351"/>
      <c r="GC31" s="351"/>
      <c r="GD31" s="351"/>
      <c r="GE31" s="351"/>
      <c r="GF31" s="351"/>
      <c r="GG31" s="351"/>
      <c r="GH31" s="351"/>
      <c r="GI31" s="351"/>
      <c r="GJ31" s="351"/>
      <c r="GK31" s="351"/>
      <c r="GL31" s="351"/>
      <c r="GM31" s="351"/>
      <c r="GN31" s="351"/>
      <c r="GO31" s="351"/>
      <c r="GP31" s="351"/>
      <c r="GQ31" s="351"/>
      <c r="GR31" s="351"/>
      <c r="GS31" s="351"/>
      <c r="GT31" s="351"/>
      <c r="GU31" s="351"/>
      <c r="GV31" s="351"/>
      <c r="GW31" s="351"/>
      <c r="GX31" s="351"/>
      <c r="GY31" s="351"/>
      <c r="GZ31" s="351"/>
      <c r="HA31" s="351"/>
      <c r="HB31" s="351"/>
      <c r="HC31" s="351"/>
      <c r="HD31" s="351"/>
      <c r="HE31" s="351"/>
      <c r="HF31" s="351"/>
      <c r="HG31" s="351"/>
      <c r="HH31" s="351"/>
      <c r="HI31" s="351"/>
      <c r="HJ31" s="351"/>
      <c r="HK31" s="351"/>
      <c r="HL31" s="351"/>
      <c r="HM31" s="351"/>
      <c r="HN31" s="351"/>
      <c r="HO31" s="351"/>
      <c r="HP31" s="351"/>
      <c r="HQ31" s="351"/>
      <c r="HR31" s="351"/>
      <c r="HS31" s="351"/>
      <c r="HT31" s="351"/>
      <c r="HU31" s="351"/>
      <c r="HV31" s="351"/>
      <c r="HW31" s="351"/>
      <c r="HX31" s="351"/>
      <c r="HY31" s="351"/>
      <c r="HZ31" s="351"/>
      <c r="IA31" s="351"/>
      <c r="IB31" s="351"/>
      <c r="IC31" s="351"/>
      <c r="ID31" s="351"/>
      <c r="IE31" s="351"/>
      <c r="IF31" s="351"/>
      <c r="IG31" s="351"/>
    </row>
    <row r="32" spans="1:241" x14ac:dyDescent="0.3">
      <c r="A32" s="234" t="s">
        <v>210</v>
      </c>
      <c r="B32" s="235"/>
      <c r="C32" s="235"/>
      <c r="D32" s="235"/>
      <c r="E32" s="235"/>
      <c r="F32" s="235"/>
      <c r="G32" s="235">
        <f>SUM(G33:G36)</f>
        <v>44.25</v>
      </c>
      <c r="H32" s="235">
        <v>40</v>
      </c>
      <c r="I32" s="235">
        <v>40</v>
      </c>
      <c r="J32" s="235">
        <v>40</v>
      </c>
      <c r="K32" s="235">
        <v>40</v>
      </c>
      <c r="L32" s="235">
        <v>40</v>
      </c>
      <c r="M32" s="235">
        <v>40</v>
      </c>
      <c r="N32" s="235">
        <v>40</v>
      </c>
      <c r="O32" s="235">
        <v>40</v>
      </c>
      <c r="P32" s="235">
        <v>40</v>
      </c>
      <c r="Q32" s="235">
        <v>40</v>
      </c>
      <c r="R32" s="235">
        <v>40</v>
      </c>
      <c r="S32" s="235">
        <v>40</v>
      </c>
      <c r="T32" s="235">
        <v>40</v>
      </c>
      <c r="U32" s="235">
        <v>40.5</v>
      </c>
      <c r="V32" s="235">
        <v>40</v>
      </c>
      <c r="W32" s="235">
        <v>40</v>
      </c>
      <c r="X32" s="235">
        <v>40</v>
      </c>
      <c r="Y32" s="235">
        <v>40</v>
      </c>
      <c r="Z32" s="235">
        <v>40</v>
      </c>
      <c r="AA32" s="235">
        <v>40</v>
      </c>
      <c r="AB32" s="235">
        <v>40</v>
      </c>
      <c r="AC32" s="235">
        <v>40</v>
      </c>
      <c r="AD32" s="235">
        <v>40</v>
      </c>
      <c r="AE32" s="235">
        <v>40</v>
      </c>
      <c r="AF32" s="235">
        <v>40</v>
      </c>
      <c r="AG32" s="235">
        <v>40</v>
      </c>
      <c r="AH32" s="235">
        <v>40</v>
      </c>
      <c r="AI32" s="235">
        <v>40</v>
      </c>
      <c r="AJ32" s="235">
        <v>40</v>
      </c>
      <c r="AK32" s="235">
        <v>40</v>
      </c>
      <c r="AL32" s="235">
        <v>40</v>
      </c>
      <c r="AM32" s="235">
        <v>40</v>
      </c>
      <c r="AN32" s="235">
        <v>40</v>
      </c>
      <c r="AO32" s="235">
        <v>40</v>
      </c>
      <c r="AP32" s="235">
        <v>40</v>
      </c>
      <c r="AQ32" s="235">
        <v>40</v>
      </c>
      <c r="AR32" s="235">
        <v>40</v>
      </c>
      <c r="AS32" s="235">
        <v>40</v>
      </c>
      <c r="AT32" s="235">
        <v>40</v>
      </c>
      <c r="AU32" s="235">
        <v>40</v>
      </c>
      <c r="AV32" s="235">
        <v>40</v>
      </c>
      <c r="AW32" s="235">
        <v>40</v>
      </c>
      <c r="AX32" s="235">
        <v>40</v>
      </c>
      <c r="AY32" s="235">
        <v>40</v>
      </c>
      <c r="AZ32" s="235">
        <v>40</v>
      </c>
      <c r="BA32" s="235">
        <v>40</v>
      </c>
      <c r="BB32" s="235">
        <v>40</v>
      </c>
      <c r="BC32" s="235">
        <v>40</v>
      </c>
      <c r="BD32" s="235">
        <v>40</v>
      </c>
      <c r="BE32" s="235">
        <f>SUM(BE33:BE36)</f>
        <v>40</v>
      </c>
      <c r="BF32" s="235">
        <f>SUM(BF33:BF36)</f>
        <v>40</v>
      </c>
      <c r="BG32" s="235">
        <f>SUM(BG33:BG36)</f>
        <v>40</v>
      </c>
      <c r="BH32" s="235">
        <f t="shared" ref="BH32:DG32" si="77">SUM(BH33:BH36)</f>
        <v>0</v>
      </c>
      <c r="BI32" s="235">
        <f t="shared" si="77"/>
        <v>40</v>
      </c>
      <c r="BJ32" s="235">
        <f t="shared" si="77"/>
        <v>40</v>
      </c>
      <c r="BK32" s="235">
        <f t="shared" si="77"/>
        <v>40</v>
      </c>
      <c r="BL32" s="235">
        <f t="shared" si="77"/>
        <v>40</v>
      </c>
      <c r="BM32" s="235">
        <f t="shared" si="77"/>
        <v>40</v>
      </c>
      <c r="BN32" s="235">
        <f t="shared" si="77"/>
        <v>40</v>
      </c>
      <c r="BO32" s="235">
        <f t="shared" si="77"/>
        <v>40</v>
      </c>
      <c r="BP32" s="235">
        <f t="shared" si="77"/>
        <v>40</v>
      </c>
      <c r="BQ32" s="235">
        <f t="shared" si="77"/>
        <v>41</v>
      </c>
      <c r="BR32" s="235">
        <f t="shared" si="77"/>
        <v>52</v>
      </c>
      <c r="BS32" s="235">
        <f t="shared" si="77"/>
        <v>40</v>
      </c>
      <c r="BT32" s="235">
        <f t="shared" si="77"/>
        <v>40</v>
      </c>
      <c r="BU32" s="235">
        <f t="shared" si="77"/>
        <v>40</v>
      </c>
      <c r="BV32" s="235">
        <f t="shared" si="77"/>
        <v>0</v>
      </c>
      <c r="BW32" s="235">
        <f t="shared" si="77"/>
        <v>40</v>
      </c>
      <c r="BX32" s="235">
        <f t="shared" si="77"/>
        <v>40</v>
      </c>
      <c r="BY32" s="235">
        <f t="shared" si="77"/>
        <v>40</v>
      </c>
      <c r="BZ32" s="235">
        <f t="shared" si="77"/>
        <v>40</v>
      </c>
      <c r="CA32" s="235">
        <f t="shared" si="77"/>
        <v>40</v>
      </c>
      <c r="CB32" s="235">
        <f t="shared" si="77"/>
        <v>40</v>
      </c>
      <c r="CC32" s="235">
        <f t="shared" si="77"/>
        <v>40</v>
      </c>
      <c r="CD32" s="235">
        <f t="shared" si="77"/>
        <v>40</v>
      </c>
      <c r="CE32" s="235">
        <f t="shared" si="77"/>
        <v>40</v>
      </c>
      <c r="CF32" s="235">
        <f t="shared" si="77"/>
        <v>40</v>
      </c>
      <c r="CG32" s="235">
        <f t="shared" si="77"/>
        <v>40</v>
      </c>
      <c r="CH32" s="235">
        <f t="shared" si="77"/>
        <v>40</v>
      </c>
      <c r="CI32" s="235">
        <f t="shared" si="77"/>
        <v>40</v>
      </c>
      <c r="CJ32" s="235">
        <f t="shared" si="77"/>
        <v>40</v>
      </c>
      <c r="CK32" s="235">
        <f t="shared" si="77"/>
        <v>40</v>
      </c>
      <c r="CL32" s="235">
        <f t="shared" si="77"/>
        <v>40.5</v>
      </c>
      <c r="CM32" s="235">
        <f t="shared" si="77"/>
        <v>40</v>
      </c>
      <c r="CN32" s="235">
        <f t="shared" si="77"/>
        <v>40</v>
      </c>
      <c r="CO32" s="235">
        <f t="shared" si="77"/>
        <v>40</v>
      </c>
      <c r="CP32" s="235">
        <f t="shared" si="77"/>
        <v>40</v>
      </c>
      <c r="CQ32" s="235">
        <f t="shared" si="77"/>
        <v>40</v>
      </c>
      <c r="CR32" s="235">
        <f t="shared" si="77"/>
        <v>40</v>
      </c>
      <c r="CS32" s="235">
        <f t="shared" si="77"/>
        <v>40</v>
      </c>
      <c r="CT32" s="235">
        <f t="shared" si="77"/>
        <v>40</v>
      </c>
      <c r="CU32" s="235">
        <f t="shared" si="77"/>
        <v>0</v>
      </c>
      <c r="CV32" s="235">
        <f t="shared" si="77"/>
        <v>40</v>
      </c>
      <c r="CW32" s="235">
        <f t="shared" si="77"/>
        <v>40</v>
      </c>
      <c r="CX32" s="235">
        <f t="shared" si="77"/>
        <v>40</v>
      </c>
      <c r="CY32" s="235">
        <f t="shared" si="77"/>
        <v>0</v>
      </c>
      <c r="CZ32" s="235">
        <f t="shared" si="77"/>
        <v>41</v>
      </c>
      <c r="DA32" s="235">
        <f t="shared" si="77"/>
        <v>40</v>
      </c>
      <c r="DB32" s="235">
        <f t="shared" si="77"/>
        <v>40.5</v>
      </c>
      <c r="DC32" s="235">
        <f t="shared" si="77"/>
        <v>40</v>
      </c>
      <c r="DD32" s="235">
        <f t="shared" si="77"/>
        <v>40</v>
      </c>
      <c r="DE32" s="235">
        <f t="shared" si="77"/>
        <v>40</v>
      </c>
      <c r="DF32" s="235">
        <f t="shared" si="77"/>
        <v>40</v>
      </c>
      <c r="DG32" s="235">
        <f t="shared" si="77"/>
        <v>40</v>
      </c>
      <c r="DH32" s="235">
        <f t="shared" ref="DH32:DN32" si="78">SUM(DH33:DH36)</f>
        <v>40</v>
      </c>
      <c r="DI32" s="235">
        <f t="shared" si="78"/>
        <v>40</v>
      </c>
      <c r="DJ32" s="235">
        <f t="shared" si="78"/>
        <v>40</v>
      </c>
      <c r="DK32" s="235">
        <f t="shared" si="78"/>
        <v>40</v>
      </c>
      <c r="DL32" s="235">
        <f t="shared" si="78"/>
        <v>40</v>
      </c>
      <c r="DM32" s="235">
        <f t="shared" si="78"/>
        <v>40</v>
      </c>
      <c r="DN32" s="235">
        <f t="shared" si="78"/>
        <v>40</v>
      </c>
      <c r="DO32" s="235">
        <f t="shared" ref="DO32:DV32" si="79">SUM(DO33:DO36)</f>
        <v>40</v>
      </c>
      <c r="DP32" s="235">
        <f t="shared" si="79"/>
        <v>40</v>
      </c>
      <c r="DQ32" s="235">
        <f>SUM(DQ33:DQ36)</f>
        <v>41.5</v>
      </c>
      <c r="DR32" s="235">
        <f t="shared" si="79"/>
        <v>40</v>
      </c>
      <c r="DS32" s="235">
        <f t="shared" si="79"/>
        <v>40</v>
      </c>
      <c r="DT32" s="235">
        <f t="shared" si="79"/>
        <v>40</v>
      </c>
      <c r="DU32" s="235">
        <f t="shared" si="79"/>
        <v>40</v>
      </c>
      <c r="DV32" s="235">
        <f t="shared" si="79"/>
        <v>40</v>
      </c>
      <c r="DW32" s="235">
        <f t="shared" ref="DW32:FA32" si="80">SUM(DW33:DW36)</f>
        <v>40</v>
      </c>
      <c r="DX32" s="235">
        <f t="shared" si="80"/>
        <v>40</v>
      </c>
      <c r="DY32" s="235">
        <f t="shared" si="80"/>
        <v>40</v>
      </c>
      <c r="DZ32" s="235">
        <f t="shared" si="80"/>
        <v>40</v>
      </c>
      <c r="EA32" s="235">
        <f t="shared" si="80"/>
        <v>40</v>
      </c>
      <c r="EB32" s="235">
        <f t="shared" si="80"/>
        <v>40</v>
      </c>
      <c r="EC32" s="235">
        <f t="shared" si="80"/>
        <v>40</v>
      </c>
      <c r="ED32" s="235">
        <f t="shared" si="80"/>
        <v>40</v>
      </c>
      <c r="EE32" s="235">
        <f t="shared" si="80"/>
        <v>40</v>
      </c>
      <c r="EF32" s="235">
        <f t="shared" si="80"/>
        <v>40</v>
      </c>
      <c r="EG32" s="235">
        <f t="shared" si="80"/>
        <v>40</v>
      </c>
      <c r="EH32" s="235">
        <f t="shared" si="80"/>
        <v>40</v>
      </c>
      <c r="EI32" s="235">
        <f t="shared" si="80"/>
        <v>40</v>
      </c>
      <c r="EJ32" s="235">
        <f t="shared" si="80"/>
        <v>40</v>
      </c>
      <c r="EK32" s="235">
        <f t="shared" si="80"/>
        <v>40</v>
      </c>
      <c r="EL32" s="235">
        <f t="shared" si="80"/>
        <v>40</v>
      </c>
      <c r="EM32" s="235">
        <f t="shared" si="80"/>
        <v>40</v>
      </c>
      <c r="EN32" s="235">
        <f t="shared" si="80"/>
        <v>0</v>
      </c>
      <c r="EO32" s="235">
        <f t="shared" si="80"/>
        <v>40</v>
      </c>
      <c r="EP32" s="235">
        <f t="shared" si="80"/>
        <v>40</v>
      </c>
      <c r="EQ32" s="235">
        <f t="shared" si="80"/>
        <v>0</v>
      </c>
      <c r="ER32" s="235">
        <f t="shared" si="80"/>
        <v>41.25</v>
      </c>
      <c r="ES32" s="235">
        <f t="shared" si="80"/>
        <v>0</v>
      </c>
      <c r="ET32" s="235">
        <f t="shared" si="80"/>
        <v>0</v>
      </c>
      <c r="EU32" s="235">
        <f t="shared" si="80"/>
        <v>41.5</v>
      </c>
      <c r="EV32" s="235">
        <f t="shared" si="80"/>
        <v>0</v>
      </c>
      <c r="EW32" s="235">
        <f t="shared" si="80"/>
        <v>54</v>
      </c>
      <c r="EX32" s="235">
        <f t="shared" si="80"/>
        <v>40</v>
      </c>
      <c r="EY32" s="235">
        <f t="shared" si="80"/>
        <v>40</v>
      </c>
      <c r="EZ32" s="235">
        <f t="shared" si="80"/>
        <v>40</v>
      </c>
      <c r="FA32" s="235">
        <f t="shared" si="80"/>
        <v>40</v>
      </c>
      <c r="FB32" s="235">
        <f t="shared" ref="FB32:FK32" si="81">SUM(FB33:FB36)</f>
        <v>40</v>
      </c>
      <c r="FC32" s="235">
        <f t="shared" si="81"/>
        <v>40</v>
      </c>
      <c r="FD32" s="235">
        <f t="shared" si="81"/>
        <v>40</v>
      </c>
      <c r="FE32" s="235">
        <f t="shared" si="81"/>
        <v>40</v>
      </c>
      <c r="FF32" s="235">
        <f t="shared" si="81"/>
        <v>40</v>
      </c>
      <c r="FG32" s="235">
        <f t="shared" si="81"/>
        <v>40</v>
      </c>
      <c r="FH32" s="235">
        <f t="shared" si="81"/>
        <v>40</v>
      </c>
      <c r="FI32" s="235">
        <f t="shared" si="81"/>
        <v>41</v>
      </c>
      <c r="FJ32" s="235">
        <f t="shared" si="81"/>
        <v>40</v>
      </c>
      <c r="FK32" s="235">
        <f t="shared" si="81"/>
        <v>40</v>
      </c>
      <c r="FL32" s="235">
        <f t="shared" ref="FL32:FU32" si="82">SUM(FL33:FL36)</f>
        <v>40</v>
      </c>
      <c r="FM32" s="235">
        <f t="shared" si="82"/>
        <v>40</v>
      </c>
      <c r="FN32" s="235">
        <f t="shared" si="82"/>
        <v>40</v>
      </c>
      <c r="FO32" s="235">
        <f t="shared" si="82"/>
        <v>40</v>
      </c>
      <c r="FP32" s="235">
        <f t="shared" si="82"/>
        <v>40</v>
      </c>
      <c r="FQ32" s="235">
        <f t="shared" si="82"/>
        <v>40</v>
      </c>
      <c r="FR32" s="235">
        <f t="shared" si="82"/>
        <v>40</v>
      </c>
      <c r="FS32" s="235">
        <f t="shared" si="82"/>
        <v>40</v>
      </c>
      <c r="FT32" s="235">
        <f t="shared" si="82"/>
        <v>40</v>
      </c>
      <c r="FU32" s="235">
        <f t="shared" si="82"/>
        <v>40</v>
      </c>
      <c r="FV32" s="235">
        <f t="shared" ref="FV32:HH32" si="83">SUM(FV33:FV36)</f>
        <v>40</v>
      </c>
      <c r="FW32" s="235">
        <f t="shared" si="83"/>
        <v>40</v>
      </c>
      <c r="FX32" s="235">
        <f t="shared" si="83"/>
        <v>40</v>
      </c>
      <c r="FY32" s="235">
        <f t="shared" si="83"/>
        <v>40</v>
      </c>
      <c r="FZ32" s="235">
        <f t="shared" si="83"/>
        <v>40</v>
      </c>
      <c r="GA32" s="235">
        <f t="shared" si="83"/>
        <v>40</v>
      </c>
      <c r="GB32" s="235">
        <f t="shared" si="83"/>
        <v>40</v>
      </c>
      <c r="GC32" s="235">
        <f t="shared" si="83"/>
        <v>40</v>
      </c>
      <c r="GD32" s="235">
        <f t="shared" si="83"/>
        <v>40</v>
      </c>
      <c r="GE32" s="235">
        <f t="shared" si="83"/>
        <v>40</v>
      </c>
      <c r="GF32" s="235">
        <f t="shared" si="83"/>
        <v>40</v>
      </c>
      <c r="GG32" s="235">
        <f t="shared" si="83"/>
        <v>40</v>
      </c>
      <c r="GH32" s="235">
        <f t="shared" si="83"/>
        <v>40</v>
      </c>
      <c r="GI32" s="235">
        <f t="shared" si="83"/>
        <v>40</v>
      </c>
      <c r="GJ32" s="235">
        <f t="shared" si="83"/>
        <v>0</v>
      </c>
      <c r="GK32" s="235">
        <f t="shared" si="83"/>
        <v>40</v>
      </c>
      <c r="GL32" s="235">
        <f t="shared" si="83"/>
        <v>40</v>
      </c>
      <c r="GM32" s="235">
        <f t="shared" si="83"/>
        <v>40</v>
      </c>
      <c r="GN32" s="235">
        <f t="shared" si="83"/>
        <v>40</v>
      </c>
      <c r="GO32" s="235">
        <f t="shared" si="83"/>
        <v>0</v>
      </c>
      <c r="GP32" s="235">
        <f>SUM(GP33:GP36)</f>
        <v>40</v>
      </c>
      <c r="GQ32" s="235">
        <f t="shared" si="83"/>
        <v>40</v>
      </c>
      <c r="GR32" s="235">
        <f t="shared" si="83"/>
        <v>40</v>
      </c>
      <c r="GS32" s="235">
        <f t="shared" si="83"/>
        <v>40</v>
      </c>
      <c r="GT32" s="235">
        <f t="shared" si="83"/>
        <v>40</v>
      </c>
      <c r="GU32" s="235">
        <f t="shared" si="83"/>
        <v>0</v>
      </c>
      <c r="GV32" s="235">
        <f t="shared" si="83"/>
        <v>40</v>
      </c>
      <c r="GW32" s="235">
        <f t="shared" si="83"/>
        <v>40</v>
      </c>
      <c r="GX32" s="235">
        <f t="shared" si="83"/>
        <v>40</v>
      </c>
      <c r="GY32" s="235">
        <f t="shared" si="83"/>
        <v>40</v>
      </c>
      <c r="GZ32" s="235">
        <f t="shared" si="83"/>
        <v>40</v>
      </c>
      <c r="HA32" s="235">
        <f t="shared" si="83"/>
        <v>40</v>
      </c>
      <c r="HB32" s="235">
        <f t="shared" si="83"/>
        <v>40</v>
      </c>
      <c r="HC32" s="235">
        <f t="shared" si="83"/>
        <v>40</v>
      </c>
      <c r="HD32" s="235">
        <f t="shared" si="83"/>
        <v>0</v>
      </c>
      <c r="HE32" s="235">
        <f t="shared" si="83"/>
        <v>0</v>
      </c>
      <c r="HF32" s="235">
        <f>SUM(HF33:HF36)</f>
        <v>40</v>
      </c>
      <c r="HG32" s="235">
        <f t="shared" si="83"/>
        <v>0</v>
      </c>
      <c r="HH32" s="235">
        <f t="shared" si="83"/>
        <v>40</v>
      </c>
      <c r="HI32" s="235">
        <f t="shared" ref="HI32:HJ32" si="84">SUM(HI33:HI36)</f>
        <v>0</v>
      </c>
      <c r="HJ32" s="235">
        <f t="shared" si="84"/>
        <v>40</v>
      </c>
      <c r="HK32" s="235">
        <f t="shared" ref="HK32:HU32" si="85">SUM(HK33:HK36)</f>
        <v>40</v>
      </c>
      <c r="HL32" s="235">
        <f t="shared" si="85"/>
        <v>40</v>
      </c>
      <c r="HM32" s="235">
        <f t="shared" si="85"/>
        <v>40</v>
      </c>
      <c r="HN32" s="235">
        <f t="shared" si="85"/>
        <v>40</v>
      </c>
      <c r="HO32" s="235">
        <f t="shared" si="85"/>
        <v>40</v>
      </c>
      <c r="HP32" s="235">
        <f t="shared" si="85"/>
        <v>40</v>
      </c>
      <c r="HQ32" s="235">
        <f t="shared" si="85"/>
        <v>40</v>
      </c>
      <c r="HR32" s="235">
        <f t="shared" si="85"/>
        <v>50.5</v>
      </c>
      <c r="HS32" s="235">
        <f t="shared" si="85"/>
        <v>40</v>
      </c>
      <c r="HT32" s="235">
        <f t="shared" si="85"/>
        <v>40</v>
      </c>
      <c r="HU32" s="235">
        <f t="shared" si="85"/>
        <v>40</v>
      </c>
      <c r="HV32" s="235">
        <f t="shared" ref="HV32:IG32" si="86">SUM(HV33:HV36)</f>
        <v>40</v>
      </c>
      <c r="HW32" s="235">
        <f t="shared" si="86"/>
        <v>40</v>
      </c>
      <c r="HX32" s="235">
        <f t="shared" si="86"/>
        <v>41</v>
      </c>
      <c r="HY32" s="235">
        <f t="shared" si="86"/>
        <v>40</v>
      </c>
      <c r="HZ32" s="235">
        <f t="shared" si="86"/>
        <v>40</v>
      </c>
      <c r="IA32" s="235">
        <f t="shared" si="86"/>
        <v>0</v>
      </c>
      <c r="IB32" s="235">
        <f t="shared" si="86"/>
        <v>0</v>
      </c>
      <c r="IC32" s="235">
        <f t="shared" si="86"/>
        <v>0</v>
      </c>
      <c r="ID32" s="235">
        <f t="shared" si="86"/>
        <v>0</v>
      </c>
      <c r="IE32" s="235">
        <f t="shared" si="86"/>
        <v>0</v>
      </c>
      <c r="IF32" s="235">
        <f t="shared" si="86"/>
        <v>0</v>
      </c>
      <c r="IG32" s="235">
        <f t="shared" si="86"/>
        <v>0</v>
      </c>
    </row>
    <row r="33" spans="1:241" s="379" customFormat="1" x14ac:dyDescent="0.3">
      <c r="A33" s="377" t="s">
        <v>109</v>
      </c>
      <c r="B33" s="378"/>
      <c r="C33" s="378"/>
      <c r="D33" s="378">
        <f>SUM(DG33:FF33)</f>
        <v>1723.25</v>
      </c>
      <c r="E33" s="378"/>
      <c r="F33" s="378"/>
      <c r="G33" s="378">
        <v>32.25</v>
      </c>
      <c r="H33" s="378">
        <v>40</v>
      </c>
      <c r="I33" s="378">
        <v>40</v>
      </c>
      <c r="J33" s="378">
        <v>40</v>
      </c>
      <c r="K33" s="378">
        <v>34</v>
      </c>
      <c r="L33" s="378">
        <v>40</v>
      </c>
      <c r="M33" s="378">
        <v>40</v>
      </c>
      <c r="N33" s="378">
        <v>40</v>
      </c>
      <c r="O33" s="378">
        <v>40</v>
      </c>
      <c r="P33" s="378">
        <v>40</v>
      </c>
      <c r="Q33" s="378">
        <v>39</v>
      </c>
      <c r="R33" s="378">
        <v>40</v>
      </c>
      <c r="S33" s="378">
        <v>32</v>
      </c>
      <c r="T33" s="378">
        <v>40</v>
      </c>
      <c r="U33" s="378">
        <v>40.5</v>
      </c>
      <c r="V33" s="378">
        <v>40</v>
      </c>
      <c r="W33" s="378">
        <v>40</v>
      </c>
      <c r="X33" s="378">
        <v>40</v>
      </c>
      <c r="Y33" s="378">
        <v>40</v>
      </c>
      <c r="Z33" s="378">
        <v>40</v>
      </c>
      <c r="AA33" s="378">
        <v>24</v>
      </c>
      <c r="AB33" s="378">
        <v>20</v>
      </c>
      <c r="AC33" s="378">
        <v>40</v>
      </c>
      <c r="AD33" s="378">
        <v>40</v>
      </c>
      <c r="AE33" s="378">
        <v>40</v>
      </c>
      <c r="AF33" s="378">
        <v>40</v>
      </c>
      <c r="AG33" s="378">
        <v>32</v>
      </c>
      <c r="AH33" s="378">
        <v>30</v>
      </c>
      <c r="AI33" s="378">
        <v>20</v>
      </c>
      <c r="AJ33" s="378">
        <v>40</v>
      </c>
      <c r="AK33" s="378">
        <v>40</v>
      </c>
      <c r="AL33" s="378">
        <v>40</v>
      </c>
      <c r="AM33" s="378">
        <v>36</v>
      </c>
      <c r="AN33" s="378">
        <v>40</v>
      </c>
      <c r="AO33" s="378">
        <v>40</v>
      </c>
      <c r="AP33" s="378">
        <v>32</v>
      </c>
      <c r="AQ33" s="378">
        <v>32</v>
      </c>
      <c r="AR33" s="378">
        <v>36</v>
      </c>
      <c r="AS33" s="378">
        <v>32</v>
      </c>
      <c r="AT33" s="378">
        <v>36</v>
      </c>
      <c r="AU33" s="378">
        <v>32</v>
      </c>
      <c r="AV33" s="378">
        <v>40</v>
      </c>
      <c r="AW33" s="378">
        <v>40</v>
      </c>
      <c r="AX33" s="378">
        <v>40</v>
      </c>
      <c r="AY33" s="378">
        <v>40</v>
      </c>
      <c r="AZ33" s="378">
        <v>40</v>
      </c>
      <c r="BA33" s="378">
        <v>40</v>
      </c>
      <c r="BB33" s="378">
        <v>32</v>
      </c>
      <c r="BC33" s="378">
        <v>40</v>
      </c>
      <c r="BD33" s="378">
        <v>30</v>
      </c>
      <c r="BE33" s="378">
        <v>40</v>
      </c>
      <c r="BF33" s="378">
        <v>24</v>
      </c>
      <c r="BG33" s="378">
        <v>40</v>
      </c>
      <c r="BH33" s="378"/>
      <c r="BI33" s="378">
        <v>40</v>
      </c>
      <c r="BJ33" s="378">
        <v>40</v>
      </c>
      <c r="BK33" s="378">
        <v>40</v>
      </c>
      <c r="BL33" s="378">
        <v>40</v>
      </c>
      <c r="BM33" s="378">
        <v>40</v>
      </c>
      <c r="BN33" s="378">
        <v>40</v>
      </c>
      <c r="BO33" s="378">
        <v>40</v>
      </c>
      <c r="BP33" s="378">
        <v>33</v>
      </c>
      <c r="BQ33" s="378">
        <v>41</v>
      </c>
      <c r="BR33" s="378">
        <v>52</v>
      </c>
      <c r="BS33" s="378">
        <v>40</v>
      </c>
      <c r="BT33" s="378">
        <v>40</v>
      </c>
      <c r="BU33" s="378">
        <v>36</v>
      </c>
      <c r="BV33" s="378"/>
      <c r="BW33" s="378">
        <v>40</v>
      </c>
      <c r="BX33" s="378">
        <v>40</v>
      </c>
      <c r="BY33" s="378">
        <v>36</v>
      </c>
      <c r="BZ33" s="378">
        <v>20</v>
      </c>
      <c r="CA33" s="378">
        <v>40</v>
      </c>
      <c r="CB33" s="378">
        <v>27</v>
      </c>
      <c r="CC33" s="378">
        <v>40</v>
      </c>
      <c r="CD33" s="378">
        <v>40</v>
      </c>
      <c r="CE33" s="378">
        <v>40</v>
      </c>
      <c r="CF33" s="378">
        <v>40</v>
      </c>
      <c r="CG33" s="378">
        <v>32</v>
      </c>
      <c r="CH33" s="378">
        <v>16</v>
      </c>
      <c r="CI33" s="378">
        <v>40</v>
      </c>
      <c r="CJ33" s="378">
        <v>40</v>
      </c>
      <c r="CK33" s="378">
        <v>36</v>
      </c>
      <c r="CL33" s="378">
        <v>40.5</v>
      </c>
      <c r="CM33" s="378">
        <v>38</v>
      </c>
      <c r="CN33" s="378">
        <v>16</v>
      </c>
      <c r="CO33" s="378">
        <v>16</v>
      </c>
      <c r="CP33" s="378">
        <v>36</v>
      </c>
      <c r="CQ33" s="378">
        <v>40</v>
      </c>
      <c r="CR33" s="378">
        <v>30</v>
      </c>
      <c r="CS33" s="378">
        <v>40</v>
      </c>
      <c r="CT33" s="378">
        <v>40</v>
      </c>
      <c r="CU33" s="378"/>
      <c r="CV33" s="378">
        <v>36</v>
      </c>
      <c r="CW33" s="378">
        <v>38</v>
      </c>
      <c r="CX33" s="378">
        <v>40</v>
      </c>
      <c r="CY33" s="378"/>
      <c r="CZ33" s="378">
        <v>41</v>
      </c>
      <c r="DA33" s="378">
        <v>40</v>
      </c>
      <c r="DB33" s="378">
        <v>32.5</v>
      </c>
      <c r="DC33" s="378">
        <v>40</v>
      </c>
      <c r="DD33" s="378">
        <v>40</v>
      </c>
      <c r="DE33" s="378">
        <v>40</v>
      </c>
      <c r="DF33" s="378">
        <v>24</v>
      </c>
      <c r="DG33" s="378">
        <v>32</v>
      </c>
      <c r="DH33" s="378">
        <v>40</v>
      </c>
      <c r="DI33" s="378">
        <v>40</v>
      </c>
      <c r="DJ33" s="378">
        <v>40</v>
      </c>
      <c r="DK33" s="378">
        <v>40</v>
      </c>
      <c r="DL33" s="378">
        <v>36</v>
      </c>
      <c r="DM33" s="378">
        <v>40</v>
      </c>
      <c r="DN33" s="378">
        <v>30</v>
      </c>
      <c r="DO33" s="378">
        <v>40</v>
      </c>
      <c r="DP33" s="378">
        <v>32</v>
      </c>
      <c r="DQ33" s="378">
        <v>41.5</v>
      </c>
      <c r="DR33" s="378">
        <v>40</v>
      </c>
      <c r="DS33" s="378">
        <v>40</v>
      </c>
      <c r="DT33" s="378">
        <v>32</v>
      </c>
      <c r="DU33" s="378">
        <v>40</v>
      </c>
      <c r="DV33" s="378">
        <v>24</v>
      </c>
      <c r="DW33" s="378">
        <v>40</v>
      </c>
      <c r="DX33" s="378">
        <v>40</v>
      </c>
      <c r="DY33" s="378">
        <v>40</v>
      </c>
      <c r="DZ33" s="378">
        <v>40</v>
      </c>
      <c r="EA33" s="378">
        <v>40</v>
      </c>
      <c r="EB33" s="378">
        <v>24</v>
      </c>
      <c r="EC33" s="378">
        <v>40</v>
      </c>
      <c r="ED33" s="378">
        <v>40</v>
      </c>
      <c r="EE33" s="378">
        <v>35</v>
      </c>
      <c r="EF33" s="378">
        <v>16</v>
      </c>
      <c r="EG33" s="378">
        <v>4</v>
      </c>
      <c r="EH33" s="378">
        <v>40</v>
      </c>
      <c r="EI33" s="378">
        <v>36</v>
      </c>
      <c r="EJ33" s="378">
        <v>40</v>
      </c>
      <c r="EK33" s="378">
        <v>40</v>
      </c>
      <c r="EL33" s="378">
        <v>28</v>
      </c>
      <c r="EM33" s="378">
        <v>40</v>
      </c>
      <c r="EN33" s="378"/>
      <c r="EO33" s="378">
        <v>40</v>
      </c>
      <c r="EP33" s="378">
        <v>40</v>
      </c>
      <c r="EQ33" s="378"/>
      <c r="ER33" s="378">
        <v>41.25</v>
      </c>
      <c r="ES33" s="378"/>
      <c r="ET33" s="378"/>
      <c r="EU33" s="378">
        <v>41.5</v>
      </c>
      <c r="EV33" s="378"/>
      <c r="EW33" s="378">
        <v>54</v>
      </c>
      <c r="EX33" s="378">
        <v>40</v>
      </c>
      <c r="EY33" s="378">
        <v>40</v>
      </c>
      <c r="EZ33" s="378">
        <v>40</v>
      </c>
      <c r="FA33" s="378">
        <v>40</v>
      </c>
      <c r="FB33" s="378">
        <v>32</v>
      </c>
      <c r="FC33" s="378">
        <v>40</v>
      </c>
      <c r="FD33" s="378">
        <v>40</v>
      </c>
      <c r="FE33" s="378">
        <v>40</v>
      </c>
      <c r="FF33" s="378">
        <v>24</v>
      </c>
      <c r="FG33" s="378">
        <v>28</v>
      </c>
      <c r="FH33" s="378">
        <v>40</v>
      </c>
      <c r="FI33" s="378">
        <v>41</v>
      </c>
      <c r="FJ33" s="378">
        <v>40</v>
      </c>
      <c r="FK33" s="378">
        <v>40</v>
      </c>
      <c r="FL33" s="378">
        <v>40</v>
      </c>
      <c r="FM33" s="378">
        <v>32</v>
      </c>
      <c r="FN33" s="378">
        <v>40</v>
      </c>
      <c r="FO33" s="378">
        <v>40</v>
      </c>
      <c r="FP33" s="378">
        <v>40</v>
      </c>
      <c r="FQ33" s="378">
        <v>40</v>
      </c>
      <c r="FR33" s="378">
        <v>40</v>
      </c>
      <c r="FS33" s="378">
        <v>40</v>
      </c>
      <c r="FT33" s="378">
        <v>40</v>
      </c>
      <c r="FU33" s="378">
        <v>40</v>
      </c>
      <c r="FV33" s="378">
        <v>36</v>
      </c>
      <c r="FW33" s="378">
        <v>40</v>
      </c>
      <c r="FX33" s="378">
        <v>40</v>
      </c>
      <c r="FY33" s="378">
        <v>40</v>
      </c>
      <c r="FZ33" s="378">
        <v>31</v>
      </c>
      <c r="GA33" s="378">
        <v>24</v>
      </c>
      <c r="GB33" s="378">
        <v>40</v>
      </c>
      <c r="GC33" s="378">
        <v>32</v>
      </c>
      <c r="GD33" s="378">
        <v>40</v>
      </c>
      <c r="GE33" s="378">
        <v>40</v>
      </c>
      <c r="GF33" s="378">
        <v>32</v>
      </c>
      <c r="GG33" s="378">
        <v>8</v>
      </c>
      <c r="GH33" s="378">
        <v>32</v>
      </c>
      <c r="GI33" s="378">
        <v>40</v>
      </c>
      <c r="GJ33" s="378"/>
      <c r="GK33" s="378">
        <v>40</v>
      </c>
      <c r="GL33" s="378">
        <v>40</v>
      </c>
      <c r="GM33" s="378">
        <v>40</v>
      </c>
      <c r="GN33" s="378">
        <v>40</v>
      </c>
      <c r="GO33" s="378"/>
      <c r="GP33" s="378">
        <v>35</v>
      </c>
      <c r="GQ33" s="378">
        <v>27</v>
      </c>
      <c r="GR33" s="378">
        <v>28.5</v>
      </c>
      <c r="GS33" s="378">
        <v>40</v>
      </c>
      <c r="GT33" s="378">
        <v>40</v>
      </c>
      <c r="GU33" s="378"/>
      <c r="GV33" s="378">
        <v>16</v>
      </c>
      <c r="GW33" s="378">
        <v>24</v>
      </c>
      <c r="GX33" s="378">
        <v>40</v>
      </c>
      <c r="GY33" s="378">
        <v>40</v>
      </c>
      <c r="GZ33" s="378">
        <v>40</v>
      </c>
      <c r="HA33" s="378">
        <v>40</v>
      </c>
      <c r="HB33" s="378">
        <v>32</v>
      </c>
      <c r="HC33" s="378">
        <v>40</v>
      </c>
      <c r="HD33" s="378"/>
      <c r="HE33" s="378"/>
      <c r="HF33" s="378">
        <v>36</v>
      </c>
      <c r="HG33" s="378"/>
      <c r="HH33" s="378">
        <v>38</v>
      </c>
      <c r="HI33" s="378">
        <v>0</v>
      </c>
      <c r="HJ33" s="378">
        <v>32</v>
      </c>
      <c r="HK33" s="378">
        <v>40</v>
      </c>
      <c r="HL33" s="378">
        <v>32</v>
      </c>
      <c r="HM33" s="378">
        <v>40</v>
      </c>
      <c r="HN33" s="378">
        <v>40</v>
      </c>
      <c r="HO33" s="378">
        <v>40</v>
      </c>
      <c r="HP33" s="378">
        <v>40</v>
      </c>
      <c r="HQ33" s="378">
        <v>40</v>
      </c>
      <c r="HR33" s="378">
        <v>50.5</v>
      </c>
      <c r="HS33" s="378">
        <v>40</v>
      </c>
      <c r="HT33" s="378">
        <v>40</v>
      </c>
      <c r="HU33" s="378">
        <v>17</v>
      </c>
      <c r="HV33" s="378">
        <v>40</v>
      </c>
      <c r="HW33" s="378">
        <v>40</v>
      </c>
      <c r="HX33" s="378">
        <v>41</v>
      </c>
      <c r="HY33" s="378">
        <v>40</v>
      </c>
      <c r="HZ33" s="378">
        <v>40</v>
      </c>
      <c r="IA33" s="378">
        <v>0</v>
      </c>
      <c r="IB33" s="378">
        <v>0</v>
      </c>
      <c r="IC33" s="378">
        <v>0</v>
      </c>
      <c r="ID33" s="378">
        <v>0</v>
      </c>
      <c r="IE33" s="378">
        <v>0</v>
      </c>
      <c r="IF33" s="378">
        <v>0</v>
      </c>
      <c r="IG33" s="378">
        <v>0</v>
      </c>
    </row>
    <row r="34" spans="1:241" s="379" customFormat="1" x14ac:dyDescent="0.3">
      <c r="A34" s="377" t="s">
        <v>110</v>
      </c>
      <c r="B34" s="378"/>
      <c r="C34" s="378"/>
      <c r="D34" s="378">
        <f>SUM(DG34:FF34)</f>
        <v>48</v>
      </c>
      <c r="E34" s="378"/>
      <c r="F34" s="378"/>
      <c r="G34" s="378">
        <v>12</v>
      </c>
      <c r="H34" s="378">
        <v>0</v>
      </c>
      <c r="I34" s="378">
        <v>0</v>
      </c>
      <c r="J34" s="378">
        <v>0</v>
      </c>
      <c r="K34" s="378">
        <v>0</v>
      </c>
      <c r="L34" s="378">
        <v>0</v>
      </c>
      <c r="M34" s="378">
        <v>0</v>
      </c>
      <c r="N34" s="378">
        <v>0</v>
      </c>
      <c r="O34" s="378">
        <v>0</v>
      </c>
      <c r="P34" s="378">
        <v>0</v>
      </c>
      <c r="Q34" s="378">
        <v>0</v>
      </c>
      <c r="R34" s="378">
        <v>0</v>
      </c>
      <c r="S34" s="378">
        <v>0</v>
      </c>
      <c r="T34" s="378">
        <v>0</v>
      </c>
      <c r="U34" s="378">
        <v>0</v>
      </c>
      <c r="V34" s="378">
        <v>0</v>
      </c>
      <c r="W34" s="378">
        <v>0</v>
      </c>
      <c r="X34" s="378">
        <v>0</v>
      </c>
      <c r="Y34" s="378">
        <v>0</v>
      </c>
      <c r="Z34" s="378">
        <v>0</v>
      </c>
      <c r="AA34" s="378">
        <v>0</v>
      </c>
      <c r="AB34" s="378">
        <v>8</v>
      </c>
      <c r="AC34" s="378">
        <v>0</v>
      </c>
      <c r="AD34" s="378">
        <v>0</v>
      </c>
      <c r="AE34" s="378">
        <v>0</v>
      </c>
      <c r="AF34" s="378">
        <v>0</v>
      </c>
      <c r="AG34" s="378">
        <v>8</v>
      </c>
      <c r="AH34" s="378">
        <v>0</v>
      </c>
      <c r="AI34" s="378">
        <v>0</v>
      </c>
      <c r="AJ34" s="378">
        <v>0</v>
      </c>
      <c r="AK34" s="378">
        <v>0</v>
      </c>
      <c r="AL34" s="378">
        <v>0</v>
      </c>
      <c r="AM34" s="378">
        <v>0</v>
      </c>
      <c r="AN34" s="378">
        <v>0</v>
      </c>
      <c r="AO34" s="378">
        <v>0</v>
      </c>
      <c r="AP34" s="378">
        <v>8</v>
      </c>
      <c r="AQ34" s="378">
        <v>0</v>
      </c>
      <c r="AR34" s="378">
        <v>0</v>
      </c>
      <c r="AS34" s="378">
        <v>0</v>
      </c>
      <c r="AT34" s="378">
        <v>0</v>
      </c>
      <c r="AU34" s="378">
        <v>0</v>
      </c>
      <c r="AV34" s="378">
        <v>0</v>
      </c>
      <c r="AW34" s="378">
        <v>0</v>
      </c>
      <c r="AX34" s="378">
        <v>0</v>
      </c>
      <c r="AY34" s="378">
        <v>0</v>
      </c>
      <c r="AZ34" s="378">
        <v>0</v>
      </c>
      <c r="BA34" s="378">
        <v>0</v>
      </c>
      <c r="BB34" s="378">
        <v>8</v>
      </c>
      <c r="BC34" s="378">
        <v>0</v>
      </c>
      <c r="BD34" s="378">
        <v>0</v>
      </c>
      <c r="BE34" s="378">
        <v>0</v>
      </c>
      <c r="BF34" s="378">
        <v>16</v>
      </c>
      <c r="BG34" s="378">
        <v>0</v>
      </c>
      <c r="BH34" s="378"/>
      <c r="BI34" s="378">
        <v>0</v>
      </c>
      <c r="BJ34" s="378">
        <v>0</v>
      </c>
      <c r="BK34" s="378">
        <v>0</v>
      </c>
      <c r="BL34" s="378">
        <v>0</v>
      </c>
      <c r="BM34" s="378">
        <v>0</v>
      </c>
      <c r="BN34" s="378">
        <v>0</v>
      </c>
      <c r="BO34" s="378">
        <v>0</v>
      </c>
      <c r="BP34" s="378">
        <v>0</v>
      </c>
      <c r="BQ34" s="378">
        <v>0</v>
      </c>
      <c r="BR34" s="378">
        <v>0</v>
      </c>
      <c r="BS34" s="378">
        <v>0</v>
      </c>
      <c r="BT34" s="378">
        <v>0</v>
      </c>
      <c r="BU34" s="378">
        <v>0</v>
      </c>
      <c r="BV34" s="378"/>
      <c r="BW34" s="378">
        <v>0</v>
      </c>
      <c r="BX34" s="378">
        <v>0</v>
      </c>
      <c r="BY34" s="378">
        <v>0</v>
      </c>
      <c r="BZ34" s="378">
        <v>0</v>
      </c>
      <c r="CA34" s="378">
        <v>0</v>
      </c>
      <c r="CB34" s="378">
        <v>8</v>
      </c>
      <c r="CC34" s="378">
        <v>0</v>
      </c>
      <c r="CD34" s="378">
        <v>0</v>
      </c>
      <c r="CE34" s="378">
        <v>0</v>
      </c>
      <c r="CF34" s="378">
        <v>0</v>
      </c>
      <c r="CG34" s="378">
        <v>8</v>
      </c>
      <c r="CH34" s="378">
        <v>0</v>
      </c>
      <c r="CI34" s="378">
        <v>0</v>
      </c>
      <c r="CJ34" s="378">
        <v>0</v>
      </c>
      <c r="CK34" s="378">
        <v>0</v>
      </c>
      <c r="CL34" s="378">
        <v>0</v>
      </c>
      <c r="CM34" s="378">
        <v>0</v>
      </c>
      <c r="CN34" s="378">
        <v>0</v>
      </c>
      <c r="CO34" s="378">
        <v>0</v>
      </c>
      <c r="CP34" s="378">
        <v>0</v>
      </c>
      <c r="CQ34" s="378">
        <v>0</v>
      </c>
      <c r="CR34" s="378">
        <v>0</v>
      </c>
      <c r="CS34" s="378">
        <v>0</v>
      </c>
      <c r="CT34" s="378">
        <v>0</v>
      </c>
      <c r="CU34" s="378"/>
      <c r="CV34" s="378">
        <v>0</v>
      </c>
      <c r="CW34" s="378">
        <v>0</v>
      </c>
      <c r="CX34" s="378">
        <v>0</v>
      </c>
      <c r="CY34" s="378"/>
      <c r="CZ34" s="378">
        <v>0</v>
      </c>
      <c r="DA34" s="378">
        <v>0</v>
      </c>
      <c r="DB34" s="378">
        <v>8</v>
      </c>
      <c r="DC34" s="378">
        <v>0</v>
      </c>
      <c r="DD34" s="378">
        <v>0</v>
      </c>
      <c r="DE34" s="378">
        <v>0</v>
      </c>
      <c r="DF34" s="378">
        <v>16</v>
      </c>
      <c r="DG34" s="378">
        <v>8</v>
      </c>
      <c r="DH34" s="378">
        <v>0</v>
      </c>
      <c r="DI34" s="378">
        <v>0</v>
      </c>
      <c r="DJ34" s="378">
        <v>0</v>
      </c>
      <c r="DK34" s="378">
        <v>0</v>
      </c>
      <c r="DL34" s="378">
        <v>0</v>
      </c>
      <c r="DM34" s="378">
        <v>0</v>
      </c>
      <c r="DN34" s="378">
        <v>0</v>
      </c>
      <c r="DO34" s="378">
        <v>0</v>
      </c>
      <c r="DP34" s="378">
        <v>0</v>
      </c>
      <c r="DQ34" s="378">
        <v>0</v>
      </c>
      <c r="DR34" s="378">
        <v>0</v>
      </c>
      <c r="DS34" s="378">
        <v>0</v>
      </c>
      <c r="DT34" s="378">
        <v>0</v>
      </c>
      <c r="DU34" s="378">
        <v>0</v>
      </c>
      <c r="DV34" s="378">
        <v>0</v>
      </c>
      <c r="DW34" s="378">
        <v>0</v>
      </c>
      <c r="DX34" s="378">
        <v>0</v>
      </c>
      <c r="DY34" s="378">
        <v>0</v>
      </c>
      <c r="DZ34" s="378">
        <v>0</v>
      </c>
      <c r="EA34" s="378">
        <v>0</v>
      </c>
      <c r="EB34" s="378">
        <v>8</v>
      </c>
      <c r="EC34" s="378">
        <v>0</v>
      </c>
      <c r="ED34" s="378">
        <v>0</v>
      </c>
      <c r="EE34" s="378">
        <v>0</v>
      </c>
      <c r="EF34" s="378">
        <v>0</v>
      </c>
      <c r="EG34" s="378">
        <v>8</v>
      </c>
      <c r="EH34" s="378">
        <v>0</v>
      </c>
      <c r="EI34" s="378">
        <v>0</v>
      </c>
      <c r="EJ34" s="378">
        <v>0</v>
      </c>
      <c r="EK34" s="378">
        <v>0</v>
      </c>
      <c r="EL34" s="378">
        <v>0</v>
      </c>
      <c r="EM34" s="378">
        <v>0</v>
      </c>
      <c r="EN34" s="378"/>
      <c r="EO34" s="378">
        <v>0</v>
      </c>
      <c r="EP34" s="378">
        <v>0</v>
      </c>
      <c r="EQ34" s="378"/>
      <c r="ER34" s="378">
        <v>0</v>
      </c>
      <c r="ES34" s="378"/>
      <c r="ET34" s="378"/>
      <c r="EU34" s="378">
        <v>0</v>
      </c>
      <c r="EV34" s="378"/>
      <c r="EW34" s="378">
        <v>0</v>
      </c>
      <c r="EX34" s="378">
        <v>0</v>
      </c>
      <c r="EY34" s="378">
        <v>0</v>
      </c>
      <c r="EZ34" s="378">
        <v>0</v>
      </c>
      <c r="FA34" s="378">
        <v>0</v>
      </c>
      <c r="FB34" s="378">
        <v>8</v>
      </c>
      <c r="FC34" s="378">
        <v>0</v>
      </c>
      <c r="FD34" s="378">
        <v>0</v>
      </c>
      <c r="FE34" s="378">
        <v>0</v>
      </c>
      <c r="FF34" s="378">
        <v>16</v>
      </c>
      <c r="FG34" s="378">
        <v>12</v>
      </c>
      <c r="FH34" s="378">
        <v>0</v>
      </c>
      <c r="FI34" s="378">
        <v>0</v>
      </c>
      <c r="FJ34" s="378">
        <v>0</v>
      </c>
      <c r="FK34" s="378">
        <v>0</v>
      </c>
      <c r="FL34" s="378">
        <v>0</v>
      </c>
      <c r="FM34" s="378">
        <v>0</v>
      </c>
      <c r="FN34" s="378">
        <v>0</v>
      </c>
      <c r="FO34" s="378">
        <v>0</v>
      </c>
      <c r="FP34" s="378">
        <v>0</v>
      </c>
      <c r="FQ34" s="378">
        <v>0</v>
      </c>
      <c r="FR34" s="378">
        <v>0</v>
      </c>
      <c r="FS34" s="378">
        <v>0</v>
      </c>
      <c r="FT34" s="378">
        <v>0</v>
      </c>
      <c r="FU34" s="378">
        <v>0</v>
      </c>
      <c r="FV34" s="378">
        <v>0</v>
      </c>
      <c r="FW34" s="378">
        <v>0</v>
      </c>
      <c r="FX34" s="378">
        <v>0</v>
      </c>
      <c r="FY34" s="378">
        <v>0</v>
      </c>
      <c r="FZ34" s="378">
        <v>0</v>
      </c>
      <c r="GA34" s="378">
        <v>0</v>
      </c>
      <c r="GB34" s="378">
        <v>0</v>
      </c>
      <c r="GC34" s="378">
        <v>8</v>
      </c>
      <c r="GD34" s="378">
        <v>0</v>
      </c>
      <c r="GE34" s="378">
        <v>0</v>
      </c>
      <c r="GF34" s="378">
        <v>0</v>
      </c>
      <c r="GG34" s="378">
        <v>0</v>
      </c>
      <c r="GH34" s="378">
        <v>8</v>
      </c>
      <c r="GI34" s="378">
        <v>0</v>
      </c>
      <c r="GJ34" s="378"/>
      <c r="GK34" s="378">
        <v>0</v>
      </c>
      <c r="GL34" s="378">
        <v>0</v>
      </c>
      <c r="GM34" s="378">
        <v>0</v>
      </c>
      <c r="GN34" s="378">
        <v>0</v>
      </c>
      <c r="GO34" s="378"/>
      <c r="GP34" s="378">
        <v>0</v>
      </c>
      <c r="GQ34" s="378">
        <v>8</v>
      </c>
      <c r="GR34" s="378">
        <v>0</v>
      </c>
      <c r="GS34" s="378">
        <v>0</v>
      </c>
      <c r="GT34" s="378">
        <v>0</v>
      </c>
      <c r="GU34" s="378"/>
      <c r="GV34" s="378">
        <v>0</v>
      </c>
      <c r="GW34" s="378">
        <v>0</v>
      </c>
      <c r="GX34" s="378">
        <v>0</v>
      </c>
      <c r="GY34" s="378">
        <v>0</v>
      </c>
      <c r="GZ34" s="378">
        <v>0</v>
      </c>
      <c r="HA34" s="378">
        <v>0</v>
      </c>
      <c r="HB34" s="378">
        <v>8</v>
      </c>
      <c r="HC34" s="378">
        <v>0</v>
      </c>
      <c r="HD34" s="378"/>
      <c r="HE34" s="378"/>
      <c r="HF34" s="378">
        <v>0</v>
      </c>
      <c r="HG34" s="378"/>
      <c r="HH34" s="378">
        <v>0</v>
      </c>
      <c r="HI34" s="378">
        <v>0</v>
      </c>
      <c r="HJ34" s="378">
        <v>0</v>
      </c>
      <c r="HK34" s="378">
        <v>0</v>
      </c>
      <c r="HL34" s="378">
        <v>0</v>
      </c>
      <c r="HM34" s="378">
        <v>0</v>
      </c>
      <c r="HN34" s="378">
        <v>0</v>
      </c>
      <c r="HO34" s="378">
        <v>0</v>
      </c>
      <c r="HP34" s="378">
        <v>0</v>
      </c>
      <c r="HQ34" s="378">
        <v>0</v>
      </c>
      <c r="HR34" s="378">
        <v>0</v>
      </c>
      <c r="HS34" s="378">
        <v>0</v>
      </c>
      <c r="HT34" s="378">
        <v>0</v>
      </c>
      <c r="HU34" s="378">
        <v>0</v>
      </c>
      <c r="HV34" s="378">
        <v>0</v>
      </c>
      <c r="HW34" s="378">
        <v>0</v>
      </c>
      <c r="HX34" s="378">
        <v>0</v>
      </c>
      <c r="HY34" s="378">
        <v>0</v>
      </c>
      <c r="HZ34" s="378">
        <v>0</v>
      </c>
      <c r="IA34" s="378">
        <v>0</v>
      </c>
      <c r="IB34" s="378">
        <v>0</v>
      </c>
      <c r="IC34" s="378">
        <v>0</v>
      </c>
      <c r="ID34" s="378">
        <v>0</v>
      </c>
      <c r="IE34" s="378">
        <v>0</v>
      </c>
      <c r="IF34" s="378">
        <v>0</v>
      </c>
      <c r="IG34" s="378">
        <v>0</v>
      </c>
    </row>
    <row r="35" spans="1:241" s="379" customFormat="1" x14ac:dyDescent="0.3">
      <c r="A35" s="377" t="s">
        <v>111</v>
      </c>
      <c r="B35" s="378"/>
      <c r="C35" s="378"/>
      <c r="D35" s="378">
        <f>SUM(DG35:FF35)</f>
        <v>106</v>
      </c>
      <c r="E35" s="378"/>
      <c r="F35" s="378"/>
      <c r="G35" s="378">
        <v>0</v>
      </c>
      <c r="H35" s="378">
        <v>0</v>
      </c>
      <c r="I35" s="378">
        <v>0</v>
      </c>
      <c r="J35" s="378">
        <v>0</v>
      </c>
      <c r="K35" s="378">
        <v>4</v>
      </c>
      <c r="L35" s="378">
        <v>0</v>
      </c>
      <c r="M35" s="378">
        <v>0</v>
      </c>
      <c r="N35" s="378">
        <v>0</v>
      </c>
      <c r="O35" s="378">
        <v>0</v>
      </c>
      <c r="P35" s="378">
        <v>0</v>
      </c>
      <c r="Q35" s="378">
        <v>0</v>
      </c>
      <c r="R35" s="378">
        <v>0</v>
      </c>
      <c r="S35" s="378">
        <v>0</v>
      </c>
      <c r="T35" s="378">
        <v>0</v>
      </c>
      <c r="U35" s="378">
        <v>0</v>
      </c>
      <c r="V35" s="378">
        <v>0</v>
      </c>
      <c r="W35" s="378">
        <v>0</v>
      </c>
      <c r="X35" s="378">
        <v>0</v>
      </c>
      <c r="Y35" s="378">
        <v>0</v>
      </c>
      <c r="Z35" s="378">
        <v>0</v>
      </c>
      <c r="AA35" s="378">
        <v>16</v>
      </c>
      <c r="AB35" s="378">
        <v>12</v>
      </c>
      <c r="AC35" s="378">
        <v>0</v>
      </c>
      <c r="AD35" s="378">
        <v>0</v>
      </c>
      <c r="AE35" s="378">
        <v>0</v>
      </c>
      <c r="AF35" s="378">
        <v>0</v>
      </c>
      <c r="AG35" s="378">
        <v>0</v>
      </c>
      <c r="AH35" s="378">
        <v>0</v>
      </c>
      <c r="AI35" s="378">
        <v>20</v>
      </c>
      <c r="AJ35" s="378">
        <v>0</v>
      </c>
      <c r="AK35" s="378">
        <v>0</v>
      </c>
      <c r="AL35" s="378">
        <v>0</v>
      </c>
      <c r="AM35" s="378">
        <v>4</v>
      </c>
      <c r="AN35" s="378">
        <v>0</v>
      </c>
      <c r="AO35" s="378">
        <v>0</v>
      </c>
      <c r="AP35" s="378">
        <v>0</v>
      </c>
      <c r="AQ35" s="378">
        <v>0</v>
      </c>
      <c r="AR35" s="378">
        <v>4</v>
      </c>
      <c r="AS35" s="378">
        <v>0</v>
      </c>
      <c r="AT35" s="378">
        <v>4</v>
      </c>
      <c r="AU35" s="378">
        <v>8</v>
      </c>
      <c r="AV35" s="378">
        <v>0</v>
      </c>
      <c r="AW35" s="378">
        <v>0</v>
      </c>
      <c r="AX35" s="378">
        <v>0</v>
      </c>
      <c r="AY35" s="378">
        <v>0</v>
      </c>
      <c r="AZ35" s="378">
        <v>0</v>
      </c>
      <c r="BA35" s="378">
        <v>0</v>
      </c>
      <c r="BB35" s="378">
        <v>0</v>
      </c>
      <c r="BC35" s="378">
        <v>0</v>
      </c>
      <c r="BD35" s="378">
        <v>10</v>
      </c>
      <c r="BE35" s="378">
        <v>0</v>
      </c>
      <c r="BF35" s="378">
        <v>0</v>
      </c>
      <c r="BG35" s="378">
        <v>0</v>
      </c>
      <c r="BH35" s="382"/>
      <c r="BI35" s="382">
        <v>0</v>
      </c>
      <c r="BJ35" s="382">
        <v>0</v>
      </c>
      <c r="BK35" s="382">
        <v>0</v>
      </c>
      <c r="BL35" s="382">
        <v>0</v>
      </c>
      <c r="BM35" s="382">
        <v>0</v>
      </c>
      <c r="BN35" s="382">
        <v>0</v>
      </c>
      <c r="BO35" s="382">
        <v>0</v>
      </c>
      <c r="BP35" s="382">
        <v>0</v>
      </c>
      <c r="BQ35" s="382">
        <v>0</v>
      </c>
      <c r="BR35" s="382">
        <v>0</v>
      </c>
      <c r="BS35" s="382">
        <v>0</v>
      </c>
      <c r="BT35" s="382">
        <v>0</v>
      </c>
      <c r="BU35" s="378">
        <v>4</v>
      </c>
      <c r="BV35" s="382"/>
      <c r="BW35" s="382">
        <v>0</v>
      </c>
      <c r="BX35" s="382">
        <v>0</v>
      </c>
      <c r="BY35" s="378">
        <v>4</v>
      </c>
      <c r="BZ35" s="378">
        <v>12</v>
      </c>
      <c r="CA35" s="382">
        <v>0</v>
      </c>
      <c r="CB35" s="382">
        <v>0</v>
      </c>
      <c r="CC35" s="382">
        <v>0</v>
      </c>
      <c r="CD35" s="378">
        <v>0</v>
      </c>
      <c r="CE35" s="378">
        <v>0</v>
      </c>
      <c r="CF35" s="378">
        <v>0</v>
      </c>
      <c r="CG35" s="378">
        <v>0</v>
      </c>
      <c r="CH35" s="378">
        <v>24</v>
      </c>
      <c r="CI35" s="378">
        <v>0</v>
      </c>
      <c r="CJ35" s="378">
        <v>0</v>
      </c>
      <c r="CK35" s="378">
        <v>4</v>
      </c>
      <c r="CL35" s="378">
        <v>0</v>
      </c>
      <c r="CM35" s="378">
        <v>2</v>
      </c>
      <c r="CN35" s="378">
        <v>24</v>
      </c>
      <c r="CO35" s="378">
        <v>24</v>
      </c>
      <c r="CP35" s="378">
        <v>4</v>
      </c>
      <c r="CQ35" s="378">
        <v>0</v>
      </c>
      <c r="CR35" s="378">
        <v>10</v>
      </c>
      <c r="CS35" s="378">
        <v>0</v>
      </c>
      <c r="CT35" s="378">
        <v>0</v>
      </c>
      <c r="CU35" s="378"/>
      <c r="CV35" s="378">
        <v>4</v>
      </c>
      <c r="CW35" s="378">
        <v>0</v>
      </c>
      <c r="CX35" s="378">
        <v>0</v>
      </c>
      <c r="CY35" s="378"/>
      <c r="CZ35" s="378">
        <v>0</v>
      </c>
      <c r="DA35" s="378">
        <v>0</v>
      </c>
      <c r="DB35" s="378">
        <v>0</v>
      </c>
      <c r="DC35" s="378">
        <v>0</v>
      </c>
      <c r="DD35" s="378">
        <v>0</v>
      </c>
      <c r="DE35" s="378">
        <v>0</v>
      </c>
      <c r="DF35" s="378">
        <v>0</v>
      </c>
      <c r="DG35" s="378">
        <v>0</v>
      </c>
      <c r="DH35" s="378">
        <v>0</v>
      </c>
      <c r="DI35" s="378">
        <v>0</v>
      </c>
      <c r="DJ35" s="378">
        <v>0</v>
      </c>
      <c r="DK35" s="378">
        <v>0</v>
      </c>
      <c r="DL35" s="382">
        <v>4</v>
      </c>
      <c r="DM35" s="378">
        <v>0</v>
      </c>
      <c r="DN35" s="382">
        <v>10</v>
      </c>
      <c r="DO35" s="378">
        <v>0</v>
      </c>
      <c r="DP35" s="382">
        <v>8</v>
      </c>
      <c r="DQ35" s="378">
        <v>0</v>
      </c>
      <c r="DR35" s="378">
        <v>0</v>
      </c>
      <c r="DS35" s="378">
        <v>0</v>
      </c>
      <c r="DT35" s="382">
        <v>8</v>
      </c>
      <c r="DU35" s="378">
        <v>0</v>
      </c>
      <c r="DV35" s="382">
        <v>16</v>
      </c>
      <c r="DW35" s="378">
        <v>0</v>
      </c>
      <c r="DX35" s="378">
        <v>0</v>
      </c>
      <c r="DY35" s="378">
        <v>0</v>
      </c>
      <c r="DZ35" s="378">
        <v>0</v>
      </c>
      <c r="EA35" s="378">
        <v>0</v>
      </c>
      <c r="EB35" s="378">
        <v>0</v>
      </c>
      <c r="EC35" s="378">
        <v>0</v>
      </c>
      <c r="ED35" s="378">
        <v>0</v>
      </c>
      <c r="EE35" s="378">
        <v>0</v>
      </c>
      <c r="EF35" s="378">
        <v>24</v>
      </c>
      <c r="EG35" s="378">
        <v>24</v>
      </c>
      <c r="EH35" s="378">
        <v>0</v>
      </c>
      <c r="EI35" s="378">
        <v>0</v>
      </c>
      <c r="EJ35" s="378">
        <v>0</v>
      </c>
      <c r="EK35" s="378">
        <v>0</v>
      </c>
      <c r="EL35" s="378">
        <v>12</v>
      </c>
      <c r="EM35" s="378">
        <v>0</v>
      </c>
      <c r="EN35" s="378"/>
      <c r="EO35" s="378">
        <v>0</v>
      </c>
      <c r="EP35" s="378">
        <v>0</v>
      </c>
      <c r="EQ35" s="378"/>
      <c r="ER35" s="378">
        <v>0</v>
      </c>
      <c r="ES35" s="378"/>
      <c r="ET35" s="378"/>
      <c r="EU35" s="378">
        <v>0</v>
      </c>
      <c r="EV35" s="378"/>
      <c r="EW35" s="378">
        <v>0</v>
      </c>
      <c r="EX35" s="378">
        <v>0</v>
      </c>
      <c r="EY35" s="378">
        <v>0</v>
      </c>
      <c r="EZ35" s="378">
        <v>0</v>
      </c>
      <c r="FA35" s="378">
        <v>0</v>
      </c>
      <c r="FB35" s="378">
        <v>0</v>
      </c>
      <c r="FC35" s="378">
        <v>0</v>
      </c>
      <c r="FD35" s="378">
        <v>0</v>
      </c>
      <c r="FE35" s="378">
        <v>0</v>
      </c>
      <c r="FF35" s="378">
        <v>0</v>
      </c>
      <c r="FG35" s="378">
        <v>0</v>
      </c>
      <c r="FH35" s="378">
        <v>0</v>
      </c>
      <c r="FI35" s="378">
        <v>0</v>
      </c>
      <c r="FJ35" s="378">
        <v>0</v>
      </c>
      <c r="FK35" s="378">
        <v>0</v>
      </c>
      <c r="FL35" s="378">
        <v>0</v>
      </c>
      <c r="FM35" s="382">
        <v>8</v>
      </c>
      <c r="FN35" s="378">
        <v>0</v>
      </c>
      <c r="FO35" s="378">
        <v>0</v>
      </c>
      <c r="FP35" s="378">
        <v>0</v>
      </c>
      <c r="FQ35" s="378">
        <v>0</v>
      </c>
      <c r="FR35" s="378">
        <v>0</v>
      </c>
      <c r="FS35" s="378">
        <v>0</v>
      </c>
      <c r="FT35" s="378">
        <v>0</v>
      </c>
      <c r="FU35" s="378">
        <v>0</v>
      </c>
      <c r="FV35" s="378">
        <v>4</v>
      </c>
      <c r="FW35" s="378">
        <v>0</v>
      </c>
      <c r="FX35" s="378">
        <v>0</v>
      </c>
      <c r="FY35" s="378">
        <v>0</v>
      </c>
      <c r="FZ35" s="382">
        <v>8</v>
      </c>
      <c r="GA35" s="382">
        <v>16</v>
      </c>
      <c r="GB35" s="378">
        <v>0</v>
      </c>
      <c r="GC35" s="378">
        <v>0</v>
      </c>
      <c r="GD35" s="378">
        <v>0</v>
      </c>
      <c r="GE35" s="378">
        <v>0</v>
      </c>
      <c r="GF35" s="378">
        <v>8</v>
      </c>
      <c r="GG35" s="382">
        <v>32</v>
      </c>
      <c r="GH35" s="378">
        <v>0</v>
      </c>
      <c r="GI35" s="378">
        <v>0</v>
      </c>
      <c r="GJ35" s="378"/>
      <c r="GK35" s="378">
        <v>0</v>
      </c>
      <c r="GL35" s="378">
        <v>0</v>
      </c>
      <c r="GM35" s="378">
        <v>0</v>
      </c>
      <c r="GN35" s="378">
        <v>0</v>
      </c>
      <c r="GO35" s="378"/>
      <c r="GP35" s="378">
        <v>5</v>
      </c>
      <c r="GQ35" s="378">
        <v>5</v>
      </c>
      <c r="GR35" s="378">
        <v>3.5</v>
      </c>
      <c r="GS35" s="378">
        <v>0</v>
      </c>
      <c r="GT35" s="378">
        <v>0</v>
      </c>
      <c r="GU35" s="378"/>
      <c r="GV35" s="378">
        <v>24</v>
      </c>
      <c r="GW35" s="378">
        <v>16</v>
      </c>
      <c r="GX35" s="378">
        <v>0</v>
      </c>
      <c r="GY35" s="378">
        <v>0</v>
      </c>
      <c r="GZ35" s="378">
        <v>0</v>
      </c>
      <c r="HA35" s="378">
        <v>0</v>
      </c>
      <c r="HB35" s="378">
        <v>0</v>
      </c>
      <c r="HC35" s="378">
        <v>0</v>
      </c>
      <c r="HD35" s="378"/>
      <c r="HE35" s="378"/>
      <c r="HF35" s="378">
        <v>4</v>
      </c>
      <c r="HG35" s="378"/>
      <c r="HH35" s="378">
        <v>0</v>
      </c>
      <c r="HI35" s="378">
        <v>0</v>
      </c>
      <c r="HJ35" s="378">
        <v>0</v>
      </c>
      <c r="HK35" s="378">
        <v>0</v>
      </c>
      <c r="HL35" s="382">
        <v>8</v>
      </c>
      <c r="HM35" s="378">
        <v>0</v>
      </c>
      <c r="HN35" s="378">
        <v>0</v>
      </c>
      <c r="HO35" s="378">
        <v>0</v>
      </c>
      <c r="HP35" s="378">
        <v>0</v>
      </c>
      <c r="HQ35" s="378">
        <v>0</v>
      </c>
      <c r="HR35" s="378">
        <v>0</v>
      </c>
      <c r="HS35" s="378">
        <v>0</v>
      </c>
      <c r="HT35" s="378">
        <v>0</v>
      </c>
      <c r="HU35" s="378">
        <v>12</v>
      </c>
      <c r="HV35" s="378">
        <v>0</v>
      </c>
      <c r="HW35" s="378">
        <v>0</v>
      </c>
      <c r="HX35" s="378">
        <v>0</v>
      </c>
      <c r="HY35" s="378">
        <v>0</v>
      </c>
      <c r="HZ35" s="378">
        <v>0</v>
      </c>
      <c r="IA35" s="378">
        <v>0</v>
      </c>
      <c r="IB35" s="378">
        <v>0</v>
      </c>
      <c r="IC35" s="378">
        <v>0</v>
      </c>
      <c r="ID35" s="378">
        <v>0</v>
      </c>
      <c r="IE35" s="378">
        <v>0</v>
      </c>
      <c r="IF35" s="378">
        <v>0</v>
      </c>
      <c r="IG35" s="378">
        <v>0</v>
      </c>
    </row>
    <row r="36" spans="1:241" s="379" customFormat="1" x14ac:dyDescent="0.3">
      <c r="A36" s="377" t="s">
        <v>112</v>
      </c>
      <c r="B36" s="378">
        <v>80</v>
      </c>
      <c r="C36" s="378"/>
      <c r="D36" s="378">
        <f>SUM(DG36:FF36)</f>
        <v>21</v>
      </c>
      <c r="E36" s="378"/>
      <c r="F36" s="378">
        <v>8</v>
      </c>
      <c r="G36" s="378">
        <v>0</v>
      </c>
      <c r="H36" s="378">
        <v>0</v>
      </c>
      <c r="I36" s="378">
        <v>0</v>
      </c>
      <c r="J36" s="378">
        <v>0</v>
      </c>
      <c r="K36" s="378">
        <v>2</v>
      </c>
      <c r="L36" s="378">
        <v>0</v>
      </c>
      <c r="M36" s="378">
        <v>0</v>
      </c>
      <c r="N36" s="378">
        <v>0</v>
      </c>
      <c r="O36" s="378">
        <v>0</v>
      </c>
      <c r="P36" s="378">
        <v>0</v>
      </c>
      <c r="Q36" s="378">
        <v>1</v>
      </c>
      <c r="R36" s="378">
        <v>0</v>
      </c>
      <c r="S36" s="378">
        <v>8</v>
      </c>
      <c r="T36" s="378">
        <v>0</v>
      </c>
      <c r="U36" s="378">
        <v>0</v>
      </c>
      <c r="V36" s="378">
        <v>0</v>
      </c>
      <c r="W36" s="378">
        <v>0</v>
      </c>
      <c r="X36" s="378">
        <v>0</v>
      </c>
      <c r="Y36" s="378">
        <v>0</v>
      </c>
      <c r="Z36" s="378">
        <v>0</v>
      </c>
      <c r="AA36" s="378">
        <v>0</v>
      </c>
      <c r="AB36" s="378">
        <v>0</v>
      </c>
      <c r="AC36" s="378">
        <v>0</v>
      </c>
      <c r="AD36" s="378">
        <v>0</v>
      </c>
      <c r="AE36" s="378">
        <v>0</v>
      </c>
      <c r="AF36" s="378">
        <v>0</v>
      </c>
      <c r="AG36" s="378">
        <v>0</v>
      </c>
      <c r="AH36" s="378">
        <v>10</v>
      </c>
      <c r="AI36" s="378">
        <v>0</v>
      </c>
      <c r="AJ36" s="378">
        <v>0</v>
      </c>
      <c r="AK36" s="378">
        <v>0</v>
      </c>
      <c r="AL36" s="378">
        <v>0</v>
      </c>
      <c r="AM36" s="378">
        <v>0</v>
      </c>
      <c r="AN36" s="378">
        <v>0</v>
      </c>
      <c r="AO36" s="378">
        <v>0</v>
      </c>
      <c r="AP36" s="378">
        <v>0</v>
      </c>
      <c r="AQ36" s="378">
        <v>8</v>
      </c>
      <c r="AR36" s="378">
        <v>0</v>
      </c>
      <c r="AS36" s="378">
        <v>8</v>
      </c>
      <c r="AT36" s="378">
        <v>0</v>
      </c>
      <c r="AU36" s="378">
        <v>0</v>
      </c>
      <c r="AV36" s="378">
        <v>0</v>
      </c>
      <c r="AW36" s="378">
        <v>0</v>
      </c>
      <c r="AX36" s="378">
        <v>0</v>
      </c>
      <c r="AY36" s="378">
        <v>0</v>
      </c>
      <c r="AZ36" s="378">
        <v>0</v>
      </c>
      <c r="BA36" s="378">
        <v>0</v>
      </c>
      <c r="BB36" s="378">
        <v>0</v>
      </c>
      <c r="BC36" s="378">
        <v>0</v>
      </c>
      <c r="BD36" s="378">
        <v>0</v>
      </c>
      <c r="BE36" s="378">
        <v>0</v>
      </c>
      <c r="BF36" s="378">
        <v>0</v>
      </c>
      <c r="BG36" s="378">
        <v>0</v>
      </c>
      <c r="BH36" s="378"/>
      <c r="BI36" s="378">
        <v>0</v>
      </c>
      <c r="BJ36" s="378">
        <v>0</v>
      </c>
      <c r="BK36" s="378">
        <v>0</v>
      </c>
      <c r="BL36" s="378">
        <v>0</v>
      </c>
      <c r="BM36" s="378">
        <v>0</v>
      </c>
      <c r="BN36" s="378">
        <v>0</v>
      </c>
      <c r="BO36" s="378">
        <v>0</v>
      </c>
      <c r="BP36" s="378">
        <v>7</v>
      </c>
      <c r="BQ36" s="378">
        <v>0</v>
      </c>
      <c r="BR36" s="378">
        <v>0</v>
      </c>
      <c r="BS36" s="378">
        <v>0</v>
      </c>
      <c r="BT36" s="378">
        <v>0</v>
      </c>
      <c r="BU36" s="378">
        <v>0</v>
      </c>
      <c r="BV36" s="378"/>
      <c r="BW36" s="378">
        <v>0</v>
      </c>
      <c r="BX36" s="378">
        <v>0</v>
      </c>
      <c r="BY36" s="378">
        <v>0</v>
      </c>
      <c r="BZ36" s="378">
        <v>8</v>
      </c>
      <c r="CA36" s="378">
        <v>0</v>
      </c>
      <c r="CB36" s="378">
        <v>5</v>
      </c>
      <c r="CC36" s="378">
        <v>0</v>
      </c>
      <c r="CD36" s="378">
        <v>0</v>
      </c>
      <c r="CE36" s="378">
        <v>0</v>
      </c>
      <c r="CF36" s="378">
        <v>0</v>
      </c>
      <c r="CG36" s="378">
        <v>0</v>
      </c>
      <c r="CH36" s="378">
        <v>0</v>
      </c>
      <c r="CI36" s="378">
        <v>0</v>
      </c>
      <c r="CJ36" s="378">
        <v>0</v>
      </c>
      <c r="CK36" s="378">
        <v>0</v>
      </c>
      <c r="CL36" s="378">
        <v>0</v>
      </c>
      <c r="CM36" s="378">
        <v>0</v>
      </c>
      <c r="CN36" s="378">
        <v>0</v>
      </c>
      <c r="CO36" s="378">
        <v>0</v>
      </c>
      <c r="CP36" s="378">
        <v>0</v>
      </c>
      <c r="CQ36" s="378">
        <v>0</v>
      </c>
      <c r="CR36" s="378">
        <v>0</v>
      </c>
      <c r="CS36" s="378">
        <v>0</v>
      </c>
      <c r="CT36" s="378">
        <v>0</v>
      </c>
      <c r="CU36" s="378"/>
      <c r="CV36" s="378">
        <v>0</v>
      </c>
      <c r="CW36" s="378">
        <v>2</v>
      </c>
      <c r="CX36" s="378">
        <v>0</v>
      </c>
      <c r="CY36" s="378"/>
      <c r="CZ36" s="378">
        <v>0</v>
      </c>
      <c r="DA36" s="378">
        <v>0</v>
      </c>
      <c r="DB36" s="378">
        <v>0</v>
      </c>
      <c r="DC36" s="378">
        <v>0</v>
      </c>
      <c r="DD36" s="378">
        <v>0</v>
      </c>
      <c r="DE36" s="378">
        <v>0</v>
      </c>
      <c r="DF36" s="378">
        <v>0</v>
      </c>
      <c r="DG36" s="378">
        <v>0</v>
      </c>
      <c r="DH36" s="378">
        <v>0</v>
      </c>
      <c r="DI36" s="378">
        <v>0</v>
      </c>
      <c r="DJ36" s="378">
        <v>0</v>
      </c>
      <c r="DK36" s="378">
        <v>0</v>
      </c>
      <c r="DL36" s="378">
        <v>0</v>
      </c>
      <c r="DM36" s="378">
        <v>0</v>
      </c>
      <c r="DN36" s="378">
        <v>0</v>
      </c>
      <c r="DO36" s="378">
        <v>0</v>
      </c>
      <c r="DP36" s="378">
        <v>0</v>
      </c>
      <c r="DQ36" s="378">
        <v>0</v>
      </c>
      <c r="DR36" s="378">
        <v>0</v>
      </c>
      <c r="DS36" s="378">
        <v>0</v>
      </c>
      <c r="DT36" s="378">
        <v>0</v>
      </c>
      <c r="DU36" s="378">
        <v>0</v>
      </c>
      <c r="DV36" s="378">
        <v>0</v>
      </c>
      <c r="DW36" s="378">
        <v>0</v>
      </c>
      <c r="DX36" s="378">
        <v>0</v>
      </c>
      <c r="DY36" s="378">
        <v>0</v>
      </c>
      <c r="DZ36" s="378">
        <v>0</v>
      </c>
      <c r="EA36" s="378">
        <v>0</v>
      </c>
      <c r="EB36" s="378">
        <v>8</v>
      </c>
      <c r="EC36" s="378">
        <v>0</v>
      </c>
      <c r="ED36" s="378">
        <v>0</v>
      </c>
      <c r="EE36" s="378">
        <v>5</v>
      </c>
      <c r="EF36" s="378">
        <v>0</v>
      </c>
      <c r="EG36" s="378">
        <v>4</v>
      </c>
      <c r="EH36" s="378">
        <v>0</v>
      </c>
      <c r="EI36" s="378">
        <v>4</v>
      </c>
      <c r="EJ36" s="378">
        <v>0</v>
      </c>
      <c r="EK36" s="378">
        <v>0</v>
      </c>
      <c r="EL36" s="378">
        <v>0</v>
      </c>
      <c r="EM36" s="378">
        <v>0</v>
      </c>
      <c r="EN36" s="378"/>
      <c r="EO36" s="378">
        <v>0</v>
      </c>
      <c r="EP36" s="378">
        <v>0</v>
      </c>
      <c r="EQ36" s="378"/>
      <c r="ER36" s="378">
        <v>0</v>
      </c>
      <c r="ES36" s="378"/>
      <c r="ET36" s="378"/>
      <c r="EU36" s="378">
        <v>0</v>
      </c>
      <c r="EV36" s="378"/>
      <c r="EW36" s="378">
        <v>0</v>
      </c>
      <c r="EX36" s="378">
        <v>0</v>
      </c>
      <c r="EY36" s="378">
        <v>0</v>
      </c>
      <c r="EZ36" s="378">
        <v>0</v>
      </c>
      <c r="FA36" s="378">
        <v>0</v>
      </c>
      <c r="FB36" s="378">
        <v>0</v>
      </c>
      <c r="FC36" s="378">
        <v>0</v>
      </c>
      <c r="FD36" s="378">
        <v>0</v>
      </c>
      <c r="FE36" s="378">
        <v>0</v>
      </c>
      <c r="FF36" s="378">
        <v>0</v>
      </c>
      <c r="FG36" s="378">
        <v>0</v>
      </c>
      <c r="FH36" s="378">
        <v>0</v>
      </c>
      <c r="FI36" s="378">
        <v>0</v>
      </c>
      <c r="FJ36" s="378">
        <v>0</v>
      </c>
      <c r="FK36" s="378">
        <v>0</v>
      </c>
      <c r="FL36" s="378">
        <v>0</v>
      </c>
      <c r="FM36" s="378">
        <v>0</v>
      </c>
      <c r="FN36" s="378">
        <v>0</v>
      </c>
      <c r="FO36" s="378">
        <v>0</v>
      </c>
      <c r="FP36" s="378">
        <v>0</v>
      </c>
      <c r="FQ36" s="378">
        <v>0</v>
      </c>
      <c r="FR36" s="378">
        <v>0</v>
      </c>
      <c r="FS36" s="378">
        <v>0</v>
      </c>
      <c r="FT36" s="378">
        <v>0</v>
      </c>
      <c r="FU36" s="378">
        <v>0</v>
      </c>
      <c r="FV36" s="378">
        <v>0</v>
      </c>
      <c r="FW36" s="378">
        <v>0</v>
      </c>
      <c r="FX36" s="378">
        <v>0</v>
      </c>
      <c r="FY36" s="378">
        <v>0</v>
      </c>
      <c r="FZ36" s="378">
        <v>1</v>
      </c>
      <c r="GA36" s="378">
        <v>0</v>
      </c>
      <c r="GB36" s="378">
        <v>0</v>
      </c>
      <c r="GC36" s="378">
        <v>0</v>
      </c>
      <c r="GD36" s="378">
        <v>0</v>
      </c>
      <c r="GE36" s="378">
        <v>0</v>
      </c>
      <c r="GF36" s="378">
        <v>0</v>
      </c>
      <c r="GG36" s="378">
        <v>0</v>
      </c>
      <c r="GH36" s="378">
        <v>0</v>
      </c>
      <c r="GI36" s="378">
        <v>0</v>
      </c>
      <c r="GJ36" s="378"/>
      <c r="GK36" s="378">
        <v>0</v>
      </c>
      <c r="GL36" s="378">
        <v>0</v>
      </c>
      <c r="GM36" s="378">
        <v>0</v>
      </c>
      <c r="GN36" s="378">
        <v>0</v>
      </c>
      <c r="GO36" s="378"/>
      <c r="GP36" s="378">
        <v>0</v>
      </c>
      <c r="GQ36" s="378">
        <v>0</v>
      </c>
      <c r="GR36" s="378">
        <v>8</v>
      </c>
      <c r="GS36" s="378">
        <v>0</v>
      </c>
      <c r="GT36" s="378">
        <v>0</v>
      </c>
      <c r="GU36" s="378"/>
      <c r="GV36" s="378">
        <v>0</v>
      </c>
      <c r="GW36" s="378">
        <v>0</v>
      </c>
      <c r="GX36" s="378">
        <v>0</v>
      </c>
      <c r="GY36" s="378">
        <v>0</v>
      </c>
      <c r="GZ36" s="378">
        <v>0</v>
      </c>
      <c r="HA36" s="378">
        <v>0</v>
      </c>
      <c r="HB36" s="378">
        <v>0</v>
      </c>
      <c r="HC36" s="378">
        <v>0</v>
      </c>
      <c r="HD36" s="378"/>
      <c r="HE36" s="378"/>
      <c r="HF36" s="378">
        <v>0</v>
      </c>
      <c r="HG36" s="378"/>
      <c r="HH36" s="378">
        <v>2</v>
      </c>
      <c r="HI36" s="378">
        <v>0</v>
      </c>
      <c r="HJ36" s="382">
        <v>8</v>
      </c>
      <c r="HK36" s="378">
        <v>0</v>
      </c>
      <c r="HL36" s="378">
        <v>0</v>
      </c>
      <c r="HM36" s="378">
        <v>0</v>
      </c>
      <c r="HN36" s="378">
        <v>0</v>
      </c>
      <c r="HO36" s="378">
        <v>0</v>
      </c>
      <c r="HP36" s="378">
        <v>0</v>
      </c>
      <c r="HQ36" s="378">
        <v>0</v>
      </c>
      <c r="HR36" s="378">
        <v>0</v>
      </c>
      <c r="HS36" s="378">
        <v>0</v>
      </c>
      <c r="HT36" s="378">
        <v>0</v>
      </c>
      <c r="HU36" s="378">
        <v>11</v>
      </c>
      <c r="HV36" s="378">
        <v>0</v>
      </c>
      <c r="HW36" s="378">
        <v>0</v>
      </c>
      <c r="HX36" s="378">
        <v>0</v>
      </c>
      <c r="HY36" s="378">
        <v>0</v>
      </c>
      <c r="HZ36" s="378">
        <v>0</v>
      </c>
      <c r="IA36" s="378">
        <v>0</v>
      </c>
      <c r="IB36" s="378">
        <v>0</v>
      </c>
      <c r="IC36" s="378">
        <v>0</v>
      </c>
      <c r="ID36" s="378">
        <v>0</v>
      </c>
      <c r="IE36" s="378">
        <v>0</v>
      </c>
      <c r="IF36" s="378">
        <v>0</v>
      </c>
      <c r="IG36" s="378">
        <v>0</v>
      </c>
    </row>
    <row r="37" spans="1:241" s="379" customFormat="1" x14ac:dyDescent="0.3">
      <c r="A37" s="377" t="s">
        <v>113</v>
      </c>
      <c r="B37" s="378"/>
      <c r="C37" s="378"/>
      <c r="D37" s="378">
        <f>SUM(DG37:FF37)</f>
        <v>367</v>
      </c>
      <c r="E37" s="378"/>
      <c r="F37" s="378"/>
      <c r="G37" s="378"/>
      <c r="H37" s="378"/>
      <c r="I37" s="378"/>
      <c r="J37" s="378"/>
      <c r="K37" s="378">
        <v>16</v>
      </c>
      <c r="L37" s="378">
        <v>16.5</v>
      </c>
      <c r="M37" s="378"/>
      <c r="N37" s="378"/>
      <c r="O37" s="378">
        <v>3.5</v>
      </c>
      <c r="P37" s="378">
        <v>0</v>
      </c>
      <c r="Q37" s="378">
        <v>0</v>
      </c>
      <c r="R37" s="378">
        <v>0</v>
      </c>
      <c r="S37" s="378">
        <v>5</v>
      </c>
      <c r="T37" s="378">
        <v>1</v>
      </c>
      <c r="U37" s="378">
        <v>8.5</v>
      </c>
      <c r="V37" s="378">
        <v>12.5</v>
      </c>
      <c r="W37" s="378">
        <v>3</v>
      </c>
      <c r="X37" s="378">
        <v>16</v>
      </c>
      <c r="Y37" s="378">
        <v>7.5</v>
      </c>
      <c r="Z37" s="378">
        <v>0</v>
      </c>
      <c r="AA37" s="378">
        <v>0</v>
      </c>
      <c r="AB37" s="378">
        <v>8.25</v>
      </c>
      <c r="AC37" s="378">
        <v>17</v>
      </c>
      <c r="AD37" s="378">
        <v>20</v>
      </c>
      <c r="AE37" s="378">
        <v>32</v>
      </c>
      <c r="AF37" s="378">
        <v>30</v>
      </c>
      <c r="AG37" s="378">
        <v>10.5</v>
      </c>
      <c r="AH37" s="378">
        <v>4.5</v>
      </c>
      <c r="AI37" s="378">
        <v>0</v>
      </c>
      <c r="AJ37" s="378">
        <v>12</v>
      </c>
      <c r="AK37" s="378">
        <v>4</v>
      </c>
      <c r="AL37" s="378">
        <v>0</v>
      </c>
      <c r="AM37" s="378">
        <v>27.5</v>
      </c>
      <c r="AN37" s="378">
        <v>20.5</v>
      </c>
      <c r="AO37" s="378">
        <v>14</v>
      </c>
      <c r="AP37" s="378">
        <v>11</v>
      </c>
      <c r="AQ37" s="378">
        <v>0</v>
      </c>
      <c r="AR37" s="378">
        <v>0</v>
      </c>
      <c r="AS37" s="378">
        <v>4</v>
      </c>
      <c r="AT37" s="378">
        <v>15.5</v>
      </c>
      <c r="AU37" s="378">
        <v>1.5</v>
      </c>
      <c r="AV37" s="378">
        <v>17.5</v>
      </c>
      <c r="AW37" s="378">
        <v>5</v>
      </c>
      <c r="AX37" s="378">
        <v>0</v>
      </c>
      <c r="AY37" s="378">
        <v>5</v>
      </c>
      <c r="AZ37" s="378">
        <v>4.5</v>
      </c>
      <c r="BA37" s="378">
        <v>0</v>
      </c>
      <c r="BB37" s="378">
        <v>8.5</v>
      </c>
      <c r="BC37" s="378">
        <v>3</v>
      </c>
      <c r="BD37" s="378">
        <v>0</v>
      </c>
      <c r="BE37" s="378">
        <v>5</v>
      </c>
      <c r="BF37" s="378">
        <v>0</v>
      </c>
      <c r="BG37" s="378">
        <v>0</v>
      </c>
      <c r="BH37" s="378"/>
      <c r="BI37" s="378">
        <v>0</v>
      </c>
      <c r="BJ37" s="378">
        <v>0</v>
      </c>
      <c r="BK37" s="378">
        <v>0</v>
      </c>
      <c r="BL37" s="378">
        <v>0</v>
      </c>
      <c r="BM37" s="378">
        <v>0</v>
      </c>
      <c r="BN37" s="378">
        <v>0</v>
      </c>
      <c r="BO37" s="378">
        <v>0</v>
      </c>
      <c r="BP37" s="378">
        <v>0</v>
      </c>
      <c r="BQ37" s="378">
        <v>0</v>
      </c>
      <c r="BR37" s="378">
        <v>0</v>
      </c>
      <c r="BS37" s="378">
        <v>0</v>
      </c>
      <c r="BT37" s="378">
        <v>10</v>
      </c>
      <c r="BU37" s="378">
        <v>5</v>
      </c>
      <c r="BV37" s="378"/>
      <c r="BW37" s="378">
        <v>5</v>
      </c>
      <c r="BX37" s="378">
        <v>0</v>
      </c>
      <c r="BY37" s="378">
        <v>10</v>
      </c>
      <c r="BZ37" s="378">
        <v>10</v>
      </c>
      <c r="CA37" s="378">
        <v>27.5</v>
      </c>
      <c r="CB37" s="378">
        <v>11</v>
      </c>
      <c r="CC37" s="378">
        <v>10</v>
      </c>
      <c r="CD37" s="378">
        <v>9</v>
      </c>
      <c r="CE37" s="378">
        <v>7</v>
      </c>
      <c r="CF37" s="378">
        <v>4</v>
      </c>
      <c r="CG37" s="378">
        <v>0</v>
      </c>
      <c r="CH37" s="378">
        <v>0</v>
      </c>
      <c r="CI37" s="378">
        <v>1</v>
      </c>
      <c r="CJ37" s="378">
        <v>11.5</v>
      </c>
      <c r="CK37" s="378">
        <v>0</v>
      </c>
      <c r="CL37" s="378">
        <v>0</v>
      </c>
      <c r="CM37" s="378">
        <v>0</v>
      </c>
      <c r="CN37" s="378">
        <v>7.5</v>
      </c>
      <c r="CO37" s="378">
        <v>0</v>
      </c>
      <c r="CP37" s="378">
        <v>0</v>
      </c>
      <c r="CQ37" s="378">
        <v>15.5</v>
      </c>
      <c r="CR37" s="378">
        <v>24.5</v>
      </c>
      <c r="CS37" s="378">
        <v>22</v>
      </c>
      <c r="CT37" s="378">
        <v>1</v>
      </c>
      <c r="CU37" s="378"/>
      <c r="CV37" s="378">
        <v>4.5</v>
      </c>
      <c r="CW37" s="378">
        <v>10</v>
      </c>
      <c r="CX37" s="378">
        <v>0</v>
      </c>
      <c r="CY37" s="378"/>
      <c r="CZ37" s="378">
        <v>14</v>
      </c>
      <c r="DA37" s="378">
        <v>0</v>
      </c>
      <c r="DB37" s="378">
        <v>0</v>
      </c>
      <c r="DC37" s="378">
        <v>7.5</v>
      </c>
      <c r="DD37" s="378">
        <v>6</v>
      </c>
      <c r="DE37" s="378">
        <v>7</v>
      </c>
      <c r="DF37" s="378">
        <v>5.5</v>
      </c>
      <c r="DG37" s="378">
        <v>0</v>
      </c>
      <c r="DH37" s="378">
        <v>0</v>
      </c>
      <c r="DI37" s="378">
        <v>4.5</v>
      </c>
      <c r="DJ37" s="378">
        <v>4.5</v>
      </c>
      <c r="DK37" s="378">
        <v>9</v>
      </c>
      <c r="DL37" s="378">
        <v>0</v>
      </c>
      <c r="DM37" s="378">
        <v>15.5</v>
      </c>
      <c r="DN37" s="378">
        <v>0</v>
      </c>
      <c r="DO37" s="378">
        <v>22</v>
      </c>
      <c r="DP37" s="378">
        <v>0</v>
      </c>
      <c r="DQ37" s="378">
        <v>0</v>
      </c>
      <c r="DR37" s="378">
        <v>0</v>
      </c>
      <c r="DS37" s="378">
        <v>26</v>
      </c>
      <c r="DT37" s="378">
        <v>8.5</v>
      </c>
      <c r="DU37" s="378">
        <v>17</v>
      </c>
      <c r="DV37" s="378">
        <v>0</v>
      </c>
      <c r="DW37" s="378">
        <v>17.5</v>
      </c>
      <c r="DX37" s="378">
        <v>14</v>
      </c>
      <c r="DY37" s="378">
        <v>13.5</v>
      </c>
      <c r="DZ37" s="378">
        <v>18.5</v>
      </c>
      <c r="EA37" s="378">
        <v>17</v>
      </c>
      <c r="EB37" s="378">
        <v>12</v>
      </c>
      <c r="EC37" s="378">
        <v>28.5</v>
      </c>
      <c r="ED37" s="378">
        <v>0</v>
      </c>
      <c r="EE37" s="378">
        <v>3</v>
      </c>
      <c r="EF37" s="378">
        <v>11</v>
      </c>
      <c r="EG37" s="378">
        <v>0</v>
      </c>
      <c r="EH37" s="378">
        <v>8</v>
      </c>
      <c r="EI37" s="378">
        <v>4.5</v>
      </c>
      <c r="EJ37" s="378">
        <v>2</v>
      </c>
      <c r="EK37" s="378">
        <v>1</v>
      </c>
      <c r="EL37" s="378">
        <v>0</v>
      </c>
      <c r="EM37" s="378">
        <v>26</v>
      </c>
      <c r="EN37" s="378"/>
      <c r="EO37" s="378">
        <v>15</v>
      </c>
      <c r="EP37" s="378">
        <v>0</v>
      </c>
      <c r="EQ37" s="378"/>
      <c r="ER37" s="378">
        <v>0</v>
      </c>
      <c r="ES37" s="378"/>
      <c r="ET37" s="378"/>
      <c r="EU37" s="378">
        <v>0</v>
      </c>
      <c r="EV37" s="378"/>
      <c r="EW37" s="378">
        <v>4</v>
      </c>
      <c r="EX37" s="378">
        <v>0</v>
      </c>
      <c r="EY37" s="378">
        <v>5</v>
      </c>
      <c r="EZ37" s="378">
        <v>13</v>
      </c>
      <c r="FA37" s="378">
        <v>9</v>
      </c>
      <c r="FB37" s="378">
        <v>0</v>
      </c>
      <c r="FC37" s="378">
        <v>0</v>
      </c>
      <c r="FD37" s="378">
        <v>23</v>
      </c>
      <c r="FE37" s="378">
        <v>12</v>
      </c>
      <c r="FF37" s="378">
        <v>2.5</v>
      </c>
      <c r="FG37" s="378">
        <v>16.5</v>
      </c>
      <c r="FH37" s="378">
        <v>16.5</v>
      </c>
      <c r="FI37" s="378">
        <v>31.5</v>
      </c>
      <c r="FJ37" s="378">
        <v>20</v>
      </c>
      <c r="FK37" s="378">
        <v>2</v>
      </c>
      <c r="FL37" s="378">
        <v>20</v>
      </c>
      <c r="FM37" s="378">
        <v>21</v>
      </c>
      <c r="FN37" s="378">
        <v>1</v>
      </c>
      <c r="FO37" s="378">
        <v>10</v>
      </c>
      <c r="FP37" s="378">
        <v>3</v>
      </c>
      <c r="FQ37" s="378">
        <v>2</v>
      </c>
      <c r="FR37" s="378">
        <v>12.5</v>
      </c>
      <c r="FS37" s="378">
        <v>0</v>
      </c>
      <c r="FT37" s="378">
        <v>1</v>
      </c>
      <c r="FU37" s="378">
        <v>15</v>
      </c>
      <c r="FV37" s="378">
        <v>0</v>
      </c>
      <c r="FW37" s="378">
        <v>4</v>
      </c>
      <c r="FX37" s="378">
        <v>0</v>
      </c>
      <c r="FY37" s="378">
        <v>0</v>
      </c>
      <c r="FZ37" s="378">
        <v>0</v>
      </c>
      <c r="GA37" s="378">
        <v>0</v>
      </c>
      <c r="GB37" s="378">
        <v>0</v>
      </c>
      <c r="GC37" s="378">
        <v>0</v>
      </c>
      <c r="GD37" s="378">
        <v>0</v>
      </c>
      <c r="GE37" s="378">
        <v>0</v>
      </c>
      <c r="GF37" s="378">
        <v>7.5</v>
      </c>
      <c r="GG37" s="378">
        <v>0</v>
      </c>
      <c r="GH37" s="378">
        <v>4</v>
      </c>
      <c r="GI37" s="378">
        <v>7</v>
      </c>
      <c r="GJ37" s="378"/>
      <c r="GK37" s="378">
        <v>0</v>
      </c>
      <c r="GL37" s="378">
        <v>0</v>
      </c>
      <c r="GM37" s="378">
        <v>7</v>
      </c>
      <c r="GN37" s="378">
        <v>4</v>
      </c>
      <c r="GO37" s="378"/>
      <c r="GP37" s="378">
        <v>0</v>
      </c>
      <c r="GQ37" s="378">
        <v>0</v>
      </c>
      <c r="GR37" s="378">
        <v>0</v>
      </c>
      <c r="GS37" s="378">
        <v>24</v>
      </c>
      <c r="GT37" s="378">
        <v>10</v>
      </c>
      <c r="GU37" s="378"/>
      <c r="GV37" s="378">
        <v>0</v>
      </c>
      <c r="GW37" s="378">
        <v>0</v>
      </c>
      <c r="GX37" s="378">
        <v>1</v>
      </c>
      <c r="GY37" s="378">
        <v>0</v>
      </c>
      <c r="GZ37" s="378">
        <v>0</v>
      </c>
      <c r="HA37" s="378">
        <v>0</v>
      </c>
      <c r="HB37" s="378">
        <v>22</v>
      </c>
      <c r="HC37" s="378">
        <v>0</v>
      </c>
      <c r="HD37" s="378"/>
      <c r="HE37" s="378"/>
      <c r="HF37" s="378">
        <v>3</v>
      </c>
      <c r="HG37" s="378"/>
      <c r="HH37" s="378">
        <v>0</v>
      </c>
      <c r="HI37" s="378">
        <v>0</v>
      </c>
      <c r="HJ37" s="378">
        <v>1</v>
      </c>
      <c r="HK37" s="378">
        <v>0</v>
      </c>
      <c r="HL37" s="378">
        <v>0</v>
      </c>
      <c r="HM37" s="378">
        <v>0</v>
      </c>
      <c r="HN37" s="378">
        <v>2</v>
      </c>
      <c r="HO37" s="378">
        <v>3</v>
      </c>
      <c r="HP37" s="378">
        <v>0</v>
      </c>
      <c r="HQ37" s="378">
        <v>6</v>
      </c>
      <c r="HR37" s="378">
        <v>0</v>
      </c>
      <c r="HS37" s="378">
        <v>2</v>
      </c>
      <c r="HT37" s="378">
        <v>0</v>
      </c>
      <c r="HU37" s="378">
        <v>0</v>
      </c>
      <c r="HV37" s="378">
        <v>0</v>
      </c>
      <c r="HW37" s="378">
        <v>2</v>
      </c>
      <c r="HX37" s="378">
        <v>0</v>
      </c>
      <c r="HY37" s="378">
        <v>0</v>
      </c>
      <c r="HZ37" s="378">
        <v>0</v>
      </c>
      <c r="IA37" s="378">
        <v>0</v>
      </c>
      <c r="IB37" s="378">
        <v>0</v>
      </c>
      <c r="IC37" s="378">
        <v>0</v>
      </c>
      <c r="ID37" s="378">
        <v>0</v>
      </c>
      <c r="IE37" s="378">
        <v>0</v>
      </c>
      <c r="IF37" s="378">
        <v>0</v>
      </c>
      <c r="IG37" s="378">
        <v>0</v>
      </c>
    </row>
    <row r="38" spans="1:241" x14ac:dyDescent="0.3">
      <c r="A38" s="234" t="s">
        <v>211</v>
      </c>
      <c r="B38" s="235"/>
      <c r="C38" s="235"/>
      <c r="D38" s="235"/>
      <c r="E38" s="235"/>
      <c r="F38" s="235"/>
      <c r="G38" s="235">
        <f>SUM(G39:G42)</f>
        <v>40</v>
      </c>
      <c r="H38" s="235">
        <v>40</v>
      </c>
      <c r="I38" s="235">
        <v>41</v>
      </c>
      <c r="J38" s="235">
        <v>40</v>
      </c>
      <c r="K38" s="235">
        <v>40</v>
      </c>
      <c r="L38" s="235">
        <v>40</v>
      </c>
      <c r="M38" s="235">
        <v>40</v>
      </c>
      <c r="N38" s="235">
        <v>40</v>
      </c>
      <c r="O38" s="235">
        <v>40</v>
      </c>
      <c r="P38" s="235">
        <v>40</v>
      </c>
      <c r="Q38" s="235">
        <v>40</v>
      </c>
      <c r="R38" s="235">
        <v>40</v>
      </c>
      <c r="S38" s="235">
        <v>40</v>
      </c>
      <c r="T38" s="235">
        <v>40</v>
      </c>
      <c r="U38" s="235">
        <v>41.25</v>
      </c>
      <c r="V38" s="235">
        <v>40</v>
      </c>
      <c r="W38" s="235">
        <v>40</v>
      </c>
      <c r="X38" s="235">
        <v>40</v>
      </c>
      <c r="Y38" s="235">
        <v>40</v>
      </c>
      <c r="Z38" s="235">
        <v>42</v>
      </c>
      <c r="AA38" s="235">
        <v>40</v>
      </c>
      <c r="AB38" s="235">
        <v>40</v>
      </c>
      <c r="AC38" s="235">
        <v>40</v>
      </c>
      <c r="AD38" s="235">
        <v>40</v>
      </c>
      <c r="AE38" s="235">
        <v>40</v>
      </c>
      <c r="AF38" s="235">
        <v>40</v>
      </c>
      <c r="AG38" s="235">
        <v>40</v>
      </c>
      <c r="AH38" s="235">
        <v>40</v>
      </c>
      <c r="AI38" s="235">
        <v>40</v>
      </c>
      <c r="AJ38" s="235">
        <v>40</v>
      </c>
      <c r="AK38" s="235">
        <v>40</v>
      </c>
      <c r="AL38" s="235">
        <v>40</v>
      </c>
      <c r="AM38" s="235">
        <v>40</v>
      </c>
      <c r="AN38" s="235">
        <v>40</v>
      </c>
      <c r="AO38" s="235">
        <v>40</v>
      </c>
      <c r="AP38" s="235">
        <v>40.25</v>
      </c>
      <c r="AQ38" s="235">
        <v>40</v>
      </c>
      <c r="AR38" s="235">
        <v>40</v>
      </c>
      <c r="AS38" s="235">
        <v>40</v>
      </c>
      <c r="AT38" s="235">
        <v>40</v>
      </c>
      <c r="AU38" s="235">
        <v>41.75</v>
      </c>
      <c r="AV38" s="235">
        <v>40</v>
      </c>
      <c r="AW38" s="235">
        <v>40</v>
      </c>
      <c r="AX38" s="235">
        <v>40.75</v>
      </c>
      <c r="AY38" s="235">
        <v>40</v>
      </c>
      <c r="AZ38" s="235">
        <v>40</v>
      </c>
      <c r="BA38" s="235">
        <v>40</v>
      </c>
      <c r="BB38" s="235">
        <v>40</v>
      </c>
      <c r="BC38" s="235">
        <v>40</v>
      </c>
      <c r="BD38" s="235">
        <f>SUM(BD39:BD42)</f>
        <v>40.5</v>
      </c>
      <c r="BE38" s="235">
        <f>SUM(BE39:BE42)</f>
        <v>40</v>
      </c>
      <c r="BF38" s="235">
        <f>SUM(BF39:BF42)</f>
        <v>40</v>
      </c>
      <c r="BG38" s="235">
        <f>SUM(BG39:BG42)</f>
        <v>40</v>
      </c>
      <c r="BH38" s="235">
        <f t="shared" ref="BH38:DG38" si="87">SUM(BH39:BH42)</f>
        <v>40</v>
      </c>
      <c r="BI38" s="235">
        <f t="shared" si="87"/>
        <v>40</v>
      </c>
      <c r="BJ38" s="235">
        <f t="shared" si="87"/>
        <v>40.75</v>
      </c>
      <c r="BK38" s="235">
        <f t="shared" si="87"/>
        <v>40</v>
      </c>
      <c r="BL38" s="235">
        <f t="shared" si="87"/>
        <v>40</v>
      </c>
      <c r="BM38" s="235">
        <f t="shared" si="87"/>
        <v>40</v>
      </c>
      <c r="BN38" s="235">
        <f t="shared" si="87"/>
        <v>40</v>
      </c>
      <c r="BO38" s="235">
        <f t="shared" si="87"/>
        <v>40</v>
      </c>
      <c r="BP38" s="235">
        <f t="shared" si="87"/>
        <v>40</v>
      </c>
      <c r="BQ38" s="235">
        <f t="shared" si="87"/>
        <v>40</v>
      </c>
      <c r="BR38" s="235">
        <f t="shared" si="87"/>
        <v>53.5</v>
      </c>
      <c r="BS38" s="235">
        <f t="shared" si="87"/>
        <v>40</v>
      </c>
      <c r="BT38" s="235">
        <f t="shared" si="87"/>
        <v>40</v>
      </c>
      <c r="BU38" s="235">
        <f t="shared" si="87"/>
        <v>40</v>
      </c>
      <c r="BV38" s="235">
        <f t="shared" si="87"/>
        <v>0</v>
      </c>
      <c r="BW38" s="235">
        <f t="shared" si="87"/>
        <v>40</v>
      </c>
      <c r="BX38" s="235">
        <f t="shared" si="87"/>
        <v>40.75</v>
      </c>
      <c r="BY38" s="235">
        <f t="shared" si="87"/>
        <v>40</v>
      </c>
      <c r="BZ38" s="235">
        <f t="shared" si="87"/>
        <v>0</v>
      </c>
      <c r="CA38" s="235">
        <f t="shared" si="87"/>
        <v>40</v>
      </c>
      <c r="CB38" s="235">
        <f t="shared" si="87"/>
        <v>40</v>
      </c>
      <c r="CC38" s="235">
        <f t="shared" si="87"/>
        <v>40</v>
      </c>
      <c r="CD38" s="235">
        <f t="shared" si="87"/>
        <v>40</v>
      </c>
      <c r="CE38" s="235">
        <f t="shared" si="87"/>
        <v>40</v>
      </c>
      <c r="CF38" s="235">
        <f t="shared" si="87"/>
        <v>40</v>
      </c>
      <c r="CG38" s="235">
        <f t="shared" si="87"/>
        <v>40</v>
      </c>
      <c r="CH38" s="235">
        <f t="shared" si="87"/>
        <v>40</v>
      </c>
      <c r="CI38" s="235">
        <f t="shared" si="87"/>
        <v>40</v>
      </c>
      <c r="CJ38" s="235">
        <f t="shared" si="87"/>
        <v>40</v>
      </c>
      <c r="CK38" s="235">
        <f t="shared" si="87"/>
        <v>40</v>
      </c>
      <c r="CL38" s="235">
        <f t="shared" si="87"/>
        <v>40</v>
      </c>
      <c r="CM38" s="235">
        <f t="shared" si="87"/>
        <v>41.5</v>
      </c>
      <c r="CN38" s="235">
        <f t="shared" si="87"/>
        <v>40</v>
      </c>
      <c r="CO38" s="235">
        <f t="shared" si="87"/>
        <v>40.25</v>
      </c>
      <c r="CP38" s="235">
        <f t="shared" si="87"/>
        <v>40</v>
      </c>
      <c r="CQ38" s="235">
        <f t="shared" si="87"/>
        <v>40</v>
      </c>
      <c r="CR38" s="235">
        <f t="shared" si="87"/>
        <v>40</v>
      </c>
      <c r="CS38" s="235">
        <f t="shared" si="87"/>
        <v>40</v>
      </c>
      <c r="CT38" s="235">
        <f t="shared" si="87"/>
        <v>40</v>
      </c>
      <c r="CU38" s="235">
        <f t="shared" si="87"/>
        <v>0</v>
      </c>
      <c r="CV38" s="235">
        <f t="shared" si="87"/>
        <v>40</v>
      </c>
      <c r="CW38" s="235">
        <f t="shared" si="87"/>
        <v>40</v>
      </c>
      <c r="CX38" s="235">
        <f t="shared" si="87"/>
        <v>40</v>
      </c>
      <c r="CY38" s="235">
        <f t="shared" si="87"/>
        <v>40</v>
      </c>
      <c r="CZ38" s="235">
        <f t="shared" si="87"/>
        <v>0</v>
      </c>
      <c r="DA38" s="235">
        <f t="shared" si="87"/>
        <v>40</v>
      </c>
      <c r="DB38" s="235">
        <f t="shared" si="87"/>
        <v>40</v>
      </c>
      <c r="DC38" s="235">
        <f t="shared" si="87"/>
        <v>40</v>
      </c>
      <c r="DD38" s="235">
        <f t="shared" si="87"/>
        <v>40</v>
      </c>
      <c r="DE38" s="235">
        <f t="shared" si="87"/>
        <v>40</v>
      </c>
      <c r="DF38" s="235">
        <f t="shared" si="87"/>
        <v>40</v>
      </c>
      <c r="DG38" s="235">
        <f t="shared" si="87"/>
        <v>40</v>
      </c>
      <c r="DH38" s="235">
        <f t="shared" ref="DH38:DN38" si="88">SUM(DH39:DH42)</f>
        <v>40</v>
      </c>
      <c r="DI38" s="235">
        <f t="shared" si="88"/>
        <v>40</v>
      </c>
      <c r="DJ38" s="235">
        <f t="shared" si="88"/>
        <v>40.5</v>
      </c>
      <c r="DK38" s="235">
        <f t="shared" si="88"/>
        <v>40</v>
      </c>
      <c r="DL38" s="235">
        <f t="shared" si="88"/>
        <v>40</v>
      </c>
      <c r="DM38" s="235">
        <f t="shared" si="88"/>
        <v>40</v>
      </c>
      <c r="DN38" s="235">
        <f t="shared" si="88"/>
        <v>40</v>
      </c>
      <c r="DO38" s="235">
        <f t="shared" ref="DO38:DV38" si="89">SUM(DO39:DO42)</f>
        <v>40</v>
      </c>
      <c r="DP38" s="235">
        <f t="shared" si="89"/>
        <v>40</v>
      </c>
      <c r="DQ38" s="235">
        <f>SUM(DQ39:DQ42)</f>
        <v>40</v>
      </c>
      <c r="DR38" s="235">
        <f t="shared" si="89"/>
        <v>40</v>
      </c>
      <c r="DS38" s="235">
        <f t="shared" si="89"/>
        <v>40</v>
      </c>
      <c r="DT38" s="235">
        <f t="shared" si="89"/>
        <v>40</v>
      </c>
      <c r="DU38" s="235">
        <f t="shared" si="89"/>
        <v>40.5</v>
      </c>
      <c r="DV38" s="235">
        <f t="shared" si="89"/>
        <v>40</v>
      </c>
      <c r="DW38" s="235">
        <f t="shared" ref="DW38:FA38" si="90">SUM(DW39:DW42)</f>
        <v>40.5</v>
      </c>
      <c r="DX38" s="235">
        <f t="shared" si="90"/>
        <v>40</v>
      </c>
      <c r="DY38" s="235">
        <f t="shared" si="90"/>
        <v>41.25</v>
      </c>
      <c r="DZ38" s="235">
        <f t="shared" si="90"/>
        <v>40</v>
      </c>
      <c r="EA38" s="235">
        <f t="shared" si="90"/>
        <v>40</v>
      </c>
      <c r="EB38" s="235">
        <f t="shared" si="90"/>
        <v>40</v>
      </c>
      <c r="EC38" s="235">
        <f t="shared" si="90"/>
        <v>40</v>
      </c>
      <c r="ED38" s="235">
        <f t="shared" si="90"/>
        <v>40</v>
      </c>
      <c r="EE38" s="235">
        <f t="shared" si="90"/>
        <v>40</v>
      </c>
      <c r="EF38" s="235">
        <f t="shared" si="90"/>
        <v>40</v>
      </c>
      <c r="EG38" s="235">
        <f t="shared" si="90"/>
        <v>40.25</v>
      </c>
      <c r="EH38" s="235">
        <f t="shared" si="90"/>
        <v>40</v>
      </c>
      <c r="EI38" s="235">
        <f t="shared" si="90"/>
        <v>40</v>
      </c>
      <c r="EJ38" s="235">
        <f t="shared" si="90"/>
        <v>40</v>
      </c>
      <c r="EK38" s="235">
        <f t="shared" si="90"/>
        <v>45.25</v>
      </c>
      <c r="EL38" s="235">
        <f t="shared" si="90"/>
        <v>40</v>
      </c>
      <c r="EM38" s="235">
        <f t="shared" si="90"/>
        <v>40</v>
      </c>
      <c r="EN38" s="235">
        <f t="shared" si="90"/>
        <v>0</v>
      </c>
      <c r="EO38" s="235">
        <f t="shared" si="90"/>
        <v>41.75</v>
      </c>
      <c r="EP38" s="235">
        <f t="shared" si="90"/>
        <v>40</v>
      </c>
      <c r="EQ38" s="235">
        <f t="shared" si="90"/>
        <v>0</v>
      </c>
      <c r="ER38" s="235">
        <f t="shared" si="90"/>
        <v>40</v>
      </c>
      <c r="ES38" s="235">
        <f t="shared" si="90"/>
        <v>0</v>
      </c>
      <c r="ET38" s="235">
        <f t="shared" si="90"/>
        <v>0</v>
      </c>
      <c r="EU38" s="235">
        <f t="shared" si="90"/>
        <v>40</v>
      </c>
      <c r="EV38" s="235">
        <f t="shared" si="90"/>
        <v>0</v>
      </c>
      <c r="EW38" s="235">
        <f t="shared" si="90"/>
        <v>55</v>
      </c>
      <c r="EX38" s="235">
        <f t="shared" si="90"/>
        <v>40</v>
      </c>
      <c r="EY38" s="235">
        <f t="shared" si="90"/>
        <v>40</v>
      </c>
      <c r="EZ38" s="235">
        <f t="shared" si="90"/>
        <v>40</v>
      </c>
      <c r="FA38" s="235">
        <f t="shared" si="90"/>
        <v>40.75</v>
      </c>
      <c r="FB38" s="235">
        <f t="shared" ref="FB38:FK38" si="91">SUM(FB39:FB42)</f>
        <v>40</v>
      </c>
      <c r="FC38" s="235">
        <f t="shared" si="91"/>
        <v>40</v>
      </c>
      <c r="FD38" s="235">
        <f t="shared" si="91"/>
        <v>0</v>
      </c>
      <c r="FE38" s="235">
        <f t="shared" si="91"/>
        <v>40</v>
      </c>
      <c r="FF38" s="235">
        <f t="shared" si="91"/>
        <v>40</v>
      </c>
      <c r="FG38" s="235">
        <f t="shared" si="91"/>
        <v>40</v>
      </c>
      <c r="FH38" s="235">
        <f t="shared" si="91"/>
        <v>40</v>
      </c>
      <c r="FI38" s="235">
        <f t="shared" si="91"/>
        <v>41.5</v>
      </c>
      <c r="FJ38" s="235">
        <f t="shared" si="91"/>
        <v>40</v>
      </c>
      <c r="FK38" s="235">
        <f t="shared" si="91"/>
        <v>40</v>
      </c>
      <c r="FL38" s="235">
        <f t="shared" ref="FL38:FU38" si="92">SUM(FL39:FL42)</f>
        <v>40</v>
      </c>
      <c r="FM38" s="235">
        <f t="shared" si="92"/>
        <v>40</v>
      </c>
      <c r="FN38" s="235">
        <f t="shared" si="92"/>
        <v>40</v>
      </c>
      <c r="FO38" s="235">
        <f t="shared" si="92"/>
        <v>40</v>
      </c>
      <c r="FP38" s="235">
        <f t="shared" si="92"/>
        <v>40</v>
      </c>
      <c r="FQ38" s="235">
        <f t="shared" si="92"/>
        <v>40</v>
      </c>
      <c r="FR38" s="235">
        <f t="shared" si="92"/>
        <v>40</v>
      </c>
      <c r="FS38" s="235">
        <f t="shared" si="92"/>
        <v>40.25</v>
      </c>
      <c r="FT38" s="235">
        <f t="shared" si="92"/>
        <v>40</v>
      </c>
      <c r="FU38" s="235">
        <f t="shared" si="92"/>
        <v>40</v>
      </c>
      <c r="FV38" s="235">
        <f t="shared" ref="FV38:HH38" si="93">SUM(FV39:FV42)</f>
        <v>40</v>
      </c>
      <c r="FW38" s="235">
        <f t="shared" si="93"/>
        <v>40</v>
      </c>
      <c r="FX38" s="235">
        <f t="shared" si="93"/>
        <v>40</v>
      </c>
      <c r="FY38" s="235">
        <f t="shared" si="93"/>
        <v>40</v>
      </c>
      <c r="FZ38" s="235">
        <f t="shared" si="93"/>
        <v>40</v>
      </c>
      <c r="GA38" s="235">
        <f t="shared" si="93"/>
        <v>40</v>
      </c>
      <c r="GB38" s="235">
        <f t="shared" si="93"/>
        <v>40.5</v>
      </c>
      <c r="GC38" s="235">
        <f t="shared" si="93"/>
        <v>40</v>
      </c>
      <c r="GD38" s="235">
        <f t="shared" si="93"/>
        <v>40</v>
      </c>
      <c r="GE38" s="235">
        <f t="shared" si="93"/>
        <v>40.5</v>
      </c>
      <c r="GF38" s="235">
        <f t="shared" si="93"/>
        <v>40</v>
      </c>
      <c r="GG38" s="235">
        <f t="shared" si="93"/>
        <v>40</v>
      </c>
      <c r="GH38" s="235">
        <f t="shared" si="93"/>
        <v>40</v>
      </c>
      <c r="GI38" s="235">
        <f t="shared" si="93"/>
        <v>40</v>
      </c>
      <c r="GJ38" s="235">
        <f t="shared" si="93"/>
        <v>0</v>
      </c>
      <c r="GK38" s="235">
        <f t="shared" si="93"/>
        <v>40.5</v>
      </c>
      <c r="GL38" s="235">
        <f t="shared" si="93"/>
        <v>40</v>
      </c>
      <c r="GM38" s="235">
        <f t="shared" si="93"/>
        <v>40</v>
      </c>
      <c r="GN38" s="235">
        <f t="shared" si="93"/>
        <v>41.5</v>
      </c>
      <c r="GO38" s="235">
        <f t="shared" si="93"/>
        <v>0</v>
      </c>
      <c r="GP38" s="235">
        <f>SUM(GP39:GP42)</f>
        <v>40</v>
      </c>
      <c r="GQ38" s="235">
        <f t="shared" si="93"/>
        <v>40</v>
      </c>
      <c r="GR38" s="235">
        <f t="shared" si="93"/>
        <v>40</v>
      </c>
      <c r="GS38" s="235">
        <f t="shared" si="93"/>
        <v>40</v>
      </c>
      <c r="GT38" s="235">
        <f t="shared" si="93"/>
        <v>40</v>
      </c>
      <c r="GU38" s="235">
        <f t="shared" si="93"/>
        <v>0</v>
      </c>
      <c r="GV38" s="235">
        <f t="shared" si="93"/>
        <v>40</v>
      </c>
      <c r="GW38" s="235">
        <f t="shared" si="93"/>
        <v>40</v>
      </c>
      <c r="GX38" s="235">
        <f t="shared" si="93"/>
        <v>40</v>
      </c>
      <c r="GY38" s="235">
        <f t="shared" si="93"/>
        <v>40</v>
      </c>
      <c r="GZ38" s="235">
        <f t="shared" si="93"/>
        <v>40</v>
      </c>
      <c r="HA38" s="235">
        <f t="shared" si="93"/>
        <v>40</v>
      </c>
      <c r="HB38" s="235">
        <f t="shared" si="93"/>
        <v>40</v>
      </c>
      <c r="HC38" s="235">
        <f t="shared" si="93"/>
        <v>4</v>
      </c>
      <c r="HD38" s="235">
        <f t="shared" si="93"/>
        <v>0</v>
      </c>
      <c r="HE38" s="235">
        <f t="shared" si="93"/>
        <v>0</v>
      </c>
      <c r="HF38" s="235">
        <f>SUM(HF39:HF42)</f>
        <v>40</v>
      </c>
      <c r="HG38" s="235">
        <f t="shared" si="93"/>
        <v>0</v>
      </c>
      <c r="HH38" s="235">
        <f t="shared" si="93"/>
        <v>40</v>
      </c>
      <c r="HI38" s="235">
        <f t="shared" ref="HI38:HJ38" si="94">SUM(HI39:HI42)</f>
        <v>0</v>
      </c>
      <c r="HJ38" s="235">
        <f t="shared" si="94"/>
        <v>40</v>
      </c>
      <c r="HK38" s="235">
        <f t="shared" ref="HK38:HU38" si="95">SUM(HK39:HK42)</f>
        <v>40</v>
      </c>
      <c r="HL38" s="235">
        <f t="shared" si="95"/>
        <v>40</v>
      </c>
      <c r="HM38" s="235">
        <f t="shared" si="95"/>
        <v>40</v>
      </c>
      <c r="HN38" s="235">
        <f t="shared" si="95"/>
        <v>40</v>
      </c>
      <c r="HO38" s="235">
        <f t="shared" si="95"/>
        <v>40</v>
      </c>
      <c r="HP38" s="235">
        <f t="shared" si="95"/>
        <v>40</v>
      </c>
      <c r="HQ38" s="235">
        <f t="shared" si="95"/>
        <v>40</v>
      </c>
      <c r="HR38" s="235">
        <f t="shared" si="95"/>
        <v>0</v>
      </c>
      <c r="HS38" s="235">
        <f t="shared" si="95"/>
        <v>40</v>
      </c>
      <c r="HT38" s="235">
        <f t="shared" si="95"/>
        <v>40</v>
      </c>
      <c r="HU38" s="235">
        <f t="shared" si="95"/>
        <v>40</v>
      </c>
      <c r="HV38" s="235">
        <f t="shared" ref="HV38:IG38" si="96">SUM(HV39:HV42)</f>
        <v>40</v>
      </c>
      <c r="HW38" s="235">
        <f t="shared" si="96"/>
        <v>40</v>
      </c>
      <c r="HX38" s="235">
        <f t="shared" si="96"/>
        <v>40</v>
      </c>
      <c r="HY38" s="235">
        <f t="shared" si="96"/>
        <v>41.75</v>
      </c>
      <c r="HZ38" s="235">
        <f t="shared" si="96"/>
        <v>40</v>
      </c>
      <c r="IA38" s="235">
        <f t="shared" si="96"/>
        <v>0</v>
      </c>
      <c r="IB38" s="235">
        <f t="shared" si="96"/>
        <v>0</v>
      </c>
      <c r="IC38" s="235">
        <f t="shared" si="96"/>
        <v>0</v>
      </c>
      <c r="ID38" s="235">
        <f t="shared" si="96"/>
        <v>0</v>
      </c>
      <c r="IE38" s="235">
        <f t="shared" si="96"/>
        <v>0</v>
      </c>
      <c r="IF38" s="235">
        <f t="shared" si="96"/>
        <v>0</v>
      </c>
      <c r="IG38" s="235">
        <f t="shared" si="96"/>
        <v>0</v>
      </c>
    </row>
    <row r="39" spans="1:241" s="379" customFormat="1" x14ac:dyDescent="0.3">
      <c r="A39" s="377" t="s">
        <v>109</v>
      </c>
      <c r="B39" s="378"/>
      <c r="C39" s="378"/>
      <c r="D39" s="378">
        <f>SUM(DG39:FF39)</f>
        <v>1721</v>
      </c>
      <c r="E39" s="378"/>
      <c r="F39" s="378"/>
      <c r="G39" s="378">
        <v>28</v>
      </c>
      <c r="H39" s="378">
        <v>40</v>
      </c>
      <c r="I39" s="378">
        <v>41</v>
      </c>
      <c r="J39" s="378">
        <v>40</v>
      </c>
      <c r="K39" s="378">
        <v>32</v>
      </c>
      <c r="L39" s="378">
        <v>34</v>
      </c>
      <c r="M39" s="378">
        <v>32</v>
      </c>
      <c r="N39" s="378">
        <v>40</v>
      </c>
      <c r="O39" s="378">
        <v>40</v>
      </c>
      <c r="P39" s="378">
        <v>32</v>
      </c>
      <c r="Q39" s="378">
        <v>40</v>
      </c>
      <c r="R39" s="378">
        <v>40</v>
      </c>
      <c r="S39" s="378">
        <v>40</v>
      </c>
      <c r="T39" s="378">
        <v>40</v>
      </c>
      <c r="U39" s="378">
        <v>41.25</v>
      </c>
      <c r="V39" s="378">
        <v>32</v>
      </c>
      <c r="W39" s="378">
        <v>40</v>
      </c>
      <c r="X39" s="378">
        <v>40</v>
      </c>
      <c r="Y39" s="378">
        <v>32</v>
      </c>
      <c r="Z39" s="378">
        <v>42</v>
      </c>
      <c r="AA39" s="378">
        <v>40</v>
      </c>
      <c r="AB39" s="378">
        <v>12.25</v>
      </c>
      <c r="AC39" s="378">
        <v>32</v>
      </c>
      <c r="AD39" s="378">
        <v>32</v>
      </c>
      <c r="AE39" s="378">
        <v>40</v>
      </c>
      <c r="AF39" s="378">
        <v>40</v>
      </c>
      <c r="AG39" s="378">
        <v>32</v>
      </c>
      <c r="AH39" s="378">
        <v>40</v>
      </c>
      <c r="AI39" s="378">
        <v>40</v>
      </c>
      <c r="AJ39" s="378">
        <v>32</v>
      </c>
      <c r="AK39" s="378">
        <v>40</v>
      </c>
      <c r="AL39" s="378">
        <v>40</v>
      </c>
      <c r="AM39" s="378">
        <v>24</v>
      </c>
      <c r="AN39" s="378">
        <v>40</v>
      </c>
      <c r="AO39" s="378">
        <v>40</v>
      </c>
      <c r="AP39" s="378">
        <v>32.25</v>
      </c>
      <c r="AQ39" s="378">
        <v>40</v>
      </c>
      <c r="AR39" s="378">
        <v>38.5</v>
      </c>
      <c r="AS39" s="378">
        <v>0</v>
      </c>
      <c r="AT39" s="378">
        <v>40</v>
      </c>
      <c r="AU39" s="378">
        <v>41.75</v>
      </c>
      <c r="AV39" s="378">
        <v>40</v>
      </c>
      <c r="AW39" s="378">
        <v>40</v>
      </c>
      <c r="AX39" s="378">
        <v>40.75</v>
      </c>
      <c r="AY39" s="378">
        <v>38</v>
      </c>
      <c r="AZ39" s="378">
        <v>40</v>
      </c>
      <c r="BA39" s="378">
        <v>40</v>
      </c>
      <c r="BB39" s="378">
        <v>24</v>
      </c>
      <c r="BC39" s="378">
        <v>40</v>
      </c>
      <c r="BD39" s="378">
        <v>40.5</v>
      </c>
      <c r="BE39" s="378">
        <v>32</v>
      </c>
      <c r="BF39" s="378">
        <v>16</v>
      </c>
      <c r="BG39" s="378">
        <v>40</v>
      </c>
      <c r="BH39" s="378">
        <v>24</v>
      </c>
      <c r="BI39" s="378">
        <v>40</v>
      </c>
      <c r="BJ39" s="378">
        <v>40.75</v>
      </c>
      <c r="BK39" s="378">
        <v>40</v>
      </c>
      <c r="BL39" s="378">
        <v>40</v>
      </c>
      <c r="BM39" s="378">
        <v>40</v>
      </c>
      <c r="BN39" s="378">
        <v>40</v>
      </c>
      <c r="BO39" s="382">
        <v>40</v>
      </c>
      <c r="BP39" s="378">
        <v>26</v>
      </c>
      <c r="BQ39" s="378">
        <v>35.5</v>
      </c>
      <c r="BR39" s="378">
        <v>53.5</v>
      </c>
      <c r="BS39" s="378">
        <v>40</v>
      </c>
      <c r="BT39" s="378">
        <v>40</v>
      </c>
      <c r="BU39" s="378">
        <v>33</v>
      </c>
      <c r="BV39" s="378"/>
      <c r="BW39" s="378">
        <v>40</v>
      </c>
      <c r="BX39" s="378">
        <v>40.75</v>
      </c>
      <c r="BY39" s="378">
        <v>40</v>
      </c>
      <c r="BZ39" s="378"/>
      <c r="CA39" s="378">
        <v>32</v>
      </c>
      <c r="CB39" s="378">
        <v>33.25</v>
      </c>
      <c r="CC39" s="378">
        <v>32</v>
      </c>
      <c r="CD39" s="378">
        <v>40</v>
      </c>
      <c r="CE39" s="378">
        <v>40</v>
      </c>
      <c r="CF39" s="378">
        <v>40</v>
      </c>
      <c r="CG39" s="378">
        <v>32</v>
      </c>
      <c r="CH39" s="378">
        <v>40</v>
      </c>
      <c r="CI39" s="378">
        <v>0</v>
      </c>
      <c r="CJ39" s="378">
        <v>40</v>
      </c>
      <c r="CK39" s="378">
        <v>40</v>
      </c>
      <c r="CL39" s="378">
        <v>40</v>
      </c>
      <c r="CM39" s="378">
        <v>41.5</v>
      </c>
      <c r="CN39" s="378">
        <v>40</v>
      </c>
      <c r="CO39" s="378">
        <v>40.25</v>
      </c>
      <c r="CP39" s="378">
        <v>40</v>
      </c>
      <c r="CQ39" s="378">
        <v>40</v>
      </c>
      <c r="CR39" s="378">
        <v>40</v>
      </c>
      <c r="CS39" s="378">
        <v>40</v>
      </c>
      <c r="CT39" s="378">
        <v>40</v>
      </c>
      <c r="CU39" s="378"/>
      <c r="CV39" s="378">
        <v>0</v>
      </c>
      <c r="CW39" s="378">
        <v>32</v>
      </c>
      <c r="CX39" s="378">
        <v>40</v>
      </c>
      <c r="CY39" s="378">
        <v>15</v>
      </c>
      <c r="CZ39" s="378"/>
      <c r="DA39" s="378">
        <v>21.5</v>
      </c>
      <c r="DB39" s="378">
        <v>16.75</v>
      </c>
      <c r="DC39" s="378">
        <v>40</v>
      </c>
      <c r="DD39" s="378">
        <v>40</v>
      </c>
      <c r="DE39" s="378">
        <v>40</v>
      </c>
      <c r="DF39" s="378">
        <v>0</v>
      </c>
      <c r="DG39" s="378">
        <v>12.75</v>
      </c>
      <c r="DH39" s="606">
        <v>40</v>
      </c>
      <c r="DI39" s="606">
        <v>40</v>
      </c>
      <c r="DJ39" s="606">
        <v>40.5</v>
      </c>
      <c r="DK39" s="606">
        <v>16</v>
      </c>
      <c r="DL39" s="606">
        <v>40</v>
      </c>
      <c r="DM39" s="606">
        <v>32.75</v>
      </c>
      <c r="DN39" s="606">
        <v>40</v>
      </c>
      <c r="DO39" s="606">
        <v>40</v>
      </c>
      <c r="DP39" s="606">
        <v>40</v>
      </c>
      <c r="DQ39" s="606">
        <v>40</v>
      </c>
      <c r="DR39" s="606">
        <v>40</v>
      </c>
      <c r="DS39" s="606">
        <v>40</v>
      </c>
      <c r="DT39" s="606">
        <v>40</v>
      </c>
      <c r="DU39" s="606">
        <v>40.5</v>
      </c>
      <c r="DV39" s="606">
        <v>40</v>
      </c>
      <c r="DW39" s="606">
        <v>40.5</v>
      </c>
      <c r="DX39" s="606">
        <v>40</v>
      </c>
      <c r="DY39" s="606">
        <v>41.25</v>
      </c>
      <c r="DZ39" s="606">
        <v>40</v>
      </c>
      <c r="EA39" s="606">
        <v>40</v>
      </c>
      <c r="EB39" s="606">
        <v>32</v>
      </c>
      <c r="EC39" s="606">
        <v>30</v>
      </c>
      <c r="ED39" s="606">
        <v>40</v>
      </c>
      <c r="EE39" s="606">
        <v>40</v>
      </c>
      <c r="EF39" s="606">
        <v>40</v>
      </c>
      <c r="EG39" s="606">
        <v>32.25</v>
      </c>
      <c r="EH39" s="606">
        <v>40</v>
      </c>
      <c r="EI39" s="606">
        <v>40</v>
      </c>
      <c r="EJ39" s="606">
        <v>40</v>
      </c>
      <c r="EK39" s="606">
        <v>45.25</v>
      </c>
      <c r="EL39" s="606">
        <v>40</v>
      </c>
      <c r="EM39" s="606">
        <v>40</v>
      </c>
      <c r="EN39" s="606"/>
      <c r="EO39" s="606">
        <v>41.75</v>
      </c>
      <c r="EP39" s="606">
        <v>40</v>
      </c>
      <c r="EQ39" s="606"/>
      <c r="ER39" s="606">
        <v>32</v>
      </c>
      <c r="ES39" s="606"/>
      <c r="ET39" s="606"/>
      <c r="EU39" s="606">
        <v>32</v>
      </c>
      <c r="EV39" s="606"/>
      <c r="EW39" s="606">
        <v>55</v>
      </c>
      <c r="EX39" s="606">
        <v>40</v>
      </c>
      <c r="EY39" s="606">
        <v>40</v>
      </c>
      <c r="EZ39" s="606">
        <v>40</v>
      </c>
      <c r="FA39" s="606">
        <v>40.75</v>
      </c>
      <c r="FB39" s="606">
        <v>16</v>
      </c>
      <c r="FC39" s="606">
        <v>40</v>
      </c>
      <c r="FD39" s="606"/>
      <c r="FE39" s="606">
        <v>35.75</v>
      </c>
      <c r="FF39" s="606">
        <v>24</v>
      </c>
      <c r="FG39" s="606">
        <v>14</v>
      </c>
      <c r="FH39" s="606">
        <v>40</v>
      </c>
      <c r="FI39" s="606">
        <v>41.5</v>
      </c>
      <c r="FJ39" s="606">
        <v>40</v>
      </c>
      <c r="FK39" s="606">
        <v>36</v>
      </c>
      <c r="FL39" s="606">
        <v>32</v>
      </c>
      <c r="FM39" s="606">
        <v>40</v>
      </c>
      <c r="FN39" s="606">
        <v>40</v>
      </c>
      <c r="FO39" s="606">
        <v>36</v>
      </c>
      <c r="FP39" s="606">
        <v>32.25</v>
      </c>
      <c r="FQ39" s="606">
        <v>40</v>
      </c>
      <c r="FR39" s="606">
        <v>32</v>
      </c>
      <c r="FS39" s="606">
        <v>40.25</v>
      </c>
      <c r="FT39" s="606">
        <v>40</v>
      </c>
      <c r="FU39" s="606">
        <v>40</v>
      </c>
      <c r="FV39" s="606">
        <v>40</v>
      </c>
      <c r="FW39" s="606">
        <v>40</v>
      </c>
      <c r="FX39" s="606">
        <v>38</v>
      </c>
      <c r="FY39" s="606">
        <v>40</v>
      </c>
      <c r="FZ39" s="606">
        <v>40</v>
      </c>
      <c r="GA39" s="606">
        <v>40</v>
      </c>
      <c r="GB39" s="606">
        <v>40.5</v>
      </c>
      <c r="GC39" s="606">
        <v>32</v>
      </c>
      <c r="GD39" s="606">
        <v>40</v>
      </c>
      <c r="GE39" s="606">
        <v>40.5</v>
      </c>
      <c r="GF39" s="606">
        <v>36</v>
      </c>
      <c r="GG39" s="606">
        <v>40</v>
      </c>
      <c r="GH39" s="606">
        <v>32</v>
      </c>
      <c r="GI39" s="606">
        <v>35</v>
      </c>
      <c r="GJ39" s="606"/>
      <c r="GK39" s="606">
        <v>40.5</v>
      </c>
      <c r="GL39" s="606">
        <v>40</v>
      </c>
      <c r="GM39" s="606">
        <v>32.5</v>
      </c>
      <c r="GN39" s="606">
        <v>41.5</v>
      </c>
      <c r="GO39" s="606"/>
      <c r="GP39" s="606">
        <v>35.75</v>
      </c>
      <c r="GQ39" s="606">
        <v>32</v>
      </c>
      <c r="GR39" s="606">
        <v>40</v>
      </c>
      <c r="GS39" s="606">
        <v>40</v>
      </c>
      <c r="GT39" s="606">
        <v>40</v>
      </c>
      <c r="GU39" s="606"/>
      <c r="GV39" s="606">
        <v>40</v>
      </c>
      <c r="GW39" s="606">
        <v>40</v>
      </c>
      <c r="GX39" s="606">
        <v>40</v>
      </c>
      <c r="GY39" s="606">
        <v>40</v>
      </c>
      <c r="GZ39" s="606">
        <v>40</v>
      </c>
      <c r="HA39" s="606">
        <v>40</v>
      </c>
      <c r="HB39" s="606">
        <v>0</v>
      </c>
      <c r="HC39" s="606">
        <v>4</v>
      </c>
      <c r="HD39" s="606"/>
      <c r="HE39" s="606"/>
      <c r="HF39" s="606">
        <v>38.5</v>
      </c>
      <c r="HG39" s="606"/>
      <c r="HH39" s="606">
        <v>40</v>
      </c>
      <c r="HI39" s="606">
        <v>0</v>
      </c>
      <c r="HJ39" s="606">
        <v>40</v>
      </c>
      <c r="HK39" s="606">
        <v>40</v>
      </c>
      <c r="HL39" s="606">
        <v>40</v>
      </c>
      <c r="HM39" s="606">
        <v>32</v>
      </c>
      <c r="HN39" s="606">
        <v>40</v>
      </c>
      <c r="HO39" s="606">
        <v>40</v>
      </c>
      <c r="HP39" s="606">
        <v>34.5</v>
      </c>
      <c r="HQ39" s="606">
        <v>40</v>
      </c>
      <c r="HR39" s="606">
        <v>0</v>
      </c>
      <c r="HS39" s="606">
        <v>40</v>
      </c>
      <c r="HT39" s="606">
        <v>40</v>
      </c>
      <c r="HU39" s="606">
        <v>32</v>
      </c>
      <c r="HV39" s="606">
        <v>32</v>
      </c>
      <c r="HW39" s="606">
        <v>40</v>
      </c>
      <c r="HX39" s="606">
        <v>40</v>
      </c>
      <c r="HY39" s="606">
        <v>41.75</v>
      </c>
      <c r="HZ39" s="606">
        <v>40</v>
      </c>
      <c r="IA39" s="606">
        <v>0</v>
      </c>
      <c r="IB39" s="606">
        <v>0</v>
      </c>
      <c r="IC39" s="606">
        <v>0</v>
      </c>
      <c r="ID39" s="606">
        <v>0</v>
      </c>
      <c r="IE39" s="606">
        <v>0</v>
      </c>
      <c r="IF39" s="606">
        <v>0</v>
      </c>
      <c r="IG39" s="606">
        <v>0</v>
      </c>
    </row>
    <row r="40" spans="1:241" s="379" customFormat="1" x14ac:dyDescent="0.3">
      <c r="A40" s="377" t="s">
        <v>110</v>
      </c>
      <c r="B40" s="378"/>
      <c r="C40" s="378"/>
      <c r="D40" s="378">
        <f>SUM(DG40:FF40)</f>
        <v>48</v>
      </c>
      <c r="E40" s="378"/>
      <c r="F40" s="378"/>
      <c r="G40" s="378">
        <v>12</v>
      </c>
      <c r="H40" s="378">
        <v>0</v>
      </c>
      <c r="I40" s="378">
        <v>0</v>
      </c>
      <c r="J40" s="378">
        <v>0</v>
      </c>
      <c r="K40" s="378">
        <v>0</v>
      </c>
      <c r="L40" s="378">
        <v>0</v>
      </c>
      <c r="M40" s="378">
        <v>0</v>
      </c>
      <c r="N40" s="378">
        <v>0</v>
      </c>
      <c r="O40" s="378">
        <v>0</v>
      </c>
      <c r="P40" s="378">
        <v>0</v>
      </c>
      <c r="Q40" s="378">
        <v>0</v>
      </c>
      <c r="R40" s="378">
        <v>0</v>
      </c>
      <c r="S40" s="378">
        <v>0</v>
      </c>
      <c r="T40" s="378">
        <v>0</v>
      </c>
      <c r="U40" s="378">
        <v>0</v>
      </c>
      <c r="V40" s="378">
        <v>0</v>
      </c>
      <c r="W40" s="378">
        <v>0</v>
      </c>
      <c r="X40" s="378">
        <v>0</v>
      </c>
      <c r="Y40" s="378">
        <v>0</v>
      </c>
      <c r="Z40" s="378">
        <v>0</v>
      </c>
      <c r="AA40" s="378">
        <v>0</v>
      </c>
      <c r="AB40" s="378">
        <v>8</v>
      </c>
      <c r="AC40" s="378">
        <v>0</v>
      </c>
      <c r="AD40" s="378">
        <v>0</v>
      </c>
      <c r="AE40" s="378">
        <v>0</v>
      </c>
      <c r="AF40" s="378">
        <v>0</v>
      </c>
      <c r="AG40" s="378">
        <v>8</v>
      </c>
      <c r="AH40" s="378">
        <v>0</v>
      </c>
      <c r="AI40" s="378">
        <v>0</v>
      </c>
      <c r="AJ40" s="378">
        <v>0</v>
      </c>
      <c r="AK40" s="378">
        <v>0</v>
      </c>
      <c r="AL40" s="378">
        <v>0</v>
      </c>
      <c r="AM40" s="378">
        <v>0</v>
      </c>
      <c r="AN40" s="378">
        <v>0</v>
      </c>
      <c r="AO40" s="378">
        <v>0</v>
      </c>
      <c r="AP40" s="378">
        <v>8</v>
      </c>
      <c r="AQ40" s="378">
        <v>0</v>
      </c>
      <c r="AR40" s="378">
        <v>0</v>
      </c>
      <c r="AS40" s="378">
        <v>0</v>
      </c>
      <c r="AT40" s="378">
        <v>0</v>
      </c>
      <c r="AU40" s="378">
        <v>0</v>
      </c>
      <c r="AV40" s="378">
        <v>0</v>
      </c>
      <c r="AW40" s="378">
        <v>0</v>
      </c>
      <c r="AX40" s="378">
        <v>0</v>
      </c>
      <c r="AY40" s="378">
        <v>0</v>
      </c>
      <c r="AZ40" s="378">
        <v>0</v>
      </c>
      <c r="BA40" s="378">
        <v>0</v>
      </c>
      <c r="BB40" s="378">
        <v>8</v>
      </c>
      <c r="BC40" s="378">
        <v>0</v>
      </c>
      <c r="BD40" s="378">
        <v>0</v>
      </c>
      <c r="BE40" s="378">
        <v>0</v>
      </c>
      <c r="BF40" s="378">
        <v>16</v>
      </c>
      <c r="BG40" s="378">
        <v>0</v>
      </c>
      <c r="BH40" s="378">
        <v>0</v>
      </c>
      <c r="BI40" s="378">
        <v>0</v>
      </c>
      <c r="BJ40" s="378">
        <v>0</v>
      </c>
      <c r="BK40" s="378">
        <v>0</v>
      </c>
      <c r="BL40" s="378">
        <v>0</v>
      </c>
      <c r="BM40" s="378">
        <v>0</v>
      </c>
      <c r="BN40" s="378">
        <v>0</v>
      </c>
      <c r="BO40" s="382">
        <v>0</v>
      </c>
      <c r="BP40" s="378">
        <v>0</v>
      </c>
      <c r="BQ40" s="378">
        <v>0</v>
      </c>
      <c r="BR40" s="378">
        <v>0</v>
      </c>
      <c r="BS40" s="378">
        <v>0</v>
      </c>
      <c r="BT40" s="378">
        <v>0</v>
      </c>
      <c r="BU40" s="378">
        <v>0</v>
      </c>
      <c r="BV40" s="378"/>
      <c r="BW40" s="378">
        <v>0</v>
      </c>
      <c r="BX40" s="378">
        <v>0</v>
      </c>
      <c r="BY40" s="378">
        <v>0</v>
      </c>
      <c r="BZ40" s="378"/>
      <c r="CA40" s="378">
        <v>8</v>
      </c>
      <c r="CB40" s="378">
        <v>0</v>
      </c>
      <c r="CC40" s="378">
        <v>0</v>
      </c>
      <c r="CD40" s="378">
        <v>0</v>
      </c>
      <c r="CE40" s="378">
        <v>0</v>
      </c>
      <c r="CF40" s="378">
        <v>0</v>
      </c>
      <c r="CG40" s="378">
        <v>8</v>
      </c>
      <c r="CH40" s="378">
        <v>0</v>
      </c>
      <c r="CI40" s="378">
        <v>0</v>
      </c>
      <c r="CJ40" s="378">
        <v>0</v>
      </c>
      <c r="CK40" s="378">
        <v>0</v>
      </c>
      <c r="CL40" s="378">
        <v>0</v>
      </c>
      <c r="CM40" s="378">
        <v>0</v>
      </c>
      <c r="CN40" s="378">
        <v>0</v>
      </c>
      <c r="CO40" s="378">
        <v>0</v>
      </c>
      <c r="CP40" s="378">
        <v>0</v>
      </c>
      <c r="CQ40" s="378">
        <v>0</v>
      </c>
      <c r="CR40" s="378">
        <v>0</v>
      </c>
      <c r="CS40" s="378">
        <v>0</v>
      </c>
      <c r="CT40" s="378">
        <v>0</v>
      </c>
      <c r="CU40" s="378"/>
      <c r="CV40" s="378">
        <v>0</v>
      </c>
      <c r="CW40" s="378">
        <v>0</v>
      </c>
      <c r="CX40" s="378">
        <v>0</v>
      </c>
      <c r="CY40" s="378">
        <v>0</v>
      </c>
      <c r="CZ40" s="378"/>
      <c r="DA40" s="378">
        <v>0</v>
      </c>
      <c r="DB40" s="378">
        <v>8</v>
      </c>
      <c r="DC40" s="378">
        <v>0</v>
      </c>
      <c r="DD40" s="378">
        <v>0</v>
      </c>
      <c r="DE40" s="378">
        <v>0</v>
      </c>
      <c r="DF40" s="378">
        <v>16</v>
      </c>
      <c r="DG40" s="378">
        <v>8</v>
      </c>
      <c r="DH40" s="606">
        <v>0</v>
      </c>
      <c r="DI40" s="606">
        <v>0</v>
      </c>
      <c r="DJ40" s="606">
        <v>0</v>
      </c>
      <c r="DK40" s="606">
        <v>0</v>
      </c>
      <c r="DL40" s="606">
        <v>0</v>
      </c>
      <c r="DM40" s="606">
        <v>0</v>
      </c>
      <c r="DN40" s="606">
        <v>0</v>
      </c>
      <c r="DO40" s="606">
        <v>0</v>
      </c>
      <c r="DP40" s="606">
        <v>0</v>
      </c>
      <c r="DQ40" s="606">
        <v>0</v>
      </c>
      <c r="DR40" s="606">
        <v>0</v>
      </c>
      <c r="DS40" s="606">
        <v>0</v>
      </c>
      <c r="DT40" s="606">
        <v>0</v>
      </c>
      <c r="DU40" s="606">
        <v>0</v>
      </c>
      <c r="DV40" s="606">
        <v>0</v>
      </c>
      <c r="DW40" s="606">
        <v>0</v>
      </c>
      <c r="DX40" s="606">
        <v>0</v>
      </c>
      <c r="DY40" s="606">
        <v>0</v>
      </c>
      <c r="DZ40" s="606">
        <v>0</v>
      </c>
      <c r="EA40" s="606">
        <v>0</v>
      </c>
      <c r="EB40" s="606">
        <v>8</v>
      </c>
      <c r="EC40" s="606">
        <v>0</v>
      </c>
      <c r="ED40" s="606">
        <v>0</v>
      </c>
      <c r="EE40" s="606">
        <v>0</v>
      </c>
      <c r="EF40" s="606">
        <v>0</v>
      </c>
      <c r="EG40" s="606">
        <v>8</v>
      </c>
      <c r="EH40" s="606">
        <v>0</v>
      </c>
      <c r="EI40" s="606">
        <v>0</v>
      </c>
      <c r="EJ40" s="606">
        <v>0</v>
      </c>
      <c r="EK40" s="606">
        <v>0</v>
      </c>
      <c r="EL40" s="606">
        <v>0</v>
      </c>
      <c r="EM40" s="606">
        <v>0</v>
      </c>
      <c r="EN40" s="606"/>
      <c r="EO40" s="606">
        <v>0</v>
      </c>
      <c r="EP40" s="606">
        <v>0</v>
      </c>
      <c r="EQ40" s="606"/>
      <c r="ER40" s="606">
        <v>0</v>
      </c>
      <c r="ES40" s="606"/>
      <c r="ET40" s="606"/>
      <c r="EU40" s="606">
        <v>0</v>
      </c>
      <c r="EV40" s="606"/>
      <c r="EW40" s="606">
        <v>0</v>
      </c>
      <c r="EX40" s="606">
        <v>0</v>
      </c>
      <c r="EY40" s="606">
        <v>0</v>
      </c>
      <c r="EZ40" s="606">
        <v>0</v>
      </c>
      <c r="FA40" s="606">
        <v>0</v>
      </c>
      <c r="FB40" s="606">
        <v>8</v>
      </c>
      <c r="FC40" s="606">
        <v>0</v>
      </c>
      <c r="FD40" s="606"/>
      <c r="FE40" s="606">
        <v>0</v>
      </c>
      <c r="FF40" s="606">
        <v>16</v>
      </c>
      <c r="FG40" s="606">
        <v>12</v>
      </c>
      <c r="FH40" s="606">
        <v>0</v>
      </c>
      <c r="FI40" s="606">
        <v>0</v>
      </c>
      <c r="FJ40" s="606">
        <v>0</v>
      </c>
      <c r="FK40" s="606">
        <v>0</v>
      </c>
      <c r="FL40" s="606">
        <v>0</v>
      </c>
      <c r="FM40" s="606">
        <v>0</v>
      </c>
      <c r="FN40" s="606">
        <v>0</v>
      </c>
      <c r="FO40" s="606">
        <v>0</v>
      </c>
      <c r="FP40" s="606">
        <v>0</v>
      </c>
      <c r="FQ40" s="606">
        <v>0</v>
      </c>
      <c r="FR40" s="606">
        <v>0</v>
      </c>
      <c r="FS40" s="606">
        <v>0</v>
      </c>
      <c r="FT40" s="606">
        <v>0</v>
      </c>
      <c r="FU40" s="606">
        <v>0</v>
      </c>
      <c r="FV40" s="606">
        <v>0</v>
      </c>
      <c r="FW40" s="606">
        <v>0</v>
      </c>
      <c r="FX40" s="606">
        <v>0</v>
      </c>
      <c r="FY40" s="606">
        <v>0</v>
      </c>
      <c r="FZ40" s="606">
        <v>0</v>
      </c>
      <c r="GA40" s="606">
        <v>0</v>
      </c>
      <c r="GB40" s="606">
        <v>0</v>
      </c>
      <c r="GC40" s="606">
        <v>8</v>
      </c>
      <c r="GD40" s="606">
        <v>0</v>
      </c>
      <c r="GE40" s="606">
        <v>0</v>
      </c>
      <c r="GF40" s="606">
        <v>0</v>
      </c>
      <c r="GG40" s="606">
        <v>0</v>
      </c>
      <c r="GH40" s="606">
        <v>8</v>
      </c>
      <c r="GI40" s="606">
        <v>0</v>
      </c>
      <c r="GJ40" s="606"/>
      <c r="GK40" s="606">
        <v>0</v>
      </c>
      <c r="GL40" s="606">
        <v>0</v>
      </c>
      <c r="GM40" s="606">
        <v>0</v>
      </c>
      <c r="GN40" s="606">
        <v>0</v>
      </c>
      <c r="GO40" s="606"/>
      <c r="GP40" s="606">
        <v>0</v>
      </c>
      <c r="GQ40" s="606">
        <v>8</v>
      </c>
      <c r="GR40" s="606">
        <v>0</v>
      </c>
      <c r="GS40" s="606">
        <v>0</v>
      </c>
      <c r="GT40" s="606">
        <v>0</v>
      </c>
      <c r="GU40" s="606"/>
      <c r="GV40" s="606">
        <v>0</v>
      </c>
      <c r="GW40" s="606">
        <v>0</v>
      </c>
      <c r="GX40" s="606">
        <v>0</v>
      </c>
      <c r="GY40" s="606">
        <v>0</v>
      </c>
      <c r="GZ40" s="606">
        <v>0</v>
      </c>
      <c r="HA40" s="606">
        <v>0</v>
      </c>
      <c r="HB40" s="606">
        <v>8</v>
      </c>
      <c r="HC40" s="606">
        <v>0</v>
      </c>
      <c r="HD40" s="606"/>
      <c r="HE40" s="606"/>
      <c r="HF40" s="606">
        <v>0</v>
      </c>
      <c r="HG40" s="606"/>
      <c r="HH40" s="606">
        <v>0</v>
      </c>
      <c r="HI40" s="606">
        <v>0</v>
      </c>
      <c r="HJ40" s="606">
        <v>0</v>
      </c>
      <c r="HK40" s="606">
        <v>0</v>
      </c>
      <c r="HL40" s="606">
        <v>0</v>
      </c>
      <c r="HM40" s="606">
        <v>0</v>
      </c>
      <c r="HN40" s="606">
        <v>0</v>
      </c>
      <c r="HO40" s="606">
        <v>0</v>
      </c>
      <c r="HP40" s="606">
        <v>0</v>
      </c>
      <c r="HQ40" s="606">
        <v>0</v>
      </c>
      <c r="HR40" s="606">
        <v>0</v>
      </c>
      <c r="HS40" s="606">
        <v>0</v>
      </c>
      <c r="HT40" s="606">
        <v>0</v>
      </c>
      <c r="HU40" s="606">
        <v>0</v>
      </c>
      <c r="HV40" s="606">
        <v>0</v>
      </c>
      <c r="HW40" s="606">
        <v>0</v>
      </c>
      <c r="HX40" s="606">
        <v>0</v>
      </c>
      <c r="HY40" s="606">
        <v>0</v>
      </c>
      <c r="HZ40" s="606">
        <v>0</v>
      </c>
      <c r="IA40" s="606">
        <v>0</v>
      </c>
      <c r="IB40" s="606">
        <v>0</v>
      </c>
      <c r="IC40" s="606">
        <v>0</v>
      </c>
      <c r="ID40" s="606">
        <v>0</v>
      </c>
      <c r="IE40" s="606">
        <v>0</v>
      </c>
      <c r="IF40" s="606">
        <v>0</v>
      </c>
      <c r="IG40" s="606">
        <v>0</v>
      </c>
    </row>
    <row r="41" spans="1:241" s="379" customFormat="1" x14ac:dyDescent="0.3">
      <c r="A41" s="377" t="s">
        <v>111</v>
      </c>
      <c r="B41" s="378"/>
      <c r="C41" s="378"/>
      <c r="D41" s="378">
        <f>SUM(DG41:FF41)</f>
        <v>43.25</v>
      </c>
      <c r="E41" s="378"/>
      <c r="F41" s="378"/>
      <c r="G41" s="378">
        <v>0</v>
      </c>
      <c r="H41" s="378">
        <v>0</v>
      </c>
      <c r="I41" s="378">
        <v>0</v>
      </c>
      <c r="J41" s="378">
        <v>0</v>
      </c>
      <c r="K41" s="378">
        <v>0</v>
      </c>
      <c r="L41" s="378">
        <v>6</v>
      </c>
      <c r="M41" s="378">
        <v>0</v>
      </c>
      <c r="N41" s="378">
        <v>0</v>
      </c>
      <c r="O41" s="378">
        <v>0</v>
      </c>
      <c r="P41" s="378">
        <v>0</v>
      </c>
      <c r="Q41" s="378">
        <v>0</v>
      </c>
      <c r="R41" s="378">
        <v>0</v>
      </c>
      <c r="S41" s="378">
        <v>0</v>
      </c>
      <c r="T41" s="378">
        <v>0</v>
      </c>
      <c r="U41" s="378">
        <v>0</v>
      </c>
      <c r="V41" s="378">
        <v>0</v>
      </c>
      <c r="W41" s="378">
        <v>0</v>
      </c>
      <c r="X41" s="378">
        <v>0</v>
      </c>
      <c r="Y41" s="378">
        <v>0</v>
      </c>
      <c r="Z41" s="378">
        <v>0</v>
      </c>
      <c r="AA41" s="378">
        <v>0</v>
      </c>
      <c r="AB41" s="378">
        <v>0</v>
      </c>
      <c r="AC41" s="378">
        <v>8</v>
      </c>
      <c r="AD41" s="378">
        <v>8</v>
      </c>
      <c r="AE41" s="378">
        <v>0</v>
      </c>
      <c r="AF41" s="378">
        <v>0</v>
      </c>
      <c r="AG41" s="378">
        <v>0</v>
      </c>
      <c r="AH41" s="378">
        <v>0</v>
      </c>
      <c r="AI41" s="378">
        <v>0</v>
      </c>
      <c r="AJ41" s="378">
        <v>0</v>
      </c>
      <c r="AK41" s="378">
        <v>0</v>
      </c>
      <c r="AL41" s="378">
        <v>0</v>
      </c>
      <c r="AM41" s="378">
        <v>3.75</v>
      </c>
      <c r="AN41" s="378">
        <v>0</v>
      </c>
      <c r="AO41" s="378">
        <v>0</v>
      </c>
      <c r="AP41" s="378">
        <v>0</v>
      </c>
      <c r="AQ41" s="378">
        <v>0</v>
      </c>
      <c r="AR41" s="378">
        <v>1.5</v>
      </c>
      <c r="AS41" s="378">
        <v>40</v>
      </c>
      <c r="AT41" s="378">
        <v>0</v>
      </c>
      <c r="AU41" s="378">
        <v>0</v>
      </c>
      <c r="AV41" s="378">
        <v>0</v>
      </c>
      <c r="AW41" s="378">
        <v>0</v>
      </c>
      <c r="AX41" s="378">
        <v>0</v>
      </c>
      <c r="AY41" s="378">
        <v>2</v>
      </c>
      <c r="AZ41" s="378">
        <v>0</v>
      </c>
      <c r="BA41" s="378">
        <v>0</v>
      </c>
      <c r="BB41" s="378">
        <v>8</v>
      </c>
      <c r="BC41" s="378">
        <v>0</v>
      </c>
      <c r="BD41" s="378">
        <v>0</v>
      </c>
      <c r="BE41" s="378">
        <v>8</v>
      </c>
      <c r="BF41" s="378">
        <v>8</v>
      </c>
      <c r="BG41" s="382">
        <v>0</v>
      </c>
      <c r="BH41" s="382">
        <v>0</v>
      </c>
      <c r="BI41" s="382">
        <v>0</v>
      </c>
      <c r="BJ41" s="382">
        <v>0</v>
      </c>
      <c r="BK41" s="382">
        <v>0</v>
      </c>
      <c r="BL41" s="382">
        <v>0</v>
      </c>
      <c r="BM41" s="382">
        <v>0</v>
      </c>
      <c r="BN41" s="382">
        <v>0</v>
      </c>
      <c r="BO41" s="382">
        <v>0</v>
      </c>
      <c r="BP41" s="382">
        <v>0</v>
      </c>
      <c r="BQ41" s="382">
        <v>0</v>
      </c>
      <c r="BR41" s="382">
        <v>0</v>
      </c>
      <c r="BS41" s="382">
        <v>0</v>
      </c>
      <c r="BT41" s="382">
        <v>0</v>
      </c>
      <c r="BU41" s="382">
        <v>0</v>
      </c>
      <c r="BV41" s="382"/>
      <c r="BW41" s="382">
        <v>0</v>
      </c>
      <c r="BX41" s="382">
        <v>0</v>
      </c>
      <c r="BY41" s="382">
        <v>0</v>
      </c>
      <c r="BZ41" s="382"/>
      <c r="CA41" s="382">
        <v>0</v>
      </c>
      <c r="CB41" s="382">
        <v>0</v>
      </c>
      <c r="CC41" s="378">
        <v>0</v>
      </c>
      <c r="CD41" s="378">
        <v>0</v>
      </c>
      <c r="CE41" s="378">
        <v>0</v>
      </c>
      <c r="CF41" s="378">
        <v>0</v>
      </c>
      <c r="CG41" s="378">
        <v>0</v>
      </c>
      <c r="CH41" s="378">
        <v>0</v>
      </c>
      <c r="CI41" s="378">
        <v>40</v>
      </c>
      <c r="CJ41" s="378">
        <v>0</v>
      </c>
      <c r="CK41" s="378">
        <v>0</v>
      </c>
      <c r="CL41" s="378">
        <v>0</v>
      </c>
      <c r="CM41" s="378">
        <v>0</v>
      </c>
      <c r="CN41" s="378">
        <v>0</v>
      </c>
      <c r="CO41" s="378">
        <v>0</v>
      </c>
      <c r="CP41" s="378">
        <v>0</v>
      </c>
      <c r="CQ41" s="378">
        <v>0</v>
      </c>
      <c r="CR41" s="378">
        <v>0</v>
      </c>
      <c r="CS41" s="378">
        <v>0</v>
      </c>
      <c r="CT41" s="378">
        <v>0</v>
      </c>
      <c r="CU41" s="378"/>
      <c r="CV41" s="378">
        <v>40</v>
      </c>
      <c r="CW41" s="378">
        <v>8</v>
      </c>
      <c r="CX41" s="378">
        <v>0</v>
      </c>
      <c r="CY41" s="378">
        <v>1.25</v>
      </c>
      <c r="CZ41" s="378"/>
      <c r="DA41" s="378">
        <v>18.5</v>
      </c>
      <c r="DB41" s="378">
        <v>15.25</v>
      </c>
      <c r="DC41" s="378">
        <v>0</v>
      </c>
      <c r="DD41" s="378">
        <v>0</v>
      </c>
      <c r="DE41" s="378">
        <v>0</v>
      </c>
      <c r="DF41" s="378">
        <v>24</v>
      </c>
      <c r="DG41" s="378">
        <v>19.25</v>
      </c>
      <c r="DH41" s="606">
        <v>0</v>
      </c>
      <c r="DI41" s="606">
        <v>0</v>
      </c>
      <c r="DJ41" s="606">
        <v>0</v>
      </c>
      <c r="DK41" s="606">
        <v>0</v>
      </c>
      <c r="DL41" s="606">
        <v>0</v>
      </c>
      <c r="DM41" s="606">
        <v>0</v>
      </c>
      <c r="DN41" s="606">
        <v>0</v>
      </c>
      <c r="DO41" s="606">
        <v>0</v>
      </c>
      <c r="DP41" s="606">
        <v>0</v>
      </c>
      <c r="DQ41" s="606">
        <v>0</v>
      </c>
      <c r="DR41" s="606">
        <v>0</v>
      </c>
      <c r="DS41" s="606">
        <v>0</v>
      </c>
      <c r="DT41" s="606">
        <v>0</v>
      </c>
      <c r="DU41" s="606">
        <v>0</v>
      </c>
      <c r="DV41" s="606">
        <v>0</v>
      </c>
      <c r="DW41" s="606">
        <v>0</v>
      </c>
      <c r="DX41" s="606">
        <v>0</v>
      </c>
      <c r="DY41" s="606">
        <v>0</v>
      </c>
      <c r="DZ41" s="606">
        <v>0</v>
      </c>
      <c r="EA41" s="606">
        <v>0</v>
      </c>
      <c r="EB41" s="606">
        <v>0</v>
      </c>
      <c r="EC41" s="606">
        <v>0</v>
      </c>
      <c r="ED41" s="606">
        <v>0</v>
      </c>
      <c r="EE41" s="606">
        <v>0</v>
      </c>
      <c r="EF41" s="606">
        <v>0</v>
      </c>
      <c r="EG41" s="606">
        <v>0</v>
      </c>
      <c r="EH41" s="606">
        <v>0</v>
      </c>
      <c r="EI41" s="606">
        <v>0</v>
      </c>
      <c r="EJ41" s="606">
        <v>0</v>
      </c>
      <c r="EK41" s="606">
        <v>0</v>
      </c>
      <c r="EL41" s="606">
        <v>0</v>
      </c>
      <c r="EM41" s="606">
        <v>0</v>
      </c>
      <c r="EN41" s="606"/>
      <c r="EO41" s="606">
        <v>0</v>
      </c>
      <c r="EP41" s="606">
        <v>0</v>
      </c>
      <c r="EQ41" s="606"/>
      <c r="ER41" s="606">
        <v>8</v>
      </c>
      <c r="ES41" s="606"/>
      <c r="ET41" s="606"/>
      <c r="EU41" s="606">
        <v>0</v>
      </c>
      <c r="EV41" s="606"/>
      <c r="EW41" s="606">
        <v>0</v>
      </c>
      <c r="EX41" s="606">
        <v>0</v>
      </c>
      <c r="EY41" s="606">
        <v>0</v>
      </c>
      <c r="EZ41" s="606">
        <v>0</v>
      </c>
      <c r="FA41" s="606">
        <v>0</v>
      </c>
      <c r="FB41" s="606">
        <v>16</v>
      </c>
      <c r="FC41" s="606">
        <v>0</v>
      </c>
      <c r="FD41" s="606"/>
      <c r="FE41" s="606">
        <v>0</v>
      </c>
      <c r="FF41" s="606">
        <v>0</v>
      </c>
      <c r="FG41" s="606">
        <v>14</v>
      </c>
      <c r="FH41" s="606">
        <v>0</v>
      </c>
      <c r="FI41" s="606">
        <v>0</v>
      </c>
      <c r="FJ41" s="606">
        <v>0</v>
      </c>
      <c r="FK41" s="606">
        <v>0</v>
      </c>
      <c r="FL41" s="614">
        <v>8</v>
      </c>
      <c r="FM41" s="606">
        <v>0</v>
      </c>
      <c r="FN41" s="606">
        <v>0</v>
      </c>
      <c r="FO41" s="606">
        <v>4</v>
      </c>
      <c r="FP41" s="606">
        <v>0</v>
      </c>
      <c r="FQ41" s="606">
        <v>0</v>
      </c>
      <c r="FR41" s="606">
        <v>0</v>
      </c>
      <c r="FS41" s="606">
        <v>0</v>
      </c>
      <c r="FT41" s="606">
        <v>0</v>
      </c>
      <c r="FU41" s="606">
        <v>0</v>
      </c>
      <c r="FV41" s="606">
        <v>0</v>
      </c>
      <c r="FW41" s="606">
        <v>0</v>
      </c>
      <c r="FX41" s="606">
        <v>2</v>
      </c>
      <c r="FY41" s="606">
        <v>0</v>
      </c>
      <c r="FZ41" s="606">
        <v>0</v>
      </c>
      <c r="GA41" s="606">
        <v>0</v>
      </c>
      <c r="GB41" s="606">
        <v>0</v>
      </c>
      <c r="GC41" s="606">
        <v>0</v>
      </c>
      <c r="GD41" s="606">
        <v>0</v>
      </c>
      <c r="GE41" s="606">
        <v>0</v>
      </c>
      <c r="GF41" s="606">
        <v>4</v>
      </c>
      <c r="GG41" s="606">
        <v>0</v>
      </c>
      <c r="GH41" s="606">
        <v>0</v>
      </c>
      <c r="GI41" s="606">
        <v>0</v>
      </c>
      <c r="GJ41" s="606"/>
      <c r="GK41" s="606">
        <v>0</v>
      </c>
      <c r="GL41" s="606">
        <v>0</v>
      </c>
      <c r="GM41" s="606">
        <v>2.5</v>
      </c>
      <c r="GN41" s="606">
        <v>0</v>
      </c>
      <c r="GO41" s="606"/>
      <c r="GP41" s="606">
        <v>0</v>
      </c>
      <c r="GQ41" s="606">
        <v>0</v>
      </c>
      <c r="GR41" s="606">
        <v>0</v>
      </c>
      <c r="GS41" s="606">
        <v>0</v>
      </c>
      <c r="GT41" s="606">
        <v>0</v>
      </c>
      <c r="GU41" s="606"/>
      <c r="GV41" s="606">
        <v>0</v>
      </c>
      <c r="GW41" s="606">
        <v>0</v>
      </c>
      <c r="GX41" s="606">
        <v>0</v>
      </c>
      <c r="GY41" s="606">
        <v>0</v>
      </c>
      <c r="GZ41" s="606">
        <v>0</v>
      </c>
      <c r="HA41" s="606">
        <v>0</v>
      </c>
      <c r="HB41" s="606">
        <v>32</v>
      </c>
      <c r="HC41" s="606">
        <v>0</v>
      </c>
      <c r="HD41" s="606"/>
      <c r="HE41" s="606"/>
      <c r="HF41" s="606">
        <v>0</v>
      </c>
      <c r="HG41" s="606"/>
      <c r="HH41" s="606">
        <v>0</v>
      </c>
      <c r="HI41" s="606">
        <v>0</v>
      </c>
      <c r="HJ41" s="606">
        <v>0</v>
      </c>
      <c r="HK41" s="606">
        <v>0</v>
      </c>
      <c r="HL41" s="606">
        <v>0</v>
      </c>
      <c r="HM41" s="606">
        <v>0</v>
      </c>
      <c r="HN41" s="606">
        <v>0</v>
      </c>
      <c r="HO41" s="606">
        <v>0</v>
      </c>
      <c r="HP41" s="606">
        <v>0</v>
      </c>
      <c r="HQ41" s="606">
        <v>0</v>
      </c>
      <c r="HR41" s="606">
        <v>0</v>
      </c>
      <c r="HS41" s="606">
        <v>0</v>
      </c>
      <c r="HT41" s="606">
        <v>0</v>
      </c>
      <c r="HU41" s="606">
        <v>8</v>
      </c>
      <c r="HV41" s="606">
        <v>8</v>
      </c>
      <c r="HW41" s="606">
        <v>0</v>
      </c>
      <c r="HX41" s="606">
        <v>0</v>
      </c>
      <c r="HY41" s="606">
        <v>0</v>
      </c>
      <c r="HZ41" s="606">
        <v>0</v>
      </c>
      <c r="IA41" s="606">
        <v>0</v>
      </c>
      <c r="IB41" s="606">
        <v>0</v>
      </c>
      <c r="IC41" s="606">
        <v>0</v>
      </c>
      <c r="ID41" s="606">
        <v>0</v>
      </c>
      <c r="IE41" s="606">
        <v>0</v>
      </c>
      <c r="IF41" s="606">
        <v>0</v>
      </c>
      <c r="IG41" s="606">
        <v>0</v>
      </c>
    </row>
    <row r="42" spans="1:241" s="379" customFormat="1" x14ac:dyDescent="0.3">
      <c r="A42" s="380" t="s">
        <v>112</v>
      </c>
      <c r="B42" s="381">
        <v>80</v>
      </c>
      <c r="C42" s="381"/>
      <c r="D42" s="378">
        <f>SUM(DG42:FF42)</f>
        <v>53.5</v>
      </c>
      <c r="E42" s="378"/>
      <c r="F42" s="381"/>
      <c r="G42" s="381">
        <v>0</v>
      </c>
      <c r="H42" s="381">
        <v>0</v>
      </c>
      <c r="I42" s="381">
        <v>0</v>
      </c>
      <c r="J42" s="381">
        <v>0</v>
      </c>
      <c r="K42" s="381">
        <v>8</v>
      </c>
      <c r="L42" s="381">
        <v>0</v>
      </c>
      <c r="M42" s="381">
        <v>8</v>
      </c>
      <c r="N42" s="381">
        <v>0</v>
      </c>
      <c r="O42" s="381">
        <v>0</v>
      </c>
      <c r="P42" s="381">
        <v>8</v>
      </c>
      <c r="Q42" s="381">
        <v>0</v>
      </c>
      <c r="R42" s="381">
        <v>0</v>
      </c>
      <c r="S42" s="381">
        <v>0</v>
      </c>
      <c r="T42" s="381">
        <v>0</v>
      </c>
      <c r="U42" s="381">
        <v>0</v>
      </c>
      <c r="V42" s="381">
        <v>8</v>
      </c>
      <c r="W42" s="381">
        <v>0</v>
      </c>
      <c r="X42" s="381">
        <v>0</v>
      </c>
      <c r="Y42" s="381">
        <v>8</v>
      </c>
      <c r="Z42" s="381">
        <v>0</v>
      </c>
      <c r="AA42" s="381">
        <v>0</v>
      </c>
      <c r="AB42" s="381">
        <v>19.75</v>
      </c>
      <c r="AC42" s="381">
        <v>0</v>
      </c>
      <c r="AD42" s="381">
        <v>0</v>
      </c>
      <c r="AE42" s="381">
        <v>0</v>
      </c>
      <c r="AF42" s="381">
        <v>0</v>
      </c>
      <c r="AG42" s="381">
        <v>0</v>
      </c>
      <c r="AH42" s="381">
        <v>0</v>
      </c>
      <c r="AI42" s="381">
        <v>0</v>
      </c>
      <c r="AJ42" s="381">
        <v>8</v>
      </c>
      <c r="AK42" s="381">
        <v>0</v>
      </c>
      <c r="AL42" s="381">
        <v>0</v>
      </c>
      <c r="AM42" s="381">
        <v>12.25</v>
      </c>
      <c r="AN42" s="381">
        <v>0</v>
      </c>
      <c r="AO42" s="381">
        <v>0</v>
      </c>
      <c r="AP42" s="381">
        <v>0</v>
      </c>
      <c r="AQ42" s="381">
        <v>0</v>
      </c>
      <c r="AR42" s="381">
        <v>0</v>
      </c>
      <c r="AS42" s="381">
        <v>0</v>
      </c>
      <c r="AT42" s="381">
        <v>0</v>
      </c>
      <c r="AU42" s="381">
        <v>0</v>
      </c>
      <c r="AV42" s="381">
        <v>0</v>
      </c>
      <c r="AW42" s="381">
        <v>0</v>
      </c>
      <c r="AX42" s="381">
        <v>0</v>
      </c>
      <c r="AY42" s="381">
        <v>0</v>
      </c>
      <c r="AZ42" s="381">
        <v>0</v>
      </c>
      <c r="BA42" s="381">
        <v>0</v>
      </c>
      <c r="BB42" s="381">
        <v>0</v>
      </c>
      <c r="BC42" s="381">
        <v>0</v>
      </c>
      <c r="BD42" s="381">
        <v>0</v>
      </c>
      <c r="BE42" s="381">
        <v>0</v>
      </c>
      <c r="BF42" s="381">
        <v>0</v>
      </c>
      <c r="BG42" s="381">
        <v>0</v>
      </c>
      <c r="BH42" s="381">
        <v>16</v>
      </c>
      <c r="BI42" s="381">
        <v>0</v>
      </c>
      <c r="BJ42" s="381">
        <v>0</v>
      </c>
      <c r="BK42" s="381">
        <v>0</v>
      </c>
      <c r="BL42" s="381">
        <v>0</v>
      </c>
      <c r="BM42" s="381">
        <v>0</v>
      </c>
      <c r="BN42" s="381">
        <v>0</v>
      </c>
      <c r="BO42" s="382">
        <v>0</v>
      </c>
      <c r="BP42" s="381">
        <v>14</v>
      </c>
      <c r="BQ42" s="381">
        <v>4.5</v>
      </c>
      <c r="BR42" s="381">
        <v>0</v>
      </c>
      <c r="BS42" s="381">
        <v>0</v>
      </c>
      <c r="BT42" s="381">
        <v>0</v>
      </c>
      <c r="BU42" s="381">
        <v>7</v>
      </c>
      <c r="BV42" s="381"/>
      <c r="BW42" s="381">
        <v>0</v>
      </c>
      <c r="BX42" s="381">
        <v>0</v>
      </c>
      <c r="BY42" s="381">
        <v>0</v>
      </c>
      <c r="BZ42" s="381"/>
      <c r="CA42" s="381">
        <v>0</v>
      </c>
      <c r="CB42" s="381">
        <v>6.75</v>
      </c>
      <c r="CC42" s="381">
        <v>8</v>
      </c>
      <c r="CD42" s="381">
        <v>0</v>
      </c>
      <c r="CE42" s="381">
        <v>0</v>
      </c>
      <c r="CF42" s="381">
        <v>0</v>
      </c>
      <c r="CG42" s="381">
        <v>0</v>
      </c>
      <c r="CH42" s="381">
        <v>0</v>
      </c>
      <c r="CI42" s="381">
        <v>0</v>
      </c>
      <c r="CJ42" s="381">
        <v>0</v>
      </c>
      <c r="CK42" s="381">
        <v>0</v>
      </c>
      <c r="CL42" s="381">
        <v>0</v>
      </c>
      <c r="CM42" s="381">
        <v>0</v>
      </c>
      <c r="CN42" s="381">
        <v>0</v>
      </c>
      <c r="CO42" s="381">
        <v>0</v>
      </c>
      <c r="CP42" s="381">
        <v>0</v>
      </c>
      <c r="CQ42" s="381">
        <v>0</v>
      </c>
      <c r="CR42" s="381">
        <v>0</v>
      </c>
      <c r="CS42" s="381">
        <v>0</v>
      </c>
      <c r="CT42" s="381">
        <v>0</v>
      </c>
      <c r="CU42" s="381"/>
      <c r="CV42" s="381">
        <v>0</v>
      </c>
      <c r="CW42" s="381">
        <v>0</v>
      </c>
      <c r="CX42" s="381">
        <v>0</v>
      </c>
      <c r="CY42" s="381">
        <v>23.75</v>
      </c>
      <c r="CZ42" s="381"/>
      <c r="DA42" s="381">
        <v>0</v>
      </c>
      <c r="DB42" s="381"/>
      <c r="DC42" s="381">
        <v>0</v>
      </c>
      <c r="DD42" s="381">
        <v>0</v>
      </c>
      <c r="DE42" s="381">
        <v>0</v>
      </c>
      <c r="DF42" s="381">
        <v>0</v>
      </c>
      <c r="DG42" s="381">
        <v>0</v>
      </c>
      <c r="DH42" s="606">
        <v>0</v>
      </c>
      <c r="DI42" s="606">
        <v>0</v>
      </c>
      <c r="DJ42" s="606">
        <v>0</v>
      </c>
      <c r="DK42" s="614">
        <v>24</v>
      </c>
      <c r="DL42" s="606">
        <v>0</v>
      </c>
      <c r="DM42" s="614">
        <v>7.25</v>
      </c>
      <c r="DN42" s="606">
        <v>0</v>
      </c>
      <c r="DO42" s="606">
        <v>0</v>
      </c>
      <c r="DP42" s="606">
        <v>0</v>
      </c>
      <c r="DQ42" s="606">
        <v>0</v>
      </c>
      <c r="DR42" s="606">
        <v>0</v>
      </c>
      <c r="DS42" s="606">
        <v>0</v>
      </c>
      <c r="DT42" s="606">
        <v>0</v>
      </c>
      <c r="DU42" s="606">
        <v>0</v>
      </c>
      <c r="DV42" s="606">
        <v>0</v>
      </c>
      <c r="DW42" s="606">
        <v>0</v>
      </c>
      <c r="DX42" s="606">
        <v>0</v>
      </c>
      <c r="DY42" s="606">
        <v>0</v>
      </c>
      <c r="DZ42" s="606">
        <v>0</v>
      </c>
      <c r="EA42" s="606">
        <v>0</v>
      </c>
      <c r="EB42" s="606">
        <v>0</v>
      </c>
      <c r="EC42" s="606">
        <v>10</v>
      </c>
      <c r="ED42" s="606">
        <v>0</v>
      </c>
      <c r="EE42" s="606">
        <v>0</v>
      </c>
      <c r="EF42" s="606">
        <v>0</v>
      </c>
      <c r="EG42" s="606">
        <v>0</v>
      </c>
      <c r="EH42" s="606">
        <v>0</v>
      </c>
      <c r="EI42" s="606">
        <v>0</v>
      </c>
      <c r="EJ42" s="606">
        <v>0</v>
      </c>
      <c r="EK42" s="606">
        <v>0</v>
      </c>
      <c r="EL42" s="606">
        <v>0</v>
      </c>
      <c r="EM42" s="606">
        <v>0</v>
      </c>
      <c r="EN42" s="606"/>
      <c r="EO42" s="606">
        <v>0</v>
      </c>
      <c r="EP42" s="606">
        <v>0</v>
      </c>
      <c r="EQ42" s="606"/>
      <c r="ER42" s="606">
        <v>0</v>
      </c>
      <c r="ES42" s="606"/>
      <c r="ET42" s="606"/>
      <c r="EU42" s="606">
        <v>8</v>
      </c>
      <c r="EV42" s="606"/>
      <c r="EW42" s="606">
        <v>0</v>
      </c>
      <c r="EX42" s="606">
        <v>0</v>
      </c>
      <c r="EY42" s="606">
        <v>0</v>
      </c>
      <c r="EZ42" s="606">
        <v>0</v>
      </c>
      <c r="FA42" s="606">
        <v>0</v>
      </c>
      <c r="FB42" s="606">
        <v>0</v>
      </c>
      <c r="FC42" s="606">
        <v>0</v>
      </c>
      <c r="FD42" s="606"/>
      <c r="FE42" s="606">
        <v>4.25</v>
      </c>
      <c r="FF42" s="606">
        <v>0</v>
      </c>
      <c r="FG42" s="606">
        <v>0</v>
      </c>
      <c r="FH42" s="606">
        <v>0</v>
      </c>
      <c r="FI42" s="606">
        <v>0</v>
      </c>
      <c r="FJ42" s="606">
        <v>0</v>
      </c>
      <c r="FK42" s="614">
        <v>4</v>
      </c>
      <c r="FL42" s="606">
        <v>0</v>
      </c>
      <c r="FM42" s="606">
        <v>0</v>
      </c>
      <c r="FN42" s="606">
        <v>0</v>
      </c>
      <c r="FO42" s="606">
        <v>0</v>
      </c>
      <c r="FP42" s="606">
        <v>7.75</v>
      </c>
      <c r="FQ42" s="606">
        <v>0</v>
      </c>
      <c r="FR42" s="606">
        <v>8</v>
      </c>
      <c r="FS42" s="606">
        <v>0</v>
      </c>
      <c r="FT42" s="606">
        <v>0</v>
      </c>
      <c r="FU42" s="606">
        <v>0</v>
      </c>
      <c r="FV42" s="606">
        <v>0</v>
      </c>
      <c r="FW42" s="606">
        <v>0</v>
      </c>
      <c r="FX42" s="606">
        <v>0</v>
      </c>
      <c r="FY42" s="606">
        <v>0</v>
      </c>
      <c r="FZ42" s="606">
        <v>0</v>
      </c>
      <c r="GA42" s="606">
        <v>0</v>
      </c>
      <c r="GB42" s="606">
        <v>0</v>
      </c>
      <c r="GC42" s="606">
        <v>0</v>
      </c>
      <c r="GD42" s="606">
        <v>0</v>
      </c>
      <c r="GE42" s="606">
        <v>0</v>
      </c>
      <c r="GF42" s="606">
        <v>0</v>
      </c>
      <c r="GG42" s="606">
        <v>0</v>
      </c>
      <c r="GH42" s="606">
        <v>0</v>
      </c>
      <c r="GI42" s="606">
        <v>5</v>
      </c>
      <c r="GJ42" s="606"/>
      <c r="GK42" s="606">
        <v>0</v>
      </c>
      <c r="GL42" s="606">
        <v>0</v>
      </c>
      <c r="GM42" s="606">
        <v>5</v>
      </c>
      <c r="GN42" s="606">
        <v>0</v>
      </c>
      <c r="GO42" s="606"/>
      <c r="GP42" s="606">
        <v>4.25</v>
      </c>
      <c r="GQ42" s="606">
        <v>0</v>
      </c>
      <c r="GR42" s="606">
        <v>0</v>
      </c>
      <c r="GS42" s="606">
        <v>0</v>
      </c>
      <c r="GT42" s="606">
        <v>0</v>
      </c>
      <c r="GU42" s="606"/>
      <c r="GV42" s="606">
        <v>0</v>
      </c>
      <c r="GW42" s="606">
        <v>0</v>
      </c>
      <c r="GX42" s="606">
        <v>0</v>
      </c>
      <c r="GY42" s="606">
        <v>0</v>
      </c>
      <c r="GZ42" s="606">
        <v>0</v>
      </c>
      <c r="HA42" s="606">
        <v>0</v>
      </c>
      <c r="HB42" s="606">
        <v>0</v>
      </c>
      <c r="HC42" s="606">
        <v>0</v>
      </c>
      <c r="HD42" s="606"/>
      <c r="HE42" s="606"/>
      <c r="HF42" s="606">
        <v>1.5</v>
      </c>
      <c r="HG42" s="606"/>
      <c r="HH42" s="606">
        <v>0</v>
      </c>
      <c r="HI42" s="606">
        <v>0</v>
      </c>
      <c r="HJ42" s="606">
        <v>0</v>
      </c>
      <c r="HK42" s="606">
        <v>0</v>
      </c>
      <c r="HL42" s="606">
        <v>0</v>
      </c>
      <c r="HM42" s="614">
        <v>8</v>
      </c>
      <c r="HN42" s="606">
        <v>0</v>
      </c>
      <c r="HO42" s="606">
        <v>0</v>
      </c>
      <c r="HP42" s="614">
        <v>5.5</v>
      </c>
      <c r="HQ42" s="606">
        <v>0</v>
      </c>
      <c r="HR42" s="606">
        <v>0</v>
      </c>
      <c r="HS42" s="606">
        <v>0</v>
      </c>
      <c r="HT42" s="606">
        <v>0</v>
      </c>
      <c r="HU42" s="606">
        <v>0</v>
      </c>
      <c r="HV42" s="606">
        <v>0</v>
      </c>
      <c r="HW42" s="606">
        <v>0</v>
      </c>
      <c r="HX42" s="606">
        <v>0</v>
      </c>
      <c r="HY42" s="606">
        <v>0</v>
      </c>
      <c r="HZ42" s="606">
        <v>0</v>
      </c>
      <c r="IA42" s="606">
        <v>0</v>
      </c>
      <c r="IB42" s="606">
        <v>0</v>
      </c>
      <c r="IC42" s="606">
        <v>0</v>
      </c>
      <c r="ID42" s="606">
        <v>0</v>
      </c>
      <c r="IE42" s="606">
        <v>0</v>
      </c>
      <c r="IF42" s="606">
        <v>0</v>
      </c>
      <c r="IG42" s="606">
        <v>0</v>
      </c>
    </row>
    <row r="43" spans="1:241" hidden="1" x14ac:dyDescent="0.3">
      <c r="A43" s="231" t="s">
        <v>113</v>
      </c>
      <c r="B43" s="351"/>
      <c r="C43" s="351"/>
      <c r="D43" s="351"/>
      <c r="E43" s="351"/>
      <c r="F43" s="351"/>
      <c r="G43" s="351"/>
      <c r="H43" s="351"/>
      <c r="I43" s="351"/>
      <c r="J43" s="351"/>
      <c r="K43" s="351">
        <v>0</v>
      </c>
      <c r="L43" s="351">
        <v>0</v>
      </c>
      <c r="M43" s="351"/>
      <c r="N43" s="351"/>
      <c r="O43" s="351"/>
      <c r="P43" s="351"/>
      <c r="Q43" s="351"/>
      <c r="R43" s="351"/>
      <c r="S43" s="351"/>
      <c r="T43" s="351"/>
      <c r="U43" s="351"/>
      <c r="V43" s="351"/>
      <c r="W43" s="351"/>
      <c r="X43" s="351"/>
      <c r="Y43" s="351"/>
      <c r="Z43" s="351"/>
      <c r="AA43" s="351"/>
      <c r="AB43" s="351"/>
      <c r="AC43" s="351"/>
      <c r="AD43" s="351"/>
      <c r="AE43" s="351"/>
      <c r="AF43" s="351"/>
      <c r="AG43" s="351"/>
      <c r="AH43" s="351"/>
      <c r="AI43" s="351"/>
      <c r="AJ43" s="351"/>
      <c r="AK43" s="351"/>
      <c r="AL43" s="351"/>
      <c r="AM43" s="351"/>
      <c r="AN43" s="351"/>
      <c r="AO43" s="351"/>
      <c r="AP43" s="351"/>
      <c r="AQ43" s="351"/>
      <c r="AR43" s="351"/>
      <c r="AS43" s="351"/>
      <c r="AT43" s="351"/>
      <c r="AU43" s="351"/>
      <c r="AV43" s="351"/>
      <c r="AW43" s="351"/>
      <c r="AX43" s="351"/>
      <c r="AY43" s="351"/>
      <c r="AZ43" s="351"/>
      <c r="BA43" s="351"/>
      <c r="BB43" s="351"/>
      <c r="BC43" s="351"/>
      <c r="BD43" s="351"/>
      <c r="BE43" s="351"/>
      <c r="BF43" s="351"/>
      <c r="BG43" s="351"/>
      <c r="BH43" s="351"/>
      <c r="BI43" s="351"/>
      <c r="BJ43" s="351"/>
      <c r="BK43" s="351"/>
      <c r="BL43" s="351"/>
      <c r="BM43" s="351"/>
      <c r="BN43" s="351"/>
      <c r="BO43" s="351"/>
      <c r="BP43" s="351"/>
      <c r="BQ43" s="351"/>
      <c r="BR43" s="351"/>
      <c r="BS43" s="351"/>
      <c r="BT43" s="351"/>
      <c r="BU43" s="351"/>
      <c r="BV43" s="351"/>
      <c r="BW43" s="351"/>
      <c r="BX43" s="351"/>
      <c r="BY43" s="351"/>
      <c r="BZ43" s="351"/>
      <c r="CA43" s="351"/>
      <c r="CB43" s="351"/>
      <c r="CC43" s="351"/>
      <c r="CD43" s="351"/>
      <c r="CE43" s="351"/>
      <c r="CF43" s="351"/>
      <c r="CG43" s="351"/>
      <c r="CH43" s="351"/>
      <c r="CI43" s="351"/>
      <c r="CJ43" s="351"/>
      <c r="CK43" s="351"/>
      <c r="CL43" s="351"/>
      <c r="CM43" s="351"/>
      <c r="CN43" s="351"/>
      <c r="CO43" s="351"/>
      <c r="CP43" s="351"/>
      <c r="CQ43" s="351"/>
      <c r="CR43" s="351"/>
      <c r="CS43" s="351"/>
      <c r="CT43" s="351"/>
      <c r="CU43" s="351"/>
      <c r="CV43" s="351"/>
      <c r="CW43" s="351"/>
      <c r="CX43" s="351"/>
      <c r="CY43" s="351"/>
      <c r="CZ43" s="351"/>
      <c r="DA43" s="351"/>
      <c r="DB43" s="351"/>
      <c r="DC43" s="351"/>
      <c r="DD43" s="351"/>
      <c r="DE43" s="351"/>
      <c r="DF43" s="351"/>
      <c r="DG43" s="351"/>
    </row>
    <row r="44" spans="1:241" x14ac:dyDescent="0.3">
      <c r="A44" s="234" t="s">
        <v>261</v>
      </c>
      <c r="B44" s="235"/>
      <c r="C44" s="235"/>
      <c r="D44" s="235"/>
      <c r="E44" s="351"/>
      <c r="F44" s="351"/>
      <c r="G44" s="351"/>
      <c r="H44" s="351"/>
      <c r="I44" s="351"/>
      <c r="J44" s="351"/>
      <c r="K44" s="351"/>
      <c r="L44" s="351"/>
      <c r="M44" s="351"/>
      <c r="N44" s="351"/>
      <c r="O44" s="351"/>
      <c r="P44" s="351"/>
      <c r="Q44" s="351"/>
      <c r="R44" s="351"/>
      <c r="S44" s="351"/>
      <c r="T44" s="351"/>
      <c r="U44" s="351"/>
      <c r="V44" s="351"/>
      <c r="W44" s="351"/>
      <c r="X44" s="351"/>
      <c r="Y44" s="351"/>
      <c r="Z44" s="351"/>
      <c r="AA44" s="351"/>
      <c r="AB44" s="351"/>
      <c r="AC44" s="351"/>
      <c r="AD44" s="351"/>
      <c r="AE44" s="351"/>
      <c r="AF44" s="351"/>
      <c r="AG44" s="351"/>
      <c r="AH44" s="351"/>
      <c r="AI44" s="351"/>
      <c r="AJ44" s="351"/>
      <c r="AK44" s="351"/>
      <c r="AL44" s="351"/>
      <c r="AM44" s="351"/>
      <c r="AN44" s="351"/>
      <c r="AO44" s="351"/>
      <c r="AP44" s="351"/>
      <c r="AQ44" s="351"/>
      <c r="AR44" s="351"/>
      <c r="AS44" s="351"/>
      <c r="AT44" s="351"/>
      <c r="AU44" s="351"/>
      <c r="AV44" s="351"/>
      <c r="AW44" s="351"/>
      <c r="AX44" s="351"/>
      <c r="AY44" s="351"/>
      <c r="AZ44" s="351"/>
      <c r="BA44" s="351"/>
      <c r="BB44" s="351"/>
      <c r="BC44" s="351"/>
      <c r="BD44" s="351"/>
      <c r="BE44" s="351"/>
      <c r="BF44" s="351"/>
      <c r="BG44" s="351"/>
      <c r="BH44" s="351"/>
      <c r="BI44" s="351"/>
      <c r="BJ44" s="351"/>
      <c r="BK44" s="351"/>
      <c r="BL44" s="351"/>
      <c r="BM44" s="351"/>
      <c r="BN44" s="351"/>
      <c r="BO44" s="351"/>
      <c r="BP44" s="351"/>
      <c r="BQ44" s="351"/>
      <c r="BR44" s="351"/>
      <c r="BS44" s="351"/>
      <c r="BT44" s="351"/>
      <c r="BU44" s="351"/>
      <c r="BV44" s="351"/>
      <c r="BW44" s="351"/>
      <c r="BX44" s="351"/>
      <c r="BY44" s="351"/>
      <c r="BZ44" s="351"/>
      <c r="CA44" s="351"/>
      <c r="CB44" s="351"/>
      <c r="CC44" s="351"/>
      <c r="CD44" s="351"/>
      <c r="CE44" s="351"/>
      <c r="CF44" s="351"/>
      <c r="CG44" s="351"/>
      <c r="CH44" s="351"/>
      <c r="CI44" s="351"/>
      <c r="CJ44" s="351"/>
      <c r="CK44" s="351"/>
      <c r="CL44" s="351"/>
      <c r="CM44" s="351"/>
      <c r="CN44" s="351"/>
      <c r="CO44" s="351"/>
      <c r="CP44" s="351"/>
      <c r="CQ44" s="351"/>
      <c r="CR44" s="351"/>
      <c r="CS44" s="351"/>
      <c r="CT44" s="351"/>
      <c r="CU44" s="351"/>
      <c r="CV44" s="351"/>
      <c r="CW44" s="351"/>
      <c r="CX44" s="351"/>
      <c r="CY44" s="351"/>
      <c r="CZ44" s="351"/>
      <c r="DA44" s="351"/>
      <c r="DB44" s="351"/>
      <c r="DC44" s="351"/>
      <c r="DD44" s="351"/>
      <c r="DE44" s="351"/>
      <c r="DF44" s="351"/>
      <c r="DG44" s="351"/>
      <c r="EX44" s="235">
        <f t="shared" ref="EX44:HH44" si="97">SUM(EX45:EX48)</f>
        <v>0</v>
      </c>
      <c r="EY44" s="235">
        <f t="shared" si="97"/>
        <v>0</v>
      </c>
      <c r="EZ44" s="235">
        <f t="shared" si="97"/>
        <v>0</v>
      </c>
      <c r="FA44" s="235">
        <f t="shared" si="97"/>
        <v>0</v>
      </c>
      <c r="FB44" s="235">
        <f t="shared" si="97"/>
        <v>0</v>
      </c>
      <c r="FC44" s="235">
        <f t="shared" si="97"/>
        <v>0</v>
      </c>
      <c r="FD44" s="235">
        <f t="shared" si="97"/>
        <v>0</v>
      </c>
      <c r="FE44" s="235">
        <f t="shared" si="97"/>
        <v>0</v>
      </c>
      <c r="FF44" s="235">
        <f t="shared" si="97"/>
        <v>0</v>
      </c>
      <c r="FG44" s="235">
        <f t="shared" si="97"/>
        <v>0</v>
      </c>
      <c r="FH44" s="235">
        <f t="shared" si="97"/>
        <v>0</v>
      </c>
      <c r="FI44" s="235">
        <f t="shared" si="97"/>
        <v>0</v>
      </c>
      <c r="FJ44" s="235">
        <f t="shared" si="97"/>
        <v>0</v>
      </c>
      <c r="FK44" s="235">
        <f t="shared" si="97"/>
        <v>0</v>
      </c>
      <c r="FL44" s="235">
        <f t="shared" si="97"/>
        <v>0</v>
      </c>
      <c r="FM44" s="235">
        <f t="shared" si="97"/>
        <v>0</v>
      </c>
      <c r="FN44" s="235">
        <f t="shared" si="97"/>
        <v>40</v>
      </c>
      <c r="FO44" s="235">
        <f t="shared" si="97"/>
        <v>40</v>
      </c>
      <c r="FP44" s="235">
        <f t="shared" si="97"/>
        <v>40</v>
      </c>
      <c r="FQ44" s="235">
        <f t="shared" si="97"/>
        <v>40</v>
      </c>
      <c r="FR44" s="235">
        <f t="shared" si="97"/>
        <v>40</v>
      </c>
      <c r="FS44" s="235">
        <f t="shared" si="97"/>
        <v>40</v>
      </c>
      <c r="FT44" s="235">
        <f t="shared" si="97"/>
        <v>40</v>
      </c>
      <c r="FU44" s="235">
        <f t="shared" si="97"/>
        <v>40</v>
      </c>
      <c r="FV44" s="235">
        <f t="shared" si="97"/>
        <v>40</v>
      </c>
      <c r="FW44" s="235">
        <f t="shared" si="97"/>
        <v>40</v>
      </c>
      <c r="FX44" s="235">
        <f t="shared" si="97"/>
        <v>40</v>
      </c>
      <c r="FY44" s="235">
        <f t="shared" si="97"/>
        <v>40</v>
      </c>
      <c r="FZ44" s="235">
        <f t="shared" si="97"/>
        <v>40</v>
      </c>
      <c r="GA44" s="235">
        <f t="shared" si="97"/>
        <v>40</v>
      </c>
      <c r="GB44" s="235">
        <f t="shared" si="97"/>
        <v>40</v>
      </c>
      <c r="GC44" s="235">
        <f t="shared" si="97"/>
        <v>40</v>
      </c>
      <c r="GD44" s="235">
        <f t="shared" si="97"/>
        <v>40</v>
      </c>
      <c r="GE44" s="235">
        <f t="shared" si="97"/>
        <v>40</v>
      </c>
      <c r="GF44" s="235">
        <f t="shared" si="97"/>
        <v>40</v>
      </c>
      <c r="GG44" s="235">
        <f t="shared" si="97"/>
        <v>40</v>
      </c>
      <c r="GH44" s="235">
        <f t="shared" si="97"/>
        <v>40</v>
      </c>
      <c r="GI44" s="235">
        <f t="shared" si="97"/>
        <v>40</v>
      </c>
      <c r="GJ44" s="235">
        <f t="shared" si="97"/>
        <v>0</v>
      </c>
      <c r="GK44" s="235">
        <f t="shared" si="97"/>
        <v>40</v>
      </c>
      <c r="GL44" s="235">
        <f t="shared" si="97"/>
        <v>40</v>
      </c>
      <c r="GM44" s="235">
        <f t="shared" si="97"/>
        <v>40</v>
      </c>
      <c r="GN44" s="235">
        <f t="shared" si="97"/>
        <v>41.5</v>
      </c>
      <c r="GO44" s="235">
        <f t="shared" si="97"/>
        <v>40</v>
      </c>
      <c r="GP44" s="235">
        <f>SUM(GP45:GP48)</f>
        <v>40</v>
      </c>
      <c r="GQ44" s="235">
        <f t="shared" si="97"/>
        <v>40</v>
      </c>
      <c r="GR44" s="235">
        <f t="shared" si="97"/>
        <v>41.25</v>
      </c>
      <c r="GS44" s="235">
        <f t="shared" si="97"/>
        <v>40.75</v>
      </c>
      <c r="GT44" s="235">
        <f t="shared" si="97"/>
        <v>40</v>
      </c>
      <c r="GU44" s="235">
        <f t="shared" si="97"/>
        <v>0</v>
      </c>
      <c r="GV44" s="235">
        <f t="shared" si="97"/>
        <v>40.25</v>
      </c>
      <c r="GW44" s="235">
        <f t="shared" si="97"/>
        <v>40</v>
      </c>
      <c r="GX44" s="235">
        <f t="shared" si="97"/>
        <v>40</v>
      </c>
      <c r="GY44" s="235">
        <f t="shared" si="97"/>
        <v>40</v>
      </c>
      <c r="GZ44" s="235">
        <f t="shared" si="97"/>
        <v>40.25</v>
      </c>
      <c r="HA44" s="235">
        <f t="shared" si="97"/>
        <v>40</v>
      </c>
      <c r="HB44" s="235">
        <f t="shared" si="97"/>
        <v>40.5</v>
      </c>
      <c r="HC44" s="235">
        <f t="shared" si="97"/>
        <v>41.25</v>
      </c>
      <c r="HD44" s="235">
        <f t="shared" si="97"/>
        <v>0</v>
      </c>
      <c r="HE44" s="235">
        <f t="shared" si="97"/>
        <v>0</v>
      </c>
      <c r="HF44" s="235">
        <f>SUM(HF45:HF48)</f>
        <v>40</v>
      </c>
      <c r="HG44" s="235">
        <f t="shared" si="97"/>
        <v>0</v>
      </c>
      <c r="HH44" s="235">
        <f t="shared" si="97"/>
        <v>41</v>
      </c>
      <c r="HI44" s="235">
        <f t="shared" ref="HI44:HJ44" si="98">SUM(HI45:HI48)</f>
        <v>0</v>
      </c>
      <c r="HJ44" s="235">
        <f t="shared" si="98"/>
        <v>40</v>
      </c>
      <c r="HK44" s="235">
        <f t="shared" ref="HK44:HU44" si="99">SUM(HK45:HK48)</f>
        <v>40</v>
      </c>
      <c r="HL44" s="235">
        <f t="shared" si="99"/>
        <v>40.25</v>
      </c>
      <c r="HM44" s="235">
        <f t="shared" si="99"/>
        <v>40</v>
      </c>
      <c r="HN44" s="235">
        <f t="shared" si="99"/>
        <v>40</v>
      </c>
      <c r="HO44" s="235">
        <f t="shared" si="99"/>
        <v>40</v>
      </c>
      <c r="HP44" s="235">
        <f t="shared" si="99"/>
        <v>40</v>
      </c>
      <c r="HQ44" s="235">
        <f t="shared" si="99"/>
        <v>40</v>
      </c>
      <c r="HR44" s="235">
        <f t="shared" si="99"/>
        <v>60</v>
      </c>
      <c r="HS44" s="235">
        <f t="shared" si="99"/>
        <v>40</v>
      </c>
      <c r="HT44" s="235">
        <f t="shared" si="99"/>
        <v>46</v>
      </c>
      <c r="HU44" s="235">
        <f t="shared" si="99"/>
        <v>45.25</v>
      </c>
      <c r="HV44" s="235">
        <f t="shared" ref="HV44:IG44" si="100">SUM(HV45:HV48)</f>
        <v>40</v>
      </c>
      <c r="HW44" s="235">
        <f t="shared" si="100"/>
        <v>40</v>
      </c>
      <c r="HX44" s="235">
        <f t="shared" si="100"/>
        <v>40.75</v>
      </c>
      <c r="HY44" s="235">
        <f t="shared" si="100"/>
        <v>40</v>
      </c>
      <c r="HZ44" s="235">
        <f t="shared" si="100"/>
        <v>40</v>
      </c>
      <c r="IA44" s="235">
        <f t="shared" si="100"/>
        <v>0</v>
      </c>
      <c r="IB44" s="235">
        <f t="shared" si="100"/>
        <v>0</v>
      </c>
      <c r="IC44" s="235">
        <f t="shared" si="100"/>
        <v>0</v>
      </c>
      <c r="ID44" s="235">
        <f t="shared" si="100"/>
        <v>0</v>
      </c>
      <c r="IE44" s="235">
        <f t="shared" si="100"/>
        <v>0</v>
      </c>
      <c r="IF44" s="235">
        <f t="shared" si="100"/>
        <v>0</v>
      </c>
      <c r="IG44" s="235">
        <f t="shared" si="100"/>
        <v>0</v>
      </c>
    </row>
    <row r="45" spans="1:241" x14ac:dyDescent="0.3">
      <c r="A45" s="377" t="s">
        <v>109</v>
      </c>
      <c r="B45" s="378"/>
      <c r="C45" s="378"/>
      <c r="D45" s="378">
        <f>SUM(DG45:FF45)</f>
        <v>0</v>
      </c>
      <c r="E45" s="351"/>
      <c r="F45" s="351"/>
      <c r="G45" s="351"/>
      <c r="H45" s="351"/>
      <c r="I45" s="351"/>
      <c r="J45" s="351"/>
      <c r="K45" s="351"/>
      <c r="L45" s="351"/>
      <c r="M45" s="351"/>
      <c r="N45" s="351"/>
      <c r="O45" s="351"/>
      <c r="P45" s="351"/>
      <c r="Q45" s="351"/>
      <c r="R45" s="351"/>
      <c r="S45" s="351"/>
      <c r="T45" s="351"/>
      <c r="U45" s="351"/>
      <c r="V45" s="351"/>
      <c r="W45" s="351"/>
      <c r="X45" s="351"/>
      <c r="Y45" s="351"/>
      <c r="Z45" s="351"/>
      <c r="AA45" s="351"/>
      <c r="AB45" s="351"/>
      <c r="AC45" s="351"/>
      <c r="AD45" s="351"/>
      <c r="AE45" s="351"/>
      <c r="AF45" s="351"/>
      <c r="AG45" s="351"/>
      <c r="AH45" s="351"/>
      <c r="AI45" s="351"/>
      <c r="AJ45" s="351"/>
      <c r="AK45" s="351"/>
      <c r="AL45" s="351"/>
      <c r="AM45" s="351"/>
      <c r="AN45" s="351"/>
      <c r="AO45" s="351"/>
      <c r="AP45" s="351"/>
      <c r="AQ45" s="351"/>
      <c r="AR45" s="351"/>
      <c r="AS45" s="351"/>
      <c r="AT45" s="351"/>
      <c r="AU45" s="351"/>
      <c r="AV45" s="351"/>
      <c r="AW45" s="351"/>
      <c r="AX45" s="351"/>
      <c r="AY45" s="351"/>
      <c r="AZ45" s="351"/>
      <c r="BA45" s="351"/>
      <c r="BB45" s="351"/>
      <c r="BC45" s="351"/>
      <c r="BD45" s="351"/>
      <c r="BE45" s="351"/>
      <c r="BF45" s="351"/>
      <c r="BG45" s="351"/>
      <c r="BH45" s="351"/>
      <c r="BI45" s="351"/>
      <c r="BJ45" s="351"/>
      <c r="BK45" s="351"/>
      <c r="BL45" s="351"/>
      <c r="BM45" s="351"/>
      <c r="BN45" s="351"/>
      <c r="BO45" s="351"/>
      <c r="BP45" s="351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351"/>
      <c r="CB45" s="351"/>
      <c r="CC45" s="351"/>
      <c r="CD45" s="351"/>
      <c r="CE45" s="351"/>
      <c r="CF45" s="351"/>
      <c r="CG45" s="351"/>
      <c r="CH45" s="351"/>
      <c r="CI45" s="351"/>
      <c r="CJ45" s="351"/>
      <c r="CK45" s="351"/>
      <c r="CL45" s="351"/>
      <c r="CM45" s="351"/>
      <c r="CN45" s="351"/>
      <c r="CO45" s="351"/>
      <c r="CP45" s="351"/>
      <c r="CQ45" s="351"/>
      <c r="CR45" s="351"/>
      <c r="CS45" s="351"/>
      <c r="CT45" s="351"/>
      <c r="CU45" s="351"/>
      <c r="CV45" s="351"/>
      <c r="CW45" s="351"/>
      <c r="CX45" s="351"/>
      <c r="CY45" s="351"/>
      <c r="CZ45" s="351"/>
      <c r="DA45" s="351"/>
      <c r="DB45" s="351"/>
      <c r="DC45" s="351"/>
      <c r="DD45" s="351"/>
      <c r="DE45" s="351"/>
      <c r="DF45" s="351"/>
      <c r="DG45" s="351"/>
      <c r="FG45" s="740"/>
      <c r="FH45" s="740"/>
      <c r="FI45" s="740"/>
      <c r="FJ45" s="740"/>
      <c r="FK45" s="740"/>
      <c r="FL45" s="740"/>
      <c r="FM45" s="740"/>
      <c r="FN45" s="378">
        <v>40</v>
      </c>
      <c r="FO45" s="378">
        <v>40</v>
      </c>
      <c r="FP45" s="378">
        <v>40</v>
      </c>
      <c r="FQ45" s="378">
        <v>40</v>
      </c>
      <c r="FR45" s="378">
        <v>40</v>
      </c>
      <c r="FS45" s="378">
        <v>40</v>
      </c>
      <c r="FT45" s="378">
        <v>40</v>
      </c>
      <c r="FU45" s="378">
        <v>40</v>
      </c>
      <c r="FV45" s="378">
        <v>40</v>
      </c>
      <c r="FW45" s="378">
        <v>40</v>
      </c>
      <c r="FX45" s="378">
        <v>40</v>
      </c>
      <c r="FY45" s="378">
        <v>40</v>
      </c>
      <c r="FZ45" s="378">
        <v>40</v>
      </c>
      <c r="GA45" s="378">
        <v>40</v>
      </c>
      <c r="GB45" s="378">
        <v>20</v>
      </c>
      <c r="GC45" s="378">
        <v>32</v>
      </c>
      <c r="GD45" s="378">
        <v>40</v>
      </c>
      <c r="GE45" s="378">
        <v>40</v>
      </c>
      <c r="GF45" s="378">
        <v>40</v>
      </c>
      <c r="GG45" s="378">
        <v>40</v>
      </c>
      <c r="GH45" s="378">
        <v>32</v>
      </c>
      <c r="GI45" s="378">
        <v>32</v>
      </c>
      <c r="GJ45" s="378"/>
      <c r="GK45" s="378">
        <v>40</v>
      </c>
      <c r="GL45" s="378">
        <v>40</v>
      </c>
      <c r="GM45" s="378">
        <v>40</v>
      </c>
      <c r="GN45" s="378">
        <v>41.5</v>
      </c>
      <c r="GO45" s="378">
        <v>40</v>
      </c>
      <c r="GP45" s="378">
        <v>40</v>
      </c>
      <c r="GQ45" s="378">
        <v>32</v>
      </c>
      <c r="GR45" s="378">
        <v>41.25</v>
      </c>
      <c r="GS45" s="378">
        <v>40.75</v>
      </c>
      <c r="GT45" s="378">
        <v>40</v>
      </c>
      <c r="GU45" s="378"/>
      <c r="GV45" s="378">
        <v>40.25</v>
      </c>
      <c r="GW45" s="378">
        <v>40</v>
      </c>
      <c r="GX45" s="378">
        <v>40</v>
      </c>
      <c r="GY45" s="378">
        <v>40</v>
      </c>
      <c r="GZ45" s="378">
        <v>40.25</v>
      </c>
      <c r="HA45" s="378">
        <v>40</v>
      </c>
      <c r="HB45" s="378">
        <v>32.5</v>
      </c>
      <c r="HC45" s="378">
        <v>41.25</v>
      </c>
      <c r="HD45" s="378"/>
      <c r="HE45" s="378"/>
      <c r="HF45" s="378">
        <v>40</v>
      </c>
      <c r="HG45" s="378"/>
      <c r="HH45" s="378">
        <v>41</v>
      </c>
      <c r="HI45" s="378">
        <v>0</v>
      </c>
      <c r="HJ45" s="378">
        <v>40</v>
      </c>
      <c r="HK45" s="378">
        <v>40</v>
      </c>
      <c r="HL45" s="378">
        <v>40.25</v>
      </c>
      <c r="HM45" s="378">
        <v>40</v>
      </c>
      <c r="HN45" s="378">
        <v>40</v>
      </c>
      <c r="HO45" s="378">
        <v>40</v>
      </c>
      <c r="HP45" s="378">
        <v>33</v>
      </c>
      <c r="HQ45" s="378">
        <v>40</v>
      </c>
      <c r="HR45" s="378">
        <v>60</v>
      </c>
      <c r="HS45" s="378">
        <v>40</v>
      </c>
      <c r="HT45" s="378">
        <v>46</v>
      </c>
      <c r="HU45" s="378">
        <v>45.25</v>
      </c>
      <c r="HV45" s="378">
        <v>32</v>
      </c>
      <c r="HW45" s="378">
        <v>40</v>
      </c>
      <c r="HX45" s="378">
        <v>40.75</v>
      </c>
      <c r="HY45" s="378">
        <v>40</v>
      </c>
      <c r="HZ45" s="378">
        <v>24</v>
      </c>
      <c r="IA45" s="378">
        <v>0</v>
      </c>
      <c r="IB45" s="378">
        <v>0</v>
      </c>
      <c r="IC45" s="378">
        <v>0</v>
      </c>
      <c r="ID45" s="378">
        <v>0</v>
      </c>
      <c r="IE45" s="378">
        <v>0</v>
      </c>
      <c r="IF45" s="378">
        <v>0</v>
      </c>
      <c r="IG45" s="378">
        <v>0</v>
      </c>
    </row>
    <row r="46" spans="1:241" x14ac:dyDescent="0.3">
      <c r="A46" s="377" t="s">
        <v>110</v>
      </c>
      <c r="B46" s="378"/>
      <c r="C46" s="378"/>
      <c r="D46" s="378">
        <f>SUM(DG46:FF46)</f>
        <v>0</v>
      </c>
      <c r="E46" s="351"/>
      <c r="F46" s="351"/>
      <c r="G46" s="351"/>
      <c r="H46" s="351"/>
      <c r="I46" s="351"/>
      <c r="J46" s="351"/>
      <c r="K46" s="351"/>
      <c r="L46" s="351"/>
      <c r="M46" s="351"/>
      <c r="N46" s="351"/>
      <c r="O46" s="351"/>
      <c r="P46" s="351"/>
      <c r="Q46" s="351"/>
      <c r="R46" s="351"/>
      <c r="S46" s="351"/>
      <c r="T46" s="351"/>
      <c r="U46" s="351"/>
      <c r="V46" s="351"/>
      <c r="W46" s="351"/>
      <c r="X46" s="351"/>
      <c r="Y46" s="351"/>
      <c r="Z46" s="351"/>
      <c r="AA46" s="351"/>
      <c r="AB46" s="351"/>
      <c r="AC46" s="351"/>
      <c r="AD46" s="351"/>
      <c r="AE46" s="351"/>
      <c r="AF46" s="351"/>
      <c r="AG46" s="351"/>
      <c r="AH46" s="351"/>
      <c r="AI46" s="351"/>
      <c r="AJ46" s="351"/>
      <c r="AK46" s="351"/>
      <c r="AL46" s="351"/>
      <c r="AM46" s="351"/>
      <c r="AN46" s="351"/>
      <c r="AO46" s="351"/>
      <c r="AP46" s="351"/>
      <c r="AQ46" s="351"/>
      <c r="AR46" s="351"/>
      <c r="AS46" s="351"/>
      <c r="AT46" s="351"/>
      <c r="AU46" s="351"/>
      <c r="AV46" s="351"/>
      <c r="AW46" s="351"/>
      <c r="AX46" s="351"/>
      <c r="AY46" s="351"/>
      <c r="AZ46" s="351"/>
      <c r="BA46" s="351"/>
      <c r="BB46" s="351"/>
      <c r="BC46" s="351"/>
      <c r="BD46" s="351"/>
      <c r="BE46" s="351"/>
      <c r="BF46" s="351"/>
      <c r="BG46" s="351"/>
      <c r="BH46" s="351"/>
      <c r="BI46" s="351"/>
      <c r="BJ46" s="351"/>
      <c r="BK46" s="351"/>
      <c r="BL46" s="351"/>
      <c r="BM46" s="351"/>
      <c r="BN46" s="351"/>
      <c r="BO46" s="351"/>
      <c r="BP46" s="351"/>
      <c r="BQ46" s="351"/>
      <c r="BR46" s="351"/>
      <c r="BS46" s="351"/>
      <c r="BT46" s="351"/>
      <c r="BU46" s="351"/>
      <c r="BV46" s="351"/>
      <c r="BW46" s="351"/>
      <c r="BX46" s="351"/>
      <c r="BY46" s="351"/>
      <c r="BZ46" s="351"/>
      <c r="CA46" s="351"/>
      <c r="CB46" s="351"/>
      <c r="CC46" s="351"/>
      <c r="CD46" s="351"/>
      <c r="CE46" s="351"/>
      <c r="CF46" s="351"/>
      <c r="CG46" s="351"/>
      <c r="CH46" s="351"/>
      <c r="CI46" s="351"/>
      <c r="CJ46" s="351"/>
      <c r="CK46" s="351"/>
      <c r="CL46" s="351"/>
      <c r="CM46" s="351"/>
      <c r="CN46" s="351"/>
      <c r="CO46" s="351"/>
      <c r="CP46" s="351"/>
      <c r="CQ46" s="351"/>
      <c r="CR46" s="351"/>
      <c r="CS46" s="351"/>
      <c r="CT46" s="351"/>
      <c r="CU46" s="351"/>
      <c r="CV46" s="351"/>
      <c r="CW46" s="351"/>
      <c r="CX46" s="351"/>
      <c r="CY46" s="351"/>
      <c r="CZ46" s="351"/>
      <c r="DA46" s="351"/>
      <c r="DB46" s="351"/>
      <c r="DC46" s="351"/>
      <c r="DD46" s="351"/>
      <c r="DE46" s="351"/>
      <c r="DF46" s="351"/>
      <c r="DG46" s="351"/>
      <c r="FG46" s="740"/>
      <c r="FH46" s="740"/>
      <c r="FI46" s="740"/>
      <c r="FJ46" s="740"/>
      <c r="FK46" s="740"/>
      <c r="FL46" s="740"/>
      <c r="FM46" s="740"/>
      <c r="FN46" s="378">
        <v>0</v>
      </c>
      <c r="FO46" s="378">
        <v>0</v>
      </c>
      <c r="FP46" s="378">
        <v>0</v>
      </c>
      <c r="FQ46" s="378">
        <v>0</v>
      </c>
      <c r="FR46" s="378">
        <v>0</v>
      </c>
      <c r="FS46" s="378">
        <v>0</v>
      </c>
      <c r="FT46" s="378">
        <v>0</v>
      </c>
      <c r="FU46" s="378">
        <v>0</v>
      </c>
      <c r="FV46" s="378">
        <v>0</v>
      </c>
      <c r="FW46" s="378">
        <v>0</v>
      </c>
      <c r="FX46" s="378">
        <v>0</v>
      </c>
      <c r="FY46" s="378">
        <v>0</v>
      </c>
      <c r="FZ46" s="378">
        <v>0</v>
      </c>
      <c r="GA46" s="378">
        <v>0</v>
      </c>
      <c r="GB46" s="378">
        <v>0</v>
      </c>
      <c r="GC46" s="378">
        <v>8</v>
      </c>
      <c r="GD46" s="378">
        <v>0</v>
      </c>
      <c r="GE46" s="378">
        <v>0</v>
      </c>
      <c r="GF46" s="378">
        <v>0</v>
      </c>
      <c r="GG46" s="378">
        <v>0</v>
      </c>
      <c r="GH46" s="378">
        <v>8</v>
      </c>
      <c r="GI46" s="378">
        <v>0</v>
      </c>
      <c r="GJ46" s="378"/>
      <c r="GK46" s="378">
        <v>0</v>
      </c>
      <c r="GL46" s="378">
        <v>0</v>
      </c>
      <c r="GM46" s="378">
        <v>0</v>
      </c>
      <c r="GN46" s="378">
        <v>0</v>
      </c>
      <c r="GO46" s="378"/>
      <c r="GP46" s="378">
        <v>0</v>
      </c>
      <c r="GQ46" s="378">
        <v>8</v>
      </c>
      <c r="GR46" s="378">
        <v>0</v>
      </c>
      <c r="GS46" s="378">
        <v>0</v>
      </c>
      <c r="GT46" s="378">
        <v>0</v>
      </c>
      <c r="GU46" s="378"/>
      <c r="GV46" s="378">
        <v>0</v>
      </c>
      <c r="GW46" s="378">
        <v>0</v>
      </c>
      <c r="GX46" s="378">
        <v>0</v>
      </c>
      <c r="GY46" s="378">
        <v>0</v>
      </c>
      <c r="GZ46" s="378">
        <v>0</v>
      </c>
      <c r="HA46" s="378">
        <v>0</v>
      </c>
      <c r="HB46" s="378">
        <v>8</v>
      </c>
      <c r="HC46" s="378">
        <v>0</v>
      </c>
      <c r="HD46" s="378"/>
      <c r="HE46" s="378"/>
      <c r="HF46" s="378">
        <v>0</v>
      </c>
      <c r="HG46" s="378"/>
      <c r="HH46" s="378">
        <v>0</v>
      </c>
      <c r="HI46" s="378">
        <v>0</v>
      </c>
      <c r="HJ46" s="378">
        <v>0</v>
      </c>
      <c r="HK46" s="378">
        <v>0</v>
      </c>
      <c r="HL46" s="378">
        <v>0</v>
      </c>
      <c r="HM46" s="378">
        <v>0</v>
      </c>
      <c r="HN46" s="378">
        <v>0</v>
      </c>
      <c r="HO46" s="378">
        <v>0</v>
      </c>
      <c r="HP46" s="378">
        <v>0</v>
      </c>
      <c r="HQ46" s="378">
        <v>0</v>
      </c>
      <c r="HR46" s="378">
        <v>0</v>
      </c>
      <c r="HS46" s="378">
        <v>0</v>
      </c>
      <c r="HT46" s="378">
        <v>0</v>
      </c>
      <c r="HU46" s="378">
        <v>0</v>
      </c>
      <c r="HV46" s="378">
        <v>0</v>
      </c>
      <c r="HW46" s="378">
        <v>0</v>
      </c>
      <c r="HX46" s="378">
        <v>0</v>
      </c>
      <c r="HY46" s="378">
        <v>0</v>
      </c>
      <c r="HZ46" s="378">
        <v>0</v>
      </c>
      <c r="IA46" s="378">
        <v>0</v>
      </c>
      <c r="IB46" s="378">
        <v>0</v>
      </c>
      <c r="IC46" s="378">
        <v>0</v>
      </c>
      <c r="ID46" s="378">
        <v>0</v>
      </c>
      <c r="IE46" s="378">
        <v>0</v>
      </c>
      <c r="IF46" s="378">
        <v>0</v>
      </c>
      <c r="IG46" s="378">
        <v>0</v>
      </c>
    </row>
    <row r="47" spans="1:241" x14ac:dyDescent="0.3">
      <c r="A47" s="377" t="s">
        <v>111</v>
      </c>
      <c r="B47" s="378"/>
      <c r="C47" s="378"/>
      <c r="D47" s="378">
        <f>SUM(DG47:FF47)</f>
        <v>0</v>
      </c>
      <c r="E47" s="351"/>
      <c r="F47" s="351"/>
      <c r="G47" s="351"/>
      <c r="H47" s="351"/>
      <c r="I47" s="351"/>
      <c r="J47" s="351"/>
      <c r="K47" s="351"/>
      <c r="L47" s="351"/>
      <c r="M47" s="351"/>
      <c r="N47" s="351"/>
      <c r="O47" s="351"/>
      <c r="P47" s="351"/>
      <c r="Q47" s="351"/>
      <c r="R47" s="351"/>
      <c r="S47" s="351"/>
      <c r="T47" s="351"/>
      <c r="U47" s="351"/>
      <c r="V47" s="351"/>
      <c r="W47" s="351"/>
      <c r="X47" s="351"/>
      <c r="Y47" s="351"/>
      <c r="Z47" s="351"/>
      <c r="AA47" s="351"/>
      <c r="AB47" s="351"/>
      <c r="AC47" s="351"/>
      <c r="AD47" s="351"/>
      <c r="AE47" s="351"/>
      <c r="AF47" s="351"/>
      <c r="AG47" s="351"/>
      <c r="AH47" s="351"/>
      <c r="AI47" s="351"/>
      <c r="AJ47" s="351"/>
      <c r="AK47" s="351"/>
      <c r="AL47" s="351"/>
      <c r="AM47" s="351"/>
      <c r="AN47" s="351"/>
      <c r="AO47" s="351"/>
      <c r="AP47" s="351"/>
      <c r="AQ47" s="351"/>
      <c r="AR47" s="351"/>
      <c r="AS47" s="351"/>
      <c r="AT47" s="351"/>
      <c r="AU47" s="351"/>
      <c r="AV47" s="351"/>
      <c r="AW47" s="351"/>
      <c r="AX47" s="351"/>
      <c r="AY47" s="351"/>
      <c r="AZ47" s="351"/>
      <c r="BA47" s="351"/>
      <c r="BB47" s="351"/>
      <c r="BC47" s="351"/>
      <c r="BD47" s="351"/>
      <c r="BE47" s="351"/>
      <c r="BF47" s="351"/>
      <c r="BG47" s="351"/>
      <c r="BH47" s="351"/>
      <c r="BI47" s="351"/>
      <c r="BJ47" s="351"/>
      <c r="BK47" s="351"/>
      <c r="BL47" s="351"/>
      <c r="BM47" s="351"/>
      <c r="BN47" s="351"/>
      <c r="BO47" s="351"/>
      <c r="BP47" s="351"/>
      <c r="BQ47" s="351"/>
      <c r="BR47" s="351"/>
      <c r="BS47" s="351"/>
      <c r="BT47" s="351"/>
      <c r="BU47" s="351"/>
      <c r="BV47" s="351"/>
      <c r="BW47" s="351"/>
      <c r="BX47" s="351"/>
      <c r="BY47" s="351"/>
      <c r="BZ47" s="351"/>
      <c r="CA47" s="351"/>
      <c r="CB47" s="351"/>
      <c r="CC47" s="351"/>
      <c r="CD47" s="351"/>
      <c r="CE47" s="351"/>
      <c r="CF47" s="351"/>
      <c r="CG47" s="351"/>
      <c r="CH47" s="351"/>
      <c r="CI47" s="351"/>
      <c r="CJ47" s="351"/>
      <c r="CK47" s="351"/>
      <c r="CL47" s="351"/>
      <c r="CM47" s="351"/>
      <c r="CN47" s="351"/>
      <c r="CO47" s="351"/>
      <c r="CP47" s="351"/>
      <c r="CQ47" s="351"/>
      <c r="CR47" s="351"/>
      <c r="CS47" s="351"/>
      <c r="CT47" s="351"/>
      <c r="CU47" s="351"/>
      <c r="CV47" s="351"/>
      <c r="CW47" s="351"/>
      <c r="CX47" s="351"/>
      <c r="CY47" s="351"/>
      <c r="CZ47" s="351"/>
      <c r="DA47" s="351"/>
      <c r="DB47" s="351"/>
      <c r="DC47" s="351"/>
      <c r="DD47" s="351"/>
      <c r="DE47" s="351"/>
      <c r="DF47" s="351"/>
      <c r="DG47" s="351"/>
      <c r="FG47" s="740"/>
      <c r="FH47" s="740"/>
      <c r="FI47" s="740"/>
      <c r="FJ47" s="740"/>
      <c r="FK47" s="740"/>
      <c r="FL47" s="740"/>
      <c r="FM47" s="740"/>
      <c r="FN47" s="378">
        <v>0</v>
      </c>
      <c r="FO47" s="378">
        <v>0</v>
      </c>
      <c r="FP47" s="378">
        <v>0</v>
      </c>
      <c r="FQ47" s="378">
        <v>0</v>
      </c>
      <c r="FR47" s="378">
        <v>0</v>
      </c>
      <c r="FS47" s="378">
        <v>0</v>
      </c>
      <c r="FT47" s="378">
        <v>0</v>
      </c>
      <c r="FU47" s="378">
        <v>0</v>
      </c>
      <c r="FV47" s="378">
        <v>0</v>
      </c>
      <c r="FW47" s="378">
        <v>0</v>
      </c>
      <c r="FX47" s="378">
        <v>0</v>
      </c>
      <c r="FY47" s="378">
        <v>0</v>
      </c>
      <c r="FZ47" s="378">
        <v>0</v>
      </c>
      <c r="GA47" s="378">
        <v>0</v>
      </c>
      <c r="GB47" s="378">
        <v>0</v>
      </c>
      <c r="GC47" s="378">
        <v>0</v>
      </c>
      <c r="GD47" s="378">
        <v>0</v>
      </c>
      <c r="GE47" s="378">
        <v>0</v>
      </c>
      <c r="GF47" s="378">
        <v>0</v>
      </c>
      <c r="GG47" s="378">
        <v>0</v>
      </c>
      <c r="GH47" s="378">
        <v>0</v>
      </c>
      <c r="GI47" s="378">
        <v>0</v>
      </c>
      <c r="GJ47" s="378"/>
      <c r="GK47" s="378">
        <v>0</v>
      </c>
      <c r="GL47" s="378">
        <v>0</v>
      </c>
      <c r="GM47" s="378">
        <v>0</v>
      </c>
      <c r="GN47" s="378">
        <v>0</v>
      </c>
      <c r="GO47" s="378"/>
      <c r="GP47" s="378">
        <v>0</v>
      </c>
      <c r="GQ47" s="378">
        <v>0</v>
      </c>
      <c r="GR47" s="378">
        <v>0</v>
      </c>
      <c r="GS47" s="378">
        <v>0</v>
      </c>
      <c r="GT47" s="378">
        <v>0</v>
      </c>
      <c r="GU47" s="378"/>
      <c r="GV47" s="378">
        <v>0</v>
      </c>
      <c r="GW47" s="378">
        <v>0</v>
      </c>
      <c r="GX47" s="378">
        <v>0</v>
      </c>
      <c r="GY47" s="378">
        <v>0</v>
      </c>
      <c r="GZ47" s="378">
        <v>0</v>
      </c>
      <c r="HA47" s="378">
        <v>0</v>
      </c>
      <c r="HB47" s="378">
        <v>0</v>
      </c>
      <c r="HC47" s="378">
        <v>0</v>
      </c>
      <c r="HD47" s="378"/>
      <c r="HE47" s="378"/>
      <c r="HF47" s="378">
        <v>0</v>
      </c>
      <c r="HG47" s="378"/>
      <c r="HH47" s="378">
        <v>0</v>
      </c>
      <c r="HI47" s="378">
        <v>0</v>
      </c>
      <c r="HJ47" s="378">
        <v>0</v>
      </c>
      <c r="HK47" s="378">
        <v>0</v>
      </c>
      <c r="HL47" s="378">
        <v>0</v>
      </c>
      <c r="HM47" s="378">
        <v>0</v>
      </c>
      <c r="HN47" s="378">
        <v>0</v>
      </c>
      <c r="HO47" s="378">
        <v>0</v>
      </c>
      <c r="HP47" s="378">
        <v>0</v>
      </c>
      <c r="HQ47" s="378">
        <v>0</v>
      </c>
      <c r="HR47" s="378">
        <v>0</v>
      </c>
      <c r="HS47" s="378">
        <v>0</v>
      </c>
      <c r="HT47" s="378">
        <v>0</v>
      </c>
      <c r="HU47" s="378">
        <v>0</v>
      </c>
      <c r="HV47" s="378">
        <v>0</v>
      </c>
      <c r="HW47" s="378">
        <v>0</v>
      </c>
      <c r="HX47" s="378">
        <v>0</v>
      </c>
      <c r="HY47" s="378">
        <v>0</v>
      </c>
      <c r="HZ47" s="378">
        <v>16</v>
      </c>
      <c r="IA47" s="378">
        <v>0</v>
      </c>
      <c r="IB47" s="378">
        <v>0</v>
      </c>
      <c r="IC47" s="378">
        <v>0</v>
      </c>
      <c r="ID47" s="378">
        <v>0</v>
      </c>
      <c r="IE47" s="378">
        <v>0</v>
      </c>
      <c r="IF47" s="378">
        <v>0</v>
      </c>
      <c r="IG47" s="378">
        <v>0</v>
      </c>
    </row>
    <row r="48" spans="1:241" x14ac:dyDescent="0.3">
      <c r="A48" s="380" t="s">
        <v>112</v>
      </c>
      <c r="B48" s="381">
        <v>80</v>
      </c>
      <c r="C48" s="381"/>
      <c r="D48" s="378">
        <f>SUM(DG48:FF48)</f>
        <v>0</v>
      </c>
      <c r="E48" s="351"/>
      <c r="F48" s="351"/>
      <c r="G48" s="351"/>
      <c r="H48" s="351"/>
      <c r="I48" s="351"/>
      <c r="J48" s="351"/>
      <c r="K48" s="351"/>
      <c r="L48" s="351"/>
      <c r="M48" s="351"/>
      <c r="N48" s="351"/>
      <c r="O48" s="351"/>
      <c r="P48" s="351"/>
      <c r="Q48" s="351"/>
      <c r="R48" s="351"/>
      <c r="S48" s="351"/>
      <c r="T48" s="351"/>
      <c r="U48" s="351"/>
      <c r="V48" s="351"/>
      <c r="W48" s="351"/>
      <c r="X48" s="351"/>
      <c r="Y48" s="351"/>
      <c r="Z48" s="351"/>
      <c r="AA48" s="351"/>
      <c r="AB48" s="351"/>
      <c r="AC48" s="351"/>
      <c r="AD48" s="351"/>
      <c r="AE48" s="351"/>
      <c r="AF48" s="351"/>
      <c r="AG48" s="351"/>
      <c r="AH48" s="351"/>
      <c r="AI48" s="351"/>
      <c r="AJ48" s="351"/>
      <c r="AK48" s="351"/>
      <c r="AL48" s="351"/>
      <c r="AM48" s="351"/>
      <c r="AN48" s="351"/>
      <c r="AO48" s="351"/>
      <c r="AP48" s="351"/>
      <c r="AQ48" s="351"/>
      <c r="AR48" s="351"/>
      <c r="AS48" s="351"/>
      <c r="AT48" s="351"/>
      <c r="AU48" s="351"/>
      <c r="AV48" s="351"/>
      <c r="AW48" s="351"/>
      <c r="AX48" s="351"/>
      <c r="AY48" s="351"/>
      <c r="AZ48" s="351"/>
      <c r="BA48" s="351"/>
      <c r="BB48" s="351"/>
      <c r="BC48" s="351"/>
      <c r="BD48" s="351"/>
      <c r="BE48" s="351"/>
      <c r="BF48" s="351"/>
      <c r="BG48" s="351"/>
      <c r="BH48" s="351"/>
      <c r="BI48" s="351"/>
      <c r="BJ48" s="351"/>
      <c r="BK48" s="351"/>
      <c r="BL48" s="351"/>
      <c r="BM48" s="351"/>
      <c r="BN48" s="351"/>
      <c r="BO48" s="351"/>
      <c r="BP48" s="351"/>
      <c r="BQ48" s="351"/>
      <c r="BR48" s="351"/>
      <c r="BS48" s="351"/>
      <c r="BT48" s="351"/>
      <c r="BU48" s="351"/>
      <c r="BV48" s="351"/>
      <c r="BW48" s="351"/>
      <c r="BX48" s="351"/>
      <c r="BY48" s="351"/>
      <c r="BZ48" s="351"/>
      <c r="CA48" s="351"/>
      <c r="CB48" s="351"/>
      <c r="CC48" s="351"/>
      <c r="CD48" s="351"/>
      <c r="CE48" s="351"/>
      <c r="CF48" s="351"/>
      <c r="CG48" s="351"/>
      <c r="CH48" s="351"/>
      <c r="CI48" s="351"/>
      <c r="CJ48" s="351"/>
      <c r="CK48" s="351"/>
      <c r="CL48" s="351"/>
      <c r="CM48" s="351"/>
      <c r="CN48" s="351"/>
      <c r="CO48" s="351"/>
      <c r="CP48" s="351"/>
      <c r="CQ48" s="351"/>
      <c r="CR48" s="351"/>
      <c r="CS48" s="351"/>
      <c r="CT48" s="351"/>
      <c r="CU48" s="351"/>
      <c r="CV48" s="351"/>
      <c r="CW48" s="351"/>
      <c r="CX48" s="351"/>
      <c r="CY48" s="351"/>
      <c r="CZ48" s="351"/>
      <c r="DA48" s="351"/>
      <c r="DB48" s="351"/>
      <c r="DC48" s="351"/>
      <c r="DD48" s="351"/>
      <c r="DE48" s="351"/>
      <c r="DF48" s="351"/>
      <c r="DG48" s="351"/>
      <c r="FG48" s="740"/>
      <c r="FH48" s="740"/>
      <c r="FI48" s="740"/>
      <c r="FJ48" s="740"/>
      <c r="FK48" s="740"/>
      <c r="FL48" s="740"/>
      <c r="FM48" s="740"/>
      <c r="FN48" s="378">
        <v>0</v>
      </c>
      <c r="FO48" s="378">
        <v>0</v>
      </c>
      <c r="FP48" s="378">
        <v>0</v>
      </c>
      <c r="FQ48" s="378">
        <v>0</v>
      </c>
      <c r="FR48" s="378">
        <v>0</v>
      </c>
      <c r="FS48" s="378">
        <v>0</v>
      </c>
      <c r="FT48" s="378">
        <v>0</v>
      </c>
      <c r="FU48" s="378">
        <v>0</v>
      </c>
      <c r="FV48" s="378">
        <v>0</v>
      </c>
      <c r="FW48" s="378">
        <v>0</v>
      </c>
      <c r="FX48" s="378">
        <v>0</v>
      </c>
      <c r="FY48" s="378">
        <v>0</v>
      </c>
      <c r="FZ48" s="378">
        <v>0</v>
      </c>
      <c r="GA48" s="378">
        <v>0</v>
      </c>
      <c r="GB48" s="378">
        <v>20</v>
      </c>
      <c r="GC48" s="378">
        <v>0</v>
      </c>
      <c r="GD48" s="378">
        <v>0</v>
      </c>
      <c r="GE48" s="378">
        <v>0</v>
      </c>
      <c r="GF48" s="378">
        <v>0</v>
      </c>
      <c r="GG48" s="378">
        <v>0</v>
      </c>
      <c r="GH48" s="378">
        <v>0</v>
      </c>
      <c r="GI48" s="378">
        <v>8</v>
      </c>
      <c r="GJ48" s="378"/>
      <c r="GK48" s="378">
        <v>0</v>
      </c>
      <c r="GL48" s="378">
        <v>0</v>
      </c>
      <c r="GM48" s="378">
        <v>0</v>
      </c>
      <c r="GN48" s="378">
        <v>0</v>
      </c>
      <c r="GO48" s="378"/>
      <c r="GP48" s="378">
        <v>0</v>
      </c>
      <c r="GQ48" s="378">
        <v>0</v>
      </c>
      <c r="GR48" s="378">
        <v>0</v>
      </c>
      <c r="GS48" s="378">
        <v>0</v>
      </c>
      <c r="GT48" s="378">
        <v>0</v>
      </c>
      <c r="GU48" s="378"/>
      <c r="GV48" s="378">
        <v>0</v>
      </c>
      <c r="GW48" s="378">
        <v>0</v>
      </c>
      <c r="GX48" s="378">
        <v>0</v>
      </c>
      <c r="GY48" s="378">
        <v>0</v>
      </c>
      <c r="GZ48" s="378">
        <v>0</v>
      </c>
      <c r="HA48" s="378">
        <v>0</v>
      </c>
      <c r="HB48" s="378">
        <v>0</v>
      </c>
      <c r="HC48" s="378">
        <v>0</v>
      </c>
      <c r="HD48" s="378"/>
      <c r="HE48" s="378"/>
      <c r="HF48" s="378">
        <v>0</v>
      </c>
      <c r="HG48" s="378"/>
      <c r="HH48" s="378">
        <v>0</v>
      </c>
      <c r="HI48" s="378">
        <v>0</v>
      </c>
      <c r="HJ48" s="378">
        <v>0</v>
      </c>
      <c r="HK48" s="378">
        <v>0</v>
      </c>
      <c r="HL48" s="378">
        <v>0</v>
      </c>
      <c r="HM48" s="378">
        <v>0</v>
      </c>
      <c r="HN48" s="378">
        <v>0</v>
      </c>
      <c r="HO48" s="378">
        <v>0</v>
      </c>
      <c r="HP48" s="382">
        <v>7</v>
      </c>
      <c r="HQ48" s="378">
        <v>0</v>
      </c>
      <c r="HR48" s="378">
        <v>0</v>
      </c>
      <c r="HS48" s="378">
        <v>0</v>
      </c>
      <c r="HT48" s="378">
        <v>0</v>
      </c>
      <c r="HU48" s="378">
        <v>0</v>
      </c>
      <c r="HV48" s="378">
        <v>8</v>
      </c>
      <c r="HW48" s="378">
        <v>0</v>
      </c>
      <c r="HX48" s="378">
        <v>0</v>
      </c>
      <c r="HY48" s="378">
        <v>0</v>
      </c>
      <c r="HZ48" s="378">
        <v>0</v>
      </c>
      <c r="IA48" s="378">
        <v>0</v>
      </c>
      <c r="IB48" s="378">
        <v>0</v>
      </c>
      <c r="IC48" s="378">
        <v>0</v>
      </c>
      <c r="ID48" s="378">
        <v>0</v>
      </c>
      <c r="IE48" s="378">
        <v>0</v>
      </c>
      <c r="IF48" s="378">
        <v>0</v>
      </c>
      <c r="IG48" s="378">
        <v>0</v>
      </c>
    </row>
    <row r="49" spans="1:241" hidden="1" x14ac:dyDescent="0.3">
      <c r="A49" s="380" t="s">
        <v>113</v>
      </c>
      <c r="B49" s="381"/>
      <c r="C49" s="381"/>
      <c r="D49" s="378"/>
      <c r="E49" s="351"/>
      <c r="F49" s="351"/>
      <c r="G49" s="351"/>
      <c r="H49" s="351"/>
      <c r="I49" s="351"/>
      <c r="J49" s="351"/>
      <c r="K49" s="351"/>
      <c r="L49" s="351"/>
      <c r="M49" s="351"/>
      <c r="N49" s="351"/>
      <c r="O49" s="351"/>
      <c r="P49" s="351"/>
      <c r="Q49" s="351"/>
      <c r="R49" s="351"/>
      <c r="S49" s="351"/>
      <c r="T49" s="351"/>
      <c r="U49" s="351"/>
      <c r="V49" s="351"/>
      <c r="W49" s="351"/>
      <c r="X49" s="351"/>
      <c r="Y49" s="351"/>
      <c r="Z49" s="351"/>
      <c r="AA49" s="351"/>
      <c r="AB49" s="351"/>
      <c r="AC49" s="351"/>
      <c r="AD49" s="351"/>
      <c r="AE49" s="351"/>
      <c r="AF49" s="351"/>
      <c r="AG49" s="351"/>
      <c r="AH49" s="351"/>
      <c r="AI49" s="351"/>
      <c r="AJ49" s="351"/>
      <c r="AK49" s="351"/>
      <c r="AL49" s="351"/>
      <c r="AM49" s="351"/>
      <c r="AN49" s="351"/>
      <c r="AO49" s="351"/>
      <c r="AP49" s="351"/>
      <c r="AQ49" s="351"/>
      <c r="AR49" s="351"/>
      <c r="AS49" s="351"/>
      <c r="AT49" s="351"/>
      <c r="AU49" s="351"/>
      <c r="AV49" s="351"/>
      <c r="AW49" s="351"/>
      <c r="AX49" s="351"/>
      <c r="AY49" s="351"/>
      <c r="AZ49" s="351"/>
      <c r="BA49" s="351"/>
      <c r="BB49" s="351"/>
      <c r="BC49" s="351"/>
      <c r="BD49" s="351"/>
      <c r="BE49" s="351"/>
      <c r="BF49" s="351"/>
      <c r="BG49" s="351"/>
      <c r="BH49" s="351"/>
      <c r="BI49" s="351"/>
      <c r="BJ49" s="351"/>
      <c r="BK49" s="351"/>
      <c r="BL49" s="351"/>
      <c r="BM49" s="351"/>
      <c r="BN49" s="351"/>
      <c r="BO49" s="351"/>
      <c r="BP49" s="351"/>
      <c r="BQ49" s="351"/>
      <c r="BR49" s="351"/>
      <c r="BS49" s="351"/>
      <c r="BT49" s="351"/>
      <c r="BU49" s="351"/>
      <c r="BV49" s="351"/>
      <c r="BW49" s="351"/>
      <c r="BX49" s="351"/>
      <c r="BY49" s="351"/>
      <c r="BZ49" s="351"/>
      <c r="CA49" s="351"/>
      <c r="CB49" s="351"/>
      <c r="CC49" s="351"/>
      <c r="CD49" s="351"/>
      <c r="CE49" s="351"/>
      <c r="CF49" s="351"/>
      <c r="CG49" s="351"/>
      <c r="CH49" s="351"/>
      <c r="CI49" s="351"/>
      <c r="CJ49" s="351"/>
      <c r="CK49" s="351"/>
      <c r="CL49" s="351"/>
      <c r="CM49" s="351"/>
      <c r="CN49" s="351"/>
      <c r="CO49" s="351"/>
      <c r="CP49" s="351"/>
      <c r="CQ49" s="351"/>
      <c r="CR49" s="351"/>
      <c r="CS49" s="351"/>
      <c r="CT49" s="351"/>
      <c r="CU49" s="351"/>
      <c r="CV49" s="351"/>
      <c r="CW49" s="351"/>
      <c r="CX49" s="351"/>
      <c r="CY49" s="351"/>
      <c r="CZ49" s="351"/>
      <c r="DA49" s="351"/>
      <c r="DB49" s="351"/>
      <c r="DC49" s="351"/>
      <c r="DD49" s="351"/>
      <c r="DE49" s="351"/>
      <c r="DF49" s="351"/>
      <c r="DG49" s="351"/>
      <c r="FN49" s="378"/>
      <c r="FO49" s="378"/>
      <c r="FP49" s="378"/>
      <c r="FQ49" s="378"/>
      <c r="FR49" s="378"/>
      <c r="FS49" s="378"/>
      <c r="FT49" s="378"/>
      <c r="FU49" s="378"/>
      <c r="FV49" s="378"/>
      <c r="FW49" s="378"/>
      <c r="FX49" s="378"/>
      <c r="FY49" s="378"/>
      <c r="FZ49" s="378"/>
      <c r="GA49" s="378"/>
      <c r="GB49" s="378"/>
      <c r="GC49" s="378"/>
      <c r="GD49" s="378"/>
      <c r="GE49" s="378"/>
      <c r="GF49" s="378"/>
      <c r="GG49" s="378"/>
      <c r="GH49" s="378"/>
      <c r="GI49" s="378"/>
      <c r="GJ49" s="378"/>
      <c r="GK49" s="378"/>
      <c r="GL49" s="378"/>
      <c r="GM49" s="378"/>
      <c r="GN49" s="378"/>
      <c r="GO49" s="378"/>
      <c r="GP49" s="378"/>
      <c r="GQ49" s="378"/>
      <c r="GR49" s="378"/>
      <c r="GS49" s="378"/>
      <c r="GT49" s="378"/>
      <c r="GU49" s="378"/>
      <c r="GV49" s="378"/>
      <c r="GW49" s="378"/>
      <c r="GX49" s="378"/>
      <c r="GY49" s="378"/>
      <c r="GZ49" s="378"/>
      <c r="HA49" s="378"/>
      <c r="HB49" s="378"/>
      <c r="HC49" s="378"/>
      <c r="HD49" s="378"/>
      <c r="HE49" s="378"/>
      <c r="HF49" s="378"/>
      <c r="HG49" s="378"/>
      <c r="HH49" s="378"/>
      <c r="HI49" s="378"/>
      <c r="HJ49" s="378"/>
      <c r="HK49" s="378"/>
      <c r="HL49" s="378"/>
      <c r="HM49" s="378"/>
      <c r="HN49" s="378"/>
      <c r="HO49" s="378"/>
      <c r="HP49" s="378"/>
      <c r="HQ49" s="378"/>
      <c r="HR49" s="378"/>
      <c r="HS49" s="378"/>
      <c r="HT49" s="378"/>
      <c r="HU49" s="378"/>
      <c r="HV49" s="378"/>
      <c r="HW49" s="378"/>
      <c r="HX49" s="378"/>
      <c r="HY49" s="378"/>
      <c r="HZ49" s="378"/>
      <c r="IA49" s="378"/>
      <c r="IB49" s="378"/>
      <c r="IC49" s="378"/>
      <c r="ID49" s="378"/>
      <c r="IE49" s="378"/>
      <c r="IF49" s="378"/>
      <c r="IG49" s="378"/>
    </row>
    <row r="50" spans="1:241" hidden="1" x14ac:dyDescent="0.3">
      <c r="A50" s="234" t="s">
        <v>217</v>
      </c>
      <c r="B50" s="235"/>
      <c r="C50" s="235"/>
      <c r="D50" s="235"/>
      <c r="E50" s="235"/>
      <c r="F50" s="235"/>
      <c r="G50" s="235">
        <f>SUM(G51:G54)</f>
        <v>46</v>
      </c>
      <c r="H50" s="235">
        <v>40</v>
      </c>
      <c r="I50" s="235">
        <v>40</v>
      </c>
      <c r="J50" s="235">
        <v>40</v>
      </c>
      <c r="K50" s="235">
        <v>41</v>
      </c>
      <c r="L50" s="235">
        <v>40</v>
      </c>
      <c r="M50" s="235">
        <v>40</v>
      </c>
      <c r="N50" s="235">
        <v>40</v>
      </c>
      <c r="O50" s="235">
        <v>40</v>
      </c>
      <c r="P50" s="235">
        <v>40.5</v>
      </c>
      <c r="Q50" s="235">
        <v>40</v>
      </c>
      <c r="R50" s="235">
        <v>40</v>
      </c>
      <c r="S50" s="235">
        <v>41</v>
      </c>
      <c r="T50" s="235">
        <v>40</v>
      </c>
      <c r="U50" s="235">
        <v>40</v>
      </c>
      <c r="V50" s="235">
        <v>40</v>
      </c>
      <c r="W50" s="235">
        <v>40</v>
      </c>
      <c r="X50" s="235">
        <v>40</v>
      </c>
      <c r="Y50" s="235">
        <v>40</v>
      </c>
      <c r="Z50" s="235">
        <v>40</v>
      </c>
      <c r="AA50" s="235">
        <v>40</v>
      </c>
      <c r="AB50" s="235">
        <v>40</v>
      </c>
      <c r="AC50" s="235">
        <v>40</v>
      </c>
      <c r="AD50" s="235">
        <v>40</v>
      </c>
      <c r="AE50" s="235">
        <v>40</v>
      </c>
      <c r="AF50" s="235">
        <v>40</v>
      </c>
      <c r="AG50" s="235">
        <v>41</v>
      </c>
      <c r="AH50" s="235">
        <v>40</v>
      </c>
      <c r="AI50" s="235">
        <v>40</v>
      </c>
      <c r="AJ50" s="235">
        <v>41.5</v>
      </c>
      <c r="AK50" s="235">
        <v>40</v>
      </c>
      <c r="AL50" s="235">
        <v>40</v>
      </c>
      <c r="AM50" s="235">
        <v>40</v>
      </c>
      <c r="AN50" s="235">
        <v>40</v>
      </c>
      <c r="AO50" s="235">
        <v>40</v>
      </c>
      <c r="AP50" s="235">
        <v>40</v>
      </c>
      <c r="AQ50" s="235">
        <v>40</v>
      </c>
      <c r="AR50" s="235">
        <v>40</v>
      </c>
      <c r="AS50" s="235">
        <v>40</v>
      </c>
      <c r="AT50" s="235">
        <v>40</v>
      </c>
      <c r="AU50" s="235">
        <v>40</v>
      </c>
      <c r="AV50" s="235">
        <v>40</v>
      </c>
      <c r="AW50" s="235">
        <v>47</v>
      </c>
      <c r="AX50" s="235">
        <v>41</v>
      </c>
      <c r="AY50" s="235">
        <v>44</v>
      </c>
      <c r="AZ50" s="235">
        <v>45</v>
      </c>
      <c r="BA50" s="235">
        <v>40.5</v>
      </c>
      <c r="BB50" s="235">
        <v>40</v>
      </c>
      <c r="BC50" s="235">
        <v>40</v>
      </c>
      <c r="BD50" s="235">
        <v>40</v>
      </c>
      <c r="BE50" s="235">
        <f>SUM(BE51:BE54)</f>
        <v>40</v>
      </c>
      <c r="BF50" s="235">
        <f>SUM(BF51:BF54)</f>
        <v>40</v>
      </c>
      <c r="BG50" s="235">
        <f>SUM(BG51:BG54)</f>
        <v>40</v>
      </c>
      <c r="BH50" s="235">
        <f t="shared" ref="BH50:DN50" si="101">SUM(BH51:BH54)</f>
        <v>0</v>
      </c>
      <c r="BI50" s="235">
        <f t="shared" si="101"/>
        <v>0</v>
      </c>
      <c r="BJ50" s="235">
        <f t="shared" si="101"/>
        <v>0</v>
      </c>
      <c r="BK50" s="235">
        <f t="shared" si="101"/>
        <v>0</v>
      </c>
      <c r="BL50" s="235">
        <f t="shared" si="101"/>
        <v>0</v>
      </c>
      <c r="BM50" s="235">
        <f t="shared" si="101"/>
        <v>0</v>
      </c>
      <c r="BN50" s="235">
        <f t="shared" si="101"/>
        <v>0</v>
      </c>
      <c r="BO50" s="235">
        <f t="shared" si="101"/>
        <v>0</v>
      </c>
      <c r="BP50" s="235">
        <f t="shared" si="101"/>
        <v>36</v>
      </c>
      <c r="BQ50" s="235">
        <f t="shared" si="101"/>
        <v>40</v>
      </c>
      <c r="BR50" s="235">
        <f t="shared" si="101"/>
        <v>50.5</v>
      </c>
      <c r="BS50" s="235">
        <f t="shared" si="101"/>
        <v>40</v>
      </c>
      <c r="BT50" s="235">
        <f t="shared" si="101"/>
        <v>0</v>
      </c>
      <c r="BU50" s="235">
        <f t="shared" si="101"/>
        <v>40</v>
      </c>
      <c r="BV50" s="235">
        <f t="shared" si="101"/>
        <v>0</v>
      </c>
      <c r="BW50" s="235">
        <f t="shared" si="101"/>
        <v>0</v>
      </c>
      <c r="BX50" s="235">
        <f t="shared" si="101"/>
        <v>0</v>
      </c>
      <c r="BY50" s="235">
        <f t="shared" si="101"/>
        <v>0</v>
      </c>
      <c r="BZ50" s="235">
        <f t="shared" si="101"/>
        <v>0</v>
      </c>
      <c r="CA50" s="235">
        <f t="shared" si="101"/>
        <v>0</v>
      </c>
      <c r="CB50" s="235">
        <f t="shared" si="101"/>
        <v>0</v>
      </c>
      <c r="CC50" s="235">
        <f t="shared" si="101"/>
        <v>0</v>
      </c>
      <c r="CD50" s="235">
        <f t="shared" si="101"/>
        <v>0</v>
      </c>
      <c r="CE50" s="235">
        <f t="shared" si="101"/>
        <v>0</v>
      </c>
      <c r="CF50" s="235">
        <f t="shared" si="101"/>
        <v>0</v>
      </c>
      <c r="CG50" s="235">
        <f t="shared" si="101"/>
        <v>0</v>
      </c>
      <c r="CH50" s="235">
        <f t="shared" si="101"/>
        <v>0</v>
      </c>
      <c r="CI50" s="235">
        <f t="shared" si="101"/>
        <v>0</v>
      </c>
      <c r="CJ50" s="235">
        <f t="shared" si="101"/>
        <v>0</v>
      </c>
      <c r="CK50" s="235">
        <f t="shared" si="101"/>
        <v>0</v>
      </c>
      <c r="CL50" s="235">
        <f t="shared" si="101"/>
        <v>0</v>
      </c>
      <c r="CM50" s="235">
        <f t="shared" si="101"/>
        <v>0</v>
      </c>
      <c r="CN50" s="235">
        <f t="shared" si="101"/>
        <v>0</v>
      </c>
      <c r="CO50" s="235">
        <f t="shared" si="101"/>
        <v>0</v>
      </c>
      <c r="CP50" s="235">
        <f t="shared" si="101"/>
        <v>0</v>
      </c>
      <c r="CQ50" s="235">
        <f t="shared" si="101"/>
        <v>0</v>
      </c>
      <c r="CR50" s="235">
        <f t="shared" si="101"/>
        <v>0</v>
      </c>
      <c r="CS50" s="235">
        <f t="shared" si="101"/>
        <v>0</v>
      </c>
      <c r="CT50" s="235">
        <f t="shared" si="101"/>
        <v>40</v>
      </c>
      <c r="CU50" s="235">
        <f t="shared" si="101"/>
        <v>0</v>
      </c>
      <c r="CV50" s="235">
        <f t="shared" si="101"/>
        <v>0</v>
      </c>
      <c r="CW50" s="235">
        <f t="shared" si="101"/>
        <v>0</v>
      </c>
      <c r="CX50" s="235">
        <f t="shared" si="101"/>
        <v>40</v>
      </c>
      <c r="CY50" s="235">
        <f t="shared" si="101"/>
        <v>40</v>
      </c>
      <c r="CZ50" s="235">
        <f t="shared" si="101"/>
        <v>40</v>
      </c>
      <c r="DA50" s="235">
        <f t="shared" si="101"/>
        <v>40</v>
      </c>
      <c r="DB50" s="235">
        <f t="shared" si="101"/>
        <v>41</v>
      </c>
      <c r="DC50" s="235">
        <f t="shared" si="101"/>
        <v>40</v>
      </c>
      <c r="DD50" s="235">
        <f t="shared" si="101"/>
        <v>40</v>
      </c>
      <c r="DE50" s="235">
        <f t="shared" si="101"/>
        <v>41</v>
      </c>
      <c r="DF50" s="235">
        <f t="shared" si="101"/>
        <v>40</v>
      </c>
      <c r="DG50" s="235">
        <f t="shared" si="101"/>
        <v>40</v>
      </c>
      <c r="DH50" s="235">
        <f t="shared" si="101"/>
        <v>40</v>
      </c>
      <c r="DI50" s="235">
        <f t="shared" si="101"/>
        <v>40</v>
      </c>
      <c r="DJ50" s="235">
        <f t="shared" si="101"/>
        <v>40</v>
      </c>
      <c r="DK50" s="235">
        <f t="shared" si="101"/>
        <v>41</v>
      </c>
      <c r="DL50" s="235">
        <f t="shared" si="101"/>
        <v>40</v>
      </c>
      <c r="DM50" s="235">
        <f t="shared" si="101"/>
        <v>40</v>
      </c>
      <c r="DN50" s="235">
        <f t="shared" si="101"/>
        <v>40</v>
      </c>
      <c r="DO50" s="235">
        <f t="shared" ref="DO50:DV50" si="102">SUM(DO51:DO54)</f>
        <v>40</v>
      </c>
      <c r="DP50" s="235">
        <f t="shared" si="102"/>
        <v>40</v>
      </c>
      <c r="DQ50" s="235">
        <f>SUM(DQ51:DQ54)</f>
        <v>40</v>
      </c>
      <c r="DR50" s="235">
        <f t="shared" si="102"/>
        <v>41</v>
      </c>
      <c r="DS50" s="235">
        <f t="shared" si="102"/>
        <v>40</v>
      </c>
      <c r="DT50" s="235">
        <f t="shared" si="102"/>
        <v>40.5</v>
      </c>
      <c r="DU50" s="235">
        <f t="shared" si="102"/>
        <v>41</v>
      </c>
      <c r="DV50" s="235">
        <f t="shared" si="102"/>
        <v>41</v>
      </c>
      <c r="DW50" s="235">
        <f t="shared" ref="DW50:FA50" si="103">SUM(DW51:DW54)</f>
        <v>0</v>
      </c>
      <c r="DX50" s="235">
        <f t="shared" si="103"/>
        <v>0</v>
      </c>
      <c r="DY50" s="235">
        <f t="shared" si="103"/>
        <v>0</v>
      </c>
      <c r="DZ50" s="235">
        <f t="shared" si="103"/>
        <v>40</v>
      </c>
      <c r="EA50" s="235">
        <f t="shared" si="103"/>
        <v>0</v>
      </c>
      <c r="EB50" s="235">
        <f t="shared" si="103"/>
        <v>0</v>
      </c>
      <c r="EC50" s="235">
        <f t="shared" si="103"/>
        <v>0</v>
      </c>
      <c r="ED50" s="235">
        <f t="shared" si="103"/>
        <v>0</v>
      </c>
      <c r="EE50" s="235">
        <f t="shared" si="103"/>
        <v>0</v>
      </c>
      <c r="EF50" s="235">
        <f t="shared" si="103"/>
        <v>0</v>
      </c>
      <c r="EG50" s="235">
        <f t="shared" si="103"/>
        <v>0</v>
      </c>
      <c r="EH50" s="235">
        <f t="shared" si="103"/>
        <v>0</v>
      </c>
      <c r="EI50" s="235">
        <f t="shared" si="103"/>
        <v>0</v>
      </c>
      <c r="EJ50" s="235">
        <f t="shared" si="103"/>
        <v>0</v>
      </c>
      <c r="EK50" s="235">
        <f t="shared" si="103"/>
        <v>0</v>
      </c>
      <c r="EL50" s="235">
        <f t="shared" si="103"/>
        <v>0</v>
      </c>
      <c r="EM50" s="235">
        <f t="shared" si="103"/>
        <v>0</v>
      </c>
      <c r="EN50" s="235">
        <f t="shared" si="103"/>
        <v>0</v>
      </c>
      <c r="EO50" s="235">
        <f t="shared" si="103"/>
        <v>0</v>
      </c>
      <c r="EP50" s="235">
        <f t="shared" si="103"/>
        <v>0</v>
      </c>
      <c r="EQ50" s="235">
        <f t="shared" si="103"/>
        <v>0</v>
      </c>
      <c r="ER50" s="235">
        <f t="shared" si="103"/>
        <v>0</v>
      </c>
      <c r="ES50" s="235">
        <f t="shared" si="103"/>
        <v>0</v>
      </c>
      <c r="ET50" s="235">
        <f t="shared" si="103"/>
        <v>0</v>
      </c>
      <c r="EU50" s="235">
        <f t="shared" si="103"/>
        <v>0</v>
      </c>
      <c r="EV50" s="235">
        <f t="shared" si="103"/>
        <v>0</v>
      </c>
      <c r="EW50" s="235">
        <f t="shared" si="103"/>
        <v>0</v>
      </c>
      <c r="EX50" s="235">
        <f t="shared" si="103"/>
        <v>0</v>
      </c>
      <c r="EY50" s="235">
        <f t="shared" si="103"/>
        <v>0</v>
      </c>
      <c r="EZ50" s="235">
        <f t="shared" si="103"/>
        <v>0</v>
      </c>
      <c r="FA50" s="235">
        <f t="shared" si="103"/>
        <v>0</v>
      </c>
      <c r="FB50" s="235">
        <f t="shared" ref="FB50:FK50" si="104">SUM(FB51:FB54)</f>
        <v>0</v>
      </c>
      <c r="FC50" s="235">
        <f t="shared" si="104"/>
        <v>0</v>
      </c>
      <c r="FD50" s="235">
        <f t="shared" si="104"/>
        <v>0</v>
      </c>
      <c r="FE50" s="235">
        <f t="shared" si="104"/>
        <v>0</v>
      </c>
      <c r="FF50" s="235">
        <f t="shared" si="104"/>
        <v>0</v>
      </c>
      <c r="FG50" s="235">
        <f t="shared" si="104"/>
        <v>0</v>
      </c>
      <c r="FH50" s="235">
        <f t="shared" si="104"/>
        <v>0</v>
      </c>
      <c r="FI50" s="235">
        <f t="shared" si="104"/>
        <v>0</v>
      </c>
      <c r="FJ50" s="235">
        <f t="shared" si="104"/>
        <v>0</v>
      </c>
      <c r="FK50" s="235">
        <f t="shared" si="104"/>
        <v>0</v>
      </c>
      <c r="FL50" s="235">
        <f t="shared" ref="FL50:FU50" si="105">SUM(FL51:FL54)</f>
        <v>0</v>
      </c>
      <c r="FM50" s="235">
        <f t="shared" si="105"/>
        <v>0</v>
      </c>
      <c r="FN50" s="235">
        <f t="shared" si="105"/>
        <v>0</v>
      </c>
      <c r="FO50" s="235">
        <f t="shared" si="105"/>
        <v>0</v>
      </c>
      <c r="FP50" s="235">
        <f t="shared" si="105"/>
        <v>0</v>
      </c>
      <c r="FQ50" s="235">
        <f t="shared" si="105"/>
        <v>0</v>
      </c>
      <c r="FR50" s="235">
        <f t="shared" si="105"/>
        <v>0</v>
      </c>
      <c r="FS50" s="235">
        <f t="shared" si="105"/>
        <v>0</v>
      </c>
      <c r="FT50" s="235">
        <f t="shared" si="105"/>
        <v>0</v>
      </c>
      <c r="FU50" s="235">
        <f t="shared" si="105"/>
        <v>0</v>
      </c>
      <c r="FV50" s="235">
        <f t="shared" ref="FV50:HH50" si="106">SUM(FV51:FV54)</f>
        <v>0</v>
      </c>
      <c r="FW50" s="235">
        <f t="shared" si="106"/>
        <v>0</v>
      </c>
      <c r="FX50" s="235">
        <f t="shared" si="106"/>
        <v>0</v>
      </c>
      <c r="FY50" s="235">
        <f t="shared" si="106"/>
        <v>0</v>
      </c>
      <c r="FZ50" s="235">
        <f t="shared" si="106"/>
        <v>0</v>
      </c>
      <c r="GA50" s="235">
        <f t="shared" si="106"/>
        <v>0</v>
      </c>
      <c r="GB50" s="235">
        <f t="shared" si="106"/>
        <v>0</v>
      </c>
      <c r="GC50" s="235">
        <f t="shared" si="106"/>
        <v>0</v>
      </c>
      <c r="GD50" s="235">
        <f t="shared" si="106"/>
        <v>0</v>
      </c>
      <c r="GE50" s="235">
        <f t="shared" si="106"/>
        <v>0</v>
      </c>
      <c r="GF50" s="235">
        <f t="shared" si="106"/>
        <v>0</v>
      </c>
      <c r="GG50" s="235">
        <f t="shared" si="106"/>
        <v>0</v>
      </c>
      <c r="GH50" s="235">
        <f t="shared" si="106"/>
        <v>0</v>
      </c>
      <c r="GI50" s="235">
        <f t="shared" si="106"/>
        <v>0</v>
      </c>
      <c r="GJ50" s="235">
        <f t="shared" si="106"/>
        <v>0</v>
      </c>
      <c r="GK50" s="235">
        <f t="shared" si="106"/>
        <v>0</v>
      </c>
      <c r="GL50" s="235">
        <f t="shared" si="106"/>
        <v>0</v>
      </c>
      <c r="GM50" s="235">
        <f t="shared" si="106"/>
        <v>0</v>
      </c>
      <c r="GN50" s="235">
        <f t="shared" si="106"/>
        <v>0</v>
      </c>
      <c r="GO50" s="235">
        <f t="shared" si="106"/>
        <v>0</v>
      </c>
      <c r="GP50" s="235">
        <f t="shared" si="106"/>
        <v>0</v>
      </c>
      <c r="GQ50" s="235">
        <f t="shared" si="106"/>
        <v>0</v>
      </c>
      <c r="GR50" s="235">
        <f t="shared" si="106"/>
        <v>0</v>
      </c>
      <c r="GS50" s="235">
        <f t="shared" si="106"/>
        <v>0</v>
      </c>
      <c r="GT50" s="235">
        <f t="shared" si="106"/>
        <v>0</v>
      </c>
      <c r="GU50" s="235">
        <f t="shared" si="106"/>
        <v>0</v>
      </c>
      <c r="GV50" s="235">
        <f t="shared" si="106"/>
        <v>0</v>
      </c>
      <c r="GW50" s="235">
        <f t="shared" si="106"/>
        <v>0</v>
      </c>
      <c r="GX50" s="235">
        <f t="shared" si="106"/>
        <v>0</v>
      </c>
      <c r="GY50" s="235">
        <f t="shared" si="106"/>
        <v>0</v>
      </c>
      <c r="GZ50" s="235">
        <f t="shared" si="106"/>
        <v>0</v>
      </c>
      <c r="HA50" s="235">
        <f t="shared" si="106"/>
        <v>0</v>
      </c>
      <c r="HB50" s="235">
        <f t="shared" si="106"/>
        <v>0</v>
      </c>
      <c r="HC50" s="235">
        <f t="shared" si="106"/>
        <v>0</v>
      </c>
      <c r="HD50" s="235">
        <f t="shared" si="106"/>
        <v>0</v>
      </c>
      <c r="HE50" s="235">
        <f t="shared" si="106"/>
        <v>0</v>
      </c>
      <c r="HF50" s="235">
        <f>SUM(HF51:HF54)</f>
        <v>0</v>
      </c>
      <c r="HG50" s="235">
        <f t="shared" si="106"/>
        <v>0</v>
      </c>
      <c r="HH50" s="235">
        <f t="shared" si="106"/>
        <v>0</v>
      </c>
      <c r="HI50" s="235">
        <f t="shared" ref="HI50:HJ50" si="107">SUM(HI51:HI54)</f>
        <v>0</v>
      </c>
      <c r="HJ50" s="235">
        <f t="shared" si="107"/>
        <v>0</v>
      </c>
      <c r="HK50" s="235">
        <f t="shared" ref="HK50:HU50" si="108">SUM(HK51:HK54)</f>
        <v>0</v>
      </c>
      <c r="HL50" s="235">
        <f t="shared" si="108"/>
        <v>0</v>
      </c>
      <c r="HM50" s="235">
        <f t="shared" si="108"/>
        <v>0</v>
      </c>
      <c r="HN50" s="235">
        <f t="shared" si="108"/>
        <v>0</v>
      </c>
      <c r="HO50" s="235">
        <f t="shared" si="108"/>
        <v>0</v>
      </c>
      <c r="HP50" s="235">
        <f t="shared" si="108"/>
        <v>0</v>
      </c>
      <c r="HQ50" s="235">
        <f t="shared" si="108"/>
        <v>0</v>
      </c>
      <c r="HR50" s="235">
        <f t="shared" si="108"/>
        <v>0</v>
      </c>
      <c r="HS50" s="235">
        <f t="shared" si="108"/>
        <v>0</v>
      </c>
      <c r="HT50" s="235">
        <f t="shared" si="108"/>
        <v>0</v>
      </c>
      <c r="HU50" s="235">
        <f t="shared" si="108"/>
        <v>0</v>
      </c>
      <c r="HV50" s="235">
        <f t="shared" ref="HV50:IG50" si="109">SUM(HV51:HV54)</f>
        <v>0</v>
      </c>
      <c r="HW50" s="235">
        <f t="shared" si="109"/>
        <v>0</v>
      </c>
      <c r="HX50" s="235">
        <f t="shared" si="109"/>
        <v>0</v>
      </c>
      <c r="HY50" s="235">
        <f t="shared" si="109"/>
        <v>0</v>
      </c>
      <c r="HZ50" s="235">
        <f t="shared" si="109"/>
        <v>0</v>
      </c>
      <c r="IA50" s="235">
        <f t="shared" si="109"/>
        <v>0</v>
      </c>
      <c r="IB50" s="235">
        <f t="shared" si="109"/>
        <v>0</v>
      </c>
      <c r="IC50" s="235">
        <f t="shared" si="109"/>
        <v>0</v>
      </c>
      <c r="ID50" s="235">
        <f t="shared" si="109"/>
        <v>0</v>
      </c>
      <c r="IE50" s="235">
        <f t="shared" si="109"/>
        <v>0</v>
      </c>
      <c r="IF50" s="235">
        <f t="shared" si="109"/>
        <v>0</v>
      </c>
      <c r="IG50" s="235">
        <f t="shared" si="109"/>
        <v>0</v>
      </c>
    </row>
    <row r="51" spans="1:241" s="379" customFormat="1" hidden="1" x14ac:dyDescent="0.3">
      <c r="A51" s="377" t="s">
        <v>109</v>
      </c>
      <c r="B51" s="378"/>
      <c r="C51" s="378"/>
      <c r="D51" s="378">
        <f>SUM(DG51:FF51)</f>
        <v>669.5</v>
      </c>
      <c r="E51" s="378"/>
      <c r="F51" s="378"/>
      <c r="G51" s="378">
        <v>34</v>
      </c>
      <c r="H51" s="378">
        <v>40</v>
      </c>
      <c r="I51" s="378">
        <v>40</v>
      </c>
      <c r="J51" s="378">
        <v>40</v>
      </c>
      <c r="K51" s="378">
        <v>41</v>
      </c>
      <c r="L51" s="378">
        <v>40</v>
      </c>
      <c r="M51" s="378">
        <v>32</v>
      </c>
      <c r="N51" s="378">
        <v>40</v>
      </c>
      <c r="O51" s="378">
        <v>40</v>
      </c>
      <c r="P51" s="378">
        <v>40.5</v>
      </c>
      <c r="Q51" s="378">
        <v>40</v>
      </c>
      <c r="R51" s="378">
        <v>40</v>
      </c>
      <c r="S51" s="378">
        <v>41</v>
      </c>
      <c r="T51" s="378">
        <v>40</v>
      </c>
      <c r="U51" s="378">
        <v>40</v>
      </c>
      <c r="V51" s="378">
        <v>40</v>
      </c>
      <c r="W51" s="378">
        <v>40</v>
      </c>
      <c r="X51" s="378">
        <v>40</v>
      </c>
      <c r="Y51" s="378">
        <v>40</v>
      </c>
      <c r="Z51" s="378">
        <v>40</v>
      </c>
      <c r="AA51" s="378">
        <v>40</v>
      </c>
      <c r="AB51" s="378">
        <v>0</v>
      </c>
      <c r="AC51" s="378">
        <v>34</v>
      </c>
      <c r="AD51" s="378">
        <v>33.5</v>
      </c>
      <c r="AE51" s="378">
        <v>40</v>
      </c>
      <c r="AF51" s="378">
        <v>40</v>
      </c>
      <c r="AG51" s="378">
        <v>33</v>
      </c>
      <c r="AH51" s="378">
        <v>40</v>
      </c>
      <c r="AI51" s="378">
        <v>40</v>
      </c>
      <c r="AJ51" s="378">
        <v>41.5</v>
      </c>
      <c r="AK51" s="378">
        <v>40</v>
      </c>
      <c r="AL51" s="378">
        <v>40</v>
      </c>
      <c r="AM51" s="378">
        <v>32</v>
      </c>
      <c r="AN51" s="378">
        <v>40</v>
      </c>
      <c r="AO51" s="378">
        <v>40</v>
      </c>
      <c r="AP51" s="378">
        <v>32</v>
      </c>
      <c r="AQ51" s="378">
        <v>40</v>
      </c>
      <c r="AR51" s="378">
        <v>40</v>
      </c>
      <c r="AS51" s="378">
        <v>40</v>
      </c>
      <c r="AT51" s="378">
        <v>37</v>
      </c>
      <c r="AU51" s="378">
        <v>32</v>
      </c>
      <c r="AV51" s="378">
        <v>40</v>
      </c>
      <c r="AW51" s="378">
        <v>47</v>
      </c>
      <c r="AX51" s="378">
        <v>41</v>
      </c>
      <c r="AY51" s="378">
        <v>44</v>
      </c>
      <c r="AZ51" s="378">
        <v>45</v>
      </c>
      <c r="BA51" s="378">
        <v>40.5</v>
      </c>
      <c r="BB51" s="378">
        <v>32</v>
      </c>
      <c r="BC51" s="378">
        <v>40</v>
      </c>
      <c r="BD51" s="381">
        <v>40</v>
      </c>
      <c r="BE51" s="378">
        <v>40</v>
      </c>
      <c r="BF51" s="378">
        <v>8</v>
      </c>
      <c r="BG51" s="378">
        <v>32</v>
      </c>
      <c r="BH51" s="378"/>
      <c r="BI51" s="378"/>
      <c r="BJ51" s="378"/>
      <c r="BK51" s="378"/>
      <c r="BL51" s="378"/>
      <c r="BM51" s="378"/>
      <c r="BN51" s="378"/>
      <c r="BO51" s="378"/>
      <c r="BP51" s="378">
        <v>36</v>
      </c>
      <c r="BQ51" s="378">
        <v>40</v>
      </c>
      <c r="BR51" s="378">
        <v>50.5</v>
      </c>
      <c r="BS51" s="378">
        <v>40</v>
      </c>
      <c r="BT51" s="378"/>
      <c r="BU51" s="378">
        <v>40</v>
      </c>
      <c r="BV51" s="378"/>
      <c r="BW51" s="378"/>
      <c r="BX51" s="378"/>
      <c r="BY51" s="378"/>
      <c r="BZ51" s="378"/>
      <c r="CA51" s="378"/>
      <c r="CB51" s="378"/>
      <c r="CC51" s="378"/>
      <c r="CD51" s="378"/>
      <c r="CE51" s="378"/>
      <c r="CF51" s="378"/>
      <c r="CG51" s="378"/>
      <c r="CH51" s="378"/>
      <c r="CI51" s="378"/>
      <c r="CJ51" s="378"/>
      <c r="CK51" s="378"/>
      <c r="CL51" s="378"/>
      <c r="CM51" s="378"/>
      <c r="CN51" s="378"/>
      <c r="CO51" s="378"/>
      <c r="CP51" s="378"/>
      <c r="CQ51" s="378"/>
      <c r="CR51" s="378"/>
      <c r="CS51" s="378"/>
      <c r="CT51" s="378">
        <v>40</v>
      </c>
      <c r="CU51" s="378"/>
      <c r="CV51" s="378"/>
      <c r="CW51" s="378"/>
      <c r="CX51" s="378">
        <v>40</v>
      </c>
      <c r="CY51" s="378">
        <v>40</v>
      </c>
      <c r="CZ51" s="378">
        <v>40</v>
      </c>
      <c r="DA51" s="378">
        <v>40</v>
      </c>
      <c r="DB51" s="378">
        <v>33</v>
      </c>
      <c r="DC51" s="378">
        <v>40</v>
      </c>
      <c r="DD51" s="378">
        <v>40</v>
      </c>
      <c r="DE51" s="378">
        <v>41</v>
      </c>
      <c r="DF51" s="378">
        <v>24</v>
      </c>
      <c r="DG51" s="378">
        <v>32</v>
      </c>
      <c r="DH51" s="378">
        <v>40</v>
      </c>
      <c r="DI51" s="378">
        <v>40</v>
      </c>
      <c r="DJ51" s="378">
        <v>40</v>
      </c>
      <c r="DK51" s="378">
        <v>41</v>
      </c>
      <c r="DL51" s="378">
        <v>40</v>
      </c>
      <c r="DM51" s="378">
        <v>33</v>
      </c>
      <c r="DN51" s="378">
        <v>40</v>
      </c>
      <c r="DO51" s="378">
        <v>40</v>
      </c>
      <c r="DP51" s="378">
        <v>40</v>
      </c>
      <c r="DQ51" s="378">
        <v>40</v>
      </c>
      <c r="DR51" s="378">
        <v>41</v>
      </c>
      <c r="DS51" s="378">
        <v>40</v>
      </c>
      <c r="DT51" s="378">
        <v>40.5</v>
      </c>
      <c r="DU51" s="378">
        <v>41</v>
      </c>
      <c r="DV51" s="378">
        <v>41</v>
      </c>
      <c r="DW51" s="630"/>
      <c r="DX51" s="630"/>
      <c r="DY51" s="630"/>
      <c r="DZ51" s="630">
        <v>40</v>
      </c>
      <c r="EA51" s="630"/>
      <c r="EB51" s="630"/>
      <c r="EC51" s="630"/>
      <c r="ED51" s="630"/>
      <c r="EE51" s="630"/>
      <c r="EF51" s="630"/>
      <c r="EG51" s="630"/>
      <c r="EH51" s="630"/>
      <c r="EI51" s="630"/>
      <c r="EJ51" s="630"/>
      <c r="EK51" s="630"/>
      <c r="EL51" s="630"/>
      <c r="EM51" s="630"/>
      <c r="EN51" s="630"/>
      <c r="EO51" s="630"/>
      <c r="EP51" s="630"/>
      <c r="EQ51" s="630"/>
      <c r="ER51" s="630"/>
      <c r="ES51" s="630"/>
      <c r="ET51" s="630"/>
      <c r="EU51" s="630"/>
      <c r="EV51" s="630"/>
      <c r="EW51" s="630"/>
      <c r="EX51" s="630"/>
      <c r="EY51" s="630"/>
      <c r="EZ51" s="630"/>
      <c r="FA51" s="630"/>
      <c r="FB51" s="630"/>
      <c r="FC51" s="630"/>
      <c r="FD51" s="630"/>
      <c r="FE51" s="630"/>
      <c r="FF51" s="630"/>
      <c r="FG51" s="630"/>
      <c r="FH51" s="630"/>
      <c r="FI51" s="630"/>
      <c r="FJ51" s="630"/>
      <c r="FK51" s="630"/>
      <c r="FL51" s="630"/>
      <c r="FM51" s="630"/>
      <c r="FN51" s="630"/>
      <c r="FO51" s="630"/>
      <c r="FP51" s="630"/>
      <c r="FQ51" s="630"/>
      <c r="FR51" s="630"/>
      <c r="FS51" s="630"/>
      <c r="FT51" s="630"/>
      <c r="FU51" s="630"/>
      <c r="FV51" s="630"/>
      <c r="FW51" s="630"/>
      <c r="FX51" s="630"/>
      <c r="FY51" s="630"/>
      <c r="FZ51" s="630"/>
      <c r="GA51" s="630"/>
      <c r="GB51" s="630"/>
      <c r="GC51" s="630"/>
      <c r="GD51" s="630"/>
      <c r="GE51" s="630"/>
      <c r="GF51" s="630"/>
      <c r="GG51" s="630"/>
      <c r="GH51" s="630"/>
      <c r="GI51" s="630"/>
      <c r="GJ51" s="630"/>
      <c r="GK51" s="630"/>
      <c r="GL51" s="630"/>
      <c r="GM51" s="630"/>
      <c r="GN51" s="630"/>
      <c r="GO51" s="630"/>
      <c r="GP51" s="630"/>
      <c r="GQ51" s="630"/>
      <c r="GR51" s="630"/>
      <c r="GS51" s="630"/>
      <c r="GT51" s="630"/>
      <c r="GU51" s="630"/>
      <c r="GV51" s="630"/>
      <c r="GW51" s="630"/>
      <c r="GX51" s="630"/>
      <c r="GY51" s="630"/>
      <c r="GZ51" s="630"/>
      <c r="HA51" s="630"/>
      <c r="HB51" s="630"/>
      <c r="HC51" s="630"/>
      <c r="HD51" s="630"/>
      <c r="HE51" s="630"/>
      <c r="HF51" s="630"/>
      <c r="HG51" s="630"/>
      <c r="HH51" s="630"/>
      <c r="HI51" s="630"/>
      <c r="HJ51" s="630"/>
      <c r="HK51" s="630"/>
      <c r="HL51" s="630"/>
      <c r="HM51" s="630"/>
      <c r="HN51" s="630"/>
      <c r="HO51" s="630"/>
      <c r="HP51" s="630"/>
      <c r="HQ51" s="630"/>
      <c r="HR51" s="630"/>
      <c r="HS51" s="630"/>
      <c r="HT51" s="630"/>
      <c r="HU51" s="630"/>
      <c r="HV51" s="630"/>
      <c r="HW51" s="630"/>
      <c r="HX51" s="630"/>
      <c r="HY51" s="630"/>
      <c r="HZ51" s="630"/>
      <c r="IA51" s="630"/>
      <c r="IB51" s="630"/>
      <c r="IC51" s="630"/>
      <c r="ID51" s="630"/>
      <c r="IE51" s="630"/>
      <c r="IF51" s="630"/>
      <c r="IG51" s="630"/>
    </row>
    <row r="52" spans="1:241" s="379" customFormat="1" hidden="1" x14ac:dyDescent="0.3">
      <c r="A52" s="377" t="s">
        <v>110</v>
      </c>
      <c r="B52" s="378"/>
      <c r="C52" s="378"/>
      <c r="D52" s="378">
        <f>SUM(DG52:FF52)</f>
        <v>8</v>
      </c>
      <c r="E52" s="378"/>
      <c r="F52" s="378"/>
      <c r="G52" s="378">
        <v>12</v>
      </c>
      <c r="H52" s="378">
        <v>0</v>
      </c>
      <c r="I52" s="378">
        <v>0</v>
      </c>
      <c r="J52" s="378">
        <v>0</v>
      </c>
      <c r="K52" s="378">
        <v>0</v>
      </c>
      <c r="L52" s="378">
        <v>0</v>
      </c>
      <c r="M52" s="378">
        <v>0</v>
      </c>
      <c r="N52" s="378">
        <v>0</v>
      </c>
      <c r="O52" s="378">
        <v>0</v>
      </c>
      <c r="P52" s="378">
        <v>0</v>
      </c>
      <c r="Q52" s="378">
        <v>0</v>
      </c>
      <c r="R52" s="378">
        <v>0</v>
      </c>
      <c r="S52" s="378">
        <v>0</v>
      </c>
      <c r="T52" s="378">
        <v>0</v>
      </c>
      <c r="U52" s="378">
        <v>0</v>
      </c>
      <c r="V52" s="378">
        <v>0</v>
      </c>
      <c r="W52" s="378">
        <v>0</v>
      </c>
      <c r="X52" s="378">
        <v>0</v>
      </c>
      <c r="Y52" s="378">
        <v>0</v>
      </c>
      <c r="Z52" s="378">
        <v>0</v>
      </c>
      <c r="AA52" s="378">
        <v>0</v>
      </c>
      <c r="AB52" s="378">
        <v>8</v>
      </c>
      <c r="AC52" s="378">
        <v>0</v>
      </c>
      <c r="AD52" s="378">
        <v>0</v>
      </c>
      <c r="AE52" s="378">
        <v>0</v>
      </c>
      <c r="AF52" s="378">
        <v>0</v>
      </c>
      <c r="AG52" s="378">
        <v>8</v>
      </c>
      <c r="AH52" s="378">
        <v>0</v>
      </c>
      <c r="AI52" s="378">
        <v>0</v>
      </c>
      <c r="AJ52" s="378">
        <v>0</v>
      </c>
      <c r="AK52" s="378">
        <v>0</v>
      </c>
      <c r="AL52" s="378">
        <v>0</v>
      </c>
      <c r="AM52" s="378">
        <v>0</v>
      </c>
      <c r="AN52" s="378">
        <v>0</v>
      </c>
      <c r="AO52" s="378">
        <v>0</v>
      </c>
      <c r="AP52" s="378">
        <v>8</v>
      </c>
      <c r="AQ52" s="378">
        <v>0</v>
      </c>
      <c r="AR52" s="378">
        <v>0</v>
      </c>
      <c r="AS52" s="378">
        <v>0</v>
      </c>
      <c r="AT52" s="378">
        <v>0</v>
      </c>
      <c r="AU52" s="378">
        <v>0</v>
      </c>
      <c r="AV52" s="378">
        <v>0</v>
      </c>
      <c r="AW52" s="378">
        <v>0</v>
      </c>
      <c r="AX52" s="378">
        <v>0</v>
      </c>
      <c r="AY52" s="378">
        <v>0</v>
      </c>
      <c r="AZ52" s="378">
        <v>0</v>
      </c>
      <c r="BA52" s="378">
        <v>0</v>
      </c>
      <c r="BB52" s="378">
        <v>8</v>
      </c>
      <c r="BC52" s="378">
        <v>0</v>
      </c>
      <c r="BD52" s="381">
        <v>0</v>
      </c>
      <c r="BE52" s="378">
        <v>0</v>
      </c>
      <c r="BF52" s="378">
        <v>16</v>
      </c>
      <c r="BG52" s="378">
        <v>8</v>
      </c>
      <c r="BH52" s="378"/>
      <c r="BI52" s="378"/>
      <c r="BJ52" s="378"/>
      <c r="BK52" s="378"/>
      <c r="BL52" s="378"/>
      <c r="BM52" s="378"/>
      <c r="BN52" s="378"/>
      <c r="BO52" s="378"/>
      <c r="BP52" s="378">
        <v>0</v>
      </c>
      <c r="BQ52" s="378">
        <v>0</v>
      </c>
      <c r="BR52" s="378">
        <v>0</v>
      </c>
      <c r="BS52" s="378">
        <v>0</v>
      </c>
      <c r="BT52" s="378"/>
      <c r="BU52" s="378">
        <v>0</v>
      </c>
      <c r="BV52" s="378"/>
      <c r="BW52" s="378"/>
      <c r="BX52" s="378"/>
      <c r="BY52" s="378"/>
      <c r="BZ52" s="378"/>
      <c r="CA52" s="378"/>
      <c r="CB52" s="378"/>
      <c r="CC52" s="378"/>
      <c r="CD52" s="378"/>
      <c r="CE52" s="378"/>
      <c r="CF52" s="378"/>
      <c r="CG52" s="378"/>
      <c r="CH52" s="378"/>
      <c r="CI52" s="378"/>
      <c r="CJ52" s="378"/>
      <c r="CK52" s="378"/>
      <c r="CL52" s="378"/>
      <c r="CM52" s="378"/>
      <c r="CN52" s="378"/>
      <c r="CO52" s="378"/>
      <c r="CP52" s="378"/>
      <c r="CQ52" s="378"/>
      <c r="CR52" s="378"/>
      <c r="CS52" s="378"/>
      <c r="CT52" s="378">
        <v>0</v>
      </c>
      <c r="CU52" s="378"/>
      <c r="CV52" s="378"/>
      <c r="CW52" s="378"/>
      <c r="CX52" s="378">
        <v>0</v>
      </c>
      <c r="CY52" s="378">
        <v>0</v>
      </c>
      <c r="CZ52" s="378">
        <v>0</v>
      </c>
      <c r="DA52" s="378">
        <v>0</v>
      </c>
      <c r="DB52" s="378">
        <v>8</v>
      </c>
      <c r="DC52" s="378">
        <v>0</v>
      </c>
      <c r="DD52" s="378">
        <v>0</v>
      </c>
      <c r="DE52" s="378">
        <v>0</v>
      </c>
      <c r="DF52" s="378">
        <v>16</v>
      </c>
      <c r="DG52" s="378">
        <v>8</v>
      </c>
      <c r="DH52" s="378">
        <v>0</v>
      </c>
      <c r="DI52" s="378">
        <v>0</v>
      </c>
      <c r="DJ52" s="378">
        <v>0</v>
      </c>
      <c r="DK52" s="378">
        <v>0</v>
      </c>
      <c r="DL52" s="378">
        <v>0</v>
      </c>
      <c r="DM52" s="378">
        <v>0</v>
      </c>
      <c r="DN52" s="378">
        <v>0</v>
      </c>
      <c r="DO52" s="378">
        <v>0</v>
      </c>
      <c r="DP52" s="378">
        <v>0</v>
      </c>
      <c r="DQ52" s="378">
        <v>0</v>
      </c>
      <c r="DR52" s="378">
        <v>0</v>
      </c>
      <c r="DS52" s="378">
        <v>0</v>
      </c>
      <c r="DT52" s="378">
        <v>0</v>
      </c>
      <c r="DU52" s="378">
        <v>0</v>
      </c>
      <c r="DV52" s="378">
        <v>0</v>
      </c>
      <c r="DW52" s="630"/>
      <c r="DX52" s="630"/>
      <c r="DY52" s="630"/>
      <c r="DZ52" s="630">
        <v>0</v>
      </c>
      <c r="EA52" s="630"/>
      <c r="EB52" s="630"/>
      <c r="EC52" s="630"/>
      <c r="ED52" s="630"/>
      <c r="EE52" s="630"/>
      <c r="EF52" s="630"/>
      <c r="EG52" s="630"/>
      <c r="EH52" s="630"/>
      <c r="EI52" s="630"/>
      <c r="EJ52" s="630"/>
      <c r="EK52" s="630"/>
      <c r="EL52" s="630"/>
      <c r="EM52" s="630"/>
      <c r="EN52" s="630"/>
      <c r="EO52" s="630"/>
      <c r="EP52" s="630"/>
      <c r="EQ52" s="630"/>
      <c r="ER52" s="630"/>
      <c r="ES52" s="630"/>
      <c r="ET52" s="630"/>
      <c r="EU52" s="630"/>
      <c r="EV52" s="630"/>
      <c r="EW52" s="630"/>
      <c r="EX52" s="630"/>
      <c r="EY52" s="630"/>
      <c r="EZ52" s="630"/>
      <c r="FA52" s="630"/>
      <c r="FB52" s="630"/>
      <c r="FC52" s="630"/>
      <c r="FD52" s="630"/>
      <c r="FE52" s="630"/>
      <c r="FF52" s="630"/>
      <c r="FG52" s="630"/>
      <c r="FH52" s="630"/>
      <c r="FI52" s="630"/>
      <c r="FJ52" s="630"/>
      <c r="FK52" s="630"/>
      <c r="FL52" s="630"/>
      <c r="FM52" s="630"/>
      <c r="FN52" s="630"/>
      <c r="FO52" s="630"/>
      <c r="FP52" s="630"/>
      <c r="FQ52" s="630"/>
      <c r="FR52" s="630"/>
      <c r="FS52" s="630"/>
      <c r="FT52" s="630"/>
      <c r="FU52" s="630"/>
      <c r="FV52" s="630"/>
      <c r="FW52" s="630"/>
      <c r="FX52" s="630"/>
      <c r="FY52" s="630"/>
      <c r="FZ52" s="630"/>
      <c r="GA52" s="630"/>
      <c r="GB52" s="630"/>
      <c r="GC52" s="630"/>
      <c r="GD52" s="630"/>
      <c r="GE52" s="630"/>
      <c r="GF52" s="630"/>
      <c r="GG52" s="630"/>
      <c r="GH52" s="630"/>
      <c r="GI52" s="630"/>
      <c r="GJ52" s="630"/>
      <c r="GK52" s="630"/>
      <c r="GL52" s="630"/>
      <c r="GM52" s="630"/>
      <c r="GN52" s="630"/>
      <c r="GO52" s="630"/>
      <c r="GP52" s="630"/>
      <c r="GQ52" s="630"/>
      <c r="GR52" s="630"/>
      <c r="GS52" s="630"/>
      <c r="GT52" s="630"/>
      <c r="GU52" s="630"/>
      <c r="GV52" s="630"/>
      <c r="GW52" s="630"/>
      <c r="GX52" s="630"/>
      <c r="GY52" s="630"/>
      <c r="GZ52" s="630"/>
      <c r="HA52" s="630"/>
      <c r="HB52" s="630"/>
      <c r="HC52" s="630"/>
      <c r="HD52" s="630"/>
      <c r="HE52" s="630"/>
      <c r="HF52" s="630"/>
      <c r="HG52" s="630"/>
      <c r="HH52" s="630"/>
      <c r="HI52" s="630"/>
      <c r="HJ52" s="630"/>
      <c r="HK52" s="630"/>
      <c r="HL52" s="630"/>
      <c r="HM52" s="630"/>
      <c r="HN52" s="630"/>
      <c r="HO52" s="630"/>
      <c r="HP52" s="630"/>
      <c r="HQ52" s="630"/>
      <c r="HR52" s="630"/>
      <c r="HS52" s="630"/>
      <c r="HT52" s="630"/>
      <c r="HU52" s="630"/>
      <c r="HV52" s="630"/>
      <c r="HW52" s="630"/>
      <c r="HX52" s="630"/>
      <c r="HY52" s="630"/>
      <c r="HZ52" s="630"/>
      <c r="IA52" s="630"/>
      <c r="IB52" s="630"/>
      <c r="IC52" s="630"/>
      <c r="ID52" s="630"/>
      <c r="IE52" s="630"/>
      <c r="IF52" s="630"/>
      <c r="IG52" s="630"/>
    </row>
    <row r="53" spans="1:241" s="379" customFormat="1" hidden="1" x14ac:dyDescent="0.3">
      <c r="A53" s="377" t="s">
        <v>111</v>
      </c>
      <c r="B53" s="378"/>
      <c r="C53" s="378"/>
      <c r="D53" s="378">
        <f>SUM(DG53:FF53)</f>
        <v>0</v>
      </c>
      <c r="E53" s="378"/>
      <c r="F53" s="378"/>
      <c r="G53" s="378">
        <v>0</v>
      </c>
      <c r="H53" s="378">
        <v>0</v>
      </c>
      <c r="I53" s="378">
        <v>0</v>
      </c>
      <c r="J53" s="378">
        <v>0</v>
      </c>
      <c r="K53" s="378">
        <v>0</v>
      </c>
      <c r="L53" s="378">
        <v>0</v>
      </c>
      <c r="M53" s="378">
        <v>8</v>
      </c>
      <c r="N53" s="378">
        <v>0</v>
      </c>
      <c r="O53" s="378">
        <v>0</v>
      </c>
      <c r="P53" s="378">
        <v>0</v>
      </c>
      <c r="Q53" s="378">
        <v>0</v>
      </c>
      <c r="R53" s="378">
        <v>0</v>
      </c>
      <c r="S53" s="378">
        <v>0</v>
      </c>
      <c r="T53" s="378">
        <v>0</v>
      </c>
      <c r="U53" s="378">
        <v>0</v>
      </c>
      <c r="V53" s="378">
        <v>0</v>
      </c>
      <c r="W53" s="378">
        <v>0</v>
      </c>
      <c r="X53" s="378">
        <v>0</v>
      </c>
      <c r="Y53" s="378">
        <v>0</v>
      </c>
      <c r="Z53" s="378">
        <v>0</v>
      </c>
      <c r="AA53" s="378">
        <v>0</v>
      </c>
      <c r="AB53" s="378">
        <v>32</v>
      </c>
      <c r="AC53" s="378">
        <v>6</v>
      </c>
      <c r="AD53" s="378">
        <v>6.5</v>
      </c>
      <c r="AE53" s="378">
        <v>0</v>
      </c>
      <c r="AF53" s="378">
        <v>0</v>
      </c>
      <c r="AG53" s="378">
        <v>0</v>
      </c>
      <c r="AH53" s="378">
        <v>0</v>
      </c>
      <c r="AI53" s="378">
        <v>0</v>
      </c>
      <c r="AJ53" s="378">
        <v>0</v>
      </c>
      <c r="AK53" s="378">
        <v>0</v>
      </c>
      <c r="AL53" s="378">
        <v>0</v>
      </c>
      <c r="AM53" s="378">
        <v>0</v>
      </c>
      <c r="AN53" s="378">
        <v>0</v>
      </c>
      <c r="AO53" s="378">
        <v>0</v>
      </c>
      <c r="AP53" s="378">
        <v>0</v>
      </c>
      <c r="AQ53" s="378">
        <v>0</v>
      </c>
      <c r="AR53" s="378">
        <v>0</v>
      </c>
      <c r="AS53" s="378">
        <v>0</v>
      </c>
      <c r="AT53" s="378">
        <v>3</v>
      </c>
      <c r="AU53" s="378">
        <v>8</v>
      </c>
      <c r="AV53" s="378">
        <v>0</v>
      </c>
      <c r="AW53" s="378">
        <v>0</v>
      </c>
      <c r="AX53" s="378">
        <v>0</v>
      </c>
      <c r="AY53" s="378">
        <v>0</v>
      </c>
      <c r="AZ53" s="378">
        <v>0</v>
      </c>
      <c r="BA53" s="378">
        <v>0</v>
      </c>
      <c r="BB53" s="378">
        <v>0</v>
      </c>
      <c r="BC53" s="378">
        <v>0</v>
      </c>
      <c r="BD53" s="381">
        <v>0</v>
      </c>
      <c r="BE53" s="378">
        <v>0</v>
      </c>
      <c r="BF53" s="378">
        <v>16</v>
      </c>
      <c r="BG53" s="378">
        <v>0</v>
      </c>
      <c r="BH53" s="378"/>
      <c r="BI53" s="378"/>
      <c r="BJ53" s="378"/>
      <c r="BK53" s="378"/>
      <c r="BL53" s="378"/>
      <c r="BM53" s="378"/>
      <c r="BN53" s="378"/>
      <c r="BO53" s="378"/>
      <c r="BP53" s="378">
        <v>0</v>
      </c>
      <c r="BQ53" s="378">
        <v>0</v>
      </c>
      <c r="BR53" s="378">
        <v>0</v>
      </c>
      <c r="BS53" s="378">
        <v>0</v>
      </c>
      <c r="BT53" s="378"/>
      <c r="BU53" s="378">
        <v>0</v>
      </c>
      <c r="BV53" s="378"/>
      <c r="BW53" s="378"/>
      <c r="BX53" s="378"/>
      <c r="BY53" s="378"/>
      <c r="BZ53" s="378"/>
      <c r="CA53" s="378"/>
      <c r="CB53" s="378"/>
      <c r="CC53" s="378"/>
      <c r="CD53" s="378"/>
      <c r="CE53" s="378"/>
      <c r="CF53" s="378"/>
      <c r="CG53" s="378"/>
      <c r="CH53" s="378"/>
      <c r="CI53" s="378"/>
      <c r="CJ53" s="378"/>
      <c r="CK53" s="378"/>
      <c r="CL53" s="378"/>
      <c r="CM53" s="378"/>
      <c r="CN53" s="378"/>
      <c r="CO53" s="378"/>
      <c r="CP53" s="378"/>
      <c r="CQ53" s="378"/>
      <c r="CR53" s="378"/>
      <c r="CS53" s="378"/>
      <c r="CT53" s="378">
        <v>0</v>
      </c>
      <c r="CU53" s="378"/>
      <c r="CV53" s="378"/>
      <c r="CW53" s="378"/>
      <c r="CX53" s="378">
        <v>0</v>
      </c>
      <c r="CY53" s="378">
        <v>0</v>
      </c>
      <c r="CZ53" s="378">
        <v>0</v>
      </c>
      <c r="DA53" s="378">
        <v>0</v>
      </c>
      <c r="DB53" s="378">
        <v>0</v>
      </c>
      <c r="DC53" s="378">
        <v>0</v>
      </c>
      <c r="DD53" s="378">
        <v>0</v>
      </c>
      <c r="DE53" s="378">
        <v>0</v>
      </c>
      <c r="DF53" s="378">
        <v>0</v>
      </c>
      <c r="DG53" s="378">
        <v>0</v>
      </c>
      <c r="DH53" s="378">
        <v>0</v>
      </c>
      <c r="DI53" s="378">
        <v>0</v>
      </c>
      <c r="DJ53" s="378">
        <v>0</v>
      </c>
      <c r="DK53" s="378">
        <v>0</v>
      </c>
      <c r="DL53" s="378">
        <v>0</v>
      </c>
      <c r="DM53" s="378">
        <v>0</v>
      </c>
      <c r="DN53" s="378">
        <v>0</v>
      </c>
      <c r="DO53" s="378">
        <v>0</v>
      </c>
      <c r="DP53" s="378">
        <v>0</v>
      </c>
      <c r="DQ53" s="378">
        <v>0</v>
      </c>
      <c r="DR53" s="378">
        <v>0</v>
      </c>
      <c r="DS53" s="378">
        <v>0</v>
      </c>
      <c r="DT53" s="378">
        <v>0</v>
      </c>
      <c r="DU53" s="378">
        <v>0</v>
      </c>
      <c r="DV53" s="378">
        <v>0</v>
      </c>
      <c r="DW53" s="630"/>
      <c r="DX53" s="630"/>
      <c r="DY53" s="630"/>
      <c r="DZ53" s="630">
        <v>0</v>
      </c>
      <c r="EA53" s="630"/>
      <c r="EB53" s="630"/>
      <c r="EC53" s="630"/>
      <c r="ED53" s="630"/>
      <c r="EE53" s="630"/>
      <c r="EF53" s="630"/>
      <c r="EG53" s="630"/>
      <c r="EH53" s="630"/>
      <c r="EI53" s="630"/>
      <c r="EJ53" s="630"/>
      <c r="EK53" s="630"/>
      <c r="EL53" s="630"/>
      <c r="EM53" s="630"/>
      <c r="EN53" s="630"/>
      <c r="EO53" s="630"/>
      <c r="EP53" s="630"/>
      <c r="EQ53" s="630"/>
      <c r="ER53" s="630"/>
      <c r="ES53" s="630"/>
      <c r="ET53" s="630"/>
      <c r="EU53" s="630"/>
      <c r="EV53" s="630"/>
      <c r="EW53" s="630"/>
      <c r="EX53" s="630"/>
      <c r="EY53" s="630"/>
      <c r="EZ53" s="630"/>
      <c r="FA53" s="630"/>
      <c r="FB53" s="630"/>
      <c r="FC53" s="630"/>
      <c r="FD53" s="630"/>
      <c r="FE53" s="630"/>
      <c r="FF53" s="630"/>
      <c r="FG53" s="630"/>
      <c r="FH53" s="630"/>
      <c r="FI53" s="630"/>
      <c r="FJ53" s="630"/>
      <c r="FK53" s="630"/>
      <c r="FL53" s="630"/>
      <c r="FM53" s="630"/>
      <c r="FN53" s="630"/>
      <c r="FO53" s="630"/>
      <c r="FP53" s="630"/>
      <c r="FQ53" s="630"/>
      <c r="FR53" s="630"/>
      <c r="FS53" s="630"/>
      <c r="FT53" s="630"/>
      <c r="FU53" s="630"/>
      <c r="FV53" s="630"/>
      <c r="FW53" s="630"/>
      <c r="FX53" s="630"/>
      <c r="FY53" s="630"/>
      <c r="FZ53" s="630"/>
      <c r="GA53" s="630"/>
      <c r="GB53" s="630"/>
      <c r="GC53" s="630"/>
      <c r="GD53" s="630"/>
      <c r="GE53" s="630"/>
      <c r="GF53" s="630"/>
      <c r="GG53" s="630"/>
      <c r="GH53" s="630"/>
      <c r="GI53" s="630"/>
      <c r="GJ53" s="630"/>
      <c r="GK53" s="630"/>
      <c r="GL53" s="630"/>
      <c r="GM53" s="630"/>
      <c r="GN53" s="630"/>
      <c r="GO53" s="630"/>
      <c r="GP53" s="630"/>
      <c r="GQ53" s="630"/>
      <c r="GR53" s="630"/>
      <c r="GS53" s="630"/>
      <c r="GT53" s="630"/>
      <c r="GU53" s="630"/>
      <c r="GV53" s="630"/>
      <c r="GW53" s="630"/>
      <c r="GX53" s="630"/>
      <c r="GY53" s="630"/>
      <c r="GZ53" s="630"/>
      <c r="HA53" s="630"/>
      <c r="HB53" s="630"/>
      <c r="HC53" s="630"/>
      <c r="HD53" s="630"/>
      <c r="HE53" s="630"/>
      <c r="HF53" s="630"/>
      <c r="HG53" s="630"/>
      <c r="HH53" s="630"/>
      <c r="HI53" s="630"/>
      <c r="HJ53" s="630"/>
      <c r="HK53" s="630"/>
      <c r="HL53" s="630"/>
      <c r="HM53" s="630"/>
      <c r="HN53" s="630"/>
      <c r="HO53" s="630"/>
      <c r="HP53" s="630"/>
      <c r="HQ53" s="630"/>
      <c r="HR53" s="630"/>
      <c r="HS53" s="630"/>
      <c r="HT53" s="630"/>
      <c r="HU53" s="630"/>
      <c r="HV53" s="630"/>
      <c r="HW53" s="630"/>
      <c r="HX53" s="630"/>
      <c r="HY53" s="630"/>
      <c r="HZ53" s="630"/>
      <c r="IA53" s="630"/>
      <c r="IB53" s="630"/>
      <c r="IC53" s="630"/>
      <c r="ID53" s="630"/>
      <c r="IE53" s="630"/>
      <c r="IF53" s="630"/>
      <c r="IG53" s="630"/>
    </row>
    <row r="54" spans="1:241" s="379" customFormat="1" hidden="1" x14ac:dyDescent="0.3">
      <c r="A54" s="377" t="s">
        <v>112</v>
      </c>
      <c r="B54" s="378">
        <v>80</v>
      </c>
      <c r="C54" s="378"/>
      <c r="D54" s="378">
        <f>SUM(DG54:FF54)</f>
        <v>7</v>
      </c>
      <c r="E54" s="378"/>
      <c r="F54" s="378"/>
      <c r="G54" s="378">
        <v>0</v>
      </c>
      <c r="H54" s="378">
        <v>0</v>
      </c>
      <c r="I54" s="378">
        <v>0</v>
      </c>
      <c r="J54" s="378">
        <v>0</v>
      </c>
      <c r="K54" s="378">
        <v>0</v>
      </c>
      <c r="L54" s="378">
        <v>0</v>
      </c>
      <c r="M54" s="378">
        <v>0</v>
      </c>
      <c r="N54" s="378">
        <v>0</v>
      </c>
      <c r="O54" s="378">
        <v>0</v>
      </c>
      <c r="P54" s="378">
        <v>0</v>
      </c>
      <c r="Q54" s="378">
        <v>0</v>
      </c>
      <c r="R54" s="378">
        <v>0</v>
      </c>
      <c r="S54" s="378">
        <v>0</v>
      </c>
      <c r="T54" s="378">
        <v>0</v>
      </c>
      <c r="U54" s="378">
        <v>0</v>
      </c>
      <c r="V54" s="378">
        <v>0</v>
      </c>
      <c r="W54" s="378">
        <v>0</v>
      </c>
      <c r="X54" s="378">
        <v>0</v>
      </c>
      <c r="Y54" s="378">
        <v>0</v>
      </c>
      <c r="Z54" s="378">
        <v>0</v>
      </c>
      <c r="AA54" s="378">
        <v>0</v>
      </c>
      <c r="AB54" s="378">
        <v>0</v>
      </c>
      <c r="AC54" s="378">
        <v>0</v>
      </c>
      <c r="AD54" s="378">
        <v>0</v>
      </c>
      <c r="AE54" s="378">
        <v>0</v>
      </c>
      <c r="AF54" s="378">
        <v>0</v>
      </c>
      <c r="AG54" s="378">
        <v>0</v>
      </c>
      <c r="AH54" s="378">
        <v>0</v>
      </c>
      <c r="AI54" s="378">
        <v>0</v>
      </c>
      <c r="AJ54" s="378">
        <v>0</v>
      </c>
      <c r="AK54" s="378">
        <v>0</v>
      </c>
      <c r="AL54" s="378">
        <v>0</v>
      </c>
      <c r="AM54" s="378">
        <v>8</v>
      </c>
      <c r="AN54" s="378">
        <v>0</v>
      </c>
      <c r="AO54" s="378">
        <v>0</v>
      </c>
      <c r="AP54" s="378">
        <v>0</v>
      </c>
      <c r="AQ54" s="378">
        <v>0</v>
      </c>
      <c r="AR54" s="378">
        <v>0</v>
      </c>
      <c r="AS54" s="378">
        <v>0</v>
      </c>
      <c r="AT54" s="378">
        <v>0</v>
      </c>
      <c r="AU54" s="378">
        <v>0</v>
      </c>
      <c r="AV54" s="378">
        <v>0</v>
      </c>
      <c r="AW54" s="378">
        <v>0</v>
      </c>
      <c r="AX54" s="378">
        <v>0</v>
      </c>
      <c r="AY54" s="378">
        <v>0</v>
      </c>
      <c r="AZ54" s="378">
        <v>0</v>
      </c>
      <c r="BA54" s="378">
        <v>0</v>
      </c>
      <c r="BB54" s="378">
        <v>0</v>
      </c>
      <c r="BC54" s="378">
        <v>0</v>
      </c>
      <c r="BD54" s="381">
        <v>0</v>
      </c>
      <c r="BE54" s="378">
        <v>0</v>
      </c>
      <c r="BF54" s="378">
        <v>0</v>
      </c>
      <c r="BG54" s="378">
        <v>0</v>
      </c>
      <c r="BH54" s="378"/>
      <c r="BI54" s="378"/>
      <c r="BJ54" s="378"/>
      <c r="BK54" s="378"/>
      <c r="BL54" s="378"/>
      <c r="BM54" s="378"/>
      <c r="BN54" s="378"/>
      <c r="BO54" s="378"/>
      <c r="BP54" s="378">
        <v>0</v>
      </c>
      <c r="BQ54" s="378">
        <v>0</v>
      </c>
      <c r="BR54" s="378">
        <v>0</v>
      </c>
      <c r="BS54" s="378">
        <v>0</v>
      </c>
      <c r="BT54" s="378"/>
      <c r="BU54" s="378">
        <v>0</v>
      </c>
      <c r="BV54" s="378"/>
      <c r="BW54" s="378"/>
      <c r="BX54" s="378"/>
      <c r="BY54" s="378"/>
      <c r="BZ54" s="378"/>
      <c r="CA54" s="378"/>
      <c r="CB54" s="378"/>
      <c r="CC54" s="378"/>
      <c r="CD54" s="378"/>
      <c r="CE54" s="378"/>
      <c r="CF54" s="378"/>
      <c r="CG54" s="378"/>
      <c r="CH54" s="378"/>
      <c r="CI54" s="378"/>
      <c r="CJ54" s="378"/>
      <c r="CK54" s="378"/>
      <c r="CL54" s="378"/>
      <c r="CM54" s="378"/>
      <c r="CN54" s="378"/>
      <c r="CO54" s="378"/>
      <c r="CP54" s="378"/>
      <c r="CQ54" s="378"/>
      <c r="CR54" s="378"/>
      <c r="CS54" s="378"/>
      <c r="CT54" s="378">
        <v>0</v>
      </c>
      <c r="CU54" s="378"/>
      <c r="CV54" s="378"/>
      <c r="CW54" s="378"/>
      <c r="CX54" s="378">
        <v>0</v>
      </c>
      <c r="CY54" s="378">
        <v>0</v>
      </c>
      <c r="CZ54" s="378">
        <v>0</v>
      </c>
      <c r="DA54" s="378">
        <v>0</v>
      </c>
      <c r="DB54" s="378">
        <v>0</v>
      </c>
      <c r="DC54" s="378">
        <v>0</v>
      </c>
      <c r="DD54" s="378">
        <v>0</v>
      </c>
      <c r="DE54" s="378">
        <v>0</v>
      </c>
      <c r="DF54" s="378">
        <v>0</v>
      </c>
      <c r="DG54" s="378">
        <v>0</v>
      </c>
      <c r="DH54" s="378">
        <v>0</v>
      </c>
      <c r="DI54" s="378">
        <v>0</v>
      </c>
      <c r="DJ54" s="378">
        <v>0</v>
      </c>
      <c r="DK54" s="378">
        <v>0</v>
      </c>
      <c r="DL54" s="378">
        <v>0</v>
      </c>
      <c r="DM54" s="382">
        <v>7</v>
      </c>
      <c r="DN54" s="378">
        <v>0</v>
      </c>
      <c r="DO54" s="378">
        <v>0</v>
      </c>
      <c r="DP54" s="378">
        <v>0</v>
      </c>
      <c r="DQ54" s="378">
        <v>0</v>
      </c>
      <c r="DR54" s="378">
        <v>0</v>
      </c>
      <c r="DS54" s="378">
        <v>0</v>
      </c>
      <c r="DT54" s="378">
        <v>0</v>
      </c>
      <c r="DU54" s="378">
        <v>0</v>
      </c>
      <c r="DV54" s="378">
        <v>0</v>
      </c>
      <c r="DW54" s="630"/>
      <c r="DX54" s="630"/>
      <c r="DY54" s="630"/>
      <c r="DZ54" s="630">
        <v>0</v>
      </c>
      <c r="EA54" s="630"/>
      <c r="EB54" s="630"/>
      <c r="EC54" s="630"/>
      <c r="ED54" s="630"/>
      <c r="EE54" s="630"/>
      <c r="EF54" s="630"/>
      <c r="EG54" s="630"/>
      <c r="EH54" s="630"/>
      <c r="EI54" s="630"/>
      <c r="EJ54" s="630"/>
      <c r="EK54" s="630"/>
      <c r="EL54" s="630"/>
      <c r="EM54" s="630"/>
      <c r="EN54" s="630"/>
      <c r="EO54" s="630"/>
      <c r="EP54" s="630"/>
      <c r="EQ54" s="630"/>
      <c r="ER54" s="630"/>
      <c r="ES54" s="630"/>
      <c r="ET54" s="630"/>
      <c r="EU54" s="630"/>
      <c r="EV54" s="630"/>
      <c r="EW54" s="630"/>
      <c r="EX54" s="630"/>
      <c r="EY54" s="630"/>
      <c r="EZ54" s="630"/>
      <c r="FA54" s="630"/>
      <c r="FB54" s="630"/>
      <c r="FC54" s="630"/>
      <c r="FD54" s="630"/>
      <c r="FE54" s="630"/>
      <c r="FF54" s="630"/>
      <c r="FG54" s="630"/>
      <c r="FH54" s="630"/>
      <c r="FI54" s="630"/>
      <c r="FJ54" s="630"/>
      <c r="FK54" s="630"/>
      <c r="FL54" s="630"/>
      <c r="FM54" s="630"/>
      <c r="FN54" s="630"/>
      <c r="FO54" s="630"/>
      <c r="FP54" s="630"/>
      <c r="FQ54" s="630"/>
      <c r="FR54" s="630"/>
      <c r="FS54" s="630"/>
      <c r="FT54" s="630"/>
      <c r="FU54" s="630"/>
      <c r="FV54" s="630"/>
      <c r="FW54" s="630"/>
      <c r="FX54" s="630"/>
      <c r="FY54" s="630"/>
      <c r="FZ54" s="630"/>
      <c r="GA54" s="630"/>
      <c r="GB54" s="630"/>
      <c r="GC54" s="630"/>
      <c r="GD54" s="630"/>
      <c r="GE54" s="630"/>
      <c r="GF54" s="630"/>
      <c r="GG54" s="630"/>
      <c r="GH54" s="630"/>
      <c r="GI54" s="630"/>
      <c r="GJ54" s="630"/>
      <c r="GK54" s="630"/>
      <c r="GL54" s="630"/>
      <c r="GM54" s="630"/>
      <c r="GN54" s="630"/>
      <c r="GO54" s="630"/>
      <c r="GP54" s="630"/>
      <c r="GQ54" s="630"/>
      <c r="GR54" s="630"/>
      <c r="GS54" s="630"/>
      <c r="GT54" s="630"/>
      <c r="GU54" s="630"/>
      <c r="GV54" s="630"/>
      <c r="GW54" s="630"/>
      <c r="GX54" s="630"/>
      <c r="GY54" s="630"/>
      <c r="GZ54" s="630"/>
      <c r="HA54" s="630"/>
      <c r="HB54" s="630"/>
      <c r="HC54" s="630"/>
      <c r="HD54" s="630"/>
      <c r="HE54" s="630"/>
      <c r="HF54" s="630"/>
      <c r="HG54" s="630"/>
      <c r="HH54" s="630"/>
      <c r="HI54" s="630"/>
      <c r="HJ54" s="630"/>
      <c r="HK54" s="630"/>
      <c r="HL54" s="630"/>
      <c r="HM54" s="630"/>
      <c r="HN54" s="630"/>
      <c r="HO54" s="630"/>
      <c r="HP54" s="630"/>
      <c r="HQ54" s="630"/>
      <c r="HR54" s="630"/>
      <c r="HS54" s="630"/>
      <c r="HT54" s="630"/>
      <c r="HU54" s="630"/>
      <c r="HV54" s="630"/>
      <c r="HW54" s="630"/>
      <c r="HX54" s="630"/>
      <c r="HY54" s="630"/>
      <c r="HZ54" s="630"/>
      <c r="IA54" s="630"/>
      <c r="IB54" s="630"/>
      <c r="IC54" s="630"/>
      <c r="ID54" s="630"/>
      <c r="IE54" s="630"/>
      <c r="IF54" s="630"/>
      <c r="IG54" s="630"/>
    </row>
    <row r="55" spans="1:241" s="379" customFormat="1" hidden="1" x14ac:dyDescent="0.3">
      <c r="A55" s="377" t="s">
        <v>113</v>
      </c>
      <c r="B55" s="378"/>
      <c r="C55" s="378"/>
      <c r="D55" s="378"/>
      <c r="E55" s="378"/>
      <c r="F55" s="378"/>
      <c r="G55" s="378"/>
      <c r="H55" s="378"/>
      <c r="I55" s="378"/>
      <c r="J55" s="378"/>
      <c r="K55" s="378">
        <v>1</v>
      </c>
      <c r="L55" s="378">
        <v>0</v>
      </c>
      <c r="M55" s="378"/>
      <c r="N55" s="378"/>
      <c r="O55" s="378"/>
      <c r="P55" s="378"/>
      <c r="Q55" s="378"/>
      <c r="R55" s="378"/>
      <c r="S55" s="378"/>
      <c r="T55" s="378"/>
      <c r="U55" s="378"/>
      <c r="V55" s="378"/>
      <c r="W55" s="378"/>
      <c r="X55" s="378"/>
      <c r="Y55" s="378"/>
      <c r="Z55" s="378"/>
      <c r="AA55" s="378"/>
      <c r="AB55" s="378"/>
      <c r="AC55" s="378"/>
      <c r="AD55" s="378"/>
      <c r="AE55" s="378"/>
      <c r="AF55" s="378"/>
      <c r="AG55" s="378"/>
      <c r="AH55" s="378"/>
      <c r="AI55" s="378"/>
      <c r="AJ55" s="378"/>
      <c r="AK55" s="378"/>
      <c r="AL55" s="378"/>
      <c r="AM55" s="378"/>
      <c r="AN55" s="378"/>
      <c r="AO55" s="378"/>
      <c r="AP55" s="378"/>
      <c r="AQ55" s="378"/>
      <c r="AR55" s="378"/>
      <c r="AS55" s="378"/>
      <c r="AT55" s="378"/>
      <c r="AU55" s="378"/>
      <c r="AV55" s="378"/>
      <c r="AW55" s="378"/>
      <c r="AX55" s="378"/>
      <c r="AY55" s="378"/>
      <c r="AZ55" s="378"/>
      <c r="BA55" s="378"/>
      <c r="BB55" s="378"/>
      <c r="BC55" s="378"/>
      <c r="BD55" s="381"/>
      <c r="BE55" s="378"/>
      <c r="BF55" s="378"/>
      <c r="BG55" s="378"/>
      <c r="BH55" s="378"/>
      <c r="BI55" s="378"/>
      <c r="BJ55" s="378"/>
      <c r="BK55" s="378"/>
      <c r="BL55" s="378"/>
      <c r="BM55" s="378"/>
      <c r="BN55" s="378"/>
      <c r="BO55" s="378"/>
      <c r="BP55" s="378">
        <v>0</v>
      </c>
      <c r="BQ55" s="378">
        <v>0</v>
      </c>
      <c r="BR55" s="378">
        <v>0</v>
      </c>
      <c r="BS55" s="378">
        <v>0</v>
      </c>
      <c r="BT55" s="378"/>
      <c r="BU55" s="378">
        <v>0</v>
      </c>
      <c r="BV55" s="378"/>
      <c r="BW55" s="378"/>
      <c r="BX55" s="378"/>
      <c r="BY55" s="378"/>
      <c r="BZ55" s="378"/>
      <c r="CA55" s="378"/>
      <c r="CB55" s="378"/>
      <c r="CC55" s="378"/>
      <c r="CD55" s="378"/>
      <c r="CE55" s="378"/>
      <c r="CF55" s="378"/>
      <c r="CG55" s="378"/>
      <c r="CH55" s="378"/>
      <c r="CI55" s="378"/>
      <c r="CJ55" s="378"/>
      <c r="CK55" s="378"/>
      <c r="CL55" s="378"/>
      <c r="CM55" s="378"/>
      <c r="CN55" s="378"/>
      <c r="CO55" s="378"/>
      <c r="CP55" s="378"/>
      <c r="CQ55" s="378"/>
      <c r="CR55" s="378"/>
      <c r="CS55" s="378"/>
      <c r="CT55" s="378">
        <v>0</v>
      </c>
      <c r="CU55" s="378"/>
      <c r="CV55" s="378"/>
      <c r="CW55" s="378"/>
      <c r="CX55" s="378">
        <v>0</v>
      </c>
      <c r="CY55" s="378">
        <v>0</v>
      </c>
      <c r="CZ55" s="378">
        <v>0</v>
      </c>
      <c r="DA55" s="378">
        <v>0</v>
      </c>
      <c r="DB55" s="378">
        <v>0</v>
      </c>
      <c r="DC55" s="378">
        <v>0</v>
      </c>
      <c r="DD55" s="378">
        <v>0</v>
      </c>
      <c r="DE55" s="378">
        <v>0</v>
      </c>
      <c r="DF55" s="378">
        <v>0</v>
      </c>
      <c r="DG55" s="378">
        <v>0</v>
      </c>
      <c r="DH55" s="378">
        <v>0</v>
      </c>
      <c r="DI55" s="378">
        <v>0</v>
      </c>
      <c r="DJ55" s="378">
        <v>0</v>
      </c>
      <c r="DK55" s="378">
        <v>0</v>
      </c>
      <c r="DL55" s="378">
        <v>0</v>
      </c>
      <c r="DM55" s="378">
        <v>0</v>
      </c>
      <c r="DN55" s="378">
        <v>0</v>
      </c>
      <c r="DO55" s="378">
        <v>0</v>
      </c>
      <c r="DP55" s="378">
        <v>0</v>
      </c>
      <c r="DQ55" s="378">
        <v>0</v>
      </c>
      <c r="DR55" s="378">
        <v>0</v>
      </c>
      <c r="DS55" s="378">
        <v>0</v>
      </c>
      <c r="DT55" s="378">
        <v>0</v>
      </c>
      <c r="DU55" s="378">
        <v>0</v>
      </c>
      <c r="DV55" s="378">
        <v>0</v>
      </c>
      <c r="DW55" s="616"/>
      <c r="DX55" s="616"/>
      <c r="DY55" s="616"/>
      <c r="DZ55" s="616"/>
      <c r="EA55" s="616"/>
      <c r="EB55" s="616"/>
      <c r="EC55" s="378"/>
      <c r="ED55" s="378"/>
      <c r="EE55" s="378"/>
      <c r="EF55" s="378"/>
      <c r="EG55" s="378"/>
      <c r="EH55" s="378"/>
      <c r="EI55" s="378"/>
      <c r="EJ55" s="378"/>
      <c r="EK55" s="378"/>
      <c r="EL55" s="378"/>
      <c r="EM55" s="378"/>
      <c r="EN55" s="378"/>
      <c r="EO55" s="378"/>
      <c r="EP55" s="378"/>
      <c r="EQ55" s="378"/>
      <c r="ER55" s="378"/>
      <c r="ES55" s="378"/>
      <c r="ET55" s="378"/>
      <c r="EU55" s="378"/>
      <c r="EV55" s="378"/>
      <c r="EW55" s="378"/>
      <c r="EX55" s="378"/>
      <c r="EY55" s="378"/>
      <c r="EZ55" s="378"/>
      <c r="FA55" s="378"/>
      <c r="FB55" s="378"/>
      <c r="FC55" s="378"/>
      <c r="FD55" s="378"/>
      <c r="FE55" s="378"/>
      <c r="FF55" s="378"/>
      <c r="FG55" s="378"/>
      <c r="FH55" s="378"/>
      <c r="FI55" s="378"/>
      <c r="FJ55" s="378"/>
      <c r="FK55" s="378"/>
      <c r="FL55" s="378"/>
      <c r="FM55" s="378"/>
      <c r="FN55" s="378"/>
      <c r="FO55" s="378"/>
      <c r="FP55" s="378"/>
      <c r="FQ55" s="378"/>
      <c r="FR55" s="378"/>
      <c r="FS55" s="378"/>
      <c r="FT55" s="378"/>
      <c r="FU55" s="378"/>
      <c r="FV55" s="378"/>
      <c r="FW55" s="378"/>
      <c r="FX55" s="378"/>
      <c r="FY55" s="378"/>
      <c r="FZ55" s="378"/>
      <c r="GA55" s="378"/>
      <c r="GB55" s="378"/>
      <c r="GC55" s="378"/>
      <c r="GD55" s="378"/>
      <c r="GE55" s="378"/>
      <c r="GF55" s="378"/>
      <c r="GG55" s="378"/>
      <c r="GH55" s="378"/>
      <c r="GI55" s="378"/>
      <c r="GJ55" s="378"/>
      <c r="GK55" s="378"/>
      <c r="GL55" s="378"/>
      <c r="GM55" s="378"/>
      <c r="GN55" s="378"/>
      <c r="GO55" s="378"/>
      <c r="GP55" s="378"/>
      <c r="GQ55" s="378"/>
      <c r="GR55" s="378"/>
      <c r="GS55" s="378"/>
      <c r="GT55" s="378"/>
      <c r="GU55" s="378"/>
      <c r="GV55" s="378"/>
      <c r="GW55" s="378"/>
      <c r="GX55" s="378"/>
      <c r="GY55" s="378"/>
      <c r="GZ55" s="378"/>
      <c r="HA55" s="378"/>
      <c r="HB55" s="378"/>
      <c r="HC55" s="378"/>
      <c r="HD55" s="378"/>
      <c r="HE55" s="378"/>
      <c r="HF55" s="378"/>
      <c r="HG55" s="378"/>
      <c r="HH55" s="378"/>
      <c r="HI55" s="378"/>
      <c r="HJ55" s="378"/>
      <c r="HK55" s="378"/>
      <c r="HL55" s="378"/>
      <c r="HM55" s="378"/>
      <c r="HN55" s="378"/>
      <c r="HO55" s="378"/>
      <c r="HP55" s="378"/>
      <c r="HQ55" s="378"/>
      <c r="HR55" s="378"/>
      <c r="HS55" s="378"/>
      <c r="HT55" s="378"/>
      <c r="HU55" s="378"/>
      <c r="HV55" s="378"/>
      <c r="HW55" s="378"/>
      <c r="HX55" s="378"/>
      <c r="HY55" s="378"/>
      <c r="HZ55" s="378"/>
      <c r="IA55" s="378"/>
      <c r="IB55" s="378"/>
      <c r="IC55" s="378"/>
      <c r="ID55" s="378"/>
      <c r="IE55" s="378"/>
      <c r="IF55" s="378"/>
      <c r="IG55" s="378"/>
    </row>
    <row r="56" spans="1:241" hidden="1" x14ac:dyDescent="0.3">
      <c r="A56" s="234" t="s">
        <v>115</v>
      </c>
      <c r="B56" s="235"/>
      <c r="C56" s="235"/>
      <c r="D56" s="235"/>
      <c r="E56" s="235"/>
      <c r="F56" s="235"/>
      <c r="G56" s="235">
        <f>SUM(G57:G60)</f>
        <v>46</v>
      </c>
      <c r="H56" s="235">
        <v>40</v>
      </c>
      <c r="I56" s="235">
        <v>40</v>
      </c>
      <c r="J56" s="235">
        <v>40</v>
      </c>
      <c r="K56" s="235">
        <v>41</v>
      </c>
      <c r="L56" s="235">
        <v>40</v>
      </c>
      <c r="M56" s="235">
        <v>40</v>
      </c>
      <c r="N56" s="235">
        <v>40</v>
      </c>
      <c r="O56" s="235">
        <v>40</v>
      </c>
      <c r="P56" s="235">
        <v>40.5</v>
      </c>
      <c r="Q56" s="235">
        <v>40</v>
      </c>
      <c r="R56" s="235">
        <v>40</v>
      </c>
      <c r="S56" s="235">
        <v>41</v>
      </c>
      <c r="T56" s="235">
        <v>40</v>
      </c>
      <c r="U56" s="235">
        <v>40</v>
      </c>
      <c r="V56" s="235">
        <v>40</v>
      </c>
      <c r="W56" s="235">
        <v>40</v>
      </c>
      <c r="X56" s="235">
        <v>40</v>
      </c>
      <c r="Y56" s="235">
        <v>40</v>
      </c>
      <c r="Z56" s="235">
        <v>40</v>
      </c>
      <c r="AA56" s="235">
        <v>40</v>
      </c>
      <c r="AB56" s="235">
        <v>40</v>
      </c>
      <c r="AC56" s="235">
        <v>40</v>
      </c>
      <c r="AD56" s="235">
        <v>40</v>
      </c>
      <c r="AE56" s="235">
        <v>40</v>
      </c>
      <c r="AF56" s="235">
        <v>40</v>
      </c>
      <c r="AG56" s="235">
        <v>41</v>
      </c>
      <c r="AH56" s="235">
        <v>40</v>
      </c>
      <c r="AI56" s="235">
        <v>40</v>
      </c>
      <c r="AJ56" s="235">
        <v>41.5</v>
      </c>
      <c r="AK56" s="235">
        <v>40</v>
      </c>
      <c r="AL56" s="235">
        <v>40</v>
      </c>
      <c r="AM56" s="235">
        <v>40</v>
      </c>
      <c r="AN56" s="235">
        <v>40</v>
      </c>
      <c r="AO56" s="235">
        <v>40</v>
      </c>
      <c r="AP56" s="235">
        <v>40</v>
      </c>
      <c r="AQ56" s="235">
        <v>40</v>
      </c>
      <c r="AR56" s="235">
        <v>40</v>
      </c>
      <c r="AS56" s="235">
        <v>40</v>
      </c>
      <c r="AT56" s="235">
        <v>40</v>
      </c>
      <c r="AU56" s="235">
        <v>40</v>
      </c>
      <c r="AV56" s="235">
        <v>40</v>
      </c>
      <c r="AW56" s="235">
        <v>47</v>
      </c>
      <c r="AX56" s="235">
        <v>41</v>
      </c>
      <c r="AY56" s="235">
        <v>44</v>
      </c>
      <c r="AZ56" s="235">
        <v>45</v>
      </c>
      <c r="BA56" s="235">
        <v>40.5</v>
      </c>
      <c r="BB56" s="235">
        <v>40</v>
      </c>
      <c r="BC56" s="235">
        <v>40</v>
      </c>
      <c r="BD56" s="235">
        <v>40</v>
      </c>
      <c r="BE56" s="235">
        <f t="shared" ref="BE56:DN56" si="110">SUM(BE57:BE60)</f>
        <v>40</v>
      </c>
      <c r="BF56" s="235">
        <f t="shared" si="110"/>
        <v>40</v>
      </c>
      <c r="BG56" s="235">
        <f t="shared" si="110"/>
        <v>40</v>
      </c>
      <c r="BH56" s="235">
        <f t="shared" si="110"/>
        <v>0</v>
      </c>
      <c r="BI56" s="235">
        <f t="shared" si="110"/>
        <v>0</v>
      </c>
      <c r="BJ56" s="235">
        <f t="shared" si="110"/>
        <v>0</v>
      </c>
      <c r="BK56" s="235">
        <f t="shared" si="110"/>
        <v>0</v>
      </c>
      <c r="BL56" s="235">
        <f t="shared" si="110"/>
        <v>0</v>
      </c>
      <c r="BM56" s="235">
        <f t="shared" si="110"/>
        <v>0</v>
      </c>
      <c r="BN56" s="235">
        <f t="shared" si="110"/>
        <v>0</v>
      </c>
      <c r="BO56" s="235">
        <f t="shared" si="110"/>
        <v>0</v>
      </c>
      <c r="BP56" s="235">
        <f t="shared" si="110"/>
        <v>0</v>
      </c>
      <c r="BQ56" s="235">
        <f t="shared" si="110"/>
        <v>0</v>
      </c>
      <c r="BR56" s="235">
        <f t="shared" si="110"/>
        <v>0</v>
      </c>
      <c r="BS56" s="235">
        <f t="shared" si="110"/>
        <v>0</v>
      </c>
      <c r="BT56" s="235">
        <f t="shared" si="110"/>
        <v>0</v>
      </c>
      <c r="BU56" s="235">
        <f t="shared" si="110"/>
        <v>0</v>
      </c>
      <c r="BV56" s="235">
        <f t="shared" si="110"/>
        <v>0</v>
      </c>
      <c r="BW56" s="235">
        <f t="shared" si="110"/>
        <v>0</v>
      </c>
      <c r="BX56" s="235">
        <f t="shared" si="110"/>
        <v>0</v>
      </c>
      <c r="BY56" s="235">
        <f t="shared" si="110"/>
        <v>0</v>
      </c>
      <c r="BZ56" s="235">
        <f t="shared" si="110"/>
        <v>0</v>
      </c>
      <c r="CA56" s="235">
        <f t="shared" si="110"/>
        <v>0</v>
      </c>
      <c r="CB56" s="235">
        <f t="shared" si="110"/>
        <v>0</v>
      </c>
      <c r="CC56" s="235">
        <f t="shared" si="110"/>
        <v>0</v>
      </c>
      <c r="CD56" s="235">
        <f t="shared" si="110"/>
        <v>0</v>
      </c>
      <c r="CE56" s="235">
        <f t="shared" si="110"/>
        <v>0</v>
      </c>
      <c r="CF56" s="235">
        <f t="shared" si="110"/>
        <v>0</v>
      </c>
      <c r="CG56" s="235">
        <f t="shared" si="110"/>
        <v>0</v>
      </c>
      <c r="CH56" s="235">
        <f t="shared" si="110"/>
        <v>0</v>
      </c>
      <c r="CI56" s="235">
        <f t="shared" si="110"/>
        <v>0</v>
      </c>
      <c r="CJ56" s="235">
        <f t="shared" si="110"/>
        <v>0</v>
      </c>
      <c r="CK56" s="235">
        <f t="shared" si="110"/>
        <v>0</v>
      </c>
      <c r="CL56" s="235">
        <f t="shared" si="110"/>
        <v>0</v>
      </c>
      <c r="CM56" s="235">
        <f t="shared" si="110"/>
        <v>0</v>
      </c>
      <c r="CN56" s="235">
        <f t="shared" si="110"/>
        <v>0</v>
      </c>
      <c r="CO56" s="235">
        <f t="shared" si="110"/>
        <v>0</v>
      </c>
      <c r="CP56" s="235">
        <f t="shared" si="110"/>
        <v>0</v>
      </c>
      <c r="CQ56" s="235">
        <f t="shared" si="110"/>
        <v>0</v>
      </c>
      <c r="CR56" s="235">
        <f t="shared" si="110"/>
        <v>0</v>
      </c>
      <c r="CS56" s="235">
        <f t="shared" si="110"/>
        <v>0</v>
      </c>
      <c r="CT56" s="235">
        <f t="shared" si="110"/>
        <v>0</v>
      </c>
      <c r="CU56" s="235">
        <f t="shared" si="110"/>
        <v>0</v>
      </c>
      <c r="CV56" s="235">
        <f t="shared" si="110"/>
        <v>0</v>
      </c>
      <c r="CW56" s="235">
        <f t="shared" si="110"/>
        <v>0</v>
      </c>
      <c r="CX56" s="235">
        <f t="shared" si="110"/>
        <v>0</v>
      </c>
      <c r="CY56" s="235">
        <f t="shared" si="110"/>
        <v>0</v>
      </c>
      <c r="CZ56" s="235">
        <f t="shared" si="110"/>
        <v>0</v>
      </c>
      <c r="DA56" s="235">
        <f t="shared" si="110"/>
        <v>0</v>
      </c>
      <c r="DB56" s="235">
        <f t="shared" si="110"/>
        <v>0</v>
      </c>
      <c r="DC56" s="235">
        <f t="shared" si="110"/>
        <v>0</v>
      </c>
      <c r="DD56" s="235">
        <f t="shared" si="110"/>
        <v>0</v>
      </c>
      <c r="DE56" s="235">
        <f t="shared" si="110"/>
        <v>0</v>
      </c>
      <c r="DF56" s="235">
        <f t="shared" si="110"/>
        <v>0</v>
      </c>
      <c r="DG56" s="235">
        <f t="shared" si="110"/>
        <v>0</v>
      </c>
      <c r="DH56" s="235">
        <f t="shared" si="110"/>
        <v>0</v>
      </c>
      <c r="DI56" s="235">
        <f t="shared" si="110"/>
        <v>0</v>
      </c>
      <c r="DJ56" s="235">
        <f t="shared" si="110"/>
        <v>0</v>
      </c>
      <c r="DK56" s="235">
        <f t="shared" si="110"/>
        <v>0</v>
      </c>
      <c r="DL56" s="235">
        <f t="shared" si="110"/>
        <v>0</v>
      </c>
      <c r="DM56" s="235">
        <f t="shared" si="110"/>
        <v>0</v>
      </c>
      <c r="DN56" s="235">
        <f t="shared" si="110"/>
        <v>0</v>
      </c>
      <c r="DO56" s="235">
        <f t="shared" ref="DO56:DV56" si="111">SUM(DO57:DO60)</f>
        <v>0</v>
      </c>
      <c r="DP56" s="235">
        <f t="shared" si="111"/>
        <v>0</v>
      </c>
      <c r="DQ56" s="235">
        <f>SUM(DQ57:DQ60)</f>
        <v>0</v>
      </c>
      <c r="DR56" s="235">
        <f t="shared" si="111"/>
        <v>0</v>
      </c>
      <c r="DS56" s="235">
        <f t="shared" si="111"/>
        <v>0</v>
      </c>
      <c r="DT56" s="235">
        <f t="shared" si="111"/>
        <v>0</v>
      </c>
      <c r="DU56" s="235">
        <f t="shared" si="111"/>
        <v>0</v>
      </c>
      <c r="DV56" s="235">
        <f t="shared" si="111"/>
        <v>0</v>
      </c>
      <c r="DW56" s="617">
        <f t="shared" ref="DW56:FA56" si="112">SUM(DW57:DW60)</f>
        <v>0</v>
      </c>
      <c r="DX56" s="617">
        <f t="shared" si="112"/>
        <v>0</v>
      </c>
      <c r="DY56" s="617">
        <f t="shared" si="112"/>
        <v>0</v>
      </c>
      <c r="DZ56" s="617">
        <f t="shared" si="112"/>
        <v>0</v>
      </c>
      <c r="EA56" s="617">
        <f t="shared" si="112"/>
        <v>0</v>
      </c>
      <c r="EB56" s="617">
        <f t="shared" si="112"/>
        <v>0</v>
      </c>
      <c r="EC56" s="235">
        <f t="shared" si="112"/>
        <v>0</v>
      </c>
      <c r="ED56" s="235">
        <f t="shared" si="112"/>
        <v>0</v>
      </c>
      <c r="EE56" s="235">
        <f t="shared" si="112"/>
        <v>0</v>
      </c>
      <c r="EF56" s="235">
        <f t="shared" si="112"/>
        <v>0</v>
      </c>
      <c r="EG56" s="235">
        <f t="shared" si="112"/>
        <v>0</v>
      </c>
      <c r="EH56" s="235">
        <f t="shared" si="112"/>
        <v>0</v>
      </c>
      <c r="EI56" s="235">
        <f t="shared" si="112"/>
        <v>0</v>
      </c>
      <c r="EJ56" s="235">
        <f t="shared" si="112"/>
        <v>0</v>
      </c>
      <c r="EK56" s="235">
        <f t="shared" si="112"/>
        <v>0</v>
      </c>
      <c r="EL56" s="235">
        <f t="shared" si="112"/>
        <v>0</v>
      </c>
      <c r="EM56" s="235">
        <f t="shared" si="112"/>
        <v>0</v>
      </c>
      <c r="EN56" s="235">
        <f t="shared" si="112"/>
        <v>0</v>
      </c>
      <c r="EO56" s="235">
        <f t="shared" si="112"/>
        <v>0</v>
      </c>
      <c r="EP56" s="235">
        <f t="shared" si="112"/>
        <v>0</v>
      </c>
      <c r="EQ56" s="235">
        <f t="shared" si="112"/>
        <v>0</v>
      </c>
      <c r="ER56" s="235">
        <f t="shared" si="112"/>
        <v>0</v>
      </c>
      <c r="ES56" s="235">
        <f t="shared" si="112"/>
        <v>0</v>
      </c>
      <c r="ET56" s="235">
        <f t="shared" si="112"/>
        <v>0</v>
      </c>
      <c r="EU56" s="235">
        <f t="shared" si="112"/>
        <v>0</v>
      </c>
      <c r="EV56" s="235">
        <f t="shared" si="112"/>
        <v>0</v>
      </c>
      <c r="EW56" s="235">
        <f t="shared" si="112"/>
        <v>0</v>
      </c>
      <c r="EX56" s="235">
        <f t="shared" si="112"/>
        <v>0</v>
      </c>
      <c r="EY56" s="235">
        <f t="shared" si="112"/>
        <v>0</v>
      </c>
      <c r="EZ56" s="235">
        <f t="shared" si="112"/>
        <v>0</v>
      </c>
      <c r="FA56" s="235">
        <f t="shared" si="112"/>
        <v>0</v>
      </c>
      <c r="FB56" s="235">
        <f t="shared" ref="FB56:FK56" si="113">SUM(FB57:FB60)</f>
        <v>0</v>
      </c>
      <c r="FC56" s="235">
        <f t="shared" si="113"/>
        <v>0</v>
      </c>
      <c r="FD56" s="235">
        <f t="shared" si="113"/>
        <v>0</v>
      </c>
      <c r="FE56" s="235">
        <f t="shared" si="113"/>
        <v>0</v>
      </c>
      <c r="FF56" s="235">
        <f t="shared" si="113"/>
        <v>0</v>
      </c>
      <c r="FG56" s="235">
        <f t="shared" si="113"/>
        <v>0</v>
      </c>
      <c r="FH56" s="235">
        <f t="shared" si="113"/>
        <v>0</v>
      </c>
      <c r="FI56" s="235">
        <f t="shared" si="113"/>
        <v>0</v>
      </c>
      <c r="FJ56" s="235">
        <f t="shared" si="113"/>
        <v>0</v>
      </c>
      <c r="FK56" s="235">
        <f t="shared" si="113"/>
        <v>0</v>
      </c>
      <c r="FL56" s="235">
        <f t="shared" ref="FL56:FU56" si="114">SUM(FL57:FL60)</f>
        <v>0</v>
      </c>
      <c r="FM56" s="235">
        <f t="shared" si="114"/>
        <v>0</v>
      </c>
      <c r="FN56" s="235">
        <f t="shared" si="114"/>
        <v>0</v>
      </c>
      <c r="FO56" s="235">
        <f t="shared" si="114"/>
        <v>0</v>
      </c>
      <c r="FP56" s="235">
        <f t="shared" si="114"/>
        <v>0</v>
      </c>
      <c r="FQ56" s="235">
        <f t="shared" si="114"/>
        <v>0</v>
      </c>
      <c r="FR56" s="235">
        <f t="shared" si="114"/>
        <v>0</v>
      </c>
      <c r="FS56" s="235">
        <f t="shared" si="114"/>
        <v>0</v>
      </c>
      <c r="FT56" s="235">
        <f t="shared" si="114"/>
        <v>0</v>
      </c>
      <c r="FU56" s="235">
        <f t="shared" si="114"/>
        <v>0</v>
      </c>
      <c r="FV56" s="235">
        <f t="shared" ref="FV56:HH56" si="115">SUM(FV57:FV60)</f>
        <v>0</v>
      </c>
      <c r="FW56" s="235">
        <f t="shared" si="115"/>
        <v>0</v>
      </c>
      <c r="FX56" s="235">
        <f t="shared" si="115"/>
        <v>0</v>
      </c>
      <c r="FY56" s="235">
        <f t="shared" si="115"/>
        <v>0</v>
      </c>
      <c r="FZ56" s="235">
        <f t="shared" si="115"/>
        <v>0</v>
      </c>
      <c r="GA56" s="235">
        <f t="shared" si="115"/>
        <v>0</v>
      </c>
      <c r="GB56" s="235">
        <f t="shared" si="115"/>
        <v>0</v>
      </c>
      <c r="GC56" s="235">
        <f t="shared" si="115"/>
        <v>0</v>
      </c>
      <c r="GD56" s="235">
        <f t="shared" si="115"/>
        <v>0</v>
      </c>
      <c r="GE56" s="235">
        <f t="shared" si="115"/>
        <v>0</v>
      </c>
      <c r="GF56" s="235">
        <f t="shared" si="115"/>
        <v>0</v>
      </c>
      <c r="GG56" s="235">
        <f t="shared" si="115"/>
        <v>0</v>
      </c>
      <c r="GH56" s="235">
        <f t="shared" si="115"/>
        <v>0</v>
      </c>
      <c r="GI56" s="235">
        <f t="shared" si="115"/>
        <v>0</v>
      </c>
      <c r="GJ56" s="235">
        <f t="shared" si="115"/>
        <v>0</v>
      </c>
      <c r="GK56" s="235">
        <f t="shared" si="115"/>
        <v>0</v>
      </c>
      <c r="GL56" s="235">
        <f t="shared" si="115"/>
        <v>0</v>
      </c>
      <c r="GM56" s="235">
        <f t="shared" si="115"/>
        <v>0</v>
      </c>
      <c r="GN56" s="235">
        <f t="shared" si="115"/>
        <v>0</v>
      </c>
      <c r="GO56" s="235">
        <f t="shared" si="115"/>
        <v>0</v>
      </c>
      <c r="GP56" s="235">
        <f t="shared" si="115"/>
        <v>0</v>
      </c>
      <c r="GQ56" s="235">
        <f t="shared" si="115"/>
        <v>0</v>
      </c>
      <c r="GR56" s="235">
        <f t="shared" si="115"/>
        <v>0</v>
      </c>
      <c r="GS56" s="235">
        <f t="shared" si="115"/>
        <v>0</v>
      </c>
      <c r="GT56" s="235">
        <f t="shared" si="115"/>
        <v>0</v>
      </c>
      <c r="GU56" s="235">
        <f t="shared" si="115"/>
        <v>0</v>
      </c>
      <c r="GV56" s="235">
        <f t="shared" si="115"/>
        <v>0</v>
      </c>
      <c r="GW56" s="235">
        <f t="shared" si="115"/>
        <v>0</v>
      </c>
      <c r="GX56" s="235">
        <f t="shared" si="115"/>
        <v>0</v>
      </c>
      <c r="GY56" s="235">
        <f t="shared" si="115"/>
        <v>0</v>
      </c>
      <c r="GZ56" s="235">
        <f t="shared" si="115"/>
        <v>0</v>
      </c>
      <c r="HA56" s="235">
        <f t="shared" si="115"/>
        <v>0</v>
      </c>
      <c r="HB56" s="235">
        <f t="shared" si="115"/>
        <v>0</v>
      </c>
      <c r="HC56" s="235">
        <f t="shared" si="115"/>
        <v>0</v>
      </c>
      <c r="HD56" s="235">
        <f t="shared" si="115"/>
        <v>0</v>
      </c>
      <c r="HE56" s="235">
        <f t="shared" si="115"/>
        <v>0</v>
      </c>
      <c r="HF56" s="235">
        <f>SUM(HF57:HF60)</f>
        <v>0</v>
      </c>
      <c r="HG56" s="235">
        <f t="shared" si="115"/>
        <v>0</v>
      </c>
      <c r="HH56" s="235">
        <f t="shared" si="115"/>
        <v>0</v>
      </c>
      <c r="HI56" s="235">
        <f t="shared" ref="HI56:HJ56" si="116">SUM(HI57:HI60)</f>
        <v>0</v>
      </c>
      <c r="HJ56" s="235">
        <f t="shared" si="116"/>
        <v>0</v>
      </c>
      <c r="HK56" s="235">
        <f t="shared" ref="HK56:HU56" si="117">SUM(HK57:HK60)</f>
        <v>0</v>
      </c>
      <c r="HL56" s="235">
        <f t="shared" si="117"/>
        <v>0</v>
      </c>
      <c r="HM56" s="235">
        <f t="shared" si="117"/>
        <v>0</v>
      </c>
      <c r="HN56" s="235">
        <f t="shared" si="117"/>
        <v>0</v>
      </c>
      <c r="HO56" s="235">
        <f t="shared" si="117"/>
        <v>0</v>
      </c>
      <c r="HP56" s="235">
        <f t="shared" si="117"/>
        <v>0</v>
      </c>
      <c r="HQ56" s="235">
        <f t="shared" si="117"/>
        <v>0</v>
      </c>
      <c r="HR56" s="235">
        <f t="shared" si="117"/>
        <v>0</v>
      </c>
      <c r="HS56" s="235">
        <f t="shared" si="117"/>
        <v>0</v>
      </c>
      <c r="HT56" s="235">
        <f t="shared" si="117"/>
        <v>0</v>
      </c>
      <c r="HU56" s="235">
        <f t="shared" si="117"/>
        <v>0</v>
      </c>
      <c r="HV56" s="235">
        <f t="shared" ref="HV56:IG56" si="118">SUM(HV57:HV60)</f>
        <v>0</v>
      </c>
      <c r="HW56" s="235">
        <f t="shared" si="118"/>
        <v>0</v>
      </c>
      <c r="HX56" s="235">
        <f t="shared" si="118"/>
        <v>0</v>
      </c>
      <c r="HY56" s="235">
        <f t="shared" si="118"/>
        <v>0</v>
      </c>
      <c r="HZ56" s="235">
        <f t="shared" si="118"/>
        <v>0</v>
      </c>
      <c r="IA56" s="235">
        <f t="shared" si="118"/>
        <v>0</v>
      </c>
      <c r="IB56" s="235">
        <f t="shared" si="118"/>
        <v>0</v>
      </c>
      <c r="IC56" s="235">
        <f t="shared" si="118"/>
        <v>0</v>
      </c>
      <c r="ID56" s="235">
        <f t="shared" si="118"/>
        <v>0</v>
      </c>
      <c r="IE56" s="235">
        <f t="shared" si="118"/>
        <v>0</v>
      </c>
      <c r="IF56" s="235">
        <f t="shared" si="118"/>
        <v>0</v>
      </c>
      <c r="IG56" s="235">
        <f t="shared" si="118"/>
        <v>0</v>
      </c>
    </row>
    <row r="57" spans="1:241" hidden="1" x14ac:dyDescent="0.3">
      <c r="A57" s="231" t="s">
        <v>109</v>
      </c>
      <c r="B57" s="351"/>
      <c r="C57" s="351"/>
      <c r="D57" s="351">
        <f>SUM(BG57:DG57)</f>
        <v>32</v>
      </c>
      <c r="E57" s="351"/>
      <c r="F57" s="351"/>
      <c r="G57" s="351">
        <v>34</v>
      </c>
      <c r="H57" s="351">
        <v>40</v>
      </c>
      <c r="I57" s="351">
        <v>40</v>
      </c>
      <c r="J57" s="351">
        <v>40</v>
      </c>
      <c r="K57" s="351">
        <v>41</v>
      </c>
      <c r="L57" s="351">
        <v>40</v>
      </c>
      <c r="M57" s="351">
        <v>32</v>
      </c>
      <c r="N57" s="351">
        <v>40</v>
      </c>
      <c r="O57" s="351">
        <v>40</v>
      </c>
      <c r="P57" s="351">
        <v>40.5</v>
      </c>
      <c r="Q57" s="351">
        <v>40</v>
      </c>
      <c r="R57" s="351">
        <v>40</v>
      </c>
      <c r="S57" s="351">
        <v>41</v>
      </c>
      <c r="T57" s="351">
        <v>40</v>
      </c>
      <c r="U57" s="351">
        <v>40</v>
      </c>
      <c r="V57" s="351">
        <v>40</v>
      </c>
      <c r="W57" s="351">
        <v>40</v>
      </c>
      <c r="X57" s="351">
        <v>40</v>
      </c>
      <c r="Y57" s="351">
        <v>40</v>
      </c>
      <c r="Z57" s="351">
        <v>40</v>
      </c>
      <c r="AA57" s="351">
        <v>40</v>
      </c>
      <c r="AB57" s="351">
        <v>0</v>
      </c>
      <c r="AC57" s="351">
        <v>34</v>
      </c>
      <c r="AD57" s="351">
        <v>33.5</v>
      </c>
      <c r="AE57" s="351">
        <v>40</v>
      </c>
      <c r="AF57" s="351">
        <v>40</v>
      </c>
      <c r="AG57" s="351">
        <v>33</v>
      </c>
      <c r="AH57" s="351">
        <v>40</v>
      </c>
      <c r="AI57" s="351">
        <v>40</v>
      </c>
      <c r="AJ57" s="351">
        <v>41.5</v>
      </c>
      <c r="AK57" s="351">
        <v>40</v>
      </c>
      <c r="AL57" s="351">
        <v>40</v>
      </c>
      <c r="AM57" s="351">
        <v>32</v>
      </c>
      <c r="AN57" s="351">
        <v>40</v>
      </c>
      <c r="AO57" s="351">
        <v>40</v>
      </c>
      <c r="AP57" s="351">
        <v>32</v>
      </c>
      <c r="AQ57" s="351">
        <v>40</v>
      </c>
      <c r="AR57" s="351">
        <v>40</v>
      </c>
      <c r="AS57" s="351">
        <v>40</v>
      </c>
      <c r="AT57" s="351">
        <v>37</v>
      </c>
      <c r="AU57" s="351">
        <v>32</v>
      </c>
      <c r="AV57" s="351">
        <v>40</v>
      </c>
      <c r="AW57" s="351">
        <v>47</v>
      </c>
      <c r="AX57" s="351">
        <v>41</v>
      </c>
      <c r="AY57" s="351">
        <v>44</v>
      </c>
      <c r="AZ57" s="351">
        <v>45</v>
      </c>
      <c r="BA57" s="351">
        <v>40.5</v>
      </c>
      <c r="BB57" s="351">
        <v>32</v>
      </c>
      <c r="BC57" s="351">
        <v>40</v>
      </c>
      <c r="BD57" s="352">
        <v>40</v>
      </c>
      <c r="BE57" s="351">
        <v>40</v>
      </c>
      <c r="BF57" s="351">
        <v>8</v>
      </c>
      <c r="BG57" s="351">
        <v>32</v>
      </c>
      <c r="BH57" s="351"/>
      <c r="BI57" s="351"/>
      <c r="BJ57" s="351"/>
      <c r="BK57" s="351"/>
      <c r="BL57" s="351"/>
      <c r="BM57" s="351"/>
      <c r="BN57" s="351"/>
      <c r="BO57" s="351"/>
      <c r="BP57" s="351"/>
      <c r="BQ57" s="351"/>
      <c r="BR57" s="351"/>
      <c r="BS57" s="351"/>
      <c r="BT57" s="351"/>
      <c r="BU57" s="351"/>
      <c r="BV57" s="351"/>
      <c r="BW57" s="351"/>
      <c r="BX57" s="351"/>
      <c r="BY57" s="351"/>
      <c r="BZ57" s="351"/>
      <c r="CA57" s="351"/>
      <c r="CB57" s="351"/>
      <c r="CC57" s="351"/>
      <c r="CD57" s="351"/>
      <c r="CE57" s="351"/>
      <c r="CF57" s="351"/>
      <c r="CG57" s="351"/>
      <c r="CH57" s="351"/>
      <c r="CI57" s="351"/>
      <c r="CJ57" s="351"/>
      <c r="CK57" s="351"/>
      <c r="CL57" s="351"/>
      <c r="CM57" s="351"/>
      <c r="CN57" s="351"/>
      <c r="CO57" s="351"/>
      <c r="CP57" s="351"/>
      <c r="CQ57" s="351"/>
      <c r="CR57" s="351"/>
      <c r="CS57" s="351"/>
      <c r="CT57" s="351"/>
      <c r="CU57" s="351"/>
      <c r="CV57" s="351"/>
      <c r="CW57" s="351"/>
      <c r="CX57" s="351"/>
      <c r="CY57" s="351"/>
      <c r="CZ57" s="351"/>
      <c r="DA57" s="351"/>
      <c r="DB57" s="351"/>
      <c r="DC57" s="351"/>
      <c r="DD57" s="351"/>
      <c r="DE57" s="351"/>
      <c r="DF57" s="351"/>
      <c r="DG57" s="351"/>
      <c r="DH57" s="378"/>
      <c r="DI57" s="378"/>
      <c r="DJ57" s="378"/>
      <c r="DK57" s="378"/>
      <c r="DL57" s="378"/>
      <c r="DM57" s="378"/>
      <c r="DN57" s="378"/>
      <c r="DO57" s="378"/>
      <c r="DP57" s="378"/>
      <c r="DQ57" s="378"/>
      <c r="DR57" s="378"/>
      <c r="DS57" s="378"/>
      <c r="DT57" s="378"/>
      <c r="DU57" s="378"/>
      <c r="DV57" s="378"/>
      <c r="DW57" s="616"/>
      <c r="DX57" s="616"/>
      <c r="DY57" s="616"/>
      <c r="DZ57" s="616"/>
      <c r="EA57" s="616"/>
      <c r="EB57" s="616"/>
      <c r="EC57" s="378"/>
      <c r="ED57" s="378"/>
      <c r="EE57" s="378"/>
      <c r="EF57" s="378"/>
      <c r="EG57" s="378"/>
      <c r="EH57" s="378"/>
      <c r="EI57" s="378"/>
      <c r="EJ57" s="378"/>
      <c r="EK57" s="378"/>
      <c r="EL57" s="378"/>
      <c r="EM57" s="378"/>
      <c r="EN57" s="378"/>
      <c r="EO57" s="378"/>
      <c r="EP57" s="378"/>
      <c r="EQ57" s="378"/>
      <c r="ER57" s="378"/>
      <c r="ES57" s="378"/>
      <c r="ET57" s="378"/>
      <c r="EU57" s="378"/>
      <c r="EV57" s="378"/>
      <c r="EW57" s="378"/>
      <c r="EX57" s="378"/>
      <c r="EY57" s="378"/>
      <c r="EZ57" s="378"/>
      <c r="FA57" s="378"/>
      <c r="FB57" s="378"/>
      <c r="FC57" s="378"/>
      <c r="FD57" s="378"/>
      <c r="FE57" s="378"/>
      <c r="FF57" s="378"/>
      <c r="FG57" s="378"/>
      <c r="FH57" s="378"/>
      <c r="FI57" s="378"/>
      <c r="FJ57" s="378"/>
      <c r="FK57" s="378"/>
      <c r="FL57" s="378"/>
      <c r="FM57" s="378"/>
      <c r="FN57" s="378"/>
      <c r="FO57" s="378"/>
      <c r="FP57" s="378"/>
      <c r="FQ57" s="378"/>
      <c r="FR57" s="378"/>
      <c r="FS57" s="378"/>
      <c r="FT57" s="378"/>
      <c r="FU57" s="378"/>
      <c r="FV57" s="378"/>
      <c r="FW57" s="378"/>
      <c r="FX57" s="378"/>
      <c r="FY57" s="378"/>
      <c r="FZ57" s="378"/>
      <c r="GA57" s="378"/>
      <c r="GB57" s="378"/>
      <c r="GC57" s="378"/>
      <c r="GD57" s="378"/>
      <c r="GE57" s="378"/>
      <c r="GF57" s="378"/>
      <c r="GG57" s="378"/>
      <c r="GH57" s="378"/>
      <c r="GI57" s="378"/>
      <c r="GJ57" s="378"/>
      <c r="GK57" s="378"/>
      <c r="GL57" s="378"/>
      <c r="GM57" s="378"/>
      <c r="GN57" s="378"/>
      <c r="GO57" s="378"/>
      <c r="GP57" s="378"/>
      <c r="GQ57" s="378"/>
      <c r="GR57" s="378"/>
      <c r="GS57" s="378"/>
      <c r="GT57" s="378"/>
      <c r="GU57" s="378"/>
      <c r="GV57" s="378"/>
      <c r="GW57" s="378"/>
      <c r="GX57" s="378"/>
      <c r="GY57" s="378"/>
      <c r="GZ57" s="378"/>
      <c r="HA57" s="378"/>
      <c r="HB57" s="378"/>
      <c r="HC57" s="378"/>
      <c r="HD57" s="378"/>
      <c r="HE57" s="378"/>
      <c r="HF57" s="378"/>
      <c r="HG57" s="378"/>
      <c r="HH57" s="378"/>
      <c r="HI57" s="378"/>
      <c r="HJ57" s="378"/>
      <c r="HK57" s="378"/>
      <c r="HL57" s="378"/>
      <c r="HM57" s="378"/>
      <c r="HN57" s="378"/>
      <c r="HO57" s="378"/>
      <c r="HP57" s="378"/>
      <c r="HQ57" s="378"/>
      <c r="HR57" s="378"/>
      <c r="HS57" s="378"/>
      <c r="HT57" s="378"/>
      <c r="HU57" s="378"/>
      <c r="HV57" s="378"/>
      <c r="HW57" s="378"/>
      <c r="HX57" s="378"/>
      <c r="HY57" s="378"/>
      <c r="HZ57" s="378"/>
      <c r="IA57" s="378"/>
      <c r="IB57" s="378"/>
      <c r="IC57" s="378"/>
      <c r="ID57" s="378"/>
      <c r="IE57" s="378"/>
      <c r="IF57" s="378"/>
      <c r="IG57" s="378"/>
    </row>
    <row r="58" spans="1:241" hidden="1" x14ac:dyDescent="0.3">
      <c r="A58" s="231" t="s">
        <v>110</v>
      </c>
      <c r="B58" s="351"/>
      <c r="C58" s="351"/>
      <c r="D58" s="351">
        <f>SUM(BG58:DG58)</f>
        <v>8</v>
      </c>
      <c r="E58" s="351"/>
      <c r="F58" s="351"/>
      <c r="G58" s="351">
        <v>12</v>
      </c>
      <c r="H58" s="351">
        <v>0</v>
      </c>
      <c r="I58" s="351">
        <v>0</v>
      </c>
      <c r="J58" s="351">
        <v>0</v>
      </c>
      <c r="K58" s="351">
        <v>0</v>
      </c>
      <c r="L58" s="351">
        <v>0</v>
      </c>
      <c r="M58" s="351">
        <v>0</v>
      </c>
      <c r="N58" s="351">
        <v>0</v>
      </c>
      <c r="O58" s="351">
        <v>0</v>
      </c>
      <c r="P58" s="351">
        <v>0</v>
      </c>
      <c r="Q58" s="351">
        <v>0</v>
      </c>
      <c r="R58" s="351">
        <v>0</v>
      </c>
      <c r="S58" s="351">
        <v>0</v>
      </c>
      <c r="T58" s="351">
        <v>0</v>
      </c>
      <c r="U58" s="351">
        <v>0</v>
      </c>
      <c r="V58" s="351">
        <v>0</v>
      </c>
      <c r="W58" s="351">
        <v>0</v>
      </c>
      <c r="X58" s="351">
        <v>0</v>
      </c>
      <c r="Y58" s="351">
        <v>0</v>
      </c>
      <c r="Z58" s="351">
        <v>0</v>
      </c>
      <c r="AA58" s="351">
        <v>0</v>
      </c>
      <c r="AB58" s="351">
        <v>8</v>
      </c>
      <c r="AC58" s="351">
        <v>0</v>
      </c>
      <c r="AD58" s="351">
        <v>0</v>
      </c>
      <c r="AE58" s="351">
        <v>0</v>
      </c>
      <c r="AF58" s="351">
        <v>0</v>
      </c>
      <c r="AG58" s="351">
        <v>8</v>
      </c>
      <c r="AH58" s="351">
        <v>0</v>
      </c>
      <c r="AI58" s="351">
        <v>0</v>
      </c>
      <c r="AJ58" s="351">
        <v>0</v>
      </c>
      <c r="AK58" s="351">
        <v>0</v>
      </c>
      <c r="AL58" s="351">
        <v>0</v>
      </c>
      <c r="AM58" s="351">
        <v>0</v>
      </c>
      <c r="AN58" s="351">
        <v>0</v>
      </c>
      <c r="AO58" s="351">
        <v>0</v>
      </c>
      <c r="AP58" s="351">
        <v>8</v>
      </c>
      <c r="AQ58" s="351">
        <v>0</v>
      </c>
      <c r="AR58" s="351">
        <v>0</v>
      </c>
      <c r="AS58" s="351">
        <v>0</v>
      </c>
      <c r="AT58" s="351">
        <v>0</v>
      </c>
      <c r="AU58" s="351">
        <v>0</v>
      </c>
      <c r="AV58" s="351">
        <v>0</v>
      </c>
      <c r="AW58" s="351">
        <v>0</v>
      </c>
      <c r="AX58" s="351">
        <v>0</v>
      </c>
      <c r="AY58" s="351">
        <v>0</v>
      </c>
      <c r="AZ58" s="351">
        <v>0</v>
      </c>
      <c r="BA58" s="351">
        <v>0</v>
      </c>
      <c r="BB58" s="351">
        <v>8</v>
      </c>
      <c r="BC58" s="351">
        <v>0</v>
      </c>
      <c r="BD58" s="352">
        <v>0</v>
      </c>
      <c r="BE58" s="351">
        <v>0</v>
      </c>
      <c r="BF58" s="351">
        <v>16</v>
      </c>
      <c r="BG58" s="351">
        <v>8</v>
      </c>
      <c r="BH58" s="351"/>
      <c r="BI58" s="351"/>
      <c r="BJ58" s="351"/>
      <c r="BK58" s="351"/>
      <c r="BL58" s="351"/>
      <c r="BM58" s="351"/>
      <c r="BN58" s="351"/>
      <c r="BO58" s="351"/>
      <c r="BP58" s="351"/>
      <c r="BQ58" s="351"/>
      <c r="BR58" s="351"/>
      <c r="BS58" s="351"/>
      <c r="BT58" s="351"/>
      <c r="BU58" s="351"/>
      <c r="BV58" s="351"/>
      <c r="BW58" s="351"/>
      <c r="BX58" s="351"/>
      <c r="BY58" s="351"/>
      <c r="BZ58" s="351"/>
      <c r="CA58" s="351"/>
      <c r="CB58" s="351"/>
      <c r="CC58" s="351"/>
      <c r="CD58" s="351"/>
      <c r="CE58" s="351"/>
      <c r="CF58" s="351"/>
      <c r="CG58" s="351"/>
      <c r="CH58" s="351"/>
      <c r="CI58" s="351"/>
      <c r="CJ58" s="351"/>
      <c r="CK58" s="351"/>
      <c r="CL58" s="351"/>
      <c r="CM58" s="351"/>
      <c r="CN58" s="351"/>
      <c r="CO58" s="351"/>
      <c r="CP58" s="351"/>
      <c r="CQ58" s="351"/>
      <c r="CR58" s="351"/>
      <c r="CS58" s="351"/>
      <c r="CT58" s="351"/>
      <c r="CU58" s="351"/>
      <c r="CV58" s="351"/>
      <c r="CW58" s="351"/>
      <c r="CX58" s="351"/>
      <c r="CY58" s="351"/>
      <c r="CZ58" s="351"/>
      <c r="DA58" s="351"/>
      <c r="DB58" s="351"/>
      <c r="DC58" s="351"/>
      <c r="DD58" s="351"/>
      <c r="DE58" s="351"/>
      <c r="DF58" s="351"/>
      <c r="DG58" s="351"/>
      <c r="DH58" s="378"/>
      <c r="DI58" s="378"/>
      <c r="DJ58" s="378"/>
      <c r="DK58" s="378"/>
      <c r="DL58" s="378"/>
      <c r="DM58" s="378"/>
      <c r="DN58" s="378"/>
      <c r="DO58" s="378"/>
      <c r="DP58" s="378"/>
      <c r="DQ58" s="378"/>
      <c r="DR58" s="378"/>
      <c r="DS58" s="378"/>
      <c r="DT58" s="378"/>
      <c r="DU58" s="378"/>
      <c r="DV58" s="378"/>
      <c r="DW58" s="616"/>
      <c r="DX58" s="616"/>
      <c r="DY58" s="616"/>
      <c r="DZ58" s="616"/>
      <c r="EA58" s="616"/>
      <c r="EB58" s="616"/>
      <c r="EC58" s="378"/>
      <c r="ED58" s="378"/>
      <c r="EE58" s="378"/>
      <c r="EF58" s="378"/>
      <c r="EG58" s="378"/>
      <c r="EH58" s="378"/>
      <c r="EI58" s="378"/>
      <c r="EJ58" s="378"/>
      <c r="EK58" s="378"/>
      <c r="EL58" s="378"/>
      <c r="EM58" s="378"/>
      <c r="EN58" s="378"/>
      <c r="EO58" s="378"/>
      <c r="EP58" s="378"/>
      <c r="EQ58" s="378"/>
      <c r="ER58" s="378"/>
      <c r="ES58" s="378"/>
      <c r="ET58" s="378"/>
      <c r="EU58" s="378"/>
      <c r="EV58" s="378"/>
      <c r="EW58" s="378"/>
      <c r="EX58" s="378"/>
      <c r="EY58" s="378"/>
      <c r="EZ58" s="378"/>
      <c r="FA58" s="378"/>
      <c r="FB58" s="378"/>
      <c r="FC58" s="378"/>
      <c r="FD58" s="378"/>
      <c r="FE58" s="378"/>
      <c r="FF58" s="378"/>
      <c r="FG58" s="378"/>
      <c r="FH58" s="378"/>
      <c r="FI58" s="378"/>
      <c r="FJ58" s="378"/>
      <c r="FK58" s="378"/>
      <c r="FL58" s="378"/>
      <c r="FM58" s="378"/>
      <c r="FN58" s="378"/>
      <c r="FO58" s="378"/>
      <c r="FP58" s="378"/>
      <c r="FQ58" s="378"/>
      <c r="FR58" s="378"/>
      <c r="FS58" s="378"/>
      <c r="FT58" s="378"/>
      <c r="FU58" s="378"/>
      <c r="FV58" s="378"/>
      <c r="FW58" s="378"/>
      <c r="FX58" s="378"/>
      <c r="FY58" s="378"/>
      <c r="FZ58" s="378"/>
      <c r="GA58" s="378"/>
      <c r="GB58" s="378"/>
      <c r="GC58" s="378"/>
      <c r="GD58" s="378"/>
      <c r="GE58" s="378"/>
      <c r="GF58" s="378"/>
      <c r="GG58" s="378"/>
      <c r="GH58" s="378"/>
      <c r="GI58" s="378"/>
      <c r="GJ58" s="378"/>
      <c r="GK58" s="378"/>
      <c r="GL58" s="378"/>
      <c r="GM58" s="378"/>
      <c r="GN58" s="378"/>
      <c r="GO58" s="378"/>
      <c r="GP58" s="378"/>
      <c r="GQ58" s="378"/>
      <c r="GR58" s="378"/>
      <c r="GS58" s="378"/>
      <c r="GT58" s="378"/>
      <c r="GU58" s="378"/>
      <c r="GV58" s="378"/>
      <c r="GW58" s="378"/>
      <c r="GX58" s="378"/>
      <c r="GY58" s="378"/>
      <c r="GZ58" s="378"/>
      <c r="HA58" s="378"/>
      <c r="HB58" s="378"/>
      <c r="HC58" s="378"/>
      <c r="HD58" s="378"/>
      <c r="HE58" s="378"/>
      <c r="HF58" s="378"/>
      <c r="HG58" s="378"/>
      <c r="HH58" s="378"/>
      <c r="HI58" s="378"/>
      <c r="HJ58" s="378"/>
      <c r="HK58" s="378"/>
      <c r="HL58" s="378"/>
      <c r="HM58" s="378"/>
      <c r="HN58" s="378"/>
      <c r="HO58" s="378"/>
      <c r="HP58" s="378"/>
      <c r="HQ58" s="378"/>
      <c r="HR58" s="378"/>
      <c r="HS58" s="378"/>
      <c r="HT58" s="378"/>
      <c r="HU58" s="378"/>
      <c r="HV58" s="378"/>
      <c r="HW58" s="378"/>
      <c r="HX58" s="378"/>
      <c r="HY58" s="378"/>
      <c r="HZ58" s="378"/>
      <c r="IA58" s="378"/>
      <c r="IB58" s="378"/>
      <c r="IC58" s="378"/>
      <c r="ID58" s="378"/>
      <c r="IE58" s="378"/>
      <c r="IF58" s="378"/>
      <c r="IG58" s="378"/>
    </row>
    <row r="59" spans="1:241" hidden="1" x14ac:dyDescent="0.3">
      <c r="A59" s="231" t="s">
        <v>111</v>
      </c>
      <c r="B59" s="351"/>
      <c r="C59" s="351"/>
      <c r="D59" s="351">
        <f>SUM(BG59:DG59)</f>
        <v>0</v>
      </c>
      <c r="E59" s="351"/>
      <c r="F59" s="351"/>
      <c r="G59" s="351">
        <v>0</v>
      </c>
      <c r="H59" s="351">
        <v>0</v>
      </c>
      <c r="I59" s="351">
        <v>0</v>
      </c>
      <c r="J59" s="351">
        <v>0</v>
      </c>
      <c r="K59" s="351">
        <v>0</v>
      </c>
      <c r="L59" s="351">
        <v>0</v>
      </c>
      <c r="M59" s="351">
        <v>8</v>
      </c>
      <c r="N59" s="351">
        <v>0</v>
      </c>
      <c r="O59" s="351">
        <v>0</v>
      </c>
      <c r="P59" s="351">
        <v>0</v>
      </c>
      <c r="Q59" s="351">
        <v>0</v>
      </c>
      <c r="R59" s="351">
        <v>0</v>
      </c>
      <c r="S59" s="351">
        <v>0</v>
      </c>
      <c r="T59" s="351">
        <v>0</v>
      </c>
      <c r="U59" s="351">
        <v>0</v>
      </c>
      <c r="V59" s="351">
        <v>0</v>
      </c>
      <c r="W59" s="351">
        <v>0</v>
      </c>
      <c r="X59" s="351">
        <v>0</v>
      </c>
      <c r="Y59" s="351">
        <v>0</v>
      </c>
      <c r="Z59" s="351">
        <v>0</v>
      </c>
      <c r="AA59" s="351">
        <v>0</v>
      </c>
      <c r="AB59" s="351">
        <v>32</v>
      </c>
      <c r="AC59" s="351">
        <v>6</v>
      </c>
      <c r="AD59" s="351">
        <v>6.5</v>
      </c>
      <c r="AE59" s="351">
        <v>0</v>
      </c>
      <c r="AF59" s="351">
        <v>0</v>
      </c>
      <c r="AG59" s="351">
        <v>0</v>
      </c>
      <c r="AH59" s="351">
        <v>0</v>
      </c>
      <c r="AI59" s="351">
        <v>0</v>
      </c>
      <c r="AJ59" s="351">
        <v>0</v>
      </c>
      <c r="AK59" s="351">
        <v>0</v>
      </c>
      <c r="AL59" s="351">
        <v>0</v>
      </c>
      <c r="AM59" s="351">
        <v>0</v>
      </c>
      <c r="AN59" s="351">
        <v>0</v>
      </c>
      <c r="AO59" s="351">
        <v>0</v>
      </c>
      <c r="AP59" s="351">
        <v>0</v>
      </c>
      <c r="AQ59" s="351">
        <v>0</v>
      </c>
      <c r="AR59" s="351">
        <v>0</v>
      </c>
      <c r="AS59" s="351">
        <v>0</v>
      </c>
      <c r="AT59" s="351">
        <v>3</v>
      </c>
      <c r="AU59" s="351">
        <v>8</v>
      </c>
      <c r="AV59" s="351">
        <v>0</v>
      </c>
      <c r="AW59" s="351">
        <v>0</v>
      </c>
      <c r="AX59" s="351">
        <v>0</v>
      </c>
      <c r="AY59" s="351">
        <v>0</v>
      </c>
      <c r="AZ59" s="351">
        <v>0</v>
      </c>
      <c r="BA59" s="351">
        <v>0</v>
      </c>
      <c r="BB59" s="351">
        <v>0</v>
      </c>
      <c r="BC59" s="351">
        <v>0</v>
      </c>
      <c r="BD59" s="352">
        <v>0</v>
      </c>
      <c r="BE59" s="351">
        <v>0</v>
      </c>
      <c r="BF59" s="351">
        <v>16</v>
      </c>
      <c r="BG59" s="351">
        <v>0</v>
      </c>
      <c r="BH59" s="351"/>
      <c r="BI59" s="351"/>
      <c r="BJ59" s="351"/>
      <c r="BK59" s="351"/>
      <c r="BL59" s="351"/>
      <c r="BM59" s="351"/>
      <c r="BN59" s="351"/>
      <c r="BO59" s="351"/>
      <c r="BP59" s="351"/>
      <c r="BQ59" s="351"/>
      <c r="BR59" s="351"/>
      <c r="BS59" s="351"/>
      <c r="BT59" s="351"/>
      <c r="BU59" s="351"/>
      <c r="BV59" s="351"/>
      <c r="BW59" s="351"/>
      <c r="BX59" s="351"/>
      <c r="BY59" s="351"/>
      <c r="BZ59" s="351"/>
      <c r="CA59" s="351"/>
      <c r="CB59" s="351"/>
      <c r="CC59" s="351"/>
      <c r="CD59" s="351"/>
      <c r="CE59" s="351"/>
      <c r="CF59" s="351"/>
      <c r="CG59" s="351"/>
      <c r="CH59" s="351"/>
      <c r="CI59" s="351"/>
      <c r="CJ59" s="351"/>
      <c r="CK59" s="351"/>
      <c r="CL59" s="351"/>
      <c r="CM59" s="351"/>
      <c r="CN59" s="351"/>
      <c r="CO59" s="351"/>
      <c r="CP59" s="351"/>
      <c r="CQ59" s="351"/>
      <c r="CR59" s="351"/>
      <c r="CS59" s="351"/>
      <c r="CT59" s="351"/>
      <c r="CU59" s="351"/>
      <c r="CV59" s="351"/>
      <c r="CW59" s="351"/>
      <c r="CX59" s="351"/>
      <c r="CY59" s="351"/>
      <c r="CZ59" s="351"/>
      <c r="DA59" s="351"/>
      <c r="DB59" s="351"/>
      <c r="DC59" s="351"/>
      <c r="DD59" s="351"/>
      <c r="DE59" s="351"/>
      <c r="DF59" s="351"/>
      <c r="DG59" s="351"/>
      <c r="DH59" s="378"/>
      <c r="DI59" s="378"/>
      <c r="DJ59" s="378"/>
      <c r="DK59" s="378"/>
      <c r="DL59" s="378"/>
      <c r="DM59" s="378"/>
      <c r="DN59" s="378"/>
      <c r="DO59" s="378"/>
      <c r="DP59" s="378"/>
      <c r="DQ59" s="378"/>
      <c r="DR59" s="378"/>
      <c r="DS59" s="378"/>
      <c r="DT59" s="378"/>
      <c r="DU59" s="378"/>
      <c r="DV59" s="378"/>
      <c r="DW59" s="616"/>
      <c r="DX59" s="616"/>
      <c r="DY59" s="616"/>
      <c r="DZ59" s="616"/>
      <c r="EA59" s="616"/>
      <c r="EB59" s="616"/>
      <c r="EC59" s="378"/>
      <c r="ED59" s="378"/>
      <c r="EE59" s="378"/>
      <c r="EF59" s="378"/>
      <c r="EG59" s="378"/>
      <c r="EH59" s="378"/>
      <c r="EI59" s="378"/>
      <c r="EJ59" s="378"/>
      <c r="EK59" s="378"/>
      <c r="EL59" s="378"/>
      <c r="EM59" s="378"/>
      <c r="EN59" s="378"/>
      <c r="EO59" s="378"/>
      <c r="EP59" s="378"/>
      <c r="EQ59" s="378"/>
      <c r="ER59" s="378"/>
      <c r="ES59" s="378"/>
      <c r="ET59" s="378"/>
      <c r="EU59" s="378"/>
      <c r="EV59" s="378"/>
      <c r="EW59" s="378"/>
      <c r="EX59" s="378"/>
      <c r="EY59" s="378"/>
      <c r="EZ59" s="378"/>
      <c r="FA59" s="378"/>
      <c r="FB59" s="378"/>
      <c r="FC59" s="378"/>
      <c r="FD59" s="378"/>
      <c r="FE59" s="378"/>
      <c r="FF59" s="378"/>
      <c r="FG59" s="378"/>
      <c r="FH59" s="378"/>
      <c r="FI59" s="378"/>
      <c r="FJ59" s="378"/>
      <c r="FK59" s="378"/>
      <c r="FL59" s="378"/>
      <c r="FM59" s="378"/>
      <c r="FN59" s="378"/>
      <c r="FO59" s="378"/>
      <c r="FP59" s="378"/>
      <c r="FQ59" s="378"/>
      <c r="FR59" s="378"/>
      <c r="FS59" s="378"/>
      <c r="FT59" s="378"/>
      <c r="FU59" s="378"/>
      <c r="FV59" s="378"/>
      <c r="FW59" s="378"/>
      <c r="FX59" s="378"/>
      <c r="FY59" s="378"/>
      <c r="FZ59" s="378"/>
      <c r="GA59" s="378"/>
      <c r="GB59" s="378"/>
      <c r="GC59" s="378"/>
      <c r="GD59" s="378"/>
      <c r="GE59" s="378"/>
      <c r="GF59" s="378"/>
      <c r="GG59" s="378"/>
      <c r="GH59" s="378"/>
      <c r="GI59" s="378"/>
      <c r="GJ59" s="378"/>
      <c r="GK59" s="378"/>
      <c r="GL59" s="378"/>
      <c r="GM59" s="378"/>
      <c r="GN59" s="378"/>
      <c r="GO59" s="378"/>
      <c r="GP59" s="378"/>
      <c r="GQ59" s="378"/>
      <c r="GR59" s="378"/>
      <c r="GS59" s="378"/>
      <c r="GT59" s="378"/>
      <c r="GU59" s="378"/>
      <c r="GV59" s="378"/>
      <c r="GW59" s="378"/>
      <c r="GX59" s="378"/>
      <c r="GY59" s="378"/>
      <c r="GZ59" s="378"/>
      <c r="HA59" s="378"/>
      <c r="HB59" s="378"/>
      <c r="HC59" s="378"/>
      <c r="HD59" s="378"/>
      <c r="HE59" s="378"/>
      <c r="HF59" s="378"/>
      <c r="HG59" s="378"/>
      <c r="HH59" s="378"/>
      <c r="HI59" s="378"/>
      <c r="HJ59" s="378"/>
      <c r="HK59" s="378"/>
      <c r="HL59" s="378"/>
      <c r="HM59" s="378"/>
      <c r="HN59" s="378"/>
      <c r="HO59" s="378"/>
      <c r="HP59" s="378"/>
      <c r="HQ59" s="378"/>
      <c r="HR59" s="378"/>
      <c r="HS59" s="378"/>
      <c r="HT59" s="378"/>
      <c r="HU59" s="378"/>
      <c r="HV59" s="378"/>
      <c r="HW59" s="378"/>
      <c r="HX59" s="378"/>
      <c r="HY59" s="378"/>
      <c r="HZ59" s="378"/>
      <c r="IA59" s="378"/>
      <c r="IB59" s="378"/>
      <c r="IC59" s="378"/>
      <c r="ID59" s="378"/>
      <c r="IE59" s="378"/>
      <c r="IF59" s="378"/>
      <c r="IG59" s="378"/>
    </row>
    <row r="60" spans="1:241" hidden="1" x14ac:dyDescent="0.3">
      <c r="A60" s="231" t="s">
        <v>112</v>
      </c>
      <c r="B60" s="351">
        <v>80</v>
      </c>
      <c r="C60" s="351"/>
      <c r="D60" s="351">
        <f>SUM(BG60:DG60)</f>
        <v>0</v>
      </c>
      <c r="E60" s="351"/>
      <c r="F60" s="351"/>
      <c r="G60" s="351">
        <v>0</v>
      </c>
      <c r="H60" s="351">
        <v>0</v>
      </c>
      <c r="I60" s="351">
        <v>0</v>
      </c>
      <c r="J60" s="351">
        <v>0</v>
      </c>
      <c r="K60" s="351">
        <v>0</v>
      </c>
      <c r="L60" s="351">
        <v>0</v>
      </c>
      <c r="M60" s="351">
        <v>0</v>
      </c>
      <c r="N60" s="351">
        <v>0</v>
      </c>
      <c r="O60" s="351">
        <v>0</v>
      </c>
      <c r="P60" s="351">
        <v>0</v>
      </c>
      <c r="Q60" s="351">
        <v>0</v>
      </c>
      <c r="R60" s="351">
        <v>0</v>
      </c>
      <c r="S60" s="351">
        <v>0</v>
      </c>
      <c r="T60" s="351">
        <v>0</v>
      </c>
      <c r="U60" s="351">
        <v>0</v>
      </c>
      <c r="V60" s="351">
        <v>0</v>
      </c>
      <c r="W60" s="351">
        <v>0</v>
      </c>
      <c r="X60" s="351">
        <v>0</v>
      </c>
      <c r="Y60" s="351">
        <v>0</v>
      </c>
      <c r="Z60" s="351">
        <v>0</v>
      </c>
      <c r="AA60" s="351">
        <v>0</v>
      </c>
      <c r="AB60" s="351">
        <v>0</v>
      </c>
      <c r="AC60" s="351">
        <v>0</v>
      </c>
      <c r="AD60" s="351">
        <v>0</v>
      </c>
      <c r="AE60" s="351">
        <v>0</v>
      </c>
      <c r="AF60" s="351">
        <v>0</v>
      </c>
      <c r="AG60" s="351">
        <v>0</v>
      </c>
      <c r="AH60" s="351">
        <v>0</v>
      </c>
      <c r="AI60" s="351">
        <v>0</v>
      </c>
      <c r="AJ60" s="351">
        <v>0</v>
      </c>
      <c r="AK60" s="351">
        <v>0</v>
      </c>
      <c r="AL60" s="351">
        <v>0</v>
      </c>
      <c r="AM60" s="351">
        <v>8</v>
      </c>
      <c r="AN60" s="351">
        <v>0</v>
      </c>
      <c r="AO60" s="351">
        <v>0</v>
      </c>
      <c r="AP60" s="351">
        <v>0</v>
      </c>
      <c r="AQ60" s="351">
        <v>0</v>
      </c>
      <c r="AR60" s="351">
        <v>0</v>
      </c>
      <c r="AS60" s="351">
        <v>0</v>
      </c>
      <c r="AT60" s="351">
        <v>0</v>
      </c>
      <c r="AU60" s="351">
        <v>0</v>
      </c>
      <c r="AV60" s="351">
        <v>0</v>
      </c>
      <c r="AW60" s="351">
        <v>0</v>
      </c>
      <c r="AX60" s="351">
        <v>0</v>
      </c>
      <c r="AY60" s="351">
        <v>0</v>
      </c>
      <c r="AZ60" s="351">
        <v>0</v>
      </c>
      <c r="BA60" s="351">
        <v>0</v>
      </c>
      <c r="BB60" s="351">
        <v>0</v>
      </c>
      <c r="BC60" s="351">
        <v>0</v>
      </c>
      <c r="BD60" s="352">
        <v>0</v>
      </c>
      <c r="BE60" s="351">
        <v>0</v>
      </c>
      <c r="BF60" s="351">
        <v>0</v>
      </c>
      <c r="BG60" s="351">
        <v>0</v>
      </c>
      <c r="BH60" s="351"/>
      <c r="BI60" s="351"/>
      <c r="BJ60" s="351"/>
      <c r="BK60" s="351"/>
      <c r="BL60" s="351"/>
      <c r="BM60" s="351"/>
      <c r="BN60" s="351"/>
      <c r="BO60" s="351"/>
      <c r="BP60" s="351"/>
      <c r="BQ60" s="351"/>
      <c r="BR60" s="351"/>
      <c r="BS60" s="351"/>
      <c r="BT60" s="351"/>
      <c r="BU60" s="351"/>
      <c r="BV60" s="351"/>
      <c r="BW60" s="351"/>
      <c r="BX60" s="351"/>
      <c r="BY60" s="351"/>
      <c r="BZ60" s="351"/>
      <c r="CA60" s="351"/>
      <c r="CB60" s="351"/>
      <c r="CC60" s="351"/>
      <c r="CD60" s="351"/>
      <c r="CE60" s="351"/>
      <c r="CF60" s="351"/>
      <c r="CG60" s="351"/>
      <c r="CH60" s="351"/>
      <c r="CI60" s="351"/>
      <c r="CJ60" s="351"/>
      <c r="CK60" s="351"/>
      <c r="CL60" s="351"/>
      <c r="CM60" s="351"/>
      <c r="CN60" s="351"/>
      <c r="CO60" s="351"/>
      <c r="CP60" s="351"/>
      <c r="CQ60" s="351"/>
      <c r="CR60" s="351"/>
      <c r="CS60" s="351"/>
      <c r="CT60" s="351"/>
      <c r="CU60" s="351"/>
      <c r="CV60" s="351"/>
      <c r="CW60" s="351"/>
      <c r="CX60" s="351"/>
      <c r="CY60" s="351"/>
      <c r="CZ60" s="351"/>
      <c r="DA60" s="351"/>
      <c r="DB60" s="351"/>
      <c r="DC60" s="351"/>
      <c r="DD60" s="351"/>
      <c r="DE60" s="351"/>
      <c r="DF60" s="351"/>
      <c r="DG60" s="351"/>
      <c r="DH60" s="378"/>
      <c r="DI60" s="378"/>
      <c r="DJ60" s="378"/>
      <c r="DK60" s="378"/>
      <c r="DL60" s="378"/>
      <c r="DM60" s="378"/>
      <c r="DN60" s="378"/>
      <c r="DO60" s="378"/>
      <c r="DP60" s="378"/>
      <c r="DQ60" s="378"/>
      <c r="DR60" s="378"/>
      <c r="DS60" s="378"/>
      <c r="DT60" s="378"/>
      <c r="DU60" s="378"/>
      <c r="DV60" s="378"/>
      <c r="DW60" s="616"/>
      <c r="DX60" s="616"/>
      <c r="DY60" s="616"/>
      <c r="DZ60" s="616"/>
      <c r="EA60" s="616"/>
      <c r="EB60" s="616"/>
      <c r="EC60" s="378"/>
      <c r="ED60" s="378"/>
      <c r="EE60" s="378"/>
      <c r="EF60" s="378"/>
      <c r="EG60" s="378"/>
      <c r="EH60" s="378"/>
      <c r="EI60" s="378"/>
      <c r="EJ60" s="378"/>
      <c r="EK60" s="378"/>
      <c r="EL60" s="378"/>
      <c r="EM60" s="378"/>
      <c r="EN60" s="378"/>
      <c r="EO60" s="378"/>
      <c r="EP60" s="378"/>
      <c r="EQ60" s="378"/>
      <c r="ER60" s="378"/>
      <c r="ES60" s="378"/>
      <c r="ET60" s="378"/>
      <c r="EU60" s="378"/>
      <c r="EV60" s="378"/>
      <c r="EW60" s="378"/>
      <c r="EX60" s="378"/>
      <c r="EY60" s="378"/>
      <c r="EZ60" s="378"/>
      <c r="FA60" s="378"/>
      <c r="FB60" s="378"/>
      <c r="FC60" s="378"/>
      <c r="FD60" s="378"/>
      <c r="FE60" s="378"/>
      <c r="FF60" s="378"/>
      <c r="FG60" s="378"/>
      <c r="FH60" s="378"/>
      <c r="FI60" s="378"/>
      <c r="FJ60" s="378"/>
      <c r="FK60" s="378"/>
      <c r="FL60" s="378"/>
      <c r="FM60" s="378"/>
      <c r="FN60" s="378"/>
      <c r="FO60" s="378"/>
      <c r="FP60" s="378"/>
      <c r="FQ60" s="378"/>
      <c r="FR60" s="378"/>
      <c r="FS60" s="378"/>
      <c r="FT60" s="378"/>
      <c r="FU60" s="378"/>
      <c r="FV60" s="378"/>
      <c r="FW60" s="378"/>
      <c r="FX60" s="378"/>
      <c r="FY60" s="378"/>
      <c r="FZ60" s="378"/>
      <c r="GA60" s="378"/>
      <c r="GB60" s="378"/>
      <c r="GC60" s="378"/>
      <c r="GD60" s="378"/>
      <c r="GE60" s="378"/>
      <c r="GF60" s="378"/>
      <c r="GG60" s="378"/>
      <c r="GH60" s="378"/>
      <c r="GI60" s="378"/>
      <c r="GJ60" s="378"/>
      <c r="GK60" s="378"/>
      <c r="GL60" s="378"/>
      <c r="GM60" s="378"/>
      <c r="GN60" s="378"/>
      <c r="GO60" s="378"/>
      <c r="GP60" s="378"/>
      <c r="GQ60" s="378"/>
      <c r="GR60" s="378"/>
      <c r="GS60" s="378"/>
      <c r="GT60" s="378"/>
      <c r="GU60" s="378"/>
      <c r="GV60" s="378"/>
      <c r="GW60" s="378"/>
      <c r="GX60" s="378"/>
      <c r="GY60" s="378"/>
      <c r="GZ60" s="378"/>
      <c r="HA60" s="378"/>
      <c r="HB60" s="378"/>
      <c r="HC60" s="378"/>
      <c r="HD60" s="378"/>
      <c r="HE60" s="378"/>
      <c r="HF60" s="378"/>
      <c r="HG60" s="378"/>
      <c r="HH60" s="378"/>
      <c r="HI60" s="378"/>
      <c r="HJ60" s="378"/>
      <c r="HK60" s="378"/>
      <c r="HL60" s="378"/>
      <c r="HM60" s="378"/>
      <c r="HN60" s="378"/>
      <c r="HO60" s="378"/>
      <c r="HP60" s="378"/>
      <c r="HQ60" s="378"/>
      <c r="HR60" s="378"/>
      <c r="HS60" s="378"/>
      <c r="HT60" s="378"/>
      <c r="HU60" s="378"/>
      <c r="HV60" s="378"/>
      <c r="HW60" s="378"/>
      <c r="HX60" s="378"/>
      <c r="HY60" s="378"/>
      <c r="HZ60" s="378"/>
      <c r="IA60" s="378"/>
      <c r="IB60" s="378"/>
      <c r="IC60" s="378"/>
      <c r="ID60" s="378"/>
      <c r="IE60" s="378"/>
      <c r="IF60" s="378"/>
      <c r="IG60" s="378"/>
    </row>
    <row r="61" spans="1:241" hidden="1" x14ac:dyDescent="0.3">
      <c r="A61" s="231" t="s">
        <v>113</v>
      </c>
      <c r="B61" s="351"/>
      <c r="C61" s="351"/>
      <c r="D61" s="351"/>
      <c r="E61" s="351"/>
      <c r="F61" s="351"/>
      <c r="G61" s="351"/>
      <c r="H61" s="351"/>
      <c r="I61" s="351"/>
      <c r="J61" s="351"/>
      <c r="K61" s="351">
        <v>1</v>
      </c>
      <c r="L61" s="351">
        <v>0</v>
      </c>
      <c r="M61" s="351"/>
      <c r="N61" s="351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  <c r="AO61" s="351"/>
      <c r="AP61" s="351"/>
      <c r="AQ61" s="351"/>
      <c r="AR61" s="351"/>
      <c r="AS61" s="351"/>
      <c r="AT61" s="351"/>
      <c r="AU61" s="351"/>
      <c r="AV61" s="351"/>
      <c r="AW61" s="351"/>
      <c r="AX61" s="351"/>
      <c r="AY61" s="351"/>
      <c r="AZ61" s="351"/>
      <c r="BA61" s="351"/>
      <c r="BB61" s="351"/>
      <c r="BC61" s="351"/>
      <c r="BD61" s="352"/>
      <c r="BE61" s="351"/>
      <c r="BF61" s="351"/>
      <c r="BG61" s="351"/>
      <c r="BH61" s="351"/>
      <c r="BI61" s="351"/>
      <c r="BJ61" s="351"/>
      <c r="BK61" s="351"/>
      <c r="BL61" s="351"/>
      <c r="BM61" s="351"/>
      <c r="BN61" s="351"/>
      <c r="BO61" s="351"/>
      <c r="BP61" s="351"/>
      <c r="BQ61" s="351"/>
      <c r="BR61" s="351"/>
      <c r="BS61" s="351"/>
      <c r="BT61" s="351"/>
      <c r="BU61" s="351"/>
      <c r="BV61" s="351"/>
      <c r="BW61" s="351"/>
      <c r="BX61" s="351"/>
      <c r="BY61" s="351"/>
      <c r="BZ61" s="351"/>
      <c r="CA61" s="351"/>
      <c r="CB61" s="351"/>
      <c r="CC61" s="351"/>
      <c r="CD61" s="351"/>
      <c r="CE61" s="351"/>
      <c r="CF61" s="351"/>
      <c r="CG61" s="351"/>
      <c r="CH61" s="351"/>
      <c r="CI61" s="351"/>
      <c r="CJ61" s="351"/>
      <c r="CK61" s="351"/>
      <c r="CL61" s="351"/>
      <c r="CM61" s="351"/>
      <c r="CN61" s="351"/>
      <c r="CO61" s="351"/>
      <c r="CP61" s="351"/>
      <c r="CQ61" s="351"/>
      <c r="CR61" s="351"/>
      <c r="CS61" s="351"/>
      <c r="CT61" s="351"/>
      <c r="CU61" s="351"/>
      <c r="CV61" s="351"/>
      <c r="CW61" s="351"/>
      <c r="CX61" s="351"/>
      <c r="CY61" s="351"/>
      <c r="CZ61" s="351"/>
      <c r="DA61" s="351"/>
      <c r="DB61" s="351"/>
      <c r="DC61" s="351"/>
      <c r="DD61" s="351"/>
      <c r="DE61" s="351"/>
      <c r="DF61" s="351"/>
      <c r="DG61" s="351"/>
      <c r="DH61" s="351"/>
      <c r="DI61" s="351"/>
      <c r="DJ61" s="351"/>
      <c r="DK61" s="351"/>
      <c r="DL61" s="351"/>
      <c r="DM61" s="351"/>
      <c r="DN61" s="351"/>
      <c r="DO61" s="351"/>
      <c r="DP61" s="351"/>
      <c r="DQ61" s="351"/>
      <c r="DR61" s="351"/>
      <c r="DS61" s="351"/>
      <c r="DT61" s="351"/>
      <c r="DU61" s="351"/>
      <c r="DV61" s="351"/>
      <c r="DW61" s="618"/>
      <c r="DX61" s="618"/>
      <c r="DY61" s="618"/>
      <c r="DZ61" s="618"/>
      <c r="EA61" s="618"/>
      <c r="EB61" s="618"/>
      <c r="EC61" s="351"/>
      <c r="ED61" s="351"/>
      <c r="EE61" s="351"/>
      <c r="EF61" s="351"/>
      <c r="EG61" s="351"/>
      <c r="EH61" s="351"/>
      <c r="EI61" s="351"/>
      <c r="EJ61" s="351"/>
      <c r="EK61" s="351"/>
      <c r="EL61" s="351"/>
      <c r="EM61" s="351"/>
      <c r="EN61" s="351"/>
      <c r="EO61" s="351"/>
      <c r="EP61" s="351"/>
      <c r="EQ61" s="351"/>
      <c r="ER61" s="351"/>
      <c r="ES61" s="351"/>
      <c r="ET61" s="351"/>
      <c r="EU61" s="351"/>
      <c r="EV61" s="351"/>
      <c r="EW61" s="351"/>
      <c r="EX61" s="351"/>
      <c r="EY61" s="351"/>
      <c r="EZ61" s="351"/>
      <c r="FA61" s="351"/>
      <c r="FB61" s="351"/>
      <c r="FC61" s="351"/>
      <c r="FD61" s="351"/>
      <c r="FE61" s="351"/>
      <c r="FF61" s="351"/>
      <c r="FG61" s="351"/>
      <c r="FH61" s="351"/>
      <c r="FI61" s="351"/>
      <c r="FJ61" s="351"/>
      <c r="FK61" s="351"/>
      <c r="FL61" s="351"/>
      <c r="FM61" s="351"/>
      <c r="FN61" s="351"/>
      <c r="FO61" s="351"/>
      <c r="FP61" s="351"/>
      <c r="FQ61" s="351"/>
      <c r="FR61" s="351"/>
      <c r="FS61" s="351"/>
      <c r="FT61" s="351"/>
      <c r="FU61" s="351"/>
      <c r="FV61" s="351"/>
      <c r="FW61" s="351"/>
      <c r="FX61" s="351"/>
      <c r="FY61" s="351"/>
      <c r="FZ61" s="351"/>
      <c r="GA61" s="351"/>
      <c r="GB61" s="351"/>
      <c r="GC61" s="351"/>
      <c r="GD61" s="351"/>
      <c r="GE61" s="351"/>
      <c r="GF61" s="351"/>
      <c r="GG61" s="351"/>
      <c r="GH61" s="351"/>
      <c r="GI61" s="351"/>
      <c r="GJ61" s="351"/>
      <c r="GK61" s="351"/>
      <c r="GL61" s="351"/>
      <c r="GM61" s="351"/>
      <c r="GN61" s="351"/>
      <c r="GO61" s="351"/>
      <c r="GP61" s="351"/>
      <c r="GQ61" s="351"/>
      <c r="GR61" s="351"/>
      <c r="GS61" s="351"/>
      <c r="GT61" s="351"/>
      <c r="GU61" s="351"/>
      <c r="GV61" s="351"/>
      <c r="GW61" s="351"/>
      <c r="GX61" s="351"/>
      <c r="GY61" s="351"/>
      <c r="GZ61" s="351"/>
      <c r="HA61" s="351"/>
      <c r="HB61" s="351"/>
      <c r="HC61" s="351"/>
      <c r="HD61" s="351"/>
      <c r="HE61" s="351"/>
      <c r="HF61" s="351"/>
      <c r="HG61" s="351"/>
      <c r="HH61" s="351"/>
      <c r="HI61" s="351"/>
      <c r="HJ61" s="351"/>
      <c r="HK61" s="351"/>
      <c r="HL61" s="351"/>
      <c r="HM61" s="351"/>
      <c r="HN61" s="351"/>
      <c r="HO61" s="351"/>
      <c r="HP61" s="351"/>
      <c r="HQ61" s="351"/>
      <c r="HR61" s="351"/>
      <c r="HS61" s="351"/>
      <c r="HT61" s="351"/>
      <c r="HU61" s="351"/>
      <c r="HV61" s="351"/>
      <c r="HW61" s="351"/>
      <c r="HX61" s="351"/>
      <c r="HY61" s="351"/>
      <c r="HZ61" s="351"/>
      <c r="IA61" s="351"/>
      <c r="IB61" s="351"/>
      <c r="IC61" s="351"/>
      <c r="ID61" s="351"/>
      <c r="IE61" s="351"/>
      <c r="IF61" s="351"/>
      <c r="IG61" s="351"/>
    </row>
    <row r="62" spans="1:241" hidden="1" x14ac:dyDescent="0.3">
      <c r="A62" s="234" t="s">
        <v>116</v>
      </c>
      <c r="B62" s="235"/>
      <c r="C62" s="235"/>
      <c r="D62" s="235"/>
      <c r="E62" s="235"/>
      <c r="F62" s="235"/>
      <c r="G62" s="235">
        <f>SUM(G63:G66)</f>
        <v>40</v>
      </c>
      <c r="H62" s="235"/>
      <c r="I62" s="235">
        <v>41</v>
      </c>
      <c r="J62" s="235">
        <v>40</v>
      </c>
      <c r="K62" s="235">
        <v>40</v>
      </c>
      <c r="L62" s="235">
        <v>41.5</v>
      </c>
      <c r="M62" s="235">
        <v>41</v>
      </c>
      <c r="N62" s="235">
        <v>41</v>
      </c>
      <c r="O62" s="235">
        <v>40</v>
      </c>
      <c r="P62" s="235">
        <v>42</v>
      </c>
      <c r="Q62" s="235">
        <v>41</v>
      </c>
      <c r="R62" s="235">
        <v>40</v>
      </c>
      <c r="S62" s="235">
        <v>40</v>
      </c>
      <c r="T62" s="235">
        <v>43</v>
      </c>
      <c r="U62" s="235">
        <v>40.5</v>
      </c>
      <c r="V62" s="235">
        <v>44</v>
      </c>
      <c r="W62" s="235">
        <v>40</v>
      </c>
      <c r="X62" s="235">
        <v>41</v>
      </c>
      <c r="Y62" s="235">
        <v>40</v>
      </c>
      <c r="Z62" s="235">
        <v>41</v>
      </c>
      <c r="AA62" s="235">
        <v>47</v>
      </c>
      <c r="AB62" s="235">
        <v>42</v>
      </c>
      <c r="AC62" s="235">
        <v>43</v>
      </c>
      <c r="AD62" s="235">
        <v>41</v>
      </c>
      <c r="AE62" s="235">
        <v>40</v>
      </c>
      <c r="AF62" s="235">
        <v>40</v>
      </c>
      <c r="AG62" s="235">
        <v>40</v>
      </c>
      <c r="AH62" s="235">
        <v>40.75</v>
      </c>
      <c r="AI62" s="235">
        <v>40</v>
      </c>
      <c r="AJ62" s="235">
        <v>45.5</v>
      </c>
      <c r="AK62" s="235">
        <v>42</v>
      </c>
      <c r="AL62" s="235">
        <v>40</v>
      </c>
      <c r="AM62" s="235">
        <v>41</v>
      </c>
      <c r="AN62" s="235">
        <v>40</v>
      </c>
      <c r="AO62" s="235">
        <v>41.5</v>
      </c>
      <c r="AP62" s="235">
        <v>40</v>
      </c>
      <c r="AQ62" s="235">
        <v>40</v>
      </c>
      <c r="AR62" s="235">
        <v>40</v>
      </c>
      <c r="AS62" s="235">
        <v>40</v>
      </c>
      <c r="AT62" s="235">
        <v>40</v>
      </c>
      <c r="AU62" s="235">
        <v>41</v>
      </c>
      <c r="AV62" s="235">
        <v>40</v>
      </c>
      <c r="AW62" s="235">
        <v>40</v>
      </c>
      <c r="AX62" s="235">
        <v>40</v>
      </c>
      <c r="AY62" s="235">
        <v>41</v>
      </c>
      <c r="AZ62" s="235">
        <v>49.5</v>
      </c>
      <c r="BA62" s="235">
        <v>42</v>
      </c>
      <c r="BB62" s="235">
        <v>40</v>
      </c>
      <c r="BC62" s="235">
        <v>41.5</v>
      </c>
      <c r="BD62" s="238">
        <v>42</v>
      </c>
      <c r="BE62" s="235">
        <f>SUM(BE63:BE66)</f>
        <v>40</v>
      </c>
      <c r="BF62" s="235">
        <f>SUM(BF63:BF66)</f>
        <v>40</v>
      </c>
      <c r="BG62" s="235">
        <f>SUM(BG63:BG66)</f>
        <v>40</v>
      </c>
      <c r="BH62" s="235">
        <f t="shared" ref="BH62:DN62" si="119">SUM(BH63:BH66)</f>
        <v>0</v>
      </c>
      <c r="BI62" s="235">
        <f t="shared" si="119"/>
        <v>0</v>
      </c>
      <c r="BJ62" s="235">
        <f t="shared" si="119"/>
        <v>0</v>
      </c>
      <c r="BK62" s="235">
        <f t="shared" si="119"/>
        <v>0</v>
      </c>
      <c r="BL62" s="235">
        <f t="shared" si="119"/>
        <v>0</v>
      </c>
      <c r="BM62" s="235">
        <f t="shared" si="119"/>
        <v>0</v>
      </c>
      <c r="BN62" s="235">
        <f t="shared" si="119"/>
        <v>0</v>
      </c>
      <c r="BO62" s="235">
        <f t="shared" si="119"/>
        <v>0</v>
      </c>
      <c r="BP62" s="235">
        <f t="shared" si="119"/>
        <v>45</v>
      </c>
      <c r="BQ62" s="235">
        <f t="shared" si="119"/>
        <v>40</v>
      </c>
      <c r="BR62" s="235">
        <f t="shared" si="119"/>
        <v>55.5</v>
      </c>
      <c r="BS62" s="235">
        <f t="shared" si="119"/>
        <v>40</v>
      </c>
      <c r="BT62" s="235">
        <f t="shared" si="119"/>
        <v>0</v>
      </c>
      <c r="BU62" s="235">
        <f t="shared" si="119"/>
        <v>43</v>
      </c>
      <c r="BV62" s="235">
        <f t="shared" si="119"/>
        <v>0</v>
      </c>
      <c r="BW62" s="235">
        <f t="shared" si="119"/>
        <v>0</v>
      </c>
      <c r="BX62" s="235">
        <f t="shared" si="119"/>
        <v>0</v>
      </c>
      <c r="BY62" s="235">
        <f t="shared" si="119"/>
        <v>0</v>
      </c>
      <c r="BZ62" s="235">
        <f t="shared" si="119"/>
        <v>0</v>
      </c>
      <c r="CA62" s="235">
        <f t="shared" si="119"/>
        <v>0</v>
      </c>
      <c r="CB62" s="235">
        <f t="shared" si="119"/>
        <v>0</v>
      </c>
      <c r="CC62" s="235">
        <f t="shared" si="119"/>
        <v>0</v>
      </c>
      <c r="CD62" s="235">
        <f t="shared" si="119"/>
        <v>0</v>
      </c>
      <c r="CE62" s="235">
        <f t="shared" si="119"/>
        <v>0</v>
      </c>
      <c r="CF62" s="235">
        <f t="shared" si="119"/>
        <v>0</v>
      </c>
      <c r="CG62" s="235">
        <f t="shared" si="119"/>
        <v>0</v>
      </c>
      <c r="CH62" s="235">
        <f t="shared" si="119"/>
        <v>0</v>
      </c>
      <c r="CI62" s="235">
        <f t="shared" si="119"/>
        <v>0</v>
      </c>
      <c r="CJ62" s="235">
        <f t="shared" si="119"/>
        <v>0</v>
      </c>
      <c r="CK62" s="235">
        <f t="shared" si="119"/>
        <v>0</v>
      </c>
      <c r="CL62" s="235">
        <f t="shared" si="119"/>
        <v>0</v>
      </c>
      <c r="CM62" s="235">
        <f t="shared" si="119"/>
        <v>0</v>
      </c>
      <c r="CN62" s="235">
        <f t="shared" si="119"/>
        <v>0</v>
      </c>
      <c r="CO62" s="235">
        <f t="shared" si="119"/>
        <v>0</v>
      </c>
      <c r="CP62" s="235">
        <f t="shared" si="119"/>
        <v>0</v>
      </c>
      <c r="CQ62" s="235">
        <f t="shared" si="119"/>
        <v>0</v>
      </c>
      <c r="CR62" s="235">
        <f t="shared" si="119"/>
        <v>0</v>
      </c>
      <c r="CS62" s="235">
        <f t="shared" si="119"/>
        <v>0</v>
      </c>
      <c r="CT62" s="235">
        <f t="shared" si="119"/>
        <v>0</v>
      </c>
      <c r="CU62" s="235">
        <f t="shared" si="119"/>
        <v>0</v>
      </c>
      <c r="CV62" s="235">
        <f t="shared" si="119"/>
        <v>0</v>
      </c>
      <c r="CW62" s="235">
        <f t="shared" si="119"/>
        <v>0</v>
      </c>
      <c r="CX62" s="235">
        <f t="shared" si="119"/>
        <v>0</v>
      </c>
      <c r="CY62" s="235">
        <f t="shared" si="119"/>
        <v>0</v>
      </c>
      <c r="CZ62" s="235">
        <f t="shared" si="119"/>
        <v>0</v>
      </c>
      <c r="DA62" s="235">
        <f t="shared" si="119"/>
        <v>0</v>
      </c>
      <c r="DB62" s="235">
        <f t="shared" si="119"/>
        <v>0</v>
      </c>
      <c r="DC62" s="235">
        <f t="shared" si="119"/>
        <v>0</v>
      </c>
      <c r="DD62" s="235">
        <f t="shared" si="119"/>
        <v>0</v>
      </c>
      <c r="DE62" s="235">
        <f t="shared" si="119"/>
        <v>0</v>
      </c>
      <c r="DF62" s="235">
        <f t="shared" si="119"/>
        <v>0</v>
      </c>
      <c r="DG62" s="235">
        <f t="shared" si="119"/>
        <v>0</v>
      </c>
      <c r="DH62" s="235">
        <f t="shared" si="119"/>
        <v>0</v>
      </c>
      <c r="DI62" s="235">
        <f t="shared" si="119"/>
        <v>0</v>
      </c>
      <c r="DJ62" s="235">
        <f t="shared" si="119"/>
        <v>0</v>
      </c>
      <c r="DK62" s="235">
        <f t="shared" si="119"/>
        <v>0</v>
      </c>
      <c r="DL62" s="235">
        <f t="shared" si="119"/>
        <v>0</v>
      </c>
      <c r="DM62" s="235">
        <f t="shared" si="119"/>
        <v>0</v>
      </c>
      <c r="DN62" s="235">
        <f t="shared" si="119"/>
        <v>0</v>
      </c>
      <c r="DO62" s="235">
        <f t="shared" ref="DO62:DV62" si="120">SUM(DO63:DO66)</f>
        <v>0</v>
      </c>
      <c r="DP62" s="235">
        <f t="shared" si="120"/>
        <v>0</v>
      </c>
      <c r="DQ62" s="235">
        <f>SUM(DQ63:DQ66)</f>
        <v>0</v>
      </c>
      <c r="DR62" s="235">
        <f t="shared" si="120"/>
        <v>0</v>
      </c>
      <c r="DS62" s="235">
        <f t="shared" si="120"/>
        <v>0</v>
      </c>
      <c r="DT62" s="235">
        <f t="shared" si="120"/>
        <v>0</v>
      </c>
      <c r="DU62" s="235">
        <f t="shared" si="120"/>
        <v>0</v>
      </c>
      <c r="DV62" s="235">
        <f t="shared" si="120"/>
        <v>0</v>
      </c>
      <c r="DW62" s="617">
        <f t="shared" ref="DW62:FA62" si="121">SUM(DW63:DW66)</f>
        <v>0</v>
      </c>
      <c r="DX62" s="617">
        <f t="shared" si="121"/>
        <v>0</v>
      </c>
      <c r="DY62" s="617">
        <f t="shared" si="121"/>
        <v>0</v>
      </c>
      <c r="DZ62" s="617">
        <f t="shared" si="121"/>
        <v>0</v>
      </c>
      <c r="EA62" s="617">
        <f t="shared" si="121"/>
        <v>0</v>
      </c>
      <c r="EB62" s="617">
        <f t="shared" si="121"/>
        <v>0</v>
      </c>
      <c r="EC62" s="235">
        <f t="shared" si="121"/>
        <v>0</v>
      </c>
      <c r="ED62" s="235">
        <f t="shared" si="121"/>
        <v>0</v>
      </c>
      <c r="EE62" s="235">
        <f t="shared" si="121"/>
        <v>0</v>
      </c>
      <c r="EF62" s="235">
        <f t="shared" si="121"/>
        <v>0</v>
      </c>
      <c r="EG62" s="235">
        <f t="shared" si="121"/>
        <v>0</v>
      </c>
      <c r="EH62" s="235">
        <f t="shared" si="121"/>
        <v>0</v>
      </c>
      <c r="EI62" s="235">
        <f t="shared" si="121"/>
        <v>0</v>
      </c>
      <c r="EJ62" s="235">
        <f t="shared" si="121"/>
        <v>0</v>
      </c>
      <c r="EK62" s="235">
        <f t="shared" si="121"/>
        <v>0</v>
      </c>
      <c r="EL62" s="235">
        <f t="shared" si="121"/>
        <v>0</v>
      </c>
      <c r="EM62" s="235">
        <f t="shared" si="121"/>
        <v>0</v>
      </c>
      <c r="EN62" s="235">
        <f t="shared" si="121"/>
        <v>0</v>
      </c>
      <c r="EO62" s="235">
        <f t="shared" si="121"/>
        <v>0</v>
      </c>
      <c r="EP62" s="235">
        <f t="shared" si="121"/>
        <v>0</v>
      </c>
      <c r="EQ62" s="235">
        <f t="shared" si="121"/>
        <v>0</v>
      </c>
      <c r="ER62" s="235">
        <f t="shared" si="121"/>
        <v>0</v>
      </c>
      <c r="ES62" s="235">
        <f t="shared" si="121"/>
        <v>0</v>
      </c>
      <c r="ET62" s="235">
        <f t="shared" si="121"/>
        <v>0</v>
      </c>
      <c r="EU62" s="235">
        <f t="shared" si="121"/>
        <v>0</v>
      </c>
      <c r="EV62" s="235">
        <f t="shared" si="121"/>
        <v>0</v>
      </c>
      <c r="EW62" s="235">
        <f t="shared" si="121"/>
        <v>0</v>
      </c>
      <c r="EX62" s="235">
        <f t="shared" si="121"/>
        <v>0</v>
      </c>
      <c r="EY62" s="235">
        <f t="shared" si="121"/>
        <v>0</v>
      </c>
      <c r="EZ62" s="235">
        <f t="shared" si="121"/>
        <v>0</v>
      </c>
      <c r="FA62" s="235">
        <f t="shared" si="121"/>
        <v>0</v>
      </c>
      <c r="FB62" s="235">
        <f t="shared" ref="FB62:FK62" si="122">SUM(FB63:FB66)</f>
        <v>0</v>
      </c>
      <c r="FC62" s="235">
        <f t="shared" si="122"/>
        <v>0</v>
      </c>
      <c r="FD62" s="235">
        <f t="shared" si="122"/>
        <v>0</v>
      </c>
      <c r="FE62" s="235">
        <f t="shared" si="122"/>
        <v>0</v>
      </c>
      <c r="FF62" s="235">
        <f t="shared" si="122"/>
        <v>0</v>
      </c>
      <c r="FG62" s="235">
        <f t="shared" si="122"/>
        <v>0</v>
      </c>
      <c r="FH62" s="235">
        <f t="shared" si="122"/>
        <v>0</v>
      </c>
      <c r="FI62" s="235">
        <f t="shared" si="122"/>
        <v>0</v>
      </c>
      <c r="FJ62" s="235">
        <f t="shared" si="122"/>
        <v>0</v>
      </c>
      <c r="FK62" s="235">
        <f t="shared" si="122"/>
        <v>0</v>
      </c>
      <c r="FL62" s="235">
        <f t="shared" ref="FL62:FU62" si="123">SUM(FL63:FL66)</f>
        <v>0</v>
      </c>
      <c r="FM62" s="235">
        <f t="shared" si="123"/>
        <v>0</v>
      </c>
      <c r="FN62" s="235">
        <f t="shared" si="123"/>
        <v>0</v>
      </c>
      <c r="FO62" s="235">
        <f t="shared" si="123"/>
        <v>0</v>
      </c>
      <c r="FP62" s="235">
        <f t="shared" si="123"/>
        <v>0</v>
      </c>
      <c r="FQ62" s="235">
        <f t="shared" si="123"/>
        <v>0</v>
      </c>
      <c r="FR62" s="235">
        <f t="shared" si="123"/>
        <v>0</v>
      </c>
      <c r="FS62" s="235">
        <f t="shared" si="123"/>
        <v>0</v>
      </c>
      <c r="FT62" s="235">
        <f t="shared" si="123"/>
        <v>0</v>
      </c>
      <c r="FU62" s="235">
        <f t="shared" si="123"/>
        <v>0</v>
      </c>
      <c r="FV62" s="235">
        <f t="shared" ref="FV62:HH62" si="124">SUM(FV63:FV66)</f>
        <v>0</v>
      </c>
      <c r="FW62" s="235">
        <f t="shared" si="124"/>
        <v>0</v>
      </c>
      <c r="FX62" s="235">
        <f t="shared" si="124"/>
        <v>0</v>
      </c>
      <c r="FY62" s="235">
        <f t="shared" si="124"/>
        <v>0</v>
      </c>
      <c r="FZ62" s="235">
        <f t="shared" si="124"/>
        <v>0</v>
      </c>
      <c r="GA62" s="235">
        <f t="shared" si="124"/>
        <v>0</v>
      </c>
      <c r="GB62" s="235">
        <f t="shared" si="124"/>
        <v>0</v>
      </c>
      <c r="GC62" s="235">
        <f t="shared" si="124"/>
        <v>0</v>
      </c>
      <c r="GD62" s="235">
        <f t="shared" si="124"/>
        <v>0</v>
      </c>
      <c r="GE62" s="235">
        <f t="shared" si="124"/>
        <v>0</v>
      </c>
      <c r="GF62" s="235">
        <f t="shared" si="124"/>
        <v>0</v>
      </c>
      <c r="GG62" s="235">
        <f t="shared" si="124"/>
        <v>0</v>
      </c>
      <c r="GH62" s="235">
        <f t="shared" si="124"/>
        <v>0</v>
      </c>
      <c r="GI62" s="235">
        <f t="shared" si="124"/>
        <v>0</v>
      </c>
      <c r="GJ62" s="235">
        <f t="shared" si="124"/>
        <v>0</v>
      </c>
      <c r="GK62" s="235">
        <f t="shared" si="124"/>
        <v>0</v>
      </c>
      <c r="GL62" s="235">
        <f t="shared" si="124"/>
        <v>0</v>
      </c>
      <c r="GM62" s="235">
        <f t="shared" si="124"/>
        <v>0</v>
      </c>
      <c r="GN62" s="235">
        <f t="shared" si="124"/>
        <v>0</v>
      </c>
      <c r="GO62" s="235">
        <f t="shared" si="124"/>
        <v>0</v>
      </c>
      <c r="GP62" s="235">
        <f t="shared" si="124"/>
        <v>0</v>
      </c>
      <c r="GQ62" s="235">
        <f t="shared" si="124"/>
        <v>0</v>
      </c>
      <c r="GR62" s="235">
        <f t="shared" si="124"/>
        <v>0</v>
      </c>
      <c r="GS62" s="235">
        <f t="shared" si="124"/>
        <v>0</v>
      </c>
      <c r="GT62" s="235">
        <f t="shared" si="124"/>
        <v>0</v>
      </c>
      <c r="GU62" s="235">
        <f t="shared" si="124"/>
        <v>0</v>
      </c>
      <c r="GV62" s="235">
        <f t="shared" si="124"/>
        <v>0</v>
      </c>
      <c r="GW62" s="235">
        <f t="shared" si="124"/>
        <v>0</v>
      </c>
      <c r="GX62" s="235">
        <f t="shared" si="124"/>
        <v>0</v>
      </c>
      <c r="GY62" s="235">
        <f t="shared" si="124"/>
        <v>0</v>
      </c>
      <c r="GZ62" s="235">
        <f t="shared" si="124"/>
        <v>0</v>
      </c>
      <c r="HA62" s="235">
        <f t="shared" si="124"/>
        <v>0</v>
      </c>
      <c r="HB62" s="235">
        <f t="shared" si="124"/>
        <v>0</v>
      </c>
      <c r="HC62" s="235">
        <f t="shared" si="124"/>
        <v>0</v>
      </c>
      <c r="HD62" s="235">
        <f t="shared" si="124"/>
        <v>0</v>
      </c>
      <c r="HE62" s="235">
        <f t="shared" si="124"/>
        <v>0</v>
      </c>
      <c r="HF62" s="235">
        <f>SUM(HF63:HF66)</f>
        <v>0</v>
      </c>
      <c r="HG62" s="235">
        <f t="shared" si="124"/>
        <v>0</v>
      </c>
      <c r="HH62" s="235">
        <f t="shared" si="124"/>
        <v>0</v>
      </c>
      <c r="HI62" s="235">
        <f t="shared" ref="HI62:HJ62" si="125">SUM(HI63:HI66)</f>
        <v>0</v>
      </c>
      <c r="HJ62" s="235">
        <f t="shared" si="125"/>
        <v>0</v>
      </c>
      <c r="HK62" s="235">
        <f t="shared" ref="HK62:HU62" si="126">SUM(HK63:HK66)</f>
        <v>0</v>
      </c>
      <c r="HL62" s="235">
        <f t="shared" si="126"/>
        <v>0</v>
      </c>
      <c r="HM62" s="235">
        <f t="shared" si="126"/>
        <v>0</v>
      </c>
      <c r="HN62" s="235">
        <f t="shared" si="126"/>
        <v>0</v>
      </c>
      <c r="HO62" s="235">
        <f t="shared" si="126"/>
        <v>0</v>
      </c>
      <c r="HP62" s="235">
        <f t="shared" si="126"/>
        <v>0</v>
      </c>
      <c r="HQ62" s="235">
        <f t="shared" si="126"/>
        <v>0</v>
      </c>
      <c r="HR62" s="235">
        <f t="shared" si="126"/>
        <v>0</v>
      </c>
      <c r="HS62" s="235">
        <f t="shared" si="126"/>
        <v>0</v>
      </c>
      <c r="HT62" s="235">
        <f t="shared" si="126"/>
        <v>0</v>
      </c>
      <c r="HU62" s="235">
        <f t="shared" si="126"/>
        <v>0</v>
      </c>
      <c r="HV62" s="235">
        <f t="shared" ref="HV62:IG62" si="127">SUM(HV63:HV66)</f>
        <v>0</v>
      </c>
      <c r="HW62" s="235">
        <f t="shared" si="127"/>
        <v>0</v>
      </c>
      <c r="HX62" s="235">
        <f t="shared" si="127"/>
        <v>0</v>
      </c>
      <c r="HY62" s="235">
        <f t="shared" si="127"/>
        <v>0</v>
      </c>
      <c r="HZ62" s="235">
        <f t="shared" si="127"/>
        <v>0</v>
      </c>
      <c r="IA62" s="235">
        <f t="shared" si="127"/>
        <v>0</v>
      </c>
      <c r="IB62" s="235">
        <f t="shared" si="127"/>
        <v>0</v>
      </c>
      <c r="IC62" s="235">
        <f t="shared" si="127"/>
        <v>0</v>
      </c>
      <c r="ID62" s="235">
        <f t="shared" si="127"/>
        <v>0</v>
      </c>
      <c r="IE62" s="235">
        <f t="shared" si="127"/>
        <v>0</v>
      </c>
      <c r="IF62" s="235">
        <f t="shared" si="127"/>
        <v>0</v>
      </c>
      <c r="IG62" s="235">
        <f t="shared" si="127"/>
        <v>0</v>
      </c>
    </row>
    <row r="63" spans="1:241" s="379" customFormat="1" hidden="1" x14ac:dyDescent="0.3">
      <c r="A63" s="377" t="s">
        <v>109</v>
      </c>
      <c r="B63" s="378"/>
      <c r="C63" s="378"/>
      <c r="D63" s="378">
        <f>SUM(BG63:DG63)</f>
        <v>247.5</v>
      </c>
      <c r="E63" s="378"/>
      <c r="F63" s="378"/>
      <c r="G63" s="378">
        <v>28</v>
      </c>
      <c r="H63" s="378">
        <v>40</v>
      </c>
      <c r="I63" s="378">
        <v>41</v>
      </c>
      <c r="J63" s="378">
        <v>40</v>
      </c>
      <c r="K63" s="378">
        <v>40</v>
      </c>
      <c r="L63" s="378">
        <v>41.5</v>
      </c>
      <c r="M63" s="378">
        <v>41</v>
      </c>
      <c r="N63" s="378">
        <v>41</v>
      </c>
      <c r="O63" s="378">
        <v>40</v>
      </c>
      <c r="P63" s="378">
        <v>42</v>
      </c>
      <c r="Q63" s="378">
        <v>41</v>
      </c>
      <c r="R63" s="378">
        <v>40</v>
      </c>
      <c r="S63" s="378">
        <v>40</v>
      </c>
      <c r="T63" s="378">
        <v>43</v>
      </c>
      <c r="U63" s="378">
        <v>40.5</v>
      </c>
      <c r="V63" s="378">
        <v>44</v>
      </c>
      <c r="W63" s="378">
        <v>40</v>
      </c>
      <c r="X63" s="378">
        <v>41</v>
      </c>
      <c r="Y63" s="378">
        <v>40</v>
      </c>
      <c r="Z63" s="378">
        <v>41</v>
      </c>
      <c r="AA63" s="378">
        <v>47</v>
      </c>
      <c r="AB63" s="378">
        <v>34</v>
      </c>
      <c r="AC63" s="378">
        <v>43</v>
      </c>
      <c r="AD63" s="378">
        <v>41</v>
      </c>
      <c r="AE63" s="378">
        <v>40</v>
      </c>
      <c r="AF63" s="378">
        <v>40</v>
      </c>
      <c r="AG63" s="378">
        <v>32</v>
      </c>
      <c r="AH63" s="378">
        <v>40.75</v>
      </c>
      <c r="AI63" s="378">
        <v>40</v>
      </c>
      <c r="AJ63" s="378">
        <v>45.5</v>
      </c>
      <c r="AK63" s="378">
        <v>42</v>
      </c>
      <c r="AL63" s="378">
        <v>32</v>
      </c>
      <c r="AM63" s="378">
        <v>41</v>
      </c>
      <c r="AN63" s="378">
        <v>40</v>
      </c>
      <c r="AO63" s="378">
        <v>41.5</v>
      </c>
      <c r="AP63" s="378">
        <v>24</v>
      </c>
      <c r="AQ63" s="378">
        <v>40</v>
      </c>
      <c r="AR63" s="378">
        <v>40</v>
      </c>
      <c r="AS63" s="378">
        <v>40</v>
      </c>
      <c r="AT63" s="378">
        <v>40</v>
      </c>
      <c r="AU63" s="378">
        <v>41</v>
      </c>
      <c r="AV63" s="378">
        <v>40</v>
      </c>
      <c r="AW63" s="378">
        <v>40</v>
      </c>
      <c r="AX63" s="378">
        <v>40</v>
      </c>
      <c r="AY63" s="378">
        <v>41</v>
      </c>
      <c r="AZ63" s="378">
        <v>49.5</v>
      </c>
      <c r="BA63" s="378">
        <v>42</v>
      </c>
      <c r="BB63" s="378">
        <v>24</v>
      </c>
      <c r="BC63" s="378">
        <v>41.5</v>
      </c>
      <c r="BD63" s="381">
        <v>42</v>
      </c>
      <c r="BE63" s="378">
        <v>40</v>
      </c>
      <c r="BF63" s="378">
        <v>16</v>
      </c>
      <c r="BG63" s="378">
        <v>32</v>
      </c>
      <c r="BH63" s="378"/>
      <c r="BI63" s="378"/>
      <c r="BJ63" s="378"/>
      <c r="BK63" s="378"/>
      <c r="BL63" s="378"/>
      <c r="BM63" s="378"/>
      <c r="BN63" s="378"/>
      <c r="BO63" s="378"/>
      <c r="BP63" s="378">
        <v>45</v>
      </c>
      <c r="BQ63" s="378">
        <v>32</v>
      </c>
      <c r="BR63" s="378">
        <v>55.5</v>
      </c>
      <c r="BS63" s="378">
        <v>40</v>
      </c>
      <c r="BT63" s="378"/>
      <c r="BU63" s="378">
        <v>43</v>
      </c>
      <c r="BV63" s="378"/>
      <c r="BW63" s="378"/>
      <c r="BX63" s="378"/>
      <c r="BY63" s="378"/>
      <c r="BZ63" s="378"/>
      <c r="CA63" s="378"/>
      <c r="CB63" s="378"/>
      <c r="CC63" s="378"/>
      <c r="CD63" s="378"/>
      <c r="CE63" s="378"/>
      <c r="CF63" s="378"/>
      <c r="CG63" s="378"/>
      <c r="CH63" s="378"/>
      <c r="CI63" s="378"/>
      <c r="CJ63" s="378"/>
      <c r="CK63" s="378"/>
      <c r="CL63" s="378"/>
      <c r="CM63" s="378"/>
      <c r="CN63" s="378"/>
      <c r="CO63" s="378"/>
      <c r="CP63" s="378"/>
      <c r="CQ63" s="378"/>
      <c r="CR63" s="378"/>
      <c r="CS63" s="378"/>
      <c r="CT63" s="378"/>
      <c r="CU63" s="378"/>
      <c r="CV63" s="378"/>
      <c r="CW63" s="378"/>
      <c r="CX63" s="378"/>
      <c r="CY63" s="378"/>
      <c r="CZ63" s="378"/>
      <c r="DA63" s="378"/>
      <c r="DB63" s="378"/>
      <c r="DC63" s="378"/>
      <c r="DD63" s="378"/>
      <c r="DE63" s="378"/>
      <c r="DF63" s="378"/>
      <c r="DG63" s="378"/>
      <c r="DH63" s="351"/>
      <c r="DI63" s="351"/>
      <c r="DJ63" s="351"/>
      <c r="DK63" s="351"/>
      <c r="DL63" s="351"/>
      <c r="DM63" s="351"/>
      <c r="DN63" s="351"/>
      <c r="DO63" s="351"/>
      <c r="DP63" s="351"/>
      <c r="DQ63" s="351"/>
      <c r="DR63" s="351"/>
      <c r="DS63" s="351"/>
      <c r="DT63" s="351"/>
      <c r="DU63" s="351"/>
      <c r="DV63" s="351"/>
      <c r="DW63" s="618"/>
      <c r="DX63" s="618"/>
      <c r="DY63" s="618"/>
      <c r="DZ63" s="618"/>
      <c r="EA63" s="618"/>
      <c r="EB63" s="618"/>
      <c r="EC63" s="351"/>
      <c r="ED63" s="351"/>
      <c r="EE63" s="351"/>
      <c r="EF63" s="351"/>
      <c r="EG63" s="351"/>
      <c r="EH63" s="351"/>
      <c r="EI63" s="351"/>
      <c r="EJ63" s="351"/>
      <c r="EK63" s="351"/>
      <c r="EL63" s="351"/>
      <c r="EM63" s="351"/>
      <c r="EN63" s="351"/>
      <c r="EO63" s="351"/>
      <c r="EP63" s="351"/>
      <c r="EQ63" s="351"/>
      <c r="ER63" s="351"/>
      <c r="ES63" s="351"/>
      <c r="ET63" s="351"/>
      <c r="EU63" s="351"/>
      <c r="EV63" s="351"/>
      <c r="EW63" s="351"/>
      <c r="EX63" s="351"/>
      <c r="EY63" s="351"/>
      <c r="EZ63" s="351"/>
      <c r="FA63" s="351"/>
      <c r="FB63" s="351"/>
      <c r="FC63" s="351"/>
      <c r="FD63" s="351"/>
      <c r="FE63" s="351"/>
      <c r="FF63" s="351"/>
      <c r="FG63" s="351"/>
      <c r="FH63" s="351"/>
      <c r="FI63" s="351"/>
      <c r="FJ63" s="351"/>
      <c r="FK63" s="351"/>
      <c r="FL63" s="351"/>
      <c r="FM63" s="351"/>
      <c r="FN63" s="351"/>
      <c r="FO63" s="351"/>
      <c r="FP63" s="351"/>
      <c r="FQ63" s="351"/>
      <c r="FR63" s="351"/>
      <c r="FS63" s="351"/>
      <c r="FT63" s="351"/>
      <c r="FU63" s="351"/>
      <c r="FV63" s="351"/>
      <c r="FW63" s="351"/>
      <c r="FX63" s="351"/>
      <c r="FY63" s="351"/>
      <c r="FZ63" s="351"/>
      <c r="GA63" s="351"/>
      <c r="GB63" s="351"/>
      <c r="GC63" s="351"/>
      <c r="GD63" s="351"/>
      <c r="GE63" s="351"/>
      <c r="GF63" s="351"/>
      <c r="GG63" s="351"/>
      <c r="GH63" s="351"/>
      <c r="GI63" s="351"/>
      <c r="GJ63" s="351"/>
      <c r="GK63" s="351"/>
      <c r="GL63" s="351"/>
      <c r="GM63" s="351"/>
      <c r="GN63" s="351"/>
      <c r="GO63" s="351"/>
      <c r="GP63" s="351"/>
      <c r="GQ63" s="351"/>
      <c r="GR63" s="351"/>
      <c r="GS63" s="351"/>
      <c r="GT63" s="351"/>
      <c r="GU63" s="351"/>
      <c r="GV63" s="351"/>
      <c r="GW63" s="351"/>
      <c r="GX63" s="351"/>
      <c r="GY63" s="351"/>
      <c r="GZ63" s="351"/>
      <c r="HA63" s="351"/>
      <c r="HB63" s="351"/>
      <c r="HC63" s="351"/>
      <c r="HD63" s="351"/>
      <c r="HE63" s="351"/>
      <c r="HF63" s="351"/>
      <c r="HG63" s="351"/>
      <c r="HH63" s="351"/>
      <c r="HI63" s="351"/>
      <c r="HJ63" s="351"/>
      <c r="HK63" s="351"/>
      <c r="HL63" s="351"/>
      <c r="HM63" s="351"/>
      <c r="HN63" s="351"/>
      <c r="HO63" s="351"/>
      <c r="HP63" s="351"/>
      <c r="HQ63" s="351"/>
      <c r="HR63" s="351"/>
      <c r="HS63" s="351"/>
      <c r="HT63" s="351"/>
      <c r="HU63" s="351"/>
      <c r="HV63" s="351"/>
      <c r="HW63" s="351"/>
      <c r="HX63" s="351"/>
      <c r="HY63" s="351"/>
      <c r="HZ63" s="351"/>
      <c r="IA63" s="351"/>
      <c r="IB63" s="351"/>
      <c r="IC63" s="351"/>
      <c r="ID63" s="351"/>
      <c r="IE63" s="351"/>
      <c r="IF63" s="351"/>
      <c r="IG63" s="351"/>
    </row>
    <row r="64" spans="1:241" s="379" customFormat="1" hidden="1" x14ac:dyDescent="0.3">
      <c r="A64" s="377" t="s">
        <v>110</v>
      </c>
      <c r="B64" s="378"/>
      <c r="C64" s="378"/>
      <c r="D64" s="378">
        <f>SUM(BG64:DG64)</f>
        <v>8</v>
      </c>
      <c r="E64" s="378"/>
      <c r="F64" s="378"/>
      <c r="G64" s="378">
        <v>12</v>
      </c>
      <c r="H64" s="378">
        <v>0</v>
      </c>
      <c r="I64" s="378">
        <v>0</v>
      </c>
      <c r="J64" s="378">
        <v>0</v>
      </c>
      <c r="K64" s="378">
        <v>0</v>
      </c>
      <c r="L64" s="378">
        <v>0</v>
      </c>
      <c r="M64" s="378">
        <v>0</v>
      </c>
      <c r="N64" s="378">
        <v>0</v>
      </c>
      <c r="O64" s="378">
        <v>0</v>
      </c>
      <c r="P64" s="378">
        <v>0</v>
      </c>
      <c r="Q64" s="378">
        <v>0</v>
      </c>
      <c r="R64" s="378">
        <v>0</v>
      </c>
      <c r="S64" s="378">
        <v>0</v>
      </c>
      <c r="T64" s="378">
        <v>0</v>
      </c>
      <c r="U64" s="378">
        <v>0</v>
      </c>
      <c r="V64" s="378">
        <v>0</v>
      </c>
      <c r="W64" s="378">
        <v>0</v>
      </c>
      <c r="X64" s="378">
        <v>0</v>
      </c>
      <c r="Y64" s="378">
        <v>0</v>
      </c>
      <c r="Z64" s="378">
        <v>0</v>
      </c>
      <c r="AA64" s="378">
        <v>0</v>
      </c>
      <c r="AB64" s="378">
        <v>8</v>
      </c>
      <c r="AC64" s="378">
        <v>0</v>
      </c>
      <c r="AD64" s="378">
        <v>0</v>
      </c>
      <c r="AE64" s="378">
        <v>0</v>
      </c>
      <c r="AF64" s="378">
        <v>0</v>
      </c>
      <c r="AG64" s="378">
        <v>8</v>
      </c>
      <c r="AH64" s="378">
        <v>0</v>
      </c>
      <c r="AI64" s="378">
        <v>0</v>
      </c>
      <c r="AJ64" s="378">
        <v>0</v>
      </c>
      <c r="AK64" s="378">
        <v>0</v>
      </c>
      <c r="AL64" s="378">
        <v>0</v>
      </c>
      <c r="AM64" s="378">
        <v>0</v>
      </c>
      <c r="AN64" s="378">
        <v>0</v>
      </c>
      <c r="AO64" s="378">
        <v>0</v>
      </c>
      <c r="AP64" s="378">
        <v>8</v>
      </c>
      <c r="AQ64" s="378">
        <v>0</v>
      </c>
      <c r="AR64" s="378">
        <v>0</v>
      </c>
      <c r="AS64" s="378">
        <v>0</v>
      </c>
      <c r="AT64" s="378">
        <v>0</v>
      </c>
      <c r="AU64" s="378">
        <v>0</v>
      </c>
      <c r="AV64" s="378">
        <v>0</v>
      </c>
      <c r="AW64" s="378">
        <v>0</v>
      </c>
      <c r="AX64" s="378">
        <v>0</v>
      </c>
      <c r="AY64" s="378">
        <v>0</v>
      </c>
      <c r="AZ64" s="378">
        <v>0</v>
      </c>
      <c r="BA64" s="378">
        <v>0</v>
      </c>
      <c r="BB64" s="378">
        <v>8</v>
      </c>
      <c r="BC64" s="378">
        <v>0</v>
      </c>
      <c r="BD64" s="378">
        <v>0</v>
      </c>
      <c r="BE64" s="378">
        <v>0</v>
      </c>
      <c r="BF64" s="378">
        <v>16</v>
      </c>
      <c r="BG64" s="378">
        <v>8</v>
      </c>
      <c r="BH64" s="378"/>
      <c r="BI64" s="378"/>
      <c r="BJ64" s="378"/>
      <c r="BK64" s="378"/>
      <c r="BL64" s="378"/>
      <c r="BM64" s="378"/>
      <c r="BN64" s="378"/>
      <c r="BO64" s="378"/>
      <c r="BP64" s="378">
        <v>0</v>
      </c>
      <c r="BQ64" s="378">
        <v>0</v>
      </c>
      <c r="BR64" s="378">
        <v>0</v>
      </c>
      <c r="BS64" s="378">
        <v>0</v>
      </c>
      <c r="BT64" s="378"/>
      <c r="BU64" s="378">
        <v>0</v>
      </c>
      <c r="BV64" s="378"/>
      <c r="BW64" s="378"/>
      <c r="BX64" s="378"/>
      <c r="BY64" s="378"/>
      <c r="BZ64" s="378"/>
      <c r="CA64" s="378"/>
      <c r="CB64" s="378"/>
      <c r="CC64" s="378"/>
      <c r="CD64" s="378"/>
      <c r="CE64" s="378"/>
      <c r="CF64" s="378"/>
      <c r="CG64" s="378"/>
      <c r="CH64" s="378"/>
      <c r="CI64" s="378"/>
      <c r="CJ64" s="378"/>
      <c r="CK64" s="378"/>
      <c r="CL64" s="378"/>
      <c r="CM64" s="378"/>
      <c r="CN64" s="378"/>
      <c r="CO64" s="378"/>
      <c r="CP64" s="378"/>
      <c r="CQ64" s="378"/>
      <c r="CR64" s="378"/>
      <c r="CS64" s="378"/>
      <c r="CT64" s="378"/>
      <c r="CU64" s="378"/>
      <c r="CV64" s="378"/>
      <c r="CW64" s="378"/>
      <c r="CX64" s="378"/>
      <c r="CY64" s="378"/>
      <c r="CZ64" s="378"/>
      <c r="DA64" s="378"/>
      <c r="DB64" s="378"/>
      <c r="DC64" s="378"/>
      <c r="DD64" s="378"/>
      <c r="DE64" s="378"/>
      <c r="DF64" s="378"/>
      <c r="DG64" s="378"/>
      <c r="DH64" s="351"/>
      <c r="DI64" s="351"/>
      <c r="DJ64" s="351"/>
      <c r="DK64" s="351"/>
      <c r="DL64" s="351"/>
      <c r="DM64" s="351"/>
      <c r="DN64" s="351"/>
      <c r="DO64" s="351"/>
      <c r="DP64" s="351"/>
      <c r="DQ64" s="351"/>
      <c r="DR64" s="351"/>
      <c r="DS64" s="351"/>
      <c r="DT64" s="351"/>
      <c r="DU64" s="351"/>
      <c r="DV64" s="351"/>
      <c r="DW64" s="618"/>
      <c r="DX64" s="618"/>
      <c r="DY64" s="618"/>
      <c r="DZ64" s="618"/>
      <c r="EA64" s="618"/>
      <c r="EB64" s="618"/>
      <c r="EC64" s="351"/>
      <c r="ED64" s="351"/>
      <c r="EE64" s="351"/>
      <c r="EF64" s="351"/>
      <c r="EG64" s="351"/>
      <c r="EH64" s="351"/>
      <c r="EI64" s="351"/>
      <c r="EJ64" s="351"/>
      <c r="EK64" s="351"/>
      <c r="EL64" s="351"/>
      <c r="EM64" s="351"/>
      <c r="EN64" s="351"/>
      <c r="EO64" s="351"/>
      <c r="EP64" s="351"/>
      <c r="EQ64" s="351"/>
      <c r="ER64" s="351"/>
      <c r="ES64" s="351"/>
      <c r="ET64" s="351"/>
      <c r="EU64" s="351"/>
      <c r="EV64" s="351"/>
      <c r="EW64" s="351"/>
      <c r="EX64" s="351"/>
      <c r="EY64" s="351"/>
      <c r="EZ64" s="351"/>
      <c r="FA64" s="351"/>
      <c r="FB64" s="351"/>
      <c r="FC64" s="351"/>
      <c r="FD64" s="351"/>
      <c r="FE64" s="351"/>
      <c r="FF64" s="351"/>
      <c r="FG64" s="351"/>
      <c r="FH64" s="351"/>
      <c r="FI64" s="351"/>
      <c r="FJ64" s="351"/>
      <c r="FK64" s="351"/>
      <c r="FL64" s="351"/>
      <c r="FM64" s="351"/>
      <c r="FN64" s="351"/>
      <c r="FO64" s="351"/>
      <c r="FP64" s="351"/>
      <c r="FQ64" s="351"/>
      <c r="FR64" s="351"/>
      <c r="FS64" s="351"/>
      <c r="FT64" s="351"/>
      <c r="FU64" s="351"/>
      <c r="FV64" s="351"/>
      <c r="FW64" s="351"/>
      <c r="FX64" s="351"/>
      <c r="FY64" s="351"/>
      <c r="FZ64" s="351"/>
      <c r="GA64" s="351"/>
      <c r="GB64" s="351"/>
      <c r="GC64" s="351"/>
      <c r="GD64" s="351"/>
      <c r="GE64" s="351"/>
      <c r="GF64" s="351"/>
      <c r="GG64" s="351"/>
      <c r="GH64" s="351"/>
      <c r="GI64" s="351"/>
      <c r="GJ64" s="351"/>
      <c r="GK64" s="351"/>
      <c r="GL64" s="351"/>
      <c r="GM64" s="351"/>
      <c r="GN64" s="351"/>
      <c r="GO64" s="351"/>
      <c r="GP64" s="351"/>
      <c r="GQ64" s="351"/>
      <c r="GR64" s="351"/>
      <c r="GS64" s="351"/>
      <c r="GT64" s="351"/>
      <c r="GU64" s="351"/>
      <c r="GV64" s="351"/>
      <c r="GW64" s="351"/>
      <c r="GX64" s="351"/>
      <c r="GY64" s="351"/>
      <c r="GZ64" s="351"/>
      <c r="HA64" s="351"/>
      <c r="HB64" s="351"/>
      <c r="HC64" s="351"/>
      <c r="HD64" s="351"/>
      <c r="HE64" s="351"/>
      <c r="HF64" s="351"/>
      <c r="HG64" s="351"/>
      <c r="HH64" s="351"/>
      <c r="HI64" s="351"/>
      <c r="HJ64" s="351"/>
      <c r="HK64" s="351"/>
      <c r="HL64" s="351"/>
      <c r="HM64" s="351"/>
      <c r="HN64" s="351"/>
      <c r="HO64" s="351"/>
      <c r="HP64" s="351"/>
      <c r="HQ64" s="351"/>
      <c r="HR64" s="351"/>
      <c r="HS64" s="351"/>
      <c r="HT64" s="351"/>
      <c r="HU64" s="351"/>
      <c r="HV64" s="351"/>
      <c r="HW64" s="351"/>
      <c r="HX64" s="351"/>
      <c r="HY64" s="351"/>
      <c r="HZ64" s="351"/>
      <c r="IA64" s="351"/>
      <c r="IB64" s="351"/>
      <c r="IC64" s="351"/>
      <c r="ID64" s="351"/>
      <c r="IE64" s="351"/>
      <c r="IF64" s="351"/>
      <c r="IG64" s="351"/>
    </row>
    <row r="65" spans="1:241" s="379" customFormat="1" hidden="1" x14ac:dyDescent="0.3">
      <c r="A65" s="377" t="s">
        <v>111</v>
      </c>
      <c r="B65" s="378"/>
      <c r="C65" s="378"/>
      <c r="D65" s="378">
        <f>SUM(BG65:DG65)</f>
        <v>8</v>
      </c>
      <c r="E65" s="378"/>
      <c r="F65" s="378"/>
      <c r="G65" s="378">
        <v>0</v>
      </c>
      <c r="H65" s="378">
        <v>0</v>
      </c>
      <c r="I65" s="378">
        <v>0</v>
      </c>
      <c r="J65" s="378">
        <v>0</v>
      </c>
      <c r="K65" s="378">
        <v>0</v>
      </c>
      <c r="L65" s="378">
        <v>0</v>
      </c>
      <c r="M65" s="378">
        <v>0</v>
      </c>
      <c r="N65" s="378">
        <v>0</v>
      </c>
      <c r="O65" s="378">
        <v>0</v>
      </c>
      <c r="P65" s="378">
        <v>0</v>
      </c>
      <c r="Q65" s="378">
        <v>0</v>
      </c>
      <c r="R65" s="378">
        <v>0</v>
      </c>
      <c r="S65" s="378">
        <v>0</v>
      </c>
      <c r="T65" s="378">
        <v>0</v>
      </c>
      <c r="U65" s="378">
        <v>0</v>
      </c>
      <c r="V65" s="378">
        <v>0</v>
      </c>
      <c r="W65" s="378">
        <v>0</v>
      </c>
      <c r="X65" s="378">
        <v>0</v>
      </c>
      <c r="Y65" s="378">
        <v>0</v>
      </c>
      <c r="Z65" s="378">
        <v>0</v>
      </c>
      <c r="AA65" s="378">
        <v>0</v>
      </c>
      <c r="AB65" s="378">
        <v>0</v>
      </c>
      <c r="AC65" s="378">
        <v>0</v>
      </c>
      <c r="AD65" s="378">
        <v>0</v>
      </c>
      <c r="AE65" s="378">
        <v>0</v>
      </c>
      <c r="AF65" s="378">
        <v>0</v>
      </c>
      <c r="AG65" s="378">
        <v>0</v>
      </c>
      <c r="AH65" s="378">
        <v>0</v>
      </c>
      <c r="AI65" s="378">
        <v>0</v>
      </c>
      <c r="AJ65" s="378">
        <v>0</v>
      </c>
      <c r="AK65" s="378">
        <v>0</v>
      </c>
      <c r="AL65" s="378">
        <v>8</v>
      </c>
      <c r="AM65" s="378">
        <v>0</v>
      </c>
      <c r="AN65" s="378">
        <v>0</v>
      </c>
      <c r="AO65" s="378">
        <v>0</v>
      </c>
      <c r="AP65" s="378">
        <v>8</v>
      </c>
      <c r="AQ65" s="378">
        <v>0</v>
      </c>
      <c r="AR65" s="378">
        <v>0</v>
      </c>
      <c r="AS65" s="378">
        <v>0</v>
      </c>
      <c r="AT65" s="378">
        <v>0</v>
      </c>
      <c r="AU65" s="378">
        <v>0</v>
      </c>
      <c r="AV65" s="378">
        <v>0</v>
      </c>
      <c r="AW65" s="378">
        <v>0</v>
      </c>
      <c r="AX65" s="378">
        <v>0</v>
      </c>
      <c r="AY65" s="378">
        <v>0</v>
      </c>
      <c r="AZ65" s="378">
        <v>0</v>
      </c>
      <c r="BA65" s="378">
        <v>0</v>
      </c>
      <c r="BB65" s="378">
        <v>8</v>
      </c>
      <c r="BC65" s="378">
        <v>0</v>
      </c>
      <c r="BD65" s="378">
        <v>0</v>
      </c>
      <c r="BE65" s="378">
        <v>0</v>
      </c>
      <c r="BF65" s="378">
        <v>8</v>
      </c>
      <c r="BG65" s="378">
        <v>0</v>
      </c>
      <c r="BH65" s="378"/>
      <c r="BI65" s="378"/>
      <c r="BJ65" s="378"/>
      <c r="BK65" s="378"/>
      <c r="BL65" s="378"/>
      <c r="BM65" s="378"/>
      <c r="BN65" s="378"/>
      <c r="BO65" s="378"/>
      <c r="BP65" s="378">
        <v>0</v>
      </c>
      <c r="BQ65" s="378">
        <v>8</v>
      </c>
      <c r="BR65" s="378">
        <v>0</v>
      </c>
      <c r="BS65" s="378">
        <v>0</v>
      </c>
      <c r="BT65" s="378"/>
      <c r="BU65" s="378">
        <v>0</v>
      </c>
      <c r="BV65" s="378"/>
      <c r="BW65" s="378"/>
      <c r="BX65" s="378"/>
      <c r="BY65" s="378"/>
      <c r="BZ65" s="378"/>
      <c r="CA65" s="378"/>
      <c r="CB65" s="378"/>
      <c r="CC65" s="378"/>
      <c r="CD65" s="378"/>
      <c r="CE65" s="378"/>
      <c r="CF65" s="378"/>
      <c r="CG65" s="378"/>
      <c r="CH65" s="378"/>
      <c r="CI65" s="378"/>
      <c r="CJ65" s="378"/>
      <c r="CK65" s="378"/>
      <c r="CL65" s="378"/>
      <c r="CM65" s="378"/>
      <c r="CN65" s="378"/>
      <c r="CO65" s="378"/>
      <c r="CP65" s="378"/>
      <c r="CQ65" s="378"/>
      <c r="CR65" s="378"/>
      <c r="CS65" s="378"/>
      <c r="CT65" s="378"/>
      <c r="CU65" s="378"/>
      <c r="CV65" s="378"/>
      <c r="CW65" s="378"/>
      <c r="CX65" s="378"/>
      <c r="CY65" s="378"/>
      <c r="CZ65" s="378"/>
      <c r="DA65" s="378"/>
      <c r="DB65" s="378"/>
      <c r="DC65" s="378"/>
      <c r="DD65" s="378"/>
      <c r="DE65" s="378"/>
      <c r="DF65" s="378"/>
      <c r="DG65" s="378"/>
      <c r="DH65" s="351"/>
      <c r="DI65" s="351"/>
      <c r="DJ65" s="351"/>
      <c r="DK65" s="351"/>
      <c r="DL65" s="351"/>
      <c r="DM65" s="351"/>
      <c r="DN65" s="351"/>
      <c r="DO65" s="351"/>
      <c r="DP65" s="351"/>
      <c r="DQ65" s="351"/>
      <c r="DR65" s="351"/>
      <c r="DS65" s="351"/>
      <c r="DT65" s="351"/>
      <c r="DU65" s="351"/>
      <c r="DV65" s="351"/>
      <c r="DW65" s="618"/>
      <c r="DX65" s="618"/>
      <c r="DY65" s="618"/>
      <c r="DZ65" s="618"/>
      <c r="EA65" s="618"/>
      <c r="EB65" s="618"/>
      <c r="EC65" s="351"/>
      <c r="ED65" s="351"/>
      <c r="EE65" s="351"/>
      <c r="EF65" s="351"/>
      <c r="EG65" s="351"/>
      <c r="EH65" s="351"/>
      <c r="EI65" s="351"/>
      <c r="EJ65" s="351"/>
      <c r="EK65" s="351"/>
      <c r="EL65" s="351"/>
      <c r="EM65" s="351"/>
      <c r="EN65" s="351"/>
      <c r="EO65" s="351"/>
      <c r="EP65" s="351"/>
      <c r="EQ65" s="351"/>
      <c r="ER65" s="351"/>
      <c r="ES65" s="351"/>
      <c r="ET65" s="351"/>
      <c r="EU65" s="351"/>
      <c r="EV65" s="351"/>
      <c r="EW65" s="351"/>
      <c r="EX65" s="351"/>
      <c r="EY65" s="351"/>
      <c r="EZ65" s="351"/>
      <c r="FA65" s="351"/>
      <c r="FB65" s="351"/>
      <c r="FC65" s="351"/>
      <c r="FD65" s="351"/>
      <c r="FE65" s="351"/>
      <c r="FF65" s="351"/>
      <c r="FG65" s="351"/>
      <c r="FH65" s="351"/>
      <c r="FI65" s="351"/>
      <c r="FJ65" s="351"/>
      <c r="FK65" s="351"/>
      <c r="FL65" s="351"/>
      <c r="FM65" s="351"/>
      <c r="FN65" s="351"/>
      <c r="FO65" s="351"/>
      <c r="FP65" s="351"/>
      <c r="FQ65" s="351"/>
      <c r="FR65" s="351"/>
      <c r="FS65" s="351"/>
      <c r="FT65" s="351"/>
      <c r="FU65" s="351"/>
      <c r="FV65" s="351"/>
      <c r="FW65" s="351"/>
      <c r="FX65" s="351"/>
      <c r="FY65" s="351"/>
      <c r="FZ65" s="351"/>
      <c r="GA65" s="351"/>
      <c r="GB65" s="351"/>
      <c r="GC65" s="351"/>
      <c r="GD65" s="351"/>
      <c r="GE65" s="351"/>
      <c r="GF65" s="351"/>
      <c r="GG65" s="351"/>
      <c r="GH65" s="351"/>
      <c r="GI65" s="351"/>
      <c r="GJ65" s="351"/>
      <c r="GK65" s="351"/>
      <c r="GL65" s="351"/>
      <c r="GM65" s="351"/>
      <c r="GN65" s="351"/>
      <c r="GO65" s="351"/>
      <c r="GP65" s="351"/>
      <c r="GQ65" s="351"/>
      <c r="GR65" s="351"/>
      <c r="GS65" s="351"/>
      <c r="GT65" s="351"/>
      <c r="GU65" s="351"/>
      <c r="GV65" s="351"/>
      <c r="GW65" s="351"/>
      <c r="GX65" s="351"/>
      <c r="GY65" s="351"/>
      <c r="GZ65" s="351"/>
      <c r="HA65" s="351"/>
      <c r="HB65" s="351"/>
      <c r="HC65" s="351"/>
      <c r="HD65" s="351"/>
      <c r="HE65" s="351"/>
      <c r="HF65" s="351"/>
      <c r="HG65" s="351"/>
      <c r="HH65" s="351"/>
      <c r="HI65" s="351"/>
      <c r="HJ65" s="351"/>
      <c r="HK65" s="351"/>
      <c r="HL65" s="351"/>
      <c r="HM65" s="351"/>
      <c r="HN65" s="351"/>
      <c r="HO65" s="351"/>
      <c r="HP65" s="351"/>
      <c r="HQ65" s="351"/>
      <c r="HR65" s="351"/>
      <c r="HS65" s="351"/>
      <c r="HT65" s="351"/>
      <c r="HU65" s="351"/>
      <c r="HV65" s="351"/>
      <c r="HW65" s="351"/>
      <c r="HX65" s="351"/>
      <c r="HY65" s="351"/>
      <c r="HZ65" s="351"/>
      <c r="IA65" s="351"/>
      <c r="IB65" s="351"/>
      <c r="IC65" s="351"/>
      <c r="ID65" s="351"/>
      <c r="IE65" s="351"/>
      <c r="IF65" s="351"/>
      <c r="IG65" s="351"/>
    </row>
    <row r="66" spans="1:241" s="379" customFormat="1" hidden="1" x14ac:dyDescent="0.3">
      <c r="A66" s="377" t="s">
        <v>112</v>
      </c>
      <c r="B66" s="378">
        <v>80</v>
      </c>
      <c r="C66" s="378"/>
      <c r="D66" s="378">
        <f>SUM(BG66:DG66)</f>
        <v>0</v>
      </c>
      <c r="E66" s="378"/>
      <c r="F66" s="378"/>
      <c r="G66" s="378">
        <v>0</v>
      </c>
      <c r="H66" s="378">
        <v>0</v>
      </c>
      <c r="I66" s="378">
        <v>0</v>
      </c>
      <c r="J66" s="378">
        <v>0</v>
      </c>
      <c r="K66" s="378">
        <v>0</v>
      </c>
      <c r="L66" s="378">
        <v>0</v>
      </c>
      <c r="M66" s="378">
        <v>0</v>
      </c>
      <c r="N66" s="378">
        <v>0</v>
      </c>
      <c r="O66" s="378">
        <v>0</v>
      </c>
      <c r="P66" s="378">
        <v>0</v>
      </c>
      <c r="Q66" s="378">
        <v>0</v>
      </c>
      <c r="R66" s="378">
        <v>0</v>
      </c>
      <c r="S66" s="378">
        <v>0</v>
      </c>
      <c r="T66" s="378">
        <v>0</v>
      </c>
      <c r="U66" s="378">
        <v>0</v>
      </c>
      <c r="V66" s="378">
        <v>0</v>
      </c>
      <c r="W66" s="378">
        <v>0</v>
      </c>
      <c r="X66" s="378">
        <v>0</v>
      </c>
      <c r="Y66" s="378">
        <v>0</v>
      </c>
      <c r="Z66" s="378">
        <v>0</v>
      </c>
      <c r="AA66" s="378">
        <v>0</v>
      </c>
      <c r="AB66" s="378">
        <v>0</v>
      </c>
      <c r="AC66" s="378">
        <v>0</v>
      </c>
      <c r="AD66" s="378">
        <v>0</v>
      </c>
      <c r="AE66" s="378">
        <v>0</v>
      </c>
      <c r="AF66" s="378">
        <v>0</v>
      </c>
      <c r="AG66" s="378">
        <v>0</v>
      </c>
      <c r="AH66" s="378">
        <v>0</v>
      </c>
      <c r="AI66" s="378">
        <v>0</v>
      </c>
      <c r="AJ66" s="378">
        <v>0</v>
      </c>
      <c r="AK66" s="378">
        <v>0</v>
      </c>
      <c r="AL66" s="378">
        <v>0</v>
      </c>
      <c r="AM66" s="378">
        <v>0</v>
      </c>
      <c r="AN66" s="378">
        <v>0</v>
      </c>
      <c r="AO66" s="378">
        <v>0</v>
      </c>
      <c r="AP66" s="378">
        <v>0</v>
      </c>
      <c r="AQ66" s="378">
        <v>0</v>
      </c>
      <c r="AR66" s="378">
        <v>0</v>
      </c>
      <c r="AS66" s="378">
        <v>0</v>
      </c>
      <c r="AT66" s="378">
        <v>0</v>
      </c>
      <c r="AU66" s="378">
        <v>0</v>
      </c>
      <c r="AV66" s="378">
        <v>0</v>
      </c>
      <c r="AW66" s="378">
        <v>0</v>
      </c>
      <c r="AX66" s="378">
        <v>0</v>
      </c>
      <c r="AY66" s="378">
        <v>0</v>
      </c>
      <c r="AZ66" s="378">
        <v>0</v>
      </c>
      <c r="BA66" s="378">
        <v>0</v>
      </c>
      <c r="BB66" s="378">
        <v>0</v>
      </c>
      <c r="BC66" s="378">
        <v>0</v>
      </c>
      <c r="BD66" s="378">
        <v>0</v>
      </c>
      <c r="BE66" s="378">
        <v>0</v>
      </c>
      <c r="BF66" s="378">
        <v>0</v>
      </c>
      <c r="BG66" s="378">
        <v>0</v>
      </c>
      <c r="BH66" s="378"/>
      <c r="BI66" s="378"/>
      <c r="BJ66" s="378"/>
      <c r="BK66" s="378"/>
      <c r="BL66" s="378"/>
      <c r="BM66" s="378"/>
      <c r="BN66" s="378"/>
      <c r="BO66" s="378"/>
      <c r="BP66" s="378">
        <v>0</v>
      </c>
      <c r="BQ66" s="378">
        <v>0</v>
      </c>
      <c r="BR66" s="378">
        <v>0</v>
      </c>
      <c r="BS66" s="378">
        <v>0</v>
      </c>
      <c r="BT66" s="378"/>
      <c r="BU66" s="378">
        <v>0</v>
      </c>
      <c r="BV66" s="378"/>
      <c r="BW66" s="378"/>
      <c r="BX66" s="378"/>
      <c r="BY66" s="378"/>
      <c r="BZ66" s="378"/>
      <c r="CA66" s="378"/>
      <c r="CB66" s="378"/>
      <c r="CC66" s="378"/>
      <c r="CD66" s="378"/>
      <c r="CE66" s="378"/>
      <c r="CF66" s="378"/>
      <c r="CG66" s="378"/>
      <c r="CH66" s="378"/>
      <c r="CI66" s="378"/>
      <c r="CJ66" s="378"/>
      <c r="CK66" s="378"/>
      <c r="CL66" s="378"/>
      <c r="CM66" s="378"/>
      <c r="CN66" s="378"/>
      <c r="CO66" s="378"/>
      <c r="CP66" s="378"/>
      <c r="CQ66" s="378"/>
      <c r="CR66" s="378"/>
      <c r="CS66" s="378"/>
      <c r="CT66" s="378"/>
      <c r="CU66" s="378"/>
      <c r="CV66" s="378"/>
      <c r="CW66" s="378"/>
      <c r="CX66" s="378"/>
      <c r="CY66" s="378"/>
      <c r="CZ66" s="378"/>
      <c r="DA66" s="378"/>
      <c r="DB66" s="378"/>
      <c r="DC66" s="378"/>
      <c r="DD66" s="378"/>
      <c r="DE66" s="378"/>
      <c r="DF66" s="378"/>
      <c r="DG66" s="378"/>
      <c r="DH66" s="351"/>
      <c r="DI66" s="351"/>
      <c r="DJ66" s="351"/>
      <c r="DK66" s="351"/>
      <c r="DL66" s="351"/>
      <c r="DM66" s="351"/>
      <c r="DN66" s="351"/>
      <c r="DO66" s="351"/>
      <c r="DP66" s="351"/>
      <c r="DQ66" s="351"/>
      <c r="DR66" s="351"/>
      <c r="DS66" s="351"/>
      <c r="DT66" s="351"/>
      <c r="DU66" s="351"/>
      <c r="DV66" s="351"/>
      <c r="DW66" s="618"/>
      <c r="DX66" s="618"/>
      <c r="DY66" s="618"/>
      <c r="DZ66" s="618"/>
      <c r="EA66" s="618"/>
      <c r="EB66" s="618"/>
      <c r="EC66" s="351"/>
      <c r="ED66" s="351"/>
      <c r="EE66" s="351"/>
      <c r="EF66" s="351"/>
      <c r="EG66" s="351"/>
      <c r="EH66" s="351"/>
      <c r="EI66" s="351"/>
      <c r="EJ66" s="351"/>
      <c r="EK66" s="351"/>
      <c r="EL66" s="351"/>
      <c r="EM66" s="351"/>
      <c r="EN66" s="351"/>
      <c r="EO66" s="351"/>
      <c r="EP66" s="351"/>
      <c r="EQ66" s="351"/>
      <c r="ER66" s="351"/>
      <c r="ES66" s="351"/>
      <c r="ET66" s="351"/>
      <c r="EU66" s="351"/>
      <c r="EV66" s="351"/>
      <c r="EW66" s="351"/>
      <c r="EX66" s="351"/>
      <c r="EY66" s="351"/>
      <c r="EZ66" s="351"/>
      <c r="FA66" s="351"/>
      <c r="FB66" s="351"/>
      <c r="FC66" s="351"/>
      <c r="FD66" s="351"/>
      <c r="FE66" s="351"/>
      <c r="FF66" s="351"/>
      <c r="FG66" s="351"/>
      <c r="FH66" s="351"/>
      <c r="FI66" s="351"/>
      <c r="FJ66" s="351"/>
      <c r="FK66" s="351"/>
      <c r="FL66" s="351"/>
      <c r="FM66" s="351"/>
      <c r="FN66" s="351"/>
      <c r="FO66" s="351"/>
      <c r="FP66" s="351"/>
      <c r="FQ66" s="351"/>
      <c r="FR66" s="351"/>
      <c r="FS66" s="351"/>
      <c r="FT66" s="351"/>
      <c r="FU66" s="351"/>
      <c r="FV66" s="351"/>
      <c r="FW66" s="351"/>
      <c r="FX66" s="351"/>
      <c r="FY66" s="351"/>
      <c r="FZ66" s="351"/>
      <c r="GA66" s="351"/>
      <c r="GB66" s="351"/>
      <c r="GC66" s="351"/>
      <c r="GD66" s="351"/>
      <c r="GE66" s="351"/>
      <c r="GF66" s="351"/>
      <c r="GG66" s="351"/>
      <c r="GH66" s="351"/>
      <c r="GI66" s="351"/>
      <c r="GJ66" s="351"/>
      <c r="GK66" s="351"/>
      <c r="GL66" s="351"/>
      <c r="GM66" s="351"/>
      <c r="GN66" s="351"/>
      <c r="GO66" s="351"/>
      <c r="GP66" s="351"/>
      <c r="GQ66" s="351"/>
      <c r="GR66" s="351"/>
      <c r="GS66" s="351"/>
      <c r="GT66" s="351"/>
      <c r="GU66" s="351"/>
      <c r="GV66" s="351"/>
      <c r="GW66" s="351"/>
      <c r="GX66" s="351"/>
      <c r="GY66" s="351"/>
      <c r="GZ66" s="351"/>
      <c r="HA66" s="351"/>
      <c r="HB66" s="351"/>
      <c r="HC66" s="351"/>
      <c r="HD66" s="351"/>
      <c r="HE66" s="351"/>
      <c r="HF66" s="351"/>
      <c r="HG66" s="351"/>
      <c r="HH66" s="351"/>
      <c r="HI66" s="351"/>
      <c r="HJ66" s="351"/>
      <c r="HK66" s="351"/>
      <c r="HL66" s="351"/>
      <c r="HM66" s="351"/>
      <c r="HN66" s="351"/>
      <c r="HO66" s="351"/>
      <c r="HP66" s="351"/>
      <c r="HQ66" s="351"/>
      <c r="HR66" s="351"/>
      <c r="HS66" s="351"/>
      <c r="HT66" s="351"/>
      <c r="HU66" s="351"/>
      <c r="HV66" s="351"/>
      <c r="HW66" s="351"/>
      <c r="HX66" s="351"/>
      <c r="HY66" s="351"/>
      <c r="HZ66" s="351"/>
      <c r="IA66" s="351"/>
      <c r="IB66" s="351"/>
      <c r="IC66" s="351"/>
      <c r="ID66" s="351"/>
      <c r="IE66" s="351"/>
      <c r="IF66" s="351"/>
      <c r="IG66" s="351"/>
    </row>
    <row r="67" spans="1:241" hidden="1" x14ac:dyDescent="0.3">
      <c r="A67" s="231" t="s">
        <v>113</v>
      </c>
      <c r="B67" s="351"/>
      <c r="C67" s="351"/>
      <c r="D67" s="351"/>
      <c r="E67" s="351"/>
      <c r="F67" s="351"/>
      <c r="G67" s="351"/>
      <c r="H67" s="351"/>
      <c r="I67" s="351"/>
      <c r="J67" s="351"/>
      <c r="K67" s="351">
        <v>0</v>
      </c>
      <c r="L67" s="351">
        <v>0</v>
      </c>
      <c r="M67" s="351"/>
      <c r="N67" s="351"/>
      <c r="O67" s="351"/>
      <c r="P67" s="351"/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1"/>
      <c r="AB67" s="351"/>
      <c r="AC67" s="351"/>
      <c r="AD67" s="351"/>
      <c r="AE67" s="351"/>
      <c r="AF67" s="351"/>
      <c r="AG67" s="351"/>
      <c r="AH67" s="351"/>
      <c r="AI67" s="351"/>
      <c r="AJ67" s="351"/>
      <c r="AK67" s="351"/>
      <c r="AL67" s="351"/>
      <c r="AM67" s="351"/>
      <c r="AN67" s="351"/>
      <c r="AO67" s="351"/>
      <c r="AP67" s="351"/>
      <c r="AQ67" s="351"/>
      <c r="AR67" s="351"/>
      <c r="AS67" s="351"/>
      <c r="AT67" s="351"/>
      <c r="AU67" s="351"/>
      <c r="AV67" s="351"/>
      <c r="AW67" s="351"/>
      <c r="AX67" s="351"/>
      <c r="AY67" s="351"/>
      <c r="AZ67" s="351"/>
      <c r="BA67" s="351"/>
      <c r="BB67" s="351"/>
      <c r="BC67" s="351"/>
      <c r="BD67" s="351"/>
      <c r="BE67" s="351"/>
      <c r="BF67" s="351"/>
      <c r="BG67" s="351"/>
      <c r="BH67" s="351"/>
      <c r="BI67" s="351"/>
      <c r="BJ67" s="351"/>
      <c r="BK67" s="351"/>
      <c r="BL67" s="351"/>
      <c r="BM67" s="351"/>
      <c r="BN67" s="351"/>
      <c r="BO67" s="351"/>
      <c r="BP67" s="351"/>
      <c r="BQ67" s="351"/>
      <c r="BR67" s="351"/>
      <c r="BS67" s="351"/>
      <c r="BT67" s="351"/>
      <c r="BU67" s="351"/>
      <c r="BV67" s="351"/>
      <c r="BW67" s="351"/>
      <c r="BX67" s="351"/>
      <c r="BY67" s="351"/>
      <c r="BZ67" s="351"/>
      <c r="CA67" s="351"/>
      <c r="CB67" s="351"/>
      <c r="CC67" s="351"/>
      <c r="CD67" s="351"/>
      <c r="CE67" s="351"/>
      <c r="CF67" s="351"/>
      <c r="CG67" s="351"/>
      <c r="CH67" s="351"/>
      <c r="CI67" s="351"/>
      <c r="CJ67" s="351"/>
      <c r="CK67" s="351"/>
      <c r="CL67" s="351"/>
      <c r="CM67" s="351"/>
      <c r="CN67" s="351"/>
      <c r="CO67" s="351"/>
      <c r="CP67" s="351"/>
      <c r="CQ67" s="351"/>
      <c r="CR67" s="351"/>
      <c r="CS67" s="351"/>
      <c r="CT67" s="351"/>
      <c r="CU67" s="351"/>
      <c r="CV67" s="351"/>
      <c r="CW67" s="351"/>
      <c r="CX67" s="351"/>
      <c r="CY67" s="351"/>
      <c r="CZ67" s="351"/>
      <c r="DA67" s="351"/>
      <c r="DB67" s="351"/>
      <c r="DC67" s="351"/>
      <c r="DD67" s="351"/>
      <c r="DE67" s="351"/>
      <c r="DF67" s="351"/>
      <c r="DG67" s="351"/>
      <c r="DH67" s="351"/>
      <c r="DI67" s="351"/>
      <c r="DJ67" s="351"/>
      <c r="DK67" s="351"/>
      <c r="DL67" s="351"/>
      <c r="DM67" s="351"/>
      <c r="DN67" s="351"/>
      <c r="DO67" s="351"/>
      <c r="DP67" s="351"/>
      <c r="DQ67" s="351"/>
      <c r="DR67" s="351"/>
      <c r="DS67" s="351"/>
      <c r="DT67" s="351"/>
      <c r="DU67" s="351"/>
      <c r="DV67" s="351"/>
      <c r="DW67" s="618"/>
      <c r="DX67" s="618"/>
      <c r="DY67" s="618"/>
      <c r="DZ67" s="618"/>
      <c r="EA67" s="618"/>
      <c r="EB67" s="618"/>
      <c r="EC67" s="351"/>
      <c r="ED67" s="351"/>
      <c r="EE67" s="351"/>
      <c r="EF67" s="351"/>
      <c r="EG67" s="351"/>
      <c r="EH67" s="351"/>
      <c r="EI67" s="351"/>
      <c r="EJ67" s="351"/>
      <c r="EK67" s="351"/>
      <c r="EL67" s="351"/>
      <c r="EM67" s="351"/>
      <c r="EN67" s="351"/>
      <c r="EO67" s="351"/>
      <c r="EP67" s="351"/>
      <c r="EQ67" s="351"/>
      <c r="ER67" s="351"/>
      <c r="ES67" s="351"/>
      <c r="ET67" s="351"/>
      <c r="EU67" s="351"/>
      <c r="EV67" s="351"/>
      <c r="EW67" s="351"/>
      <c r="EX67" s="351"/>
      <c r="EY67" s="351"/>
      <c r="EZ67" s="351"/>
      <c r="FA67" s="351"/>
      <c r="FB67" s="351"/>
      <c r="FC67" s="351"/>
      <c r="FD67" s="351"/>
      <c r="FE67" s="351"/>
      <c r="FF67" s="351"/>
      <c r="FG67" s="351"/>
      <c r="FH67" s="351"/>
      <c r="FI67" s="351"/>
      <c r="FJ67" s="351"/>
      <c r="FK67" s="351"/>
      <c r="FL67" s="351"/>
      <c r="FM67" s="351"/>
      <c r="FN67" s="351"/>
      <c r="FO67" s="351"/>
      <c r="FP67" s="351"/>
      <c r="FQ67" s="351"/>
      <c r="FR67" s="351"/>
      <c r="FS67" s="351"/>
      <c r="FT67" s="351"/>
      <c r="FU67" s="351"/>
      <c r="FV67" s="351"/>
      <c r="FW67" s="351"/>
      <c r="FX67" s="351"/>
      <c r="FY67" s="351"/>
      <c r="FZ67" s="351"/>
      <c r="GA67" s="351"/>
      <c r="GB67" s="351"/>
      <c r="GC67" s="351"/>
      <c r="GD67" s="351"/>
      <c r="GE67" s="351"/>
      <c r="GF67" s="351"/>
      <c r="GG67" s="351"/>
      <c r="GH67" s="351"/>
      <c r="GI67" s="351"/>
      <c r="GJ67" s="351"/>
      <c r="GK67" s="351"/>
      <c r="GL67" s="351"/>
      <c r="GM67" s="351"/>
      <c r="GN67" s="351"/>
      <c r="GO67" s="351"/>
      <c r="GP67" s="351"/>
      <c r="GQ67" s="351"/>
      <c r="GR67" s="351"/>
      <c r="GS67" s="351"/>
      <c r="GT67" s="351"/>
      <c r="GU67" s="351"/>
      <c r="GV67" s="351"/>
      <c r="GW67" s="351"/>
      <c r="GX67" s="351"/>
      <c r="GY67" s="351"/>
      <c r="GZ67" s="351"/>
      <c r="HA67" s="351"/>
      <c r="HB67" s="351"/>
      <c r="HC67" s="351"/>
      <c r="HD67" s="351"/>
      <c r="HE67" s="351"/>
      <c r="HF67" s="351"/>
      <c r="HG67" s="351"/>
      <c r="HH67" s="351"/>
      <c r="HI67" s="351"/>
      <c r="HJ67" s="351"/>
      <c r="HK67" s="351"/>
      <c r="HL67" s="351"/>
      <c r="HM67" s="351"/>
      <c r="HN67" s="351"/>
      <c r="HO67" s="351"/>
      <c r="HP67" s="351"/>
      <c r="HQ67" s="351"/>
      <c r="HR67" s="351"/>
      <c r="HS67" s="351"/>
      <c r="HT67" s="351"/>
      <c r="HU67" s="351"/>
      <c r="HV67" s="351"/>
      <c r="HW67" s="351"/>
      <c r="HX67" s="351"/>
      <c r="HY67" s="351"/>
      <c r="HZ67" s="351"/>
      <c r="IA67" s="351"/>
      <c r="IB67" s="351"/>
      <c r="IC67" s="351"/>
      <c r="ID67" s="351"/>
      <c r="IE67" s="351"/>
      <c r="IF67" s="351"/>
      <c r="IG67" s="351"/>
    </row>
    <row r="68" spans="1:241" hidden="1" x14ac:dyDescent="0.3">
      <c r="A68" s="234" t="s">
        <v>219</v>
      </c>
      <c r="B68" s="235"/>
      <c r="C68" s="235"/>
      <c r="D68" s="235"/>
      <c r="E68" s="235"/>
      <c r="F68" s="235"/>
      <c r="G68" s="235">
        <f>SUM(G69:G72)</f>
        <v>46</v>
      </c>
      <c r="H68" s="235">
        <v>40</v>
      </c>
      <c r="I68" s="235">
        <v>40</v>
      </c>
      <c r="J68" s="235">
        <v>40</v>
      </c>
      <c r="K68" s="235">
        <v>41</v>
      </c>
      <c r="L68" s="235">
        <v>40</v>
      </c>
      <c r="M68" s="235">
        <v>40</v>
      </c>
      <c r="N68" s="235">
        <v>40</v>
      </c>
      <c r="O68" s="235">
        <v>40</v>
      </c>
      <c r="P68" s="235">
        <v>40.5</v>
      </c>
      <c r="Q68" s="235">
        <v>40</v>
      </c>
      <c r="R68" s="235">
        <v>40</v>
      </c>
      <c r="S68" s="235">
        <v>41</v>
      </c>
      <c r="T68" s="235">
        <v>40</v>
      </c>
      <c r="U68" s="235">
        <v>40</v>
      </c>
      <c r="V68" s="235">
        <v>40</v>
      </c>
      <c r="W68" s="235">
        <v>40</v>
      </c>
      <c r="X68" s="235">
        <v>40</v>
      </c>
      <c r="Y68" s="235">
        <v>40</v>
      </c>
      <c r="Z68" s="235">
        <v>40</v>
      </c>
      <c r="AA68" s="235">
        <v>40</v>
      </c>
      <c r="AB68" s="235">
        <v>40</v>
      </c>
      <c r="AC68" s="235">
        <v>40</v>
      </c>
      <c r="AD68" s="235">
        <v>40</v>
      </c>
      <c r="AE68" s="235">
        <v>40</v>
      </c>
      <c r="AF68" s="235">
        <v>40</v>
      </c>
      <c r="AG68" s="235">
        <v>41</v>
      </c>
      <c r="AH68" s="235">
        <v>40</v>
      </c>
      <c r="AI68" s="235">
        <v>40</v>
      </c>
      <c r="AJ68" s="235">
        <v>41.5</v>
      </c>
      <c r="AK68" s="235">
        <v>40</v>
      </c>
      <c r="AL68" s="235">
        <v>40</v>
      </c>
      <c r="AM68" s="235">
        <v>40</v>
      </c>
      <c r="AN68" s="235">
        <v>40</v>
      </c>
      <c r="AO68" s="235">
        <v>40</v>
      </c>
      <c r="AP68" s="235">
        <v>40</v>
      </c>
      <c r="AQ68" s="235">
        <v>40</v>
      </c>
      <c r="AR68" s="235">
        <v>40</v>
      </c>
      <c r="AS68" s="235">
        <v>40</v>
      </c>
      <c r="AT68" s="235">
        <v>40</v>
      </c>
      <c r="AU68" s="235">
        <v>40</v>
      </c>
      <c r="AV68" s="235">
        <v>40</v>
      </c>
      <c r="AW68" s="235">
        <v>47</v>
      </c>
      <c r="AX68" s="235">
        <v>41</v>
      </c>
      <c r="AY68" s="235">
        <v>44</v>
      </c>
      <c r="AZ68" s="235">
        <v>45</v>
      </c>
      <c r="BA68" s="235">
        <v>40.5</v>
      </c>
      <c r="BB68" s="235">
        <v>40</v>
      </c>
      <c r="BC68" s="235">
        <v>40</v>
      </c>
      <c r="BD68" s="235">
        <v>40</v>
      </c>
      <c r="BE68" s="235">
        <f t="shared" ref="BE68:DN68" si="128">SUM(BE69:BE72)</f>
        <v>40</v>
      </c>
      <c r="BF68" s="235">
        <f t="shared" si="128"/>
        <v>40</v>
      </c>
      <c r="BG68" s="235">
        <f t="shared" si="128"/>
        <v>40</v>
      </c>
      <c r="BH68" s="235">
        <f t="shared" si="128"/>
        <v>0</v>
      </c>
      <c r="BI68" s="235">
        <f t="shared" si="128"/>
        <v>0</v>
      </c>
      <c r="BJ68" s="235">
        <f t="shared" si="128"/>
        <v>0</v>
      </c>
      <c r="BK68" s="235">
        <f t="shared" si="128"/>
        <v>0</v>
      </c>
      <c r="BL68" s="235">
        <f t="shared" si="128"/>
        <v>0</v>
      </c>
      <c r="BM68" s="235">
        <f t="shared" si="128"/>
        <v>0</v>
      </c>
      <c r="BN68" s="235">
        <f t="shared" si="128"/>
        <v>0</v>
      </c>
      <c r="BO68" s="235">
        <f t="shared" si="128"/>
        <v>0</v>
      </c>
      <c r="BP68" s="235">
        <f t="shared" si="128"/>
        <v>36</v>
      </c>
      <c r="BQ68" s="235">
        <f t="shared" si="128"/>
        <v>40</v>
      </c>
      <c r="BR68" s="235">
        <f t="shared" si="128"/>
        <v>50.5</v>
      </c>
      <c r="BS68" s="235">
        <f t="shared" si="128"/>
        <v>40</v>
      </c>
      <c r="BT68" s="235">
        <f t="shared" si="128"/>
        <v>0</v>
      </c>
      <c r="BU68" s="235">
        <f t="shared" si="128"/>
        <v>40</v>
      </c>
      <c r="BV68" s="235">
        <f t="shared" si="128"/>
        <v>0</v>
      </c>
      <c r="BW68" s="235">
        <f t="shared" si="128"/>
        <v>0</v>
      </c>
      <c r="BX68" s="235">
        <f t="shared" si="128"/>
        <v>0</v>
      </c>
      <c r="BY68" s="235">
        <f t="shared" si="128"/>
        <v>0</v>
      </c>
      <c r="BZ68" s="235">
        <f t="shared" si="128"/>
        <v>0</v>
      </c>
      <c r="CA68" s="235">
        <f t="shared" si="128"/>
        <v>0</v>
      </c>
      <c r="CB68" s="235">
        <f t="shared" si="128"/>
        <v>0</v>
      </c>
      <c r="CC68" s="235">
        <f t="shared" si="128"/>
        <v>0</v>
      </c>
      <c r="CD68" s="235">
        <f t="shared" si="128"/>
        <v>0</v>
      </c>
      <c r="CE68" s="235">
        <f t="shared" si="128"/>
        <v>0</v>
      </c>
      <c r="CF68" s="235">
        <f t="shared" si="128"/>
        <v>0</v>
      </c>
      <c r="CG68" s="235">
        <f t="shared" si="128"/>
        <v>0</v>
      </c>
      <c r="CH68" s="235">
        <f t="shared" si="128"/>
        <v>0</v>
      </c>
      <c r="CI68" s="235">
        <f t="shared" si="128"/>
        <v>0</v>
      </c>
      <c r="CJ68" s="235">
        <f t="shared" si="128"/>
        <v>0</v>
      </c>
      <c r="CK68" s="235">
        <f t="shared" si="128"/>
        <v>0</v>
      </c>
      <c r="CL68" s="235">
        <f t="shared" si="128"/>
        <v>0</v>
      </c>
      <c r="CM68" s="235">
        <f t="shared" si="128"/>
        <v>0</v>
      </c>
      <c r="CN68" s="235">
        <f t="shared" si="128"/>
        <v>0</v>
      </c>
      <c r="CO68" s="235">
        <f t="shared" si="128"/>
        <v>0</v>
      </c>
      <c r="CP68" s="235">
        <f t="shared" si="128"/>
        <v>0</v>
      </c>
      <c r="CQ68" s="235">
        <f t="shared" si="128"/>
        <v>0</v>
      </c>
      <c r="CR68" s="235">
        <f t="shared" si="128"/>
        <v>0</v>
      </c>
      <c r="CS68" s="235">
        <f t="shared" si="128"/>
        <v>0</v>
      </c>
      <c r="CT68" s="235">
        <f t="shared" si="128"/>
        <v>0</v>
      </c>
      <c r="CU68" s="235">
        <f t="shared" si="128"/>
        <v>0</v>
      </c>
      <c r="CV68" s="235">
        <f t="shared" si="128"/>
        <v>0</v>
      </c>
      <c r="CW68" s="235">
        <f t="shared" si="128"/>
        <v>0</v>
      </c>
      <c r="CX68" s="235">
        <f t="shared" si="128"/>
        <v>0</v>
      </c>
      <c r="CY68" s="235">
        <f t="shared" si="128"/>
        <v>40</v>
      </c>
      <c r="CZ68" s="235">
        <f t="shared" si="128"/>
        <v>40</v>
      </c>
      <c r="DA68" s="235">
        <f t="shared" si="128"/>
        <v>40</v>
      </c>
      <c r="DB68" s="235">
        <f t="shared" si="128"/>
        <v>40</v>
      </c>
      <c r="DC68" s="235">
        <f t="shared" si="128"/>
        <v>40</v>
      </c>
      <c r="DD68" s="235">
        <f t="shared" si="128"/>
        <v>40</v>
      </c>
      <c r="DE68" s="235">
        <f t="shared" si="128"/>
        <v>42</v>
      </c>
      <c r="DF68" s="235">
        <f t="shared" si="128"/>
        <v>40</v>
      </c>
      <c r="DG68" s="235">
        <f t="shared" si="128"/>
        <v>40</v>
      </c>
      <c r="DH68" s="235">
        <f t="shared" si="128"/>
        <v>42</v>
      </c>
      <c r="DI68" s="235">
        <f t="shared" si="128"/>
        <v>42</v>
      </c>
      <c r="DJ68" s="235">
        <f t="shared" si="128"/>
        <v>41</v>
      </c>
      <c r="DK68" s="235">
        <f t="shared" si="128"/>
        <v>40</v>
      </c>
      <c r="DL68" s="235">
        <f t="shared" si="128"/>
        <v>41</v>
      </c>
      <c r="DM68" s="235">
        <f t="shared" si="128"/>
        <v>40</v>
      </c>
      <c r="DN68" s="235">
        <f t="shared" si="128"/>
        <v>41</v>
      </c>
      <c r="DO68" s="235">
        <f t="shared" ref="DO68:DV68" si="129">SUM(DO69:DO72)</f>
        <v>40</v>
      </c>
      <c r="DP68" s="235">
        <f t="shared" si="129"/>
        <v>41</v>
      </c>
      <c r="DQ68" s="235">
        <f>SUM(DQ69:DQ72)</f>
        <v>40</v>
      </c>
      <c r="DR68" s="235">
        <f t="shared" si="129"/>
        <v>40.5</v>
      </c>
      <c r="DS68" s="235">
        <f t="shared" si="129"/>
        <v>40</v>
      </c>
      <c r="DT68" s="235">
        <f t="shared" si="129"/>
        <v>40</v>
      </c>
      <c r="DU68" s="235">
        <f t="shared" si="129"/>
        <v>40</v>
      </c>
      <c r="DV68" s="235">
        <f t="shared" si="129"/>
        <v>46.5</v>
      </c>
      <c r="DW68" s="617">
        <f t="shared" ref="DW68:FA68" si="130">SUM(DW69:DW72)</f>
        <v>0</v>
      </c>
      <c r="DX68" s="617">
        <f t="shared" si="130"/>
        <v>0</v>
      </c>
      <c r="DY68" s="617">
        <f t="shared" si="130"/>
        <v>0</v>
      </c>
      <c r="DZ68" s="617">
        <f t="shared" si="130"/>
        <v>41</v>
      </c>
      <c r="EA68" s="617">
        <f t="shared" si="130"/>
        <v>0</v>
      </c>
      <c r="EB68" s="617">
        <f t="shared" si="130"/>
        <v>0</v>
      </c>
      <c r="EC68" s="235">
        <f t="shared" si="130"/>
        <v>0</v>
      </c>
      <c r="ED68" s="235">
        <f t="shared" si="130"/>
        <v>0</v>
      </c>
      <c r="EE68" s="235">
        <f t="shared" si="130"/>
        <v>0</v>
      </c>
      <c r="EF68" s="235">
        <f t="shared" si="130"/>
        <v>0</v>
      </c>
      <c r="EG68" s="235">
        <f t="shared" si="130"/>
        <v>0</v>
      </c>
      <c r="EH68" s="235">
        <f t="shared" si="130"/>
        <v>0</v>
      </c>
      <c r="EI68" s="235">
        <f t="shared" si="130"/>
        <v>0</v>
      </c>
      <c r="EJ68" s="235">
        <f t="shared" si="130"/>
        <v>0</v>
      </c>
      <c r="EK68" s="235">
        <f t="shared" si="130"/>
        <v>0</v>
      </c>
      <c r="EL68" s="235">
        <f t="shared" si="130"/>
        <v>0</v>
      </c>
      <c r="EM68" s="235">
        <f t="shared" si="130"/>
        <v>0</v>
      </c>
      <c r="EN68" s="235">
        <f t="shared" si="130"/>
        <v>0</v>
      </c>
      <c r="EO68" s="235">
        <f t="shared" si="130"/>
        <v>0</v>
      </c>
      <c r="EP68" s="235">
        <f t="shared" si="130"/>
        <v>0</v>
      </c>
      <c r="EQ68" s="235">
        <f t="shared" si="130"/>
        <v>0</v>
      </c>
      <c r="ER68" s="235">
        <f t="shared" si="130"/>
        <v>0</v>
      </c>
      <c r="ES68" s="235">
        <f t="shared" si="130"/>
        <v>0</v>
      </c>
      <c r="ET68" s="235">
        <f t="shared" si="130"/>
        <v>0</v>
      </c>
      <c r="EU68" s="235">
        <f t="shared" si="130"/>
        <v>0</v>
      </c>
      <c r="EV68" s="235">
        <f t="shared" si="130"/>
        <v>0</v>
      </c>
      <c r="EW68" s="235">
        <f t="shared" si="130"/>
        <v>0</v>
      </c>
      <c r="EX68" s="235">
        <f t="shared" si="130"/>
        <v>0</v>
      </c>
      <c r="EY68" s="235">
        <f t="shared" si="130"/>
        <v>0</v>
      </c>
      <c r="EZ68" s="235">
        <f t="shared" si="130"/>
        <v>0</v>
      </c>
      <c r="FA68" s="235">
        <f t="shared" si="130"/>
        <v>0</v>
      </c>
      <c r="FB68" s="235">
        <f t="shared" ref="FB68:FK68" si="131">SUM(FB69:FB72)</f>
        <v>0</v>
      </c>
      <c r="FC68" s="235">
        <f t="shared" si="131"/>
        <v>0</v>
      </c>
      <c r="FD68" s="235">
        <f t="shared" si="131"/>
        <v>0</v>
      </c>
      <c r="FE68" s="235">
        <f t="shared" si="131"/>
        <v>0</v>
      </c>
      <c r="FF68" s="235">
        <f t="shared" si="131"/>
        <v>0</v>
      </c>
      <c r="FG68" s="235">
        <f t="shared" si="131"/>
        <v>0</v>
      </c>
      <c r="FH68" s="235">
        <f t="shared" si="131"/>
        <v>0</v>
      </c>
      <c r="FI68" s="235">
        <f t="shared" si="131"/>
        <v>0</v>
      </c>
      <c r="FJ68" s="235">
        <f t="shared" si="131"/>
        <v>0</v>
      </c>
      <c r="FK68" s="235">
        <f t="shared" si="131"/>
        <v>0</v>
      </c>
      <c r="FL68" s="235">
        <f t="shared" ref="FL68:FU68" si="132">SUM(FL69:FL72)</f>
        <v>0</v>
      </c>
      <c r="FM68" s="235">
        <f t="shared" si="132"/>
        <v>0</v>
      </c>
      <c r="FN68" s="235">
        <f t="shared" si="132"/>
        <v>0</v>
      </c>
      <c r="FO68" s="235">
        <f t="shared" si="132"/>
        <v>0</v>
      </c>
      <c r="FP68" s="235">
        <f t="shared" si="132"/>
        <v>0</v>
      </c>
      <c r="FQ68" s="235">
        <f t="shared" si="132"/>
        <v>0</v>
      </c>
      <c r="FR68" s="235">
        <f t="shared" si="132"/>
        <v>0</v>
      </c>
      <c r="FS68" s="235">
        <f t="shared" si="132"/>
        <v>0</v>
      </c>
      <c r="FT68" s="235">
        <f t="shared" si="132"/>
        <v>0</v>
      </c>
      <c r="FU68" s="235">
        <f t="shared" si="132"/>
        <v>0</v>
      </c>
      <c r="FV68" s="235">
        <f t="shared" ref="FV68:HH68" si="133">SUM(FV69:FV72)</f>
        <v>0</v>
      </c>
      <c r="FW68" s="235">
        <f t="shared" si="133"/>
        <v>0</v>
      </c>
      <c r="FX68" s="235">
        <f t="shared" si="133"/>
        <v>0</v>
      </c>
      <c r="FY68" s="235">
        <f t="shared" si="133"/>
        <v>0</v>
      </c>
      <c r="FZ68" s="235">
        <f t="shared" si="133"/>
        <v>0</v>
      </c>
      <c r="GA68" s="235">
        <f t="shared" si="133"/>
        <v>0</v>
      </c>
      <c r="GB68" s="235">
        <f t="shared" si="133"/>
        <v>0</v>
      </c>
      <c r="GC68" s="235">
        <f t="shared" si="133"/>
        <v>0</v>
      </c>
      <c r="GD68" s="235">
        <f t="shared" si="133"/>
        <v>0</v>
      </c>
      <c r="GE68" s="235">
        <f t="shared" si="133"/>
        <v>0</v>
      </c>
      <c r="GF68" s="235">
        <f t="shared" si="133"/>
        <v>0</v>
      </c>
      <c r="GG68" s="235">
        <f t="shared" si="133"/>
        <v>0</v>
      </c>
      <c r="GH68" s="235">
        <f t="shared" si="133"/>
        <v>0</v>
      </c>
      <c r="GI68" s="235">
        <f t="shared" si="133"/>
        <v>0</v>
      </c>
      <c r="GJ68" s="235">
        <f t="shared" si="133"/>
        <v>0</v>
      </c>
      <c r="GK68" s="235">
        <f t="shared" si="133"/>
        <v>0</v>
      </c>
      <c r="GL68" s="235">
        <f t="shared" si="133"/>
        <v>0</v>
      </c>
      <c r="GM68" s="235">
        <f t="shared" si="133"/>
        <v>0</v>
      </c>
      <c r="GN68" s="235">
        <f t="shared" si="133"/>
        <v>0</v>
      </c>
      <c r="GO68" s="235">
        <f t="shared" si="133"/>
        <v>0</v>
      </c>
      <c r="GP68" s="235">
        <f t="shared" si="133"/>
        <v>0</v>
      </c>
      <c r="GQ68" s="235">
        <f t="shared" si="133"/>
        <v>0</v>
      </c>
      <c r="GR68" s="235">
        <f t="shared" si="133"/>
        <v>0</v>
      </c>
      <c r="GS68" s="235">
        <f t="shared" si="133"/>
        <v>0</v>
      </c>
      <c r="GT68" s="235">
        <f t="shared" si="133"/>
        <v>0</v>
      </c>
      <c r="GU68" s="235">
        <f t="shared" si="133"/>
        <v>0</v>
      </c>
      <c r="GV68" s="235">
        <f t="shared" si="133"/>
        <v>0</v>
      </c>
      <c r="GW68" s="235">
        <f t="shared" si="133"/>
        <v>0</v>
      </c>
      <c r="GX68" s="235">
        <f t="shared" si="133"/>
        <v>0</v>
      </c>
      <c r="GY68" s="235">
        <f t="shared" si="133"/>
        <v>0</v>
      </c>
      <c r="GZ68" s="235">
        <f t="shared" si="133"/>
        <v>0</v>
      </c>
      <c r="HA68" s="235">
        <f t="shared" si="133"/>
        <v>0</v>
      </c>
      <c r="HB68" s="235">
        <f t="shared" si="133"/>
        <v>0</v>
      </c>
      <c r="HC68" s="235">
        <f t="shared" si="133"/>
        <v>0</v>
      </c>
      <c r="HD68" s="235">
        <f t="shared" si="133"/>
        <v>0</v>
      </c>
      <c r="HE68" s="235">
        <f t="shared" si="133"/>
        <v>0</v>
      </c>
      <c r="HF68" s="235">
        <f>SUM(HF69:HF72)</f>
        <v>0</v>
      </c>
      <c r="HG68" s="235">
        <f t="shared" si="133"/>
        <v>0</v>
      </c>
      <c r="HH68" s="235">
        <f t="shared" si="133"/>
        <v>0</v>
      </c>
      <c r="HI68" s="235">
        <f t="shared" ref="HI68:HJ68" si="134">SUM(HI69:HI72)</f>
        <v>0</v>
      </c>
      <c r="HJ68" s="235">
        <f t="shared" si="134"/>
        <v>0</v>
      </c>
      <c r="HK68" s="235">
        <f t="shared" ref="HK68:HU68" si="135">SUM(HK69:HK72)</f>
        <v>0</v>
      </c>
      <c r="HL68" s="235">
        <f t="shared" si="135"/>
        <v>0</v>
      </c>
      <c r="HM68" s="235">
        <f t="shared" si="135"/>
        <v>0</v>
      </c>
      <c r="HN68" s="235">
        <f t="shared" si="135"/>
        <v>0</v>
      </c>
      <c r="HO68" s="235">
        <f t="shared" si="135"/>
        <v>0</v>
      </c>
      <c r="HP68" s="235">
        <f t="shared" si="135"/>
        <v>0</v>
      </c>
      <c r="HQ68" s="235">
        <f t="shared" si="135"/>
        <v>0</v>
      </c>
      <c r="HR68" s="235">
        <f t="shared" si="135"/>
        <v>0</v>
      </c>
      <c r="HS68" s="235">
        <f t="shared" si="135"/>
        <v>0</v>
      </c>
      <c r="HT68" s="235">
        <f t="shared" si="135"/>
        <v>0</v>
      </c>
      <c r="HU68" s="235">
        <f t="shared" si="135"/>
        <v>0</v>
      </c>
      <c r="HV68" s="235">
        <f t="shared" ref="HV68:IG68" si="136">SUM(HV69:HV72)</f>
        <v>0</v>
      </c>
      <c r="HW68" s="235">
        <f t="shared" si="136"/>
        <v>0</v>
      </c>
      <c r="HX68" s="235">
        <f t="shared" si="136"/>
        <v>0</v>
      </c>
      <c r="HY68" s="235">
        <f t="shared" si="136"/>
        <v>0</v>
      </c>
      <c r="HZ68" s="235">
        <f t="shared" si="136"/>
        <v>0</v>
      </c>
      <c r="IA68" s="235">
        <f t="shared" si="136"/>
        <v>0</v>
      </c>
      <c r="IB68" s="235">
        <f t="shared" si="136"/>
        <v>0</v>
      </c>
      <c r="IC68" s="235">
        <f t="shared" si="136"/>
        <v>0</v>
      </c>
      <c r="ID68" s="235">
        <f t="shared" si="136"/>
        <v>0</v>
      </c>
      <c r="IE68" s="235">
        <f t="shared" si="136"/>
        <v>0</v>
      </c>
      <c r="IF68" s="235">
        <f t="shared" si="136"/>
        <v>0</v>
      </c>
      <c r="IG68" s="235">
        <f t="shared" si="136"/>
        <v>0</v>
      </c>
    </row>
    <row r="69" spans="1:241" s="379" customFormat="1" hidden="1" x14ac:dyDescent="0.3">
      <c r="A69" s="377" t="s">
        <v>109</v>
      </c>
      <c r="B69" s="378"/>
      <c r="C69" s="378"/>
      <c r="D69" s="378">
        <f>SUM(DG69:FF69)</f>
        <v>687</v>
      </c>
      <c r="E69" s="378"/>
      <c r="F69" s="378"/>
      <c r="G69" s="378">
        <v>34</v>
      </c>
      <c r="H69" s="378">
        <v>40</v>
      </c>
      <c r="I69" s="378">
        <v>40</v>
      </c>
      <c r="J69" s="378">
        <v>40</v>
      </c>
      <c r="K69" s="378">
        <v>41</v>
      </c>
      <c r="L69" s="378">
        <v>40</v>
      </c>
      <c r="M69" s="378">
        <v>32</v>
      </c>
      <c r="N69" s="378">
        <v>40</v>
      </c>
      <c r="O69" s="378">
        <v>40</v>
      </c>
      <c r="P69" s="378">
        <v>40.5</v>
      </c>
      <c r="Q69" s="378">
        <v>40</v>
      </c>
      <c r="R69" s="378">
        <v>40</v>
      </c>
      <c r="S69" s="378">
        <v>41</v>
      </c>
      <c r="T69" s="378">
        <v>40</v>
      </c>
      <c r="U69" s="378">
        <v>40</v>
      </c>
      <c r="V69" s="378">
        <v>40</v>
      </c>
      <c r="W69" s="378">
        <v>40</v>
      </c>
      <c r="X69" s="378">
        <v>40</v>
      </c>
      <c r="Y69" s="378">
        <v>40</v>
      </c>
      <c r="Z69" s="378">
        <v>40</v>
      </c>
      <c r="AA69" s="378">
        <v>40</v>
      </c>
      <c r="AB69" s="378">
        <v>0</v>
      </c>
      <c r="AC69" s="378">
        <v>34</v>
      </c>
      <c r="AD69" s="378">
        <v>33.5</v>
      </c>
      <c r="AE69" s="378">
        <v>40</v>
      </c>
      <c r="AF69" s="378">
        <v>40</v>
      </c>
      <c r="AG69" s="378">
        <v>33</v>
      </c>
      <c r="AH69" s="378">
        <v>40</v>
      </c>
      <c r="AI69" s="378">
        <v>40</v>
      </c>
      <c r="AJ69" s="378">
        <v>41.5</v>
      </c>
      <c r="AK69" s="378">
        <v>40</v>
      </c>
      <c r="AL69" s="378">
        <v>40</v>
      </c>
      <c r="AM69" s="378">
        <v>32</v>
      </c>
      <c r="AN69" s="378">
        <v>40</v>
      </c>
      <c r="AO69" s="378">
        <v>40</v>
      </c>
      <c r="AP69" s="378">
        <v>32</v>
      </c>
      <c r="AQ69" s="378">
        <v>40</v>
      </c>
      <c r="AR69" s="378">
        <v>40</v>
      </c>
      <c r="AS69" s="378">
        <v>40</v>
      </c>
      <c r="AT69" s="378">
        <v>37</v>
      </c>
      <c r="AU69" s="378">
        <v>32</v>
      </c>
      <c r="AV69" s="378">
        <v>40</v>
      </c>
      <c r="AW69" s="378">
        <v>47</v>
      </c>
      <c r="AX69" s="378">
        <v>41</v>
      </c>
      <c r="AY69" s="378">
        <v>44</v>
      </c>
      <c r="AZ69" s="378">
        <v>45</v>
      </c>
      <c r="BA69" s="378">
        <v>40.5</v>
      </c>
      <c r="BB69" s="378">
        <v>32</v>
      </c>
      <c r="BC69" s="378">
        <v>40</v>
      </c>
      <c r="BD69" s="381">
        <v>40</v>
      </c>
      <c r="BE69" s="378">
        <v>40</v>
      </c>
      <c r="BF69" s="378">
        <v>8</v>
      </c>
      <c r="BG69" s="378">
        <v>32</v>
      </c>
      <c r="BH69" s="378"/>
      <c r="BI69" s="378"/>
      <c r="BJ69" s="378"/>
      <c r="BK69" s="378"/>
      <c r="BL69" s="378"/>
      <c r="BM69" s="378"/>
      <c r="BN69" s="378"/>
      <c r="BO69" s="378"/>
      <c r="BP69" s="378">
        <v>36</v>
      </c>
      <c r="BQ69" s="378">
        <v>40</v>
      </c>
      <c r="BR69" s="378">
        <v>50.5</v>
      </c>
      <c r="BS69" s="378">
        <v>40</v>
      </c>
      <c r="BT69" s="378"/>
      <c r="BU69" s="378">
        <v>40</v>
      </c>
      <c r="BV69" s="378"/>
      <c r="BW69" s="378"/>
      <c r="BX69" s="378"/>
      <c r="BY69" s="378"/>
      <c r="BZ69" s="378"/>
      <c r="CA69" s="378"/>
      <c r="CB69" s="378"/>
      <c r="CC69" s="378"/>
      <c r="CD69" s="378"/>
      <c r="CE69" s="378"/>
      <c r="CF69" s="378"/>
      <c r="CG69" s="378"/>
      <c r="CH69" s="378"/>
      <c r="CI69" s="378"/>
      <c r="CJ69" s="378"/>
      <c r="CK69" s="378"/>
      <c r="CL69" s="378"/>
      <c r="CM69" s="378"/>
      <c r="CN69" s="378"/>
      <c r="CO69" s="378"/>
      <c r="CP69" s="378"/>
      <c r="CQ69" s="378"/>
      <c r="CR69" s="378"/>
      <c r="CS69" s="378"/>
      <c r="CT69" s="378"/>
      <c r="CU69" s="378"/>
      <c r="CV69" s="378"/>
      <c r="CW69" s="378"/>
      <c r="CX69" s="378"/>
      <c r="CY69" s="378">
        <v>40</v>
      </c>
      <c r="CZ69" s="378">
        <v>40</v>
      </c>
      <c r="DA69" s="378">
        <v>40</v>
      </c>
      <c r="DB69" s="378">
        <v>32</v>
      </c>
      <c r="DC69" s="378">
        <v>40</v>
      </c>
      <c r="DD69" s="378">
        <v>40</v>
      </c>
      <c r="DE69" s="378">
        <v>42</v>
      </c>
      <c r="DF69" s="378">
        <v>24</v>
      </c>
      <c r="DG69" s="378">
        <v>32</v>
      </c>
      <c r="DH69" s="378">
        <v>42</v>
      </c>
      <c r="DI69" s="378">
        <v>42</v>
      </c>
      <c r="DJ69" s="378">
        <v>41</v>
      </c>
      <c r="DK69" s="378">
        <v>40</v>
      </c>
      <c r="DL69" s="378">
        <v>41</v>
      </c>
      <c r="DM69" s="378">
        <v>40</v>
      </c>
      <c r="DN69" s="378">
        <v>41</v>
      </c>
      <c r="DO69" s="378">
        <v>40</v>
      </c>
      <c r="DP69" s="378">
        <v>41</v>
      </c>
      <c r="DQ69" s="378">
        <v>39.5</v>
      </c>
      <c r="DR69" s="378">
        <v>40</v>
      </c>
      <c r="DS69" s="378">
        <v>40</v>
      </c>
      <c r="DT69" s="378">
        <v>40</v>
      </c>
      <c r="DU69" s="378">
        <v>40</v>
      </c>
      <c r="DV69" s="378">
        <v>46.5</v>
      </c>
      <c r="DW69" s="630"/>
      <c r="DX69" s="630"/>
      <c r="DY69" s="630"/>
      <c r="DZ69" s="630">
        <v>41</v>
      </c>
      <c r="EA69" s="630"/>
      <c r="EB69" s="630"/>
      <c r="EC69" s="630"/>
      <c r="ED69" s="630"/>
      <c r="EE69" s="630"/>
      <c r="EF69" s="630"/>
      <c r="EG69" s="630"/>
      <c r="EH69" s="630"/>
      <c r="EI69" s="630"/>
      <c r="EJ69" s="630"/>
      <c r="EK69" s="630"/>
      <c r="EL69" s="630"/>
      <c r="EM69" s="630"/>
      <c r="EN69" s="630"/>
      <c r="EO69" s="630"/>
      <c r="EP69" s="630"/>
      <c r="EQ69" s="630"/>
      <c r="ER69" s="630"/>
      <c r="ES69" s="630"/>
      <c r="ET69" s="630"/>
      <c r="EU69" s="630"/>
      <c r="EV69" s="630"/>
      <c r="EW69" s="630"/>
      <c r="EX69" s="630"/>
      <c r="EY69" s="630"/>
      <c r="EZ69" s="630"/>
      <c r="FA69" s="630"/>
      <c r="FB69" s="630"/>
      <c r="FC69" s="630"/>
      <c r="FD69" s="630"/>
      <c r="FE69" s="630"/>
      <c r="FF69" s="630"/>
      <c r="FG69" s="630"/>
      <c r="FH69" s="630"/>
      <c r="FI69" s="630"/>
      <c r="FJ69" s="630"/>
      <c r="FK69" s="630"/>
      <c r="FL69" s="630"/>
      <c r="FM69" s="630"/>
      <c r="FN69" s="630"/>
      <c r="FO69" s="630"/>
      <c r="FP69" s="630"/>
      <c r="FQ69" s="630"/>
      <c r="FR69" s="630"/>
      <c r="FS69" s="630"/>
      <c r="FT69" s="630"/>
      <c r="FU69" s="630"/>
      <c r="FV69" s="630"/>
      <c r="FW69" s="630"/>
      <c r="FX69" s="630"/>
      <c r="FY69" s="630"/>
      <c r="FZ69" s="630"/>
      <c r="GA69" s="630"/>
      <c r="GB69" s="630"/>
      <c r="GC69" s="630"/>
      <c r="GD69" s="630"/>
      <c r="GE69" s="630"/>
      <c r="GF69" s="630"/>
      <c r="GG69" s="630"/>
      <c r="GH69" s="630"/>
      <c r="GI69" s="630"/>
      <c r="GJ69" s="630"/>
      <c r="GK69" s="630"/>
      <c r="GL69" s="630"/>
      <c r="GM69" s="630"/>
      <c r="GN69" s="630"/>
      <c r="GO69" s="630"/>
      <c r="GP69" s="630"/>
      <c r="GQ69" s="630"/>
      <c r="GR69" s="630"/>
      <c r="GS69" s="630"/>
      <c r="GT69" s="630"/>
      <c r="GU69" s="630"/>
      <c r="GV69" s="630"/>
      <c r="GW69" s="630"/>
      <c r="GX69" s="630"/>
      <c r="GY69" s="630"/>
      <c r="GZ69" s="630"/>
      <c r="HA69" s="630"/>
      <c r="HB69" s="630"/>
      <c r="HC69" s="630"/>
      <c r="HD69" s="630"/>
      <c r="HE69" s="630"/>
      <c r="HF69" s="630"/>
      <c r="HG69" s="630"/>
      <c r="HH69" s="630"/>
      <c r="HI69" s="630"/>
      <c r="HJ69" s="630"/>
      <c r="HK69" s="630"/>
      <c r="HL69" s="630"/>
      <c r="HM69" s="630"/>
      <c r="HN69" s="630"/>
      <c r="HO69" s="630"/>
      <c r="HP69" s="630"/>
      <c r="HQ69" s="630"/>
      <c r="HR69" s="630"/>
      <c r="HS69" s="630"/>
      <c r="HT69" s="630"/>
      <c r="HU69" s="630"/>
      <c r="HV69" s="630"/>
      <c r="HW69" s="630"/>
      <c r="HX69" s="630"/>
      <c r="HY69" s="630"/>
      <c r="HZ69" s="630"/>
      <c r="IA69" s="630"/>
      <c r="IB69" s="630"/>
      <c r="IC69" s="630"/>
      <c r="ID69" s="630"/>
      <c r="IE69" s="630"/>
      <c r="IF69" s="630"/>
      <c r="IG69" s="630"/>
    </row>
    <row r="70" spans="1:241" s="379" customFormat="1" hidden="1" x14ac:dyDescent="0.3">
      <c r="A70" s="377" t="s">
        <v>110</v>
      </c>
      <c r="B70" s="378"/>
      <c r="C70" s="378"/>
      <c r="D70" s="378">
        <f>SUM(DG70:FF70)</f>
        <v>8</v>
      </c>
      <c r="E70" s="378"/>
      <c r="F70" s="378"/>
      <c r="G70" s="378">
        <v>12</v>
      </c>
      <c r="H70" s="378">
        <v>0</v>
      </c>
      <c r="I70" s="378">
        <v>0</v>
      </c>
      <c r="J70" s="378">
        <v>0</v>
      </c>
      <c r="K70" s="378">
        <v>0</v>
      </c>
      <c r="L70" s="378">
        <v>0</v>
      </c>
      <c r="M70" s="378">
        <v>0</v>
      </c>
      <c r="N70" s="378">
        <v>0</v>
      </c>
      <c r="O70" s="378">
        <v>0</v>
      </c>
      <c r="P70" s="378">
        <v>0</v>
      </c>
      <c r="Q70" s="378">
        <v>0</v>
      </c>
      <c r="R70" s="378">
        <v>0</v>
      </c>
      <c r="S70" s="378">
        <v>0</v>
      </c>
      <c r="T70" s="378">
        <v>0</v>
      </c>
      <c r="U70" s="378">
        <v>0</v>
      </c>
      <c r="V70" s="378">
        <v>0</v>
      </c>
      <c r="W70" s="378">
        <v>0</v>
      </c>
      <c r="X70" s="378">
        <v>0</v>
      </c>
      <c r="Y70" s="378">
        <v>0</v>
      </c>
      <c r="Z70" s="378">
        <v>0</v>
      </c>
      <c r="AA70" s="378">
        <v>0</v>
      </c>
      <c r="AB70" s="378">
        <v>8</v>
      </c>
      <c r="AC70" s="378">
        <v>0</v>
      </c>
      <c r="AD70" s="378">
        <v>0</v>
      </c>
      <c r="AE70" s="378">
        <v>0</v>
      </c>
      <c r="AF70" s="378">
        <v>0</v>
      </c>
      <c r="AG70" s="378">
        <v>8</v>
      </c>
      <c r="AH70" s="378">
        <v>0</v>
      </c>
      <c r="AI70" s="378">
        <v>0</v>
      </c>
      <c r="AJ70" s="378">
        <v>0</v>
      </c>
      <c r="AK70" s="378">
        <v>0</v>
      </c>
      <c r="AL70" s="378">
        <v>0</v>
      </c>
      <c r="AM70" s="378">
        <v>0</v>
      </c>
      <c r="AN70" s="378">
        <v>0</v>
      </c>
      <c r="AO70" s="378">
        <v>0</v>
      </c>
      <c r="AP70" s="378">
        <v>8</v>
      </c>
      <c r="AQ70" s="378">
        <v>0</v>
      </c>
      <c r="AR70" s="378">
        <v>0</v>
      </c>
      <c r="AS70" s="378">
        <v>0</v>
      </c>
      <c r="AT70" s="378">
        <v>0</v>
      </c>
      <c r="AU70" s="378">
        <v>0</v>
      </c>
      <c r="AV70" s="378">
        <v>0</v>
      </c>
      <c r="AW70" s="378">
        <v>0</v>
      </c>
      <c r="AX70" s="378">
        <v>0</v>
      </c>
      <c r="AY70" s="378">
        <v>0</v>
      </c>
      <c r="AZ70" s="378">
        <v>0</v>
      </c>
      <c r="BA70" s="378">
        <v>0</v>
      </c>
      <c r="BB70" s="378">
        <v>8</v>
      </c>
      <c r="BC70" s="378">
        <v>0</v>
      </c>
      <c r="BD70" s="381">
        <v>0</v>
      </c>
      <c r="BE70" s="378">
        <v>0</v>
      </c>
      <c r="BF70" s="378">
        <v>16</v>
      </c>
      <c r="BG70" s="378">
        <v>8</v>
      </c>
      <c r="BH70" s="378"/>
      <c r="BI70" s="378"/>
      <c r="BJ70" s="378"/>
      <c r="BK70" s="378"/>
      <c r="BL70" s="378"/>
      <c r="BM70" s="378"/>
      <c r="BN70" s="378"/>
      <c r="BO70" s="378"/>
      <c r="BP70" s="378">
        <v>0</v>
      </c>
      <c r="BQ70" s="378">
        <v>0</v>
      </c>
      <c r="BR70" s="378">
        <v>0</v>
      </c>
      <c r="BS70" s="378">
        <v>0</v>
      </c>
      <c r="BT70" s="378"/>
      <c r="BU70" s="378">
        <v>0</v>
      </c>
      <c r="BV70" s="378"/>
      <c r="BW70" s="378"/>
      <c r="BX70" s="378"/>
      <c r="BY70" s="378"/>
      <c r="BZ70" s="378"/>
      <c r="CA70" s="378"/>
      <c r="CB70" s="378"/>
      <c r="CC70" s="378"/>
      <c r="CD70" s="378"/>
      <c r="CE70" s="378"/>
      <c r="CF70" s="378"/>
      <c r="CG70" s="378"/>
      <c r="CH70" s="378"/>
      <c r="CI70" s="378"/>
      <c r="CJ70" s="378"/>
      <c r="CK70" s="378"/>
      <c r="CL70" s="378"/>
      <c r="CM70" s="378"/>
      <c r="CN70" s="378"/>
      <c r="CO70" s="378"/>
      <c r="CP70" s="378"/>
      <c r="CQ70" s="378"/>
      <c r="CR70" s="378"/>
      <c r="CS70" s="378"/>
      <c r="CT70" s="378"/>
      <c r="CU70" s="378"/>
      <c r="CV70" s="378"/>
      <c r="CW70" s="378"/>
      <c r="CX70" s="378"/>
      <c r="CY70" s="378">
        <v>0</v>
      </c>
      <c r="CZ70" s="378">
        <v>0</v>
      </c>
      <c r="DA70" s="378">
        <v>0</v>
      </c>
      <c r="DB70" s="378">
        <v>8</v>
      </c>
      <c r="DC70" s="378">
        <v>0</v>
      </c>
      <c r="DD70" s="378">
        <v>0</v>
      </c>
      <c r="DE70" s="378">
        <v>0</v>
      </c>
      <c r="DF70" s="378">
        <v>16</v>
      </c>
      <c r="DG70" s="378">
        <v>8</v>
      </c>
      <c r="DH70" s="378">
        <v>0</v>
      </c>
      <c r="DI70" s="378">
        <v>0</v>
      </c>
      <c r="DJ70" s="378">
        <v>0</v>
      </c>
      <c r="DK70" s="378">
        <v>0</v>
      </c>
      <c r="DL70" s="378">
        <v>0</v>
      </c>
      <c r="DM70" s="378">
        <v>0</v>
      </c>
      <c r="DN70" s="378">
        <v>0</v>
      </c>
      <c r="DO70" s="378">
        <v>0</v>
      </c>
      <c r="DP70" s="378">
        <v>0</v>
      </c>
      <c r="DQ70" s="378">
        <v>0</v>
      </c>
      <c r="DR70" s="378">
        <v>0</v>
      </c>
      <c r="DS70" s="378">
        <v>0</v>
      </c>
      <c r="DT70" s="378">
        <v>0</v>
      </c>
      <c r="DU70" s="378">
        <v>0</v>
      </c>
      <c r="DV70" s="378">
        <v>0</v>
      </c>
      <c r="DW70" s="630"/>
      <c r="DX70" s="630"/>
      <c r="DY70" s="630"/>
      <c r="DZ70" s="630">
        <v>0</v>
      </c>
      <c r="EA70" s="630"/>
      <c r="EB70" s="630"/>
      <c r="EC70" s="630"/>
      <c r="ED70" s="630"/>
      <c r="EE70" s="630"/>
      <c r="EF70" s="630"/>
      <c r="EG70" s="630"/>
      <c r="EH70" s="630"/>
      <c r="EI70" s="630"/>
      <c r="EJ70" s="630"/>
      <c r="EK70" s="630"/>
      <c r="EL70" s="630"/>
      <c r="EM70" s="630"/>
      <c r="EN70" s="630"/>
      <c r="EO70" s="630"/>
      <c r="EP70" s="630"/>
      <c r="EQ70" s="630"/>
      <c r="ER70" s="630"/>
      <c r="ES70" s="630"/>
      <c r="ET70" s="630"/>
      <c r="EU70" s="630"/>
      <c r="EV70" s="630"/>
      <c r="EW70" s="630"/>
      <c r="EX70" s="630"/>
      <c r="EY70" s="630"/>
      <c r="EZ70" s="630"/>
      <c r="FA70" s="630"/>
      <c r="FB70" s="630"/>
      <c r="FC70" s="630"/>
      <c r="FD70" s="630"/>
      <c r="FE70" s="630"/>
      <c r="FF70" s="630"/>
      <c r="FG70" s="630"/>
      <c r="FH70" s="630"/>
      <c r="FI70" s="630"/>
      <c r="FJ70" s="630"/>
      <c r="FK70" s="630"/>
      <c r="FL70" s="630"/>
      <c r="FM70" s="630"/>
      <c r="FN70" s="630"/>
      <c r="FO70" s="630"/>
      <c r="FP70" s="630"/>
      <c r="FQ70" s="630"/>
      <c r="FR70" s="630"/>
      <c r="FS70" s="630"/>
      <c r="FT70" s="630"/>
      <c r="FU70" s="630"/>
      <c r="FV70" s="630"/>
      <c r="FW70" s="630"/>
      <c r="FX70" s="630"/>
      <c r="FY70" s="630"/>
      <c r="FZ70" s="630"/>
      <c r="GA70" s="630"/>
      <c r="GB70" s="630"/>
      <c r="GC70" s="630"/>
      <c r="GD70" s="630"/>
      <c r="GE70" s="630"/>
      <c r="GF70" s="630"/>
      <c r="GG70" s="630"/>
      <c r="GH70" s="630"/>
      <c r="GI70" s="630"/>
      <c r="GJ70" s="630"/>
      <c r="GK70" s="630"/>
      <c r="GL70" s="630"/>
      <c r="GM70" s="630"/>
      <c r="GN70" s="630"/>
      <c r="GO70" s="630"/>
      <c r="GP70" s="630"/>
      <c r="GQ70" s="630"/>
      <c r="GR70" s="630"/>
      <c r="GS70" s="630"/>
      <c r="GT70" s="630"/>
      <c r="GU70" s="630"/>
      <c r="GV70" s="630"/>
      <c r="GW70" s="630"/>
      <c r="GX70" s="630"/>
      <c r="GY70" s="630"/>
      <c r="GZ70" s="630"/>
      <c r="HA70" s="630"/>
      <c r="HB70" s="630"/>
      <c r="HC70" s="630"/>
      <c r="HD70" s="630"/>
      <c r="HE70" s="630"/>
      <c r="HF70" s="630"/>
      <c r="HG70" s="630"/>
      <c r="HH70" s="630"/>
      <c r="HI70" s="630"/>
      <c r="HJ70" s="630"/>
      <c r="HK70" s="630"/>
      <c r="HL70" s="630"/>
      <c r="HM70" s="630"/>
      <c r="HN70" s="630"/>
      <c r="HO70" s="630"/>
      <c r="HP70" s="630"/>
      <c r="HQ70" s="630"/>
      <c r="HR70" s="630"/>
      <c r="HS70" s="630"/>
      <c r="HT70" s="630"/>
      <c r="HU70" s="630"/>
      <c r="HV70" s="630"/>
      <c r="HW70" s="630"/>
      <c r="HX70" s="630"/>
      <c r="HY70" s="630"/>
      <c r="HZ70" s="630"/>
      <c r="IA70" s="630"/>
      <c r="IB70" s="630"/>
      <c r="IC70" s="630"/>
      <c r="ID70" s="630"/>
      <c r="IE70" s="630"/>
      <c r="IF70" s="630"/>
      <c r="IG70" s="630"/>
    </row>
    <row r="71" spans="1:241" s="379" customFormat="1" hidden="1" x14ac:dyDescent="0.3">
      <c r="A71" s="377" t="s">
        <v>111</v>
      </c>
      <c r="B71" s="378"/>
      <c r="C71" s="378"/>
      <c r="D71" s="378">
        <f>SUM(DG71:FF71)</f>
        <v>0</v>
      </c>
      <c r="E71" s="378"/>
      <c r="F71" s="378"/>
      <c r="G71" s="378">
        <v>0</v>
      </c>
      <c r="H71" s="378">
        <v>0</v>
      </c>
      <c r="I71" s="378">
        <v>0</v>
      </c>
      <c r="J71" s="378">
        <v>0</v>
      </c>
      <c r="K71" s="378">
        <v>0</v>
      </c>
      <c r="L71" s="378">
        <v>0</v>
      </c>
      <c r="M71" s="378">
        <v>8</v>
      </c>
      <c r="N71" s="378">
        <v>0</v>
      </c>
      <c r="O71" s="378">
        <v>0</v>
      </c>
      <c r="P71" s="378">
        <v>0</v>
      </c>
      <c r="Q71" s="378">
        <v>0</v>
      </c>
      <c r="R71" s="378">
        <v>0</v>
      </c>
      <c r="S71" s="378">
        <v>0</v>
      </c>
      <c r="T71" s="378">
        <v>0</v>
      </c>
      <c r="U71" s="378">
        <v>0</v>
      </c>
      <c r="V71" s="378">
        <v>0</v>
      </c>
      <c r="W71" s="378">
        <v>0</v>
      </c>
      <c r="X71" s="378">
        <v>0</v>
      </c>
      <c r="Y71" s="378">
        <v>0</v>
      </c>
      <c r="Z71" s="378">
        <v>0</v>
      </c>
      <c r="AA71" s="378">
        <v>0</v>
      </c>
      <c r="AB71" s="378">
        <v>32</v>
      </c>
      <c r="AC71" s="378">
        <v>6</v>
      </c>
      <c r="AD71" s="378">
        <v>6.5</v>
      </c>
      <c r="AE71" s="378">
        <v>0</v>
      </c>
      <c r="AF71" s="378">
        <v>0</v>
      </c>
      <c r="AG71" s="378">
        <v>0</v>
      </c>
      <c r="AH71" s="378">
        <v>0</v>
      </c>
      <c r="AI71" s="378">
        <v>0</v>
      </c>
      <c r="AJ71" s="378">
        <v>0</v>
      </c>
      <c r="AK71" s="378">
        <v>0</v>
      </c>
      <c r="AL71" s="378">
        <v>0</v>
      </c>
      <c r="AM71" s="378">
        <v>0</v>
      </c>
      <c r="AN71" s="378">
        <v>0</v>
      </c>
      <c r="AO71" s="378">
        <v>0</v>
      </c>
      <c r="AP71" s="378">
        <v>0</v>
      </c>
      <c r="AQ71" s="378">
        <v>0</v>
      </c>
      <c r="AR71" s="378">
        <v>0</v>
      </c>
      <c r="AS71" s="378">
        <v>0</v>
      </c>
      <c r="AT71" s="378">
        <v>3</v>
      </c>
      <c r="AU71" s="378">
        <v>8</v>
      </c>
      <c r="AV71" s="378">
        <v>0</v>
      </c>
      <c r="AW71" s="378">
        <v>0</v>
      </c>
      <c r="AX71" s="378">
        <v>0</v>
      </c>
      <c r="AY71" s="378">
        <v>0</v>
      </c>
      <c r="AZ71" s="378">
        <v>0</v>
      </c>
      <c r="BA71" s="378">
        <v>0</v>
      </c>
      <c r="BB71" s="378">
        <v>0</v>
      </c>
      <c r="BC71" s="378">
        <v>0</v>
      </c>
      <c r="BD71" s="381">
        <v>0</v>
      </c>
      <c r="BE71" s="378">
        <v>0</v>
      </c>
      <c r="BF71" s="378">
        <v>16</v>
      </c>
      <c r="BG71" s="378">
        <v>0</v>
      </c>
      <c r="BH71" s="378"/>
      <c r="BI71" s="378"/>
      <c r="BJ71" s="378"/>
      <c r="BK71" s="378"/>
      <c r="BL71" s="378"/>
      <c r="BM71" s="378"/>
      <c r="BN71" s="378"/>
      <c r="BO71" s="378"/>
      <c r="BP71" s="378">
        <v>0</v>
      </c>
      <c r="BQ71" s="378">
        <v>0</v>
      </c>
      <c r="BR71" s="378">
        <v>0</v>
      </c>
      <c r="BS71" s="378">
        <v>0</v>
      </c>
      <c r="BT71" s="378"/>
      <c r="BU71" s="378">
        <v>0</v>
      </c>
      <c r="BV71" s="378"/>
      <c r="BW71" s="378"/>
      <c r="BX71" s="378"/>
      <c r="BY71" s="378"/>
      <c r="BZ71" s="378"/>
      <c r="CA71" s="378"/>
      <c r="CB71" s="378"/>
      <c r="CC71" s="378"/>
      <c r="CD71" s="378"/>
      <c r="CE71" s="378"/>
      <c r="CF71" s="378"/>
      <c r="CG71" s="378"/>
      <c r="CH71" s="378"/>
      <c r="CI71" s="378"/>
      <c r="CJ71" s="378"/>
      <c r="CK71" s="378"/>
      <c r="CL71" s="378"/>
      <c r="CM71" s="378"/>
      <c r="CN71" s="378"/>
      <c r="CO71" s="378"/>
      <c r="CP71" s="378"/>
      <c r="CQ71" s="378"/>
      <c r="CR71" s="378"/>
      <c r="CS71" s="378"/>
      <c r="CT71" s="378"/>
      <c r="CU71" s="378"/>
      <c r="CV71" s="378"/>
      <c r="CW71" s="378"/>
      <c r="CX71" s="378"/>
      <c r="CY71" s="378">
        <v>0</v>
      </c>
      <c r="CZ71" s="378">
        <v>0</v>
      </c>
      <c r="DA71" s="378">
        <v>0</v>
      </c>
      <c r="DB71" s="378">
        <v>0</v>
      </c>
      <c r="DC71" s="378">
        <v>0</v>
      </c>
      <c r="DD71" s="378">
        <v>0</v>
      </c>
      <c r="DE71" s="378">
        <v>0</v>
      </c>
      <c r="DF71" s="378">
        <v>0</v>
      </c>
      <c r="DG71" s="378">
        <v>0</v>
      </c>
      <c r="DH71" s="378">
        <v>0</v>
      </c>
      <c r="DI71" s="378">
        <v>0</v>
      </c>
      <c r="DJ71" s="378">
        <v>0</v>
      </c>
      <c r="DK71" s="378">
        <v>0</v>
      </c>
      <c r="DL71" s="378">
        <v>0</v>
      </c>
      <c r="DM71" s="378">
        <v>0</v>
      </c>
      <c r="DN71" s="378">
        <v>0</v>
      </c>
      <c r="DO71" s="378">
        <v>0</v>
      </c>
      <c r="DP71" s="378">
        <v>0</v>
      </c>
      <c r="DQ71" s="378">
        <v>0</v>
      </c>
      <c r="DR71" s="378">
        <v>0</v>
      </c>
      <c r="DS71" s="378">
        <v>0</v>
      </c>
      <c r="DT71" s="378">
        <v>0</v>
      </c>
      <c r="DU71" s="378">
        <v>0</v>
      </c>
      <c r="DV71" s="378">
        <v>0</v>
      </c>
      <c r="DW71" s="630"/>
      <c r="DX71" s="630"/>
      <c r="DY71" s="630"/>
      <c r="DZ71" s="630">
        <v>0</v>
      </c>
      <c r="EA71" s="630"/>
      <c r="EB71" s="630"/>
      <c r="EC71" s="630"/>
      <c r="ED71" s="630"/>
      <c r="EE71" s="630"/>
      <c r="EF71" s="630"/>
      <c r="EG71" s="630"/>
      <c r="EH71" s="630"/>
      <c r="EI71" s="630"/>
      <c r="EJ71" s="630"/>
      <c r="EK71" s="630"/>
      <c r="EL71" s="630"/>
      <c r="EM71" s="630"/>
      <c r="EN71" s="630"/>
      <c r="EO71" s="630"/>
      <c r="EP71" s="630"/>
      <c r="EQ71" s="630"/>
      <c r="ER71" s="630"/>
      <c r="ES71" s="630"/>
      <c r="ET71" s="630"/>
      <c r="EU71" s="630"/>
      <c r="EV71" s="630"/>
      <c r="EW71" s="630"/>
      <c r="EX71" s="630"/>
      <c r="EY71" s="630"/>
      <c r="EZ71" s="630"/>
      <c r="FA71" s="630"/>
      <c r="FB71" s="630"/>
      <c r="FC71" s="630"/>
      <c r="FD71" s="630"/>
      <c r="FE71" s="630"/>
      <c r="FF71" s="630"/>
      <c r="FG71" s="630"/>
      <c r="FH71" s="630"/>
      <c r="FI71" s="630"/>
      <c r="FJ71" s="630"/>
      <c r="FK71" s="630"/>
      <c r="FL71" s="630"/>
      <c r="FM71" s="630"/>
      <c r="FN71" s="630"/>
      <c r="FO71" s="630"/>
      <c r="FP71" s="630"/>
      <c r="FQ71" s="630"/>
      <c r="FR71" s="630"/>
      <c r="FS71" s="630"/>
      <c r="FT71" s="630"/>
      <c r="FU71" s="630"/>
      <c r="FV71" s="630"/>
      <c r="FW71" s="630"/>
      <c r="FX71" s="630"/>
      <c r="FY71" s="630"/>
      <c r="FZ71" s="630"/>
      <c r="GA71" s="630"/>
      <c r="GB71" s="630"/>
      <c r="GC71" s="630"/>
      <c r="GD71" s="630"/>
      <c r="GE71" s="630"/>
      <c r="GF71" s="630"/>
      <c r="GG71" s="630"/>
      <c r="GH71" s="630"/>
      <c r="GI71" s="630"/>
      <c r="GJ71" s="630"/>
      <c r="GK71" s="630"/>
      <c r="GL71" s="630"/>
      <c r="GM71" s="630"/>
      <c r="GN71" s="630"/>
      <c r="GO71" s="630"/>
      <c r="GP71" s="630"/>
      <c r="GQ71" s="630"/>
      <c r="GR71" s="630"/>
      <c r="GS71" s="630"/>
      <c r="GT71" s="630"/>
      <c r="GU71" s="630"/>
      <c r="GV71" s="630"/>
      <c r="GW71" s="630"/>
      <c r="GX71" s="630"/>
      <c r="GY71" s="630"/>
      <c r="GZ71" s="630"/>
      <c r="HA71" s="630"/>
      <c r="HB71" s="630"/>
      <c r="HC71" s="630"/>
      <c r="HD71" s="630"/>
      <c r="HE71" s="630"/>
      <c r="HF71" s="630"/>
      <c r="HG71" s="630"/>
      <c r="HH71" s="630"/>
      <c r="HI71" s="630"/>
      <c r="HJ71" s="630"/>
      <c r="HK71" s="630"/>
      <c r="HL71" s="630"/>
      <c r="HM71" s="630"/>
      <c r="HN71" s="630"/>
      <c r="HO71" s="630"/>
      <c r="HP71" s="630"/>
      <c r="HQ71" s="630"/>
      <c r="HR71" s="630"/>
      <c r="HS71" s="630"/>
      <c r="HT71" s="630"/>
      <c r="HU71" s="630"/>
      <c r="HV71" s="630"/>
      <c r="HW71" s="630"/>
      <c r="HX71" s="630"/>
      <c r="HY71" s="630"/>
      <c r="HZ71" s="630"/>
      <c r="IA71" s="630"/>
      <c r="IB71" s="630"/>
      <c r="IC71" s="630"/>
      <c r="ID71" s="630"/>
      <c r="IE71" s="630"/>
      <c r="IF71" s="630"/>
      <c r="IG71" s="630"/>
    </row>
    <row r="72" spans="1:241" s="379" customFormat="1" hidden="1" x14ac:dyDescent="0.3">
      <c r="A72" s="377" t="s">
        <v>112</v>
      </c>
      <c r="B72" s="378">
        <v>80</v>
      </c>
      <c r="C72" s="378"/>
      <c r="D72" s="378">
        <f>SUM(DG72:FF72)</f>
        <v>1</v>
      </c>
      <c r="E72" s="378"/>
      <c r="F72" s="378"/>
      <c r="G72" s="378">
        <v>0</v>
      </c>
      <c r="H72" s="378">
        <v>0</v>
      </c>
      <c r="I72" s="378">
        <v>0</v>
      </c>
      <c r="J72" s="378">
        <v>0</v>
      </c>
      <c r="K72" s="378">
        <v>0</v>
      </c>
      <c r="L72" s="378">
        <v>0</v>
      </c>
      <c r="M72" s="378">
        <v>0</v>
      </c>
      <c r="N72" s="378">
        <v>0</v>
      </c>
      <c r="O72" s="378">
        <v>0</v>
      </c>
      <c r="P72" s="378">
        <v>0</v>
      </c>
      <c r="Q72" s="378">
        <v>0</v>
      </c>
      <c r="R72" s="378">
        <v>0</v>
      </c>
      <c r="S72" s="378">
        <v>0</v>
      </c>
      <c r="T72" s="378">
        <v>0</v>
      </c>
      <c r="U72" s="378">
        <v>0</v>
      </c>
      <c r="V72" s="378">
        <v>0</v>
      </c>
      <c r="W72" s="378">
        <v>0</v>
      </c>
      <c r="X72" s="378">
        <v>0</v>
      </c>
      <c r="Y72" s="378">
        <v>0</v>
      </c>
      <c r="Z72" s="378">
        <v>0</v>
      </c>
      <c r="AA72" s="378">
        <v>0</v>
      </c>
      <c r="AB72" s="378">
        <v>0</v>
      </c>
      <c r="AC72" s="378">
        <v>0</v>
      </c>
      <c r="AD72" s="378">
        <v>0</v>
      </c>
      <c r="AE72" s="378">
        <v>0</v>
      </c>
      <c r="AF72" s="378">
        <v>0</v>
      </c>
      <c r="AG72" s="378">
        <v>0</v>
      </c>
      <c r="AH72" s="378">
        <v>0</v>
      </c>
      <c r="AI72" s="378">
        <v>0</v>
      </c>
      <c r="AJ72" s="378">
        <v>0</v>
      </c>
      <c r="AK72" s="378">
        <v>0</v>
      </c>
      <c r="AL72" s="378">
        <v>0</v>
      </c>
      <c r="AM72" s="378">
        <v>8</v>
      </c>
      <c r="AN72" s="378">
        <v>0</v>
      </c>
      <c r="AO72" s="378">
        <v>0</v>
      </c>
      <c r="AP72" s="378">
        <v>0</v>
      </c>
      <c r="AQ72" s="378">
        <v>0</v>
      </c>
      <c r="AR72" s="378">
        <v>0</v>
      </c>
      <c r="AS72" s="378">
        <v>0</v>
      </c>
      <c r="AT72" s="378">
        <v>0</v>
      </c>
      <c r="AU72" s="378">
        <v>0</v>
      </c>
      <c r="AV72" s="378">
        <v>0</v>
      </c>
      <c r="AW72" s="378">
        <v>0</v>
      </c>
      <c r="AX72" s="378">
        <v>0</v>
      </c>
      <c r="AY72" s="378">
        <v>0</v>
      </c>
      <c r="AZ72" s="378">
        <v>0</v>
      </c>
      <c r="BA72" s="378">
        <v>0</v>
      </c>
      <c r="BB72" s="378">
        <v>0</v>
      </c>
      <c r="BC72" s="378">
        <v>0</v>
      </c>
      <c r="BD72" s="381">
        <v>0</v>
      </c>
      <c r="BE72" s="378">
        <v>0</v>
      </c>
      <c r="BF72" s="378">
        <v>0</v>
      </c>
      <c r="BG72" s="378">
        <v>0</v>
      </c>
      <c r="BH72" s="378"/>
      <c r="BI72" s="378"/>
      <c r="BJ72" s="378"/>
      <c r="BK72" s="378"/>
      <c r="BL72" s="378"/>
      <c r="BM72" s="378"/>
      <c r="BN72" s="378"/>
      <c r="BO72" s="378"/>
      <c r="BP72" s="378">
        <v>0</v>
      </c>
      <c r="BQ72" s="378">
        <v>0</v>
      </c>
      <c r="BR72" s="378">
        <v>0</v>
      </c>
      <c r="BS72" s="378">
        <v>0</v>
      </c>
      <c r="BT72" s="378"/>
      <c r="BU72" s="378">
        <v>0</v>
      </c>
      <c r="BV72" s="378"/>
      <c r="BW72" s="378"/>
      <c r="BX72" s="378"/>
      <c r="BY72" s="378"/>
      <c r="BZ72" s="378"/>
      <c r="CA72" s="378"/>
      <c r="CB72" s="378"/>
      <c r="CC72" s="378"/>
      <c r="CD72" s="378"/>
      <c r="CE72" s="378"/>
      <c r="CF72" s="378"/>
      <c r="CG72" s="378"/>
      <c r="CH72" s="378"/>
      <c r="CI72" s="378"/>
      <c r="CJ72" s="378"/>
      <c r="CK72" s="378"/>
      <c r="CL72" s="378"/>
      <c r="CM72" s="378"/>
      <c r="CN72" s="378"/>
      <c r="CO72" s="378"/>
      <c r="CP72" s="378"/>
      <c r="CQ72" s="378"/>
      <c r="CR72" s="378"/>
      <c r="CS72" s="378"/>
      <c r="CT72" s="378"/>
      <c r="CU72" s="378"/>
      <c r="CV72" s="378"/>
      <c r="CW72" s="378"/>
      <c r="CX72" s="378"/>
      <c r="CY72" s="378">
        <v>0</v>
      </c>
      <c r="CZ72" s="378">
        <v>0</v>
      </c>
      <c r="DA72" s="378">
        <v>0</v>
      </c>
      <c r="DB72" s="378">
        <v>0</v>
      </c>
      <c r="DC72" s="378">
        <v>0</v>
      </c>
      <c r="DD72" s="378">
        <v>0</v>
      </c>
      <c r="DE72" s="378">
        <v>0</v>
      </c>
      <c r="DF72" s="378">
        <v>0</v>
      </c>
      <c r="DG72" s="378">
        <v>0</v>
      </c>
      <c r="DH72" s="381">
        <v>0</v>
      </c>
      <c r="DI72" s="381">
        <v>0</v>
      </c>
      <c r="DJ72" s="381">
        <v>0</v>
      </c>
      <c r="DK72" s="381">
        <v>0</v>
      </c>
      <c r="DL72" s="381">
        <v>0</v>
      </c>
      <c r="DM72" s="381">
        <v>0</v>
      </c>
      <c r="DN72" s="381">
        <v>0</v>
      </c>
      <c r="DO72" s="381">
        <v>0</v>
      </c>
      <c r="DP72" s="381">
        <v>0</v>
      </c>
      <c r="DQ72" s="381">
        <v>0.5</v>
      </c>
      <c r="DR72" s="381">
        <v>0.5</v>
      </c>
      <c r="DS72" s="381">
        <v>0</v>
      </c>
      <c r="DT72" s="381">
        <v>0</v>
      </c>
      <c r="DU72" s="381">
        <v>0</v>
      </c>
      <c r="DV72" s="381">
        <v>0</v>
      </c>
      <c r="DW72" s="630"/>
      <c r="DX72" s="630"/>
      <c r="DY72" s="630"/>
      <c r="DZ72" s="630">
        <v>0</v>
      </c>
      <c r="EA72" s="630"/>
      <c r="EB72" s="630"/>
      <c r="EC72" s="630"/>
      <c r="ED72" s="630"/>
      <c r="EE72" s="630"/>
      <c r="EF72" s="630"/>
      <c r="EG72" s="630"/>
      <c r="EH72" s="630"/>
      <c r="EI72" s="630"/>
      <c r="EJ72" s="630"/>
      <c r="EK72" s="630"/>
      <c r="EL72" s="630"/>
      <c r="EM72" s="630"/>
      <c r="EN72" s="630"/>
      <c r="EO72" s="630"/>
      <c r="EP72" s="630"/>
      <c r="EQ72" s="630"/>
      <c r="ER72" s="630"/>
      <c r="ES72" s="630"/>
      <c r="ET72" s="630"/>
      <c r="EU72" s="630"/>
      <c r="EV72" s="630"/>
      <c r="EW72" s="630"/>
      <c r="EX72" s="630"/>
      <c r="EY72" s="630"/>
      <c r="EZ72" s="630"/>
      <c r="FA72" s="630"/>
      <c r="FB72" s="630"/>
      <c r="FC72" s="630"/>
      <c r="FD72" s="630"/>
      <c r="FE72" s="630"/>
      <c r="FF72" s="630"/>
      <c r="FG72" s="630"/>
      <c r="FH72" s="630"/>
      <c r="FI72" s="630"/>
      <c r="FJ72" s="630"/>
      <c r="FK72" s="630"/>
      <c r="FL72" s="630"/>
      <c r="FM72" s="630"/>
      <c r="FN72" s="630"/>
      <c r="FO72" s="630"/>
      <c r="FP72" s="630"/>
      <c r="FQ72" s="630"/>
      <c r="FR72" s="630"/>
      <c r="FS72" s="630"/>
      <c r="FT72" s="630"/>
      <c r="FU72" s="630"/>
      <c r="FV72" s="630"/>
      <c r="FW72" s="630"/>
      <c r="FX72" s="630"/>
      <c r="FY72" s="630"/>
      <c r="FZ72" s="630"/>
      <c r="GA72" s="630"/>
      <c r="GB72" s="630"/>
      <c r="GC72" s="630"/>
      <c r="GD72" s="630"/>
      <c r="GE72" s="630"/>
      <c r="GF72" s="630"/>
      <c r="GG72" s="630"/>
      <c r="GH72" s="630"/>
      <c r="GI72" s="630"/>
      <c r="GJ72" s="630"/>
      <c r="GK72" s="630"/>
      <c r="GL72" s="630"/>
      <c r="GM72" s="630"/>
      <c r="GN72" s="630"/>
      <c r="GO72" s="630"/>
      <c r="GP72" s="630"/>
      <c r="GQ72" s="630"/>
      <c r="GR72" s="630"/>
      <c r="GS72" s="630"/>
      <c r="GT72" s="630"/>
      <c r="GU72" s="630"/>
      <c r="GV72" s="630"/>
      <c r="GW72" s="630"/>
      <c r="GX72" s="630"/>
      <c r="GY72" s="630"/>
      <c r="GZ72" s="630"/>
      <c r="HA72" s="630"/>
      <c r="HB72" s="630"/>
      <c r="HC72" s="630"/>
      <c r="HD72" s="630"/>
      <c r="HE72" s="630"/>
      <c r="HF72" s="630"/>
      <c r="HG72" s="630"/>
      <c r="HH72" s="630"/>
      <c r="HI72" s="630"/>
      <c r="HJ72" s="630"/>
      <c r="HK72" s="630"/>
      <c r="HL72" s="630"/>
      <c r="HM72" s="630"/>
      <c r="HN72" s="630"/>
      <c r="HO72" s="630"/>
      <c r="HP72" s="630"/>
      <c r="HQ72" s="630"/>
      <c r="HR72" s="630"/>
      <c r="HS72" s="630"/>
      <c r="HT72" s="630"/>
      <c r="HU72" s="630"/>
      <c r="HV72" s="630"/>
      <c r="HW72" s="630"/>
      <c r="HX72" s="630"/>
      <c r="HY72" s="630"/>
      <c r="HZ72" s="630"/>
      <c r="IA72" s="630"/>
      <c r="IB72" s="630"/>
      <c r="IC72" s="630"/>
      <c r="ID72" s="630"/>
      <c r="IE72" s="630"/>
      <c r="IF72" s="630"/>
      <c r="IG72" s="630"/>
    </row>
    <row r="73" spans="1:241" s="379" customFormat="1" hidden="1" x14ac:dyDescent="0.3">
      <c r="A73" s="377" t="s">
        <v>113</v>
      </c>
      <c r="B73" s="378"/>
      <c r="C73" s="378"/>
      <c r="D73" s="378"/>
      <c r="E73" s="378"/>
      <c r="F73" s="378"/>
      <c r="G73" s="378"/>
      <c r="H73" s="378"/>
      <c r="I73" s="378"/>
      <c r="J73" s="378"/>
      <c r="K73" s="378">
        <v>1</v>
      </c>
      <c r="L73" s="378">
        <v>0</v>
      </c>
      <c r="M73" s="378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  <c r="AC73" s="378"/>
      <c r="AD73" s="378"/>
      <c r="AE73" s="378"/>
      <c r="AF73" s="378"/>
      <c r="AG73" s="378"/>
      <c r="AH73" s="378"/>
      <c r="AI73" s="378"/>
      <c r="AJ73" s="378"/>
      <c r="AK73" s="378"/>
      <c r="AL73" s="378"/>
      <c r="AM73" s="378"/>
      <c r="AN73" s="378"/>
      <c r="AO73" s="378"/>
      <c r="AP73" s="378"/>
      <c r="AQ73" s="378"/>
      <c r="AR73" s="378"/>
      <c r="AS73" s="378"/>
      <c r="AT73" s="378"/>
      <c r="AU73" s="378"/>
      <c r="AV73" s="378"/>
      <c r="AW73" s="378"/>
      <c r="AX73" s="378"/>
      <c r="AY73" s="378"/>
      <c r="AZ73" s="378"/>
      <c r="BA73" s="378"/>
      <c r="BB73" s="378"/>
      <c r="BC73" s="378"/>
      <c r="BD73" s="381"/>
      <c r="BE73" s="378"/>
      <c r="BF73" s="378"/>
      <c r="BG73" s="378"/>
      <c r="BH73" s="378"/>
      <c r="BI73" s="378"/>
      <c r="BJ73" s="378"/>
      <c r="BK73" s="378"/>
      <c r="BL73" s="378"/>
      <c r="BM73" s="378"/>
      <c r="BN73" s="378"/>
      <c r="BO73" s="378"/>
      <c r="BP73" s="378">
        <v>0</v>
      </c>
      <c r="BQ73" s="378">
        <v>0</v>
      </c>
      <c r="BR73" s="378">
        <v>0</v>
      </c>
      <c r="BS73" s="378">
        <v>0</v>
      </c>
      <c r="BT73" s="378"/>
      <c r="BU73" s="378">
        <v>0</v>
      </c>
      <c r="BV73" s="378"/>
      <c r="BW73" s="378"/>
      <c r="BX73" s="378"/>
      <c r="BY73" s="378"/>
      <c r="BZ73" s="378"/>
      <c r="CA73" s="378"/>
      <c r="CB73" s="378"/>
      <c r="CC73" s="378"/>
      <c r="CD73" s="378"/>
      <c r="CE73" s="378"/>
      <c r="CF73" s="378"/>
      <c r="CG73" s="378"/>
      <c r="CH73" s="378"/>
      <c r="CI73" s="378"/>
      <c r="CJ73" s="378"/>
      <c r="CK73" s="378"/>
      <c r="CL73" s="378"/>
      <c r="CM73" s="378"/>
      <c r="CN73" s="378"/>
      <c r="CO73" s="378"/>
      <c r="CP73" s="378"/>
      <c r="CQ73" s="378"/>
      <c r="CR73" s="378"/>
      <c r="CS73" s="378"/>
      <c r="CT73" s="378"/>
      <c r="CU73" s="378"/>
      <c r="CV73" s="378"/>
      <c r="CW73" s="378"/>
      <c r="CX73" s="378"/>
      <c r="CY73" s="378">
        <v>0</v>
      </c>
      <c r="CZ73" s="378">
        <v>0</v>
      </c>
      <c r="DA73" s="378">
        <v>0</v>
      </c>
      <c r="DB73" s="378"/>
      <c r="DC73" s="378"/>
      <c r="DD73" s="378"/>
      <c r="DE73" s="378"/>
      <c r="DF73" s="378"/>
      <c r="DG73" s="378"/>
      <c r="DH73" s="351"/>
      <c r="DI73" s="351"/>
      <c r="DJ73" s="351"/>
      <c r="DK73" s="351"/>
      <c r="DL73" s="351"/>
      <c r="DM73" s="351"/>
      <c r="DN73" s="351"/>
      <c r="DO73" s="351"/>
      <c r="DP73" s="351"/>
      <c r="DQ73" s="351"/>
      <c r="DR73" s="351"/>
      <c r="DS73" s="351"/>
      <c r="DT73" s="351"/>
      <c r="DU73" s="351"/>
      <c r="DV73" s="351"/>
      <c r="DW73" s="351"/>
      <c r="DX73" s="351"/>
      <c r="DY73" s="351"/>
      <c r="DZ73" s="351"/>
      <c r="EA73" s="351"/>
      <c r="EB73" s="351"/>
      <c r="EC73" s="351"/>
      <c r="ED73" s="351"/>
      <c r="EE73" s="351"/>
      <c r="EF73" s="351"/>
      <c r="EG73" s="351"/>
      <c r="EH73" s="351"/>
      <c r="EI73" s="351"/>
      <c r="EJ73" s="351"/>
      <c r="EK73" s="351"/>
      <c r="EL73" s="351"/>
      <c r="EM73" s="351"/>
      <c r="EN73" s="351"/>
      <c r="EO73" s="351"/>
      <c r="EP73" s="351"/>
      <c r="EQ73" s="351"/>
      <c r="ER73" s="351"/>
      <c r="ES73" s="351"/>
      <c r="ET73" s="351"/>
      <c r="EU73" s="351"/>
      <c r="EV73" s="351"/>
      <c r="EW73" s="351"/>
      <c r="EX73" s="351"/>
      <c r="EY73" s="351"/>
      <c r="EZ73" s="351"/>
      <c r="FA73" s="351"/>
      <c r="FB73" s="351"/>
      <c r="FC73" s="351"/>
      <c r="FD73" s="351"/>
      <c r="FE73" s="351"/>
      <c r="FF73" s="351"/>
      <c r="FG73" s="351"/>
      <c r="FH73" s="351"/>
      <c r="FI73" s="351"/>
      <c r="FJ73" s="351"/>
      <c r="FK73" s="351"/>
      <c r="FL73" s="351"/>
      <c r="FM73" s="351"/>
      <c r="FN73" s="351"/>
      <c r="FO73" s="351"/>
      <c r="FP73" s="351"/>
      <c r="FQ73" s="351"/>
      <c r="FR73" s="351"/>
      <c r="FS73" s="351"/>
      <c r="FT73" s="351"/>
      <c r="FU73" s="351"/>
      <c r="FV73" s="351"/>
      <c r="FW73" s="351"/>
      <c r="FX73" s="351"/>
      <c r="FY73" s="351"/>
      <c r="FZ73" s="351"/>
      <c r="GA73" s="351"/>
      <c r="GB73" s="351"/>
      <c r="GC73" s="351"/>
      <c r="GD73" s="351"/>
      <c r="GE73" s="351"/>
      <c r="GF73" s="351"/>
      <c r="GG73" s="351"/>
      <c r="GH73" s="351"/>
      <c r="GI73" s="351"/>
      <c r="GJ73" s="351"/>
      <c r="GK73" s="351"/>
      <c r="GL73" s="351"/>
      <c r="GM73" s="351"/>
      <c r="GN73" s="351"/>
      <c r="GO73" s="351"/>
      <c r="GP73" s="351"/>
      <c r="GQ73" s="351"/>
      <c r="GR73" s="351"/>
      <c r="GS73" s="351"/>
      <c r="GT73" s="351"/>
      <c r="GU73" s="351"/>
      <c r="GV73" s="351"/>
      <c r="GW73" s="351"/>
      <c r="GX73" s="351"/>
      <c r="GY73" s="351"/>
      <c r="GZ73" s="351"/>
      <c r="HA73" s="351"/>
      <c r="HB73" s="351"/>
      <c r="HC73" s="351"/>
      <c r="HD73" s="351"/>
      <c r="HE73" s="351"/>
      <c r="HF73" s="351"/>
      <c r="HG73" s="351"/>
      <c r="HH73" s="351"/>
      <c r="HI73" s="351"/>
      <c r="HJ73" s="351"/>
      <c r="HK73" s="351"/>
      <c r="HL73" s="351"/>
      <c r="HM73" s="351"/>
      <c r="HN73" s="351"/>
      <c r="HO73" s="351"/>
      <c r="HP73" s="351"/>
      <c r="HQ73" s="351"/>
      <c r="HR73" s="351"/>
      <c r="HS73" s="351"/>
      <c r="HT73" s="351"/>
      <c r="HU73" s="351"/>
      <c r="HV73" s="351"/>
      <c r="HW73" s="351"/>
      <c r="HX73" s="351"/>
      <c r="HY73" s="351"/>
      <c r="HZ73" s="351"/>
      <c r="IA73" s="351"/>
      <c r="IB73" s="351"/>
      <c r="IC73" s="351"/>
      <c r="ID73" s="351"/>
      <c r="IE73" s="351"/>
      <c r="IF73" s="351"/>
      <c r="IG73" s="351"/>
    </row>
    <row r="74" spans="1:241" hidden="1" x14ac:dyDescent="0.3">
      <c r="A74" s="234" t="s">
        <v>209</v>
      </c>
      <c r="B74" s="235"/>
      <c r="C74" s="235"/>
      <c r="D74" s="235"/>
      <c r="E74" s="235"/>
      <c r="F74" s="235"/>
      <c r="G74" s="235">
        <f>SUM(G75:G78)</f>
        <v>40.5</v>
      </c>
      <c r="H74" s="235">
        <v>42.5</v>
      </c>
      <c r="I74" s="235">
        <v>40.5</v>
      </c>
      <c r="J74" s="235">
        <v>40.5</v>
      </c>
      <c r="K74" s="235">
        <v>42</v>
      </c>
      <c r="L74" s="235">
        <v>40.5</v>
      </c>
      <c r="M74" s="235">
        <v>41.5</v>
      </c>
      <c r="N74" s="235">
        <v>40</v>
      </c>
      <c r="O74" s="235">
        <v>40</v>
      </c>
      <c r="P74" s="235">
        <v>40.5</v>
      </c>
      <c r="Q74" s="235">
        <v>41.5</v>
      </c>
      <c r="R74" s="235">
        <v>41.5</v>
      </c>
      <c r="S74" s="235">
        <v>41.25</v>
      </c>
      <c r="T74" s="235">
        <v>40</v>
      </c>
      <c r="U74" s="235">
        <v>41</v>
      </c>
      <c r="V74" s="235">
        <v>40</v>
      </c>
      <c r="W74" s="235">
        <v>40</v>
      </c>
      <c r="X74" s="235">
        <v>40</v>
      </c>
      <c r="Y74" s="235">
        <v>41</v>
      </c>
      <c r="Z74" s="235">
        <v>40.5</v>
      </c>
      <c r="AA74" s="235">
        <v>40.5</v>
      </c>
      <c r="AB74" s="235">
        <v>40</v>
      </c>
      <c r="AC74" s="235">
        <v>40.5</v>
      </c>
      <c r="AD74" s="235">
        <v>40</v>
      </c>
      <c r="AE74" s="235">
        <v>40</v>
      </c>
      <c r="AF74" s="235">
        <v>41</v>
      </c>
      <c r="AG74" s="235">
        <v>41</v>
      </c>
      <c r="AH74" s="235">
        <v>40</v>
      </c>
      <c r="AI74" s="235">
        <v>40</v>
      </c>
      <c r="AJ74" s="235">
        <v>41.5</v>
      </c>
      <c r="AK74" s="235">
        <v>42</v>
      </c>
      <c r="AL74" s="235">
        <v>42.25</v>
      </c>
      <c r="AM74" s="235">
        <v>41</v>
      </c>
      <c r="AN74" s="235">
        <v>40.5</v>
      </c>
      <c r="AO74" s="235">
        <v>40.5</v>
      </c>
      <c r="AP74" s="235">
        <v>40</v>
      </c>
      <c r="AQ74" s="235">
        <v>40</v>
      </c>
      <c r="AR74" s="235">
        <v>41</v>
      </c>
      <c r="AS74" s="235">
        <v>41.5</v>
      </c>
      <c r="AT74" s="235">
        <v>40</v>
      </c>
      <c r="AU74" s="235">
        <v>40</v>
      </c>
      <c r="AV74" s="235">
        <v>41.75</v>
      </c>
      <c r="AW74" s="235">
        <v>41</v>
      </c>
      <c r="AX74" s="235">
        <v>42</v>
      </c>
      <c r="AY74" s="235">
        <v>41</v>
      </c>
      <c r="AZ74" s="235">
        <v>41</v>
      </c>
      <c r="BA74" s="235">
        <v>40</v>
      </c>
      <c r="BB74" s="235">
        <v>40</v>
      </c>
      <c r="BC74" s="235">
        <v>40</v>
      </c>
      <c r="BD74" s="235">
        <v>41</v>
      </c>
      <c r="BE74" s="235">
        <f>SUM(BE75:BE78)</f>
        <v>40</v>
      </c>
      <c r="BF74" s="235">
        <f>SUM(BF75:BF78)</f>
        <v>40</v>
      </c>
      <c r="BG74" s="235">
        <f>SUM(BG75:BG78)</f>
        <v>41</v>
      </c>
      <c r="BH74" s="235">
        <f t="shared" ref="BH74:DN74" si="137">SUM(BH75:BH78)</f>
        <v>0</v>
      </c>
      <c r="BI74" s="235">
        <f t="shared" si="137"/>
        <v>0</v>
      </c>
      <c r="BJ74" s="235">
        <f t="shared" si="137"/>
        <v>40.5</v>
      </c>
      <c r="BK74" s="235">
        <f t="shared" si="137"/>
        <v>40.5</v>
      </c>
      <c r="BL74" s="235">
        <f t="shared" si="137"/>
        <v>41</v>
      </c>
      <c r="BM74" s="235">
        <f t="shared" si="137"/>
        <v>40</v>
      </c>
      <c r="BN74" s="235">
        <f t="shared" si="137"/>
        <v>41</v>
      </c>
      <c r="BO74" s="235">
        <f t="shared" si="137"/>
        <v>41</v>
      </c>
      <c r="BP74" s="235">
        <f t="shared" si="137"/>
        <v>40.5</v>
      </c>
      <c r="BQ74" s="235">
        <f t="shared" si="137"/>
        <v>40</v>
      </c>
      <c r="BR74" s="235">
        <f t="shared" si="137"/>
        <v>53.5</v>
      </c>
      <c r="BS74" s="235">
        <f t="shared" si="137"/>
        <v>40</v>
      </c>
      <c r="BT74" s="235">
        <f t="shared" si="137"/>
        <v>43</v>
      </c>
      <c r="BU74" s="235">
        <f t="shared" si="137"/>
        <v>42</v>
      </c>
      <c r="BV74" s="235">
        <f t="shared" si="137"/>
        <v>0</v>
      </c>
      <c r="BW74" s="235">
        <f t="shared" si="137"/>
        <v>40.75</v>
      </c>
      <c r="BX74" s="235">
        <f t="shared" si="137"/>
        <v>42</v>
      </c>
      <c r="BY74" s="235">
        <f t="shared" si="137"/>
        <v>40.5</v>
      </c>
      <c r="BZ74" s="235">
        <f t="shared" si="137"/>
        <v>40.5</v>
      </c>
      <c r="CA74" s="235">
        <f t="shared" si="137"/>
        <v>41.5</v>
      </c>
      <c r="CB74" s="235">
        <f t="shared" si="137"/>
        <v>41</v>
      </c>
      <c r="CC74" s="235">
        <f t="shared" si="137"/>
        <v>40</v>
      </c>
      <c r="CD74" s="235">
        <f t="shared" si="137"/>
        <v>41</v>
      </c>
      <c r="CE74" s="235">
        <f t="shared" si="137"/>
        <v>41</v>
      </c>
      <c r="CF74" s="235">
        <f t="shared" si="137"/>
        <v>40</v>
      </c>
      <c r="CG74" s="235">
        <f t="shared" si="137"/>
        <v>40</v>
      </c>
      <c r="CH74" s="235">
        <f t="shared" si="137"/>
        <v>40</v>
      </c>
      <c r="CI74" s="235">
        <f t="shared" si="137"/>
        <v>42</v>
      </c>
      <c r="CJ74" s="235">
        <f t="shared" si="137"/>
        <v>40.5</v>
      </c>
      <c r="CK74" s="235">
        <f t="shared" si="137"/>
        <v>40.5</v>
      </c>
      <c r="CL74" s="235">
        <f t="shared" si="137"/>
        <v>41.5</v>
      </c>
      <c r="CM74" s="235">
        <f t="shared" si="137"/>
        <v>40</v>
      </c>
      <c r="CN74" s="235">
        <f t="shared" si="137"/>
        <v>40.5</v>
      </c>
      <c r="CO74" s="235">
        <f t="shared" si="137"/>
        <v>41.5</v>
      </c>
      <c r="CP74" s="235">
        <f t="shared" si="137"/>
        <v>41</v>
      </c>
      <c r="CQ74" s="235">
        <f t="shared" si="137"/>
        <v>42</v>
      </c>
      <c r="CR74" s="235">
        <f t="shared" si="137"/>
        <v>40</v>
      </c>
      <c r="CS74" s="235">
        <f t="shared" si="137"/>
        <v>42</v>
      </c>
      <c r="CT74" s="235">
        <f t="shared" si="137"/>
        <v>40.5</v>
      </c>
      <c r="CU74" s="235">
        <f t="shared" si="137"/>
        <v>0</v>
      </c>
      <c r="CV74" s="235">
        <f t="shared" si="137"/>
        <v>41</v>
      </c>
      <c r="CW74" s="235">
        <f t="shared" si="137"/>
        <v>41.5</v>
      </c>
      <c r="CX74" s="235">
        <f t="shared" si="137"/>
        <v>40</v>
      </c>
      <c r="CY74" s="235">
        <f t="shared" si="137"/>
        <v>0</v>
      </c>
      <c r="CZ74" s="235">
        <f t="shared" si="137"/>
        <v>40</v>
      </c>
      <c r="DA74" s="235">
        <f t="shared" si="137"/>
        <v>42.5</v>
      </c>
      <c r="DB74" s="235">
        <f t="shared" si="137"/>
        <v>40</v>
      </c>
      <c r="DC74" s="235">
        <f t="shared" si="137"/>
        <v>41.5</v>
      </c>
      <c r="DD74" s="235">
        <f t="shared" si="137"/>
        <v>42</v>
      </c>
      <c r="DE74" s="235">
        <f t="shared" si="137"/>
        <v>41.5</v>
      </c>
      <c r="DF74" s="235">
        <f t="shared" si="137"/>
        <v>41</v>
      </c>
      <c r="DG74" s="235">
        <f t="shared" si="137"/>
        <v>40</v>
      </c>
      <c r="DH74" s="235">
        <f t="shared" si="137"/>
        <v>41.5</v>
      </c>
      <c r="DI74" s="235">
        <f t="shared" si="137"/>
        <v>40</v>
      </c>
      <c r="DJ74" s="235">
        <f t="shared" si="137"/>
        <v>40</v>
      </c>
      <c r="DK74" s="235">
        <f t="shared" si="137"/>
        <v>42.5</v>
      </c>
      <c r="DL74" s="235">
        <f t="shared" si="137"/>
        <v>41.5</v>
      </c>
      <c r="DM74" s="235">
        <f t="shared" si="137"/>
        <v>41.5</v>
      </c>
      <c r="DN74" s="235">
        <f t="shared" si="137"/>
        <v>41.25</v>
      </c>
      <c r="DO74" s="235">
        <f t="shared" ref="DO74:DV74" si="138">SUM(DO75:DO78)</f>
        <v>40</v>
      </c>
      <c r="DP74" s="235">
        <f t="shared" si="138"/>
        <v>41.5</v>
      </c>
      <c r="DQ74" s="235">
        <f>SUM(DQ75:DQ78)</f>
        <v>41.5</v>
      </c>
      <c r="DR74" s="235">
        <f t="shared" si="138"/>
        <v>44</v>
      </c>
      <c r="DS74" s="235">
        <f t="shared" si="138"/>
        <v>42</v>
      </c>
      <c r="DT74" s="235">
        <f t="shared" si="138"/>
        <v>40.5</v>
      </c>
      <c r="DU74" s="235">
        <f t="shared" si="138"/>
        <v>41.5</v>
      </c>
      <c r="DV74" s="235">
        <f t="shared" si="138"/>
        <v>41.5</v>
      </c>
      <c r="DW74" s="235">
        <f t="shared" ref="DW74:FA74" si="139">SUM(DW75:DW78)</f>
        <v>40</v>
      </c>
      <c r="DX74" s="235">
        <f t="shared" si="139"/>
        <v>43</v>
      </c>
      <c r="DY74" s="235">
        <f t="shared" si="139"/>
        <v>40</v>
      </c>
      <c r="DZ74" s="235">
        <f t="shared" si="139"/>
        <v>41</v>
      </c>
      <c r="EA74" s="235">
        <f t="shared" si="139"/>
        <v>41.5</v>
      </c>
      <c r="EB74" s="235">
        <f t="shared" si="139"/>
        <v>41</v>
      </c>
      <c r="EC74" s="235">
        <f t="shared" si="139"/>
        <v>42</v>
      </c>
      <c r="ED74" s="235">
        <f t="shared" si="139"/>
        <v>40</v>
      </c>
      <c r="EE74" s="235">
        <f t="shared" si="139"/>
        <v>41.5</v>
      </c>
      <c r="EF74" s="235">
        <f t="shared" si="139"/>
        <v>40.5</v>
      </c>
      <c r="EG74" s="235">
        <f t="shared" si="139"/>
        <v>40.5</v>
      </c>
      <c r="EH74" s="235">
        <f t="shared" si="139"/>
        <v>42</v>
      </c>
      <c r="EI74" s="235">
        <f t="shared" si="139"/>
        <v>40.5</v>
      </c>
      <c r="EJ74" s="235">
        <f t="shared" si="139"/>
        <v>40</v>
      </c>
      <c r="EK74" s="235">
        <f t="shared" si="139"/>
        <v>41</v>
      </c>
      <c r="EL74" s="235">
        <f t="shared" si="139"/>
        <v>42</v>
      </c>
      <c r="EM74" s="235">
        <f t="shared" si="139"/>
        <v>40.5</v>
      </c>
      <c r="EN74" s="235">
        <f t="shared" si="139"/>
        <v>0</v>
      </c>
      <c r="EO74" s="235">
        <f t="shared" si="139"/>
        <v>41</v>
      </c>
      <c r="EP74" s="235">
        <f t="shared" si="139"/>
        <v>42.5</v>
      </c>
      <c r="EQ74" s="235">
        <f t="shared" si="139"/>
        <v>0</v>
      </c>
      <c r="ER74" s="235">
        <f t="shared" si="139"/>
        <v>41</v>
      </c>
      <c r="ES74" s="235">
        <f t="shared" si="139"/>
        <v>0</v>
      </c>
      <c r="ET74" s="235">
        <f t="shared" si="139"/>
        <v>0</v>
      </c>
      <c r="EU74" s="235">
        <f t="shared" si="139"/>
        <v>40</v>
      </c>
      <c r="EV74" s="235">
        <f t="shared" si="139"/>
        <v>0</v>
      </c>
      <c r="EW74" s="235">
        <f t="shared" si="139"/>
        <v>54</v>
      </c>
      <c r="EX74" s="235">
        <f t="shared" si="139"/>
        <v>41.5</v>
      </c>
      <c r="EY74" s="235">
        <f t="shared" si="139"/>
        <v>41.5</v>
      </c>
      <c r="EZ74" s="235">
        <f t="shared" si="139"/>
        <v>41.5</v>
      </c>
      <c r="FA74" s="235">
        <f t="shared" si="139"/>
        <v>40</v>
      </c>
      <c r="FB74" s="235">
        <f t="shared" ref="FB74:FK74" si="140">SUM(FB75:FB78)</f>
        <v>41.5</v>
      </c>
      <c r="FC74" s="235">
        <f t="shared" si="140"/>
        <v>43</v>
      </c>
      <c r="FD74" s="235">
        <f t="shared" si="140"/>
        <v>41</v>
      </c>
      <c r="FE74" s="235">
        <f t="shared" si="140"/>
        <v>41</v>
      </c>
      <c r="FF74" s="235">
        <f t="shared" si="140"/>
        <v>41.5</v>
      </c>
      <c r="FG74" s="235">
        <f t="shared" si="140"/>
        <v>40</v>
      </c>
      <c r="FH74" s="235">
        <f t="shared" si="140"/>
        <v>40.5</v>
      </c>
      <c r="FI74" s="235">
        <f t="shared" si="140"/>
        <v>41.5</v>
      </c>
      <c r="FJ74" s="235">
        <f t="shared" si="140"/>
        <v>40.5</v>
      </c>
      <c r="FK74" s="235">
        <f t="shared" si="140"/>
        <v>44</v>
      </c>
      <c r="FL74" s="235">
        <f t="shared" ref="FL74:FU74" si="141">SUM(FL75:FL78)</f>
        <v>42</v>
      </c>
      <c r="FM74" s="235">
        <f t="shared" si="141"/>
        <v>43</v>
      </c>
      <c r="FN74" s="235">
        <f t="shared" si="141"/>
        <v>40</v>
      </c>
      <c r="FO74" s="235">
        <f t="shared" si="141"/>
        <v>42.5</v>
      </c>
      <c r="FP74" s="235">
        <f t="shared" si="141"/>
        <v>39</v>
      </c>
      <c r="FQ74" s="235">
        <f t="shared" si="141"/>
        <v>41.75</v>
      </c>
      <c r="FR74" s="235">
        <f t="shared" si="141"/>
        <v>41.5</v>
      </c>
      <c r="FS74" s="235">
        <f t="shared" si="141"/>
        <v>40</v>
      </c>
      <c r="FT74" s="235">
        <f t="shared" si="141"/>
        <v>45</v>
      </c>
      <c r="FU74" s="235">
        <f t="shared" si="141"/>
        <v>40</v>
      </c>
      <c r="FV74" s="235">
        <f t="shared" ref="FV74:HH74" si="142">SUM(FV75:FV78)</f>
        <v>40.5</v>
      </c>
      <c r="FW74" s="235">
        <f t="shared" si="142"/>
        <v>44</v>
      </c>
      <c r="FX74" s="235">
        <f t="shared" si="142"/>
        <v>40</v>
      </c>
      <c r="FY74" s="235">
        <f t="shared" si="142"/>
        <v>42</v>
      </c>
      <c r="FZ74" s="235">
        <f t="shared" si="142"/>
        <v>40</v>
      </c>
      <c r="GA74" s="235">
        <f t="shared" si="142"/>
        <v>40</v>
      </c>
      <c r="GB74" s="235">
        <f t="shared" si="142"/>
        <v>40</v>
      </c>
      <c r="GC74" s="235">
        <f t="shared" si="142"/>
        <v>40</v>
      </c>
      <c r="GD74" s="235">
        <f t="shared" si="142"/>
        <v>41</v>
      </c>
      <c r="GE74" s="235">
        <f t="shared" si="142"/>
        <v>40</v>
      </c>
      <c r="GF74" s="235">
        <f t="shared" si="142"/>
        <v>40</v>
      </c>
      <c r="GG74" s="235">
        <f t="shared" si="142"/>
        <v>42.5</v>
      </c>
      <c r="GH74" s="235">
        <f t="shared" si="142"/>
        <v>42</v>
      </c>
      <c r="GI74" s="235">
        <f t="shared" si="142"/>
        <v>40</v>
      </c>
      <c r="GJ74" s="235">
        <f t="shared" si="142"/>
        <v>40</v>
      </c>
      <c r="GK74" s="235">
        <f t="shared" si="142"/>
        <v>40</v>
      </c>
      <c r="GL74" s="235">
        <f t="shared" si="142"/>
        <v>0</v>
      </c>
      <c r="GM74" s="235">
        <f t="shared" si="142"/>
        <v>0</v>
      </c>
      <c r="GN74" s="235">
        <f t="shared" si="142"/>
        <v>0</v>
      </c>
      <c r="GO74" s="235">
        <f t="shared" si="142"/>
        <v>0</v>
      </c>
      <c r="GP74" s="235">
        <f t="shared" si="142"/>
        <v>0</v>
      </c>
      <c r="GQ74" s="235">
        <f t="shared" si="142"/>
        <v>0</v>
      </c>
      <c r="GR74" s="235">
        <f t="shared" si="142"/>
        <v>0</v>
      </c>
      <c r="GS74" s="235">
        <f t="shared" si="142"/>
        <v>0</v>
      </c>
      <c r="GT74" s="235">
        <f t="shared" si="142"/>
        <v>0</v>
      </c>
      <c r="GU74" s="235">
        <f t="shared" si="142"/>
        <v>0</v>
      </c>
      <c r="GV74" s="235">
        <f t="shared" si="142"/>
        <v>0</v>
      </c>
      <c r="GW74" s="235">
        <f t="shared" si="142"/>
        <v>0</v>
      </c>
      <c r="GX74" s="235">
        <f t="shared" si="142"/>
        <v>0</v>
      </c>
      <c r="GY74" s="235">
        <f t="shared" si="142"/>
        <v>0</v>
      </c>
      <c r="GZ74" s="235">
        <f t="shared" si="142"/>
        <v>0</v>
      </c>
      <c r="HA74" s="235">
        <f t="shared" si="142"/>
        <v>0</v>
      </c>
      <c r="HB74" s="235">
        <f t="shared" si="142"/>
        <v>0</v>
      </c>
      <c r="HC74" s="235">
        <f t="shared" si="142"/>
        <v>0</v>
      </c>
      <c r="HD74" s="235">
        <f t="shared" si="142"/>
        <v>0</v>
      </c>
      <c r="HE74" s="235">
        <f t="shared" si="142"/>
        <v>0</v>
      </c>
      <c r="HF74" s="235">
        <f>SUM(HF75:HF78)</f>
        <v>0</v>
      </c>
      <c r="HG74" s="235">
        <f t="shared" si="142"/>
        <v>0</v>
      </c>
      <c r="HH74" s="235">
        <f t="shared" si="142"/>
        <v>0</v>
      </c>
      <c r="HI74" s="235">
        <f t="shared" ref="HI74:HJ74" si="143">SUM(HI75:HI78)</f>
        <v>0</v>
      </c>
      <c r="HJ74" s="235">
        <f t="shared" si="143"/>
        <v>0</v>
      </c>
      <c r="HK74" s="235">
        <f t="shared" ref="HK74:HU74" si="144">SUM(HK75:HK78)</f>
        <v>0</v>
      </c>
      <c r="HL74" s="235">
        <f t="shared" si="144"/>
        <v>0</v>
      </c>
      <c r="HM74" s="235">
        <f t="shared" si="144"/>
        <v>0</v>
      </c>
      <c r="HN74" s="235">
        <f t="shared" si="144"/>
        <v>0</v>
      </c>
      <c r="HO74" s="235">
        <f t="shared" si="144"/>
        <v>0</v>
      </c>
      <c r="HP74" s="235">
        <f t="shared" si="144"/>
        <v>0</v>
      </c>
      <c r="HQ74" s="235">
        <f t="shared" si="144"/>
        <v>0</v>
      </c>
      <c r="HR74" s="235">
        <f t="shared" si="144"/>
        <v>0</v>
      </c>
      <c r="HS74" s="235">
        <f t="shared" si="144"/>
        <v>0</v>
      </c>
      <c r="HT74" s="235">
        <f t="shared" si="144"/>
        <v>0</v>
      </c>
      <c r="HU74" s="235">
        <f t="shared" si="144"/>
        <v>0</v>
      </c>
      <c r="HV74" s="235">
        <f t="shared" ref="HV74:IG74" si="145">SUM(HV75:HV78)</f>
        <v>0</v>
      </c>
      <c r="HW74" s="235">
        <f t="shared" si="145"/>
        <v>0</v>
      </c>
      <c r="HX74" s="235">
        <f t="shared" si="145"/>
        <v>0</v>
      </c>
      <c r="HY74" s="235">
        <f t="shared" si="145"/>
        <v>0</v>
      </c>
      <c r="HZ74" s="235">
        <f t="shared" si="145"/>
        <v>0</v>
      </c>
      <c r="IA74" s="235">
        <f t="shared" si="145"/>
        <v>0</v>
      </c>
      <c r="IB74" s="235">
        <f t="shared" si="145"/>
        <v>0</v>
      </c>
      <c r="IC74" s="235">
        <f t="shared" si="145"/>
        <v>0</v>
      </c>
      <c r="ID74" s="235">
        <f t="shared" si="145"/>
        <v>0</v>
      </c>
      <c r="IE74" s="235">
        <f t="shared" si="145"/>
        <v>0</v>
      </c>
      <c r="IF74" s="235">
        <f t="shared" si="145"/>
        <v>0</v>
      </c>
      <c r="IG74" s="235">
        <f t="shared" si="145"/>
        <v>0</v>
      </c>
    </row>
    <row r="75" spans="1:241" s="379" customFormat="1" hidden="1" x14ac:dyDescent="0.3">
      <c r="A75" s="377" t="s">
        <v>109</v>
      </c>
      <c r="B75" s="378"/>
      <c r="C75" s="378"/>
      <c r="D75" s="378">
        <f>SUM(DG75:FF75)</f>
        <v>1824.75</v>
      </c>
      <c r="E75" s="378"/>
      <c r="F75" s="378"/>
      <c r="G75" s="378">
        <v>28.5</v>
      </c>
      <c r="H75" s="378">
        <v>42.5</v>
      </c>
      <c r="I75" s="378">
        <v>40.5</v>
      </c>
      <c r="J75" s="378">
        <v>40.5</v>
      </c>
      <c r="K75" s="378">
        <v>42</v>
      </c>
      <c r="L75" s="378">
        <v>40.5</v>
      </c>
      <c r="M75" s="378">
        <v>41.5</v>
      </c>
      <c r="N75" s="378">
        <v>40</v>
      </c>
      <c r="O75" s="378">
        <v>32</v>
      </c>
      <c r="P75" s="378">
        <v>40.5</v>
      </c>
      <c r="Q75" s="378">
        <v>41.5</v>
      </c>
      <c r="R75" s="378">
        <v>41.5</v>
      </c>
      <c r="S75" s="378">
        <v>41.25</v>
      </c>
      <c r="T75" s="378">
        <v>34.5</v>
      </c>
      <c r="U75" s="378">
        <v>41</v>
      </c>
      <c r="V75" s="378">
        <v>33</v>
      </c>
      <c r="W75" s="378">
        <v>40</v>
      </c>
      <c r="X75" s="378">
        <v>40</v>
      </c>
      <c r="Y75" s="378">
        <v>41</v>
      </c>
      <c r="Z75" s="378">
        <v>40.5</v>
      </c>
      <c r="AA75" s="378">
        <v>40.5</v>
      </c>
      <c r="AB75" s="378">
        <v>32</v>
      </c>
      <c r="AC75" s="378">
        <v>40.5</v>
      </c>
      <c r="AD75" s="378">
        <v>38</v>
      </c>
      <c r="AE75" s="378">
        <v>33.25</v>
      </c>
      <c r="AF75" s="378">
        <v>41</v>
      </c>
      <c r="AG75" s="378">
        <v>33</v>
      </c>
      <c r="AH75" s="378">
        <v>40</v>
      </c>
      <c r="AI75" s="378">
        <v>0</v>
      </c>
      <c r="AJ75" s="378">
        <v>41.5</v>
      </c>
      <c r="AK75" s="378">
        <v>42</v>
      </c>
      <c r="AL75" s="378">
        <v>42.25</v>
      </c>
      <c r="AM75" s="378">
        <v>41</v>
      </c>
      <c r="AN75" s="378">
        <v>40.5</v>
      </c>
      <c r="AO75" s="378">
        <v>40.5</v>
      </c>
      <c r="AP75" s="378">
        <v>16</v>
      </c>
      <c r="AQ75" s="378">
        <v>36</v>
      </c>
      <c r="AR75" s="378">
        <v>41</v>
      </c>
      <c r="AS75" s="378">
        <v>41.5</v>
      </c>
      <c r="AT75" s="378">
        <v>36.5</v>
      </c>
      <c r="AU75" s="378">
        <v>37</v>
      </c>
      <c r="AV75" s="378">
        <v>41.75</v>
      </c>
      <c r="AW75" s="378">
        <v>41</v>
      </c>
      <c r="AX75" s="378">
        <v>42</v>
      </c>
      <c r="AY75" s="378">
        <v>41</v>
      </c>
      <c r="AZ75" s="378">
        <v>41</v>
      </c>
      <c r="BA75" s="378">
        <v>40</v>
      </c>
      <c r="BB75" s="378">
        <v>17</v>
      </c>
      <c r="BC75" s="378">
        <v>40</v>
      </c>
      <c r="BD75" s="378">
        <v>41</v>
      </c>
      <c r="BE75" s="378">
        <v>40</v>
      </c>
      <c r="BF75" s="378">
        <v>17</v>
      </c>
      <c r="BG75" s="378">
        <v>41</v>
      </c>
      <c r="BH75" s="378"/>
      <c r="BI75" s="378"/>
      <c r="BJ75" s="378">
        <v>40.5</v>
      </c>
      <c r="BK75" s="378">
        <v>40.5</v>
      </c>
      <c r="BL75" s="378">
        <v>41</v>
      </c>
      <c r="BM75" s="378">
        <v>40</v>
      </c>
      <c r="BN75" s="378">
        <v>41</v>
      </c>
      <c r="BO75" s="378">
        <v>41</v>
      </c>
      <c r="BP75" s="378">
        <v>40.5</v>
      </c>
      <c r="BQ75" s="378">
        <v>40</v>
      </c>
      <c r="BR75" s="378">
        <v>53.5</v>
      </c>
      <c r="BS75" s="378">
        <v>29.25</v>
      </c>
      <c r="BT75" s="378">
        <v>43</v>
      </c>
      <c r="BU75" s="378">
        <v>42</v>
      </c>
      <c r="BV75" s="378"/>
      <c r="BW75" s="378">
        <v>40.75</v>
      </c>
      <c r="BX75" s="378">
        <v>42</v>
      </c>
      <c r="BY75" s="378">
        <v>40.5</v>
      </c>
      <c r="BZ75" s="378">
        <v>40.5</v>
      </c>
      <c r="CA75" s="378">
        <v>41.5</v>
      </c>
      <c r="CB75" s="378">
        <v>33</v>
      </c>
      <c r="CC75" s="378">
        <v>40</v>
      </c>
      <c r="CD75" s="378">
        <v>41</v>
      </c>
      <c r="CE75" s="378">
        <v>41</v>
      </c>
      <c r="CF75" s="378">
        <v>37.5</v>
      </c>
      <c r="CG75" s="378">
        <v>0</v>
      </c>
      <c r="CH75" s="378">
        <v>35</v>
      </c>
      <c r="CI75" s="378">
        <v>42</v>
      </c>
      <c r="CJ75" s="378">
        <v>40.5</v>
      </c>
      <c r="CK75" s="378">
        <v>40.5</v>
      </c>
      <c r="CL75" s="378">
        <v>41.5</v>
      </c>
      <c r="CM75" s="378">
        <v>40</v>
      </c>
      <c r="CN75" s="378">
        <v>40.5</v>
      </c>
      <c r="CO75" s="378">
        <v>41.5</v>
      </c>
      <c r="CP75" s="378">
        <v>41</v>
      </c>
      <c r="CQ75" s="378">
        <v>42</v>
      </c>
      <c r="CR75" s="378">
        <v>40</v>
      </c>
      <c r="CS75" s="378">
        <v>42</v>
      </c>
      <c r="CT75" s="378">
        <v>40.5</v>
      </c>
      <c r="CU75" s="378"/>
      <c r="CV75" s="378">
        <v>41</v>
      </c>
      <c r="CW75" s="378">
        <v>41.5</v>
      </c>
      <c r="CX75" s="378">
        <v>35.25</v>
      </c>
      <c r="CY75" s="378"/>
      <c r="CZ75" s="378">
        <v>40</v>
      </c>
      <c r="DA75" s="378">
        <v>42.5</v>
      </c>
      <c r="DB75" s="378">
        <v>26.5</v>
      </c>
      <c r="DC75" s="378">
        <v>41.5</v>
      </c>
      <c r="DD75" s="378">
        <v>42</v>
      </c>
      <c r="DE75" s="378">
        <v>41.5</v>
      </c>
      <c r="DF75" s="378">
        <v>25</v>
      </c>
      <c r="DG75" s="378">
        <v>8</v>
      </c>
      <c r="DH75" s="378">
        <v>41.5</v>
      </c>
      <c r="DI75" s="378">
        <v>40</v>
      </c>
      <c r="DJ75" s="378">
        <v>40</v>
      </c>
      <c r="DK75" s="378">
        <v>42.5</v>
      </c>
      <c r="DL75" s="378">
        <v>41.5</v>
      </c>
      <c r="DM75" s="378">
        <v>41.5</v>
      </c>
      <c r="DN75" s="378">
        <v>41.25</v>
      </c>
      <c r="DO75" s="378">
        <v>36</v>
      </c>
      <c r="DP75" s="378">
        <v>41.5</v>
      </c>
      <c r="DQ75" s="378">
        <v>41.5</v>
      </c>
      <c r="DR75" s="378">
        <v>44</v>
      </c>
      <c r="DS75" s="378">
        <v>42</v>
      </c>
      <c r="DT75" s="378">
        <v>40.5</v>
      </c>
      <c r="DU75" s="378">
        <v>41.5</v>
      </c>
      <c r="DV75" s="378">
        <v>41.5</v>
      </c>
      <c r="DW75" s="378">
        <v>36.5</v>
      </c>
      <c r="DX75" s="378">
        <v>43</v>
      </c>
      <c r="DY75" s="378">
        <v>40</v>
      </c>
      <c r="DZ75" s="378">
        <v>41</v>
      </c>
      <c r="EA75" s="378">
        <v>41.5</v>
      </c>
      <c r="EB75" s="378">
        <v>33</v>
      </c>
      <c r="EC75" s="378">
        <v>42</v>
      </c>
      <c r="ED75" s="378">
        <v>40</v>
      </c>
      <c r="EE75" s="378">
        <v>41.5</v>
      </c>
      <c r="EF75" s="378">
        <v>40.5</v>
      </c>
      <c r="EG75" s="378">
        <v>32.5</v>
      </c>
      <c r="EH75" s="378">
        <v>42</v>
      </c>
      <c r="EI75" s="378">
        <v>40.5</v>
      </c>
      <c r="EJ75" s="378">
        <v>0</v>
      </c>
      <c r="EK75" s="378">
        <v>41</v>
      </c>
      <c r="EL75" s="378">
        <v>42</v>
      </c>
      <c r="EM75" s="378">
        <v>40.5</v>
      </c>
      <c r="EN75" s="378"/>
      <c r="EO75" s="378">
        <v>41</v>
      </c>
      <c r="EP75" s="378">
        <v>42.5</v>
      </c>
      <c r="EQ75" s="378"/>
      <c r="ER75" s="378">
        <v>41</v>
      </c>
      <c r="ES75" s="378"/>
      <c r="ET75" s="378"/>
      <c r="EU75" s="378">
        <v>37.5</v>
      </c>
      <c r="EV75" s="378"/>
      <c r="EW75" s="378">
        <v>54</v>
      </c>
      <c r="EX75" s="378">
        <v>41.5</v>
      </c>
      <c r="EY75" s="378">
        <v>41.5</v>
      </c>
      <c r="EZ75" s="378">
        <v>41.5</v>
      </c>
      <c r="FA75" s="378">
        <v>38</v>
      </c>
      <c r="FB75" s="378">
        <v>33.5</v>
      </c>
      <c r="FC75" s="378">
        <v>43</v>
      </c>
      <c r="FD75" s="378">
        <v>41</v>
      </c>
      <c r="FE75" s="378">
        <v>41</v>
      </c>
      <c r="FF75" s="378">
        <v>25.5</v>
      </c>
      <c r="FG75" s="378">
        <v>0</v>
      </c>
      <c r="FH75" s="378">
        <v>40.5</v>
      </c>
      <c r="FI75" s="378">
        <v>41.5</v>
      </c>
      <c r="FJ75" s="378">
        <v>40.5</v>
      </c>
      <c r="FK75" s="378">
        <v>44</v>
      </c>
      <c r="FL75" s="378">
        <v>42</v>
      </c>
      <c r="FM75" s="378">
        <v>43</v>
      </c>
      <c r="FN75" s="378">
        <v>39.5</v>
      </c>
      <c r="FO75" s="378">
        <v>42.5</v>
      </c>
      <c r="FP75" s="378">
        <v>32.5</v>
      </c>
      <c r="FQ75" s="378">
        <v>41.75</v>
      </c>
      <c r="FR75" s="378">
        <v>41.5</v>
      </c>
      <c r="FS75" s="378">
        <v>34.5</v>
      </c>
      <c r="FT75" s="378">
        <v>45</v>
      </c>
      <c r="FU75" s="378">
        <v>40</v>
      </c>
      <c r="FV75" s="378">
        <v>40.5</v>
      </c>
      <c r="FW75" s="378">
        <v>44</v>
      </c>
      <c r="FX75" s="378">
        <v>33</v>
      </c>
      <c r="FY75" s="378">
        <v>42</v>
      </c>
      <c r="FZ75" s="378">
        <v>36.5</v>
      </c>
      <c r="GA75" s="378">
        <v>40</v>
      </c>
      <c r="GB75" s="378">
        <v>32.5</v>
      </c>
      <c r="GC75" s="378">
        <v>32</v>
      </c>
      <c r="GD75" s="378">
        <v>41</v>
      </c>
      <c r="GE75" s="378">
        <v>40</v>
      </c>
      <c r="GF75" s="378">
        <v>34</v>
      </c>
      <c r="GG75" s="378">
        <v>42.5</v>
      </c>
      <c r="GH75" s="378">
        <v>34</v>
      </c>
      <c r="GI75" s="378">
        <v>32</v>
      </c>
      <c r="GJ75" s="378">
        <v>0</v>
      </c>
      <c r="GK75" s="378">
        <v>40</v>
      </c>
      <c r="GL75" s="741"/>
      <c r="GM75" s="741"/>
      <c r="GN75" s="741"/>
      <c r="GO75" s="741"/>
      <c r="GP75" s="741"/>
      <c r="GQ75" s="741"/>
      <c r="GR75" s="741"/>
      <c r="GS75" s="741"/>
      <c r="GT75" s="741"/>
      <c r="GU75" s="378"/>
      <c r="GV75" s="378"/>
      <c r="GW75" s="378"/>
      <c r="GX75" s="378"/>
      <c r="GY75" s="378"/>
      <c r="GZ75" s="378"/>
      <c r="HA75" s="378"/>
      <c r="HB75" s="378"/>
      <c r="HC75" s="378"/>
      <c r="HD75" s="378"/>
      <c r="HE75" s="378"/>
      <c r="HF75" s="378"/>
      <c r="HG75" s="378"/>
      <c r="HH75" s="378"/>
      <c r="HI75" s="378"/>
      <c r="HJ75" s="378"/>
      <c r="HK75" s="378"/>
      <c r="HL75" s="378"/>
      <c r="HM75" s="378"/>
      <c r="HN75" s="378"/>
      <c r="HO75" s="378"/>
      <c r="HP75" s="378"/>
      <c r="HQ75" s="378"/>
      <c r="HR75" s="378"/>
      <c r="HS75" s="378"/>
      <c r="HT75" s="378"/>
      <c r="HU75" s="378"/>
      <c r="HV75" s="378"/>
      <c r="HW75" s="378"/>
      <c r="HX75" s="378"/>
      <c r="HY75" s="378"/>
      <c r="HZ75" s="378"/>
      <c r="IA75" s="378"/>
      <c r="IB75" s="378"/>
      <c r="IC75" s="378"/>
      <c r="ID75" s="378"/>
      <c r="IE75" s="378"/>
      <c r="IF75" s="378"/>
      <c r="IG75" s="378"/>
    </row>
    <row r="76" spans="1:241" s="379" customFormat="1" hidden="1" x14ac:dyDescent="0.3">
      <c r="A76" s="377" t="s">
        <v>110</v>
      </c>
      <c r="B76" s="378"/>
      <c r="C76" s="378"/>
      <c r="D76" s="378">
        <f>SUM(DG76:FF76)</f>
        <v>48</v>
      </c>
      <c r="E76" s="378"/>
      <c r="F76" s="378"/>
      <c r="G76" s="378">
        <v>12</v>
      </c>
      <c r="H76" s="378">
        <v>0</v>
      </c>
      <c r="I76" s="378">
        <v>0</v>
      </c>
      <c r="J76" s="378">
        <v>0</v>
      </c>
      <c r="K76" s="378">
        <v>0</v>
      </c>
      <c r="L76" s="378">
        <v>0</v>
      </c>
      <c r="M76" s="378">
        <v>0</v>
      </c>
      <c r="N76" s="378">
        <v>0</v>
      </c>
      <c r="O76" s="378">
        <v>0</v>
      </c>
      <c r="P76" s="378">
        <v>0</v>
      </c>
      <c r="Q76" s="378">
        <v>0</v>
      </c>
      <c r="R76" s="378">
        <v>0</v>
      </c>
      <c r="S76" s="378">
        <v>0</v>
      </c>
      <c r="T76" s="378">
        <v>0</v>
      </c>
      <c r="U76" s="378">
        <v>0</v>
      </c>
      <c r="V76" s="378">
        <v>0</v>
      </c>
      <c r="W76" s="378">
        <v>0</v>
      </c>
      <c r="X76" s="378">
        <v>0</v>
      </c>
      <c r="Y76" s="378">
        <v>0</v>
      </c>
      <c r="Z76" s="378">
        <v>0</v>
      </c>
      <c r="AA76" s="378">
        <v>0</v>
      </c>
      <c r="AB76" s="378">
        <v>8</v>
      </c>
      <c r="AC76" s="378">
        <v>0</v>
      </c>
      <c r="AD76" s="378">
        <v>0</v>
      </c>
      <c r="AE76" s="378">
        <v>0</v>
      </c>
      <c r="AF76" s="378">
        <v>0</v>
      </c>
      <c r="AG76" s="378">
        <v>8</v>
      </c>
      <c r="AH76" s="378">
        <v>0</v>
      </c>
      <c r="AI76" s="378">
        <v>0</v>
      </c>
      <c r="AJ76" s="378">
        <v>0</v>
      </c>
      <c r="AK76" s="378">
        <v>0</v>
      </c>
      <c r="AL76" s="378">
        <v>0</v>
      </c>
      <c r="AM76" s="378">
        <v>0</v>
      </c>
      <c r="AN76" s="378">
        <v>0</v>
      </c>
      <c r="AO76" s="378">
        <v>0</v>
      </c>
      <c r="AP76" s="378">
        <v>8</v>
      </c>
      <c r="AQ76" s="378">
        <v>0</v>
      </c>
      <c r="AR76" s="378">
        <v>0</v>
      </c>
      <c r="AS76" s="378">
        <v>0</v>
      </c>
      <c r="AT76" s="378">
        <v>0</v>
      </c>
      <c r="AU76" s="378">
        <v>0</v>
      </c>
      <c r="AV76" s="378">
        <v>0</v>
      </c>
      <c r="AW76" s="378">
        <v>0</v>
      </c>
      <c r="AX76" s="378">
        <v>0</v>
      </c>
      <c r="AY76" s="378">
        <v>0</v>
      </c>
      <c r="AZ76" s="378">
        <v>0</v>
      </c>
      <c r="BA76" s="378">
        <v>0</v>
      </c>
      <c r="BB76" s="378">
        <v>8</v>
      </c>
      <c r="BC76" s="378">
        <v>0</v>
      </c>
      <c r="BD76" s="378">
        <v>0</v>
      </c>
      <c r="BE76" s="378">
        <v>0</v>
      </c>
      <c r="BF76" s="378">
        <v>16</v>
      </c>
      <c r="BG76" s="378">
        <v>0</v>
      </c>
      <c r="BH76" s="378"/>
      <c r="BI76" s="378"/>
      <c r="BJ76" s="378">
        <v>0</v>
      </c>
      <c r="BK76" s="378">
        <v>0</v>
      </c>
      <c r="BL76" s="378">
        <v>0</v>
      </c>
      <c r="BM76" s="378">
        <v>0</v>
      </c>
      <c r="BN76" s="378">
        <v>0</v>
      </c>
      <c r="BO76" s="378">
        <v>0</v>
      </c>
      <c r="BP76" s="378">
        <v>0</v>
      </c>
      <c r="BQ76" s="378">
        <v>0</v>
      </c>
      <c r="BR76" s="378">
        <v>0</v>
      </c>
      <c r="BS76" s="378">
        <v>0</v>
      </c>
      <c r="BT76" s="378">
        <v>0</v>
      </c>
      <c r="BU76" s="378">
        <v>0</v>
      </c>
      <c r="BV76" s="378"/>
      <c r="BW76" s="378">
        <v>0</v>
      </c>
      <c r="BX76" s="378">
        <v>0</v>
      </c>
      <c r="BY76" s="378">
        <v>0</v>
      </c>
      <c r="BZ76" s="378">
        <v>0</v>
      </c>
      <c r="CA76" s="378">
        <v>0</v>
      </c>
      <c r="CB76" s="378">
        <v>8</v>
      </c>
      <c r="CC76" s="378">
        <v>0</v>
      </c>
      <c r="CD76" s="378">
        <v>0</v>
      </c>
      <c r="CE76" s="378">
        <v>0</v>
      </c>
      <c r="CF76" s="378">
        <v>0</v>
      </c>
      <c r="CG76" s="378">
        <v>8</v>
      </c>
      <c r="CH76" s="378">
        <v>0</v>
      </c>
      <c r="CI76" s="378">
        <v>0</v>
      </c>
      <c r="CJ76" s="378">
        <v>0</v>
      </c>
      <c r="CK76" s="378">
        <v>0</v>
      </c>
      <c r="CL76" s="378">
        <v>0</v>
      </c>
      <c r="CM76" s="378">
        <v>0</v>
      </c>
      <c r="CN76" s="378">
        <v>0</v>
      </c>
      <c r="CO76" s="378">
        <v>0</v>
      </c>
      <c r="CP76" s="378">
        <v>0</v>
      </c>
      <c r="CQ76" s="378">
        <v>0</v>
      </c>
      <c r="CR76" s="378">
        <v>0</v>
      </c>
      <c r="CS76" s="378">
        <v>0</v>
      </c>
      <c r="CT76" s="378">
        <v>0</v>
      </c>
      <c r="CU76" s="378"/>
      <c r="CV76" s="378">
        <v>0</v>
      </c>
      <c r="CW76" s="378">
        <v>0</v>
      </c>
      <c r="CX76" s="378">
        <v>0</v>
      </c>
      <c r="CY76" s="378"/>
      <c r="CZ76" s="378">
        <v>0</v>
      </c>
      <c r="DA76" s="378">
        <v>0</v>
      </c>
      <c r="DB76" s="378">
        <v>8</v>
      </c>
      <c r="DC76" s="378">
        <v>0</v>
      </c>
      <c r="DD76" s="378">
        <v>0</v>
      </c>
      <c r="DE76" s="378">
        <v>0</v>
      </c>
      <c r="DF76" s="378">
        <v>16</v>
      </c>
      <c r="DG76" s="378">
        <v>8</v>
      </c>
      <c r="DH76" s="378">
        <v>0</v>
      </c>
      <c r="DI76" s="378">
        <v>0</v>
      </c>
      <c r="DJ76" s="378">
        <v>0</v>
      </c>
      <c r="DK76" s="378">
        <v>0</v>
      </c>
      <c r="DL76" s="378">
        <v>0</v>
      </c>
      <c r="DM76" s="378">
        <v>0</v>
      </c>
      <c r="DN76" s="378">
        <v>0</v>
      </c>
      <c r="DO76" s="378">
        <v>0</v>
      </c>
      <c r="DP76" s="378">
        <v>0</v>
      </c>
      <c r="DQ76" s="378">
        <v>0</v>
      </c>
      <c r="DR76" s="378">
        <v>0</v>
      </c>
      <c r="DS76" s="378">
        <v>0</v>
      </c>
      <c r="DT76" s="378">
        <v>0</v>
      </c>
      <c r="DU76" s="378">
        <v>0</v>
      </c>
      <c r="DV76" s="378">
        <v>0</v>
      </c>
      <c r="DW76" s="378">
        <v>0</v>
      </c>
      <c r="DX76" s="378">
        <v>0</v>
      </c>
      <c r="DY76" s="378">
        <v>0</v>
      </c>
      <c r="DZ76" s="378">
        <v>0</v>
      </c>
      <c r="EA76" s="378">
        <v>0</v>
      </c>
      <c r="EB76" s="378">
        <v>8</v>
      </c>
      <c r="EC76" s="378">
        <v>0</v>
      </c>
      <c r="ED76" s="378">
        <v>0</v>
      </c>
      <c r="EE76" s="378">
        <v>0</v>
      </c>
      <c r="EF76" s="378">
        <v>0</v>
      </c>
      <c r="EG76" s="378">
        <v>8</v>
      </c>
      <c r="EH76" s="378">
        <v>0</v>
      </c>
      <c r="EI76" s="378">
        <v>0</v>
      </c>
      <c r="EJ76" s="378">
        <v>0</v>
      </c>
      <c r="EK76" s="378">
        <v>0</v>
      </c>
      <c r="EL76" s="378">
        <v>0</v>
      </c>
      <c r="EM76" s="378">
        <v>0</v>
      </c>
      <c r="EN76" s="378"/>
      <c r="EO76" s="378">
        <v>0</v>
      </c>
      <c r="EP76" s="378">
        <v>0</v>
      </c>
      <c r="EQ76" s="378"/>
      <c r="ER76" s="378">
        <v>0</v>
      </c>
      <c r="ES76" s="378"/>
      <c r="ET76" s="378"/>
      <c r="EU76" s="378">
        <v>0</v>
      </c>
      <c r="EV76" s="378"/>
      <c r="EW76" s="378">
        <v>0</v>
      </c>
      <c r="EX76" s="378">
        <v>0</v>
      </c>
      <c r="EY76" s="378">
        <v>0</v>
      </c>
      <c r="EZ76" s="378">
        <v>0</v>
      </c>
      <c r="FA76" s="378">
        <v>0</v>
      </c>
      <c r="FB76" s="378">
        <v>8</v>
      </c>
      <c r="FC76" s="378">
        <v>0</v>
      </c>
      <c r="FD76" s="378">
        <v>0</v>
      </c>
      <c r="FE76" s="378">
        <v>0</v>
      </c>
      <c r="FF76" s="378">
        <v>16</v>
      </c>
      <c r="FG76" s="378">
        <v>12</v>
      </c>
      <c r="FH76" s="378">
        <v>0</v>
      </c>
      <c r="FI76" s="378">
        <v>0</v>
      </c>
      <c r="FJ76" s="378">
        <v>0</v>
      </c>
      <c r="FK76" s="378">
        <v>0</v>
      </c>
      <c r="FL76" s="378">
        <v>0</v>
      </c>
      <c r="FM76" s="378">
        <v>0</v>
      </c>
      <c r="FN76" s="378">
        <v>0</v>
      </c>
      <c r="FO76" s="378">
        <v>0</v>
      </c>
      <c r="FP76" s="378">
        <v>0</v>
      </c>
      <c r="FQ76" s="378">
        <v>0</v>
      </c>
      <c r="FR76" s="378">
        <v>0</v>
      </c>
      <c r="FS76" s="378">
        <v>0</v>
      </c>
      <c r="FT76" s="378">
        <v>0</v>
      </c>
      <c r="FU76" s="378">
        <v>0</v>
      </c>
      <c r="FV76" s="378">
        <v>0</v>
      </c>
      <c r="FW76" s="378">
        <v>0</v>
      </c>
      <c r="FX76" s="378">
        <v>0</v>
      </c>
      <c r="FY76" s="378">
        <v>0</v>
      </c>
      <c r="FZ76" s="378">
        <v>0</v>
      </c>
      <c r="GA76" s="378">
        <v>0</v>
      </c>
      <c r="GB76" s="378">
        <v>0</v>
      </c>
      <c r="GC76" s="378">
        <v>8</v>
      </c>
      <c r="GD76" s="378">
        <v>0</v>
      </c>
      <c r="GE76" s="378">
        <v>0</v>
      </c>
      <c r="GF76" s="378">
        <v>0</v>
      </c>
      <c r="GG76" s="378">
        <v>0</v>
      </c>
      <c r="GH76" s="378">
        <v>8</v>
      </c>
      <c r="GI76" s="378">
        <v>0</v>
      </c>
      <c r="GJ76" s="378">
        <v>0</v>
      </c>
      <c r="GK76" s="378">
        <v>0</v>
      </c>
      <c r="GL76" s="741"/>
      <c r="GM76" s="741"/>
      <c r="GN76" s="741"/>
      <c r="GO76" s="741"/>
      <c r="GP76" s="741"/>
      <c r="GQ76" s="741"/>
      <c r="GR76" s="741"/>
      <c r="GS76" s="741"/>
      <c r="GT76" s="741"/>
      <c r="GU76" s="378"/>
      <c r="GV76" s="378"/>
      <c r="GW76" s="378"/>
      <c r="GX76" s="378"/>
      <c r="GY76" s="378"/>
      <c r="GZ76" s="378"/>
      <c r="HA76" s="378"/>
      <c r="HB76" s="378"/>
      <c r="HC76" s="378"/>
      <c r="HD76" s="378"/>
      <c r="HE76" s="378"/>
      <c r="HF76" s="378"/>
      <c r="HG76" s="378"/>
      <c r="HH76" s="378"/>
      <c r="HI76" s="378"/>
      <c r="HJ76" s="378"/>
      <c r="HK76" s="378"/>
      <c r="HL76" s="378"/>
      <c r="HM76" s="378"/>
      <c r="HN76" s="378"/>
      <c r="HO76" s="378"/>
      <c r="HP76" s="378"/>
      <c r="HQ76" s="378"/>
      <c r="HR76" s="378"/>
      <c r="HS76" s="378"/>
      <c r="HT76" s="378"/>
      <c r="HU76" s="378"/>
      <c r="HV76" s="378"/>
      <c r="HW76" s="378"/>
      <c r="HX76" s="378"/>
      <c r="HY76" s="378"/>
      <c r="HZ76" s="378"/>
      <c r="IA76" s="378"/>
      <c r="IB76" s="378"/>
      <c r="IC76" s="378"/>
      <c r="ID76" s="378"/>
      <c r="IE76" s="378"/>
      <c r="IF76" s="378"/>
      <c r="IG76" s="378"/>
    </row>
    <row r="77" spans="1:241" s="379" customFormat="1" hidden="1" x14ac:dyDescent="0.3">
      <c r="A77" s="377" t="s">
        <v>111</v>
      </c>
      <c r="B77" s="378"/>
      <c r="C77" s="378"/>
      <c r="D77" s="378">
        <f>SUM(DG77:FF77)</f>
        <v>66</v>
      </c>
      <c r="E77" s="378"/>
      <c r="F77" s="378"/>
      <c r="G77" s="378">
        <v>0</v>
      </c>
      <c r="H77" s="378">
        <v>0</v>
      </c>
      <c r="I77" s="378">
        <v>0</v>
      </c>
      <c r="J77" s="378">
        <v>0</v>
      </c>
      <c r="K77" s="378">
        <v>0</v>
      </c>
      <c r="L77" s="378">
        <v>0</v>
      </c>
      <c r="M77" s="378">
        <v>0</v>
      </c>
      <c r="N77" s="378">
        <v>0</v>
      </c>
      <c r="O77" s="378">
        <v>0</v>
      </c>
      <c r="P77" s="378">
        <v>0</v>
      </c>
      <c r="Q77" s="378">
        <v>0</v>
      </c>
      <c r="R77" s="378">
        <v>0</v>
      </c>
      <c r="S77" s="378">
        <v>0</v>
      </c>
      <c r="T77" s="378">
        <v>0</v>
      </c>
      <c r="U77" s="378">
        <v>0</v>
      </c>
      <c r="V77" s="378">
        <v>7</v>
      </c>
      <c r="W77" s="378">
        <v>0</v>
      </c>
      <c r="X77" s="378">
        <v>0</v>
      </c>
      <c r="Y77" s="378">
        <v>0</v>
      </c>
      <c r="Z77" s="378">
        <v>0</v>
      </c>
      <c r="AA77" s="378">
        <v>0</v>
      </c>
      <c r="AB77" s="378">
        <v>0</v>
      </c>
      <c r="AC77" s="378">
        <v>0</v>
      </c>
      <c r="AD77" s="378">
        <v>2</v>
      </c>
      <c r="AE77" s="378">
        <v>6.75</v>
      </c>
      <c r="AF77" s="378">
        <v>0</v>
      </c>
      <c r="AG77" s="378">
        <v>0</v>
      </c>
      <c r="AH77" s="378">
        <v>0</v>
      </c>
      <c r="AI77" s="378">
        <v>40</v>
      </c>
      <c r="AJ77" s="378">
        <v>0</v>
      </c>
      <c r="AK77" s="378">
        <v>0</v>
      </c>
      <c r="AL77" s="378">
        <v>0</v>
      </c>
      <c r="AM77" s="378">
        <v>0</v>
      </c>
      <c r="AN77" s="378">
        <v>0</v>
      </c>
      <c r="AO77" s="378">
        <v>0</v>
      </c>
      <c r="AP77" s="378">
        <v>16</v>
      </c>
      <c r="AQ77" s="378">
        <v>0</v>
      </c>
      <c r="AR77" s="378">
        <v>0</v>
      </c>
      <c r="AS77" s="378">
        <v>0</v>
      </c>
      <c r="AT77" s="378">
        <v>3.5</v>
      </c>
      <c r="AU77" s="378">
        <v>3</v>
      </c>
      <c r="AV77" s="378">
        <v>0</v>
      </c>
      <c r="AW77" s="378">
        <v>0</v>
      </c>
      <c r="AX77" s="378">
        <v>0</v>
      </c>
      <c r="AY77" s="378">
        <v>0</v>
      </c>
      <c r="AZ77" s="378">
        <v>0</v>
      </c>
      <c r="BA77" s="378">
        <v>0</v>
      </c>
      <c r="BB77" s="378">
        <v>15</v>
      </c>
      <c r="BC77" s="378">
        <v>0</v>
      </c>
      <c r="BD77" s="378">
        <v>0</v>
      </c>
      <c r="BE77" s="378">
        <v>0</v>
      </c>
      <c r="BF77" s="378">
        <v>7</v>
      </c>
      <c r="BG77" s="378">
        <v>0</v>
      </c>
      <c r="BH77" s="382"/>
      <c r="BI77" s="382"/>
      <c r="BJ77" s="382">
        <v>0</v>
      </c>
      <c r="BK77" s="382">
        <v>0</v>
      </c>
      <c r="BL77" s="382">
        <v>0</v>
      </c>
      <c r="BM77" s="382">
        <v>0</v>
      </c>
      <c r="BN77" s="382">
        <v>0</v>
      </c>
      <c r="BO77" s="382">
        <v>0</v>
      </c>
      <c r="BP77" s="382">
        <v>0</v>
      </c>
      <c r="BQ77" s="382">
        <v>0</v>
      </c>
      <c r="BR77" s="382">
        <v>0</v>
      </c>
      <c r="BS77" s="378">
        <v>10.75</v>
      </c>
      <c r="BT77" s="382">
        <v>0</v>
      </c>
      <c r="BU77" s="382">
        <v>0</v>
      </c>
      <c r="BV77" s="382"/>
      <c r="BW77" s="382">
        <v>0</v>
      </c>
      <c r="BX77" s="382">
        <v>0</v>
      </c>
      <c r="BY77" s="382">
        <v>0</v>
      </c>
      <c r="BZ77" s="382">
        <v>0</v>
      </c>
      <c r="CA77" s="382">
        <v>0</v>
      </c>
      <c r="CB77" s="382">
        <v>0</v>
      </c>
      <c r="CC77" s="382">
        <v>0</v>
      </c>
      <c r="CD77" s="378">
        <v>0</v>
      </c>
      <c r="CE77" s="378">
        <v>0</v>
      </c>
      <c r="CF77" s="378">
        <v>2.5</v>
      </c>
      <c r="CG77" s="378">
        <v>32</v>
      </c>
      <c r="CH77" s="378">
        <v>5</v>
      </c>
      <c r="CI77" s="378">
        <v>0</v>
      </c>
      <c r="CJ77" s="378">
        <v>0</v>
      </c>
      <c r="CK77" s="378">
        <v>0</v>
      </c>
      <c r="CL77" s="378">
        <v>0</v>
      </c>
      <c r="CM77" s="378">
        <v>0</v>
      </c>
      <c r="CN77" s="378">
        <v>0</v>
      </c>
      <c r="CO77" s="378">
        <v>0</v>
      </c>
      <c r="CP77" s="378">
        <v>0</v>
      </c>
      <c r="CQ77" s="378">
        <v>0</v>
      </c>
      <c r="CR77" s="378">
        <v>0</v>
      </c>
      <c r="CS77" s="378">
        <v>0</v>
      </c>
      <c r="CT77" s="378">
        <v>0</v>
      </c>
      <c r="CU77" s="378"/>
      <c r="CV77" s="378">
        <v>0</v>
      </c>
      <c r="CW77" s="378">
        <v>0</v>
      </c>
      <c r="CX77" s="378">
        <v>0</v>
      </c>
      <c r="CY77" s="378"/>
      <c r="CZ77" s="378">
        <v>0</v>
      </c>
      <c r="DA77" s="378">
        <v>0</v>
      </c>
      <c r="DB77" s="378">
        <v>5.5</v>
      </c>
      <c r="DC77" s="378">
        <v>0</v>
      </c>
      <c r="DD77" s="378">
        <v>0</v>
      </c>
      <c r="DE77" s="378">
        <v>0</v>
      </c>
      <c r="DF77" s="378">
        <v>0</v>
      </c>
      <c r="DG77" s="378">
        <v>24</v>
      </c>
      <c r="DH77" s="378">
        <v>0</v>
      </c>
      <c r="DI77" s="378">
        <v>0</v>
      </c>
      <c r="DJ77" s="378">
        <v>0</v>
      </c>
      <c r="DK77" s="378">
        <v>0</v>
      </c>
      <c r="DL77" s="378">
        <v>0</v>
      </c>
      <c r="DM77" s="378">
        <v>0</v>
      </c>
      <c r="DN77" s="378">
        <v>0</v>
      </c>
      <c r="DO77" s="378">
        <v>0</v>
      </c>
      <c r="DP77" s="378">
        <v>0</v>
      </c>
      <c r="DQ77" s="378">
        <v>0</v>
      </c>
      <c r="DR77" s="378">
        <v>0</v>
      </c>
      <c r="DS77" s="378">
        <v>0</v>
      </c>
      <c r="DT77" s="378">
        <v>0</v>
      </c>
      <c r="DU77" s="378">
        <v>0</v>
      </c>
      <c r="DV77" s="378">
        <v>0</v>
      </c>
      <c r="DW77" s="378">
        <v>0</v>
      </c>
      <c r="DX77" s="378">
        <v>0</v>
      </c>
      <c r="DY77" s="378">
        <v>0</v>
      </c>
      <c r="DZ77" s="378">
        <v>0</v>
      </c>
      <c r="EA77" s="378">
        <v>0</v>
      </c>
      <c r="EB77" s="378">
        <v>0</v>
      </c>
      <c r="EC77" s="378">
        <v>0</v>
      </c>
      <c r="ED77" s="378">
        <v>0</v>
      </c>
      <c r="EE77" s="378">
        <v>0</v>
      </c>
      <c r="EF77" s="378">
        <v>0</v>
      </c>
      <c r="EG77" s="378">
        <v>0</v>
      </c>
      <c r="EH77" s="378">
        <v>0</v>
      </c>
      <c r="EI77" s="378">
        <v>0</v>
      </c>
      <c r="EJ77" s="378">
        <v>40</v>
      </c>
      <c r="EK77" s="378">
        <v>0</v>
      </c>
      <c r="EL77" s="378">
        <v>0</v>
      </c>
      <c r="EM77" s="378">
        <v>0</v>
      </c>
      <c r="EN77" s="378"/>
      <c r="EO77" s="378">
        <v>0</v>
      </c>
      <c r="EP77" s="378">
        <v>0</v>
      </c>
      <c r="EQ77" s="378"/>
      <c r="ER77" s="378">
        <v>0</v>
      </c>
      <c r="ES77" s="378"/>
      <c r="ET77" s="378"/>
      <c r="EU77" s="378">
        <v>0</v>
      </c>
      <c r="EV77" s="378"/>
      <c r="EW77" s="378">
        <v>0</v>
      </c>
      <c r="EX77" s="378">
        <v>0</v>
      </c>
      <c r="EY77" s="378">
        <v>0</v>
      </c>
      <c r="EZ77" s="378">
        <v>0</v>
      </c>
      <c r="FA77" s="378">
        <v>2</v>
      </c>
      <c r="FB77" s="378">
        <v>0</v>
      </c>
      <c r="FC77" s="378">
        <v>0</v>
      </c>
      <c r="FD77" s="378">
        <v>0</v>
      </c>
      <c r="FE77" s="378">
        <v>0</v>
      </c>
      <c r="FF77" s="378">
        <v>0</v>
      </c>
      <c r="FG77" s="378">
        <v>28</v>
      </c>
      <c r="FH77" s="378">
        <v>0</v>
      </c>
      <c r="FI77" s="378">
        <v>0</v>
      </c>
      <c r="FJ77" s="378">
        <v>0</v>
      </c>
      <c r="FK77" s="378">
        <v>0</v>
      </c>
      <c r="FL77" s="378">
        <v>0</v>
      </c>
      <c r="FM77" s="378">
        <v>0</v>
      </c>
      <c r="FN77" s="378">
        <v>0</v>
      </c>
      <c r="FO77" s="378">
        <v>0</v>
      </c>
      <c r="FP77" s="378">
        <v>0</v>
      </c>
      <c r="FQ77" s="378">
        <v>0</v>
      </c>
      <c r="FR77" s="378">
        <v>0</v>
      </c>
      <c r="FS77" s="382">
        <v>5.5</v>
      </c>
      <c r="FT77" s="378">
        <v>0</v>
      </c>
      <c r="FU77" s="378">
        <v>0</v>
      </c>
      <c r="FV77" s="378">
        <v>0</v>
      </c>
      <c r="FW77" s="378">
        <v>0</v>
      </c>
      <c r="FX77" s="378">
        <v>0</v>
      </c>
      <c r="FY77" s="378">
        <v>0</v>
      </c>
      <c r="FZ77" s="378">
        <v>0</v>
      </c>
      <c r="GA77" s="378">
        <v>0</v>
      </c>
      <c r="GB77" s="378">
        <v>0</v>
      </c>
      <c r="GC77" s="378">
        <v>0</v>
      </c>
      <c r="GD77" s="378">
        <v>0</v>
      </c>
      <c r="GE77" s="378">
        <v>0</v>
      </c>
      <c r="GF77" s="378">
        <v>0</v>
      </c>
      <c r="GG77" s="378">
        <v>0</v>
      </c>
      <c r="GH77" s="378">
        <v>0</v>
      </c>
      <c r="GI77" s="381">
        <v>0</v>
      </c>
      <c r="GJ77" s="382">
        <v>40</v>
      </c>
      <c r="GK77" s="378">
        <v>0</v>
      </c>
      <c r="GL77" s="741"/>
      <c r="GM77" s="741"/>
      <c r="GN77" s="741"/>
      <c r="GO77" s="741"/>
      <c r="GP77" s="741"/>
      <c r="GQ77" s="741"/>
      <c r="GR77" s="741"/>
      <c r="GS77" s="741"/>
      <c r="GT77" s="741"/>
      <c r="GU77" s="378"/>
      <c r="GV77" s="378"/>
      <c r="GW77" s="378"/>
      <c r="GX77" s="378"/>
      <c r="GY77" s="378"/>
      <c r="GZ77" s="378"/>
      <c r="HA77" s="378"/>
      <c r="HB77" s="378"/>
      <c r="HC77" s="378"/>
      <c r="HD77" s="378"/>
      <c r="HE77" s="378"/>
      <c r="HF77" s="378"/>
      <c r="HG77" s="378"/>
      <c r="HH77" s="378"/>
      <c r="HI77" s="378"/>
      <c r="HJ77" s="378"/>
      <c r="HK77" s="378"/>
      <c r="HL77" s="378"/>
      <c r="HM77" s="378"/>
      <c r="HN77" s="378"/>
      <c r="HO77" s="378"/>
      <c r="HP77" s="378"/>
      <c r="HQ77" s="378"/>
      <c r="HR77" s="378"/>
      <c r="HS77" s="378"/>
      <c r="HT77" s="378"/>
      <c r="HU77" s="378"/>
      <c r="HV77" s="378"/>
      <c r="HW77" s="378"/>
      <c r="HX77" s="378"/>
      <c r="HY77" s="378"/>
      <c r="HZ77" s="378"/>
      <c r="IA77" s="378"/>
      <c r="IB77" s="378"/>
      <c r="IC77" s="378"/>
      <c r="ID77" s="378"/>
      <c r="IE77" s="378"/>
      <c r="IF77" s="378"/>
      <c r="IG77" s="378"/>
    </row>
    <row r="78" spans="1:241" s="379" customFormat="1" hidden="1" x14ac:dyDescent="0.3">
      <c r="A78" s="380" t="s">
        <v>112</v>
      </c>
      <c r="B78" s="381">
        <v>80</v>
      </c>
      <c r="C78" s="381"/>
      <c r="D78" s="378">
        <f>SUM(DG78:FF78)</f>
        <v>10</v>
      </c>
      <c r="E78" s="378"/>
      <c r="F78" s="381"/>
      <c r="G78" s="381">
        <v>0</v>
      </c>
      <c r="H78" s="381">
        <v>0</v>
      </c>
      <c r="I78" s="381">
        <v>0</v>
      </c>
      <c r="J78" s="381">
        <v>0</v>
      </c>
      <c r="K78" s="381">
        <v>0</v>
      </c>
      <c r="L78" s="381">
        <v>0</v>
      </c>
      <c r="M78" s="381">
        <v>0</v>
      </c>
      <c r="N78" s="381">
        <v>0</v>
      </c>
      <c r="O78" s="381">
        <v>8</v>
      </c>
      <c r="P78" s="381">
        <v>0</v>
      </c>
      <c r="Q78" s="381">
        <v>0</v>
      </c>
      <c r="R78" s="381">
        <v>0</v>
      </c>
      <c r="S78" s="381">
        <v>0</v>
      </c>
      <c r="T78" s="381">
        <v>5.5</v>
      </c>
      <c r="U78" s="381">
        <v>0</v>
      </c>
      <c r="V78" s="381">
        <v>0</v>
      </c>
      <c r="W78" s="381">
        <v>0</v>
      </c>
      <c r="X78" s="381">
        <v>0</v>
      </c>
      <c r="Y78" s="381">
        <v>0</v>
      </c>
      <c r="Z78" s="381">
        <v>0</v>
      </c>
      <c r="AA78" s="381">
        <v>0</v>
      </c>
      <c r="AB78" s="381">
        <v>0</v>
      </c>
      <c r="AC78" s="381">
        <v>0</v>
      </c>
      <c r="AD78" s="381">
        <v>0</v>
      </c>
      <c r="AE78" s="381">
        <v>0</v>
      </c>
      <c r="AF78" s="381">
        <v>0</v>
      </c>
      <c r="AG78" s="381">
        <v>0</v>
      </c>
      <c r="AH78" s="381">
        <v>0</v>
      </c>
      <c r="AI78" s="381">
        <v>0</v>
      </c>
      <c r="AJ78" s="381">
        <v>0</v>
      </c>
      <c r="AK78" s="381">
        <v>0</v>
      </c>
      <c r="AL78" s="381">
        <v>0</v>
      </c>
      <c r="AM78" s="381">
        <v>0</v>
      </c>
      <c r="AN78" s="381">
        <v>0</v>
      </c>
      <c r="AO78" s="381">
        <v>0</v>
      </c>
      <c r="AP78" s="381">
        <v>0</v>
      </c>
      <c r="AQ78" s="381">
        <v>4</v>
      </c>
      <c r="AR78" s="381">
        <v>0</v>
      </c>
      <c r="AS78" s="381">
        <v>0</v>
      </c>
      <c r="AT78" s="381">
        <v>0</v>
      </c>
      <c r="AU78" s="381">
        <v>0</v>
      </c>
      <c r="AV78" s="381">
        <v>0</v>
      </c>
      <c r="AW78" s="381">
        <v>0</v>
      </c>
      <c r="AX78" s="381">
        <v>0</v>
      </c>
      <c r="AY78" s="381">
        <v>0</v>
      </c>
      <c r="AZ78" s="381">
        <v>0</v>
      </c>
      <c r="BA78" s="381">
        <v>0</v>
      </c>
      <c r="BB78" s="381">
        <v>0</v>
      </c>
      <c r="BC78" s="381">
        <v>0</v>
      </c>
      <c r="BD78" s="381">
        <v>0</v>
      </c>
      <c r="BE78" s="381">
        <v>0</v>
      </c>
      <c r="BF78" s="381">
        <v>0</v>
      </c>
      <c r="BG78" s="381">
        <v>0</v>
      </c>
      <c r="BH78" s="381"/>
      <c r="BI78" s="381"/>
      <c r="BJ78" s="381">
        <v>0</v>
      </c>
      <c r="BK78" s="381">
        <v>0</v>
      </c>
      <c r="BL78" s="381">
        <v>0</v>
      </c>
      <c r="BM78" s="381">
        <v>0</v>
      </c>
      <c r="BN78" s="381">
        <v>0</v>
      </c>
      <c r="BO78" s="381">
        <v>0</v>
      </c>
      <c r="BP78" s="381">
        <v>0</v>
      </c>
      <c r="BQ78" s="381">
        <v>0</v>
      </c>
      <c r="BR78" s="381">
        <v>0</v>
      </c>
      <c r="BS78" s="381">
        <v>0</v>
      </c>
      <c r="BT78" s="381">
        <v>0</v>
      </c>
      <c r="BU78" s="381">
        <v>0</v>
      </c>
      <c r="BV78" s="381"/>
      <c r="BW78" s="381">
        <v>0</v>
      </c>
      <c r="BX78" s="381">
        <v>0</v>
      </c>
      <c r="BY78" s="381">
        <v>0</v>
      </c>
      <c r="BZ78" s="381">
        <v>0</v>
      </c>
      <c r="CA78" s="381">
        <v>0</v>
      </c>
      <c r="CB78" s="381">
        <v>0</v>
      </c>
      <c r="CC78" s="381">
        <v>0</v>
      </c>
      <c r="CD78" s="381">
        <v>0</v>
      </c>
      <c r="CE78" s="381">
        <v>0</v>
      </c>
      <c r="CF78" s="381">
        <v>0</v>
      </c>
      <c r="CG78" s="381">
        <v>0</v>
      </c>
      <c r="CH78" s="381">
        <v>0</v>
      </c>
      <c r="CI78" s="381">
        <v>0</v>
      </c>
      <c r="CJ78" s="381">
        <v>0</v>
      </c>
      <c r="CK78" s="381">
        <v>0</v>
      </c>
      <c r="CL78" s="381">
        <v>0</v>
      </c>
      <c r="CM78" s="381">
        <v>0</v>
      </c>
      <c r="CN78" s="381">
        <v>0</v>
      </c>
      <c r="CO78" s="381">
        <v>0</v>
      </c>
      <c r="CP78" s="381">
        <v>0</v>
      </c>
      <c r="CQ78" s="381">
        <v>0</v>
      </c>
      <c r="CR78" s="381">
        <v>0</v>
      </c>
      <c r="CS78" s="381">
        <v>0</v>
      </c>
      <c r="CT78" s="381">
        <v>0</v>
      </c>
      <c r="CU78" s="381"/>
      <c r="CV78" s="381">
        <v>0</v>
      </c>
      <c r="CW78" s="381">
        <v>0</v>
      </c>
      <c r="CX78" s="381">
        <v>4.75</v>
      </c>
      <c r="CY78" s="381"/>
      <c r="CZ78" s="381">
        <v>0</v>
      </c>
      <c r="DA78" s="381">
        <v>0</v>
      </c>
      <c r="DB78" s="381">
        <v>0</v>
      </c>
      <c r="DC78" s="381">
        <v>0</v>
      </c>
      <c r="DD78" s="381">
        <v>0</v>
      </c>
      <c r="DE78" s="381">
        <v>0</v>
      </c>
      <c r="DF78" s="381">
        <v>0</v>
      </c>
      <c r="DG78" s="381">
        <v>0</v>
      </c>
      <c r="DH78" s="378">
        <v>0</v>
      </c>
      <c r="DI78" s="378">
        <v>0</v>
      </c>
      <c r="DJ78" s="378">
        <v>0</v>
      </c>
      <c r="DK78" s="378">
        <v>0</v>
      </c>
      <c r="DL78" s="378">
        <v>0</v>
      </c>
      <c r="DM78" s="378">
        <v>0</v>
      </c>
      <c r="DN78" s="378">
        <v>0</v>
      </c>
      <c r="DO78" s="382">
        <v>4</v>
      </c>
      <c r="DP78" s="378">
        <v>0</v>
      </c>
      <c r="DQ78" s="378">
        <v>0</v>
      </c>
      <c r="DR78" s="378">
        <v>0</v>
      </c>
      <c r="DS78" s="378">
        <v>0</v>
      </c>
      <c r="DT78" s="378">
        <v>0</v>
      </c>
      <c r="DU78" s="378">
        <v>0</v>
      </c>
      <c r="DV78" s="378">
        <v>0</v>
      </c>
      <c r="DW78" s="378">
        <v>3.5</v>
      </c>
      <c r="DX78" s="378">
        <v>0</v>
      </c>
      <c r="DY78" s="378">
        <v>0</v>
      </c>
      <c r="DZ78" s="378">
        <v>0</v>
      </c>
      <c r="EA78" s="378">
        <v>0</v>
      </c>
      <c r="EB78" s="378">
        <v>0</v>
      </c>
      <c r="EC78" s="378">
        <v>0</v>
      </c>
      <c r="ED78" s="378">
        <v>0</v>
      </c>
      <c r="EE78" s="378">
        <v>0</v>
      </c>
      <c r="EF78" s="378">
        <v>0</v>
      </c>
      <c r="EG78" s="378">
        <v>0</v>
      </c>
      <c r="EH78" s="378">
        <v>0</v>
      </c>
      <c r="EI78" s="378">
        <v>0</v>
      </c>
      <c r="EJ78" s="378">
        <v>0</v>
      </c>
      <c r="EK78" s="378">
        <v>0</v>
      </c>
      <c r="EL78" s="378">
        <v>0</v>
      </c>
      <c r="EM78" s="378">
        <v>0</v>
      </c>
      <c r="EN78" s="378"/>
      <c r="EO78" s="378">
        <v>0</v>
      </c>
      <c r="EP78" s="378">
        <v>0</v>
      </c>
      <c r="EQ78" s="378"/>
      <c r="ER78" s="378">
        <v>0</v>
      </c>
      <c r="ES78" s="378"/>
      <c r="ET78" s="378"/>
      <c r="EU78" s="378">
        <v>2.5</v>
      </c>
      <c r="EV78" s="378"/>
      <c r="EW78" s="378">
        <v>0</v>
      </c>
      <c r="EX78" s="378">
        <v>0</v>
      </c>
      <c r="EY78" s="378">
        <v>0</v>
      </c>
      <c r="EZ78" s="378">
        <v>0</v>
      </c>
      <c r="FA78" s="378">
        <v>0</v>
      </c>
      <c r="FB78" s="378">
        <v>0</v>
      </c>
      <c r="FC78" s="378">
        <v>0</v>
      </c>
      <c r="FD78" s="378">
        <v>0</v>
      </c>
      <c r="FE78" s="378">
        <v>0</v>
      </c>
      <c r="FF78" s="378">
        <v>0</v>
      </c>
      <c r="FG78" s="378">
        <v>0</v>
      </c>
      <c r="FH78" s="378">
        <v>0</v>
      </c>
      <c r="FI78" s="378">
        <v>0</v>
      </c>
      <c r="FJ78" s="378">
        <v>0</v>
      </c>
      <c r="FK78" s="378">
        <v>0</v>
      </c>
      <c r="FL78" s="378">
        <v>0</v>
      </c>
      <c r="FM78" s="378">
        <v>0</v>
      </c>
      <c r="FN78" s="378">
        <v>0.5</v>
      </c>
      <c r="FO78" s="378">
        <v>0</v>
      </c>
      <c r="FP78" s="382">
        <v>6.5</v>
      </c>
      <c r="FQ78" s="378">
        <v>0</v>
      </c>
      <c r="FR78" s="378">
        <v>0</v>
      </c>
      <c r="FS78" s="378">
        <v>0</v>
      </c>
      <c r="FT78" s="378">
        <v>0</v>
      </c>
      <c r="FU78" s="378">
        <v>0</v>
      </c>
      <c r="FV78" s="378">
        <v>0</v>
      </c>
      <c r="FW78" s="378">
        <v>0</v>
      </c>
      <c r="FX78" s="382">
        <v>7</v>
      </c>
      <c r="FY78" s="378">
        <v>0</v>
      </c>
      <c r="FZ78" s="378">
        <v>3.5</v>
      </c>
      <c r="GA78" s="378">
        <v>0</v>
      </c>
      <c r="GB78" s="378">
        <v>7.5</v>
      </c>
      <c r="GC78" s="378">
        <v>0</v>
      </c>
      <c r="GD78" s="378">
        <v>0</v>
      </c>
      <c r="GE78" s="378">
        <v>0</v>
      </c>
      <c r="GF78" s="378">
        <v>6</v>
      </c>
      <c r="GG78" s="378">
        <v>0</v>
      </c>
      <c r="GH78" s="378">
        <v>0</v>
      </c>
      <c r="GI78" s="382">
        <v>8</v>
      </c>
      <c r="GJ78" s="378">
        <v>0</v>
      </c>
      <c r="GK78" s="378">
        <v>0</v>
      </c>
      <c r="GL78" s="741"/>
      <c r="GM78" s="741"/>
      <c r="GN78" s="741"/>
      <c r="GO78" s="741"/>
      <c r="GP78" s="741"/>
      <c r="GQ78" s="741"/>
      <c r="GR78" s="741"/>
      <c r="GS78" s="741"/>
      <c r="GT78" s="741"/>
      <c r="GU78" s="378"/>
      <c r="GV78" s="378"/>
      <c r="GW78" s="378"/>
      <c r="GX78" s="378"/>
      <c r="GY78" s="378"/>
      <c r="GZ78" s="378"/>
      <c r="HA78" s="378"/>
      <c r="HB78" s="378"/>
      <c r="HC78" s="378"/>
      <c r="HD78" s="378"/>
      <c r="HE78" s="378"/>
      <c r="HF78" s="378"/>
      <c r="HG78" s="378"/>
      <c r="HH78" s="378"/>
      <c r="HI78" s="378"/>
      <c r="HJ78" s="378"/>
      <c r="HK78" s="378"/>
      <c r="HL78" s="378"/>
      <c r="HM78" s="378"/>
      <c r="HN78" s="378"/>
      <c r="HO78" s="378"/>
      <c r="HP78" s="378"/>
      <c r="HQ78" s="378"/>
      <c r="HR78" s="378"/>
      <c r="HS78" s="378"/>
      <c r="HT78" s="378"/>
      <c r="HU78" s="378"/>
      <c r="HV78" s="378"/>
      <c r="HW78" s="378"/>
      <c r="HX78" s="378"/>
      <c r="HY78" s="378"/>
      <c r="HZ78" s="378"/>
      <c r="IA78" s="378"/>
      <c r="IB78" s="378"/>
      <c r="IC78" s="378"/>
      <c r="ID78" s="378"/>
      <c r="IE78" s="378"/>
      <c r="IF78" s="378"/>
      <c r="IG78" s="378"/>
    </row>
    <row r="79" spans="1:241" hidden="1" x14ac:dyDescent="0.3">
      <c r="A79" s="231" t="s">
        <v>113</v>
      </c>
      <c r="B79" s="351"/>
      <c r="C79" s="351"/>
      <c r="D79" s="351"/>
      <c r="E79" s="351"/>
      <c r="F79" s="351"/>
      <c r="G79" s="351"/>
      <c r="H79" s="351"/>
      <c r="I79" s="351"/>
      <c r="J79" s="351"/>
      <c r="K79" s="351">
        <v>0</v>
      </c>
      <c r="L79" s="351">
        <v>0</v>
      </c>
      <c r="M79" s="351"/>
      <c r="N79" s="351"/>
      <c r="O79" s="351"/>
      <c r="P79" s="351"/>
      <c r="Q79" s="351"/>
      <c r="R79" s="351"/>
      <c r="S79" s="351"/>
      <c r="T79" s="351"/>
      <c r="U79" s="351"/>
      <c r="V79" s="351"/>
      <c r="W79" s="351"/>
      <c r="X79" s="351"/>
      <c r="Y79" s="351"/>
      <c r="Z79" s="351"/>
      <c r="AA79" s="351"/>
      <c r="AB79" s="351"/>
      <c r="AC79" s="351"/>
      <c r="AD79" s="351"/>
      <c r="AE79" s="351"/>
      <c r="AF79" s="351"/>
      <c r="AG79" s="351"/>
      <c r="AH79" s="351"/>
      <c r="AI79" s="351"/>
      <c r="AJ79" s="351"/>
      <c r="AK79" s="351"/>
      <c r="AL79" s="351"/>
      <c r="AM79" s="351"/>
      <c r="AN79" s="351"/>
      <c r="AO79" s="351"/>
      <c r="AP79" s="351"/>
      <c r="AQ79" s="351"/>
      <c r="AR79" s="351"/>
      <c r="AS79" s="351"/>
      <c r="AT79" s="351"/>
      <c r="AU79" s="351"/>
      <c r="AV79" s="351"/>
      <c r="AW79" s="351"/>
      <c r="AX79" s="351"/>
      <c r="AY79" s="351"/>
      <c r="AZ79" s="351"/>
      <c r="BA79" s="351"/>
      <c r="BB79" s="351"/>
      <c r="BC79" s="351"/>
      <c r="BD79" s="351"/>
      <c r="BE79" s="351"/>
      <c r="BF79" s="351"/>
      <c r="BG79" s="351"/>
      <c r="BH79" s="351"/>
      <c r="BI79" s="351"/>
      <c r="BJ79" s="351"/>
      <c r="BK79" s="351"/>
      <c r="BL79" s="351"/>
      <c r="BM79" s="351"/>
      <c r="BN79" s="351"/>
      <c r="BO79" s="351"/>
      <c r="BP79" s="351"/>
      <c r="BQ79" s="351"/>
      <c r="BR79" s="351"/>
      <c r="BS79" s="351"/>
      <c r="BT79" s="351"/>
      <c r="BU79" s="351"/>
      <c r="BV79" s="351"/>
      <c r="BW79" s="351"/>
      <c r="BX79" s="351"/>
      <c r="BY79" s="351"/>
      <c r="BZ79" s="351"/>
      <c r="CA79" s="351"/>
      <c r="CB79" s="351"/>
      <c r="CC79" s="351"/>
      <c r="CD79" s="351"/>
      <c r="CE79" s="351"/>
      <c r="CF79" s="351"/>
      <c r="CG79" s="351"/>
      <c r="CH79" s="351"/>
      <c r="CI79" s="351"/>
      <c r="CJ79" s="351"/>
      <c r="CK79" s="351"/>
      <c r="CL79" s="351"/>
      <c r="CM79" s="351"/>
      <c r="CN79" s="351"/>
      <c r="CO79" s="351"/>
      <c r="CP79" s="351"/>
      <c r="CQ79" s="351"/>
      <c r="CR79" s="351"/>
      <c r="CS79" s="351"/>
      <c r="CT79" s="351"/>
      <c r="CU79" s="351"/>
      <c r="CV79" s="351"/>
      <c r="CW79" s="351"/>
      <c r="CX79" s="351"/>
      <c r="CY79" s="351"/>
      <c r="CZ79" s="351"/>
      <c r="DA79" s="351"/>
      <c r="DB79" s="351"/>
      <c r="DC79" s="351"/>
      <c r="DD79" s="351"/>
      <c r="DE79" s="351"/>
      <c r="DF79" s="351"/>
      <c r="DG79" s="351"/>
      <c r="DH79" s="378"/>
      <c r="DI79" s="378"/>
      <c r="DJ79" s="378"/>
      <c r="DK79" s="378"/>
      <c r="DL79" s="378"/>
      <c r="DM79" s="378"/>
      <c r="DN79" s="378"/>
      <c r="DO79" s="378"/>
      <c r="DP79" s="378"/>
      <c r="DQ79" s="378"/>
      <c r="DR79" s="378"/>
      <c r="DS79" s="378"/>
      <c r="DT79" s="378"/>
      <c r="DU79" s="378"/>
      <c r="DV79" s="378"/>
      <c r="DW79" s="378"/>
      <c r="DX79" s="378"/>
      <c r="DY79" s="378"/>
      <c r="DZ79" s="378"/>
      <c r="EA79" s="378"/>
      <c r="EB79" s="378"/>
      <c r="EC79" s="378"/>
      <c r="ED79" s="378"/>
      <c r="EE79" s="378"/>
      <c r="EF79" s="378"/>
      <c r="EG79" s="378"/>
      <c r="EH79" s="378"/>
      <c r="EI79" s="378"/>
      <c r="EJ79" s="378"/>
      <c r="EK79" s="378"/>
      <c r="EL79" s="378"/>
      <c r="EM79" s="378"/>
      <c r="EN79" s="378"/>
      <c r="EO79" s="378"/>
      <c r="EP79" s="378"/>
      <c r="EQ79" s="378"/>
      <c r="ER79" s="378"/>
      <c r="ES79" s="378"/>
      <c r="ET79" s="378"/>
      <c r="EU79" s="378"/>
      <c r="EV79" s="378"/>
      <c r="EW79" s="378"/>
      <c r="EX79" s="378"/>
      <c r="EY79" s="378"/>
      <c r="EZ79" s="378"/>
      <c r="FA79" s="378"/>
      <c r="FB79" s="378"/>
      <c r="FC79" s="378"/>
      <c r="FD79" s="378"/>
      <c r="FE79" s="378"/>
      <c r="FF79" s="378"/>
      <c r="FG79" s="378"/>
      <c r="FH79" s="378"/>
      <c r="FI79" s="378"/>
      <c r="FJ79" s="378"/>
      <c r="FK79" s="378"/>
      <c r="FL79" s="378"/>
      <c r="FM79" s="378"/>
      <c r="FN79" s="378"/>
      <c r="FO79" s="378"/>
      <c r="FP79" s="378"/>
      <c r="FQ79" s="378"/>
      <c r="FR79" s="378"/>
      <c r="FS79" s="378"/>
      <c r="FT79" s="378"/>
      <c r="FU79" s="378"/>
      <c r="FV79" s="378"/>
      <c r="FW79" s="378"/>
      <c r="FX79" s="378"/>
      <c r="FY79" s="378"/>
      <c r="FZ79" s="378"/>
      <c r="GA79" s="378"/>
      <c r="GB79" s="378"/>
      <c r="GC79" s="378"/>
      <c r="GD79" s="378"/>
      <c r="GE79" s="378"/>
      <c r="GF79" s="378"/>
      <c r="GG79" s="378"/>
      <c r="GH79" s="378"/>
      <c r="GI79" s="378"/>
      <c r="GJ79" s="378"/>
      <c r="GK79" s="378"/>
      <c r="GL79" s="378"/>
      <c r="GM79" s="378"/>
      <c r="GN79" s="378"/>
      <c r="GO79" s="378"/>
      <c r="GP79" s="378"/>
      <c r="GQ79" s="378"/>
      <c r="GR79" s="378"/>
      <c r="GS79" s="378"/>
      <c r="GT79" s="378"/>
      <c r="GU79" s="378"/>
      <c r="GV79" s="378"/>
      <c r="GW79" s="378"/>
      <c r="GX79" s="378"/>
      <c r="GY79" s="378"/>
      <c r="GZ79" s="378"/>
      <c r="HA79" s="378"/>
      <c r="HB79" s="378"/>
      <c r="HC79" s="378"/>
      <c r="HD79" s="378"/>
      <c r="HE79" s="378"/>
      <c r="HF79" s="378"/>
      <c r="HG79" s="378"/>
      <c r="HH79" s="378"/>
      <c r="HI79" s="378"/>
      <c r="HJ79" s="378"/>
      <c r="HK79" s="378"/>
      <c r="HL79" s="378"/>
      <c r="HM79" s="378"/>
      <c r="HN79" s="378"/>
      <c r="HO79" s="378"/>
      <c r="HP79" s="378"/>
      <c r="HQ79" s="378"/>
      <c r="HR79" s="378"/>
      <c r="HS79" s="378"/>
      <c r="HT79" s="378"/>
      <c r="HU79" s="378"/>
      <c r="HV79" s="378"/>
      <c r="HW79" s="378"/>
      <c r="HX79" s="378"/>
      <c r="HY79" s="378"/>
      <c r="HZ79" s="378"/>
      <c r="IA79" s="378"/>
      <c r="IB79" s="378"/>
      <c r="IC79" s="378"/>
      <c r="ID79" s="378"/>
      <c r="IE79" s="378"/>
      <c r="IF79" s="378"/>
      <c r="IG79" s="378"/>
    </row>
    <row r="80" spans="1:241" hidden="1" x14ac:dyDescent="0.3">
      <c r="A80" s="234" t="s">
        <v>117</v>
      </c>
      <c r="B80" s="235"/>
      <c r="C80" s="235"/>
      <c r="D80" s="235"/>
      <c r="E80" s="235"/>
      <c r="F80" s="235"/>
      <c r="G80" s="235">
        <f>SUM(G81:G84)</f>
        <v>40</v>
      </c>
      <c r="H80" s="235">
        <v>40</v>
      </c>
      <c r="I80" s="235">
        <v>40</v>
      </c>
      <c r="J80" s="235">
        <v>41</v>
      </c>
      <c r="K80" s="235">
        <v>40</v>
      </c>
      <c r="L80" s="235">
        <v>40</v>
      </c>
      <c r="M80" s="235">
        <v>40</v>
      </c>
      <c r="N80" s="235">
        <v>42</v>
      </c>
      <c r="O80" s="235">
        <v>40</v>
      </c>
      <c r="P80" s="235">
        <v>40</v>
      </c>
      <c r="Q80" s="235">
        <v>40</v>
      </c>
      <c r="R80" s="235">
        <v>40</v>
      </c>
      <c r="S80" s="235">
        <v>43</v>
      </c>
      <c r="T80" s="235">
        <v>40</v>
      </c>
      <c r="U80" s="235">
        <v>40</v>
      </c>
      <c r="V80" s="235">
        <v>40</v>
      </c>
      <c r="W80" s="235">
        <v>42</v>
      </c>
      <c r="X80" s="235">
        <v>40</v>
      </c>
      <c r="Y80" s="235">
        <v>40</v>
      </c>
      <c r="Z80" s="235">
        <v>40</v>
      </c>
      <c r="AA80" s="235">
        <v>40</v>
      </c>
      <c r="AB80" s="235">
        <v>41</v>
      </c>
      <c r="AC80" s="235">
        <v>40</v>
      </c>
      <c r="AD80" s="235">
        <v>40</v>
      </c>
      <c r="AE80" s="235">
        <v>40</v>
      </c>
      <c r="AF80" s="235">
        <v>41</v>
      </c>
      <c r="AG80" s="235">
        <v>40</v>
      </c>
      <c r="AH80" s="235">
        <v>40</v>
      </c>
      <c r="AI80" s="235">
        <v>40</v>
      </c>
      <c r="AJ80" s="235">
        <v>41</v>
      </c>
      <c r="AK80" s="235">
        <v>40</v>
      </c>
      <c r="AL80" s="235">
        <v>40</v>
      </c>
      <c r="AM80" s="235">
        <v>40</v>
      </c>
      <c r="AN80" s="235">
        <v>44</v>
      </c>
      <c r="AO80" s="235">
        <v>40</v>
      </c>
      <c r="AP80" s="235">
        <v>40</v>
      </c>
      <c r="AQ80" s="235">
        <v>40</v>
      </c>
      <c r="AR80" s="235">
        <v>40</v>
      </c>
      <c r="AS80" s="235">
        <v>41</v>
      </c>
      <c r="AT80" s="235">
        <v>40</v>
      </c>
      <c r="AU80" s="235">
        <v>40</v>
      </c>
      <c r="AV80" s="235">
        <v>40</v>
      </c>
      <c r="AW80" s="235">
        <v>42</v>
      </c>
      <c r="AX80" s="235">
        <v>40</v>
      </c>
      <c r="AY80" s="235">
        <v>40</v>
      </c>
      <c r="AZ80" s="235">
        <v>44.5</v>
      </c>
      <c r="BA80" s="235">
        <v>40</v>
      </c>
      <c r="BB80" s="235">
        <v>44</v>
      </c>
      <c r="BC80" s="235">
        <v>40</v>
      </c>
      <c r="BD80" s="235">
        <v>40</v>
      </c>
      <c r="BE80" s="235">
        <f>SUM(BE81:BE84)</f>
        <v>40</v>
      </c>
      <c r="BF80" s="235">
        <f>SUM(BF81:BF84)</f>
        <v>40</v>
      </c>
      <c r="BG80" s="235">
        <f>SUM(BG81:BG84)</f>
        <v>40</v>
      </c>
      <c r="BH80" s="235">
        <f t="shared" ref="BH80:DN80" si="146">SUM(BH81:BH84)</f>
        <v>0</v>
      </c>
      <c r="BI80" s="235">
        <f t="shared" si="146"/>
        <v>0</v>
      </c>
      <c r="BJ80" s="235">
        <f t="shared" si="146"/>
        <v>40</v>
      </c>
      <c r="BK80" s="235">
        <f t="shared" si="146"/>
        <v>40</v>
      </c>
      <c r="BL80" s="235">
        <f t="shared" si="146"/>
        <v>40</v>
      </c>
      <c r="BM80" s="235">
        <f t="shared" si="146"/>
        <v>40</v>
      </c>
      <c r="BN80" s="235">
        <f t="shared" si="146"/>
        <v>40</v>
      </c>
      <c r="BO80" s="235">
        <f t="shared" si="146"/>
        <v>40</v>
      </c>
      <c r="BP80" s="235">
        <f t="shared" si="146"/>
        <v>43</v>
      </c>
      <c r="BQ80" s="235">
        <f t="shared" si="146"/>
        <v>40</v>
      </c>
      <c r="BR80" s="235">
        <f t="shared" si="146"/>
        <v>51.5</v>
      </c>
      <c r="BS80" s="235">
        <f t="shared" si="146"/>
        <v>40</v>
      </c>
      <c r="BT80" s="235">
        <f t="shared" si="146"/>
        <v>43</v>
      </c>
      <c r="BU80" s="235">
        <f t="shared" si="146"/>
        <v>40</v>
      </c>
      <c r="BV80" s="235">
        <f t="shared" si="146"/>
        <v>0</v>
      </c>
      <c r="BW80" s="235">
        <f t="shared" si="146"/>
        <v>41</v>
      </c>
      <c r="BX80" s="235">
        <f t="shared" si="146"/>
        <v>40</v>
      </c>
      <c r="BY80" s="235">
        <f t="shared" si="146"/>
        <v>40</v>
      </c>
      <c r="BZ80" s="235">
        <f t="shared" si="146"/>
        <v>43</v>
      </c>
      <c r="CA80" s="235">
        <f t="shared" si="146"/>
        <v>40</v>
      </c>
      <c r="CB80" s="235">
        <f t="shared" si="146"/>
        <v>40</v>
      </c>
      <c r="CC80" s="235">
        <f t="shared" si="146"/>
        <v>40</v>
      </c>
      <c r="CD80" s="235">
        <f t="shared" si="146"/>
        <v>40</v>
      </c>
      <c r="CE80" s="235">
        <f t="shared" si="146"/>
        <v>40</v>
      </c>
      <c r="CF80" s="235">
        <f t="shared" si="146"/>
        <v>40</v>
      </c>
      <c r="CG80" s="235">
        <f t="shared" si="146"/>
        <v>40</v>
      </c>
      <c r="CH80" s="235">
        <f t="shared" si="146"/>
        <v>40</v>
      </c>
      <c r="CI80" s="235">
        <f t="shared" si="146"/>
        <v>40</v>
      </c>
      <c r="CJ80" s="235">
        <f t="shared" si="146"/>
        <v>40</v>
      </c>
      <c r="CK80" s="235">
        <f t="shared" si="146"/>
        <v>40</v>
      </c>
      <c r="CL80" s="235">
        <f t="shared" si="146"/>
        <v>0</v>
      </c>
      <c r="CM80" s="235">
        <f t="shared" si="146"/>
        <v>0</v>
      </c>
      <c r="CN80" s="235">
        <f t="shared" si="146"/>
        <v>0</v>
      </c>
      <c r="CO80" s="235">
        <f t="shared" si="146"/>
        <v>0</v>
      </c>
      <c r="CP80" s="235">
        <f t="shared" si="146"/>
        <v>0</v>
      </c>
      <c r="CQ80" s="235">
        <f t="shared" si="146"/>
        <v>0</v>
      </c>
      <c r="CR80" s="235">
        <f t="shared" si="146"/>
        <v>0</v>
      </c>
      <c r="CS80" s="235">
        <f t="shared" si="146"/>
        <v>0</v>
      </c>
      <c r="CT80" s="235">
        <f t="shared" si="146"/>
        <v>0</v>
      </c>
      <c r="CU80" s="235">
        <f t="shared" si="146"/>
        <v>0</v>
      </c>
      <c r="CV80" s="235">
        <f t="shared" si="146"/>
        <v>0</v>
      </c>
      <c r="CW80" s="235">
        <f t="shared" si="146"/>
        <v>0</v>
      </c>
      <c r="CX80" s="235">
        <f t="shared" si="146"/>
        <v>0</v>
      </c>
      <c r="CY80" s="235">
        <f t="shared" si="146"/>
        <v>0</v>
      </c>
      <c r="CZ80" s="235">
        <f t="shared" si="146"/>
        <v>0</v>
      </c>
      <c r="DA80" s="235">
        <f t="shared" si="146"/>
        <v>0</v>
      </c>
      <c r="DB80" s="235">
        <f t="shared" si="146"/>
        <v>0</v>
      </c>
      <c r="DC80" s="235">
        <f t="shared" si="146"/>
        <v>0</v>
      </c>
      <c r="DD80" s="235">
        <f t="shared" si="146"/>
        <v>0</v>
      </c>
      <c r="DE80" s="235">
        <f t="shared" si="146"/>
        <v>0</v>
      </c>
      <c r="DF80" s="235">
        <f t="shared" si="146"/>
        <v>0</v>
      </c>
      <c r="DG80" s="235">
        <f t="shared" si="146"/>
        <v>0</v>
      </c>
      <c r="DH80" s="235">
        <f t="shared" si="146"/>
        <v>0</v>
      </c>
      <c r="DI80" s="235">
        <f t="shared" si="146"/>
        <v>0</v>
      </c>
      <c r="DJ80" s="235">
        <f t="shared" si="146"/>
        <v>0</v>
      </c>
      <c r="DK80" s="235">
        <f t="shared" si="146"/>
        <v>0</v>
      </c>
      <c r="DL80" s="235">
        <f t="shared" si="146"/>
        <v>0</v>
      </c>
      <c r="DM80" s="235">
        <f t="shared" si="146"/>
        <v>0</v>
      </c>
      <c r="DN80" s="235">
        <f t="shared" si="146"/>
        <v>0</v>
      </c>
      <c r="DO80" s="235">
        <f t="shared" ref="DO80:DV80" si="147">SUM(DO81:DO84)</f>
        <v>0</v>
      </c>
      <c r="DP80" s="235">
        <f t="shared" si="147"/>
        <v>0</v>
      </c>
      <c r="DQ80" s="235">
        <f>SUM(DQ81:DQ84)</f>
        <v>0</v>
      </c>
      <c r="DR80" s="235">
        <f t="shared" si="147"/>
        <v>0</v>
      </c>
      <c r="DS80" s="235">
        <f t="shared" si="147"/>
        <v>0</v>
      </c>
      <c r="DT80" s="235">
        <f t="shared" si="147"/>
        <v>0</v>
      </c>
      <c r="DU80" s="235">
        <f t="shared" si="147"/>
        <v>0</v>
      </c>
      <c r="DV80" s="235">
        <f t="shared" si="147"/>
        <v>0</v>
      </c>
      <c r="DW80" s="235">
        <f t="shared" ref="DW80:FA80" si="148">SUM(DW81:DW84)</f>
        <v>0</v>
      </c>
      <c r="DX80" s="235">
        <f t="shared" si="148"/>
        <v>0</v>
      </c>
      <c r="DY80" s="235">
        <f t="shared" si="148"/>
        <v>0</v>
      </c>
      <c r="DZ80" s="235">
        <f t="shared" si="148"/>
        <v>0</v>
      </c>
      <c r="EA80" s="235">
        <f t="shared" si="148"/>
        <v>0</v>
      </c>
      <c r="EB80" s="235">
        <f t="shared" si="148"/>
        <v>0</v>
      </c>
      <c r="EC80" s="235">
        <f t="shared" si="148"/>
        <v>0</v>
      </c>
      <c r="ED80" s="235">
        <f t="shared" si="148"/>
        <v>0</v>
      </c>
      <c r="EE80" s="235">
        <f t="shared" si="148"/>
        <v>0</v>
      </c>
      <c r="EF80" s="235">
        <f t="shared" si="148"/>
        <v>0</v>
      </c>
      <c r="EG80" s="235">
        <f t="shared" si="148"/>
        <v>0</v>
      </c>
      <c r="EH80" s="235">
        <f t="shared" si="148"/>
        <v>0</v>
      </c>
      <c r="EI80" s="235">
        <f t="shared" si="148"/>
        <v>0</v>
      </c>
      <c r="EJ80" s="235">
        <f t="shared" si="148"/>
        <v>0</v>
      </c>
      <c r="EK80" s="235">
        <f t="shared" si="148"/>
        <v>0</v>
      </c>
      <c r="EL80" s="235">
        <f t="shared" si="148"/>
        <v>0</v>
      </c>
      <c r="EM80" s="235">
        <f t="shared" si="148"/>
        <v>0</v>
      </c>
      <c r="EN80" s="235">
        <f t="shared" si="148"/>
        <v>0</v>
      </c>
      <c r="EO80" s="235">
        <f t="shared" si="148"/>
        <v>0</v>
      </c>
      <c r="EP80" s="235">
        <f t="shared" si="148"/>
        <v>0</v>
      </c>
      <c r="EQ80" s="235">
        <f t="shared" si="148"/>
        <v>0</v>
      </c>
      <c r="ER80" s="235">
        <f t="shared" si="148"/>
        <v>0</v>
      </c>
      <c r="ES80" s="235">
        <f t="shared" si="148"/>
        <v>0</v>
      </c>
      <c r="ET80" s="235">
        <f t="shared" si="148"/>
        <v>0</v>
      </c>
      <c r="EU80" s="235">
        <f t="shared" si="148"/>
        <v>0</v>
      </c>
      <c r="EV80" s="235">
        <f t="shared" si="148"/>
        <v>0</v>
      </c>
      <c r="EW80" s="235">
        <f t="shared" si="148"/>
        <v>0</v>
      </c>
      <c r="EX80" s="235">
        <f t="shared" si="148"/>
        <v>0</v>
      </c>
      <c r="EY80" s="235">
        <f t="shared" si="148"/>
        <v>0</v>
      </c>
      <c r="EZ80" s="235">
        <f t="shared" si="148"/>
        <v>0</v>
      </c>
      <c r="FA80" s="235">
        <f t="shared" si="148"/>
        <v>0</v>
      </c>
      <c r="FB80" s="235">
        <f t="shared" ref="FB80:FK80" si="149">SUM(FB81:FB84)</f>
        <v>0</v>
      </c>
      <c r="FC80" s="235">
        <f t="shared" si="149"/>
        <v>0</v>
      </c>
      <c r="FD80" s="235">
        <f t="shared" si="149"/>
        <v>0</v>
      </c>
      <c r="FE80" s="235">
        <f t="shared" si="149"/>
        <v>0</v>
      </c>
      <c r="FF80" s="235">
        <f t="shared" si="149"/>
        <v>0</v>
      </c>
      <c r="FG80" s="235">
        <f t="shared" si="149"/>
        <v>0</v>
      </c>
      <c r="FH80" s="235">
        <f t="shared" si="149"/>
        <v>0</v>
      </c>
      <c r="FI80" s="235">
        <f t="shared" si="149"/>
        <v>0</v>
      </c>
      <c r="FJ80" s="235">
        <f t="shared" si="149"/>
        <v>0</v>
      </c>
      <c r="FK80" s="235">
        <f t="shared" si="149"/>
        <v>0</v>
      </c>
      <c r="FL80" s="235">
        <f t="shared" ref="FL80:FU80" si="150">SUM(FL81:FL84)</f>
        <v>0</v>
      </c>
      <c r="FM80" s="235">
        <f t="shared" si="150"/>
        <v>0</v>
      </c>
      <c r="FN80" s="235">
        <f t="shared" si="150"/>
        <v>0</v>
      </c>
      <c r="FO80" s="235">
        <f t="shared" si="150"/>
        <v>0</v>
      </c>
      <c r="FP80" s="235">
        <f t="shared" si="150"/>
        <v>0</v>
      </c>
      <c r="FQ80" s="235">
        <f t="shared" si="150"/>
        <v>0</v>
      </c>
      <c r="FR80" s="235">
        <f t="shared" si="150"/>
        <v>0</v>
      </c>
      <c r="FS80" s="235">
        <f t="shared" si="150"/>
        <v>0</v>
      </c>
      <c r="FT80" s="235">
        <f t="shared" si="150"/>
        <v>0</v>
      </c>
      <c r="FU80" s="235">
        <f t="shared" si="150"/>
        <v>0</v>
      </c>
      <c r="FV80" s="235">
        <f t="shared" ref="FV80:HH80" si="151">SUM(FV81:FV84)</f>
        <v>0</v>
      </c>
      <c r="FW80" s="235">
        <f t="shared" si="151"/>
        <v>0</v>
      </c>
      <c r="FX80" s="235">
        <f t="shared" si="151"/>
        <v>0</v>
      </c>
      <c r="FY80" s="235">
        <f t="shared" si="151"/>
        <v>0</v>
      </c>
      <c r="FZ80" s="235">
        <f t="shared" si="151"/>
        <v>0</v>
      </c>
      <c r="GA80" s="235">
        <f t="shared" si="151"/>
        <v>0</v>
      </c>
      <c r="GB80" s="235">
        <f t="shared" si="151"/>
        <v>0</v>
      </c>
      <c r="GC80" s="235">
        <f t="shared" si="151"/>
        <v>0</v>
      </c>
      <c r="GD80" s="235">
        <f t="shared" si="151"/>
        <v>0</v>
      </c>
      <c r="GE80" s="235">
        <f t="shared" si="151"/>
        <v>0</v>
      </c>
      <c r="GF80" s="235">
        <f t="shared" si="151"/>
        <v>0</v>
      </c>
      <c r="GG80" s="235">
        <f t="shared" si="151"/>
        <v>0</v>
      </c>
      <c r="GH80" s="235">
        <f t="shared" si="151"/>
        <v>0</v>
      </c>
      <c r="GI80" s="235">
        <f t="shared" si="151"/>
        <v>0</v>
      </c>
      <c r="GJ80" s="235">
        <f t="shared" si="151"/>
        <v>0</v>
      </c>
      <c r="GK80" s="235">
        <f t="shared" si="151"/>
        <v>0</v>
      </c>
      <c r="GL80" s="235">
        <f t="shared" si="151"/>
        <v>0</v>
      </c>
      <c r="GM80" s="235">
        <f t="shared" si="151"/>
        <v>0</v>
      </c>
      <c r="GN80" s="235">
        <f t="shared" si="151"/>
        <v>0</v>
      </c>
      <c r="GO80" s="235">
        <f t="shared" si="151"/>
        <v>0</v>
      </c>
      <c r="GP80" s="235">
        <f t="shared" si="151"/>
        <v>0</v>
      </c>
      <c r="GQ80" s="235">
        <f t="shared" si="151"/>
        <v>0</v>
      </c>
      <c r="GR80" s="235">
        <f t="shared" si="151"/>
        <v>0</v>
      </c>
      <c r="GS80" s="235">
        <f t="shared" si="151"/>
        <v>0</v>
      </c>
      <c r="GT80" s="235">
        <f t="shared" si="151"/>
        <v>0</v>
      </c>
      <c r="GU80" s="235">
        <f t="shared" si="151"/>
        <v>0</v>
      </c>
      <c r="GV80" s="235">
        <f t="shared" si="151"/>
        <v>0</v>
      </c>
      <c r="GW80" s="235">
        <f t="shared" si="151"/>
        <v>0</v>
      </c>
      <c r="GX80" s="235">
        <f t="shared" si="151"/>
        <v>0</v>
      </c>
      <c r="GY80" s="235">
        <f t="shared" si="151"/>
        <v>0</v>
      </c>
      <c r="GZ80" s="235">
        <f t="shared" si="151"/>
        <v>0</v>
      </c>
      <c r="HA80" s="235">
        <f t="shared" si="151"/>
        <v>0</v>
      </c>
      <c r="HB80" s="235">
        <f t="shared" si="151"/>
        <v>0</v>
      </c>
      <c r="HC80" s="235">
        <f t="shared" si="151"/>
        <v>0</v>
      </c>
      <c r="HD80" s="235">
        <f t="shared" si="151"/>
        <v>0</v>
      </c>
      <c r="HE80" s="235">
        <f t="shared" si="151"/>
        <v>0</v>
      </c>
      <c r="HF80" s="235">
        <f>SUM(HF81:HF84)</f>
        <v>0</v>
      </c>
      <c r="HG80" s="235">
        <f t="shared" si="151"/>
        <v>0</v>
      </c>
      <c r="HH80" s="235">
        <f t="shared" si="151"/>
        <v>0</v>
      </c>
      <c r="HI80" s="235">
        <f t="shared" ref="HI80:HJ80" si="152">SUM(HI81:HI84)</f>
        <v>0</v>
      </c>
      <c r="HJ80" s="235">
        <f t="shared" si="152"/>
        <v>0</v>
      </c>
      <c r="HK80" s="235">
        <f t="shared" ref="HK80:HU80" si="153">SUM(HK81:HK84)</f>
        <v>0</v>
      </c>
      <c r="HL80" s="235">
        <f t="shared" si="153"/>
        <v>0</v>
      </c>
      <c r="HM80" s="235">
        <f t="shared" si="153"/>
        <v>0</v>
      </c>
      <c r="HN80" s="235">
        <f t="shared" si="153"/>
        <v>0</v>
      </c>
      <c r="HO80" s="235">
        <f t="shared" si="153"/>
        <v>0</v>
      </c>
      <c r="HP80" s="235">
        <f t="shared" si="153"/>
        <v>0</v>
      </c>
      <c r="HQ80" s="235">
        <f t="shared" si="153"/>
        <v>0</v>
      </c>
      <c r="HR80" s="235">
        <f t="shared" si="153"/>
        <v>0</v>
      </c>
      <c r="HS80" s="235">
        <f t="shared" si="153"/>
        <v>0</v>
      </c>
      <c r="HT80" s="235">
        <f t="shared" si="153"/>
        <v>0</v>
      </c>
      <c r="HU80" s="235">
        <f t="shared" si="153"/>
        <v>0</v>
      </c>
      <c r="HV80" s="235">
        <f t="shared" ref="HV80:IG80" si="154">SUM(HV81:HV84)</f>
        <v>0</v>
      </c>
      <c r="HW80" s="235">
        <f t="shared" si="154"/>
        <v>0</v>
      </c>
      <c r="HX80" s="235">
        <f t="shared" si="154"/>
        <v>0</v>
      </c>
      <c r="HY80" s="235">
        <f t="shared" si="154"/>
        <v>0</v>
      </c>
      <c r="HZ80" s="235">
        <f t="shared" si="154"/>
        <v>0</v>
      </c>
      <c r="IA80" s="235">
        <f t="shared" si="154"/>
        <v>0</v>
      </c>
      <c r="IB80" s="235">
        <f t="shared" si="154"/>
        <v>0</v>
      </c>
      <c r="IC80" s="235">
        <f t="shared" si="154"/>
        <v>0</v>
      </c>
      <c r="ID80" s="235">
        <f t="shared" si="154"/>
        <v>0</v>
      </c>
      <c r="IE80" s="235">
        <f t="shared" si="154"/>
        <v>0</v>
      </c>
      <c r="IF80" s="235">
        <f t="shared" si="154"/>
        <v>0</v>
      </c>
      <c r="IG80" s="235">
        <f t="shared" si="154"/>
        <v>0</v>
      </c>
    </row>
    <row r="81" spans="1:241" s="379" customFormat="1" hidden="1" x14ac:dyDescent="0.3">
      <c r="A81" s="377" t="s">
        <v>109</v>
      </c>
      <c r="B81" s="378"/>
      <c r="C81" s="378"/>
      <c r="D81" s="378">
        <f>SUM(BG81:DG81)</f>
        <v>1096</v>
      </c>
      <c r="E81" s="378"/>
      <c r="F81" s="378"/>
      <c r="G81" s="378">
        <v>28</v>
      </c>
      <c r="H81" s="378">
        <v>40</v>
      </c>
      <c r="I81" s="378">
        <v>32</v>
      </c>
      <c r="J81" s="378">
        <v>37</v>
      </c>
      <c r="K81" s="378">
        <v>32</v>
      </c>
      <c r="L81" s="378">
        <v>40</v>
      </c>
      <c r="M81" s="378">
        <v>39</v>
      </c>
      <c r="N81" s="378">
        <v>42</v>
      </c>
      <c r="O81" s="378">
        <v>40</v>
      </c>
      <c r="P81" s="378">
        <v>40</v>
      </c>
      <c r="Q81" s="378">
        <v>32</v>
      </c>
      <c r="R81" s="378">
        <v>37</v>
      </c>
      <c r="S81" s="378">
        <v>43</v>
      </c>
      <c r="T81" s="378">
        <v>32</v>
      </c>
      <c r="U81" s="378">
        <v>40</v>
      </c>
      <c r="V81" s="378">
        <v>37</v>
      </c>
      <c r="W81" s="378">
        <v>42</v>
      </c>
      <c r="X81" s="378">
        <v>36</v>
      </c>
      <c r="Y81" s="378">
        <v>40</v>
      </c>
      <c r="Z81" s="378">
        <v>39.5</v>
      </c>
      <c r="AA81" s="378">
        <v>40</v>
      </c>
      <c r="AB81" s="378">
        <v>33</v>
      </c>
      <c r="AC81" s="378">
        <v>40</v>
      </c>
      <c r="AD81" s="378">
        <v>40</v>
      </c>
      <c r="AE81" s="378">
        <v>40</v>
      </c>
      <c r="AF81" s="378">
        <v>41</v>
      </c>
      <c r="AG81" s="378">
        <v>16</v>
      </c>
      <c r="AH81" s="378">
        <v>32</v>
      </c>
      <c r="AI81" s="378">
        <v>40</v>
      </c>
      <c r="AJ81" s="378">
        <v>41</v>
      </c>
      <c r="AK81" s="378">
        <v>40</v>
      </c>
      <c r="AL81" s="378">
        <v>40</v>
      </c>
      <c r="AM81" s="378">
        <v>36</v>
      </c>
      <c r="AN81" s="378">
        <v>44</v>
      </c>
      <c r="AO81" s="378">
        <v>40</v>
      </c>
      <c r="AP81" s="378">
        <v>32</v>
      </c>
      <c r="AQ81" s="378">
        <v>40</v>
      </c>
      <c r="AR81" s="378">
        <v>38</v>
      </c>
      <c r="AS81" s="378">
        <v>41</v>
      </c>
      <c r="AT81" s="378">
        <v>40</v>
      </c>
      <c r="AU81" s="378">
        <v>40</v>
      </c>
      <c r="AV81" s="378">
        <v>32</v>
      </c>
      <c r="AW81" s="378">
        <v>42</v>
      </c>
      <c r="AX81" s="378">
        <v>40</v>
      </c>
      <c r="AY81" s="378">
        <v>40</v>
      </c>
      <c r="AZ81" s="378">
        <v>44.5</v>
      </c>
      <c r="BA81" s="378">
        <v>24</v>
      </c>
      <c r="BB81" s="378">
        <v>36</v>
      </c>
      <c r="BC81" s="378">
        <v>40</v>
      </c>
      <c r="BD81" s="378">
        <v>37</v>
      </c>
      <c r="BE81" s="378">
        <v>40</v>
      </c>
      <c r="BF81" s="378">
        <v>8</v>
      </c>
      <c r="BG81" s="378">
        <v>40</v>
      </c>
      <c r="BH81" s="378"/>
      <c r="BI81" s="378"/>
      <c r="BJ81" s="378">
        <v>37.5</v>
      </c>
      <c r="BK81" s="378">
        <v>37</v>
      </c>
      <c r="BL81" s="378">
        <v>38</v>
      </c>
      <c r="BM81" s="378">
        <v>40</v>
      </c>
      <c r="BN81" s="378">
        <v>40</v>
      </c>
      <c r="BO81" s="378">
        <v>40</v>
      </c>
      <c r="BP81" s="378">
        <v>43</v>
      </c>
      <c r="BQ81" s="378">
        <v>36</v>
      </c>
      <c r="BR81" s="378">
        <v>51.5</v>
      </c>
      <c r="BS81" s="378">
        <v>40</v>
      </c>
      <c r="BT81" s="378">
        <v>43</v>
      </c>
      <c r="BU81" s="378">
        <v>40</v>
      </c>
      <c r="BV81" s="378"/>
      <c r="BW81" s="378">
        <v>41</v>
      </c>
      <c r="BX81" s="378">
        <v>40</v>
      </c>
      <c r="BY81" s="378">
        <v>40</v>
      </c>
      <c r="BZ81" s="378">
        <v>43</v>
      </c>
      <c r="CA81" s="378">
        <v>32</v>
      </c>
      <c r="CB81" s="378">
        <v>32</v>
      </c>
      <c r="CC81" s="378">
        <v>40</v>
      </c>
      <c r="CD81" s="378">
        <v>30</v>
      </c>
      <c r="CE81" s="378">
        <v>40</v>
      </c>
      <c r="CF81" s="378">
        <v>40</v>
      </c>
      <c r="CG81" s="378">
        <v>32</v>
      </c>
      <c r="CH81" s="378">
        <v>40</v>
      </c>
      <c r="CI81" s="378">
        <v>40</v>
      </c>
      <c r="CJ81" s="378">
        <v>40</v>
      </c>
      <c r="CK81" s="378">
        <v>40</v>
      </c>
      <c r="CL81" s="378"/>
      <c r="CM81" s="378"/>
      <c r="CN81" s="378"/>
      <c r="CO81" s="378"/>
      <c r="CP81" s="378"/>
      <c r="CQ81" s="378"/>
      <c r="CR81" s="378"/>
      <c r="CS81" s="378"/>
      <c r="CT81" s="378"/>
      <c r="CU81" s="378"/>
      <c r="CV81" s="378"/>
      <c r="CW81" s="378"/>
      <c r="CX81" s="378"/>
      <c r="CY81" s="378"/>
      <c r="CZ81" s="378"/>
      <c r="DA81" s="378"/>
      <c r="DB81" s="378"/>
      <c r="DC81" s="378"/>
      <c r="DD81" s="378"/>
      <c r="DE81" s="378"/>
      <c r="DF81" s="378"/>
      <c r="DG81" s="378"/>
      <c r="DH81" s="378"/>
      <c r="DI81" s="378"/>
      <c r="DJ81" s="378"/>
      <c r="DK81" s="378"/>
      <c r="DL81" s="378"/>
      <c r="DM81" s="378"/>
      <c r="DN81" s="378"/>
      <c r="DO81" s="378"/>
      <c r="DP81" s="378"/>
      <c r="DQ81" s="378"/>
      <c r="DR81" s="378"/>
      <c r="DS81" s="378"/>
      <c r="DT81" s="378"/>
      <c r="DU81" s="378"/>
      <c r="DV81" s="378"/>
      <c r="DW81" s="378"/>
      <c r="DX81" s="378"/>
      <c r="DY81" s="378"/>
      <c r="DZ81" s="378"/>
      <c r="EA81" s="378"/>
      <c r="EB81" s="378"/>
      <c r="EC81" s="378"/>
      <c r="ED81" s="378"/>
      <c r="EE81" s="378"/>
      <c r="EF81" s="378"/>
      <c r="EG81" s="378"/>
      <c r="EH81" s="378"/>
      <c r="EI81" s="378"/>
      <c r="EJ81" s="378"/>
      <c r="EK81" s="378"/>
      <c r="EL81" s="378"/>
      <c r="EM81" s="378"/>
      <c r="EN81" s="378"/>
      <c r="EO81" s="378"/>
      <c r="EP81" s="378"/>
      <c r="EQ81" s="378"/>
      <c r="ER81" s="378"/>
      <c r="ES81" s="378"/>
      <c r="ET81" s="378"/>
      <c r="EU81" s="378"/>
      <c r="EV81" s="378"/>
      <c r="EW81" s="378"/>
      <c r="EX81" s="378"/>
      <c r="EY81" s="378"/>
      <c r="EZ81" s="378"/>
      <c r="FA81" s="378"/>
      <c r="FB81" s="378"/>
      <c r="FC81" s="378"/>
      <c r="FD81" s="378"/>
      <c r="FE81" s="378"/>
      <c r="FF81" s="378"/>
      <c r="FG81" s="378"/>
      <c r="FH81" s="378"/>
      <c r="FI81" s="378"/>
      <c r="FJ81" s="378"/>
      <c r="FK81" s="378"/>
      <c r="FL81" s="378"/>
      <c r="FM81" s="378"/>
      <c r="FN81" s="378"/>
      <c r="FO81" s="378"/>
      <c r="FP81" s="378"/>
      <c r="FQ81" s="378"/>
      <c r="FR81" s="378"/>
      <c r="FS81" s="378"/>
      <c r="FT81" s="378"/>
      <c r="FU81" s="378"/>
      <c r="FV81" s="378"/>
      <c r="FW81" s="378"/>
      <c r="FX81" s="378"/>
      <c r="FY81" s="378"/>
      <c r="FZ81" s="378"/>
      <c r="GA81" s="378"/>
      <c r="GB81" s="378"/>
      <c r="GC81" s="378"/>
      <c r="GD81" s="378"/>
      <c r="GE81" s="378"/>
      <c r="GF81" s="378"/>
      <c r="GG81" s="378"/>
      <c r="GH81" s="378"/>
      <c r="GI81" s="378"/>
      <c r="GJ81" s="378"/>
      <c r="GK81" s="378"/>
      <c r="GL81" s="378"/>
      <c r="GM81" s="378"/>
      <c r="GN81" s="378"/>
      <c r="GO81" s="378"/>
      <c r="GP81" s="378"/>
      <c r="GQ81" s="378"/>
      <c r="GR81" s="378"/>
      <c r="GS81" s="378"/>
      <c r="GT81" s="378"/>
      <c r="GU81" s="378"/>
      <c r="GV81" s="378"/>
      <c r="GW81" s="378"/>
      <c r="GX81" s="378"/>
      <c r="GY81" s="378"/>
      <c r="GZ81" s="378"/>
      <c r="HA81" s="378"/>
      <c r="HB81" s="378"/>
      <c r="HC81" s="378"/>
      <c r="HD81" s="378"/>
      <c r="HE81" s="378"/>
      <c r="HF81" s="378"/>
      <c r="HG81" s="378"/>
      <c r="HH81" s="378"/>
      <c r="HI81" s="378"/>
      <c r="HJ81" s="378"/>
      <c r="HK81" s="378"/>
      <c r="HL81" s="378"/>
      <c r="HM81" s="378"/>
      <c r="HN81" s="378"/>
      <c r="HO81" s="378"/>
      <c r="HP81" s="378"/>
      <c r="HQ81" s="378"/>
      <c r="HR81" s="378"/>
      <c r="HS81" s="378"/>
      <c r="HT81" s="378"/>
      <c r="HU81" s="378"/>
      <c r="HV81" s="378"/>
      <c r="HW81" s="378"/>
      <c r="HX81" s="378"/>
      <c r="HY81" s="378"/>
      <c r="HZ81" s="378"/>
      <c r="IA81" s="378"/>
      <c r="IB81" s="378"/>
      <c r="IC81" s="378"/>
      <c r="ID81" s="378"/>
      <c r="IE81" s="378"/>
      <c r="IF81" s="378"/>
      <c r="IG81" s="378"/>
    </row>
    <row r="82" spans="1:241" s="379" customFormat="1" hidden="1" x14ac:dyDescent="0.3">
      <c r="A82" s="377" t="s">
        <v>110</v>
      </c>
      <c r="B82" s="378"/>
      <c r="C82" s="378"/>
      <c r="D82" s="378">
        <f>SUM(BG82:DG82)</f>
        <v>16</v>
      </c>
      <c r="E82" s="378"/>
      <c r="F82" s="378"/>
      <c r="G82" s="378">
        <v>12</v>
      </c>
      <c r="H82" s="378">
        <v>0</v>
      </c>
      <c r="I82" s="378">
        <v>0</v>
      </c>
      <c r="J82" s="378">
        <v>0</v>
      </c>
      <c r="K82" s="378">
        <v>0</v>
      </c>
      <c r="L82" s="378">
        <v>0</v>
      </c>
      <c r="M82" s="378">
        <v>0</v>
      </c>
      <c r="N82" s="378">
        <v>0</v>
      </c>
      <c r="O82" s="378">
        <v>0</v>
      </c>
      <c r="P82" s="378">
        <v>0</v>
      </c>
      <c r="Q82" s="378">
        <v>0</v>
      </c>
      <c r="R82" s="378">
        <v>0</v>
      </c>
      <c r="S82" s="378">
        <v>0</v>
      </c>
      <c r="T82" s="378">
        <v>0</v>
      </c>
      <c r="U82" s="378">
        <v>0</v>
      </c>
      <c r="V82" s="378">
        <v>0</v>
      </c>
      <c r="W82" s="378">
        <v>0</v>
      </c>
      <c r="X82" s="378">
        <v>0</v>
      </c>
      <c r="Y82" s="378">
        <v>0</v>
      </c>
      <c r="Z82" s="378">
        <v>0</v>
      </c>
      <c r="AA82" s="378">
        <v>0</v>
      </c>
      <c r="AB82" s="378">
        <v>8</v>
      </c>
      <c r="AC82" s="378">
        <v>0</v>
      </c>
      <c r="AD82" s="378">
        <v>0</v>
      </c>
      <c r="AE82" s="378">
        <v>0</v>
      </c>
      <c r="AF82" s="378">
        <v>0</v>
      </c>
      <c r="AG82" s="378">
        <v>8</v>
      </c>
      <c r="AH82" s="378">
        <v>0</v>
      </c>
      <c r="AI82" s="378">
        <v>0</v>
      </c>
      <c r="AJ82" s="378">
        <v>0</v>
      </c>
      <c r="AK82" s="378">
        <v>0</v>
      </c>
      <c r="AL82" s="378">
        <v>0</v>
      </c>
      <c r="AM82" s="378">
        <v>0</v>
      </c>
      <c r="AN82" s="378">
        <v>0</v>
      </c>
      <c r="AO82" s="378">
        <v>0</v>
      </c>
      <c r="AP82" s="378">
        <v>8</v>
      </c>
      <c r="AQ82" s="378">
        <v>0</v>
      </c>
      <c r="AR82" s="378">
        <v>0</v>
      </c>
      <c r="AS82" s="378">
        <v>0</v>
      </c>
      <c r="AT82" s="378">
        <v>0</v>
      </c>
      <c r="AU82" s="378">
        <v>0</v>
      </c>
      <c r="AV82" s="378">
        <v>0</v>
      </c>
      <c r="AW82" s="378">
        <v>0</v>
      </c>
      <c r="AX82" s="378">
        <v>0</v>
      </c>
      <c r="AY82" s="378">
        <v>0</v>
      </c>
      <c r="AZ82" s="378">
        <v>0</v>
      </c>
      <c r="BA82" s="378">
        <v>0</v>
      </c>
      <c r="BB82" s="378">
        <v>8</v>
      </c>
      <c r="BC82" s="378">
        <v>0</v>
      </c>
      <c r="BD82" s="378">
        <v>0</v>
      </c>
      <c r="BE82" s="378">
        <v>0</v>
      </c>
      <c r="BF82" s="378">
        <v>16</v>
      </c>
      <c r="BG82" s="378">
        <v>0</v>
      </c>
      <c r="BH82" s="378"/>
      <c r="BI82" s="378"/>
      <c r="BJ82" s="378">
        <v>0</v>
      </c>
      <c r="BK82" s="378">
        <v>0</v>
      </c>
      <c r="BL82" s="378">
        <v>0</v>
      </c>
      <c r="BM82" s="378">
        <v>0</v>
      </c>
      <c r="BN82" s="378">
        <v>0</v>
      </c>
      <c r="BO82" s="378">
        <v>0</v>
      </c>
      <c r="BP82" s="378">
        <v>0</v>
      </c>
      <c r="BQ82" s="378">
        <v>0</v>
      </c>
      <c r="BR82" s="378">
        <v>0</v>
      </c>
      <c r="BS82" s="378">
        <v>0</v>
      </c>
      <c r="BT82" s="378">
        <v>0</v>
      </c>
      <c r="BU82" s="378">
        <v>0</v>
      </c>
      <c r="BV82" s="378"/>
      <c r="BW82" s="378">
        <v>0</v>
      </c>
      <c r="BX82" s="378">
        <v>0</v>
      </c>
      <c r="BY82" s="378">
        <v>0</v>
      </c>
      <c r="BZ82" s="378">
        <v>0</v>
      </c>
      <c r="CA82" s="378">
        <v>0</v>
      </c>
      <c r="CB82" s="378">
        <v>8</v>
      </c>
      <c r="CC82" s="378">
        <v>0</v>
      </c>
      <c r="CD82" s="378">
        <v>0</v>
      </c>
      <c r="CE82" s="378">
        <v>0</v>
      </c>
      <c r="CF82" s="378">
        <v>0</v>
      </c>
      <c r="CG82" s="378">
        <v>8</v>
      </c>
      <c r="CH82" s="378">
        <v>0</v>
      </c>
      <c r="CI82" s="378">
        <v>0</v>
      </c>
      <c r="CJ82" s="378">
        <v>0</v>
      </c>
      <c r="CK82" s="378">
        <v>0</v>
      </c>
      <c r="CL82" s="378"/>
      <c r="CM82" s="378"/>
      <c r="CN82" s="378"/>
      <c r="CO82" s="378"/>
      <c r="CP82" s="378"/>
      <c r="CQ82" s="378"/>
      <c r="CR82" s="378"/>
      <c r="CS82" s="378"/>
      <c r="CT82" s="378"/>
      <c r="CU82" s="378"/>
      <c r="CV82" s="378"/>
      <c r="CW82" s="378"/>
      <c r="CX82" s="378"/>
      <c r="CY82" s="378"/>
      <c r="CZ82" s="378"/>
      <c r="DA82" s="378"/>
      <c r="DB82" s="378"/>
      <c r="DC82" s="378"/>
      <c r="DD82" s="378"/>
      <c r="DE82" s="378"/>
      <c r="DF82" s="378"/>
      <c r="DG82" s="378"/>
      <c r="DH82" s="378"/>
      <c r="DI82" s="378"/>
      <c r="DJ82" s="378"/>
      <c r="DK82" s="378"/>
      <c r="DL82" s="378"/>
      <c r="DM82" s="378"/>
      <c r="DN82" s="378"/>
      <c r="DO82" s="378"/>
      <c r="DP82" s="378"/>
      <c r="DQ82" s="378"/>
      <c r="DR82" s="378"/>
      <c r="DS82" s="378"/>
      <c r="DT82" s="378"/>
      <c r="DU82" s="378"/>
      <c r="DV82" s="378"/>
      <c r="DW82" s="378"/>
      <c r="DX82" s="378"/>
      <c r="DY82" s="378"/>
      <c r="DZ82" s="378"/>
      <c r="EA82" s="378"/>
      <c r="EB82" s="378"/>
      <c r="EC82" s="378"/>
      <c r="ED82" s="378"/>
      <c r="EE82" s="378"/>
      <c r="EF82" s="378"/>
      <c r="EG82" s="378"/>
      <c r="EH82" s="378"/>
      <c r="EI82" s="378"/>
      <c r="EJ82" s="378"/>
      <c r="EK82" s="378"/>
      <c r="EL82" s="378"/>
      <c r="EM82" s="378"/>
      <c r="EN82" s="378"/>
      <c r="EO82" s="378"/>
      <c r="EP82" s="378"/>
      <c r="EQ82" s="378"/>
      <c r="ER82" s="378"/>
      <c r="ES82" s="378"/>
      <c r="ET82" s="378"/>
      <c r="EU82" s="378"/>
      <c r="EV82" s="378"/>
      <c r="EW82" s="378"/>
      <c r="EX82" s="378"/>
      <c r="EY82" s="378"/>
      <c r="EZ82" s="378"/>
      <c r="FA82" s="378"/>
      <c r="FB82" s="378"/>
      <c r="FC82" s="378"/>
      <c r="FD82" s="378"/>
      <c r="FE82" s="378"/>
      <c r="FF82" s="378"/>
      <c r="FG82" s="378"/>
      <c r="FH82" s="378"/>
      <c r="FI82" s="378"/>
      <c r="FJ82" s="378"/>
      <c r="FK82" s="378"/>
      <c r="FL82" s="378"/>
      <c r="FM82" s="378"/>
      <c r="FN82" s="378"/>
      <c r="FO82" s="378"/>
      <c r="FP82" s="378"/>
      <c r="FQ82" s="378"/>
      <c r="FR82" s="378"/>
      <c r="FS82" s="378"/>
      <c r="FT82" s="378"/>
      <c r="FU82" s="378"/>
      <c r="FV82" s="378"/>
      <c r="FW82" s="378"/>
      <c r="FX82" s="378"/>
      <c r="FY82" s="378"/>
      <c r="FZ82" s="378"/>
      <c r="GA82" s="378"/>
      <c r="GB82" s="378"/>
      <c r="GC82" s="378"/>
      <c r="GD82" s="378"/>
      <c r="GE82" s="378"/>
      <c r="GF82" s="378"/>
      <c r="GG82" s="378"/>
      <c r="GH82" s="378"/>
      <c r="GI82" s="378"/>
      <c r="GJ82" s="378"/>
      <c r="GK82" s="378"/>
      <c r="GL82" s="378"/>
      <c r="GM82" s="378"/>
      <c r="GN82" s="378"/>
      <c r="GO82" s="378"/>
      <c r="GP82" s="378"/>
      <c r="GQ82" s="378"/>
      <c r="GR82" s="378"/>
      <c r="GS82" s="378"/>
      <c r="GT82" s="378"/>
      <c r="GU82" s="378"/>
      <c r="GV82" s="378"/>
      <c r="GW82" s="378"/>
      <c r="GX82" s="378"/>
      <c r="GY82" s="378"/>
      <c r="GZ82" s="378"/>
      <c r="HA82" s="378"/>
      <c r="HB82" s="378"/>
      <c r="HC82" s="378"/>
      <c r="HD82" s="378"/>
      <c r="HE82" s="378"/>
      <c r="HF82" s="378"/>
      <c r="HG82" s="378"/>
      <c r="HH82" s="378"/>
      <c r="HI82" s="378"/>
      <c r="HJ82" s="378"/>
      <c r="HK82" s="378"/>
      <c r="HL82" s="378"/>
      <c r="HM82" s="378"/>
      <c r="HN82" s="378"/>
      <c r="HO82" s="378"/>
      <c r="HP82" s="378"/>
      <c r="HQ82" s="378"/>
      <c r="HR82" s="378"/>
      <c r="HS82" s="378"/>
      <c r="HT82" s="378"/>
      <c r="HU82" s="378"/>
      <c r="HV82" s="378"/>
      <c r="HW82" s="378"/>
      <c r="HX82" s="378"/>
      <c r="HY82" s="378"/>
      <c r="HZ82" s="378"/>
      <c r="IA82" s="378"/>
      <c r="IB82" s="378"/>
      <c r="IC82" s="378"/>
      <c r="ID82" s="378"/>
      <c r="IE82" s="378"/>
      <c r="IF82" s="378"/>
      <c r="IG82" s="378"/>
    </row>
    <row r="83" spans="1:241" s="379" customFormat="1" hidden="1" x14ac:dyDescent="0.3">
      <c r="A83" s="377" t="s">
        <v>111</v>
      </c>
      <c r="B83" s="378"/>
      <c r="C83" s="378"/>
      <c r="D83" s="378">
        <f>SUM(BG83:DG83)</f>
        <v>13.5</v>
      </c>
      <c r="E83" s="378"/>
      <c r="F83" s="378"/>
      <c r="G83" s="378">
        <v>0</v>
      </c>
      <c r="H83" s="378">
        <v>0</v>
      </c>
      <c r="I83" s="378">
        <v>0</v>
      </c>
      <c r="J83" s="378">
        <v>0</v>
      </c>
      <c r="K83" s="378">
        <v>8</v>
      </c>
      <c r="L83" s="378">
        <v>0</v>
      </c>
      <c r="M83" s="378">
        <v>0</v>
      </c>
      <c r="N83" s="378">
        <v>0</v>
      </c>
      <c r="O83" s="378">
        <v>0</v>
      </c>
      <c r="P83" s="378">
        <v>0</v>
      </c>
      <c r="Q83" s="378">
        <v>8</v>
      </c>
      <c r="R83" s="378">
        <v>3</v>
      </c>
      <c r="S83" s="378">
        <v>0</v>
      </c>
      <c r="T83" s="378">
        <v>0</v>
      </c>
      <c r="U83" s="378">
        <v>0</v>
      </c>
      <c r="V83" s="378">
        <v>0</v>
      </c>
      <c r="W83" s="378">
        <v>0</v>
      </c>
      <c r="X83" s="378">
        <v>4</v>
      </c>
      <c r="Y83" s="378">
        <v>0</v>
      </c>
      <c r="Z83" s="378">
        <v>0.5</v>
      </c>
      <c r="AA83" s="378">
        <v>0</v>
      </c>
      <c r="AB83" s="378">
        <v>0</v>
      </c>
      <c r="AC83" s="378">
        <v>0</v>
      </c>
      <c r="AD83" s="378">
        <v>0</v>
      </c>
      <c r="AE83" s="378">
        <v>0</v>
      </c>
      <c r="AF83" s="378">
        <v>0</v>
      </c>
      <c r="AG83" s="378">
        <v>16</v>
      </c>
      <c r="AH83" s="378">
        <v>8</v>
      </c>
      <c r="AI83" s="378">
        <v>0</v>
      </c>
      <c r="AJ83" s="378">
        <v>0</v>
      </c>
      <c r="AK83" s="378">
        <v>0</v>
      </c>
      <c r="AL83" s="378">
        <v>0</v>
      </c>
      <c r="AM83" s="378">
        <v>0</v>
      </c>
      <c r="AN83" s="378">
        <v>0</v>
      </c>
      <c r="AO83" s="378">
        <v>0</v>
      </c>
      <c r="AP83" s="378">
        <v>0</v>
      </c>
      <c r="AQ83" s="378">
        <v>0</v>
      </c>
      <c r="AR83" s="378">
        <v>2</v>
      </c>
      <c r="AS83" s="378">
        <v>0</v>
      </c>
      <c r="AT83" s="378">
        <v>0</v>
      </c>
      <c r="AU83" s="378">
        <v>0</v>
      </c>
      <c r="AV83" s="378">
        <v>8</v>
      </c>
      <c r="AW83" s="378">
        <v>0</v>
      </c>
      <c r="AX83" s="378">
        <v>0</v>
      </c>
      <c r="AY83" s="378">
        <v>0</v>
      </c>
      <c r="AZ83" s="378">
        <v>0</v>
      </c>
      <c r="BA83" s="378">
        <v>16</v>
      </c>
      <c r="BB83" s="378">
        <v>0</v>
      </c>
      <c r="BC83" s="378">
        <v>0</v>
      </c>
      <c r="BD83" s="378">
        <v>0</v>
      </c>
      <c r="BE83" s="378">
        <v>0</v>
      </c>
      <c r="BF83" s="378">
        <v>16</v>
      </c>
      <c r="BG83" s="378">
        <v>0</v>
      </c>
      <c r="BH83" s="382"/>
      <c r="BI83" s="382"/>
      <c r="BJ83" s="378">
        <v>2.5</v>
      </c>
      <c r="BK83" s="378">
        <v>3</v>
      </c>
      <c r="BL83" s="382">
        <v>0</v>
      </c>
      <c r="BM83" s="382">
        <v>0</v>
      </c>
      <c r="BN83" s="382">
        <v>0</v>
      </c>
      <c r="BO83" s="382">
        <v>0</v>
      </c>
      <c r="BP83" s="382">
        <v>0</v>
      </c>
      <c r="BQ83" s="382">
        <v>0</v>
      </c>
      <c r="BR83" s="382">
        <v>0</v>
      </c>
      <c r="BS83" s="382">
        <v>0</v>
      </c>
      <c r="BT83" s="382">
        <v>0</v>
      </c>
      <c r="BU83" s="382">
        <v>0</v>
      </c>
      <c r="BV83" s="382"/>
      <c r="BW83" s="382">
        <v>0</v>
      </c>
      <c r="BX83" s="382">
        <v>0</v>
      </c>
      <c r="BY83" s="382">
        <v>0</v>
      </c>
      <c r="BZ83" s="382">
        <v>0</v>
      </c>
      <c r="CA83" s="378">
        <v>8</v>
      </c>
      <c r="CB83" s="382">
        <v>0</v>
      </c>
      <c r="CC83" s="382">
        <v>0</v>
      </c>
      <c r="CD83" s="378">
        <v>0</v>
      </c>
      <c r="CE83" s="378">
        <v>0</v>
      </c>
      <c r="CF83" s="378">
        <v>0</v>
      </c>
      <c r="CG83" s="378">
        <v>0</v>
      </c>
      <c r="CH83" s="378">
        <v>0</v>
      </c>
      <c r="CI83" s="378">
        <v>0</v>
      </c>
      <c r="CJ83" s="378">
        <v>0</v>
      </c>
      <c r="CK83" s="378">
        <v>0</v>
      </c>
      <c r="CL83" s="378"/>
      <c r="CM83" s="378"/>
      <c r="CN83" s="378"/>
      <c r="CO83" s="378"/>
      <c r="CP83" s="378"/>
      <c r="CQ83" s="378"/>
      <c r="CR83" s="378"/>
      <c r="CS83" s="378"/>
      <c r="CT83" s="378"/>
      <c r="CU83" s="378"/>
      <c r="CV83" s="378"/>
      <c r="CW83" s="378"/>
      <c r="CX83" s="378"/>
      <c r="CY83" s="378"/>
      <c r="CZ83" s="378"/>
      <c r="DA83" s="378"/>
      <c r="DB83" s="378"/>
      <c r="DC83" s="378"/>
      <c r="DD83" s="378"/>
      <c r="DE83" s="378"/>
      <c r="DF83" s="378"/>
      <c r="DG83" s="378"/>
      <c r="DH83" s="378"/>
      <c r="DI83" s="378"/>
      <c r="DJ83" s="378"/>
      <c r="DK83" s="378"/>
      <c r="DL83" s="378"/>
      <c r="DM83" s="378"/>
      <c r="DN83" s="378"/>
      <c r="DO83" s="378"/>
      <c r="DP83" s="378"/>
      <c r="DQ83" s="378"/>
      <c r="DR83" s="378"/>
      <c r="DS83" s="378"/>
      <c r="DT83" s="378"/>
      <c r="DU83" s="378"/>
      <c r="DV83" s="378"/>
      <c r="DW83" s="378"/>
      <c r="DX83" s="378"/>
      <c r="DY83" s="378"/>
      <c r="DZ83" s="378"/>
      <c r="EA83" s="378"/>
      <c r="EB83" s="378"/>
      <c r="EC83" s="378"/>
      <c r="ED83" s="378"/>
      <c r="EE83" s="378"/>
      <c r="EF83" s="378"/>
      <c r="EG83" s="378"/>
      <c r="EH83" s="378"/>
      <c r="EI83" s="378"/>
      <c r="EJ83" s="378"/>
      <c r="EK83" s="378"/>
      <c r="EL83" s="378"/>
      <c r="EM83" s="378"/>
      <c r="EN83" s="378"/>
      <c r="EO83" s="378"/>
      <c r="EP83" s="378"/>
      <c r="EQ83" s="378"/>
      <c r="ER83" s="378"/>
      <c r="ES83" s="378"/>
      <c r="ET83" s="378"/>
      <c r="EU83" s="378"/>
      <c r="EV83" s="378"/>
      <c r="EW83" s="378"/>
      <c r="EX83" s="378"/>
      <c r="EY83" s="378"/>
      <c r="EZ83" s="378"/>
      <c r="FA83" s="378"/>
      <c r="FB83" s="378"/>
      <c r="FC83" s="378"/>
      <c r="FD83" s="378"/>
      <c r="FE83" s="378"/>
      <c r="FF83" s="378"/>
      <c r="FG83" s="378"/>
      <c r="FH83" s="378"/>
      <c r="FI83" s="378"/>
      <c r="FJ83" s="378"/>
      <c r="FK83" s="378"/>
      <c r="FL83" s="378"/>
      <c r="FM83" s="378"/>
      <c r="FN83" s="378"/>
      <c r="FO83" s="378"/>
      <c r="FP83" s="378"/>
      <c r="FQ83" s="378"/>
      <c r="FR83" s="378"/>
      <c r="FS83" s="378"/>
      <c r="FT83" s="378"/>
      <c r="FU83" s="378"/>
      <c r="FV83" s="378"/>
      <c r="FW83" s="378"/>
      <c r="FX83" s="378"/>
      <c r="FY83" s="378"/>
      <c r="FZ83" s="378"/>
      <c r="GA83" s="378"/>
      <c r="GB83" s="378"/>
      <c r="GC83" s="378"/>
      <c r="GD83" s="378"/>
      <c r="GE83" s="378"/>
      <c r="GF83" s="378"/>
      <c r="GG83" s="378"/>
      <c r="GH83" s="378"/>
      <c r="GI83" s="378"/>
      <c r="GJ83" s="378"/>
      <c r="GK83" s="378"/>
      <c r="GL83" s="378"/>
      <c r="GM83" s="378"/>
      <c r="GN83" s="378"/>
      <c r="GO83" s="378"/>
      <c r="GP83" s="378"/>
      <c r="GQ83" s="378"/>
      <c r="GR83" s="378"/>
      <c r="GS83" s="378"/>
      <c r="GT83" s="378"/>
      <c r="GU83" s="378"/>
      <c r="GV83" s="378"/>
      <c r="GW83" s="378"/>
      <c r="GX83" s="378"/>
      <c r="GY83" s="378"/>
      <c r="GZ83" s="378"/>
      <c r="HA83" s="378"/>
      <c r="HB83" s="378"/>
      <c r="HC83" s="378"/>
      <c r="HD83" s="378"/>
      <c r="HE83" s="378"/>
      <c r="HF83" s="378"/>
      <c r="HG83" s="378"/>
      <c r="HH83" s="378"/>
      <c r="HI83" s="378"/>
      <c r="HJ83" s="378"/>
      <c r="HK83" s="378"/>
      <c r="HL83" s="378"/>
      <c r="HM83" s="378"/>
      <c r="HN83" s="378"/>
      <c r="HO83" s="378"/>
      <c r="HP83" s="378"/>
      <c r="HQ83" s="378"/>
      <c r="HR83" s="378"/>
      <c r="HS83" s="378"/>
      <c r="HT83" s="378"/>
      <c r="HU83" s="378"/>
      <c r="HV83" s="378"/>
      <c r="HW83" s="378"/>
      <c r="HX83" s="378"/>
      <c r="HY83" s="378"/>
      <c r="HZ83" s="378"/>
      <c r="IA83" s="378"/>
      <c r="IB83" s="378"/>
      <c r="IC83" s="378"/>
      <c r="ID83" s="378"/>
      <c r="IE83" s="378"/>
      <c r="IF83" s="378"/>
      <c r="IG83" s="378"/>
    </row>
    <row r="84" spans="1:241" s="379" customFormat="1" hidden="1" x14ac:dyDescent="0.3">
      <c r="A84" s="380" t="s">
        <v>112</v>
      </c>
      <c r="B84" s="381">
        <v>80</v>
      </c>
      <c r="C84" s="381"/>
      <c r="D84" s="378">
        <f>SUM(BG84:DG84)</f>
        <v>16</v>
      </c>
      <c r="E84" s="378"/>
      <c r="F84" s="381"/>
      <c r="G84" s="381">
        <v>0</v>
      </c>
      <c r="H84" s="381">
        <v>0</v>
      </c>
      <c r="I84" s="381">
        <v>8</v>
      </c>
      <c r="J84" s="381">
        <v>4</v>
      </c>
      <c r="K84" s="381">
        <v>0</v>
      </c>
      <c r="L84" s="381">
        <v>0</v>
      </c>
      <c r="M84" s="381">
        <v>1</v>
      </c>
      <c r="N84" s="381">
        <v>0</v>
      </c>
      <c r="O84" s="381">
        <v>0</v>
      </c>
      <c r="P84" s="381">
        <v>0</v>
      </c>
      <c r="Q84" s="381">
        <v>0</v>
      </c>
      <c r="R84" s="381">
        <v>0</v>
      </c>
      <c r="S84" s="381">
        <v>0</v>
      </c>
      <c r="T84" s="381">
        <v>8</v>
      </c>
      <c r="U84" s="381">
        <v>0</v>
      </c>
      <c r="V84" s="381">
        <v>3</v>
      </c>
      <c r="W84" s="381">
        <v>0</v>
      </c>
      <c r="X84" s="381">
        <v>0</v>
      </c>
      <c r="Y84" s="381">
        <v>0</v>
      </c>
      <c r="Z84" s="381">
        <v>0</v>
      </c>
      <c r="AA84" s="381">
        <v>0</v>
      </c>
      <c r="AB84" s="381">
        <v>0</v>
      </c>
      <c r="AC84" s="381">
        <v>0</v>
      </c>
      <c r="AD84" s="381">
        <v>0</v>
      </c>
      <c r="AE84" s="381">
        <v>0</v>
      </c>
      <c r="AF84" s="381">
        <v>0</v>
      </c>
      <c r="AG84" s="381">
        <v>0</v>
      </c>
      <c r="AH84" s="381">
        <v>0</v>
      </c>
      <c r="AI84" s="381">
        <v>0</v>
      </c>
      <c r="AJ84" s="381">
        <v>0</v>
      </c>
      <c r="AK84" s="381">
        <v>0</v>
      </c>
      <c r="AL84" s="381">
        <v>0</v>
      </c>
      <c r="AM84" s="381">
        <v>4</v>
      </c>
      <c r="AN84" s="381">
        <v>0</v>
      </c>
      <c r="AO84" s="381">
        <v>0</v>
      </c>
      <c r="AP84" s="381">
        <v>0</v>
      </c>
      <c r="AQ84" s="381">
        <v>0</v>
      </c>
      <c r="AR84" s="381">
        <v>0</v>
      </c>
      <c r="AS84" s="381">
        <v>0</v>
      </c>
      <c r="AT84" s="381">
        <v>0</v>
      </c>
      <c r="AU84" s="381">
        <v>0</v>
      </c>
      <c r="AV84" s="381">
        <v>0</v>
      </c>
      <c r="AW84" s="381">
        <v>0</v>
      </c>
      <c r="AX84" s="381">
        <v>0</v>
      </c>
      <c r="AY84" s="381">
        <v>0</v>
      </c>
      <c r="AZ84" s="381">
        <v>0</v>
      </c>
      <c r="BA84" s="381">
        <v>0</v>
      </c>
      <c r="BB84" s="381">
        <v>0</v>
      </c>
      <c r="BC84" s="381">
        <v>0</v>
      </c>
      <c r="BD84" s="381">
        <v>3</v>
      </c>
      <c r="BE84" s="381">
        <v>0</v>
      </c>
      <c r="BF84" s="381">
        <v>0</v>
      </c>
      <c r="BG84" s="381">
        <v>0</v>
      </c>
      <c r="BH84" s="381"/>
      <c r="BI84" s="381"/>
      <c r="BJ84" s="381">
        <v>0</v>
      </c>
      <c r="BK84" s="381">
        <v>0</v>
      </c>
      <c r="BL84" s="381">
        <v>2</v>
      </c>
      <c r="BM84" s="381">
        <v>0</v>
      </c>
      <c r="BN84" s="381">
        <v>0</v>
      </c>
      <c r="BO84" s="381">
        <v>0</v>
      </c>
      <c r="BP84" s="381">
        <v>0</v>
      </c>
      <c r="BQ84" s="381">
        <v>4</v>
      </c>
      <c r="BR84" s="381">
        <v>0</v>
      </c>
      <c r="BS84" s="381">
        <v>0</v>
      </c>
      <c r="BT84" s="381">
        <v>0</v>
      </c>
      <c r="BU84" s="381">
        <v>0</v>
      </c>
      <c r="BV84" s="381"/>
      <c r="BW84" s="381">
        <v>0</v>
      </c>
      <c r="BX84" s="381">
        <v>0</v>
      </c>
      <c r="BY84" s="381">
        <v>0</v>
      </c>
      <c r="BZ84" s="381">
        <v>0</v>
      </c>
      <c r="CA84" s="381">
        <v>0</v>
      </c>
      <c r="CB84" s="381">
        <v>0</v>
      </c>
      <c r="CC84" s="381">
        <v>0</v>
      </c>
      <c r="CD84" s="381">
        <v>10</v>
      </c>
      <c r="CE84" s="381">
        <v>0</v>
      </c>
      <c r="CF84" s="381">
        <v>0</v>
      </c>
      <c r="CG84" s="381">
        <v>0</v>
      </c>
      <c r="CH84" s="381">
        <v>0</v>
      </c>
      <c r="CI84" s="381">
        <v>0</v>
      </c>
      <c r="CJ84" s="381">
        <v>0</v>
      </c>
      <c r="CK84" s="381">
        <v>0</v>
      </c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78"/>
      <c r="DI84" s="378"/>
      <c r="DJ84" s="378"/>
      <c r="DK84" s="378"/>
      <c r="DL84" s="378"/>
      <c r="DM84" s="378"/>
      <c r="DN84" s="378"/>
      <c r="DO84" s="378"/>
      <c r="DP84" s="378"/>
      <c r="DQ84" s="378"/>
      <c r="DR84" s="378"/>
      <c r="DS84" s="378"/>
      <c r="DT84" s="378"/>
      <c r="DU84" s="378"/>
      <c r="DV84" s="378"/>
      <c r="DW84" s="378"/>
      <c r="DX84" s="378"/>
      <c r="DY84" s="378"/>
      <c r="DZ84" s="378"/>
      <c r="EA84" s="378"/>
      <c r="EB84" s="378"/>
      <c r="EC84" s="378"/>
      <c r="ED84" s="378"/>
      <c r="EE84" s="378"/>
      <c r="EF84" s="378"/>
      <c r="EG84" s="378"/>
      <c r="EH84" s="378"/>
      <c r="EI84" s="378"/>
      <c r="EJ84" s="378"/>
      <c r="EK84" s="378"/>
      <c r="EL84" s="378"/>
      <c r="EM84" s="378"/>
      <c r="EN84" s="378"/>
      <c r="EO84" s="378"/>
      <c r="EP84" s="378"/>
      <c r="EQ84" s="378"/>
      <c r="ER84" s="378"/>
      <c r="ES84" s="378"/>
      <c r="ET84" s="378"/>
      <c r="EU84" s="378"/>
      <c r="EV84" s="378"/>
      <c r="EW84" s="378"/>
      <c r="EX84" s="378"/>
      <c r="EY84" s="378"/>
      <c r="EZ84" s="378"/>
      <c r="FA84" s="378"/>
      <c r="FB84" s="378"/>
      <c r="FC84" s="378"/>
      <c r="FD84" s="378"/>
      <c r="FE84" s="378"/>
      <c r="FF84" s="378"/>
      <c r="FG84" s="378"/>
      <c r="FH84" s="378"/>
      <c r="FI84" s="378"/>
      <c r="FJ84" s="378"/>
      <c r="FK84" s="378"/>
      <c r="FL84" s="378"/>
      <c r="FM84" s="378"/>
      <c r="FN84" s="378"/>
      <c r="FO84" s="378"/>
      <c r="FP84" s="378"/>
      <c r="FQ84" s="378"/>
      <c r="FR84" s="378"/>
      <c r="FS84" s="378"/>
      <c r="FT84" s="378"/>
      <c r="FU84" s="378"/>
      <c r="FV84" s="378"/>
      <c r="FW84" s="378"/>
      <c r="FX84" s="378"/>
      <c r="FY84" s="378"/>
      <c r="FZ84" s="378"/>
      <c r="GA84" s="378"/>
      <c r="GB84" s="378"/>
      <c r="GC84" s="378"/>
      <c r="GD84" s="378"/>
      <c r="GE84" s="378"/>
      <c r="GF84" s="378"/>
      <c r="GG84" s="378"/>
      <c r="GH84" s="378"/>
      <c r="GI84" s="378"/>
      <c r="GJ84" s="378"/>
      <c r="GK84" s="378"/>
      <c r="GL84" s="378"/>
      <c r="GM84" s="378"/>
      <c r="GN84" s="378"/>
      <c r="GO84" s="378"/>
      <c r="GP84" s="378"/>
      <c r="GQ84" s="378"/>
      <c r="GR84" s="378"/>
      <c r="GS84" s="378"/>
      <c r="GT84" s="378"/>
      <c r="GU84" s="378"/>
      <c r="GV84" s="378"/>
      <c r="GW84" s="378"/>
      <c r="GX84" s="378"/>
      <c r="GY84" s="378"/>
      <c r="GZ84" s="378"/>
      <c r="HA84" s="378"/>
      <c r="HB84" s="378"/>
      <c r="HC84" s="378"/>
      <c r="HD84" s="378"/>
      <c r="HE84" s="378"/>
      <c r="HF84" s="378"/>
      <c r="HG84" s="378"/>
      <c r="HH84" s="378"/>
      <c r="HI84" s="378"/>
      <c r="HJ84" s="378"/>
      <c r="HK84" s="378"/>
      <c r="HL84" s="378"/>
      <c r="HM84" s="378"/>
      <c r="HN84" s="378"/>
      <c r="HO84" s="378"/>
      <c r="HP84" s="378"/>
      <c r="HQ84" s="378"/>
      <c r="HR84" s="378"/>
      <c r="HS84" s="378"/>
      <c r="HT84" s="378"/>
      <c r="HU84" s="378"/>
      <c r="HV84" s="378"/>
      <c r="HW84" s="378"/>
      <c r="HX84" s="378"/>
      <c r="HY84" s="378"/>
      <c r="HZ84" s="378"/>
      <c r="IA84" s="378"/>
      <c r="IB84" s="378"/>
      <c r="IC84" s="378"/>
      <c r="ID84" s="378"/>
      <c r="IE84" s="378"/>
      <c r="IF84" s="378"/>
      <c r="IG84" s="378"/>
    </row>
    <row r="85" spans="1:241" hidden="1" x14ac:dyDescent="0.3">
      <c r="A85" s="231" t="s">
        <v>113</v>
      </c>
      <c r="B85" s="351"/>
      <c r="C85" s="351"/>
      <c r="D85" s="351"/>
      <c r="E85" s="351"/>
      <c r="F85" s="351"/>
      <c r="G85" s="351"/>
      <c r="H85" s="351"/>
      <c r="I85" s="351"/>
      <c r="J85" s="351"/>
      <c r="K85" s="351">
        <v>0</v>
      </c>
      <c r="L85" s="351">
        <v>0</v>
      </c>
      <c r="M85" s="351"/>
      <c r="N85" s="351"/>
      <c r="O85" s="351"/>
      <c r="P85" s="351"/>
      <c r="Q85" s="351"/>
      <c r="R85" s="351"/>
      <c r="S85" s="351"/>
      <c r="T85" s="351"/>
      <c r="U85" s="351"/>
      <c r="V85" s="351"/>
      <c r="W85" s="351"/>
      <c r="X85" s="351"/>
      <c r="Y85" s="351"/>
      <c r="Z85" s="351"/>
      <c r="AA85" s="351"/>
      <c r="AB85" s="351"/>
      <c r="AC85" s="351"/>
      <c r="AD85" s="351"/>
      <c r="AE85" s="351"/>
      <c r="AF85" s="351"/>
      <c r="AG85" s="351"/>
      <c r="AH85" s="351"/>
      <c r="AI85" s="351"/>
      <c r="AJ85" s="351"/>
      <c r="AK85" s="351"/>
      <c r="AL85" s="351"/>
      <c r="AM85" s="351"/>
      <c r="AN85" s="351"/>
      <c r="AO85" s="351"/>
      <c r="AP85" s="351"/>
      <c r="AQ85" s="351"/>
      <c r="AR85" s="351"/>
      <c r="AS85" s="351"/>
      <c r="AT85" s="351"/>
      <c r="AU85" s="351"/>
      <c r="AV85" s="351"/>
      <c r="AW85" s="351"/>
      <c r="AX85" s="351"/>
      <c r="AY85" s="351"/>
      <c r="AZ85" s="351"/>
      <c r="BA85" s="351"/>
      <c r="BB85" s="351"/>
      <c r="BC85" s="351"/>
      <c r="BD85" s="351"/>
      <c r="BE85" s="351"/>
      <c r="BF85" s="351"/>
      <c r="BG85" s="351"/>
      <c r="BH85" s="351"/>
      <c r="BI85" s="351"/>
      <c r="BJ85" s="351"/>
      <c r="BK85" s="351"/>
      <c r="BL85" s="351"/>
      <c r="BM85" s="351"/>
      <c r="BN85" s="351"/>
      <c r="BO85" s="351"/>
      <c r="BP85" s="351"/>
      <c r="BQ85" s="351"/>
      <c r="BR85" s="351"/>
      <c r="BS85" s="351"/>
      <c r="BT85" s="351"/>
      <c r="BU85" s="351"/>
      <c r="BV85" s="351"/>
      <c r="BW85" s="351"/>
      <c r="BX85" s="351"/>
      <c r="BY85" s="351"/>
      <c r="BZ85" s="351"/>
      <c r="CA85" s="351"/>
      <c r="CB85" s="351"/>
      <c r="CC85" s="351"/>
      <c r="CD85" s="351"/>
      <c r="CE85" s="351"/>
      <c r="CF85" s="351"/>
      <c r="CG85" s="351"/>
      <c r="CH85" s="351"/>
      <c r="CI85" s="351"/>
      <c r="CJ85" s="351"/>
      <c r="CK85" s="351"/>
      <c r="CL85" s="351"/>
      <c r="CM85" s="351"/>
      <c r="CN85" s="351"/>
      <c r="CO85" s="351"/>
      <c r="CP85" s="351"/>
      <c r="CQ85" s="351"/>
      <c r="CR85" s="351"/>
      <c r="CS85" s="351"/>
      <c r="CT85" s="351"/>
      <c r="CU85" s="351"/>
      <c r="CV85" s="351"/>
      <c r="CW85" s="351"/>
      <c r="CX85" s="351"/>
      <c r="CY85" s="351"/>
      <c r="CZ85" s="351"/>
      <c r="DA85" s="351"/>
      <c r="DB85" s="351"/>
      <c r="DC85" s="351"/>
      <c r="DD85" s="351"/>
      <c r="DE85" s="351"/>
      <c r="DF85" s="351"/>
      <c r="DG85" s="351"/>
      <c r="DH85" s="378"/>
      <c r="DI85" s="378"/>
      <c r="DJ85" s="378"/>
      <c r="DK85" s="378"/>
      <c r="DL85" s="378"/>
      <c r="DM85" s="378"/>
      <c r="DN85" s="378"/>
      <c r="DO85" s="378"/>
      <c r="DP85" s="378"/>
      <c r="DQ85" s="378"/>
      <c r="DR85" s="378"/>
      <c r="DS85" s="378"/>
      <c r="DT85" s="378"/>
      <c r="DU85" s="378"/>
      <c r="DV85" s="378"/>
      <c r="DW85" s="378"/>
      <c r="DX85" s="378"/>
      <c r="DY85" s="378"/>
      <c r="DZ85" s="378"/>
      <c r="EA85" s="378"/>
      <c r="EB85" s="378"/>
      <c r="EC85" s="378"/>
      <c r="ED85" s="378"/>
      <c r="EE85" s="378"/>
      <c r="EF85" s="378"/>
      <c r="EG85" s="378"/>
      <c r="EH85" s="378"/>
      <c r="EI85" s="378"/>
      <c r="EJ85" s="378"/>
      <c r="EK85" s="378"/>
      <c r="EL85" s="378"/>
      <c r="EM85" s="378"/>
      <c r="EN85" s="378"/>
      <c r="EO85" s="378"/>
      <c r="EP85" s="378"/>
      <c r="EQ85" s="378"/>
      <c r="ER85" s="378"/>
      <c r="ES85" s="378"/>
      <c r="ET85" s="378"/>
      <c r="EU85" s="378"/>
      <c r="EV85" s="378"/>
      <c r="EW85" s="378"/>
      <c r="EX85" s="378"/>
      <c r="EY85" s="378"/>
      <c r="EZ85" s="378"/>
      <c r="FA85" s="378"/>
      <c r="FB85" s="378"/>
      <c r="FC85" s="378"/>
      <c r="FD85" s="378"/>
      <c r="FE85" s="378"/>
      <c r="FF85" s="378"/>
      <c r="FG85" s="378"/>
      <c r="FH85" s="378"/>
      <c r="FI85" s="378"/>
      <c r="FJ85" s="378"/>
      <c r="FK85" s="378"/>
      <c r="FL85" s="378"/>
      <c r="FM85" s="378"/>
      <c r="FN85" s="378"/>
      <c r="FO85" s="378"/>
      <c r="FP85" s="378"/>
      <c r="FQ85" s="378"/>
      <c r="FR85" s="378"/>
      <c r="FS85" s="378"/>
      <c r="FT85" s="378"/>
      <c r="FU85" s="378"/>
      <c r="FV85" s="378"/>
      <c r="FW85" s="378"/>
      <c r="FX85" s="378"/>
      <c r="FY85" s="378"/>
      <c r="FZ85" s="378"/>
      <c r="GA85" s="378"/>
      <c r="GB85" s="378"/>
      <c r="GC85" s="378"/>
      <c r="GD85" s="378"/>
      <c r="GE85" s="378"/>
      <c r="GF85" s="378"/>
      <c r="GG85" s="378"/>
      <c r="GH85" s="378"/>
      <c r="GI85" s="378"/>
      <c r="GJ85" s="378"/>
      <c r="GK85" s="378"/>
      <c r="GL85" s="378"/>
      <c r="GM85" s="378"/>
      <c r="GN85" s="378"/>
      <c r="GO85" s="378"/>
      <c r="GP85" s="378"/>
      <c r="GQ85" s="378"/>
      <c r="GR85" s="378"/>
      <c r="GS85" s="378"/>
      <c r="GT85" s="378"/>
      <c r="GU85" s="378"/>
      <c r="GV85" s="378"/>
      <c r="GW85" s="378"/>
      <c r="GX85" s="378"/>
      <c r="GY85" s="378"/>
      <c r="GZ85" s="378"/>
      <c r="HA85" s="378"/>
      <c r="HB85" s="378"/>
      <c r="HC85" s="378"/>
      <c r="HD85" s="378"/>
      <c r="HE85" s="378"/>
      <c r="HF85" s="378"/>
      <c r="HG85" s="378"/>
      <c r="HH85" s="378"/>
      <c r="HI85" s="378"/>
      <c r="HJ85" s="378"/>
      <c r="HK85" s="378"/>
      <c r="HL85" s="378"/>
      <c r="HM85" s="378"/>
      <c r="HN85" s="378"/>
      <c r="HO85" s="378"/>
      <c r="HP85" s="378"/>
      <c r="HQ85" s="378"/>
      <c r="HR85" s="378"/>
      <c r="HS85" s="378"/>
      <c r="HT85" s="378"/>
      <c r="HU85" s="378"/>
      <c r="HV85" s="378"/>
      <c r="HW85" s="378"/>
      <c r="HX85" s="378"/>
      <c r="HY85" s="378"/>
      <c r="HZ85" s="378"/>
      <c r="IA85" s="378"/>
      <c r="IB85" s="378"/>
      <c r="IC85" s="378"/>
      <c r="ID85" s="378"/>
      <c r="IE85" s="378"/>
      <c r="IF85" s="378"/>
      <c r="IG85" s="378"/>
    </row>
    <row r="86" spans="1:241" x14ac:dyDescent="0.3">
      <c r="A86" s="232" t="s">
        <v>279</v>
      </c>
      <c r="B86" s="351"/>
      <c r="C86" s="351"/>
      <c r="D86" s="351"/>
      <c r="E86" s="351"/>
      <c r="F86" s="351"/>
      <c r="G86" s="351"/>
      <c r="H86" s="351"/>
      <c r="I86" s="351"/>
      <c r="J86" s="351"/>
      <c r="K86" s="351"/>
      <c r="L86" s="351"/>
      <c r="M86" s="351"/>
      <c r="N86" s="351"/>
      <c r="O86" s="351"/>
      <c r="P86" s="351"/>
      <c r="Q86" s="351"/>
      <c r="R86" s="351"/>
      <c r="S86" s="351"/>
      <c r="T86" s="351"/>
      <c r="U86" s="351"/>
      <c r="V86" s="351"/>
      <c r="W86" s="351"/>
      <c r="X86" s="351"/>
      <c r="Y86" s="351"/>
      <c r="Z86" s="351"/>
      <c r="AA86" s="351"/>
      <c r="AB86" s="351"/>
      <c r="AC86" s="351"/>
      <c r="AD86" s="351"/>
      <c r="AE86" s="351"/>
      <c r="AF86" s="351"/>
      <c r="AG86" s="351"/>
      <c r="AH86" s="351"/>
      <c r="AI86" s="351"/>
      <c r="AJ86" s="351"/>
      <c r="AK86" s="351"/>
      <c r="AL86" s="351"/>
      <c r="AM86" s="351"/>
      <c r="AN86" s="351"/>
      <c r="AO86" s="351"/>
      <c r="AP86" s="351"/>
      <c r="AQ86" s="351"/>
      <c r="AR86" s="351"/>
      <c r="AS86" s="351"/>
      <c r="AT86" s="351"/>
      <c r="AU86" s="351"/>
      <c r="AV86" s="351"/>
      <c r="AW86" s="351"/>
      <c r="AX86" s="351"/>
      <c r="AY86" s="351"/>
      <c r="AZ86" s="351"/>
      <c r="BA86" s="351"/>
      <c r="BB86" s="351"/>
      <c r="BC86" s="351"/>
      <c r="BD86" s="351"/>
      <c r="BE86" s="351"/>
      <c r="BF86" s="351"/>
      <c r="BG86" s="351"/>
      <c r="BH86" s="351"/>
      <c r="BI86" s="351"/>
      <c r="BJ86" s="351"/>
      <c r="BK86" s="351"/>
      <c r="BL86" s="351"/>
      <c r="BM86" s="351"/>
      <c r="BN86" s="351"/>
      <c r="BO86" s="351"/>
      <c r="BP86" s="351"/>
      <c r="BQ86" s="351"/>
      <c r="BR86" s="351"/>
      <c r="BS86" s="351"/>
      <c r="BT86" s="351"/>
      <c r="BU86" s="351"/>
      <c r="BV86" s="351"/>
      <c r="BW86" s="351"/>
      <c r="BX86" s="351"/>
      <c r="BY86" s="351"/>
      <c r="BZ86" s="351"/>
      <c r="CA86" s="351"/>
      <c r="CB86" s="351"/>
      <c r="CC86" s="351"/>
      <c r="CD86" s="351"/>
      <c r="CE86" s="351"/>
      <c r="CF86" s="351"/>
      <c r="CG86" s="351"/>
      <c r="CH86" s="351"/>
      <c r="CI86" s="351"/>
      <c r="CJ86" s="351"/>
      <c r="CK86" s="351"/>
      <c r="CL86" s="351"/>
      <c r="CM86" s="351"/>
      <c r="CN86" s="351"/>
      <c r="CO86" s="351"/>
      <c r="CP86" s="351"/>
      <c r="CQ86" s="351"/>
      <c r="CR86" s="351"/>
      <c r="CS86" s="351"/>
      <c r="CT86" s="351"/>
      <c r="CU86" s="351"/>
      <c r="CV86" s="351"/>
      <c r="CW86" s="351"/>
      <c r="CX86" s="351"/>
      <c r="CY86" s="351"/>
      <c r="CZ86" s="351"/>
      <c r="DA86" s="351"/>
      <c r="DB86" s="351"/>
      <c r="DC86" s="351"/>
      <c r="DD86" s="351"/>
      <c r="DE86" s="351"/>
      <c r="DF86" s="351"/>
      <c r="DG86" s="351"/>
      <c r="DH86" s="378"/>
      <c r="DI86" s="378"/>
      <c r="DJ86" s="378"/>
      <c r="DK86" s="378"/>
      <c r="DL86" s="378"/>
      <c r="DM86" s="378"/>
      <c r="DN86" s="378"/>
      <c r="DO86" s="378"/>
      <c r="DP86" s="378"/>
      <c r="DQ86" s="378"/>
      <c r="DR86" s="378"/>
      <c r="DS86" s="378"/>
      <c r="DT86" s="378"/>
      <c r="DU86" s="378"/>
      <c r="DV86" s="378"/>
      <c r="DW86" s="378"/>
      <c r="DX86" s="378"/>
      <c r="DY86" s="378"/>
      <c r="DZ86" s="378"/>
      <c r="EA86" s="378"/>
      <c r="EB86" s="378"/>
      <c r="EC86" s="378"/>
      <c r="ED86" s="378"/>
      <c r="EE86" s="378"/>
      <c r="EF86" s="378"/>
      <c r="EG86" s="378"/>
      <c r="EH86" s="378"/>
      <c r="EI86" s="378"/>
      <c r="EJ86" s="378"/>
      <c r="EK86" s="378"/>
      <c r="EL86" s="378"/>
      <c r="EM86" s="378"/>
      <c r="EN86" s="378"/>
      <c r="EO86" s="378"/>
      <c r="EP86" s="378"/>
      <c r="EQ86" s="378"/>
      <c r="ER86" s="378"/>
      <c r="ES86" s="378"/>
      <c r="ET86" s="378"/>
      <c r="EU86" s="378"/>
      <c r="EV86" s="378"/>
      <c r="EW86" s="378"/>
      <c r="EX86" s="378"/>
      <c r="EY86" s="378"/>
      <c r="EZ86" s="378"/>
      <c r="FA86" s="378"/>
      <c r="FB86" s="378"/>
      <c r="FC86" s="378"/>
      <c r="FD86" s="378"/>
      <c r="FE86" s="378"/>
      <c r="FF86" s="378"/>
      <c r="FG86" s="378"/>
      <c r="FH86" s="378"/>
      <c r="FI86" s="378"/>
      <c r="FJ86" s="378"/>
      <c r="FK86" s="378"/>
      <c r="FL86" s="378"/>
      <c r="FM86" s="378"/>
      <c r="FN86" s="378"/>
      <c r="FO86" s="378"/>
      <c r="FP86" s="378"/>
      <c r="FQ86" s="378"/>
      <c r="FR86" s="378"/>
      <c r="FS86" s="378"/>
      <c r="FT86" s="378"/>
      <c r="FU86" s="378"/>
      <c r="FV86" s="378"/>
      <c r="FW86" s="378"/>
      <c r="FX86" s="378"/>
      <c r="FY86" s="378"/>
      <c r="FZ86" s="378"/>
      <c r="GA86" s="378"/>
      <c r="GB86" s="378"/>
      <c r="GC86" s="378"/>
      <c r="GD86" s="378"/>
      <c r="GE86" s="378"/>
      <c r="GF86" s="378"/>
      <c r="GG86" s="378"/>
      <c r="GH86" s="378"/>
      <c r="GI86" s="378"/>
      <c r="GJ86" s="378"/>
      <c r="GK86" s="378"/>
      <c r="GL86" s="378"/>
      <c r="GM86" s="378"/>
      <c r="GN86" s="378"/>
      <c r="GO86" s="235">
        <f t="shared" ref="GO86:HH86" si="155">SUM(GO87:GO90)</f>
        <v>40</v>
      </c>
      <c r="GP86" s="235">
        <f t="shared" si="155"/>
        <v>40</v>
      </c>
      <c r="GQ86" s="235">
        <f t="shared" si="155"/>
        <v>40</v>
      </c>
      <c r="GR86" s="235">
        <f t="shared" si="155"/>
        <v>40</v>
      </c>
      <c r="GS86" s="235">
        <f t="shared" si="155"/>
        <v>40</v>
      </c>
      <c r="GT86" s="235">
        <f t="shared" si="155"/>
        <v>40</v>
      </c>
      <c r="GU86" s="235">
        <f t="shared" si="155"/>
        <v>0</v>
      </c>
      <c r="GV86" s="235">
        <f t="shared" si="155"/>
        <v>40</v>
      </c>
      <c r="GW86" s="235">
        <f t="shared" si="155"/>
        <v>40</v>
      </c>
      <c r="GX86" s="235">
        <f t="shared" si="155"/>
        <v>40</v>
      </c>
      <c r="GY86" s="235">
        <f t="shared" si="155"/>
        <v>40</v>
      </c>
      <c r="GZ86" s="235">
        <f t="shared" si="155"/>
        <v>40</v>
      </c>
      <c r="HA86" s="235">
        <f t="shared" si="155"/>
        <v>40</v>
      </c>
      <c r="HB86" s="235">
        <f t="shared" si="155"/>
        <v>40</v>
      </c>
      <c r="HC86" s="235">
        <f t="shared" si="155"/>
        <v>40</v>
      </c>
      <c r="HD86" s="235">
        <f t="shared" si="155"/>
        <v>0</v>
      </c>
      <c r="HE86" s="235">
        <f t="shared" si="155"/>
        <v>0</v>
      </c>
      <c r="HF86" s="235">
        <f>SUM(HF87:HF90)</f>
        <v>40</v>
      </c>
      <c r="HG86" s="235">
        <f t="shared" si="155"/>
        <v>0</v>
      </c>
      <c r="HH86" s="235">
        <f t="shared" si="155"/>
        <v>40</v>
      </c>
      <c r="HI86" s="235">
        <f t="shared" ref="HI86:HJ86" si="156">SUM(HI87:HI90)</f>
        <v>0</v>
      </c>
      <c r="HJ86" s="235">
        <f t="shared" si="156"/>
        <v>40</v>
      </c>
      <c r="HK86" s="235">
        <f t="shared" ref="HK86:HU86" si="157">SUM(HK87:HK90)</f>
        <v>40</v>
      </c>
      <c r="HL86" s="235">
        <f t="shared" si="157"/>
        <v>40</v>
      </c>
      <c r="HM86" s="235">
        <f t="shared" si="157"/>
        <v>40</v>
      </c>
      <c r="HN86" s="235">
        <f t="shared" si="157"/>
        <v>40</v>
      </c>
      <c r="HO86" s="235">
        <f t="shared" si="157"/>
        <v>40</v>
      </c>
      <c r="HP86" s="235">
        <f t="shared" si="157"/>
        <v>40</v>
      </c>
      <c r="HQ86" s="235">
        <f t="shared" si="157"/>
        <v>40</v>
      </c>
      <c r="HR86" s="235">
        <f t="shared" si="157"/>
        <v>56.5</v>
      </c>
      <c r="HS86" s="235">
        <f t="shared" si="157"/>
        <v>40</v>
      </c>
      <c r="HT86" s="235">
        <f t="shared" si="157"/>
        <v>40</v>
      </c>
      <c r="HU86" s="235">
        <f t="shared" si="157"/>
        <v>40</v>
      </c>
      <c r="HV86" s="235">
        <f t="shared" ref="HV86:IG86" si="158">SUM(HV87:HV90)</f>
        <v>40</v>
      </c>
      <c r="HW86" s="235">
        <f t="shared" si="158"/>
        <v>40</v>
      </c>
      <c r="HX86" s="235">
        <f t="shared" si="158"/>
        <v>40</v>
      </c>
      <c r="HY86" s="235">
        <f t="shared" si="158"/>
        <v>40</v>
      </c>
      <c r="HZ86" s="235">
        <f t="shared" si="158"/>
        <v>41</v>
      </c>
      <c r="IA86" s="235">
        <f t="shared" si="158"/>
        <v>0</v>
      </c>
      <c r="IB86" s="235">
        <f t="shared" si="158"/>
        <v>0</v>
      </c>
      <c r="IC86" s="235">
        <f t="shared" si="158"/>
        <v>0</v>
      </c>
      <c r="ID86" s="235">
        <f t="shared" si="158"/>
        <v>0</v>
      </c>
      <c r="IE86" s="235">
        <f t="shared" si="158"/>
        <v>0</v>
      </c>
      <c r="IF86" s="235">
        <f t="shared" si="158"/>
        <v>0</v>
      </c>
      <c r="IG86" s="235">
        <f t="shared" si="158"/>
        <v>0</v>
      </c>
    </row>
    <row r="87" spans="1:241" x14ac:dyDescent="0.3">
      <c r="A87" s="231" t="s">
        <v>109</v>
      </c>
      <c r="B87" s="351"/>
      <c r="C87" s="351"/>
      <c r="D87" s="351">
        <v>0</v>
      </c>
      <c r="E87" s="351"/>
      <c r="F87" s="351"/>
      <c r="G87" s="351"/>
      <c r="H87" s="351"/>
      <c r="I87" s="351"/>
      <c r="J87" s="351"/>
      <c r="K87" s="351"/>
      <c r="L87" s="351"/>
      <c r="M87" s="351"/>
      <c r="N87" s="351"/>
      <c r="O87" s="351"/>
      <c r="P87" s="351"/>
      <c r="Q87" s="351"/>
      <c r="R87" s="351"/>
      <c r="S87" s="351"/>
      <c r="T87" s="351"/>
      <c r="U87" s="351"/>
      <c r="V87" s="351"/>
      <c r="W87" s="351"/>
      <c r="X87" s="351"/>
      <c r="Y87" s="351"/>
      <c r="Z87" s="351"/>
      <c r="AA87" s="351"/>
      <c r="AB87" s="351"/>
      <c r="AC87" s="351"/>
      <c r="AD87" s="351"/>
      <c r="AE87" s="351"/>
      <c r="AF87" s="351"/>
      <c r="AG87" s="351"/>
      <c r="AH87" s="351"/>
      <c r="AI87" s="351"/>
      <c r="AJ87" s="351"/>
      <c r="AK87" s="351"/>
      <c r="AL87" s="351"/>
      <c r="AM87" s="351"/>
      <c r="AN87" s="351"/>
      <c r="AO87" s="351"/>
      <c r="AP87" s="351"/>
      <c r="AQ87" s="351"/>
      <c r="AR87" s="351"/>
      <c r="AS87" s="351"/>
      <c r="AT87" s="351"/>
      <c r="AU87" s="351"/>
      <c r="AV87" s="351"/>
      <c r="AW87" s="351"/>
      <c r="AX87" s="351"/>
      <c r="AY87" s="351"/>
      <c r="AZ87" s="351"/>
      <c r="BA87" s="351"/>
      <c r="BB87" s="351"/>
      <c r="BC87" s="351"/>
      <c r="BD87" s="351"/>
      <c r="BE87" s="351"/>
      <c r="BF87" s="351"/>
      <c r="BG87" s="351"/>
      <c r="BH87" s="351"/>
      <c r="BI87" s="351"/>
      <c r="BJ87" s="351"/>
      <c r="BK87" s="351"/>
      <c r="BL87" s="351"/>
      <c r="BM87" s="351"/>
      <c r="BN87" s="351"/>
      <c r="BO87" s="351"/>
      <c r="BP87" s="351"/>
      <c r="BQ87" s="351"/>
      <c r="BR87" s="351"/>
      <c r="BS87" s="351"/>
      <c r="BT87" s="351"/>
      <c r="BU87" s="351"/>
      <c r="BV87" s="351"/>
      <c r="BW87" s="351"/>
      <c r="BX87" s="351"/>
      <c r="BY87" s="351"/>
      <c r="BZ87" s="351"/>
      <c r="CA87" s="351"/>
      <c r="CB87" s="351"/>
      <c r="CC87" s="351"/>
      <c r="CD87" s="351"/>
      <c r="CE87" s="351"/>
      <c r="CF87" s="351"/>
      <c r="CG87" s="351"/>
      <c r="CH87" s="351"/>
      <c r="CI87" s="351"/>
      <c r="CJ87" s="351"/>
      <c r="CK87" s="351"/>
      <c r="CL87" s="351"/>
      <c r="CM87" s="351"/>
      <c r="CN87" s="351"/>
      <c r="CO87" s="351"/>
      <c r="CP87" s="351"/>
      <c r="CQ87" s="351"/>
      <c r="CR87" s="351"/>
      <c r="CS87" s="351"/>
      <c r="CT87" s="351"/>
      <c r="CU87" s="351"/>
      <c r="CV87" s="351"/>
      <c r="CW87" s="351"/>
      <c r="CX87" s="351"/>
      <c r="CY87" s="351"/>
      <c r="CZ87" s="351"/>
      <c r="DA87" s="351"/>
      <c r="DB87" s="351"/>
      <c r="DC87" s="351"/>
      <c r="DD87" s="351"/>
      <c r="DE87" s="351"/>
      <c r="DF87" s="351"/>
      <c r="DG87" s="351"/>
      <c r="DH87" s="378"/>
      <c r="DI87" s="378"/>
      <c r="DJ87" s="378"/>
      <c r="DK87" s="378"/>
      <c r="DL87" s="378"/>
      <c r="DM87" s="378"/>
      <c r="DN87" s="378"/>
      <c r="DO87" s="378"/>
      <c r="DP87" s="378"/>
      <c r="DQ87" s="378"/>
      <c r="DR87" s="378"/>
      <c r="DS87" s="378"/>
      <c r="DT87" s="378"/>
      <c r="DU87" s="378"/>
      <c r="DV87" s="378"/>
      <c r="DW87" s="378"/>
      <c r="DX87" s="378"/>
      <c r="DY87" s="378"/>
      <c r="DZ87" s="378"/>
      <c r="EA87" s="378"/>
      <c r="EB87" s="378"/>
      <c r="EC87" s="378"/>
      <c r="ED87" s="378"/>
      <c r="EE87" s="378"/>
      <c r="EF87" s="378"/>
      <c r="EG87" s="378"/>
      <c r="EH87" s="378"/>
      <c r="EI87" s="378"/>
      <c r="EJ87" s="378"/>
      <c r="EK87" s="378"/>
      <c r="EL87" s="378"/>
      <c r="EM87" s="378"/>
      <c r="EN87" s="378"/>
      <c r="EO87" s="378"/>
      <c r="EP87" s="378"/>
      <c r="EQ87" s="378"/>
      <c r="ER87" s="378"/>
      <c r="ES87" s="378"/>
      <c r="ET87" s="378"/>
      <c r="EU87" s="378"/>
      <c r="EV87" s="378"/>
      <c r="EW87" s="378"/>
      <c r="EX87" s="378"/>
      <c r="EY87" s="378"/>
      <c r="EZ87" s="378"/>
      <c r="FA87" s="378"/>
      <c r="FB87" s="378"/>
      <c r="FC87" s="378"/>
      <c r="FD87" s="378"/>
      <c r="FE87" s="378"/>
      <c r="FF87" s="378"/>
      <c r="FG87" s="378"/>
      <c r="FH87" s="378"/>
      <c r="FI87" s="378"/>
      <c r="FJ87" s="378"/>
      <c r="FK87" s="378"/>
      <c r="FL87" s="378"/>
      <c r="FM87" s="378"/>
      <c r="FN87" s="378"/>
      <c r="FO87" s="378"/>
      <c r="FP87" s="378"/>
      <c r="FQ87" s="378"/>
      <c r="FR87" s="378"/>
      <c r="FS87" s="378"/>
      <c r="FT87" s="378"/>
      <c r="FU87" s="378"/>
      <c r="FV87" s="378"/>
      <c r="FW87" s="378"/>
      <c r="FX87" s="378"/>
      <c r="FY87" s="378"/>
      <c r="FZ87" s="378"/>
      <c r="GA87" s="378"/>
      <c r="GB87" s="378"/>
      <c r="GC87" s="378"/>
      <c r="GD87" s="378"/>
      <c r="GE87" s="378"/>
      <c r="GF87" s="378"/>
      <c r="GG87" s="378"/>
      <c r="GH87" s="378"/>
      <c r="GI87" s="378"/>
      <c r="GJ87" s="378"/>
      <c r="GK87" s="378"/>
      <c r="GL87" s="378"/>
      <c r="GM87" s="378"/>
      <c r="GN87" s="378"/>
      <c r="GO87" s="378">
        <v>40</v>
      </c>
      <c r="GP87" s="378">
        <v>40</v>
      </c>
      <c r="GQ87" s="378">
        <v>32</v>
      </c>
      <c r="GR87" s="378">
        <v>40</v>
      </c>
      <c r="GS87" s="378">
        <v>40</v>
      </c>
      <c r="GT87" s="378">
        <v>40</v>
      </c>
      <c r="GU87" s="378"/>
      <c r="GV87" s="378">
        <v>40</v>
      </c>
      <c r="GW87" s="378">
        <v>40</v>
      </c>
      <c r="GX87" s="378">
        <v>34</v>
      </c>
      <c r="GY87" s="378">
        <v>40</v>
      </c>
      <c r="GZ87" s="378">
        <v>40</v>
      </c>
      <c r="HA87" s="378">
        <v>40</v>
      </c>
      <c r="HB87" s="378">
        <v>32</v>
      </c>
      <c r="HC87" s="378">
        <v>38</v>
      </c>
      <c r="HD87" s="378"/>
      <c r="HE87" s="378"/>
      <c r="HF87" s="378">
        <v>32</v>
      </c>
      <c r="HG87" s="378"/>
      <c r="HH87" s="378">
        <v>40</v>
      </c>
      <c r="HI87" s="378">
        <v>0</v>
      </c>
      <c r="HJ87" s="378">
        <v>40</v>
      </c>
      <c r="HK87" s="378">
        <v>40</v>
      </c>
      <c r="HL87" s="378">
        <v>40</v>
      </c>
      <c r="HM87" s="378">
        <v>32</v>
      </c>
      <c r="HN87" s="378">
        <v>40</v>
      </c>
      <c r="HO87" s="378">
        <v>40</v>
      </c>
      <c r="HP87" s="378">
        <v>33</v>
      </c>
      <c r="HQ87" s="378">
        <v>40</v>
      </c>
      <c r="HR87" s="378">
        <v>56.5</v>
      </c>
      <c r="HS87" s="378">
        <v>40</v>
      </c>
      <c r="HT87" s="378">
        <v>40</v>
      </c>
      <c r="HU87" s="378">
        <v>40</v>
      </c>
      <c r="HV87" s="378">
        <v>40</v>
      </c>
      <c r="HW87" s="378">
        <v>32</v>
      </c>
      <c r="HX87" s="378">
        <v>40</v>
      </c>
      <c r="HY87" s="378">
        <v>40</v>
      </c>
      <c r="HZ87" s="378">
        <v>41</v>
      </c>
      <c r="IA87" s="378">
        <v>0</v>
      </c>
      <c r="IB87" s="378">
        <v>0</v>
      </c>
      <c r="IC87" s="378">
        <v>0</v>
      </c>
      <c r="ID87" s="378">
        <v>0</v>
      </c>
      <c r="IE87" s="378">
        <v>0</v>
      </c>
      <c r="IF87" s="378">
        <v>0</v>
      </c>
      <c r="IG87" s="378">
        <v>0</v>
      </c>
    </row>
    <row r="88" spans="1:241" x14ac:dyDescent="0.3">
      <c r="A88" s="231" t="s">
        <v>110</v>
      </c>
      <c r="B88" s="351"/>
      <c r="C88" s="351"/>
      <c r="D88" s="351">
        <v>0</v>
      </c>
      <c r="E88" s="351"/>
      <c r="F88" s="351"/>
      <c r="G88" s="351"/>
      <c r="H88" s="351"/>
      <c r="I88" s="351"/>
      <c r="J88" s="351"/>
      <c r="K88" s="351"/>
      <c r="L88" s="351"/>
      <c r="M88" s="351"/>
      <c r="N88" s="351"/>
      <c r="O88" s="351"/>
      <c r="P88" s="351"/>
      <c r="Q88" s="351"/>
      <c r="R88" s="351"/>
      <c r="S88" s="351"/>
      <c r="T88" s="351"/>
      <c r="U88" s="351"/>
      <c r="V88" s="351"/>
      <c r="W88" s="351"/>
      <c r="X88" s="351"/>
      <c r="Y88" s="351"/>
      <c r="Z88" s="351"/>
      <c r="AA88" s="351"/>
      <c r="AB88" s="351"/>
      <c r="AC88" s="351"/>
      <c r="AD88" s="351"/>
      <c r="AE88" s="351"/>
      <c r="AF88" s="351"/>
      <c r="AG88" s="351"/>
      <c r="AH88" s="351"/>
      <c r="AI88" s="351"/>
      <c r="AJ88" s="351"/>
      <c r="AK88" s="351"/>
      <c r="AL88" s="351"/>
      <c r="AM88" s="351"/>
      <c r="AN88" s="351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1"/>
      <c r="BH88" s="351"/>
      <c r="BI88" s="351"/>
      <c r="BJ88" s="351"/>
      <c r="BK88" s="351"/>
      <c r="BL88" s="351"/>
      <c r="BM88" s="351"/>
      <c r="BN88" s="351"/>
      <c r="BO88" s="351"/>
      <c r="BP88" s="351"/>
      <c r="BQ88" s="351"/>
      <c r="BR88" s="351"/>
      <c r="BS88" s="351"/>
      <c r="BT88" s="351"/>
      <c r="BU88" s="351"/>
      <c r="BV88" s="351"/>
      <c r="BW88" s="351"/>
      <c r="BX88" s="351"/>
      <c r="BY88" s="351"/>
      <c r="BZ88" s="351"/>
      <c r="CA88" s="351"/>
      <c r="CB88" s="351"/>
      <c r="CC88" s="351"/>
      <c r="CD88" s="351"/>
      <c r="CE88" s="351"/>
      <c r="CF88" s="351"/>
      <c r="CG88" s="351"/>
      <c r="CH88" s="351"/>
      <c r="CI88" s="351"/>
      <c r="CJ88" s="351"/>
      <c r="CK88" s="351"/>
      <c r="CL88" s="351"/>
      <c r="CM88" s="351"/>
      <c r="CN88" s="351"/>
      <c r="CO88" s="351"/>
      <c r="CP88" s="351"/>
      <c r="CQ88" s="351"/>
      <c r="CR88" s="351"/>
      <c r="CS88" s="351"/>
      <c r="CT88" s="351"/>
      <c r="CU88" s="351"/>
      <c r="CV88" s="351"/>
      <c r="CW88" s="351"/>
      <c r="CX88" s="351"/>
      <c r="CY88" s="351"/>
      <c r="CZ88" s="351"/>
      <c r="DA88" s="351"/>
      <c r="DB88" s="351"/>
      <c r="DC88" s="351"/>
      <c r="DD88" s="351"/>
      <c r="DE88" s="351"/>
      <c r="DF88" s="351"/>
      <c r="DG88" s="351"/>
      <c r="DH88" s="378"/>
      <c r="DI88" s="378"/>
      <c r="DJ88" s="378"/>
      <c r="DK88" s="378"/>
      <c r="DL88" s="378"/>
      <c r="DM88" s="378"/>
      <c r="DN88" s="378"/>
      <c r="DO88" s="378"/>
      <c r="DP88" s="378"/>
      <c r="DQ88" s="378"/>
      <c r="DR88" s="378"/>
      <c r="DS88" s="378"/>
      <c r="DT88" s="378"/>
      <c r="DU88" s="378"/>
      <c r="DV88" s="378"/>
      <c r="DW88" s="378"/>
      <c r="DX88" s="378"/>
      <c r="DY88" s="378"/>
      <c r="DZ88" s="378"/>
      <c r="EA88" s="378"/>
      <c r="EB88" s="378"/>
      <c r="EC88" s="378"/>
      <c r="ED88" s="378"/>
      <c r="EE88" s="378"/>
      <c r="EF88" s="378"/>
      <c r="EG88" s="378"/>
      <c r="EH88" s="378"/>
      <c r="EI88" s="378"/>
      <c r="EJ88" s="378"/>
      <c r="EK88" s="378"/>
      <c r="EL88" s="378"/>
      <c r="EM88" s="378"/>
      <c r="EN88" s="378"/>
      <c r="EO88" s="378"/>
      <c r="EP88" s="378"/>
      <c r="EQ88" s="378"/>
      <c r="ER88" s="378"/>
      <c r="ES88" s="378"/>
      <c r="ET88" s="378"/>
      <c r="EU88" s="378"/>
      <c r="EV88" s="378"/>
      <c r="EW88" s="378"/>
      <c r="EX88" s="378"/>
      <c r="EY88" s="378"/>
      <c r="EZ88" s="378"/>
      <c r="FA88" s="378"/>
      <c r="FB88" s="378"/>
      <c r="FC88" s="378"/>
      <c r="FD88" s="378"/>
      <c r="FE88" s="378"/>
      <c r="FF88" s="378"/>
      <c r="FG88" s="378"/>
      <c r="FH88" s="378"/>
      <c r="FI88" s="378"/>
      <c r="FJ88" s="378"/>
      <c r="FK88" s="378"/>
      <c r="FL88" s="378"/>
      <c r="FM88" s="378"/>
      <c r="FN88" s="378"/>
      <c r="FO88" s="378"/>
      <c r="FP88" s="378"/>
      <c r="FQ88" s="378"/>
      <c r="FR88" s="378"/>
      <c r="FS88" s="378"/>
      <c r="FT88" s="378"/>
      <c r="FU88" s="378"/>
      <c r="FV88" s="378"/>
      <c r="FW88" s="378"/>
      <c r="FX88" s="378"/>
      <c r="FY88" s="378"/>
      <c r="FZ88" s="378"/>
      <c r="GA88" s="378"/>
      <c r="GB88" s="378"/>
      <c r="GC88" s="378"/>
      <c r="GD88" s="378"/>
      <c r="GE88" s="378"/>
      <c r="GF88" s="378"/>
      <c r="GG88" s="378"/>
      <c r="GH88" s="378"/>
      <c r="GI88" s="378"/>
      <c r="GJ88" s="378"/>
      <c r="GK88" s="378"/>
      <c r="GL88" s="378"/>
      <c r="GM88" s="378"/>
      <c r="GN88" s="378"/>
      <c r="GO88" s="378">
        <v>0</v>
      </c>
      <c r="GP88" s="378">
        <v>0</v>
      </c>
      <c r="GQ88" s="378">
        <v>8</v>
      </c>
      <c r="GR88" s="378">
        <v>0</v>
      </c>
      <c r="GS88" s="378">
        <v>0</v>
      </c>
      <c r="GT88" s="378">
        <v>0</v>
      </c>
      <c r="GU88" s="378"/>
      <c r="GV88" s="378">
        <v>0</v>
      </c>
      <c r="GW88" s="378">
        <v>0</v>
      </c>
      <c r="GX88" s="378">
        <v>0</v>
      </c>
      <c r="GY88" s="378">
        <v>0</v>
      </c>
      <c r="GZ88" s="378">
        <v>0</v>
      </c>
      <c r="HA88" s="378">
        <v>0</v>
      </c>
      <c r="HB88" s="378">
        <v>8</v>
      </c>
      <c r="HC88" s="378">
        <v>0</v>
      </c>
      <c r="HD88" s="378"/>
      <c r="HE88" s="378"/>
      <c r="HF88" s="378">
        <v>8</v>
      </c>
      <c r="HG88" s="378"/>
      <c r="HH88" s="378">
        <v>0</v>
      </c>
      <c r="HI88" s="378">
        <v>0</v>
      </c>
      <c r="HJ88" s="378">
        <v>0</v>
      </c>
      <c r="HK88" s="378">
        <v>0</v>
      </c>
      <c r="HL88" s="378">
        <v>0</v>
      </c>
      <c r="HM88" s="378">
        <v>0</v>
      </c>
      <c r="HN88" s="378">
        <v>0</v>
      </c>
      <c r="HO88" s="378">
        <v>0</v>
      </c>
      <c r="HP88" s="378">
        <v>0</v>
      </c>
      <c r="HQ88" s="378">
        <v>0</v>
      </c>
      <c r="HR88" s="378">
        <v>0</v>
      </c>
      <c r="HS88" s="378">
        <v>0</v>
      </c>
      <c r="HT88" s="378">
        <v>0</v>
      </c>
      <c r="HU88" s="378">
        <v>0</v>
      </c>
      <c r="HV88" s="378">
        <v>0</v>
      </c>
      <c r="HW88" s="378">
        <v>0</v>
      </c>
      <c r="HX88" s="378">
        <v>0</v>
      </c>
      <c r="HY88" s="378">
        <v>0</v>
      </c>
      <c r="HZ88" s="378">
        <v>0</v>
      </c>
      <c r="IA88" s="378">
        <v>0</v>
      </c>
      <c r="IB88" s="378">
        <v>0</v>
      </c>
      <c r="IC88" s="378">
        <v>0</v>
      </c>
      <c r="ID88" s="378">
        <v>0</v>
      </c>
      <c r="IE88" s="378">
        <v>0</v>
      </c>
      <c r="IF88" s="378">
        <v>0</v>
      </c>
      <c r="IG88" s="378">
        <v>0</v>
      </c>
    </row>
    <row r="89" spans="1:241" x14ac:dyDescent="0.3">
      <c r="A89" s="231" t="s">
        <v>111</v>
      </c>
      <c r="B89" s="351"/>
      <c r="C89" s="351"/>
      <c r="D89" s="351">
        <v>0</v>
      </c>
      <c r="E89" s="351"/>
      <c r="F89" s="351"/>
      <c r="G89" s="351"/>
      <c r="H89" s="351"/>
      <c r="I89" s="351"/>
      <c r="J89" s="351"/>
      <c r="K89" s="351"/>
      <c r="L89" s="351"/>
      <c r="M89" s="351"/>
      <c r="N89" s="351"/>
      <c r="O89" s="351"/>
      <c r="P89" s="351"/>
      <c r="Q89" s="351"/>
      <c r="R89" s="351"/>
      <c r="S89" s="351"/>
      <c r="T89" s="351"/>
      <c r="U89" s="351"/>
      <c r="V89" s="351"/>
      <c r="W89" s="351"/>
      <c r="X89" s="351"/>
      <c r="Y89" s="351"/>
      <c r="Z89" s="351"/>
      <c r="AA89" s="351"/>
      <c r="AB89" s="351"/>
      <c r="AC89" s="351"/>
      <c r="AD89" s="351"/>
      <c r="AE89" s="351"/>
      <c r="AF89" s="351"/>
      <c r="AG89" s="351"/>
      <c r="AH89" s="351"/>
      <c r="AI89" s="351"/>
      <c r="AJ89" s="351"/>
      <c r="AK89" s="351"/>
      <c r="AL89" s="351"/>
      <c r="AM89" s="351"/>
      <c r="AN89" s="351"/>
      <c r="AO89" s="351"/>
      <c r="AP89" s="351"/>
      <c r="AQ89" s="351"/>
      <c r="AR89" s="351"/>
      <c r="AS89" s="351"/>
      <c r="AT89" s="351"/>
      <c r="AU89" s="351"/>
      <c r="AV89" s="351"/>
      <c r="AW89" s="351"/>
      <c r="AX89" s="351"/>
      <c r="AY89" s="351"/>
      <c r="AZ89" s="351"/>
      <c r="BA89" s="351"/>
      <c r="BB89" s="351"/>
      <c r="BC89" s="351"/>
      <c r="BD89" s="351"/>
      <c r="BE89" s="351"/>
      <c r="BF89" s="351"/>
      <c r="BG89" s="351"/>
      <c r="BH89" s="351"/>
      <c r="BI89" s="351"/>
      <c r="BJ89" s="351"/>
      <c r="BK89" s="351"/>
      <c r="BL89" s="351"/>
      <c r="BM89" s="351"/>
      <c r="BN89" s="351"/>
      <c r="BO89" s="351"/>
      <c r="BP89" s="351"/>
      <c r="BQ89" s="351"/>
      <c r="BR89" s="351"/>
      <c r="BS89" s="351"/>
      <c r="BT89" s="351"/>
      <c r="BU89" s="351"/>
      <c r="BV89" s="351"/>
      <c r="BW89" s="351"/>
      <c r="BX89" s="351"/>
      <c r="BY89" s="351"/>
      <c r="BZ89" s="351"/>
      <c r="CA89" s="351"/>
      <c r="CB89" s="351"/>
      <c r="CC89" s="351"/>
      <c r="CD89" s="351"/>
      <c r="CE89" s="351"/>
      <c r="CF89" s="351"/>
      <c r="CG89" s="351"/>
      <c r="CH89" s="351"/>
      <c r="CI89" s="351"/>
      <c r="CJ89" s="351"/>
      <c r="CK89" s="351"/>
      <c r="CL89" s="351"/>
      <c r="CM89" s="351"/>
      <c r="CN89" s="351"/>
      <c r="CO89" s="351"/>
      <c r="CP89" s="351"/>
      <c r="CQ89" s="351"/>
      <c r="CR89" s="351"/>
      <c r="CS89" s="351"/>
      <c r="CT89" s="351"/>
      <c r="CU89" s="351"/>
      <c r="CV89" s="351"/>
      <c r="CW89" s="351"/>
      <c r="CX89" s="351"/>
      <c r="CY89" s="351"/>
      <c r="CZ89" s="351"/>
      <c r="DA89" s="351"/>
      <c r="DB89" s="351"/>
      <c r="DC89" s="351"/>
      <c r="DD89" s="351"/>
      <c r="DE89" s="351"/>
      <c r="DF89" s="351"/>
      <c r="DG89" s="351"/>
      <c r="DH89" s="378"/>
      <c r="DI89" s="378"/>
      <c r="DJ89" s="378"/>
      <c r="DK89" s="378"/>
      <c r="DL89" s="378"/>
      <c r="DM89" s="378"/>
      <c r="DN89" s="378"/>
      <c r="DO89" s="378"/>
      <c r="DP89" s="378"/>
      <c r="DQ89" s="378"/>
      <c r="DR89" s="378"/>
      <c r="DS89" s="378"/>
      <c r="DT89" s="378"/>
      <c r="DU89" s="378"/>
      <c r="DV89" s="378"/>
      <c r="DW89" s="378"/>
      <c r="DX89" s="378"/>
      <c r="DY89" s="378"/>
      <c r="DZ89" s="378"/>
      <c r="EA89" s="378"/>
      <c r="EB89" s="378"/>
      <c r="EC89" s="378"/>
      <c r="ED89" s="378"/>
      <c r="EE89" s="378"/>
      <c r="EF89" s="378"/>
      <c r="EG89" s="378"/>
      <c r="EH89" s="378"/>
      <c r="EI89" s="378"/>
      <c r="EJ89" s="378"/>
      <c r="EK89" s="378"/>
      <c r="EL89" s="378"/>
      <c r="EM89" s="378"/>
      <c r="EN89" s="378"/>
      <c r="EO89" s="378"/>
      <c r="EP89" s="378"/>
      <c r="EQ89" s="378"/>
      <c r="ER89" s="378"/>
      <c r="ES89" s="378"/>
      <c r="ET89" s="378"/>
      <c r="EU89" s="378"/>
      <c r="EV89" s="378"/>
      <c r="EW89" s="378"/>
      <c r="EX89" s="378"/>
      <c r="EY89" s="378"/>
      <c r="EZ89" s="378"/>
      <c r="FA89" s="378"/>
      <c r="FB89" s="378"/>
      <c r="FC89" s="378"/>
      <c r="FD89" s="378"/>
      <c r="FE89" s="378"/>
      <c r="FF89" s="378"/>
      <c r="FG89" s="378"/>
      <c r="FH89" s="378"/>
      <c r="FI89" s="378"/>
      <c r="FJ89" s="378"/>
      <c r="FK89" s="378"/>
      <c r="FL89" s="378"/>
      <c r="FM89" s="378"/>
      <c r="FN89" s="378"/>
      <c r="FO89" s="378"/>
      <c r="FP89" s="378"/>
      <c r="FQ89" s="378"/>
      <c r="FR89" s="378"/>
      <c r="FS89" s="378"/>
      <c r="FT89" s="378"/>
      <c r="FU89" s="378"/>
      <c r="FV89" s="378"/>
      <c r="FW89" s="378"/>
      <c r="FX89" s="378"/>
      <c r="FY89" s="378"/>
      <c r="FZ89" s="378"/>
      <c r="GA89" s="378"/>
      <c r="GB89" s="378"/>
      <c r="GC89" s="378"/>
      <c r="GD89" s="378"/>
      <c r="GE89" s="378"/>
      <c r="GF89" s="378"/>
      <c r="GG89" s="378"/>
      <c r="GH89" s="378"/>
      <c r="GI89" s="378"/>
      <c r="GJ89" s="378"/>
      <c r="GK89" s="378"/>
      <c r="GL89" s="378"/>
      <c r="GM89" s="378"/>
      <c r="GN89" s="378"/>
      <c r="GO89" s="378">
        <v>0</v>
      </c>
      <c r="GP89" s="378">
        <v>0</v>
      </c>
      <c r="GQ89" s="378">
        <v>0</v>
      </c>
      <c r="GR89" s="378">
        <v>0</v>
      </c>
      <c r="GS89" s="378">
        <v>0</v>
      </c>
      <c r="GT89" s="378">
        <v>0</v>
      </c>
      <c r="GU89" s="378"/>
      <c r="GV89" s="378">
        <v>0</v>
      </c>
      <c r="GW89" s="378">
        <v>0</v>
      </c>
      <c r="GX89" s="378">
        <v>0</v>
      </c>
      <c r="GY89" s="378">
        <v>0</v>
      </c>
      <c r="GZ89" s="378">
        <v>0</v>
      </c>
      <c r="HA89" s="378">
        <v>0</v>
      </c>
      <c r="HB89" s="378">
        <v>0</v>
      </c>
      <c r="HC89" s="378">
        <v>0</v>
      </c>
      <c r="HD89" s="378"/>
      <c r="HE89" s="378"/>
      <c r="HF89" s="378">
        <v>0</v>
      </c>
      <c r="HG89" s="378"/>
      <c r="HH89" s="378">
        <v>0</v>
      </c>
      <c r="HI89" s="378">
        <v>0</v>
      </c>
      <c r="HJ89" s="378">
        <v>0</v>
      </c>
      <c r="HK89" s="378">
        <v>0</v>
      </c>
      <c r="HL89" s="378">
        <v>0</v>
      </c>
      <c r="HM89" s="378">
        <v>0</v>
      </c>
      <c r="HN89" s="378">
        <v>0</v>
      </c>
      <c r="HO89" s="378">
        <v>0</v>
      </c>
      <c r="HP89" s="378">
        <v>0</v>
      </c>
      <c r="HQ89" s="378">
        <v>0</v>
      </c>
      <c r="HR89" s="378">
        <v>0</v>
      </c>
      <c r="HS89" s="378">
        <v>0</v>
      </c>
      <c r="HT89" s="378">
        <v>0</v>
      </c>
      <c r="HU89" s="378">
        <v>0</v>
      </c>
      <c r="HV89" s="378">
        <v>0</v>
      </c>
      <c r="HW89" s="378">
        <v>8</v>
      </c>
      <c r="HX89" s="378">
        <v>0</v>
      </c>
      <c r="HY89" s="378">
        <v>0</v>
      </c>
      <c r="HZ89" s="378">
        <v>0</v>
      </c>
      <c r="IA89" s="378">
        <v>0</v>
      </c>
      <c r="IB89" s="378">
        <v>0</v>
      </c>
      <c r="IC89" s="378">
        <v>0</v>
      </c>
      <c r="ID89" s="378">
        <v>0</v>
      </c>
      <c r="IE89" s="378">
        <v>0</v>
      </c>
      <c r="IF89" s="378">
        <v>0</v>
      </c>
      <c r="IG89" s="378">
        <v>0</v>
      </c>
    </row>
    <row r="90" spans="1:241" x14ac:dyDescent="0.3">
      <c r="A90" s="231" t="s">
        <v>112</v>
      </c>
      <c r="B90" s="351">
        <v>80</v>
      </c>
      <c r="C90" s="351"/>
      <c r="D90" s="351">
        <v>0</v>
      </c>
      <c r="E90" s="351"/>
      <c r="F90" s="351"/>
      <c r="G90" s="351"/>
      <c r="H90" s="351"/>
      <c r="I90" s="351"/>
      <c r="J90" s="351"/>
      <c r="K90" s="351"/>
      <c r="L90" s="351"/>
      <c r="M90" s="351"/>
      <c r="N90" s="351"/>
      <c r="O90" s="351"/>
      <c r="P90" s="351"/>
      <c r="Q90" s="351"/>
      <c r="R90" s="351"/>
      <c r="S90" s="351"/>
      <c r="T90" s="351"/>
      <c r="U90" s="351"/>
      <c r="V90" s="351"/>
      <c r="W90" s="351"/>
      <c r="X90" s="351"/>
      <c r="Y90" s="351"/>
      <c r="Z90" s="351"/>
      <c r="AA90" s="351"/>
      <c r="AB90" s="351"/>
      <c r="AC90" s="351"/>
      <c r="AD90" s="351"/>
      <c r="AE90" s="351"/>
      <c r="AF90" s="351"/>
      <c r="AG90" s="351"/>
      <c r="AH90" s="351"/>
      <c r="AI90" s="351"/>
      <c r="AJ90" s="351"/>
      <c r="AK90" s="351"/>
      <c r="AL90" s="351"/>
      <c r="AM90" s="351"/>
      <c r="AN90" s="351"/>
      <c r="AO90" s="351"/>
      <c r="AP90" s="351"/>
      <c r="AQ90" s="351"/>
      <c r="AR90" s="351"/>
      <c r="AS90" s="351"/>
      <c r="AT90" s="351"/>
      <c r="AU90" s="351"/>
      <c r="AV90" s="351"/>
      <c r="AW90" s="351"/>
      <c r="AX90" s="351"/>
      <c r="AY90" s="351"/>
      <c r="AZ90" s="351"/>
      <c r="BA90" s="351"/>
      <c r="BB90" s="351"/>
      <c r="BC90" s="351"/>
      <c r="BD90" s="351"/>
      <c r="BE90" s="351"/>
      <c r="BF90" s="351"/>
      <c r="BG90" s="351"/>
      <c r="BH90" s="351"/>
      <c r="BI90" s="351"/>
      <c r="BJ90" s="351"/>
      <c r="BK90" s="351"/>
      <c r="BL90" s="351"/>
      <c r="BM90" s="351"/>
      <c r="BN90" s="351"/>
      <c r="BO90" s="351"/>
      <c r="BP90" s="351"/>
      <c r="BQ90" s="351"/>
      <c r="BR90" s="351"/>
      <c r="BS90" s="351"/>
      <c r="BT90" s="351"/>
      <c r="BU90" s="351"/>
      <c r="BV90" s="351"/>
      <c r="BW90" s="351"/>
      <c r="BX90" s="351"/>
      <c r="BY90" s="351"/>
      <c r="BZ90" s="351"/>
      <c r="CA90" s="351"/>
      <c r="CB90" s="351"/>
      <c r="CC90" s="351"/>
      <c r="CD90" s="351"/>
      <c r="CE90" s="351"/>
      <c r="CF90" s="351"/>
      <c r="CG90" s="351"/>
      <c r="CH90" s="351"/>
      <c r="CI90" s="351"/>
      <c r="CJ90" s="351"/>
      <c r="CK90" s="351"/>
      <c r="CL90" s="351"/>
      <c r="CM90" s="351"/>
      <c r="CN90" s="351"/>
      <c r="CO90" s="351"/>
      <c r="CP90" s="351"/>
      <c r="CQ90" s="351"/>
      <c r="CR90" s="351"/>
      <c r="CS90" s="351"/>
      <c r="CT90" s="351"/>
      <c r="CU90" s="351"/>
      <c r="CV90" s="351"/>
      <c r="CW90" s="351"/>
      <c r="CX90" s="351"/>
      <c r="CY90" s="351"/>
      <c r="CZ90" s="351"/>
      <c r="DA90" s="351"/>
      <c r="DB90" s="351"/>
      <c r="DC90" s="351"/>
      <c r="DD90" s="351"/>
      <c r="DE90" s="351"/>
      <c r="DF90" s="351"/>
      <c r="DG90" s="351"/>
      <c r="DH90" s="378"/>
      <c r="DI90" s="378"/>
      <c r="DJ90" s="378"/>
      <c r="DK90" s="378"/>
      <c r="DL90" s="378"/>
      <c r="DM90" s="378"/>
      <c r="DN90" s="378"/>
      <c r="DO90" s="378"/>
      <c r="DP90" s="378"/>
      <c r="DQ90" s="378"/>
      <c r="DR90" s="378"/>
      <c r="DS90" s="378"/>
      <c r="DT90" s="378"/>
      <c r="DU90" s="378"/>
      <c r="DV90" s="378"/>
      <c r="DW90" s="378"/>
      <c r="DX90" s="378"/>
      <c r="DY90" s="378"/>
      <c r="DZ90" s="378"/>
      <c r="EA90" s="378"/>
      <c r="EB90" s="378"/>
      <c r="EC90" s="378"/>
      <c r="ED90" s="378"/>
      <c r="EE90" s="378"/>
      <c r="EF90" s="378"/>
      <c r="EG90" s="378"/>
      <c r="EH90" s="378"/>
      <c r="EI90" s="378"/>
      <c r="EJ90" s="378"/>
      <c r="EK90" s="378"/>
      <c r="EL90" s="378"/>
      <c r="EM90" s="378"/>
      <c r="EN90" s="378"/>
      <c r="EO90" s="378"/>
      <c r="EP90" s="378"/>
      <c r="EQ90" s="378"/>
      <c r="ER90" s="378"/>
      <c r="ES90" s="378"/>
      <c r="ET90" s="378"/>
      <c r="EU90" s="378"/>
      <c r="EV90" s="378"/>
      <c r="EW90" s="378"/>
      <c r="EX90" s="378"/>
      <c r="EY90" s="378"/>
      <c r="EZ90" s="378"/>
      <c r="FA90" s="378"/>
      <c r="FB90" s="378"/>
      <c r="FC90" s="378"/>
      <c r="FD90" s="378"/>
      <c r="FE90" s="378"/>
      <c r="FF90" s="378"/>
      <c r="FG90" s="378"/>
      <c r="FH90" s="378"/>
      <c r="FI90" s="378"/>
      <c r="FJ90" s="378"/>
      <c r="FK90" s="378"/>
      <c r="FL90" s="378"/>
      <c r="FM90" s="378"/>
      <c r="FN90" s="378"/>
      <c r="FO90" s="378"/>
      <c r="FP90" s="378"/>
      <c r="FQ90" s="378"/>
      <c r="FR90" s="378"/>
      <c r="FS90" s="378"/>
      <c r="FT90" s="378"/>
      <c r="FU90" s="378"/>
      <c r="FV90" s="378"/>
      <c r="FW90" s="378"/>
      <c r="FX90" s="378"/>
      <c r="FY90" s="378"/>
      <c r="FZ90" s="378"/>
      <c r="GA90" s="378"/>
      <c r="GB90" s="378"/>
      <c r="GC90" s="378"/>
      <c r="GD90" s="378"/>
      <c r="GE90" s="378"/>
      <c r="GF90" s="378"/>
      <c r="GG90" s="378"/>
      <c r="GH90" s="378"/>
      <c r="GI90" s="378"/>
      <c r="GJ90" s="378"/>
      <c r="GK90" s="378"/>
      <c r="GL90" s="378"/>
      <c r="GM90" s="378"/>
      <c r="GN90" s="378"/>
      <c r="GO90" s="378">
        <v>0</v>
      </c>
      <c r="GP90" s="378">
        <v>0</v>
      </c>
      <c r="GQ90" s="378">
        <v>0</v>
      </c>
      <c r="GR90" s="378">
        <v>0</v>
      </c>
      <c r="GS90" s="378">
        <v>0</v>
      </c>
      <c r="GT90" s="378">
        <v>0</v>
      </c>
      <c r="GU90" s="378"/>
      <c r="GV90" s="378">
        <v>0</v>
      </c>
      <c r="GW90" s="378">
        <v>0</v>
      </c>
      <c r="GX90" s="378">
        <v>6</v>
      </c>
      <c r="GY90" s="378">
        <v>0</v>
      </c>
      <c r="GZ90" s="378">
        <v>0</v>
      </c>
      <c r="HA90" s="378">
        <v>0</v>
      </c>
      <c r="HB90" s="378">
        <v>0</v>
      </c>
      <c r="HC90" s="378">
        <v>2</v>
      </c>
      <c r="HD90" s="378"/>
      <c r="HE90" s="378"/>
      <c r="HF90" s="378">
        <v>0</v>
      </c>
      <c r="HG90" s="378"/>
      <c r="HH90" s="378">
        <v>0</v>
      </c>
      <c r="HI90" s="378">
        <v>0</v>
      </c>
      <c r="HJ90" s="378">
        <v>0</v>
      </c>
      <c r="HK90" s="378">
        <v>0</v>
      </c>
      <c r="HL90" s="378">
        <v>0</v>
      </c>
      <c r="HM90" s="382">
        <v>8</v>
      </c>
      <c r="HN90" s="378">
        <v>0</v>
      </c>
      <c r="HO90" s="378">
        <v>0</v>
      </c>
      <c r="HP90" s="382">
        <v>7</v>
      </c>
      <c r="HQ90" s="378">
        <v>0</v>
      </c>
      <c r="HR90" s="378">
        <v>0</v>
      </c>
      <c r="HS90" s="378">
        <v>0</v>
      </c>
      <c r="HT90" s="378">
        <v>0</v>
      </c>
      <c r="HU90" s="378">
        <v>0</v>
      </c>
      <c r="HV90" s="378">
        <v>0</v>
      </c>
      <c r="HW90" s="378">
        <v>0</v>
      </c>
      <c r="HX90" s="378">
        <v>0</v>
      </c>
      <c r="HY90" s="378">
        <v>0</v>
      </c>
      <c r="HZ90" s="378">
        <v>0</v>
      </c>
      <c r="IA90" s="378">
        <v>0</v>
      </c>
      <c r="IB90" s="378">
        <v>0</v>
      </c>
      <c r="IC90" s="378">
        <v>0</v>
      </c>
      <c r="ID90" s="378">
        <v>0</v>
      </c>
      <c r="IE90" s="378">
        <v>0</v>
      </c>
      <c r="IF90" s="378">
        <v>0</v>
      </c>
      <c r="IG90" s="378">
        <v>0</v>
      </c>
    </row>
    <row r="91" spans="1:241" x14ac:dyDescent="0.3">
      <c r="A91" s="231"/>
      <c r="B91" s="351"/>
      <c r="C91" s="351"/>
      <c r="D91" s="351"/>
      <c r="E91" s="351"/>
      <c r="F91" s="351"/>
      <c r="G91" s="351"/>
      <c r="H91" s="351"/>
      <c r="I91" s="351"/>
      <c r="J91" s="351"/>
      <c r="K91" s="351"/>
      <c r="L91" s="351"/>
      <c r="M91" s="351"/>
      <c r="N91" s="351"/>
      <c r="O91" s="351"/>
      <c r="P91" s="351"/>
      <c r="Q91" s="351"/>
      <c r="R91" s="351"/>
      <c r="S91" s="351"/>
      <c r="T91" s="351"/>
      <c r="U91" s="351"/>
      <c r="V91" s="351"/>
      <c r="W91" s="351"/>
      <c r="X91" s="351"/>
      <c r="Y91" s="351"/>
      <c r="Z91" s="351"/>
      <c r="AA91" s="351"/>
      <c r="AB91" s="351"/>
      <c r="AC91" s="351"/>
      <c r="AD91" s="351"/>
      <c r="AE91" s="351"/>
      <c r="AF91" s="351"/>
      <c r="AG91" s="351"/>
      <c r="AH91" s="351"/>
      <c r="AI91" s="351"/>
      <c r="AJ91" s="351"/>
      <c r="AK91" s="351"/>
      <c r="AL91" s="351"/>
      <c r="AM91" s="351"/>
      <c r="AN91" s="351"/>
      <c r="AO91" s="351"/>
      <c r="AP91" s="351"/>
      <c r="AQ91" s="351"/>
      <c r="AR91" s="351"/>
      <c r="AS91" s="351"/>
      <c r="AT91" s="351"/>
      <c r="AU91" s="351"/>
      <c r="AV91" s="351"/>
      <c r="AW91" s="351"/>
      <c r="AX91" s="351"/>
      <c r="AY91" s="351"/>
      <c r="AZ91" s="351"/>
      <c r="BA91" s="351"/>
      <c r="BB91" s="351"/>
      <c r="BC91" s="351"/>
      <c r="BD91" s="351"/>
      <c r="BE91" s="351"/>
      <c r="BF91" s="351"/>
      <c r="BG91" s="351"/>
      <c r="BH91" s="351"/>
      <c r="BI91" s="351"/>
      <c r="BJ91" s="351"/>
      <c r="BK91" s="351"/>
      <c r="BL91" s="351"/>
      <c r="BM91" s="351"/>
      <c r="BN91" s="351"/>
      <c r="BO91" s="351"/>
      <c r="BP91" s="351"/>
      <c r="BQ91" s="351"/>
      <c r="BR91" s="351"/>
      <c r="BS91" s="351"/>
      <c r="BT91" s="351"/>
      <c r="BU91" s="351"/>
      <c r="BV91" s="351"/>
      <c r="BW91" s="351"/>
      <c r="BX91" s="351"/>
      <c r="BY91" s="351"/>
      <c r="BZ91" s="351"/>
      <c r="CA91" s="351"/>
      <c r="CB91" s="351"/>
      <c r="CC91" s="351"/>
      <c r="CD91" s="351"/>
      <c r="CE91" s="351"/>
      <c r="CF91" s="351"/>
      <c r="CG91" s="351"/>
      <c r="CH91" s="351"/>
      <c r="CI91" s="351"/>
      <c r="CJ91" s="351"/>
      <c r="CK91" s="351"/>
      <c r="CL91" s="351"/>
      <c r="CM91" s="351"/>
      <c r="CN91" s="351"/>
      <c r="CO91" s="351"/>
      <c r="CP91" s="351"/>
      <c r="CQ91" s="351"/>
      <c r="CR91" s="351"/>
      <c r="CS91" s="351"/>
      <c r="CT91" s="351"/>
      <c r="CU91" s="351"/>
      <c r="CV91" s="351"/>
      <c r="CW91" s="351"/>
      <c r="CX91" s="351"/>
      <c r="CY91" s="351"/>
      <c r="CZ91" s="351"/>
      <c r="DA91" s="351"/>
      <c r="DB91" s="351"/>
      <c r="DC91" s="351"/>
      <c r="DD91" s="351"/>
      <c r="DE91" s="351"/>
      <c r="DF91" s="351"/>
      <c r="DG91" s="351"/>
      <c r="DH91" s="378"/>
      <c r="DI91" s="378"/>
      <c r="DJ91" s="378"/>
      <c r="DK91" s="378"/>
      <c r="DL91" s="378"/>
      <c r="DM91" s="378"/>
      <c r="DN91" s="378"/>
      <c r="DO91" s="378"/>
      <c r="DP91" s="378"/>
      <c r="DQ91" s="378"/>
      <c r="DR91" s="378"/>
      <c r="DS91" s="378"/>
      <c r="DT91" s="378"/>
      <c r="DU91" s="378"/>
      <c r="DV91" s="378"/>
      <c r="DW91" s="378"/>
      <c r="DX91" s="378"/>
      <c r="DY91" s="378"/>
      <c r="DZ91" s="378"/>
      <c r="EA91" s="378"/>
      <c r="EB91" s="378"/>
      <c r="EC91" s="378"/>
      <c r="ED91" s="378"/>
      <c r="EE91" s="378"/>
      <c r="EF91" s="378"/>
      <c r="EG91" s="378"/>
      <c r="EH91" s="378"/>
      <c r="EI91" s="378"/>
      <c r="EJ91" s="378"/>
      <c r="EK91" s="378"/>
      <c r="EL91" s="378"/>
      <c r="EM91" s="378"/>
      <c r="EN91" s="378"/>
      <c r="EO91" s="378"/>
      <c r="EP91" s="378"/>
      <c r="EQ91" s="378"/>
      <c r="ER91" s="378"/>
      <c r="ES91" s="378"/>
      <c r="ET91" s="378"/>
      <c r="EU91" s="378"/>
      <c r="EV91" s="378"/>
      <c r="EW91" s="378"/>
      <c r="EX91" s="378"/>
      <c r="EY91" s="378"/>
      <c r="EZ91" s="378"/>
      <c r="FA91" s="378"/>
      <c r="FB91" s="378"/>
      <c r="FC91" s="378"/>
      <c r="FD91" s="378"/>
      <c r="FE91" s="378"/>
      <c r="FF91" s="378"/>
      <c r="FG91" s="378"/>
      <c r="FH91" s="378"/>
      <c r="FI91" s="378"/>
      <c r="FJ91" s="378"/>
      <c r="FK91" s="378"/>
      <c r="FL91" s="378"/>
      <c r="FM91" s="378"/>
      <c r="FN91" s="378"/>
      <c r="FO91" s="378"/>
      <c r="FP91" s="378"/>
      <c r="FQ91" s="378"/>
      <c r="FR91" s="378"/>
      <c r="FS91" s="378"/>
      <c r="FT91" s="378"/>
      <c r="FU91" s="378"/>
      <c r="FV91" s="378"/>
      <c r="FW91" s="378"/>
      <c r="FX91" s="378"/>
      <c r="FY91" s="378"/>
      <c r="FZ91" s="378"/>
      <c r="GA91" s="378"/>
      <c r="GB91" s="378"/>
      <c r="GC91" s="378"/>
      <c r="GD91" s="378"/>
      <c r="GE91" s="378"/>
      <c r="GF91" s="378"/>
      <c r="GG91" s="378"/>
      <c r="GH91" s="378"/>
      <c r="GI91" s="378"/>
      <c r="GJ91" s="378"/>
      <c r="GK91" s="378"/>
      <c r="GL91" s="378"/>
      <c r="GM91" s="378"/>
      <c r="GN91" s="378"/>
      <c r="GO91" s="378">
        <v>0</v>
      </c>
      <c r="GP91" s="378">
        <v>0</v>
      </c>
      <c r="GQ91" s="378">
        <v>0</v>
      </c>
      <c r="GR91" s="378">
        <v>0</v>
      </c>
      <c r="GS91" s="378">
        <v>0</v>
      </c>
      <c r="GT91" s="378">
        <v>0</v>
      </c>
      <c r="GU91" s="378"/>
      <c r="GV91" s="378">
        <v>0</v>
      </c>
      <c r="GW91" s="378">
        <v>0</v>
      </c>
      <c r="GX91" s="378">
        <v>0</v>
      </c>
      <c r="GY91" s="378">
        <v>0</v>
      </c>
      <c r="GZ91" s="378">
        <v>0</v>
      </c>
      <c r="HA91" s="378">
        <v>0</v>
      </c>
      <c r="HB91" s="378">
        <v>0</v>
      </c>
      <c r="HC91" s="378">
        <v>0</v>
      </c>
      <c r="HD91" s="378"/>
      <c r="HE91" s="378"/>
      <c r="HF91" s="378">
        <v>0</v>
      </c>
      <c r="HG91" s="378"/>
      <c r="HH91" s="378">
        <v>0</v>
      </c>
      <c r="HI91" s="378">
        <v>0</v>
      </c>
      <c r="HJ91" s="378">
        <v>0</v>
      </c>
      <c r="HK91" s="378">
        <v>0</v>
      </c>
      <c r="HL91" s="378">
        <v>0</v>
      </c>
      <c r="HM91" s="378">
        <v>0</v>
      </c>
      <c r="HN91" s="378">
        <v>0</v>
      </c>
      <c r="HO91" s="378">
        <v>0</v>
      </c>
      <c r="HP91" s="378">
        <v>0</v>
      </c>
      <c r="HQ91" s="378">
        <v>0</v>
      </c>
      <c r="HR91" s="378">
        <v>0</v>
      </c>
      <c r="HS91" s="378">
        <v>0</v>
      </c>
      <c r="HT91" s="378">
        <v>0</v>
      </c>
      <c r="HU91" s="378">
        <v>0</v>
      </c>
      <c r="HV91" s="378">
        <v>0</v>
      </c>
      <c r="HW91" s="378">
        <v>0</v>
      </c>
      <c r="HX91" s="378">
        <v>0</v>
      </c>
      <c r="HY91" s="378">
        <v>0</v>
      </c>
      <c r="HZ91" s="378">
        <v>0</v>
      </c>
      <c r="IA91" s="378">
        <v>0</v>
      </c>
      <c r="IB91" s="378">
        <v>0</v>
      </c>
      <c r="IC91" s="378">
        <v>0</v>
      </c>
      <c r="ID91" s="378">
        <v>0</v>
      </c>
      <c r="IE91" s="378">
        <v>0</v>
      </c>
      <c r="IF91" s="378">
        <v>0</v>
      </c>
      <c r="IG91" s="378">
        <v>0</v>
      </c>
    </row>
    <row r="92" spans="1:241" x14ac:dyDescent="0.3">
      <c r="A92" s="234" t="s">
        <v>260</v>
      </c>
      <c r="B92" s="235"/>
      <c r="C92" s="235"/>
      <c r="D92" s="235"/>
      <c r="E92" s="235"/>
      <c r="F92" s="235"/>
      <c r="G92" s="351"/>
      <c r="H92" s="351"/>
      <c r="I92" s="351"/>
      <c r="J92" s="351"/>
      <c r="K92" s="351"/>
      <c r="L92" s="351"/>
      <c r="M92" s="351"/>
      <c r="N92" s="351"/>
      <c r="O92" s="351"/>
      <c r="P92" s="351"/>
      <c r="Q92" s="351"/>
      <c r="R92" s="351"/>
      <c r="S92" s="351"/>
      <c r="T92" s="351"/>
      <c r="U92" s="351"/>
      <c r="V92" s="351"/>
      <c r="W92" s="351"/>
      <c r="X92" s="351"/>
      <c r="Y92" s="351"/>
      <c r="Z92" s="351"/>
      <c r="AA92" s="351"/>
      <c r="AB92" s="351"/>
      <c r="AC92" s="351"/>
      <c r="AD92" s="351"/>
      <c r="AE92" s="351"/>
      <c r="AF92" s="351"/>
      <c r="AG92" s="351"/>
      <c r="AH92" s="351"/>
      <c r="AI92" s="351"/>
      <c r="AJ92" s="351"/>
      <c r="AK92" s="351"/>
      <c r="AL92" s="351"/>
      <c r="AM92" s="351"/>
      <c r="AN92" s="351"/>
      <c r="AO92" s="351"/>
      <c r="AP92" s="351"/>
      <c r="AQ92" s="351"/>
      <c r="AR92" s="351"/>
      <c r="AS92" s="351"/>
      <c r="AT92" s="351"/>
      <c r="AU92" s="351"/>
      <c r="AV92" s="351"/>
      <c r="AW92" s="351"/>
      <c r="AX92" s="351"/>
      <c r="AY92" s="351"/>
      <c r="AZ92" s="351"/>
      <c r="BA92" s="351"/>
      <c r="BB92" s="351"/>
      <c r="BC92" s="351"/>
      <c r="BD92" s="351"/>
      <c r="BE92" s="351"/>
      <c r="BF92" s="351"/>
      <c r="BG92" s="351"/>
      <c r="BH92" s="351"/>
      <c r="BI92" s="351"/>
      <c r="BJ92" s="351"/>
      <c r="BK92" s="351"/>
      <c r="BL92" s="351"/>
      <c r="BM92" s="351"/>
      <c r="BN92" s="351"/>
      <c r="BO92" s="351"/>
      <c r="BP92" s="351"/>
      <c r="BQ92" s="351"/>
      <c r="BR92" s="351"/>
      <c r="BS92" s="351"/>
      <c r="BT92" s="351"/>
      <c r="BU92" s="351"/>
      <c r="BV92" s="351"/>
      <c r="BW92" s="351"/>
      <c r="BX92" s="351"/>
      <c r="BY92" s="351"/>
      <c r="BZ92" s="351"/>
      <c r="CA92" s="351"/>
      <c r="CB92" s="351"/>
      <c r="CC92" s="351"/>
      <c r="CD92" s="351"/>
      <c r="CE92" s="351"/>
      <c r="CF92" s="351"/>
      <c r="CG92" s="351"/>
      <c r="CH92" s="351"/>
      <c r="CI92" s="351"/>
      <c r="CJ92" s="351"/>
      <c r="CK92" s="351"/>
      <c r="CL92" s="351"/>
      <c r="CM92" s="351"/>
      <c r="CN92" s="351"/>
      <c r="CO92" s="351"/>
      <c r="CP92" s="351"/>
      <c r="CQ92" s="351"/>
      <c r="CR92" s="351"/>
      <c r="CS92" s="351"/>
      <c r="CT92" s="351"/>
      <c r="CU92" s="351"/>
      <c r="CV92" s="351"/>
      <c r="CW92" s="351"/>
      <c r="CX92" s="351"/>
      <c r="CY92" s="351"/>
      <c r="CZ92" s="351"/>
      <c r="DA92" s="351"/>
      <c r="DB92" s="351"/>
      <c r="DC92" s="351"/>
      <c r="DD92" s="351"/>
      <c r="DE92" s="351"/>
      <c r="DF92" s="351"/>
      <c r="DG92" s="351"/>
      <c r="DH92" s="378"/>
      <c r="DI92" s="378"/>
      <c r="DJ92" s="378"/>
      <c r="DK92" s="378"/>
      <c r="DL92" s="378"/>
      <c r="DM92" s="378"/>
      <c r="DN92" s="378"/>
      <c r="DO92" s="378"/>
      <c r="DP92" s="378"/>
      <c r="DQ92" s="378"/>
      <c r="DR92" s="378"/>
      <c r="DS92" s="378"/>
      <c r="DT92" s="378"/>
      <c r="DU92" s="378"/>
      <c r="DV92" s="378"/>
      <c r="DW92" s="378"/>
      <c r="DX92" s="378"/>
      <c r="DY92" s="378"/>
      <c r="DZ92" s="378"/>
      <c r="EA92" s="378"/>
      <c r="EB92" s="378"/>
      <c r="EC92" s="378"/>
      <c r="ED92" s="378"/>
      <c r="EE92" s="378"/>
      <c r="EF92" s="378"/>
      <c r="EG92" s="378"/>
      <c r="EH92" s="378"/>
      <c r="EI92" s="378"/>
      <c r="EJ92" s="378"/>
      <c r="EK92" s="378"/>
      <c r="EL92" s="378"/>
      <c r="EM92" s="378"/>
      <c r="EN92" s="378"/>
      <c r="EO92" s="378"/>
      <c r="EP92" s="378"/>
      <c r="EQ92" s="378"/>
      <c r="ER92" s="378"/>
      <c r="ES92" s="378"/>
      <c r="ET92" s="378"/>
      <c r="EU92" s="378"/>
      <c r="EV92" s="378"/>
      <c r="EW92" s="378"/>
      <c r="EX92" s="378"/>
      <c r="EY92" s="378"/>
      <c r="EZ92" s="378"/>
      <c r="FA92" s="378"/>
      <c r="FB92" s="378"/>
      <c r="FC92" s="378"/>
      <c r="FD92" s="378"/>
      <c r="FE92" s="378"/>
      <c r="FF92" s="378"/>
      <c r="FG92" s="378"/>
      <c r="FH92" s="378"/>
      <c r="FI92" s="378"/>
      <c r="FJ92" s="378"/>
      <c r="FK92" s="378"/>
      <c r="FL92" s="378"/>
      <c r="FM92" s="378"/>
      <c r="FN92" s="235">
        <f>SUM(FN93:FN96)</f>
        <v>40</v>
      </c>
      <c r="FO92" s="235">
        <f t="shared" ref="FO92:HH92" si="159">SUM(FO93:FO96)</f>
        <v>40</v>
      </c>
      <c r="FP92" s="235">
        <f t="shared" si="159"/>
        <v>40</v>
      </c>
      <c r="FQ92" s="235">
        <f t="shared" si="159"/>
        <v>40</v>
      </c>
      <c r="FR92" s="235">
        <f t="shared" si="159"/>
        <v>40</v>
      </c>
      <c r="FS92" s="235">
        <f t="shared" si="159"/>
        <v>40</v>
      </c>
      <c r="FT92" s="235">
        <f t="shared" si="159"/>
        <v>40</v>
      </c>
      <c r="FU92" s="235">
        <f t="shared" si="159"/>
        <v>40</v>
      </c>
      <c r="FV92" s="235">
        <f t="shared" si="159"/>
        <v>40</v>
      </c>
      <c r="FW92" s="235">
        <f t="shared" si="159"/>
        <v>40</v>
      </c>
      <c r="FX92" s="235">
        <f t="shared" si="159"/>
        <v>40</v>
      </c>
      <c r="FY92" s="235">
        <f t="shared" si="159"/>
        <v>40</v>
      </c>
      <c r="FZ92" s="235">
        <f t="shared" si="159"/>
        <v>40</v>
      </c>
      <c r="GA92" s="235">
        <f t="shared" si="159"/>
        <v>40</v>
      </c>
      <c r="GB92" s="235">
        <f t="shared" si="159"/>
        <v>40</v>
      </c>
      <c r="GC92" s="235">
        <f t="shared" si="159"/>
        <v>40</v>
      </c>
      <c r="GD92" s="235">
        <f t="shared" si="159"/>
        <v>40</v>
      </c>
      <c r="GE92" s="235">
        <f t="shared" si="159"/>
        <v>40</v>
      </c>
      <c r="GF92" s="235">
        <f t="shared" si="159"/>
        <v>40</v>
      </c>
      <c r="GG92" s="235">
        <f t="shared" si="159"/>
        <v>40</v>
      </c>
      <c r="GH92" s="235">
        <f t="shared" si="159"/>
        <v>40</v>
      </c>
      <c r="GI92" s="235">
        <f t="shared" si="159"/>
        <v>40</v>
      </c>
      <c r="GJ92" s="235">
        <f t="shared" si="159"/>
        <v>40</v>
      </c>
      <c r="GK92" s="235">
        <f t="shared" si="159"/>
        <v>40</v>
      </c>
      <c r="GL92" s="235">
        <f t="shared" si="159"/>
        <v>40</v>
      </c>
      <c r="GM92" s="235">
        <f t="shared" si="159"/>
        <v>40</v>
      </c>
      <c r="GN92" s="235">
        <f t="shared" si="159"/>
        <v>41.5</v>
      </c>
      <c r="GO92" s="235">
        <f t="shared" si="159"/>
        <v>40</v>
      </c>
      <c r="GP92" s="235">
        <f t="shared" si="159"/>
        <v>40</v>
      </c>
      <c r="GQ92" s="235">
        <f t="shared" si="159"/>
        <v>40</v>
      </c>
      <c r="GR92" s="235">
        <f t="shared" si="159"/>
        <v>40</v>
      </c>
      <c r="GS92" s="235">
        <f t="shared" si="159"/>
        <v>40</v>
      </c>
      <c r="GT92" s="235">
        <f t="shared" si="159"/>
        <v>40</v>
      </c>
      <c r="GU92" s="235">
        <f t="shared" si="159"/>
        <v>0</v>
      </c>
      <c r="GV92" s="235">
        <f t="shared" si="159"/>
        <v>40</v>
      </c>
      <c r="GW92" s="235">
        <f t="shared" si="159"/>
        <v>44</v>
      </c>
      <c r="GX92" s="235">
        <f t="shared" si="159"/>
        <v>40</v>
      </c>
      <c r="GY92" s="235">
        <f t="shared" si="159"/>
        <v>40</v>
      </c>
      <c r="GZ92" s="235">
        <f t="shared" si="159"/>
        <v>40</v>
      </c>
      <c r="HA92" s="235">
        <f t="shared" si="159"/>
        <v>41.5</v>
      </c>
      <c r="HB92" s="235">
        <f t="shared" si="159"/>
        <v>40</v>
      </c>
      <c r="HC92" s="235">
        <f t="shared" si="159"/>
        <v>40</v>
      </c>
      <c r="HD92" s="235">
        <f t="shared" si="159"/>
        <v>0</v>
      </c>
      <c r="HE92" s="235">
        <f t="shared" si="159"/>
        <v>0</v>
      </c>
      <c r="HF92" s="235">
        <f>SUM(HF93:HF96)</f>
        <v>40</v>
      </c>
      <c r="HG92" s="235">
        <f t="shared" si="159"/>
        <v>0</v>
      </c>
      <c r="HH92" s="235">
        <f t="shared" si="159"/>
        <v>42.5</v>
      </c>
      <c r="HI92" s="235">
        <f t="shared" ref="HI92:HJ92" si="160">SUM(HI93:HI96)</f>
        <v>0</v>
      </c>
      <c r="HJ92" s="235">
        <f t="shared" si="160"/>
        <v>40</v>
      </c>
      <c r="HK92" s="235">
        <f t="shared" ref="HK92:HU92" si="161">SUM(HK93:HK96)</f>
        <v>40</v>
      </c>
      <c r="HL92" s="235">
        <f t="shared" si="161"/>
        <v>40</v>
      </c>
      <c r="HM92" s="235">
        <f t="shared" si="161"/>
        <v>42.5</v>
      </c>
      <c r="HN92" s="235">
        <f t="shared" si="161"/>
        <v>40</v>
      </c>
      <c r="HO92" s="235">
        <f t="shared" si="161"/>
        <v>40</v>
      </c>
      <c r="HP92" s="235">
        <f t="shared" si="161"/>
        <v>40</v>
      </c>
      <c r="HQ92" s="235">
        <f t="shared" si="161"/>
        <v>41.5</v>
      </c>
      <c r="HR92" s="235">
        <f t="shared" si="161"/>
        <v>57.5</v>
      </c>
      <c r="HS92" s="235">
        <f t="shared" si="161"/>
        <v>40</v>
      </c>
      <c r="HT92" s="235">
        <f t="shared" si="161"/>
        <v>40</v>
      </c>
      <c r="HU92" s="235">
        <f t="shared" si="161"/>
        <v>40</v>
      </c>
      <c r="HV92" s="235">
        <f t="shared" ref="HV92:IG92" si="162">SUM(HV93:HV96)</f>
        <v>40</v>
      </c>
      <c r="HW92" s="235">
        <f t="shared" si="162"/>
        <v>40</v>
      </c>
      <c r="HX92" s="235">
        <f t="shared" si="162"/>
        <v>40</v>
      </c>
      <c r="HY92" s="235">
        <f t="shared" si="162"/>
        <v>40</v>
      </c>
      <c r="HZ92" s="235">
        <f t="shared" si="162"/>
        <v>43</v>
      </c>
      <c r="IA92" s="235">
        <f t="shared" si="162"/>
        <v>0</v>
      </c>
      <c r="IB92" s="235">
        <f t="shared" si="162"/>
        <v>0</v>
      </c>
      <c r="IC92" s="235">
        <f t="shared" si="162"/>
        <v>0</v>
      </c>
      <c r="ID92" s="235">
        <f t="shared" si="162"/>
        <v>0</v>
      </c>
      <c r="IE92" s="235">
        <f t="shared" si="162"/>
        <v>0</v>
      </c>
      <c r="IF92" s="235">
        <f t="shared" si="162"/>
        <v>0</v>
      </c>
      <c r="IG92" s="235">
        <f t="shared" si="162"/>
        <v>0</v>
      </c>
    </row>
    <row r="93" spans="1:241" x14ac:dyDescent="0.3">
      <c r="A93" s="377" t="s">
        <v>109</v>
      </c>
      <c r="B93" s="378"/>
      <c r="C93" s="378"/>
      <c r="D93" s="378">
        <f>SUM(DG93:FF93)</f>
        <v>0</v>
      </c>
      <c r="E93" s="378"/>
      <c r="F93" s="378"/>
      <c r="G93" s="351"/>
      <c r="H93" s="351"/>
      <c r="I93" s="351"/>
      <c r="J93" s="351"/>
      <c r="K93" s="351"/>
      <c r="L93" s="351"/>
      <c r="M93" s="351"/>
      <c r="N93" s="351"/>
      <c r="O93" s="351"/>
      <c r="P93" s="351"/>
      <c r="Q93" s="351"/>
      <c r="R93" s="351"/>
      <c r="S93" s="351"/>
      <c r="T93" s="351"/>
      <c r="U93" s="351"/>
      <c r="V93" s="351"/>
      <c r="W93" s="351"/>
      <c r="X93" s="351"/>
      <c r="Y93" s="351"/>
      <c r="Z93" s="351"/>
      <c r="AA93" s="351"/>
      <c r="AB93" s="351"/>
      <c r="AC93" s="351"/>
      <c r="AD93" s="351"/>
      <c r="AE93" s="351"/>
      <c r="AF93" s="351"/>
      <c r="AG93" s="351"/>
      <c r="AH93" s="351"/>
      <c r="AI93" s="351"/>
      <c r="AJ93" s="351"/>
      <c r="AK93" s="351"/>
      <c r="AL93" s="351"/>
      <c r="AM93" s="351"/>
      <c r="AN93" s="351"/>
      <c r="AO93" s="351"/>
      <c r="AP93" s="351"/>
      <c r="AQ93" s="351"/>
      <c r="AR93" s="351"/>
      <c r="AS93" s="351"/>
      <c r="AT93" s="351"/>
      <c r="AU93" s="351"/>
      <c r="AV93" s="351"/>
      <c r="AW93" s="351"/>
      <c r="AX93" s="351"/>
      <c r="AY93" s="351"/>
      <c r="AZ93" s="351"/>
      <c r="BA93" s="351"/>
      <c r="BB93" s="351"/>
      <c r="BC93" s="351"/>
      <c r="BD93" s="351"/>
      <c r="BE93" s="351"/>
      <c r="BF93" s="351"/>
      <c r="BG93" s="351"/>
      <c r="BH93" s="351"/>
      <c r="BI93" s="351"/>
      <c r="BJ93" s="351"/>
      <c r="BK93" s="351"/>
      <c r="BL93" s="351"/>
      <c r="BM93" s="351"/>
      <c r="BN93" s="351"/>
      <c r="BO93" s="351"/>
      <c r="BP93" s="351"/>
      <c r="BQ93" s="351"/>
      <c r="BR93" s="351"/>
      <c r="BS93" s="351"/>
      <c r="BT93" s="351"/>
      <c r="BU93" s="351"/>
      <c r="BV93" s="351"/>
      <c r="BW93" s="351"/>
      <c r="BX93" s="351"/>
      <c r="BY93" s="351"/>
      <c r="BZ93" s="351"/>
      <c r="CA93" s="351"/>
      <c r="CB93" s="351"/>
      <c r="CC93" s="351"/>
      <c r="CD93" s="351"/>
      <c r="CE93" s="351"/>
      <c r="CF93" s="351"/>
      <c r="CG93" s="351"/>
      <c r="CH93" s="351"/>
      <c r="CI93" s="351"/>
      <c r="CJ93" s="351"/>
      <c r="CK93" s="351"/>
      <c r="CL93" s="351"/>
      <c r="CM93" s="351"/>
      <c r="CN93" s="351"/>
      <c r="CO93" s="351"/>
      <c r="CP93" s="351"/>
      <c r="CQ93" s="351"/>
      <c r="CR93" s="351"/>
      <c r="CS93" s="351"/>
      <c r="CT93" s="351"/>
      <c r="CU93" s="351"/>
      <c r="CV93" s="351"/>
      <c r="CW93" s="351"/>
      <c r="CX93" s="351"/>
      <c r="CY93" s="351"/>
      <c r="CZ93" s="351"/>
      <c r="DA93" s="351"/>
      <c r="DB93" s="351"/>
      <c r="DC93" s="351"/>
      <c r="DD93" s="351"/>
      <c r="DE93" s="351"/>
      <c r="DF93" s="351"/>
      <c r="DG93" s="351"/>
      <c r="DH93" s="378"/>
      <c r="DI93" s="378"/>
      <c r="DJ93" s="378"/>
      <c r="DK93" s="378"/>
      <c r="DL93" s="378"/>
      <c r="DM93" s="378"/>
      <c r="DN93" s="378"/>
      <c r="DO93" s="378"/>
      <c r="DP93" s="378"/>
      <c r="DQ93" s="378"/>
      <c r="DR93" s="378"/>
      <c r="DS93" s="378"/>
      <c r="DT93" s="378"/>
      <c r="DU93" s="378"/>
      <c r="DV93" s="378"/>
      <c r="DW93" s="378"/>
      <c r="DX93" s="378"/>
      <c r="DY93" s="378"/>
      <c r="DZ93" s="378"/>
      <c r="EA93" s="378"/>
      <c r="EB93" s="378"/>
      <c r="EC93" s="378"/>
      <c r="ED93" s="378"/>
      <c r="EE93" s="378"/>
      <c r="EF93" s="378"/>
      <c r="EG93" s="378"/>
      <c r="EH93" s="378"/>
      <c r="EI93" s="378"/>
      <c r="EJ93" s="378"/>
      <c r="EK93" s="378"/>
      <c r="EL93" s="378"/>
      <c r="EM93" s="378"/>
      <c r="EN93" s="378"/>
      <c r="EO93" s="378"/>
      <c r="EP93" s="378"/>
      <c r="EQ93" s="378"/>
      <c r="ER93" s="378"/>
      <c r="ES93" s="378"/>
      <c r="ET93" s="378"/>
      <c r="EU93" s="378"/>
      <c r="EV93" s="378"/>
      <c r="EW93" s="378"/>
      <c r="EX93" s="378"/>
      <c r="EY93" s="378"/>
      <c r="EZ93" s="378"/>
      <c r="FA93" s="378"/>
      <c r="FB93" s="378"/>
      <c r="FC93" s="378"/>
      <c r="FD93" s="378"/>
      <c r="FE93" s="378"/>
      <c r="FF93" s="378"/>
      <c r="FG93" s="741"/>
      <c r="FH93" s="741"/>
      <c r="FI93" s="741"/>
      <c r="FJ93" s="741"/>
      <c r="FK93" s="741"/>
      <c r="FL93" s="741"/>
      <c r="FM93" s="741"/>
      <c r="FN93" s="378">
        <v>40</v>
      </c>
      <c r="FO93" s="378">
        <v>40</v>
      </c>
      <c r="FP93" s="378">
        <v>40</v>
      </c>
      <c r="FQ93" s="378">
        <v>40</v>
      </c>
      <c r="FR93" s="378">
        <v>40</v>
      </c>
      <c r="FS93" s="378">
        <v>40</v>
      </c>
      <c r="FT93" s="378">
        <v>40</v>
      </c>
      <c r="FU93" s="378">
        <v>40</v>
      </c>
      <c r="FV93" s="378">
        <v>40</v>
      </c>
      <c r="FW93" s="378">
        <v>40</v>
      </c>
      <c r="FX93" s="378">
        <v>40</v>
      </c>
      <c r="FY93" s="378">
        <v>40</v>
      </c>
      <c r="FZ93" s="378">
        <v>32</v>
      </c>
      <c r="GA93" s="378">
        <v>40</v>
      </c>
      <c r="GB93" s="378">
        <v>40</v>
      </c>
      <c r="GC93" s="378">
        <v>32</v>
      </c>
      <c r="GD93" s="378">
        <v>40</v>
      </c>
      <c r="GE93" s="378">
        <v>40</v>
      </c>
      <c r="GF93" s="378">
        <v>40</v>
      </c>
      <c r="GG93" s="378">
        <v>40</v>
      </c>
      <c r="GH93" s="378">
        <v>32</v>
      </c>
      <c r="GI93" s="378">
        <v>40</v>
      </c>
      <c r="GJ93" s="378">
        <v>0</v>
      </c>
      <c r="GK93" s="378">
        <v>40</v>
      </c>
      <c r="GL93" s="378">
        <v>40</v>
      </c>
      <c r="GM93" s="378">
        <v>40</v>
      </c>
      <c r="GN93" s="378">
        <v>41.5</v>
      </c>
      <c r="GO93" s="378">
        <v>40</v>
      </c>
      <c r="GP93" s="378">
        <v>40</v>
      </c>
      <c r="GQ93" s="378">
        <v>32</v>
      </c>
      <c r="GR93" s="378">
        <v>40</v>
      </c>
      <c r="GS93" s="378">
        <v>40</v>
      </c>
      <c r="GT93" s="378">
        <v>40</v>
      </c>
      <c r="GU93" s="378"/>
      <c r="GV93" s="378">
        <v>40</v>
      </c>
      <c r="GW93" s="378">
        <v>44</v>
      </c>
      <c r="GX93" s="378">
        <v>24</v>
      </c>
      <c r="GY93" s="378">
        <v>40</v>
      </c>
      <c r="GZ93" s="378">
        <v>40</v>
      </c>
      <c r="HA93" s="378">
        <v>41.5</v>
      </c>
      <c r="HB93" s="378">
        <v>32</v>
      </c>
      <c r="HC93" s="378">
        <v>40</v>
      </c>
      <c r="HD93" s="378"/>
      <c r="HE93" s="378"/>
      <c r="HF93" s="378">
        <v>40</v>
      </c>
      <c r="HG93" s="378"/>
      <c r="HH93" s="378">
        <v>42.5</v>
      </c>
      <c r="HI93" s="378">
        <v>0</v>
      </c>
      <c r="HJ93" s="378">
        <v>40</v>
      </c>
      <c r="HK93" s="378">
        <v>24</v>
      </c>
      <c r="HL93" s="378">
        <v>24</v>
      </c>
      <c r="HM93" s="378">
        <v>42.5</v>
      </c>
      <c r="HN93" s="378">
        <v>40</v>
      </c>
      <c r="HO93" s="378">
        <v>40</v>
      </c>
      <c r="HP93" s="378">
        <v>40</v>
      </c>
      <c r="HQ93" s="378">
        <v>41.5</v>
      </c>
      <c r="HR93" s="378">
        <v>57.5</v>
      </c>
      <c r="HS93" s="378">
        <v>40</v>
      </c>
      <c r="HT93" s="378">
        <v>40</v>
      </c>
      <c r="HU93" s="378">
        <v>33.5</v>
      </c>
      <c r="HV93" s="378">
        <v>40</v>
      </c>
      <c r="HW93" s="378">
        <v>40</v>
      </c>
      <c r="HX93" s="378">
        <v>40</v>
      </c>
      <c r="HY93" s="378">
        <v>40</v>
      </c>
      <c r="HZ93" s="378">
        <v>43</v>
      </c>
      <c r="IA93" s="378">
        <v>0</v>
      </c>
      <c r="IB93" s="378">
        <v>0</v>
      </c>
      <c r="IC93" s="378">
        <v>0</v>
      </c>
      <c r="ID93" s="378">
        <v>0</v>
      </c>
      <c r="IE93" s="378">
        <v>0</v>
      </c>
      <c r="IF93" s="378">
        <v>0</v>
      </c>
      <c r="IG93" s="378">
        <v>0</v>
      </c>
    </row>
    <row r="94" spans="1:241" x14ac:dyDescent="0.3">
      <c r="A94" s="377" t="s">
        <v>110</v>
      </c>
      <c r="B94" s="378"/>
      <c r="C94" s="378"/>
      <c r="D94" s="378">
        <f>SUM(DG94:FF94)</f>
        <v>0</v>
      </c>
      <c r="E94" s="378"/>
      <c r="F94" s="378"/>
      <c r="G94" s="351"/>
      <c r="H94" s="351"/>
      <c r="I94" s="351"/>
      <c r="J94" s="351"/>
      <c r="K94" s="351"/>
      <c r="L94" s="351"/>
      <c r="M94" s="351"/>
      <c r="N94" s="351"/>
      <c r="O94" s="351"/>
      <c r="P94" s="351"/>
      <c r="Q94" s="351"/>
      <c r="R94" s="351"/>
      <c r="S94" s="351"/>
      <c r="T94" s="351"/>
      <c r="U94" s="351"/>
      <c r="V94" s="351"/>
      <c r="W94" s="351"/>
      <c r="X94" s="351"/>
      <c r="Y94" s="351"/>
      <c r="Z94" s="351"/>
      <c r="AA94" s="351"/>
      <c r="AB94" s="351"/>
      <c r="AC94" s="351"/>
      <c r="AD94" s="351"/>
      <c r="AE94" s="351"/>
      <c r="AF94" s="351"/>
      <c r="AG94" s="351"/>
      <c r="AH94" s="351"/>
      <c r="AI94" s="351"/>
      <c r="AJ94" s="351"/>
      <c r="AK94" s="351"/>
      <c r="AL94" s="351"/>
      <c r="AM94" s="351"/>
      <c r="AN94" s="351"/>
      <c r="AO94" s="351"/>
      <c r="AP94" s="351"/>
      <c r="AQ94" s="351"/>
      <c r="AR94" s="351"/>
      <c r="AS94" s="351"/>
      <c r="AT94" s="351"/>
      <c r="AU94" s="351"/>
      <c r="AV94" s="351"/>
      <c r="AW94" s="351"/>
      <c r="AX94" s="351"/>
      <c r="AY94" s="351"/>
      <c r="AZ94" s="351"/>
      <c r="BA94" s="351"/>
      <c r="BB94" s="351"/>
      <c r="BC94" s="351"/>
      <c r="BD94" s="351"/>
      <c r="BE94" s="351"/>
      <c r="BF94" s="351"/>
      <c r="BG94" s="351"/>
      <c r="BH94" s="351"/>
      <c r="BI94" s="351"/>
      <c r="BJ94" s="351"/>
      <c r="BK94" s="351"/>
      <c r="BL94" s="351"/>
      <c r="BM94" s="351"/>
      <c r="BN94" s="351"/>
      <c r="BO94" s="351"/>
      <c r="BP94" s="351"/>
      <c r="BQ94" s="351"/>
      <c r="BR94" s="351"/>
      <c r="BS94" s="351"/>
      <c r="BT94" s="351"/>
      <c r="BU94" s="351"/>
      <c r="BV94" s="351"/>
      <c r="BW94" s="351"/>
      <c r="BX94" s="351"/>
      <c r="BY94" s="351"/>
      <c r="BZ94" s="351"/>
      <c r="CA94" s="351"/>
      <c r="CB94" s="351"/>
      <c r="CC94" s="351"/>
      <c r="CD94" s="351"/>
      <c r="CE94" s="351"/>
      <c r="CF94" s="351"/>
      <c r="CG94" s="351"/>
      <c r="CH94" s="351"/>
      <c r="CI94" s="351"/>
      <c r="CJ94" s="351"/>
      <c r="CK94" s="351"/>
      <c r="CL94" s="351"/>
      <c r="CM94" s="351"/>
      <c r="CN94" s="351"/>
      <c r="CO94" s="351"/>
      <c r="CP94" s="351"/>
      <c r="CQ94" s="351"/>
      <c r="CR94" s="351"/>
      <c r="CS94" s="351"/>
      <c r="CT94" s="351"/>
      <c r="CU94" s="351"/>
      <c r="CV94" s="351"/>
      <c r="CW94" s="351"/>
      <c r="CX94" s="351"/>
      <c r="CY94" s="351"/>
      <c r="CZ94" s="351"/>
      <c r="DA94" s="351"/>
      <c r="DB94" s="351"/>
      <c r="DC94" s="351"/>
      <c r="DD94" s="351"/>
      <c r="DE94" s="351"/>
      <c r="DF94" s="351"/>
      <c r="DG94" s="351"/>
      <c r="DH94" s="378"/>
      <c r="DI94" s="378"/>
      <c r="DJ94" s="378"/>
      <c r="DK94" s="378"/>
      <c r="DL94" s="378"/>
      <c r="DM94" s="378"/>
      <c r="DN94" s="378"/>
      <c r="DO94" s="378"/>
      <c r="DP94" s="378"/>
      <c r="DQ94" s="378"/>
      <c r="DR94" s="378"/>
      <c r="DS94" s="378"/>
      <c r="DT94" s="378"/>
      <c r="DU94" s="378"/>
      <c r="DV94" s="378"/>
      <c r="DW94" s="378"/>
      <c r="DX94" s="378"/>
      <c r="DY94" s="378"/>
      <c r="DZ94" s="378"/>
      <c r="EA94" s="378"/>
      <c r="EB94" s="378"/>
      <c r="EC94" s="378"/>
      <c r="ED94" s="378"/>
      <c r="EE94" s="378"/>
      <c r="EF94" s="378"/>
      <c r="EG94" s="378"/>
      <c r="EH94" s="378"/>
      <c r="EI94" s="378"/>
      <c r="EJ94" s="378"/>
      <c r="EK94" s="378"/>
      <c r="EL94" s="378"/>
      <c r="EM94" s="378"/>
      <c r="EN94" s="378"/>
      <c r="EO94" s="378"/>
      <c r="EP94" s="378"/>
      <c r="EQ94" s="378"/>
      <c r="ER94" s="378"/>
      <c r="ES94" s="378"/>
      <c r="ET94" s="378"/>
      <c r="EU94" s="378"/>
      <c r="EV94" s="378"/>
      <c r="EW94" s="378"/>
      <c r="EX94" s="378"/>
      <c r="EY94" s="378"/>
      <c r="EZ94" s="378"/>
      <c r="FA94" s="378"/>
      <c r="FB94" s="378"/>
      <c r="FC94" s="378"/>
      <c r="FD94" s="378"/>
      <c r="FE94" s="378"/>
      <c r="FF94" s="378"/>
      <c r="FG94" s="741"/>
      <c r="FH94" s="741"/>
      <c r="FI94" s="741"/>
      <c r="FJ94" s="741"/>
      <c r="FK94" s="741"/>
      <c r="FL94" s="741"/>
      <c r="FM94" s="741"/>
      <c r="FN94" s="378">
        <v>0</v>
      </c>
      <c r="FO94" s="378">
        <v>0</v>
      </c>
      <c r="FP94" s="378">
        <v>0</v>
      </c>
      <c r="FQ94" s="378">
        <v>0</v>
      </c>
      <c r="FR94" s="378">
        <v>0</v>
      </c>
      <c r="FS94" s="378">
        <v>0</v>
      </c>
      <c r="FT94" s="378">
        <v>0</v>
      </c>
      <c r="FU94" s="378">
        <v>0</v>
      </c>
      <c r="FV94" s="378">
        <v>0</v>
      </c>
      <c r="FW94" s="378">
        <v>0</v>
      </c>
      <c r="FX94" s="378">
        <v>0</v>
      </c>
      <c r="FY94" s="378">
        <v>0</v>
      </c>
      <c r="FZ94" s="378">
        <v>0</v>
      </c>
      <c r="GA94" s="378">
        <v>0</v>
      </c>
      <c r="GB94" s="378">
        <v>0</v>
      </c>
      <c r="GC94" s="378">
        <v>8</v>
      </c>
      <c r="GD94" s="378">
        <v>0</v>
      </c>
      <c r="GE94" s="378">
        <v>0</v>
      </c>
      <c r="GF94" s="378">
        <v>0</v>
      </c>
      <c r="GG94" s="378">
        <v>0</v>
      </c>
      <c r="GH94" s="378">
        <v>8</v>
      </c>
      <c r="GI94" s="378">
        <v>0</v>
      </c>
      <c r="GJ94" s="378">
        <v>0</v>
      </c>
      <c r="GK94" s="378">
        <v>0</v>
      </c>
      <c r="GL94" s="378">
        <v>0</v>
      </c>
      <c r="GM94" s="378">
        <v>0</v>
      </c>
      <c r="GN94" s="378">
        <v>0</v>
      </c>
      <c r="GO94" s="378">
        <v>0</v>
      </c>
      <c r="GP94" s="378">
        <v>0</v>
      </c>
      <c r="GQ94" s="378">
        <v>8</v>
      </c>
      <c r="GR94" s="378">
        <v>0</v>
      </c>
      <c r="GS94" s="378">
        <v>0</v>
      </c>
      <c r="GT94" s="378">
        <v>0</v>
      </c>
      <c r="GU94" s="378"/>
      <c r="GV94" s="378">
        <v>0</v>
      </c>
      <c r="GW94" s="378">
        <v>0</v>
      </c>
      <c r="GX94" s="378">
        <v>0</v>
      </c>
      <c r="GY94" s="378">
        <v>0</v>
      </c>
      <c r="GZ94" s="378">
        <v>0</v>
      </c>
      <c r="HA94" s="378">
        <v>0</v>
      </c>
      <c r="HB94" s="378">
        <v>8</v>
      </c>
      <c r="HC94" s="378">
        <v>0</v>
      </c>
      <c r="HD94" s="378"/>
      <c r="HE94" s="378"/>
      <c r="HF94" s="378">
        <v>0</v>
      </c>
      <c r="HG94" s="378"/>
      <c r="HH94" s="378">
        <v>0</v>
      </c>
      <c r="HI94" s="378">
        <v>0</v>
      </c>
      <c r="HJ94" s="378">
        <v>0</v>
      </c>
      <c r="HK94" s="378">
        <v>0</v>
      </c>
      <c r="HL94" s="378">
        <v>0</v>
      </c>
      <c r="HM94" s="378">
        <v>0</v>
      </c>
      <c r="HN94" s="378">
        <v>0</v>
      </c>
      <c r="HO94" s="378">
        <v>0</v>
      </c>
      <c r="HP94" s="378">
        <v>0</v>
      </c>
      <c r="HQ94" s="378">
        <v>0</v>
      </c>
      <c r="HR94" s="378">
        <v>0</v>
      </c>
      <c r="HS94" s="378">
        <v>0</v>
      </c>
      <c r="HT94" s="378">
        <v>0</v>
      </c>
      <c r="HU94" s="378">
        <v>0</v>
      </c>
      <c r="HV94" s="378">
        <v>0</v>
      </c>
      <c r="HW94" s="378">
        <v>0</v>
      </c>
      <c r="HX94" s="378">
        <v>0</v>
      </c>
      <c r="HY94" s="378">
        <v>0</v>
      </c>
      <c r="HZ94" s="378">
        <v>0</v>
      </c>
      <c r="IA94" s="378">
        <v>0</v>
      </c>
      <c r="IB94" s="378">
        <v>0</v>
      </c>
      <c r="IC94" s="378">
        <v>0</v>
      </c>
      <c r="ID94" s="378">
        <v>0</v>
      </c>
      <c r="IE94" s="378">
        <v>0</v>
      </c>
      <c r="IF94" s="378">
        <v>0</v>
      </c>
      <c r="IG94" s="378">
        <v>0</v>
      </c>
    </row>
    <row r="95" spans="1:241" x14ac:dyDescent="0.3">
      <c r="A95" s="377" t="s">
        <v>111</v>
      </c>
      <c r="B95" s="378"/>
      <c r="C95" s="378"/>
      <c r="D95" s="378">
        <f>SUM(DG95:FF95)</f>
        <v>0</v>
      </c>
      <c r="E95" s="378"/>
      <c r="F95" s="378"/>
      <c r="G95" s="351"/>
      <c r="H95" s="351"/>
      <c r="I95" s="351"/>
      <c r="J95" s="351"/>
      <c r="K95" s="351"/>
      <c r="L95" s="351"/>
      <c r="M95" s="351"/>
      <c r="N95" s="351"/>
      <c r="O95" s="351"/>
      <c r="P95" s="351"/>
      <c r="Q95" s="351"/>
      <c r="R95" s="351"/>
      <c r="S95" s="351"/>
      <c r="T95" s="351"/>
      <c r="U95" s="351"/>
      <c r="V95" s="351"/>
      <c r="W95" s="351"/>
      <c r="X95" s="351"/>
      <c r="Y95" s="351"/>
      <c r="Z95" s="351"/>
      <c r="AA95" s="351"/>
      <c r="AB95" s="351"/>
      <c r="AC95" s="351"/>
      <c r="AD95" s="351"/>
      <c r="AE95" s="351"/>
      <c r="AF95" s="351"/>
      <c r="AG95" s="351"/>
      <c r="AH95" s="351"/>
      <c r="AI95" s="351"/>
      <c r="AJ95" s="351"/>
      <c r="AK95" s="351"/>
      <c r="AL95" s="351"/>
      <c r="AM95" s="351"/>
      <c r="AN95" s="351"/>
      <c r="AO95" s="351"/>
      <c r="AP95" s="351"/>
      <c r="AQ95" s="351"/>
      <c r="AR95" s="351"/>
      <c r="AS95" s="351"/>
      <c r="AT95" s="351"/>
      <c r="AU95" s="351"/>
      <c r="AV95" s="351"/>
      <c r="AW95" s="351"/>
      <c r="AX95" s="351"/>
      <c r="AY95" s="351"/>
      <c r="AZ95" s="351"/>
      <c r="BA95" s="351"/>
      <c r="BB95" s="351"/>
      <c r="BC95" s="351"/>
      <c r="BD95" s="351"/>
      <c r="BE95" s="351"/>
      <c r="BF95" s="351"/>
      <c r="BG95" s="351"/>
      <c r="BH95" s="351"/>
      <c r="BI95" s="351"/>
      <c r="BJ95" s="351"/>
      <c r="BK95" s="351"/>
      <c r="BL95" s="351"/>
      <c r="BM95" s="351"/>
      <c r="BN95" s="351"/>
      <c r="BO95" s="351"/>
      <c r="BP95" s="351"/>
      <c r="BQ95" s="351"/>
      <c r="BR95" s="351"/>
      <c r="BS95" s="351"/>
      <c r="BT95" s="351"/>
      <c r="BU95" s="351"/>
      <c r="BV95" s="351"/>
      <c r="BW95" s="351"/>
      <c r="BX95" s="351"/>
      <c r="BY95" s="351"/>
      <c r="BZ95" s="351"/>
      <c r="CA95" s="351"/>
      <c r="CB95" s="351"/>
      <c r="CC95" s="351"/>
      <c r="CD95" s="351"/>
      <c r="CE95" s="351"/>
      <c r="CF95" s="351"/>
      <c r="CG95" s="351"/>
      <c r="CH95" s="351"/>
      <c r="CI95" s="351"/>
      <c r="CJ95" s="351"/>
      <c r="CK95" s="351"/>
      <c r="CL95" s="351"/>
      <c r="CM95" s="351"/>
      <c r="CN95" s="351"/>
      <c r="CO95" s="351"/>
      <c r="CP95" s="351"/>
      <c r="CQ95" s="351"/>
      <c r="CR95" s="351"/>
      <c r="CS95" s="351"/>
      <c r="CT95" s="351"/>
      <c r="CU95" s="351"/>
      <c r="CV95" s="351"/>
      <c r="CW95" s="351"/>
      <c r="CX95" s="351"/>
      <c r="CY95" s="351"/>
      <c r="CZ95" s="351"/>
      <c r="DA95" s="351"/>
      <c r="DB95" s="351"/>
      <c r="DC95" s="351"/>
      <c r="DD95" s="351"/>
      <c r="DE95" s="351"/>
      <c r="DF95" s="351"/>
      <c r="DG95" s="351"/>
      <c r="DH95" s="378"/>
      <c r="DI95" s="378"/>
      <c r="DJ95" s="378"/>
      <c r="DK95" s="378"/>
      <c r="DL95" s="378"/>
      <c r="DM95" s="378"/>
      <c r="DN95" s="378"/>
      <c r="DO95" s="378"/>
      <c r="DP95" s="378"/>
      <c r="DQ95" s="378"/>
      <c r="DR95" s="378"/>
      <c r="DS95" s="378"/>
      <c r="DT95" s="378"/>
      <c r="DU95" s="378"/>
      <c r="DV95" s="378"/>
      <c r="DW95" s="378"/>
      <c r="DX95" s="378"/>
      <c r="DY95" s="378"/>
      <c r="DZ95" s="378"/>
      <c r="EA95" s="378"/>
      <c r="EB95" s="378"/>
      <c r="EC95" s="378"/>
      <c r="ED95" s="378"/>
      <c r="EE95" s="378"/>
      <c r="EF95" s="378"/>
      <c r="EG95" s="378"/>
      <c r="EH95" s="378"/>
      <c r="EI95" s="378"/>
      <c r="EJ95" s="378"/>
      <c r="EK95" s="378"/>
      <c r="EL95" s="378"/>
      <c r="EM95" s="378"/>
      <c r="EN95" s="378"/>
      <c r="EO95" s="378"/>
      <c r="EP95" s="378"/>
      <c r="EQ95" s="378"/>
      <c r="ER95" s="378"/>
      <c r="ES95" s="378"/>
      <c r="ET95" s="378"/>
      <c r="EU95" s="378"/>
      <c r="EV95" s="378"/>
      <c r="EW95" s="378"/>
      <c r="EX95" s="378"/>
      <c r="EY95" s="378"/>
      <c r="EZ95" s="378"/>
      <c r="FA95" s="378"/>
      <c r="FB95" s="378"/>
      <c r="FC95" s="378"/>
      <c r="FD95" s="378"/>
      <c r="FE95" s="378"/>
      <c r="FF95" s="378"/>
      <c r="FG95" s="741"/>
      <c r="FH95" s="741"/>
      <c r="FI95" s="741"/>
      <c r="FJ95" s="741"/>
      <c r="FK95" s="741"/>
      <c r="FL95" s="741"/>
      <c r="FM95" s="741"/>
      <c r="FN95" s="378">
        <v>0</v>
      </c>
      <c r="FO95" s="378">
        <v>0</v>
      </c>
      <c r="FP95" s="378">
        <v>0</v>
      </c>
      <c r="FQ95" s="378">
        <v>0</v>
      </c>
      <c r="FR95" s="378">
        <v>0</v>
      </c>
      <c r="FS95" s="378">
        <v>0</v>
      </c>
      <c r="FT95" s="378">
        <v>0</v>
      </c>
      <c r="FU95" s="378">
        <v>0</v>
      </c>
      <c r="FV95" s="378">
        <v>0</v>
      </c>
      <c r="FW95" s="378">
        <v>0</v>
      </c>
      <c r="FX95" s="378">
        <v>0</v>
      </c>
      <c r="FY95" s="378">
        <v>0</v>
      </c>
      <c r="FZ95" s="382">
        <v>8</v>
      </c>
      <c r="GA95" s="378">
        <v>0</v>
      </c>
      <c r="GB95" s="378">
        <v>0</v>
      </c>
      <c r="GC95" s="378">
        <v>0</v>
      </c>
      <c r="GD95" s="378">
        <v>0</v>
      </c>
      <c r="GE95" s="378">
        <v>0</v>
      </c>
      <c r="GF95" s="378">
        <v>0</v>
      </c>
      <c r="GG95" s="378">
        <v>0</v>
      </c>
      <c r="GH95" s="378">
        <v>0</v>
      </c>
      <c r="GI95" s="378">
        <v>0</v>
      </c>
      <c r="GJ95" s="382">
        <v>40</v>
      </c>
      <c r="GK95" s="378">
        <v>0</v>
      </c>
      <c r="GL95" s="378">
        <v>0</v>
      </c>
      <c r="GM95" s="378">
        <v>0</v>
      </c>
      <c r="GN95" s="378">
        <v>0</v>
      </c>
      <c r="GO95" s="378">
        <v>0</v>
      </c>
      <c r="GP95" s="378">
        <v>0</v>
      </c>
      <c r="GQ95" s="378">
        <v>0</v>
      </c>
      <c r="GR95" s="378">
        <v>0</v>
      </c>
      <c r="GS95" s="378">
        <v>0</v>
      </c>
      <c r="GT95" s="378">
        <v>0</v>
      </c>
      <c r="GU95" s="378"/>
      <c r="GV95" s="378">
        <v>0</v>
      </c>
      <c r="GW95" s="378">
        <v>0</v>
      </c>
      <c r="GX95" s="378">
        <v>16</v>
      </c>
      <c r="GY95" s="378">
        <v>0</v>
      </c>
      <c r="GZ95" s="378">
        <v>0</v>
      </c>
      <c r="HA95" s="378">
        <v>0</v>
      </c>
      <c r="HB95" s="378">
        <v>0</v>
      </c>
      <c r="HC95" s="378">
        <v>0</v>
      </c>
      <c r="HD95" s="378"/>
      <c r="HE95" s="378"/>
      <c r="HF95" s="378">
        <v>0</v>
      </c>
      <c r="HG95" s="378"/>
      <c r="HH95" s="378">
        <v>0</v>
      </c>
      <c r="HI95" s="378">
        <v>0</v>
      </c>
      <c r="HJ95" s="378">
        <v>0</v>
      </c>
      <c r="HK95" s="378">
        <v>8</v>
      </c>
      <c r="HL95" s="378">
        <v>0</v>
      </c>
      <c r="HM95" s="378">
        <v>0</v>
      </c>
      <c r="HN95" s="378">
        <v>0</v>
      </c>
      <c r="HO95" s="378">
        <v>0</v>
      </c>
      <c r="HP95" s="378">
        <v>0</v>
      </c>
      <c r="HQ95" s="378">
        <v>0</v>
      </c>
      <c r="HR95" s="378">
        <v>0</v>
      </c>
      <c r="HS95" s="378">
        <v>0</v>
      </c>
      <c r="HT95" s="378">
        <v>0</v>
      </c>
      <c r="HU95" s="378">
        <v>0</v>
      </c>
      <c r="HV95" s="378">
        <v>0</v>
      </c>
      <c r="HW95" s="378">
        <v>0</v>
      </c>
      <c r="HX95" s="378">
        <v>0</v>
      </c>
      <c r="HY95" s="378">
        <v>0</v>
      </c>
      <c r="HZ95" s="378">
        <v>0</v>
      </c>
      <c r="IA95" s="378">
        <v>0</v>
      </c>
      <c r="IB95" s="378">
        <v>0</v>
      </c>
      <c r="IC95" s="378">
        <v>0</v>
      </c>
      <c r="ID95" s="378">
        <v>0</v>
      </c>
      <c r="IE95" s="378">
        <v>0</v>
      </c>
      <c r="IF95" s="378">
        <v>0</v>
      </c>
      <c r="IG95" s="378">
        <v>0</v>
      </c>
    </row>
    <row r="96" spans="1:241" x14ac:dyDescent="0.3">
      <c r="A96" s="380" t="s">
        <v>112</v>
      </c>
      <c r="B96" s="381">
        <v>80</v>
      </c>
      <c r="C96" s="381"/>
      <c r="D96" s="378">
        <f>SUM(DG96:FF96)</f>
        <v>0</v>
      </c>
      <c r="E96" s="378"/>
      <c r="F96" s="381"/>
      <c r="G96" s="351"/>
      <c r="H96" s="351"/>
      <c r="I96" s="351"/>
      <c r="J96" s="351"/>
      <c r="K96" s="351"/>
      <c r="L96" s="351"/>
      <c r="M96" s="351"/>
      <c r="N96" s="351"/>
      <c r="O96" s="351"/>
      <c r="P96" s="351"/>
      <c r="Q96" s="351"/>
      <c r="R96" s="351"/>
      <c r="S96" s="351"/>
      <c r="T96" s="351"/>
      <c r="U96" s="351"/>
      <c r="V96" s="351"/>
      <c r="W96" s="351"/>
      <c r="X96" s="351"/>
      <c r="Y96" s="351"/>
      <c r="Z96" s="351"/>
      <c r="AA96" s="351"/>
      <c r="AB96" s="351"/>
      <c r="AC96" s="351"/>
      <c r="AD96" s="351"/>
      <c r="AE96" s="351"/>
      <c r="AF96" s="351"/>
      <c r="AG96" s="351"/>
      <c r="AH96" s="351"/>
      <c r="AI96" s="351"/>
      <c r="AJ96" s="351"/>
      <c r="AK96" s="351"/>
      <c r="AL96" s="351"/>
      <c r="AM96" s="351"/>
      <c r="AN96" s="351"/>
      <c r="AO96" s="351"/>
      <c r="AP96" s="351"/>
      <c r="AQ96" s="351"/>
      <c r="AR96" s="351"/>
      <c r="AS96" s="351"/>
      <c r="AT96" s="351"/>
      <c r="AU96" s="351"/>
      <c r="AV96" s="351"/>
      <c r="AW96" s="351"/>
      <c r="AX96" s="351"/>
      <c r="AY96" s="351"/>
      <c r="AZ96" s="351"/>
      <c r="BA96" s="351"/>
      <c r="BB96" s="351"/>
      <c r="BC96" s="351"/>
      <c r="BD96" s="351"/>
      <c r="BE96" s="351"/>
      <c r="BF96" s="351"/>
      <c r="BG96" s="351"/>
      <c r="BH96" s="351"/>
      <c r="BI96" s="351"/>
      <c r="BJ96" s="351"/>
      <c r="BK96" s="351"/>
      <c r="BL96" s="351"/>
      <c r="BM96" s="351"/>
      <c r="BN96" s="351"/>
      <c r="BO96" s="351"/>
      <c r="BP96" s="351"/>
      <c r="BQ96" s="351"/>
      <c r="BR96" s="351"/>
      <c r="BS96" s="351"/>
      <c r="BT96" s="351"/>
      <c r="BU96" s="351"/>
      <c r="BV96" s="351"/>
      <c r="BW96" s="351"/>
      <c r="BX96" s="351"/>
      <c r="BY96" s="351"/>
      <c r="BZ96" s="351"/>
      <c r="CA96" s="351"/>
      <c r="CB96" s="351"/>
      <c r="CC96" s="351"/>
      <c r="CD96" s="351"/>
      <c r="CE96" s="351"/>
      <c r="CF96" s="351"/>
      <c r="CG96" s="351"/>
      <c r="CH96" s="351"/>
      <c r="CI96" s="351"/>
      <c r="CJ96" s="351"/>
      <c r="CK96" s="351"/>
      <c r="CL96" s="351"/>
      <c r="CM96" s="351"/>
      <c r="CN96" s="351"/>
      <c r="CO96" s="351"/>
      <c r="CP96" s="351"/>
      <c r="CQ96" s="351"/>
      <c r="CR96" s="351"/>
      <c r="CS96" s="351"/>
      <c r="CT96" s="351"/>
      <c r="CU96" s="351"/>
      <c r="CV96" s="351"/>
      <c r="CW96" s="351"/>
      <c r="CX96" s="351"/>
      <c r="CY96" s="351"/>
      <c r="CZ96" s="351"/>
      <c r="DA96" s="351"/>
      <c r="DB96" s="351"/>
      <c r="DC96" s="351"/>
      <c r="DD96" s="351"/>
      <c r="DE96" s="351"/>
      <c r="DF96" s="351"/>
      <c r="DG96" s="351"/>
      <c r="DH96" s="378"/>
      <c r="DI96" s="378"/>
      <c r="DJ96" s="378"/>
      <c r="DK96" s="378"/>
      <c r="DL96" s="378"/>
      <c r="DM96" s="378"/>
      <c r="DN96" s="378"/>
      <c r="DO96" s="378"/>
      <c r="DP96" s="378"/>
      <c r="DQ96" s="378"/>
      <c r="DR96" s="378"/>
      <c r="DS96" s="378"/>
      <c r="DT96" s="378"/>
      <c r="DU96" s="378"/>
      <c r="DV96" s="378"/>
      <c r="DW96" s="378"/>
      <c r="DX96" s="378"/>
      <c r="DY96" s="378"/>
      <c r="DZ96" s="378"/>
      <c r="EA96" s="378"/>
      <c r="EB96" s="378"/>
      <c r="EC96" s="378"/>
      <c r="ED96" s="378"/>
      <c r="EE96" s="378"/>
      <c r="EF96" s="378"/>
      <c r="EG96" s="378"/>
      <c r="EH96" s="378"/>
      <c r="EI96" s="378"/>
      <c r="EJ96" s="378"/>
      <c r="EK96" s="378"/>
      <c r="EL96" s="378"/>
      <c r="EM96" s="378"/>
      <c r="EN96" s="378"/>
      <c r="EO96" s="378"/>
      <c r="EP96" s="378"/>
      <c r="EQ96" s="378"/>
      <c r="ER96" s="378"/>
      <c r="ES96" s="378"/>
      <c r="ET96" s="378"/>
      <c r="EU96" s="378"/>
      <c r="EV96" s="378"/>
      <c r="EW96" s="378"/>
      <c r="EX96" s="378"/>
      <c r="EY96" s="378"/>
      <c r="EZ96" s="378"/>
      <c r="FA96" s="378"/>
      <c r="FB96" s="378"/>
      <c r="FC96" s="378"/>
      <c r="FD96" s="378"/>
      <c r="FE96" s="378"/>
      <c r="FF96" s="378"/>
      <c r="FG96" s="741"/>
      <c r="FH96" s="741"/>
      <c r="FI96" s="741"/>
      <c r="FJ96" s="741"/>
      <c r="FK96" s="741"/>
      <c r="FL96" s="741"/>
      <c r="FM96" s="741"/>
      <c r="FN96" s="378">
        <v>0</v>
      </c>
      <c r="FO96" s="378">
        <v>0</v>
      </c>
      <c r="FP96" s="378">
        <v>0</v>
      </c>
      <c r="FQ96" s="378">
        <v>0</v>
      </c>
      <c r="FR96" s="378">
        <v>0</v>
      </c>
      <c r="FS96" s="378">
        <v>0</v>
      </c>
      <c r="FT96" s="378">
        <v>0</v>
      </c>
      <c r="FU96" s="378">
        <v>0</v>
      </c>
      <c r="FV96" s="378">
        <v>0</v>
      </c>
      <c r="FW96" s="378">
        <v>0</v>
      </c>
      <c r="FX96" s="378">
        <v>0</v>
      </c>
      <c r="FY96" s="378">
        <v>0</v>
      </c>
      <c r="FZ96" s="378">
        <v>0</v>
      </c>
      <c r="GA96" s="378">
        <v>0</v>
      </c>
      <c r="GB96" s="378">
        <v>0</v>
      </c>
      <c r="GC96" s="378">
        <v>0</v>
      </c>
      <c r="GD96" s="378">
        <v>0</v>
      </c>
      <c r="GE96" s="378">
        <v>0</v>
      </c>
      <c r="GF96" s="378">
        <v>0</v>
      </c>
      <c r="GG96" s="378">
        <v>0</v>
      </c>
      <c r="GH96" s="378">
        <v>0</v>
      </c>
      <c r="GI96" s="378">
        <v>0</v>
      </c>
      <c r="GJ96" s="378">
        <v>0</v>
      </c>
      <c r="GK96" s="378">
        <v>0</v>
      </c>
      <c r="GL96" s="378">
        <v>0</v>
      </c>
      <c r="GM96" s="378">
        <v>0</v>
      </c>
      <c r="GN96" s="378">
        <v>0</v>
      </c>
      <c r="GO96" s="378">
        <v>0</v>
      </c>
      <c r="GP96" s="378">
        <v>0</v>
      </c>
      <c r="GQ96" s="378">
        <v>0</v>
      </c>
      <c r="GR96" s="378">
        <v>0</v>
      </c>
      <c r="GS96" s="378">
        <v>0</v>
      </c>
      <c r="GT96" s="378">
        <v>0</v>
      </c>
      <c r="GU96" s="378"/>
      <c r="GV96" s="378">
        <v>0</v>
      </c>
      <c r="GW96" s="378">
        <v>0</v>
      </c>
      <c r="GX96" s="378">
        <v>0</v>
      </c>
      <c r="GY96" s="378">
        <v>0</v>
      </c>
      <c r="GZ96" s="378">
        <v>0</v>
      </c>
      <c r="HA96" s="378">
        <v>0</v>
      </c>
      <c r="HB96" s="378">
        <v>0</v>
      </c>
      <c r="HC96" s="378">
        <v>0</v>
      </c>
      <c r="HD96" s="378"/>
      <c r="HE96" s="378"/>
      <c r="HF96" s="378">
        <v>0</v>
      </c>
      <c r="HG96" s="378"/>
      <c r="HH96" s="378">
        <v>0</v>
      </c>
      <c r="HI96" s="378">
        <v>0</v>
      </c>
      <c r="HJ96" s="378">
        <v>0</v>
      </c>
      <c r="HK96" s="378">
        <v>8</v>
      </c>
      <c r="HL96" s="382">
        <v>16</v>
      </c>
      <c r="HM96" s="378">
        <v>0</v>
      </c>
      <c r="HN96" s="378">
        <v>0</v>
      </c>
      <c r="HO96" s="378">
        <v>0</v>
      </c>
      <c r="HP96" s="378">
        <v>0</v>
      </c>
      <c r="HQ96" s="378">
        <v>0</v>
      </c>
      <c r="HR96" s="378">
        <v>0</v>
      </c>
      <c r="HS96" s="378">
        <v>0</v>
      </c>
      <c r="HT96" s="378">
        <v>0</v>
      </c>
      <c r="HU96" s="378">
        <v>6.5</v>
      </c>
      <c r="HV96" s="378">
        <v>0</v>
      </c>
      <c r="HW96" s="378">
        <v>0</v>
      </c>
      <c r="HX96" s="378">
        <v>0</v>
      </c>
      <c r="HY96" s="378">
        <v>0</v>
      </c>
      <c r="HZ96" s="378">
        <v>0</v>
      </c>
      <c r="IA96" s="378">
        <v>0</v>
      </c>
      <c r="IB96" s="378">
        <v>0</v>
      </c>
      <c r="IC96" s="378">
        <v>0</v>
      </c>
      <c r="ID96" s="378">
        <v>0</v>
      </c>
      <c r="IE96" s="378">
        <v>0</v>
      </c>
      <c r="IF96" s="378">
        <v>0</v>
      </c>
      <c r="IG96" s="378">
        <v>0</v>
      </c>
    </row>
    <row r="97" spans="1:241" x14ac:dyDescent="0.3">
      <c r="A97" s="231"/>
      <c r="B97" s="351"/>
      <c r="C97" s="351"/>
      <c r="D97" s="351"/>
      <c r="E97" s="351"/>
      <c r="F97" s="351"/>
      <c r="G97" s="351"/>
      <c r="H97" s="351"/>
      <c r="I97" s="351"/>
      <c r="J97" s="351"/>
      <c r="K97" s="351"/>
      <c r="L97" s="351"/>
      <c r="M97" s="351"/>
      <c r="N97" s="351"/>
      <c r="O97" s="351"/>
      <c r="P97" s="351"/>
      <c r="Q97" s="351"/>
      <c r="R97" s="351"/>
      <c r="S97" s="351"/>
      <c r="T97" s="351"/>
      <c r="U97" s="351"/>
      <c r="V97" s="351"/>
      <c r="W97" s="351"/>
      <c r="X97" s="351"/>
      <c r="Y97" s="351"/>
      <c r="Z97" s="351"/>
      <c r="AA97" s="351"/>
      <c r="AB97" s="351"/>
      <c r="AC97" s="351"/>
      <c r="AD97" s="351"/>
      <c r="AE97" s="351"/>
      <c r="AF97" s="351"/>
      <c r="AG97" s="351"/>
      <c r="AH97" s="351"/>
      <c r="AI97" s="351"/>
      <c r="AJ97" s="351"/>
      <c r="AK97" s="351"/>
      <c r="AL97" s="351"/>
      <c r="AM97" s="351"/>
      <c r="AN97" s="351"/>
      <c r="AO97" s="351"/>
      <c r="AP97" s="351"/>
      <c r="AQ97" s="351"/>
      <c r="AR97" s="351"/>
      <c r="AS97" s="351"/>
      <c r="AT97" s="351"/>
      <c r="AU97" s="351"/>
      <c r="AV97" s="351"/>
      <c r="AW97" s="351"/>
      <c r="AX97" s="351"/>
      <c r="AY97" s="351"/>
      <c r="AZ97" s="351"/>
      <c r="BA97" s="351"/>
      <c r="BB97" s="351"/>
      <c r="BC97" s="351"/>
      <c r="BD97" s="351"/>
      <c r="BE97" s="351"/>
      <c r="BF97" s="351"/>
      <c r="BG97" s="351"/>
      <c r="BH97" s="351"/>
      <c r="BI97" s="351"/>
      <c r="BJ97" s="351"/>
      <c r="BK97" s="351"/>
      <c r="BL97" s="351"/>
      <c r="BM97" s="351"/>
      <c r="BN97" s="351"/>
      <c r="BO97" s="351"/>
      <c r="BP97" s="351"/>
      <c r="BQ97" s="351"/>
      <c r="BR97" s="351"/>
      <c r="BS97" s="351"/>
      <c r="BT97" s="351"/>
      <c r="BU97" s="351"/>
      <c r="BV97" s="351"/>
      <c r="BW97" s="351"/>
      <c r="BX97" s="351"/>
      <c r="BY97" s="351"/>
      <c r="BZ97" s="351"/>
      <c r="CA97" s="351"/>
      <c r="CB97" s="351"/>
      <c r="CC97" s="351"/>
      <c r="CD97" s="351"/>
      <c r="CE97" s="351"/>
      <c r="CF97" s="351"/>
      <c r="CG97" s="351"/>
      <c r="CH97" s="351"/>
      <c r="CI97" s="351"/>
      <c r="CJ97" s="351"/>
      <c r="CK97" s="351"/>
      <c r="CL97" s="351"/>
      <c r="CM97" s="351"/>
      <c r="CN97" s="351"/>
      <c r="CO97" s="351"/>
      <c r="CP97" s="351"/>
      <c r="CQ97" s="351"/>
      <c r="CR97" s="351"/>
      <c r="CS97" s="351"/>
      <c r="CT97" s="351"/>
      <c r="CU97" s="351"/>
      <c r="CV97" s="351"/>
      <c r="CW97" s="351"/>
      <c r="CX97" s="351"/>
      <c r="CY97" s="351"/>
      <c r="CZ97" s="351"/>
      <c r="DA97" s="351"/>
      <c r="DB97" s="351"/>
      <c r="DC97" s="351"/>
      <c r="DD97" s="351"/>
      <c r="DE97" s="351"/>
      <c r="DF97" s="351"/>
      <c r="DG97" s="351"/>
      <c r="DH97" s="378"/>
      <c r="DI97" s="378"/>
      <c r="DJ97" s="378"/>
      <c r="DK97" s="378"/>
      <c r="DL97" s="378"/>
      <c r="DM97" s="378"/>
      <c r="DN97" s="378"/>
      <c r="DO97" s="378"/>
      <c r="DP97" s="378"/>
      <c r="DQ97" s="378"/>
      <c r="DR97" s="378"/>
      <c r="DS97" s="378"/>
      <c r="DT97" s="378"/>
      <c r="DU97" s="378"/>
      <c r="DV97" s="378"/>
      <c r="DW97" s="378"/>
      <c r="DX97" s="378"/>
      <c r="DY97" s="378"/>
      <c r="DZ97" s="378"/>
      <c r="EA97" s="378"/>
      <c r="EB97" s="378"/>
      <c r="EC97" s="378"/>
      <c r="ED97" s="378"/>
      <c r="EE97" s="378"/>
      <c r="EF97" s="378"/>
      <c r="EG97" s="378"/>
      <c r="EH97" s="378"/>
      <c r="EI97" s="378"/>
      <c r="EJ97" s="378"/>
      <c r="EK97" s="378"/>
      <c r="EL97" s="378"/>
      <c r="EM97" s="378"/>
      <c r="EN97" s="378"/>
      <c r="EO97" s="378"/>
      <c r="EP97" s="378"/>
      <c r="EQ97" s="378"/>
      <c r="ER97" s="378"/>
      <c r="ES97" s="378"/>
      <c r="ET97" s="378"/>
      <c r="EU97" s="378"/>
      <c r="EV97" s="378"/>
      <c r="EW97" s="378"/>
      <c r="EX97" s="378"/>
      <c r="EY97" s="378"/>
      <c r="EZ97" s="378"/>
      <c r="FA97" s="378"/>
      <c r="FB97" s="378"/>
      <c r="FC97" s="378"/>
      <c r="FD97" s="378"/>
      <c r="FE97" s="378"/>
      <c r="FF97" s="378"/>
      <c r="FG97" s="741"/>
      <c r="FH97" s="741"/>
      <c r="FI97" s="741"/>
      <c r="FJ97" s="741"/>
      <c r="FK97" s="741"/>
      <c r="FL97" s="741"/>
      <c r="FM97" s="741"/>
      <c r="FN97" s="378">
        <v>0</v>
      </c>
      <c r="FO97" s="378">
        <v>0</v>
      </c>
      <c r="FP97" s="378">
        <v>0</v>
      </c>
      <c r="FQ97" s="378">
        <v>0</v>
      </c>
      <c r="FR97" s="378">
        <v>0</v>
      </c>
      <c r="FS97" s="378">
        <v>0</v>
      </c>
      <c r="FT97" s="378">
        <v>0</v>
      </c>
      <c r="FU97" s="378">
        <v>0</v>
      </c>
      <c r="FV97" s="378">
        <v>0</v>
      </c>
      <c r="FW97" s="378">
        <v>0</v>
      </c>
      <c r="FX97" s="378">
        <v>0</v>
      </c>
      <c r="FY97" s="378">
        <v>0</v>
      </c>
      <c r="FZ97" s="378">
        <v>0</v>
      </c>
      <c r="GA97" s="378">
        <v>0</v>
      </c>
      <c r="GB97" s="378">
        <v>0</v>
      </c>
      <c r="GC97" s="378">
        <v>0</v>
      </c>
      <c r="GD97" s="378">
        <v>0</v>
      </c>
      <c r="GE97" s="378">
        <v>0</v>
      </c>
      <c r="GF97" s="378">
        <v>0</v>
      </c>
      <c r="GG97" s="378">
        <v>0</v>
      </c>
      <c r="GH97" s="378">
        <v>0</v>
      </c>
      <c r="GI97" s="378">
        <v>0</v>
      </c>
      <c r="GJ97" s="378">
        <v>0</v>
      </c>
      <c r="GK97" s="378">
        <v>0</v>
      </c>
      <c r="GL97" s="378">
        <v>0</v>
      </c>
      <c r="GM97" s="378">
        <v>0</v>
      </c>
      <c r="GN97" s="378">
        <v>0</v>
      </c>
      <c r="GO97" s="378">
        <v>0</v>
      </c>
      <c r="GP97" s="378">
        <v>0</v>
      </c>
      <c r="GQ97" s="378">
        <v>0</v>
      </c>
      <c r="GR97" s="378">
        <v>0</v>
      </c>
      <c r="GS97" s="378">
        <v>0</v>
      </c>
      <c r="GT97" s="378">
        <v>0</v>
      </c>
      <c r="GU97" s="378"/>
      <c r="GV97" s="378">
        <v>40</v>
      </c>
      <c r="GW97" s="378">
        <v>0</v>
      </c>
      <c r="GX97" s="378">
        <v>0</v>
      </c>
      <c r="GY97" s="378">
        <v>0</v>
      </c>
      <c r="GZ97" s="378">
        <v>0</v>
      </c>
      <c r="HA97" s="378">
        <v>0</v>
      </c>
      <c r="HB97" s="378">
        <v>0</v>
      </c>
      <c r="HC97" s="378">
        <v>0</v>
      </c>
      <c r="HD97" s="378"/>
      <c r="HE97" s="378"/>
      <c r="HF97" s="378">
        <v>0</v>
      </c>
      <c r="HG97" s="378"/>
      <c r="HH97" s="378">
        <v>0</v>
      </c>
      <c r="HI97" s="378">
        <v>0</v>
      </c>
      <c r="HJ97" s="378">
        <v>0</v>
      </c>
      <c r="HK97" s="378">
        <v>0</v>
      </c>
      <c r="HL97" s="378">
        <v>0</v>
      </c>
      <c r="HM97" s="378">
        <v>0</v>
      </c>
      <c r="HN97" s="378">
        <v>0</v>
      </c>
      <c r="HO97" s="378">
        <v>0</v>
      </c>
      <c r="HP97" s="378">
        <v>0</v>
      </c>
      <c r="HQ97" s="378">
        <v>0</v>
      </c>
      <c r="HR97" s="378">
        <v>0</v>
      </c>
      <c r="HS97" s="378">
        <v>0</v>
      </c>
      <c r="HT97" s="378">
        <v>0</v>
      </c>
      <c r="HU97" s="378">
        <v>0</v>
      </c>
      <c r="HV97" s="378">
        <v>0</v>
      </c>
      <c r="HW97" s="378">
        <v>0</v>
      </c>
      <c r="HX97" s="378">
        <v>0</v>
      </c>
      <c r="HY97" s="378">
        <v>0</v>
      </c>
      <c r="HZ97" s="378">
        <v>0</v>
      </c>
      <c r="IA97" s="378">
        <v>0</v>
      </c>
      <c r="IB97" s="378">
        <v>0</v>
      </c>
      <c r="IC97" s="378">
        <v>0</v>
      </c>
      <c r="ID97" s="378">
        <v>0</v>
      </c>
      <c r="IE97" s="378">
        <v>0</v>
      </c>
      <c r="IF97" s="378">
        <v>0</v>
      </c>
      <c r="IG97" s="378">
        <v>0</v>
      </c>
    </row>
    <row r="98" spans="1:241" x14ac:dyDescent="0.3">
      <c r="A98" s="234" t="s">
        <v>215</v>
      </c>
      <c r="B98" s="235"/>
      <c r="C98" s="235"/>
      <c r="D98" s="235"/>
      <c r="E98" s="235"/>
      <c r="F98" s="235"/>
      <c r="G98" s="235">
        <f>SUM(G99:G102)</f>
        <v>44.5</v>
      </c>
      <c r="H98" s="235">
        <v>40</v>
      </c>
      <c r="I98" s="235">
        <v>40</v>
      </c>
      <c r="J98" s="235">
        <v>40</v>
      </c>
      <c r="K98" s="235">
        <v>40</v>
      </c>
      <c r="L98" s="235">
        <v>41.5</v>
      </c>
      <c r="M98" s="235">
        <v>40</v>
      </c>
      <c r="N98" s="235">
        <v>40</v>
      </c>
      <c r="O98" s="235">
        <v>41</v>
      </c>
      <c r="P98" s="235">
        <v>40</v>
      </c>
      <c r="Q98" s="235">
        <v>41</v>
      </c>
      <c r="R98" s="235">
        <v>45.25</v>
      </c>
      <c r="S98" s="235">
        <v>40</v>
      </c>
      <c r="T98" s="235">
        <v>40</v>
      </c>
      <c r="U98" s="235">
        <v>40.25</v>
      </c>
      <c r="V98" s="235">
        <v>40.5</v>
      </c>
      <c r="W98" s="235">
        <v>40</v>
      </c>
      <c r="X98" s="235">
        <v>40</v>
      </c>
      <c r="Y98" s="235">
        <v>40.75</v>
      </c>
      <c r="Z98" s="235">
        <v>40</v>
      </c>
      <c r="AA98" s="235">
        <v>43.25</v>
      </c>
      <c r="AB98" s="235">
        <v>40</v>
      </c>
      <c r="AC98" s="235">
        <v>44</v>
      </c>
      <c r="AD98" s="235">
        <v>45</v>
      </c>
      <c r="AE98" s="235">
        <v>40.25</v>
      </c>
      <c r="AF98" s="235">
        <v>41.25</v>
      </c>
      <c r="AG98" s="235">
        <v>44.75</v>
      </c>
      <c r="AH98" s="235">
        <v>40</v>
      </c>
      <c r="AI98" s="235">
        <v>40</v>
      </c>
      <c r="AJ98" s="235">
        <v>40</v>
      </c>
      <c r="AK98" s="235">
        <v>40.5</v>
      </c>
      <c r="AL98" s="235">
        <v>40</v>
      </c>
      <c r="AM98" s="235">
        <v>40</v>
      </c>
      <c r="AN98" s="235">
        <v>41.5</v>
      </c>
      <c r="AO98" s="235">
        <v>40</v>
      </c>
      <c r="AP98" s="235">
        <v>42</v>
      </c>
      <c r="AQ98" s="235">
        <v>42.25</v>
      </c>
      <c r="AR98" s="235">
        <v>40</v>
      </c>
      <c r="AS98" s="235">
        <v>43</v>
      </c>
      <c r="AT98" s="235">
        <v>40</v>
      </c>
      <c r="AU98" s="235">
        <v>41</v>
      </c>
      <c r="AV98" s="235">
        <v>40.25</v>
      </c>
      <c r="AW98" s="235">
        <v>40.25</v>
      </c>
      <c r="AX98" s="235">
        <v>44.5</v>
      </c>
      <c r="AY98" s="235">
        <v>47.25</v>
      </c>
      <c r="AZ98" s="235">
        <v>44</v>
      </c>
      <c r="BA98" s="235">
        <v>40</v>
      </c>
      <c r="BB98" s="235">
        <v>40</v>
      </c>
      <c r="BC98" s="235">
        <v>40</v>
      </c>
      <c r="BD98" s="235">
        <v>40</v>
      </c>
      <c r="BE98" s="235">
        <f>SUM(BE99:BE102)</f>
        <v>40</v>
      </c>
      <c r="BF98" s="235">
        <f>SUM(BF99:BF102)</f>
        <v>40</v>
      </c>
      <c r="BG98" s="235">
        <f>SUM(BG99:BG102)</f>
        <v>40</v>
      </c>
      <c r="BH98" s="235">
        <f t="shared" ref="BH98:DN98" si="163">SUM(BH99:BH102)</f>
        <v>0</v>
      </c>
      <c r="BI98" s="235">
        <f t="shared" si="163"/>
        <v>40</v>
      </c>
      <c r="BJ98" s="235">
        <f t="shared" si="163"/>
        <v>40</v>
      </c>
      <c r="BK98" s="235">
        <f t="shared" si="163"/>
        <v>45</v>
      </c>
      <c r="BL98" s="235">
        <f t="shared" si="163"/>
        <v>40</v>
      </c>
      <c r="BM98" s="235">
        <f t="shared" si="163"/>
        <v>40</v>
      </c>
      <c r="BN98" s="235">
        <f t="shared" si="163"/>
        <v>40</v>
      </c>
      <c r="BO98" s="235">
        <f t="shared" si="163"/>
        <v>40</v>
      </c>
      <c r="BP98" s="235">
        <f t="shared" si="163"/>
        <v>40</v>
      </c>
      <c r="BQ98" s="235">
        <f t="shared" si="163"/>
        <v>46</v>
      </c>
      <c r="BR98" s="235">
        <f t="shared" si="163"/>
        <v>53.5</v>
      </c>
      <c r="BS98" s="235">
        <f t="shared" si="163"/>
        <v>42.25</v>
      </c>
      <c r="BT98" s="235">
        <f t="shared" si="163"/>
        <v>40</v>
      </c>
      <c r="BU98" s="235">
        <f t="shared" si="163"/>
        <v>40</v>
      </c>
      <c r="BV98" s="235">
        <f t="shared" si="163"/>
        <v>0</v>
      </c>
      <c r="BW98" s="235">
        <f t="shared" si="163"/>
        <v>40</v>
      </c>
      <c r="BX98" s="235">
        <f t="shared" si="163"/>
        <v>40</v>
      </c>
      <c r="BY98" s="235">
        <f t="shared" si="163"/>
        <v>40</v>
      </c>
      <c r="BZ98" s="235">
        <f t="shared" si="163"/>
        <v>40</v>
      </c>
      <c r="CA98" s="235">
        <f t="shared" si="163"/>
        <v>40</v>
      </c>
      <c r="CB98" s="235">
        <f t="shared" si="163"/>
        <v>40</v>
      </c>
      <c r="CC98" s="235">
        <f t="shared" si="163"/>
        <v>41</v>
      </c>
      <c r="CD98" s="235">
        <f t="shared" si="163"/>
        <v>40</v>
      </c>
      <c r="CE98" s="235">
        <f t="shared" si="163"/>
        <v>42.5</v>
      </c>
      <c r="CF98" s="235">
        <f t="shared" si="163"/>
        <v>41.5</v>
      </c>
      <c r="CG98" s="235">
        <f t="shared" si="163"/>
        <v>40</v>
      </c>
      <c r="CH98" s="235">
        <f t="shared" si="163"/>
        <v>41.25</v>
      </c>
      <c r="CI98" s="235">
        <f t="shared" si="163"/>
        <v>40</v>
      </c>
      <c r="CJ98" s="235">
        <f t="shared" si="163"/>
        <v>40.5</v>
      </c>
      <c r="CK98" s="235">
        <f t="shared" si="163"/>
        <v>40</v>
      </c>
      <c r="CL98" s="235">
        <f t="shared" si="163"/>
        <v>40</v>
      </c>
      <c r="CM98" s="235">
        <f t="shared" si="163"/>
        <v>40</v>
      </c>
      <c r="CN98" s="235">
        <f t="shared" si="163"/>
        <v>40</v>
      </c>
      <c r="CO98" s="235">
        <f t="shared" si="163"/>
        <v>40</v>
      </c>
      <c r="CP98" s="235">
        <f t="shared" si="163"/>
        <v>41.25</v>
      </c>
      <c r="CQ98" s="235">
        <f t="shared" si="163"/>
        <v>40</v>
      </c>
      <c r="CR98" s="235">
        <f t="shared" si="163"/>
        <v>40</v>
      </c>
      <c r="CS98" s="235">
        <f t="shared" si="163"/>
        <v>40</v>
      </c>
      <c r="CT98" s="235">
        <f t="shared" si="163"/>
        <v>40</v>
      </c>
      <c r="CU98" s="235">
        <f t="shared" si="163"/>
        <v>0</v>
      </c>
      <c r="CV98" s="235">
        <f t="shared" si="163"/>
        <v>42.25</v>
      </c>
      <c r="CW98" s="235">
        <f t="shared" si="163"/>
        <v>41.5</v>
      </c>
      <c r="CX98" s="235">
        <f t="shared" si="163"/>
        <v>40</v>
      </c>
      <c r="CY98" s="235">
        <f t="shared" si="163"/>
        <v>0</v>
      </c>
      <c r="CZ98" s="235">
        <f t="shared" si="163"/>
        <v>40.25</v>
      </c>
      <c r="DA98" s="235">
        <f t="shared" si="163"/>
        <v>41</v>
      </c>
      <c r="DB98" s="235">
        <f t="shared" si="163"/>
        <v>40.75</v>
      </c>
      <c r="DC98" s="235">
        <f t="shared" si="163"/>
        <v>41.5</v>
      </c>
      <c r="DD98" s="235">
        <f t="shared" si="163"/>
        <v>40</v>
      </c>
      <c r="DE98" s="235">
        <f t="shared" si="163"/>
        <v>40</v>
      </c>
      <c r="DF98" s="235">
        <f t="shared" si="163"/>
        <v>40</v>
      </c>
      <c r="DG98" s="235">
        <f t="shared" si="163"/>
        <v>40</v>
      </c>
      <c r="DH98" s="235">
        <f t="shared" si="163"/>
        <v>40</v>
      </c>
      <c r="DI98" s="235">
        <f t="shared" si="163"/>
        <v>41.5</v>
      </c>
      <c r="DJ98" s="235">
        <f t="shared" si="163"/>
        <v>40</v>
      </c>
      <c r="DK98" s="235">
        <f t="shared" si="163"/>
        <v>40</v>
      </c>
      <c r="DL98" s="235">
        <f t="shared" si="163"/>
        <v>40.75</v>
      </c>
      <c r="DM98" s="235">
        <f t="shared" si="163"/>
        <v>40</v>
      </c>
      <c r="DN98" s="235">
        <f t="shared" si="163"/>
        <v>40</v>
      </c>
      <c r="DO98" s="235">
        <f t="shared" ref="DO98:DV98" si="164">SUM(DO99:DO102)</f>
        <v>40.75</v>
      </c>
      <c r="DP98" s="235">
        <f t="shared" si="164"/>
        <v>40.5</v>
      </c>
      <c r="DQ98" s="235">
        <f>SUM(DQ99:DQ102)</f>
        <v>40</v>
      </c>
      <c r="DR98" s="235">
        <f t="shared" si="164"/>
        <v>40</v>
      </c>
      <c r="DS98" s="235">
        <f t="shared" si="164"/>
        <v>40</v>
      </c>
      <c r="DT98" s="235">
        <f t="shared" si="164"/>
        <v>42.75</v>
      </c>
      <c r="DU98" s="235">
        <f t="shared" si="164"/>
        <v>40</v>
      </c>
      <c r="DV98" s="235">
        <f t="shared" si="164"/>
        <v>40</v>
      </c>
      <c r="DW98" s="235">
        <f t="shared" ref="DW98:FA98" si="165">SUM(DW99:DW102)</f>
        <v>40</v>
      </c>
      <c r="DX98" s="235">
        <f t="shared" si="165"/>
        <v>43.5</v>
      </c>
      <c r="DY98" s="235">
        <f t="shared" si="165"/>
        <v>40</v>
      </c>
      <c r="DZ98" s="235">
        <f t="shared" si="165"/>
        <v>40</v>
      </c>
      <c r="EA98" s="235">
        <f t="shared" si="165"/>
        <v>40</v>
      </c>
      <c r="EB98" s="235">
        <f t="shared" si="165"/>
        <v>42</v>
      </c>
      <c r="EC98" s="235">
        <f t="shared" si="165"/>
        <v>40.75</v>
      </c>
      <c r="ED98" s="235">
        <f t="shared" si="165"/>
        <v>40</v>
      </c>
      <c r="EE98" s="235">
        <f t="shared" si="165"/>
        <v>40</v>
      </c>
      <c r="EF98" s="235">
        <f t="shared" si="165"/>
        <v>41.75</v>
      </c>
      <c r="EG98" s="235">
        <f t="shared" si="165"/>
        <v>40</v>
      </c>
      <c r="EH98" s="235">
        <f t="shared" si="165"/>
        <v>40</v>
      </c>
      <c r="EI98" s="235">
        <f t="shared" si="165"/>
        <v>40</v>
      </c>
      <c r="EJ98" s="235">
        <f t="shared" si="165"/>
        <v>45.25</v>
      </c>
      <c r="EK98" s="235">
        <f t="shared" si="165"/>
        <v>40</v>
      </c>
      <c r="EL98" s="235">
        <f t="shared" si="165"/>
        <v>40</v>
      </c>
      <c r="EM98" s="235">
        <f t="shared" si="165"/>
        <v>41.75</v>
      </c>
      <c r="EN98" s="235">
        <f t="shared" si="165"/>
        <v>0</v>
      </c>
      <c r="EO98" s="235">
        <f t="shared" si="165"/>
        <v>40</v>
      </c>
      <c r="EP98" s="235">
        <f t="shared" si="165"/>
        <v>40</v>
      </c>
      <c r="EQ98" s="235">
        <f t="shared" si="165"/>
        <v>0</v>
      </c>
      <c r="ER98" s="235">
        <f t="shared" si="165"/>
        <v>41</v>
      </c>
      <c r="ES98" s="235">
        <f t="shared" si="165"/>
        <v>0</v>
      </c>
      <c r="ET98" s="235">
        <f t="shared" si="165"/>
        <v>0</v>
      </c>
      <c r="EU98" s="235">
        <f t="shared" si="165"/>
        <v>40.75</v>
      </c>
      <c r="EV98" s="235">
        <f t="shared" si="165"/>
        <v>0</v>
      </c>
      <c r="EW98" s="235">
        <f t="shared" si="165"/>
        <v>54</v>
      </c>
      <c r="EX98" s="235">
        <f t="shared" si="165"/>
        <v>40</v>
      </c>
      <c r="EY98" s="235">
        <f t="shared" si="165"/>
        <v>40</v>
      </c>
      <c r="EZ98" s="235">
        <f t="shared" si="165"/>
        <v>43.25</v>
      </c>
      <c r="FA98" s="235">
        <f t="shared" si="165"/>
        <v>40</v>
      </c>
      <c r="FB98" s="235">
        <f t="shared" ref="FB98:FK98" si="166">SUM(FB99:FB102)</f>
        <v>40</v>
      </c>
      <c r="FC98" s="235">
        <f t="shared" si="166"/>
        <v>40</v>
      </c>
      <c r="FD98" s="235">
        <f t="shared" si="166"/>
        <v>40</v>
      </c>
      <c r="FE98" s="235">
        <f t="shared" si="166"/>
        <v>40</v>
      </c>
      <c r="FF98" s="235">
        <f t="shared" si="166"/>
        <v>40</v>
      </c>
      <c r="FG98" s="235">
        <f t="shared" si="166"/>
        <v>40</v>
      </c>
      <c r="FH98" s="235">
        <f t="shared" si="166"/>
        <v>44.25</v>
      </c>
      <c r="FI98" s="235">
        <f t="shared" si="166"/>
        <v>40</v>
      </c>
      <c r="FJ98" s="235">
        <f t="shared" si="166"/>
        <v>40</v>
      </c>
      <c r="FK98" s="235">
        <f t="shared" si="166"/>
        <v>40</v>
      </c>
      <c r="FL98" s="235">
        <f t="shared" ref="FL98:FU98" si="167">SUM(FL99:FL102)</f>
        <v>40</v>
      </c>
      <c r="FM98" s="235">
        <f t="shared" si="167"/>
        <v>40</v>
      </c>
      <c r="FN98" s="235">
        <f t="shared" si="167"/>
        <v>40</v>
      </c>
      <c r="FO98" s="235">
        <f t="shared" si="167"/>
        <v>43</v>
      </c>
      <c r="FP98" s="235">
        <f t="shared" si="167"/>
        <v>40</v>
      </c>
      <c r="FQ98" s="235">
        <f t="shared" si="167"/>
        <v>40</v>
      </c>
      <c r="FR98" s="235">
        <f t="shared" si="167"/>
        <v>41.5</v>
      </c>
      <c r="FS98" s="235">
        <f t="shared" si="167"/>
        <v>40</v>
      </c>
      <c r="FT98" s="235">
        <f t="shared" si="167"/>
        <v>40</v>
      </c>
      <c r="FU98" s="235">
        <f t="shared" si="167"/>
        <v>44</v>
      </c>
      <c r="FV98" s="235">
        <f t="shared" ref="FV98:HH98" si="168">SUM(FV99:FV102)</f>
        <v>41.5</v>
      </c>
      <c r="FW98" s="235">
        <f t="shared" si="168"/>
        <v>40</v>
      </c>
      <c r="FX98" s="235">
        <f t="shared" si="168"/>
        <v>40</v>
      </c>
      <c r="FY98" s="235">
        <f t="shared" si="168"/>
        <v>40</v>
      </c>
      <c r="FZ98" s="235">
        <f t="shared" si="168"/>
        <v>40</v>
      </c>
      <c r="GA98" s="235">
        <f t="shared" si="168"/>
        <v>41</v>
      </c>
      <c r="GB98" s="235">
        <f t="shared" si="168"/>
        <v>42.25</v>
      </c>
      <c r="GC98" s="235">
        <f t="shared" si="168"/>
        <v>40.25</v>
      </c>
      <c r="GD98" s="235">
        <f t="shared" si="168"/>
        <v>43.25</v>
      </c>
      <c r="GE98" s="235">
        <f t="shared" si="168"/>
        <v>40</v>
      </c>
      <c r="GF98" s="235">
        <f t="shared" si="168"/>
        <v>41</v>
      </c>
      <c r="GG98" s="235">
        <f t="shared" si="168"/>
        <v>40</v>
      </c>
      <c r="GH98" s="235">
        <f t="shared" si="168"/>
        <v>40</v>
      </c>
      <c r="GI98" s="235">
        <f t="shared" si="168"/>
        <v>43</v>
      </c>
      <c r="GJ98" s="235">
        <f t="shared" si="168"/>
        <v>0</v>
      </c>
      <c r="GK98" s="235">
        <f t="shared" si="168"/>
        <v>40</v>
      </c>
      <c r="GL98" s="235">
        <f t="shared" si="168"/>
        <v>42.25</v>
      </c>
      <c r="GM98" s="235">
        <f t="shared" si="168"/>
        <v>40</v>
      </c>
      <c r="GN98" s="235">
        <f t="shared" si="168"/>
        <v>41.5</v>
      </c>
      <c r="GO98" s="235">
        <f t="shared" si="168"/>
        <v>40</v>
      </c>
      <c r="GP98" s="235">
        <f t="shared" si="168"/>
        <v>40</v>
      </c>
      <c r="GQ98" s="235">
        <f t="shared" si="168"/>
        <v>40.5</v>
      </c>
      <c r="GR98" s="235">
        <f t="shared" si="168"/>
        <v>40</v>
      </c>
      <c r="GS98" s="235">
        <f t="shared" si="168"/>
        <v>40</v>
      </c>
      <c r="GT98" s="235">
        <f t="shared" si="168"/>
        <v>40</v>
      </c>
      <c r="GU98" s="235">
        <f t="shared" si="168"/>
        <v>0</v>
      </c>
      <c r="GV98" s="235">
        <f t="shared" si="168"/>
        <v>40</v>
      </c>
      <c r="GW98" s="235">
        <f t="shared" si="168"/>
        <v>40</v>
      </c>
      <c r="GX98" s="235">
        <f t="shared" si="168"/>
        <v>40.75</v>
      </c>
      <c r="GY98" s="235">
        <f t="shared" si="168"/>
        <v>40</v>
      </c>
      <c r="GZ98" s="235">
        <f t="shared" si="168"/>
        <v>41.5</v>
      </c>
      <c r="HA98" s="235">
        <f t="shared" si="168"/>
        <v>40</v>
      </c>
      <c r="HB98" s="235">
        <f t="shared" si="168"/>
        <v>40</v>
      </c>
      <c r="HC98" s="235">
        <f t="shared" si="168"/>
        <v>42.25</v>
      </c>
      <c r="HD98" s="235">
        <f t="shared" si="168"/>
        <v>0</v>
      </c>
      <c r="HE98" s="235">
        <f t="shared" si="168"/>
        <v>0</v>
      </c>
      <c r="HF98" s="235">
        <f>SUM(HF99:HF102)</f>
        <v>40</v>
      </c>
      <c r="HG98" s="235">
        <f t="shared" si="168"/>
        <v>0</v>
      </c>
      <c r="HH98" s="235">
        <f t="shared" si="168"/>
        <v>0</v>
      </c>
      <c r="HI98" s="235">
        <f t="shared" ref="HI98:HJ98" si="169">SUM(HI99:HI102)</f>
        <v>0</v>
      </c>
      <c r="HJ98" s="235">
        <f t="shared" si="169"/>
        <v>40</v>
      </c>
      <c r="HK98" s="235">
        <f t="shared" ref="HK98:HU98" si="170">SUM(HK99:HK102)</f>
        <v>43.5</v>
      </c>
      <c r="HL98" s="235">
        <f t="shared" si="170"/>
        <v>40.25</v>
      </c>
      <c r="HM98" s="235">
        <f t="shared" si="170"/>
        <v>40</v>
      </c>
      <c r="HN98" s="235">
        <f t="shared" si="170"/>
        <v>40</v>
      </c>
      <c r="HO98" s="235">
        <f t="shared" si="170"/>
        <v>42.25</v>
      </c>
      <c r="HP98" s="235">
        <f t="shared" si="170"/>
        <v>40</v>
      </c>
      <c r="HQ98" s="235">
        <f t="shared" si="170"/>
        <v>40</v>
      </c>
      <c r="HR98" s="235">
        <f t="shared" si="170"/>
        <v>58.5</v>
      </c>
      <c r="HS98" s="235">
        <f t="shared" si="170"/>
        <v>40.5</v>
      </c>
      <c r="HT98" s="235">
        <f t="shared" si="170"/>
        <v>45</v>
      </c>
      <c r="HU98" s="235">
        <f t="shared" si="170"/>
        <v>40</v>
      </c>
      <c r="HV98" s="235">
        <f t="shared" ref="HV98:IG98" si="171">SUM(HV99:HV102)</f>
        <v>40</v>
      </c>
      <c r="HW98" s="235">
        <f t="shared" si="171"/>
        <v>40</v>
      </c>
      <c r="HX98" s="235">
        <f t="shared" si="171"/>
        <v>40</v>
      </c>
      <c r="HY98" s="235">
        <f t="shared" si="171"/>
        <v>0</v>
      </c>
      <c r="HZ98" s="235">
        <f t="shared" si="171"/>
        <v>40</v>
      </c>
      <c r="IA98" s="235">
        <f t="shared" si="171"/>
        <v>0</v>
      </c>
      <c r="IB98" s="235">
        <f t="shared" si="171"/>
        <v>0</v>
      </c>
      <c r="IC98" s="235">
        <f t="shared" si="171"/>
        <v>0</v>
      </c>
      <c r="ID98" s="235">
        <f t="shared" si="171"/>
        <v>0</v>
      </c>
      <c r="IE98" s="235">
        <f t="shared" si="171"/>
        <v>0</v>
      </c>
      <c r="IF98" s="235">
        <f t="shared" si="171"/>
        <v>0</v>
      </c>
      <c r="IG98" s="235">
        <f t="shared" si="171"/>
        <v>0</v>
      </c>
    </row>
    <row r="99" spans="1:241" s="379" customFormat="1" x14ac:dyDescent="0.3">
      <c r="A99" s="377" t="s">
        <v>109</v>
      </c>
      <c r="B99" s="378"/>
      <c r="C99" s="378"/>
      <c r="D99" s="378">
        <f>SUM(DG99:FF99)</f>
        <v>1776</v>
      </c>
      <c r="E99" s="378"/>
      <c r="F99" s="378"/>
      <c r="G99" s="378">
        <v>32.5</v>
      </c>
      <c r="H99" s="378">
        <v>40</v>
      </c>
      <c r="I99" s="378">
        <v>40</v>
      </c>
      <c r="J99" s="378">
        <v>26.5</v>
      </c>
      <c r="K99" s="378">
        <v>33.5</v>
      </c>
      <c r="L99" s="378">
        <v>41.5</v>
      </c>
      <c r="M99" s="378">
        <v>16</v>
      </c>
      <c r="N99" s="378">
        <v>33</v>
      </c>
      <c r="O99" s="378">
        <v>41</v>
      </c>
      <c r="P99" s="378">
        <v>40</v>
      </c>
      <c r="Q99" s="378">
        <v>41</v>
      </c>
      <c r="R99" s="378">
        <v>45.25</v>
      </c>
      <c r="S99" s="378">
        <v>27</v>
      </c>
      <c r="T99" s="378">
        <v>27.75</v>
      </c>
      <c r="U99" s="378">
        <v>40.25</v>
      </c>
      <c r="V99" s="378">
        <v>40.5</v>
      </c>
      <c r="W99" s="378">
        <v>40</v>
      </c>
      <c r="X99" s="378">
        <v>40</v>
      </c>
      <c r="Y99" s="378">
        <v>40.75</v>
      </c>
      <c r="Z99" s="378">
        <v>40</v>
      </c>
      <c r="AA99" s="378">
        <v>43.25</v>
      </c>
      <c r="AB99" s="378">
        <v>32</v>
      </c>
      <c r="AC99" s="378">
        <v>44</v>
      </c>
      <c r="AD99" s="378">
        <v>45</v>
      </c>
      <c r="AE99" s="378">
        <v>40.25</v>
      </c>
      <c r="AF99" s="378">
        <v>41.25</v>
      </c>
      <c r="AG99" s="378">
        <v>36.75</v>
      </c>
      <c r="AH99" s="378">
        <v>24</v>
      </c>
      <c r="AI99" s="378">
        <v>40</v>
      </c>
      <c r="AJ99" s="378">
        <v>36</v>
      </c>
      <c r="AK99" s="378">
        <v>40.5</v>
      </c>
      <c r="AL99" s="378">
        <v>40</v>
      </c>
      <c r="AM99" s="378">
        <v>18.25</v>
      </c>
      <c r="AN99" s="378">
        <v>41.5</v>
      </c>
      <c r="AO99" s="378">
        <v>33.5</v>
      </c>
      <c r="AP99" s="378">
        <v>34</v>
      </c>
      <c r="AQ99" s="378">
        <v>42.25</v>
      </c>
      <c r="AR99" s="378">
        <v>36.5</v>
      </c>
      <c r="AS99" s="378">
        <v>43</v>
      </c>
      <c r="AT99" s="378">
        <v>39.75</v>
      </c>
      <c r="AU99" s="378">
        <v>41</v>
      </c>
      <c r="AV99" s="378">
        <v>40.25</v>
      </c>
      <c r="AW99" s="378">
        <v>40.25</v>
      </c>
      <c r="AX99" s="378">
        <v>44.5</v>
      </c>
      <c r="AY99" s="378">
        <v>47.25</v>
      </c>
      <c r="AZ99" s="378">
        <v>44</v>
      </c>
      <c r="BA99" s="378">
        <v>34</v>
      </c>
      <c r="BB99" s="378">
        <v>24</v>
      </c>
      <c r="BC99" s="378">
        <v>38.75</v>
      </c>
      <c r="BD99" s="378">
        <v>33.25</v>
      </c>
      <c r="BE99" s="378">
        <v>40</v>
      </c>
      <c r="BF99" s="378">
        <v>8</v>
      </c>
      <c r="BG99" s="378">
        <v>40</v>
      </c>
      <c r="BH99" s="378"/>
      <c r="BI99" s="378">
        <v>40</v>
      </c>
      <c r="BJ99" s="378">
        <v>40</v>
      </c>
      <c r="BK99" s="378">
        <v>45</v>
      </c>
      <c r="BL99" s="378">
        <v>40</v>
      </c>
      <c r="BM99" s="378">
        <v>22</v>
      </c>
      <c r="BN99" s="378">
        <v>40</v>
      </c>
      <c r="BO99" s="378">
        <v>35</v>
      </c>
      <c r="BP99" s="378">
        <v>38</v>
      </c>
      <c r="BQ99" s="378">
        <v>46</v>
      </c>
      <c r="BR99" s="378">
        <v>53.5</v>
      </c>
      <c r="BS99" s="378">
        <v>42.25</v>
      </c>
      <c r="BT99" s="378">
        <v>40</v>
      </c>
      <c r="BU99" s="378">
        <v>40</v>
      </c>
      <c r="BV99" s="378"/>
      <c r="BW99" s="378">
        <v>40</v>
      </c>
      <c r="BX99" s="378">
        <v>32</v>
      </c>
      <c r="BY99" s="378">
        <v>40</v>
      </c>
      <c r="BZ99" s="378">
        <v>35</v>
      </c>
      <c r="CA99" s="378">
        <v>31</v>
      </c>
      <c r="CB99" s="378">
        <v>32</v>
      </c>
      <c r="CC99" s="378">
        <v>41</v>
      </c>
      <c r="CD99" s="378">
        <v>40</v>
      </c>
      <c r="CE99" s="378">
        <v>42.5</v>
      </c>
      <c r="CF99" s="378">
        <v>41.5</v>
      </c>
      <c r="CG99" s="378">
        <v>32</v>
      </c>
      <c r="CH99" s="378">
        <v>41.25</v>
      </c>
      <c r="CI99" s="378">
        <v>24</v>
      </c>
      <c r="CJ99" s="378">
        <v>40.5</v>
      </c>
      <c r="CK99" s="378">
        <v>40</v>
      </c>
      <c r="CL99" s="378">
        <v>0</v>
      </c>
      <c r="CM99" s="378">
        <v>32</v>
      </c>
      <c r="CN99" s="378">
        <v>34</v>
      </c>
      <c r="CO99" s="378">
        <v>40</v>
      </c>
      <c r="CP99" s="378">
        <v>41.25</v>
      </c>
      <c r="CQ99" s="378">
        <v>40</v>
      </c>
      <c r="CR99" s="378">
        <v>40</v>
      </c>
      <c r="CS99" s="378">
        <v>36.5</v>
      </c>
      <c r="CT99" s="378">
        <v>40</v>
      </c>
      <c r="CU99" s="378"/>
      <c r="CV99" s="378">
        <v>42.25</v>
      </c>
      <c r="CW99" s="378">
        <v>41.5</v>
      </c>
      <c r="CX99" s="378">
        <v>40</v>
      </c>
      <c r="CY99" s="378"/>
      <c r="CZ99" s="378">
        <v>40.25</v>
      </c>
      <c r="DA99" s="378">
        <v>41</v>
      </c>
      <c r="DB99" s="378">
        <v>32.75</v>
      </c>
      <c r="DC99" s="378">
        <v>41.5</v>
      </c>
      <c r="DD99" s="378">
        <v>22</v>
      </c>
      <c r="DE99" s="378">
        <v>40</v>
      </c>
      <c r="DF99" s="378">
        <v>10</v>
      </c>
      <c r="DG99" s="378">
        <v>32</v>
      </c>
      <c r="DH99" s="351">
        <v>40</v>
      </c>
      <c r="DI99" s="351">
        <v>41.5</v>
      </c>
      <c r="DJ99" s="351">
        <v>32</v>
      </c>
      <c r="DK99" s="351">
        <v>40</v>
      </c>
      <c r="DL99" s="351">
        <v>40.75</v>
      </c>
      <c r="DM99" s="351">
        <v>40</v>
      </c>
      <c r="DN99" s="351">
        <v>40</v>
      </c>
      <c r="DO99" s="351">
        <v>40.75</v>
      </c>
      <c r="DP99" s="351">
        <v>40.5</v>
      </c>
      <c r="DQ99" s="351">
        <v>32</v>
      </c>
      <c r="DR99" s="351">
        <v>32</v>
      </c>
      <c r="DS99" s="351">
        <v>32</v>
      </c>
      <c r="DT99" s="351">
        <v>42.75</v>
      </c>
      <c r="DU99" s="351">
        <v>40</v>
      </c>
      <c r="DV99" s="351">
        <v>32</v>
      </c>
      <c r="DW99" s="351">
        <v>40</v>
      </c>
      <c r="DX99" s="351">
        <v>43.5</v>
      </c>
      <c r="DY99" s="351">
        <v>40</v>
      </c>
      <c r="DZ99" s="351">
        <v>40</v>
      </c>
      <c r="EA99" s="351">
        <v>40</v>
      </c>
      <c r="EB99" s="351">
        <v>34</v>
      </c>
      <c r="EC99" s="351">
        <v>40.75</v>
      </c>
      <c r="ED99" s="351">
        <v>0</v>
      </c>
      <c r="EE99" s="351">
        <v>40</v>
      </c>
      <c r="EF99" s="351">
        <v>41.75</v>
      </c>
      <c r="EG99" s="351">
        <v>40</v>
      </c>
      <c r="EH99" s="351">
        <v>32.25</v>
      </c>
      <c r="EI99" s="351">
        <v>40</v>
      </c>
      <c r="EJ99" s="351">
        <v>45.25</v>
      </c>
      <c r="EK99" s="351">
        <v>31.5</v>
      </c>
      <c r="EL99" s="351">
        <v>40</v>
      </c>
      <c r="EM99" s="351">
        <v>41.75</v>
      </c>
      <c r="EN99" s="351"/>
      <c r="EO99" s="351">
        <v>40</v>
      </c>
      <c r="EP99" s="351">
        <v>40</v>
      </c>
      <c r="EQ99" s="351"/>
      <c r="ER99" s="351">
        <v>41</v>
      </c>
      <c r="ES99" s="351"/>
      <c r="ET99" s="351"/>
      <c r="EU99" s="351">
        <v>40.75</v>
      </c>
      <c r="EV99" s="351"/>
      <c r="EW99" s="351">
        <v>54</v>
      </c>
      <c r="EX99" s="351">
        <v>39.5</v>
      </c>
      <c r="EY99" s="351">
        <v>40</v>
      </c>
      <c r="EZ99" s="351">
        <v>43.25</v>
      </c>
      <c r="FA99" s="351">
        <v>40</v>
      </c>
      <c r="FB99" s="351">
        <v>24.5</v>
      </c>
      <c r="FC99" s="351">
        <v>40</v>
      </c>
      <c r="FD99" s="351">
        <v>40</v>
      </c>
      <c r="FE99" s="351">
        <v>40</v>
      </c>
      <c r="FF99" s="351">
        <v>24</v>
      </c>
      <c r="FG99" s="351">
        <v>28</v>
      </c>
      <c r="FH99" s="351">
        <v>44.25</v>
      </c>
      <c r="FI99" s="351">
        <v>40</v>
      </c>
      <c r="FJ99" s="351">
        <v>40</v>
      </c>
      <c r="FK99" s="351">
        <v>40</v>
      </c>
      <c r="FL99" s="351">
        <v>26</v>
      </c>
      <c r="FM99" s="351">
        <v>40</v>
      </c>
      <c r="FN99" s="351">
        <v>39.75</v>
      </c>
      <c r="FO99" s="351">
        <v>43</v>
      </c>
      <c r="FP99" s="351">
        <v>39</v>
      </c>
      <c r="FQ99" s="351">
        <v>40</v>
      </c>
      <c r="FR99" s="351">
        <v>41.5</v>
      </c>
      <c r="FS99" s="351">
        <v>40</v>
      </c>
      <c r="FT99" s="351">
        <v>40</v>
      </c>
      <c r="FU99" s="351">
        <v>44</v>
      </c>
      <c r="FV99" s="351">
        <v>41.5</v>
      </c>
      <c r="FW99" s="351">
        <v>37</v>
      </c>
      <c r="FX99" s="351">
        <v>33.75</v>
      </c>
      <c r="FY99" s="351">
        <v>40</v>
      </c>
      <c r="FZ99" s="351">
        <v>40</v>
      </c>
      <c r="GA99" s="351">
        <v>41</v>
      </c>
      <c r="GB99" s="351">
        <v>42.25</v>
      </c>
      <c r="GC99" s="351">
        <v>32.25</v>
      </c>
      <c r="GD99" s="351">
        <v>43.25</v>
      </c>
      <c r="GE99" s="351">
        <v>40</v>
      </c>
      <c r="GF99" s="351">
        <v>41</v>
      </c>
      <c r="GG99" s="351">
        <v>28</v>
      </c>
      <c r="GH99" s="351">
        <v>32</v>
      </c>
      <c r="GI99" s="351">
        <v>43</v>
      </c>
      <c r="GJ99" s="351"/>
      <c r="GK99" s="351">
        <v>40</v>
      </c>
      <c r="GL99" s="351">
        <v>42.25</v>
      </c>
      <c r="GM99" s="351">
        <v>40</v>
      </c>
      <c r="GN99" s="351">
        <v>41.5</v>
      </c>
      <c r="GO99" s="351">
        <v>40</v>
      </c>
      <c r="GP99" s="351">
        <v>40</v>
      </c>
      <c r="GQ99" s="351">
        <v>32.5</v>
      </c>
      <c r="GR99" s="351">
        <v>40</v>
      </c>
      <c r="GS99" s="351">
        <v>40</v>
      </c>
      <c r="GT99" s="351">
        <v>40</v>
      </c>
      <c r="GU99" s="351"/>
      <c r="GV99" s="351">
        <v>40</v>
      </c>
      <c r="GW99" s="351">
        <v>40</v>
      </c>
      <c r="GX99" s="351">
        <v>40.75</v>
      </c>
      <c r="GY99" s="351">
        <v>38.75</v>
      </c>
      <c r="GZ99" s="351">
        <v>41.5</v>
      </c>
      <c r="HA99" s="351">
        <v>40</v>
      </c>
      <c r="HB99" s="351">
        <v>24</v>
      </c>
      <c r="HC99" s="351">
        <v>42.25</v>
      </c>
      <c r="HD99" s="351"/>
      <c r="HE99" s="351"/>
      <c r="HF99" s="351">
        <v>32</v>
      </c>
      <c r="HG99" s="351"/>
      <c r="HH99" s="351"/>
      <c r="HI99" s="351">
        <v>0</v>
      </c>
      <c r="HJ99" s="351">
        <v>0</v>
      </c>
      <c r="HK99" s="351">
        <v>43.5</v>
      </c>
      <c r="HL99" s="351">
        <v>40.25</v>
      </c>
      <c r="HM99" s="351">
        <v>40</v>
      </c>
      <c r="HN99" s="351">
        <v>40</v>
      </c>
      <c r="HO99" s="351">
        <v>42.25</v>
      </c>
      <c r="HP99" s="351">
        <v>40</v>
      </c>
      <c r="HQ99" s="351">
        <v>40</v>
      </c>
      <c r="HR99" s="351">
        <v>58.5</v>
      </c>
      <c r="HS99" s="351">
        <v>40.5</v>
      </c>
      <c r="HT99" s="351">
        <v>45</v>
      </c>
      <c r="HU99" s="351">
        <v>39</v>
      </c>
      <c r="HV99" s="351">
        <v>40</v>
      </c>
      <c r="HW99" s="351">
        <v>25.75</v>
      </c>
      <c r="HX99" s="351">
        <v>36</v>
      </c>
      <c r="HY99" s="351">
        <v>0</v>
      </c>
      <c r="HZ99" s="351">
        <v>38</v>
      </c>
      <c r="IA99" s="351">
        <v>0</v>
      </c>
      <c r="IB99" s="351">
        <v>0</v>
      </c>
      <c r="IC99" s="351">
        <v>0</v>
      </c>
      <c r="ID99" s="351">
        <v>0</v>
      </c>
      <c r="IE99" s="351">
        <v>0</v>
      </c>
      <c r="IF99" s="351">
        <v>0</v>
      </c>
      <c r="IG99" s="351">
        <v>0</v>
      </c>
    </row>
    <row r="100" spans="1:241" s="379" customFormat="1" x14ac:dyDescent="0.3">
      <c r="A100" s="377" t="s">
        <v>110</v>
      </c>
      <c r="B100" s="378"/>
      <c r="C100" s="378"/>
      <c r="D100" s="378">
        <f>SUM(DG100:FF100)</f>
        <v>48</v>
      </c>
      <c r="E100" s="378"/>
      <c r="F100" s="378"/>
      <c r="G100" s="378">
        <v>12</v>
      </c>
      <c r="H100" s="378">
        <v>0</v>
      </c>
      <c r="I100" s="378">
        <v>0</v>
      </c>
      <c r="J100" s="378">
        <v>0</v>
      </c>
      <c r="K100" s="378">
        <v>0</v>
      </c>
      <c r="L100" s="378">
        <v>0</v>
      </c>
      <c r="M100" s="378">
        <v>0</v>
      </c>
      <c r="N100" s="378">
        <v>0</v>
      </c>
      <c r="O100" s="378">
        <v>0</v>
      </c>
      <c r="P100" s="378">
        <v>0</v>
      </c>
      <c r="Q100" s="378">
        <v>0</v>
      </c>
      <c r="R100" s="378">
        <v>0</v>
      </c>
      <c r="S100" s="378">
        <v>0</v>
      </c>
      <c r="T100" s="378">
        <v>0</v>
      </c>
      <c r="U100" s="378">
        <v>0</v>
      </c>
      <c r="V100" s="378">
        <v>0</v>
      </c>
      <c r="W100" s="378">
        <v>0</v>
      </c>
      <c r="X100" s="378">
        <v>0</v>
      </c>
      <c r="Y100" s="378">
        <v>0</v>
      </c>
      <c r="Z100" s="378">
        <v>0</v>
      </c>
      <c r="AA100" s="378">
        <v>0</v>
      </c>
      <c r="AB100" s="378">
        <v>8</v>
      </c>
      <c r="AC100" s="378">
        <v>0</v>
      </c>
      <c r="AD100" s="378">
        <v>0</v>
      </c>
      <c r="AE100" s="378">
        <v>0</v>
      </c>
      <c r="AF100" s="378">
        <v>0</v>
      </c>
      <c r="AG100" s="378">
        <v>8</v>
      </c>
      <c r="AH100" s="378">
        <v>0</v>
      </c>
      <c r="AI100" s="378">
        <v>0</v>
      </c>
      <c r="AJ100" s="378">
        <v>0</v>
      </c>
      <c r="AK100" s="378">
        <v>0</v>
      </c>
      <c r="AL100" s="378">
        <v>0</v>
      </c>
      <c r="AM100" s="378">
        <v>0</v>
      </c>
      <c r="AN100" s="378">
        <v>0</v>
      </c>
      <c r="AO100" s="378">
        <v>0</v>
      </c>
      <c r="AP100" s="378">
        <v>8</v>
      </c>
      <c r="AQ100" s="378">
        <v>0</v>
      </c>
      <c r="AR100" s="378">
        <v>0</v>
      </c>
      <c r="AS100" s="378">
        <v>0</v>
      </c>
      <c r="AT100" s="378">
        <v>0</v>
      </c>
      <c r="AU100" s="378">
        <v>0</v>
      </c>
      <c r="AV100" s="378">
        <v>0</v>
      </c>
      <c r="AW100" s="378">
        <v>0</v>
      </c>
      <c r="AX100" s="378">
        <v>0</v>
      </c>
      <c r="AY100" s="378">
        <v>0</v>
      </c>
      <c r="AZ100" s="378">
        <v>0</v>
      </c>
      <c r="BA100" s="378">
        <v>0</v>
      </c>
      <c r="BB100" s="378">
        <v>8</v>
      </c>
      <c r="BC100" s="378">
        <v>0</v>
      </c>
      <c r="BD100" s="378">
        <v>0</v>
      </c>
      <c r="BE100" s="378">
        <v>0</v>
      </c>
      <c r="BF100" s="378">
        <v>16</v>
      </c>
      <c r="BG100" s="378">
        <v>0</v>
      </c>
      <c r="BH100" s="378"/>
      <c r="BI100" s="378">
        <v>0</v>
      </c>
      <c r="BJ100" s="378">
        <v>0</v>
      </c>
      <c r="BK100" s="378">
        <v>0</v>
      </c>
      <c r="BL100" s="378">
        <v>0</v>
      </c>
      <c r="BM100" s="378">
        <v>0</v>
      </c>
      <c r="BN100" s="378">
        <v>0</v>
      </c>
      <c r="BO100" s="378">
        <v>0</v>
      </c>
      <c r="BP100" s="378">
        <v>0</v>
      </c>
      <c r="BQ100" s="378">
        <v>0</v>
      </c>
      <c r="BR100" s="378">
        <v>0</v>
      </c>
      <c r="BS100" s="378">
        <v>0</v>
      </c>
      <c r="BT100" s="378">
        <v>0</v>
      </c>
      <c r="BU100" s="378">
        <v>0</v>
      </c>
      <c r="BV100" s="378"/>
      <c r="BW100" s="378">
        <v>0</v>
      </c>
      <c r="BX100" s="378">
        <v>0</v>
      </c>
      <c r="BY100" s="378">
        <v>0</v>
      </c>
      <c r="BZ100" s="378">
        <v>0</v>
      </c>
      <c r="CA100" s="378">
        <v>0</v>
      </c>
      <c r="CB100" s="378">
        <v>8</v>
      </c>
      <c r="CC100" s="378">
        <v>0</v>
      </c>
      <c r="CD100" s="378">
        <v>0</v>
      </c>
      <c r="CE100" s="378">
        <v>0</v>
      </c>
      <c r="CF100" s="378">
        <v>0</v>
      </c>
      <c r="CG100" s="378">
        <v>8</v>
      </c>
      <c r="CH100" s="378">
        <v>0</v>
      </c>
      <c r="CI100" s="378">
        <v>0</v>
      </c>
      <c r="CJ100" s="378">
        <v>0</v>
      </c>
      <c r="CK100" s="378">
        <v>0</v>
      </c>
      <c r="CL100" s="378">
        <v>0</v>
      </c>
      <c r="CM100" s="378">
        <v>0</v>
      </c>
      <c r="CN100" s="378">
        <v>0</v>
      </c>
      <c r="CO100" s="378">
        <v>0</v>
      </c>
      <c r="CP100" s="378">
        <v>0</v>
      </c>
      <c r="CQ100" s="378">
        <v>0</v>
      </c>
      <c r="CR100" s="378">
        <v>0</v>
      </c>
      <c r="CS100" s="378">
        <v>0</v>
      </c>
      <c r="CT100" s="378">
        <v>0</v>
      </c>
      <c r="CU100" s="378"/>
      <c r="CV100" s="378">
        <v>0</v>
      </c>
      <c r="CW100" s="378">
        <v>0</v>
      </c>
      <c r="CX100" s="378">
        <v>0</v>
      </c>
      <c r="CY100" s="378"/>
      <c r="CZ100" s="378">
        <v>0</v>
      </c>
      <c r="DA100" s="378">
        <v>0</v>
      </c>
      <c r="DB100" s="378">
        <v>8</v>
      </c>
      <c r="DC100" s="378">
        <v>0</v>
      </c>
      <c r="DD100" s="378">
        <v>0</v>
      </c>
      <c r="DE100" s="378">
        <v>0</v>
      </c>
      <c r="DF100" s="378">
        <v>16</v>
      </c>
      <c r="DG100" s="378">
        <v>8</v>
      </c>
      <c r="DH100" s="351">
        <v>0</v>
      </c>
      <c r="DI100" s="351">
        <v>0</v>
      </c>
      <c r="DJ100" s="351">
        <v>0</v>
      </c>
      <c r="DK100" s="351">
        <v>0</v>
      </c>
      <c r="DL100" s="351">
        <v>0</v>
      </c>
      <c r="DM100" s="351">
        <v>0</v>
      </c>
      <c r="DN100" s="351">
        <v>0</v>
      </c>
      <c r="DO100" s="351">
        <v>0</v>
      </c>
      <c r="DP100" s="351">
        <v>0</v>
      </c>
      <c r="DQ100" s="351">
        <v>0</v>
      </c>
      <c r="DR100" s="351">
        <v>0</v>
      </c>
      <c r="DS100" s="351">
        <v>0</v>
      </c>
      <c r="DT100" s="351">
        <v>0</v>
      </c>
      <c r="DU100" s="351">
        <v>0</v>
      </c>
      <c r="DV100" s="351">
        <v>0</v>
      </c>
      <c r="DW100" s="351">
        <v>0</v>
      </c>
      <c r="DX100" s="351">
        <v>0</v>
      </c>
      <c r="DY100" s="351">
        <v>0</v>
      </c>
      <c r="DZ100" s="351">
        <v>0</v>
      </c>
      <c r="EA100" s="351">
        <v>0</v>
      </c>
      <c r="EB100" s="351">
        <v>8</v>
      </c>
      <c r="EC100" s="351">
        <v>0</v>
      </c>
      <c r="ED100" s="351">
        <v>8</v>
      </c>
      <c r="EE100" s="351">
        <v>0</v>
      </c>
      <c r="EF100" s="351">
        <v>0</v>
      </c>
      <c r="EG100" s="351">
        <v>0</v>
      </c>
      <c r="EH100" s="351">
        <v>0</v>
      </c>
      <c r="EI100" s="351">
        <v>0</v>
      </c>
      <c r="EJ100" s="351">
        <v>0</v>
      </c>
      <c r="EK100" s="351">
        <v>0</v>
      </c>
      <c r="EL100" s="351">
        <v>0</v>
      </c>
      <c r="EM100" s="351">
        <v>0</v>
      </c>
      <c r="EN100" s="351"/>
      <c r="EO100" s="351">
        <v>0</v>
      </c>
      <c r="EP100" s="351">
        <v>0</v>
      </c>
      <c r="EQ100" s="351"/>
      <c r="ER100" s="351">
        <v>0</v>
      </c>
      <c r="ES100" s="351"/>
      <c r="ET100" s="351"/>
      <c r="EU100" s="351">
        <v>0</v>
      </c>
      <c r="EV100" s="351"/>
      <c r="EW100" s="351">
        <v>0</v>
      </c>
      <c r="EX100" s="351">
        <v>0</v>
      </c>
      <c r="EY100" s="351">
        <v>0</v>
      </c>
      <c r="EZ100" s="351">
        <v>0</v>
      </c>
      <c r="FA100" s="351">
        <v>0</v>
      </c>
      <c r="FB100" s="351">
        <v>8</v>
      </c>
      <c r="FC100" s="351">
        <v>0</v>
      </c>
      <c r="FD100" s="351">
        <v>0</v>
      </c>
      <c r="FE100" s="351">
        <v>0</v>
      </c>
      <c r="FF100" s="351">
        <v>16</v>
      </c>
      <c r="FG100" s="351">
        <v>12</v>
      </c>
      <c r="FH100" s="351">
        <v>0</v>
      </c>
      <c r="FI100" s="351">
        <v>0</v>
      </c>
      <c r="FJ100" s="351">
        <v>0</v>
      </c>
      <c r="FK100" s="351">
        <v>0</v>
      </c>
      <c r="FL100" s="351">
        <v>0</v>
      </c>
      <c r="FM100" s="351">
        <v>0</v>
      </c>
      <c r="FN100" s="351">
        <v>0</v>
      </c>
      <c r="FO100" s="351">
        <v>0</v>
      </c>
      <c r="FP100" s="351">
        <v>0</v>
      </c>
      <c r="FQ100" s="351">
        <v>0</v>
      </c>
      <c r="FR100" s="351">
        <v>0</v>
      </c>
      <c r="FS100" s="351">
        <v>0</v>
      </c>
      <c r="FT100" s="351">
        <v>0</v>
      </c>
      <c r="FU100" s="351">
        <v>0</v>
      </c>
      <c r="FV100" s="351">
        <v>0</v>
      </c>
      <c r="FW100" s="351">
        <v>0</v>
      </c>
      <c r="FX100" s="351">
        <v>0</v>
      </c>
      <c r="FY100" s="351">
        <v>0</v>
      </c>
      <c r="FZ100" s="351">
        <v>0</v>
      </c>
      <c r="GA100" s="351">
        <v>0</v>
      </c>
      <c r="GB100" s="351">
        <v>0</v>
      </c>
      <c r="GC100" s="351">
        <v>8</v>
      </c>
      <c r="GD100" s="351">
        <v>0</v>
      </c>
      <c r="GE100" s="351">
        <v>0</v>
      </c>
      <c r="GF100" s="351">
        <v>0</v>
      </c>
      <c r="GG100" s="351">
        <v>0</v>
      </c>
      <c r="GH100" s="351">
        <v>8</v>
      </c>
      <c r="GI100" s="351">
        <v>0</v>
      </c>
      <c r="GJ100" s="351"/>
      <c r="GK100" s="351">
        <v>0</v>
      </c>
      <c r="GL100" s="351">
        <v>0</v>
      </c>
      <c r="GM100" s="351">
        <v>0</v>
      </c>
      <c r="GN100" s="351">
        <v>0</v>
      </c>
      <c r="GO100" s="351">
        <v>0</v>
      </c>
      <c r="GP100" s="351">
        <v>0</v>
      </c>
      <c r="GQ100" s="351">
        <v>8</v>
      </c>
      <c r="GR100" s="351">
        <v>0</v>
      </c>
      <c r="GS100" s="351">
        <v>0</v>
      </c>
      <c r="GT100" s="351">
        <v>0</v>
      </c>
      <c r="GU100" s="351"/>
      <c r="GV100" s="351">
        <v>0</v>
      </c>
      <c r="GW100" s="351">
        <v>0</v>
      </c>
      <c r="GX100" s="351">
        <v>0</v>
      </c>
      <c r="GY100" s="351">
        <v>0</v>
      </c>
      <c r="GZ100" s="351">
        <v>0</v>
      </c>
      <c r="HA100" s="351">
        <v>0</v>
      </c>
      <c r="HB100" s="351">
        <v>8</v>
      </c>
      <c r="HC100" s="351">
        <v>0</v>
      </c>
      <c r="HD100" s="351"/>
      <c r="HE100" s="351"/>
      <c r="HF100" s="351">
        <v>8</v>
      </c>
      <c r="HG100" s="351"/>
      <c r="HH100" s="351"/>
      <c r="HI100" s="351">
        <v>0</v>
      </c>
      <c r="HJ100" s="351">
        <v>0</v>
      </c>
      <c r="HK100" s="351">
        <v>0</v>
      </c>
      <c r="HL100" s="351">
        <v>0</v>
      </c>
      <c r="HM100" s="351">
        <v>0</v>
      </c>
      <c r="HN100" s="351">
        <v>0</v>
      </c>
      <c r="HO100" s="351">
        <v>0</v>
      </c>
      <c r="HP100" s="351">
        <v>0</v>
      </c>
      <c r="HQ100" s="351">
        <v>0</v>
      </c>
      <c r="HR100" s="351">
        <v>0</v>
      </c>
      <c r="HS100" s="351">
        <v>0</v>
      </c>
      <c r="HT100" s="351">
        <v>0</v>
      </c>
      <c r="HU100" s="351">
        <v>0</v>
      </c>
      <c r="HV100" s="351">
        <v>0</v>
      </c>
      <c r="HW100" s="351">
        <v>0</v>
      </c>
      <c r="HX100" s="351">
        <v>0</v>
      </c>
      <c r="HY100" s="351">
        <v>0</v>
      </c>
      <c r="HZ100" s="351">
        <v>0</v>
      </c>
      <c r="IA100" s="351">
        <v>0</v>
      </c>
      <c r="IB100" s="351">
        <v>0</v>
      </c>
      <c r="IC100" s="351">
        <v>0</v>
      </c>
      <c r="ID100" s="351">
        <v>0</v>
      </c>
      <c r="IE100" s="351">
        <v>0</v>
      </c>
      <c r="IF100" s="351">
        <v>0</v>
      </c>
      <c r="IG100" s="351">
        <v>0</v>
      </c>
    </row>
    <row r="101" spans="1:241" s="379" customFormat="1" x14ac:dyDescent="0.3">
      <c r="A101" s="377" t="s">
        <v>111</v>
      </c>
      <c r="B101" s="378"/>
      <c r="C101" s="378"/>
      <c r="D101" s="378">
        <f>SUM(DG101:FF101)</f>
        <v>58.8</v>
      </c>
      <c r="E101" s="378"/>
      <c r="F101" s="378"/>
      <c r="G101" s="378">
        <v>0</v>
      </c>
      <c r="H101" s="378">
        <v>0</v>
      </c>
      <c r="I101" s="378">
        <v>0</v>
      </c>
      <c r="J101" s="378">
        <v>0</v>
      </c>
      <c r="K101" s="378">
        <v>6.5</v>
      </c>
      <c r="L101" s="378">
        <v>0</v>
      </c>
      <c r="M101" s="378">
        <v>0</v>
      </c>
      <c r="N101" s="378">
        <v>7</v>
      </c>
      <c r="O101" s="378">
        <v>0</v>
      </c>
      <c r="P101" s="378">
        <v>0</v>
      </c>
      <c r="Q101" s="378">
        <v>0</v>
      </c>
      <c r="R101" s="378">
        <v>0</v>
      </c>
      <c r="S101" s="378">
        <v>13</v>
      </c>
      <c r="T101" s="378">
        <v>12.25</v>
      </c>
      <c r="U101" s="378">
        <v>0</v>
      </c>
      <c r="V101" s="378">
        <v>0</v>
      </c>
      <c r="W101" s="378">
        <v>0</v>
      </c>
      <c r="X101" s="378">
        <v>0</v>
      </c>
      <c r="Y101" s="378">
        <v>0</v>
      </c>
      <c r="Z101" s="378">
        <v>0</v>
      </c>
      <c r="AA101" s="378">
        <v>0</v>
      </c>
      <c r="AB101" s="378">
        <v>0</v>
      </c>
      <c r="AC101" s="378">
        <v>0</v>
      </c>
      <c r="AD101" s="378">
        <v>0</v>
      </c>
      <c r="AE101" s="378">
        <v>0</v>
      </c>
      <c r="AF101" s="378">
        <v>0</v>
      </c>
      <c r="AG101" s="378">
        <v>0</v>
      </c>
      <c r="AH101" s="378">
        <v>0</v>
      </c>
      <c r="AI101" s="378">
        <v>0</v>
      </c>
      <c r="AJ101" s="378">
        <v>0</v>
      </c>
      <c r="AK101" s="378">
        <v>0</v>
      </c>
      <c r="AL101" s="378">
        <v>0</v>
      </c>
      <c r="AM101" s="378">
        <v>21.75</v>
      </c>
      <c r="AN101" s="378">
        <v>0</v>
      </c>
      <c r="AO101" s="378">
        <v>6.5</v>
      </c>
      <c r="AP101" s="378">
        <v>0</v>
      </c>
      <c r="AQ101" s="378">
        <v>0</v>
      </c>
      <c r="AR101" s="378">
        <v>3.5</v>
      </c>
      <c r="AS101" s="378">
        <v>0</v>
      </c>
      <c r="AT101" s="378">
        <v>0</v>
      </c>
      <c r="AU101" s="378">
        <v>0</v>
      </c>
      <c r="AV101" s="378">
        <v>0</v>
      </c>
      <c r="AW101" s="378">
        <v>0</v>
      </c>
      <c r="AX101" s="378">
        <v>0</v>
      </c>
      <c r="AY101" s="378">
        <v>0</v>
      </c>
      <c r="AZ101" s="378">
        <v>0</v>
      </c>
      <c r="BA101" s="378">
        <v>0</v>
      </c>
      <c r="BB101" s="378">
        <v>8</v>
      </c>
      <c r="BC101" s="378">
        <v>0</v>
      </c>
      <c r="BD101" s="378">
        <v>0</v>
      </c>
      <c r="BE101" s="378">
        <v>0</v>
      </c>
      <c r="BF101" s="378">
        <v>16</v>
      </c>
      <c r="BG101" s="378">
        <v>0</v>
      </c>
      <c r="BH101" s="382"/>
      <c r="BI101" s="382">
        <v>0</v>
      </c>
      <c r="BJ101" s="382">
        <v>0</v>
      </c>
      <c r="BK101" s="382">
        <v>0</v>
      </c>
      <c r="BL101" s="382">
        <v>0</v>
      </c>
      <c r="BM101" s="378">
        <v>4</v>
      </c>
      <c r="BN101" s="382">
        <v>0</v>
      </c>
      <c r="BO101" s="382">
        <v>0</v>
      </c>
      <c r="BP101" s="378">
        <v>2</v>
      </c>
      <c r="BQ101" s="382">
        <v>0</v>
      </c>
      <c r="BR101" s="382">
        <v>0</v>
      </c>
      <c r="BS101" s="382">
        <v>0</v>
      </c>
      <c r="BT101" s="382">
        <v>0</v>
      </c>
      <c r="BU101" s="382">
        <v>0</v>
      </c>
      <c r="BV101" s="382"/>
      <c r="BW101" s="382">
        <v>0</v>
      </c>
      <c r="BX101" s="378">
        <v>8</v>
      </c>
      <c r="BY101" s="382">
        <v>0</v>
      </c>
      <c r="BZ101" s="382">
        <v>0</v>
      </c>
      <c r="CA101" s="382">
        <v>0</v>
      </c>
      <c r="CB101" s="382">
        <v>0</v>
      </c>
      <c r="CC101" s="382">
        <v>0</v>
      </c>
      <c r="CD101" s="378">
        <v>0</v>
      </c>
      <c r="CE101" s="378">
        <v>0</v>
      </c>
      <c r="CF101" s="378">
        <v>0</v>
      </c>
      <c r="CG101" s="378">
        <v>0</v>
      </c>
      <c r="CH101" s="378">
        <v>0</v>
      </c>
      <c r="CI101" s="378">
        <v>0</v>
      </c>
      <c r="CJ101" s="378">
        <v>0</v>
      </c>
      <c r="CK101" s="378">
        <v>0</v>
      </c>
      <c r="CL101" s="378">
        <v>37</v>
      </c>
      <c r="CM101" s="378">
        <v>0</v>
      </c>
      <c r="CN101" s="378">
        <v>6</v>
      </c>
      <c r="CO101" s="378">
        <v>0</v>
      </c>
      <c r="CP101" s="378">
        <v>0</v>
      </c>
      <c r="CQ101" s="378">
        <v>0</v>
      </c>
      <c r="CR101" s="378">
        <v>0</v>
      </c>
      <c r="CS101" s="378">
        <v>0</v>
      </c>
      <c r="CT101" s="378">
        <v>0</v>
      </c>
      <c r="CU101" s="378"/>
      <c r="CV101" s="378">
        <v>0</v>
      </c>
      <c r="CW101" s="378">
        <v>0</v>
      </c>
      <c r="CX101" s="378">
        <v>0</v>
      </c>
      <c r="CY101" s="378"/>
      <c r="CZ101" s="378">
        <v>0</v>
      </c>
      <c r="DA101" s="378">
        <v>0</v>
      </c>
      <c r="DB101" s="378">
        <v>0</v>
      </c>
      <c r="DC101" s="378">
        <v>0</v>
      </c>
      <c r="DD101" s="378">
        <v>8</v>
      </c>
      <c r="DE101" s="378">
        <v>0</v>
      </c>
      <c r="DF101" s="378">
        <v>14</v>
      </c>
      <c r="DG101" s="378">
        <v>0</v>
      </c>
      <c r="DH101" s="351">
        <v>0</v>
      </c>
      <c r="DI101" s="351">
        <v>0</v>
      </c>
      <c r="DJ101" s="615">
        <v>8</v>
      </c>
      <c r="DK101" s="351">
        <v>0</v>
      </c>
      <c r="DL101" s="351">
        <v>0</v>
      </c>
      <c r="DM101" s="351">
        <v>0</v>
      </c>
      <c r="DN101" s="351">
        <v>0</v>
      </c>
      <c r="DO101" s="351">
        <v>0</v>
      </c>
      <c r="DP101" s="351">
        <v>0</v>
      </c>
      <c r="DQ101" s="351">
        <v>0</v>
      </c>
      <c r="DR101" s="351">
        <v>0</v>
      </c>
      <c r="DS101" s="351">
        <v>0</v>
      </c>
      <c r="DT101" s="351">
        <v>0</v>
      </c>
      <c r="DU101" s="351">
        <v>0</v>
      </c>
      <c r="DV101" s="615">
        <v>8</v>
      </c>
      <c r="DW101" s="351">
        <v>0</v>
      </c>
      <c r="DX101" s="351">
        <v>0</v>
      </c>
      <c r="DY101" s="351">
        <v>0</v>
      </c>
      <c r="DZ101" s="351">
        <v>0</v>
      </c>
      <c r="EA101" s="351">
        <v>0</v>
      </c>
      <c r="EB101" s="351">
        <v>0</v>
      </c>
      <c r="EC101" s="351">
        <v>0</v>
      </c>
      <c r="ED101" s="351">
        <v>26.8</v>
      </c>
      <c r="EE101" s="351">
        <v>0</v>
      </c>
      <c r="EF101" s="351">
        <v>0</v>
      </c>
      <c r="EG101" s="351">
        <v>0</v>
      </c>
      <c r="EH101" s="351">
        <v>0</v>
      </c>
      <c r="EI101" s="351">
        <v>0</v>
      </c>
      <c r="EJ101" s="351">
        <v>0</v>
      </c>
      <c r="EK101" s="351">
        <v>8</v>
      </c>
      <c r="EL101" s="351">
        <v>0</v>
      </c>
      <c r="EM101" s="351">
        <v>0</v>
      </c>
      <c r="EN101" s="351"/>
      <c r="EO101" s="351">
        <v>0</v>
      </c>
      <c r="EP101" s="351">
        <v>0</v>
      </c>
      <c r="EQ101" s="351"/>
      <c r="ER101" s="351">
        <v>0</v>
      </c>
      <c r="ES101" s="351"/>
      <c r="ET101" s="351"/>
      <c r="EU101" s="351">
        <v>0</v>
      </c>
      <c r="EV101" s="351"/>
      <c r="EW101" s="351">
        <v>0</v>
      </c>
      <c r="EX101" s="351">
        <v>0.5</v>
      </c>
      <c r="EY101" s="351">
        <v>0</v>
      </c>
      <c r="EZ101" s="351">
        <v>0</v>
      </c>
      <c r="FA101" s="351">
        <v>0</v>
      </c>
      <c r="FB101" s="351">
        <v>7.5</v>
      </c>
      <c r="FC101" s="351">
        <v>0</v>
      </c>
      <c r="FD101" s="351">
        <v>0</v>
      </c>
      <c r="FE101" s="351">
        <v>0</v>
      </c>
      <c r="FF101" s="351">
        <v>0</v>
      </c>
      <c r="FG101" s="351">
        <v>0</v>
      </c>
      <c r="FH101" s="351">
        <v>0</v>
      </c>
      <c r="FI101" s="351">
        <v>0</v>
      </c>
      <c r="FJ101" s="351">
        <v>0</v>
      </c>
      <c r="FK101" s="351">
        <v>0</v>
      </c>
      <c r="FL101" s="351">
        <v>0</v>
      </c>
      <c r="FM101" s="351">
        <v>0</v>
      </c>
      <c r="FN101" s="351">
        <v>0</v>
      </c>
      <c r="FO101" s="351">
        <v>0</v>
      </c>
      <c r="FP101" s="351">
        <v>1</v>
      </c>
      <c r="FQ101" s="351">
        <v>0</v>
      </c>
      <c r="FR101" s="351">
        <v>0</v>
      </c>
      <c r="FS101" s="351">
        <v>0</v>
      </c>
      <c r="FT101" s="351">
        <v>0</v>
      </c>
      <c r="FU101" s="351">
        <v>0</v>
      </c>
      <c r="FV101" s="351">
        <v>0</v>
      </c>
      <c r="FW101" s="615">
        <v>3</v>
      </c>
      <c r="FX101" s="615">
        <v>6.25</v>
      </c>
      <c r="FY101" s="351">
        <v>0</v>
      </c>
      <c r="FZ101" s="351">
        <v>0</v>
      </c>
      <c r="GA101" s="351">
        <v>0</v>
      </c>
      <c r="GB101" s="351">
        <v>0</v>
      </c>
      <c r="GC101" s="351">
        <v>0</v>
      </c>
      <c r="GD101" s="351">
        <v>0</v>
      </c>
      <c r="GE101" s="351">
        <v>0</v>
      </c>
      <c r="GF101" s="351">
        <v>0</v>
      </c>
      <c r="GG101" s="351">
        <v>12</v>
      </c>
      <c r="GH101" s="351">
        <v>0</v>
      </c>
      <c r="GI101" s="351">
        <v>0</v>
      </c>
      <c r="GJ101" s="351"/>
      <c r="GK101" s="351">
        <v>0</v>
      </c>
      <c r="GL101" s="351">
        <v>0</v>
      </c>
      <c r="GM101" s="351">
        <v>0</v>
      </c>
      <c r="GN101" s="351">
        <v>0</v>
      </c>
      <c r="GO101" s="351">
        <v>0</v>
      </c>
      <c r="GP101" s="351">
        <v>0</v>
      </c>
      <c r="GQ101" s="351">
        <v>0</v>
      </c>
      <c r="GR101" s="351">
        <v>0</v>
      </c>
      <c r="GS101" s="351">
        <v>0</v>
      </c>
      <c r="GT101" s="351">
        <v>0</v>
      </c>
      <c r="GU101" s="351"/>
      <c r="GV101" s="351">
        <v>0</v>
      </c>
      <c r="GW101" s="351">
        <v>0</v>
      </c>
      <c r="GX101" s="351">
        <v>0</v>
      </c>
      <c r="GY101" s="351">
        <v>0</v>
      </c>
      <c r="GZ101" s="351">
        <v>0</v>
      </c>
      <c r="HA101" s="351">
        <v>0</v>
      </c>
      <c r="HB101" s="351">
        <v>8</v>
      </c>
      <c r="HC101" s="351">
        <v>0</v>
      </c>
      <c r="HD101" s="351"/>
      <c r="HE101" s="351"/>
      <c r="HF101" s="351">
        <v>0</v>
      </c>
      <c r="HG101" s="351"/>
      <c r="HH101" s="351"/>
      <c r="HI101" s="351">
        <v>0</v>
      </c>
      <c r="HJ101" s="615">
        <v>40</v>
      </c>
      <c r="HK101" s="351">
        <v>0</v>
      </c>
      <c r="HL101" s="351">
        <v>0</v>
      </c>
      <c r="HM101" s="351">
        <v>0</v>
      </c>
      <c r="HN101" s="351">
        <v>0</v>
      </c>
      <c r="HO101" s="351">
        <v>0</v>
      </c>
      <c r="HP101" s="351">
        <v>0</v>
      </c>
      <c r="HQ101" s="351">
        <v>0</v>
      </c>
      <c r="HR101" s="351">
        <v>0</v>
      </c>
      <c r="HS101" s="351">
        <v>0</v>
      </c>
      <c r="HT101" s="351">
        <v>0</v>
      </c>
      <c r="HU101" s="351">
        <v>0</v>
      </c>
      <c r="HV101" s="351">
        <v>0</v>
      </c>
      <c r="HW101" s="351">
        <v>8</v>
      </c>
      <c r="HX101" s="351">
        <v>0</v>
      </c>
      <c r="HY101" s="351">
        <v>0</v>
      </c>
      <c r="HZ101" s="351">
        <v>0</v>
      </c>
      <c r="IA101" s="351">
        <v>0</v>
      </c>
      <c r="IB101" s="351">
        <v>0</v>
      </c>
      <c r="IC101" s="351">
        <v>0</v>
      </c>
      <c r="ID101" s="351">
        <v>0</v>
      </c>
      <c r="IE101" s="351">
        <v>0</v>
      </c>
      <c r="IF101" s="351">
        <v>0</v>
      </c>
      <c r="IG101" s="351">
        <v>0</v>
      </c>
    </row>
    <row r="102" spans="1:241" s="379" customFormat="1" x14ac:dyDescent="0.3">
      <c r="A102" s="380" t="s">
        <v>112</v>
      </c>
      <c r="B102" s="381">
        <v>80</v>
      </c>
      <c r="C102" s="381"/>
      <c r="D102" s="378">
        <f>SUM(DG102:FF102)</f>
        <v>37.450000000000003</v>
      </c>
      <c r="E102" s="378"/>
      <c r="F102" s="381"/>
      <c r="G102" s="381">
        <v>0</v>
      </c>
      <c r="H102" s="381">
        <v>0</v>
      </c>
      <c r="I102" s="381">
        <v>0</v>
      </c>
      <c r="J102" s="381">
        <v>13.5</v>
      </c>
      <c r="K102" s="381">
        <v>0</v>
      </c>
      <c r="L102" s="381">
        <v>0</v>
      </c>
      <c r="M102" s="381">
        <v>24</v>
      </c>
      <c r="N102" s="381">
        <v>0</v>
      </c>
      <c r="O102" s="381">
        <v>0</v>
      </c>
      <c r="P102" s="381">
        <v>0</v>
      </c>
      <c r="Q102" s="381">
        <v>0</v>
      </c>
      <c r="R102" s="381">
        <v>0</v>
      </c>
      <c r="S102" s="381">
        <v>0</v>
      </c>
      <c r="T102" s="381">
        <v>0</v>
      </c>
      <c r="U102" s="381">
        <v>0</v>
      </c>
      <c r="V102" s="381">
        <v>0</v>
      </c>
      <c r="W102" s="381">
        <v>0</v>
      </c>
      <c r="X102" s="381">
        <v>0</v>
      </c>
      <c r="Y102" s="381">
        <v>0</v>
      </c>
      <c r="Z102" s="381">
        <v>0</v>
      </c>
      <c r="AA102" s="381">
        <v>0</v>
      </c>
      <c r="AB102" s="381">
        <v>0</v>
      </c>
      <c r="AC102" s="381">
        <v>0</v>
      </c>
      <c r="AD102" s="381">
        <v>0</v>
      </c>
      <c r="AE102" s="381">
        <v>0</v>
      </c>
      <c r="AF102" s="381">
        <v>0</v>
      </c>
      <c r="AG102" s="381">
        <v>0</v>
      </c>
      <c r="AH102" s="381">
        <v>16</v>
      </c>
      <c r="AI102" s="381">
        <v>0</v>
      </c>
      <c r="AJ102" s="381">
        <v>4</v>
      </c>
      <c r="AK102" s="381">
        <v>0</v>
      </c>
      <c r="AL102" s="381">
        <v>0</v>
      </c>
      <c r="AM102" s="381">
        <v>0</v>
      </c>
      <c r="AN102" s="381">
        <v>0</v>
      </c>
      <c r="AO102" s="381">
        <v>0</v>
      </c>
      <c r="AP102" s="381">
        <v>0</v>
      </c>
      <c r="AQ102" s="381">
        <v>0</v>
      </c>
      <c r="AR102" s="381">
        <v>0</v>
      </c>
      <c r="AS102" s="381">
        <v>0</v>
      </c>
      <c r="AT102" s="381">
        <v>0.25</v>
      </c>
      <c r="AU102" s="381">
        <v>0</v>
      </c>
      <c r="AV102" s="381">
        <v>0</v>
      </c>
      <c r="AW102" s="381">
        <v>0</v>
      </c>
      <c r="AX102" s="381">
        <v>0</v>
      </c>
      <c r="AY102" s="381">
        <v>0</v>
      </c>
      <c r="AZ102" s="381">
        <v>0</v>
      </c>
      <c r="BA102" s="381">
        <v>6</v>
      </c>
      <c r="BB102" s="381">
        <v>0</v>
      </c>
      <c r="BC102" s="381">
        <v>1.25</v>
      </c>
      <c r="BD102" s="381">
        <v>6.75</v>
      </c>
      <c r="BE102" s="381">
        <v>0</v>
      </c>
      <c r="BF102" s="381">
        <v>0</v>
      </c>
      <c r="BG102" s="381">
        <v>0</v>
      </c>
      <c r="BH102" s="381"/>
      <c r="BI102" s="381">
        <v>0</v>
      </c>
      <c r="BJ102" s="381">
        <v>0</v>
      </c>
      <c r="BK102" s="381">
        <v>0</v>
      </c>
      <c r="BL102" s="381">
        <v>0</v>
      </c>
      <c r="BM102" s="381">
        <v>14</v>
      </c>
      <c r="BN102" s="381">
        <v>0</v>
      </c>
      <c r="BO102" s="381">
        <v>5</v>
      </c>
      <c r="BP102" s="381">
        <v>0</v>
      </c>
      <c r="BQ102" s="381">
        <v>0</v>
      </c>
      <c r="BR102" s="381">
        <v>0</v>
      </c>
      <c r="BS102" s="381">
        <v>0</v>
      </c>
      <c r="BT102" s="381">
        <v>0</v>
      </c>
      <c r="BU102" s="381">
        <v>0</v>
      </c>
      <c r="BV102" s="381"/>
      <c r="BW102" s="381">
        <v>0</v>
      </c>
      <c r="BX102" s="381">
        <v>0</v>
      </c>
      <c r="BY102" s="381">
        <v>0</v>
      </c>
      <c r="BZ102" s="381">
        <v>5</v>
      </c>
      <c r="CA102" s="381">
        <v>9</v>
      </c>
      <c r="CB102" s="381">
        <v>0</v>
      </c>
      <c r="CC102" s="381">
        <v>0</v>
      </c>
      <c r="CD102" s="381">
        <v>0</v>
      </c>
      <c r="CE102" s="381">
        <v>0</v>
      </c>
      <c r="CF102" s="381">
        <v>0</v>
      </c>
      <c r="CG102" s="381">
        <v>0</v>
      </c>
      <c r="CH102" s="381">
        <v>0</v>
      </c>
      <c r="CI102" s="381">
        <v>16</v>
      </c>
      <c r="CJ102" s="381">
        <v>0</v>
      </c>
      <c r="CK102" s="381">
        <v>0</v>
      </c>
      <c r="CL102" s="381">
        <v>3</v>
      </c>
      <c r="CM102" s="381">
        <v>8</v>
      </c>
      <c r="CN102" s="381">
        <v>0</v>
      </c>
      <c r="CO102" s="381">
        <v>0</v>
      </c>
      <c r="CP102" s="381">
        <v>0</v>
      </c>
      <c r="CQ102" s="381">
        <v>0</v>
      </c>
      <c r="CR102" s="381">
        <v>0</v>
      </c>
      <c r="CS102" s="381">
        <v>3.5</v>
      </c>
      <c r="CT102" s="381">
        <v>0</v>
      </c>
      <c r="CU102" s="381"/>
      <c r="CV102" s="381">
        <v>0</v>
      </c>
      <c r="CW102" s="381">
        <v>0</v>
      </c>
      <c r="CX102" s="381">
        <v>0</v>
      </c>
      <c r="CY102" s="381"/>
      <c r="CZ102" s="381">
        <v>0</v>
      </c>
      <c r="DA102" s="381">
        <v>0</v>
      </c>
      <c r="DB102" s="381">
        <v>0</v>
      </c>
      <c r="DC102" s="381">
        <v>0</v>
      </c>
      <c r="DD102" s="381">
        <v>10</v>
      </c>
      <c r="DE102" s="381">
        <v>0</v>
      </c>
      <c r="DF102" s="381">
        <v>0</v>
      </c>
      <c r="DG102" s="381">
        <v>0</v>
      </c>
      <c r="DH102" s="351">
        <v>0</v>
      </c>
      <c r="DI102" s="351">
        <v>0</v>
      </c>
      <c r="DJ102" s="351">
        <v>0</v>
      </c>
      <c r="DK102" s="351">
        <v>0</v>
      </c>
      <c r="DL102" s="351">
        <v>0</v>
      </c>
      <c r="DM102" s="351">
        <v>0</v>
      </c>
      <c r="DN102" s="351">
        <v>0</v>
      </c>
      <c r="DO102" s="351">
        <v>0</v>
      </c>
      <c r="DP102" s="351">
        <v>0</v>
      </c>
      <c r="DQ102" s="351">
        <v>8</v>
      </c>
      <c r="DR102" s="615">
        <v>8</v>
      </c>
      <c r="DS102" s="615">
        <v>8</v>
      </c>
      <c r="DT102" s="351">
        <v>0</v>
      </c>
      <c r="DU102" s="351">
        <v>0</v>
      </c>
      <c r="DV102" s="351">
        <v>0</v>
      </c>
      <c r="DW102" s="351">
        <v>0</v>
      </c>
      <c r="DX102" s="351">
        <v>0</v>
      </c>
      <c r="DY102" s="351">
        <v>0</v>
      </c>
      <c r="DZ102" s="351">
        <v>0</v>
      </c>
      <c r="EA102" s="351">
        <v>0</v>
      </c>
      <c r="EB102" s="351">
        <v>0</v>
      </c>
      <c r="EC102" s="351">
        <v>0</v>
      </c>
      <c r="ED102" s="351">
        <v>5.2</v>
      </c>
      <c r="EE102" s="351">
        <v>0</v>
      </c>
      <c r="EF102" s="351">
        <v>0</v>
      </c>
      <c r="EG102" s="351">
        <v>0</v>
      </c>
      <c r="EH102" s="351">
        <v>7.75</v>
      </c>
      <c r="EI102" s="351">
        <v>0</v>
      </c>
      <c r="EJ102" s="351">
        <v>0</v>
      </c>
      <c r="EK102" s="351">
        <v>0.5</v>
      </c>
      <c r="EL102" s="351">
        <v>0</v>
      </c>
      <c r="EM102" s="351">
        <v>0</v>
      </c>
      <c r="EN102" s="351"/>
      <c r="EO102" s="351">
        <v>0</v>
      </c>
      <c r="EP102" s="351">
        <v>0</v>
      </c>
      <c r="EQ102" s="351"/>
      <c r="ER102" s="351">
        <v>0</v>
      </c>
      <c r="ES102" s="351"/>
      <c r="ET102" s="351"/>
      <c r="EU102" s="351">
        <v>0</v>
      </c>
      <c r="EV102" s="351"/>
      <c r="EW102" s="351">
        <v>0</v>
      </c>
      <c r="EX102" s="351">
        <v>0</v>
      </c>
      <c r="EY102" s="351">
        <v>0</v>
      </c>
      <c r="EZ102" s="351">
        <v>0</v>
      </c>
      <c r="FA102" s="351">
        <v>0</v>
      </c>
      <c r="FB102" s="351">
        <v>0</v>
      </c>
      <c r="FC102" s="351">
        <v>0</v>
      </c>
      <c r="FD102" s="351">
        <v>0</v>
      </c>
      <c r="FE102" s="351">
        <v>0</v>
      </c>
      <c r="FF102" s="351">
        <v>0</v>
      </c>
      <c r="FG102" s="351">
        <v>0</v>
      </c>
      <c r="FH102" s="351">
        <v>0</v>
      </c>
      <c r="FI102" s="351">
        <v>0</v>
      </c>
      <c r="FJ102" s="351">
        <v>0</v>
      </c>
      <c r="FK102" s="351">
        <v>0</v>
      </c>
      <c r="FL102" s="351">
        <v>14</v>
      </c>
      <c r="FM102" s="351">
        <v>0</v>
      </c>
      <c r="FN102" s="351">
        <v>0.25</v>
      </c>
      <c r="FO102" s="351">
        <v>0</v>
      </c>
      <c r="FP102" s="351">
        <v>0</v>
      </c>
      <c r="FQ102" s="351">
        <v>0</v>
      </c>
      <c r="FR102" s="351">
        <v>0</v>
      </c>
      <c r="FS102" s="351">
        <v>0</v>
      </c>
      <c r="FT102" s="351">
        <v>0</v>
      </c>
      <c r="FU102" s="351">
        <v>0</v>
      </c>
      <c r="FV102" s="351">
        <v>0</v>
      </c>
      <c r="FW102" s="351">
        <v>0</v>
      </c>
      <c r="FX102" s="351">
        <v>0</v>
      </c>
      <c r="FY102" s="351">
        <v>0</v>
      </c>
      <c r="FZ102" s="351">
        <v>0</v>
      </c>
      <c r="GA102" s="351">
        <v>0</v>
      </c>
      <c r="GB102" s="351">
        <v>0</v>
      </c>
      <c r="GC102" s="351">
        <v>0</v>
      </c>
      <c r="GD102" s="351">
        <v>0</v>
      </c>
      <c r="GE102" s="351">
        <v>0</v>
      </c>
      <c r="GF102" s="351">
        <v>0</v>
      </c>
      <c r="GG102" s="351">
        <v>0</v>
      </c>
      <c r="GH102" s="351">
        <v>0</v>
      </c>
      <c r="GI102" s="351">
        <v>0</v>
      </c>
      <c r="GJ102" s="351"/>
      <c r="GK102" s="351">
        <v>0</v>
      </c>
      <c r="GL102" s="351">
        <v>0</v>
      </c>
      <c r="GM102" s="351">
        <v>0</v>
      </c>
      <c r="GN102" s="351">
        <v>0</v>
      </c>
      <c r="GO102" s="351">
        <v>0</v>
      </c>
      <c r="GP102" s="351">
        <v>0</v>
      </c>
      <c r="GQ102" s="351">
        <v>0</v>
      </c>
      <c r="GR102" s="351">
        <v>0</v>
      </c>
      <c r="GS102" s="351">
        <v>0</v>
      </c>
      <c r="GT102" s="351">
        <v>0</v>
      </c>
      <c r="GU102" s="351"/>
      <c r="GV102" s="351">
        <v>0</v>
      </c>
      <c r="GW102" s="351">
        <v>0</v>
      </c>
      <c r="GX102" s="351">
        <v>0</v>
      </c>
      <c r="GY102" s="351">
        <v>1.25</v>
      </c>
      <c r="GZ102" s="351">
        <v>0</v>
      </c>
      <c r="HA102" s="351">
        <v>0</v>
      </c>
      <c r="HB102" s="351">
        <v>0</v>
      </c>
      <c r="HC102" s="351">
        <v>0</v>
      </c>
      <c r="HD102" s="351"/>
      <c r="HE102" s="351"/>
      <c r="HF102" s="351">
        <v>0</v>
      </c>
      <c r="HG102" s="351"/>
      <c r="HH102" s="351"/>
      <c r="HI102" s="351">
        <v>0</v>
      </c>
      <c r="HJ102" s="351">
        <v>0</v>
      </c>
      <c r="HK102" s="351">
        <v>0</v>
      </c>
      <c r="HL102" s="351">
        <v>0</v>
      </c>
      <c r="HM102" s="351">
        <v>0</v>
      </c>
      <c r="HN102" s="351">
        <v>0</v>
      </c>
      <c r="HO102" s="351">
        <v>0</v>
      </c>
      <c r="HP102" s="351">
        <v>0</v>
      </c>
      <c r="HQ102" s="351">
        <v>0</v>
      </c>
      <c r="HR102" s="351">
        <v>0</v>
      </c>
      <c r="HS102" s="351">
        <v>0</v>
      </c>
      <c r="HT102" s="351">
        <v>0</v>
      </c>
      <c r="HU102" s="351">
        <v>1</v>
      </c>
      <c r="HV102" s="351">
        <v>0</v>
      </c>
      <c r="HW102" s="351">
        <v>6.25</v>
      </c>
      <c r="HX102" s="351">
        <v>4</v>
      </c>
      <c r="HY102" s="351">
        <v>0</v>
      </c>
      <c r="HZ102" s="351">
        <v>2</v>
      </c>
      <c r="IA102" s="351">
        <v>0</v>
      </c>
      <c r="IB102" s="351">
        <v>0</v>
      </c>
      <c r="IC102" s="351">
        <v>0</v>
      </c>
      <c r="ID102" s="351">
        <v>0</v>
      </c>
      <c r="IE102" s="351">
        <v>0</v>
      </c>
      <c r="IF102" s="351">
        <v>0</v>
      </c>
      <c r="IG102" s="351">
        <v>0</v>
      </c>
    </row>
    <row r="103" spans="1:241" hidden="1" x14ac:dyDescent="0.3">
      <c r="A103" s="231" t="s">
        <v>113</v>
      </c>
      <c r="B103" s="351"/>
      <c r="C103" s="351"/>
      <c r="D103" s="351"/>
      <c r="E103" s="351"/>
      <c r="F103" s="351"/>
      <c r="G103" s="351"/>
      <c r="H103" s="351"/>
      <c r="I103" s="351"/>
      <c r="J103" s="351"/>
      <c r="K103" s="351">
        <v>1</v>
      </c>
      <c r="L103" s="351">
        <v>0</v>
      </c>
      <c r="M103" s="351"/>
      <c r="N103" s="351"/>
      <c r="O103" s="351"/>
      <c r="P103" s="351"/>
      <c r="Q103" s="351"/>
      <c r="R103" s="351"/>
      <c r="S103" s="351"/>
      <c r="T103" s="351"/>
      <c r="U103" s="351"/>
      <c r="V103" s="351"/>
      <c r="W103" s="351"/>
      <c r="X103" s="351"/>
      <c r="Y103" s="351"/>
      <c r="Z103" s="351"/>
      <c r="AA103" s="351"/>
      <c r="AB103" s="351"/>
      <c r="AC103" s="351"/>
      <c r="AD103" s="351"/>
      <c r="AE103" s="351"/>
      <c r="AF103" s="351"/>
      <c r="AG103" s="351"/>
      <c r="AH103" s="351"/>
      <c r="AI103" s="351"/>
      <c r="AJ103" s="351"/>
      <c r="AK103" s="351"/>
      <c r="AL103" s="351"/>
      <c r="AM103" s="351"/>
      <c r="AN103" s="351"/>
      <c r="AO103" s="351"/>
      <c r="AP103" s="351"/>
      <c r="AQ103" s="351"/>
      <c r="AR103" s="351"/>
      <c r="AS103" s="351"/>
      <c r="AT103" s="351"/>
      <c r="AU103" s="351"/>
      <c r="AV103" s="351"/>
      <c r="AW103" s="351"/>
      <c r="AX103" s="351"/>
      <c r="AY103" s="351"/>
      <c r="AZ103" s="351"/>
      <c r="BA103" s="351"/>
      <c r="BB103" s="351"/>
      <c r="BC103" s="351"/>
      <c r="BD103" s="351"/>
      <c r="BE103" s="351"/>
      <c r="BF103" s="351"/>
      <c r="BG103" s="351"/>
      <c r="BH103" s="351"/>
      <c r="BI103" s="351"/>
      <c r="BJ103" s="351"/>
      <c r="BK103" s="351"/>
      <c r="BL103" s="351"/>
      <c r="BM103" s="351"/>
      <c r="BN103" s="351"/>
      <c r="BO103" s="351"/>
      <c r="BP103" s="351"/>
      <c r="BQ103" s="351"/>
      <c r="BR103" s="351"/>
      <c r="BS103" s="351"/>
      <c r="BT103" s="351"/>
      <c r="BU103" s="351"/>
      <c r="BV103" s="351"/>
      <c r="BW103" s="351"/>
      <c r="BX103" s="351"/>
      <c r="BY103" s="351"/>
      <c r="BZ103" s="351"/>
      <c r="CA103" s="351"/>
      <c r="CB103" s="351"/>
      <c r="CC103" s="351"/>
      <c r="CD103" s="351"/>
      <c r="CE103" s="351"/>
      <c r="CF103" s="351"/>
      <c r="CG103" s="351"/>
      <c r="CH103" s="351"/>
      <c r="CI103" s="351"/>
      <c r="CJ103" s="351"/>
      <c r="CK103" s="351"/>
      <c r="CL103" s="351"/>
      <c r="CM103" s="351"/>
      <c r="CN103" s="351"/>
      <c r="CO103" s="351"/>
      <c r="CP103" s="351"/>
      <c r="CQ103" s="351"/>
      <c r="CR103" s="351"/>
      <c r="CS103" s="351"/>
      <c r="CT103" s="351"/>
      <c r="CU103" s="351"/>
      <c r="CV103" s="351"/>
      <c r="CW103" s="351"/>
      <c r="CX103" s="351"/>
      <c r="CY103" s="351"/>
      <c r="CZ103" s="351"/>
      <c r="DA103" s="351"/>
      <c r="DB103" s="351"/>
      <c r="DC103" s="351"/>
      <c r="DD103" s="351"/>
      <c r="DE103" s="351"/>
      <c r="DF103" s="351"/>
      <c r="DG103" s="351"/>
      <c r="DH103" s="351"/>
      <c r="DI103" s="351"/>
      <c r="DJ103" s="351"/>
      <c r="DK103" s="351"/>
      <c r="DL103" s="351"/>
      <c r="DM103" s="351"/>
      <c r="DN103" s="351"/>
      <c r="DO103" s="351"/>
      <c r="DP103" s="351"/>
      <c r="DQ103" s="351"/>
      <c r="DR103" s="351"/>
      <c r="DS103" s="351"/>
      <c r="DT103" s="351"/>
      <c r="DU103" s="351"/>
      <c r="DV103" s="351"/>
      <c r="DW103" s="351"/>
      <c r="DX103" s="351"/>
      <c r="DY103" s="351"/>
      <c r="DZ103" s="351"/>
      <c r="EA103" s="351"/>
      <c r="EB103" s="351"/>
      <c r="EC103" s="351"/>
      <c r="ED103" s="351"/>
      <c r="EE103" s="351"/>
      <c r="EF103" s="351"/>
      <c r="EG103" s="351"/>
      <c r="EH103" s="351"/>
      <c r="EI103" s="351"/>
      <c r="EJ103" s="351"/>
      <c r="EK103" s="351"/>
      <c r="EL103" s="351"/>
      <c r="EM103" s="351"/>
      <c r="EN103" s="351"/>
      <c r="EO103" s="351"/>
      <c r="EP103" s="351"/>
      <c r="EQ103" s="351"/>
      <c r="ER103" s="351"/>
      <c r="ES103" s="351"/>
      <c r="ET103" s="351"/>
      <c r="EU103" s="351"/>
      <c r="EV103" s="351"/>
      <c r="EW103" s="351"/>
      <c r="EX103" s="351"/>
      <c r="EY103" s="351"/>
      <c r="EZ103" s="351"/>
      <c r="FA103" s="351"/>
      <c r="FB103" s="351"/>
      <c r="FC103" s="351"/>
      <c r="FD103" s="351"/>
      <c r="FE103" s="351"/>
      <c r="FF103" s="351"/>
      <c r="FG103" s="351"/>
      <c r="FH103" s="351"/>
      <c r="FI103" s="351"/>
      <c r="FJ103" s="351"/>
      <c r="FK103" s="351"/>
      <c r="FL103" s="351"/>
      <c r="FM103" s="351"/>
      <c r="FN103" s="351"/>
      <c r="FO103" s="351"/>
      <c r="FP103" s="351"/>
      <c r="FQ103" s="351"/>
      <c r="FR103" s="351"/>
      <c r="FS103" s="351"/>
      <c r="FT103" s="351"/>
      <c r="FU103" s="351"/>
      <c r="FV103" s="351"/>
      <c r="FW103" s="351"/>
      <c r="FX103" s="351"/>
      <c r="FY103" s="351"/>
      <c r="FZ103" s="351"/>
      <c r="GA103" s="351"/>
      <c r="GB103" s="351"/>
      <c r="GC103" s="351"/>
      <c r="GD103" s="351"/>
      <c r="GE103" s="351"/>
      <c r="GF103" s="351"/>
      <c r="GG103" s="351"/>
      <c r="GH103" s="351"/>
      <c r="GI103" s="351"/>
      <c r="GJ103" s="351"/>
      <c r="GK103" s="351"/>
      <c r="GL103" s="351"/>
      <c r="GM103" s="351"/>
      <c r="GN103" s="351"/>
      <c r="GO103" s="351"/>
      <c r="GP103" s="351"/>
      <c r="GQ103" s="351"/>
      <c r="GR103" s="351"/>
      <c r="GS103" s="351"/>
      <c r="GT103" s="351"/>
      <c r="GU103" s="351"/>
      <c r="GV103" s="351"/>
      <c r="GW103" s="351"/>
      <c r="GX103" s="351"/>
      <c r="GY103" s="351"/>
      <c r="GZ103" s="351"/>
      <c r="HA103" s="351"/>
      <c r="HB103" s="351"/>
      <c r="HC103" s="351"/>
      <c r="HD103" s="351"/>
      <c r="HE103" s="351"/>
      <c r="HF103" s="351"/>
      <c r="HG103" s="351"/>
      <c r="HH103" s="351"/>
      <c r="HI103" s="351"/>
      <c r="HJ103" s="351"/>
      <c r="HK103" s="351"/>
      <c r="HL103" s="351"/>
      <c r="HM103" s="351"/>
      <c r="HN103" s="351"/>
      <c r="HO103" s="351"/>
      <c r="HP103" s="351"/>
      <c r="HQ103" s="351"/>
      <c r="HR103" s="351"/>
      <c r="HS103" s="351"/>
      <c r="HT103" s="351"/>
      <c r="HU103" s="351"/>
      <c r="HV103" s="351"/>
      <c r="HW103" s="351"/>
      <c r="HX103" s="351"/>
      <c r="HY103" s="351"/>
      <c r="HZ103" s="351"/>
      <c r="IA103" s="351"/>
      <c r="IB103" s="351"/>
      <c r="IC103" s="351"/>
      <c r="ID103" s="351"/>
      <c r="IE103" s="351"/>
      <c r="IF103" s="351"/>
      <c r="IG103" s="351"/>
    </row>
    <row r="104" spans="1:241" hidden="1" x14ac:dyDescent="0.3">
      <c r="A104" s="234" t="s">
        <v>216</v>
      </c>
      <c r="B104" s="235"/>
      <c r="C104" s="235"/>
      <c r="D104" s="235"/>
      <c r="E104" s="235"/>
      <c r="F104" s="235"/>
      <c r="G104" s="235">
        <f>SUM(G105:G108)</f>
        <v>44.5</v>
      </c>
      <c r="H104" s="235">
        <v>40</v>
      </c>
      <c r="I104" s="235">
        <v>40</v>
      </c>
      <c r="J104" s="235">
        <v>40</v>
      </c>
      <c r="K104" s="235">
        <v>40</v>
      </c>
      <c r="L104" s="235">
        <v>41.5</v>
      </c>
      <c r="M104" s="235">
        <v>40</v>
      </c>
      <c r="N104" s="235">
        <v>40</v>
      </c>
      <c r="O104" s="235">
        <v>41</v>
      </c>
      <c r="P104" s="235">
        <v>40</v>
      </c>
      <c r="Q104" s="235">
        <v>41</v>
      </c>
      <c r="R104" s="235">
        <v>45.25</v>
      </c>
      <c r="S104" s="235">
        <v>40</v>
      </c>
      <c r="T104" s="235">
        <v>40</v>
      </c>
      <c r="U104" s="235">
        <v>40.25</v>
      </c>
      <c r="V104" s="235">
        <v>40.5</v>
      </c>
      <c r="W104" s="235">
        <v>40</v>
      </c>
      <c r="X104" s="235">
        <v>40</v>
      </c>
      <c r="Y104" s="235">
        <v>40.75</v>
      </c>
      <c r="Z104" s="235">
        <v>40</v>
      </c>
      <c r="AA104" s="235">
        <v>43.25</v>
      </c>
      <c r="AB104" s="235">
        <v>40</v>
      </c>
      <c r="AC104" s="235">
        <v>44</v>
      </c>
      <c r="AD104" s="235">
        <v>45</v>
      </c>
      <c r="AE104" s="235">
        <v>40.25</v>
      </c>
      <c r="AF104" s="235">
        <v>41.25</v>
      </c>
      <c r="AG104" s="235">
        <v>44.75</v>
      </c>
      <c r="AH104" s="235">
        <v>40</v>
      </c>
      <c r="AI104" s="235">
        <v>40</v>
      </c>
      <c r="AJ104" s="235">
        <v>40</v>
      </c>
      <c r="AK104" s="235">
        <v>40.5</v>
      </c>
      <c r="AL104" s="235">
        <v>40</v>
      </c>
      <c r="AM104" s="235">
        <v>40</v>
      </c>
      <c r="AN104" s="235">
        <v>41.5</v>
      </c>
      <c r="AO104" s="235">
        <v>40</v>
      </c>
      <c r="AP104" s="235">
        <v>42</v>
      </c>
      <c r="AQ104" s="235">
        <v>42.25</v>
      </c>
      <c r="AR104" s="235">
        <v>40</v>
      </c>
      <c r="AS104" s="235">
        <v>43</v>
      </c>
      <c r="AT104" s="235">
        <v>40</v>
      </c>
      <c r="AU104" s="235">
        <v>41</v>
      </c>
      <c r="AV104" s="235">
        <v>40.25</v>
      </c>
      <c r="AW104" s="235">
        <v>40.25</v>
      </c>
      <c r="AX104" s="235">
        <v>44.5</v>
      </c>
      <c r="AY104" s="235">
        <v>47.25</v>
      </c>
      <c r="AZ104" s="235">
        <v>44</v>
      </c>
      <c r="BA104" s="235">
        <v>40</v>
      </c>
      <c r="BB104" s="235">
        <v>40</v>
      </c>
      <c r="BC104" s="235">
        <v>40</v>
      </c>
      <c r="BD104" s="235">
        <v>40</v>
      </c>
      <c r="BE104" s="235">
        <f>SUM(BE105:BE108)</f>
        <v>40</v>
      </c>
      <c r="BF104" s="235"/>
      <c r="BG104" s="235"/>
      <c r="BH104" s="235"/>
      <c r="BI104" s="235"/>
      <c r="BJ104" s="235"/>
      <c r="BK104" s="235"/>
      <c r="BL104" s="235"/>
      <c r="BM104" s="235"/>
      <c r="BN104" s="235"/>
      <c r="BO104" s="235"/>
      <c r="BP104" s="235"/>
      <c r="BQ104" s="235"/>
      <c r="BR104" s="235"/>
      <c r="BS104" s="235"/>
      <c r="BT104" s="235"/>
      <c r="BU104" s="235"/>
      <c r="BV104" s="235"/>
      <c r="BW104" s="235"/>
      <c r="BX104" s="235"/>
      <c r="BY104" s="235"/>
      <c r="BZ104" s="235"/>
      <c r="CA104" s="235"/>
      <c r="CB104" s="235"/>
      <c r="CC104" s="235"/>
      <c r="CD104" s="235"/>
      <c r="CE104" s="235"/>
      <c r="CF104" s="235"/>
      <c r="CG104" s="235"/>
      <c r="CH104" s="235"/>
      <c r="CI104" s="235"/>
      <c r="CJ104" s="235"/>
      <c r="CK104" s="235"/>
      <c r="CL104" s="235"/>
      <c r="CM104" s="235">
        <f t="shared" ref="CM104:DN104" si="172">SUM(CM105:CM108)</f>
        <v>40</v>
      </c>
      <c r="CN104" s="235">
        <f t="shared" si="172"/>
        <v>40</v>
      </c>
      <c r="CO104" s="235">
        <f t="shared" si="172"/>
        <v>40</v>
      </c>
      <c r="CP104" s="235">
        <f t="shared" si="172"/>
        <v>40</v>
      </c>
      <c r="CQ104" s="235">
        <f t="shared" si="172"/>
        <v>40</v>
      </c>
      <c r="CR104" s="235">
        <f t="shared" si="172"/>
        <v>40</v>
      </c>
      <c r="CS104" s="235">
        <f t="shared" si="172"/>
        <v>40</v>
      </c>
      <c r="CT104" s="235">
        <f t="shared" si="172"/>
        <v>41.75</v>
      </c>
      <c r="CU104" s="235">
        <f t="shared" si="172"/>
        <v>0</v>
      </c>
      <c r="CV104" s="235">
        <f t="shared" si="172"/>
        <v>40</v>
      </c>
      <c r="CW104" s="235">
        <f t="shared" si="172"/>
        <v>40</v>
      </c>
      <c r="CX104" s="235">
        <f t="shared" si="172"/>
        <v>40</v>
      </c>
      <c r="CY104" s="235">
        <f t="shared" si="172"/>
        <v>40</v>
      </c>
      <c r="CZ104" s="235">
        <f t="shared" si="172"/>
        <v>40</v>
      </c>
      <c r="DA104" s="235">
        <f t="shared" si="172"/>
        <v>40</v>
      </c>
      <c r="DB104" s="235">
        <f t="shared" si="172"/>
        <v>41</v>
      </c>
      <c r="DC104" s="235">
        <f t="shared" si="172"/>
        <v>40</v>
      </c>
      <c r="DD104" s="235">
        <f t="shared" si="172"/>
        <v>40</v>
      </c>
      <c r="DE104" s="235">
        <f t="shared" si="172"/>
        <v>40</v>
      </c>
      <c r="DF104" s="235">
        <f t="shared" si="172"/>
        <v>40</v>
      </c>
      <c r="DG104" s="235">
        <f t="shared" si="172"/>
        <v>40</v>
      </c>
      <c r="DH104" s="235">
        <f t="shared" si="172"/>
        <v>40</v>
      </c>
      <c r="DI104" s="235">
        <f t="shared" si="172"/>
        <v>40</v>
      </c>
      <c r="DJ104" s="235">
        <f t="shared" si="172"/>
        <v>40</v>
      </c>
      <c r="DK104" s="235">
        <f t="shared" si="172"/>
        <v>40</v>
      </c>
      <c r="DL104" s="235">
        <f t="shared" si="172"/>
        <v>40</v>
      </c>
      <c r="DM104" s="235">
        <f t="shared" si="172"/>
        <v>40</v>
      </c>
      <c r="DN104" s="235">
        <f t="shared" si="172"/>
        <v>40</v>
      </c>
      <c r="DO104" s="235">
        <f t="shared" ref="DO104:DV104" si="173">SUM(DO105:DO108)</f>
        <v>40</v>
      </c>
      <c r="DP104" s="235">
        <f t="shared" si="173"/>
        <v>40.75</v>
      </c>
      <c r="DQ104" s="235">
        <f>SUM(DQ105:DQ108)</f>
        <v>40</v>
      </c>
      <c r="DR104" s="235">
        <f t="shared" si="173"/>
        <v>40</v>
      </c>
      <c r="DS104" s="235">
        <f t="shared" si="173"/>
        <v>42.25</v>
      </c>
      <c r="DT104" s="235">
        <f t="shared" si="173"/>
        <v>40</v>
      </c>
      <c r="DU104" s="235">
        <f t="shared" si="173"/>
        <v>40</v>
      </c>
      <c r="DV104" s="235">
        <f t="shared" si="173"/>
        <v>41</v>
      </c>
      <c r="DW104" s="235">
        <f t="shared" ref="DW104:FA104" si="174">SUM(DW105:DW108)</f>
        <v>40.25</v>
      </c>
      <c r="DX104" s="235">
        <f t="shared" si="174"/>
        <v>40</v>
      </c>
      <c r="DY104" s="235">
        <f t="shared" si="174"/>
        <v>40</v>
      </c>
      <c r="DZ104" s="235">
        <f t="shared" si="174"/>
        <v>40</v>
      </c>
      <c r="EA104" s="235">
        <f t="shared" si="174"/>
        <v>40</v>
      </c>
      <c r="EB104" s="235">
        <f t="shared" si="174"/>
        <v>40</v>
      </c>
      <c r="EC104" s="235">
        <f t="shared" si="174"/>
        <v>40</v>
      </c>
      <c r="ED104" s="235">
        <f t="shared" si="174"/>
        <v>41</v>
      </c>
      <c r="EE104" s="235">
        <f t="shared" si="174"/>
        <v>40</v>
      </c>
      <c r="EF104" s="235">
        <f t="shared" si="174"/>
        <v>40</v>
      </c>
      <c r="EG104" s="235">
        <f t="shared" si="174"/>
        <v>40</v>
      </c>
      <c r="EH104" s="235">
        <f t="shared" si="174"/>
        <v>40</v>
      </c>
      <c r="EI104" s="235">
        <f t="shared" si="174"/>
        <v>44.75</v>
      </c>
      <c r="EJ104" s="235">
        <f t="shared" si="174"/>
        <v>40</v>
      </c>
      <c r="EK104" s="235">
        <f t="shared" si="174"/>
        <v>40</v>
      </c>
      <c r="EL104" s="235">
        <f t="shared" si="174"/>
        <v>40</v>
      </c>
      <c r="EM104" s="235">
        <f t="shared" si="174"/>
        <v>40</v>
      </c>
      <c r="EN104" s="235">
        <f t="shared" si="174"/>
        <v>0</v>
      </c>
      <c r="EO104" s="235">
        <f t="shared" si="174"/>
        <v>40</v>
      </c>
      <c r="EP104" s="235">
        <f t="shared" si="174"/>
        <v>40</v>
      </c>
      <c r="EQ104" s="235">
        <f t="shared" si="174"/>
        <v>0</v>
      </c>
      <c r="ER104" s="235">
        <f t="shared" si="174"/>
        <v>40</v>
      </c>
      <c r="ES104" s="235">
        <f t="shared" si="174"/>
        <v>0</v>
      </c>
      <c r="ET104" s="235">
        <f t="shared" si="174"/>
        <v>0</v>
      </c>
      <c r="EU104" s="235">
        <f t="shared" si="174"/>
        <v>40.5</v>
      </c>
      <c r="EV104" s="235">
        <f t="shared" si="174"/>
        <v>0</v>
      </c>
      <c r="EW104" s="235">
        <f t="shared" si="174"/>
        <v>52</v>
      </c>
      <c r="EX104" s="235">
        <f t="shared" si="174"/>
        <v>40</v>
      </c>
      <c r="EY104" s="235">
        <f t="shared" si="174"/>
        <v>40</v>
      </c>
      <c r="EZ104" s="235">
        <f t="shared" si="174"/>
        <v>40</v>
      </c>
      <c r="FA104" s="235">
        <f t="shared" si="174"/>
        <v>40</v>
      </c>
      <c r="FB104" s="235">
        <f t="shared" ref="FB104:FK104" si="175">SUM(FB105:FB108)</f>
        <v>40</v>
      </c>
      <c r="FC104" s="235">
        <f t="shared" si="175"/>
        <v>40</v>
      </c>
      <c r="FD104" s="235">
        <f t="shared" si="175"/>
        <v>40.75</v>
      </c>
      <c r="FE104" s="235">
        <f t="shared" si="175"/>
        <v>40</v>
      </c>
      <c r="FF104" s="235">
        <f t="shared" si="175"/>
        <v>42</v>
      </c>
      <c r="FG104" s="235">
        <f t="shared" si="175"/>
        <v>40</v>
      </c>
      <c r="FH104" s="235">
        <f t="shared" si="175"/>
        <v>40</v>
      </c>
      <c r="FI104" s="235">
        <f t="shared" si="175"/>
        <v>40</v>
      </c>
      <c r="FJ104" s="235">
        <f t="shared" si="175"/>
        <v>40.5</v>
      </c>
      <c r="FK104" s="235">
        <f t="shared" si="175"/>
        <v>40</v>
      </c>
      <c r="FL104" s="235">
        <f t="shared" ref="FL104:FU104" si="176">SUM(FL105:FL108)</f>
        <v>0</v>
      </c>
      <c r="FM104" s="235">
        <f t="shared" si="176"/>
        <v>0</v>
      </c>
      <c r="FN104" s="235">
        <f t="shared" si="176"/>
        <v>0</v>
      </c>
      <c r="FO104" s="235">
        <f t="shared" si="176"/>
        <v>0</v>
      </c>
      <c r="FP104" s="235">
        <f t="shared" si="176"/>
        <v>0</v>
      </c>
      <c r="FQ104" s="235">
        <f t="shared" si="176"/>
        <v>0</v>
      </c>
      <c r="FR104" s="235">
        <f t="shared" si="176"/>
        <v>0</v>
      </c>
      <c r="FS104" s="235">
        <f t="shared" si="176"/>
        <v>0</v>
      </c>
      <c r="FT104" s="235">
        <f t="shared" si="176"/>
        <v>0</v>
      </c>
      <c r="FU104" s="235">
        <f t="shared" si="176"/>
        <v>0</v>
      </c>
      <c r="FV104" s="235">
        <f t="shared" ref="FV104:HH104" si="177">SUM(FV105:FV108)</f>
        <v>0</v>
      </c>
      <c r="FW104" s="235">
        <f t="shared" si="177"/>
        <v>0</v>
      </c>
      <c r="FX104" s="235">
        <f t="shared" si="177"/>
        <v>0</v>
      </c>
      <c r="FY104" s="235">
        <f t="shared" si="177"/>
        <v>0</v>
      </c>
      <c r="FZ104" s="235">
        <f t="shared" si="177"/>
        <v>0</v>
      </c>
      <c r="GA104" s="235">
        <f t="shared" si="177"/>
        <v>0</v>
      </c>
      <c r="GB104" s="235">
        <f t="shared" si="177"/>
        <v>0</v>
      </c>
      <c r="GC104" s="235">
        <f t="shared" si="177"/>
        <v>0</v>
      </c>
      <c r="GD104" s="235">
        <f t="shared" si="177"/>
        <v>0</v>
      </c>
      <c r="GE104" s="235">
        <f t="shared" si="177"/>
        <v>0</v>
      </c>
      <c r="GF104" s="235">
        <f t="shared" si="177"/>
        <v>0</v>
      </c>
      <c r="GG104" s="235">
        <f t="shared" si="177"/>
        <v>0</v>
      </c>
      <c r="GH104" s="235">
        <f t="shared" si="177"/>
        <v>0</v>
      </c>
      <c r="GI104" s="235">
        <f t="shared" si="177"/>
        <v>0</v>
      </c>
      <c r="GJ104" s="235">
        <f t="shared" si="177"/>
        <v>0</v>
      </c>
      <c r="GK104" s="235">
        <f t="shared" si="177"/>
        <v>0</v>
      </c>
      <c r="GL104" s="235">
        <f t="shared" si="177"/>
        <v>0</v>
      </c>
      <c r="GM104" s="235">
        <f t="shared" si="177"/>
        <v>0</v>
      </c>
      <c r="GN104" s="235">
        <f t="shared" si="177"/>
        <v>0</v>
      </c>
      <c r="GO104" s="235">
        <f t="shared" si="177"/>
        <v>0</v>
      </c>
      <c r="GP104" s="235">
        <f t="shared" si="177"/>
        <v>0</v>
      </c>
      <c r="GQ104" s="235">
        <f t="shared" si="177"/>
        <v>0</v>
      </c>
      <c r="GR104" s="235">
        <f t="shared" si="177"/>
        <v>0</v>
      </c>
      <c r="GS104" s="235">
        <f t="shared" si="177"/>
        <v>0</v>
      </c>
      <c r="GT104" s="235">
        <f t="shared" si="177"/>
        <v>0</v>
      </c>
      <c r="GU104" s="235">
        <f t="shared" si="177"/>
        <v>0</v>
      </c>
      <c r="GV104" s="235">
        <f t="shared" si="177"/>
        <v>0</v>
      </c>
      <c r="GW104" s="235">
        <f t="shared" si="177"/>
        <v>0</v>
      </c>
      <c r="GX104" s="235">
        <f t="shared" si="177"/>
        <v>0</v>
      </c>
      <c r="GY104" s="235">
        <f t="shared" si="177"/>
        <v>0</v>
      </c>
      <c r="GZ104" s="235">
        <f t="shared" si="177"/>
        <v>0</v>
      </c>
      <c r="HA104" s="235">
        <f t="shared" si="177"/>
        <v>0</v>
      </c>
      <c r="HB104" s="235">
        <f t="shared" si="177"/>
        <v>0</v>
      </c>
      <c r="HC104" s="235">
        <f t="shared" si="177"/>
        <v>0</v>
      </c>
      <c r="HD104" s="235">
        <f t="shared" si="177"/>
        <v>0</v>
      </c>
      <c r="HE104" s="235">
        <f t="shared" si="177"/>
        <v>0</v>
      </c>
      <c r="HF104" s="235">
        <f>SUM(HF105:HF108)</f>
        <v>0</v>
      </c>
      <c r="HG104" s="235">
        <f t="shared" si="177"/>
        <v>0</v>
      </c>
      <c r="HH104" s="235">
        <f t="shared" si="177"/>
        <v>0</v>
      </c>
      <c r="HI104" s="235">
        <f t="shared" ref="HI104:HJ104" si="178">SUM(HI105:HI108)</f>
        <v>0</v>
      </c>
      <c r="HJ104" s="235">
        <f t="shared" si="178"/>
        <v>0</v>
      </c>
      <c r="HK104" s="235">
        <f t="shared" ref="HK104:HU104" si="179">SUM(HK105:HK108)</f>
        <v>0</v>
      </c>
      <c r="HL104" s="235">
        <f t="shared" si="179"/>
        <v>0</v>
      </c>
      <c r="HM104" s="235">
        <f t="shared" si="179"/>
        <v>0</v>
      </c>
      <c r="HN104" s="235">
        <f t="shared" si="179"/>
        <v>0</v>
      </c>
      <c r="HO104" s="235">
        <f t="shared" si="179"/>
        <v>0</v>
      </c>
      <c r="HP104" s="235">
        <f t="shared" si="179"/>
        <v>0</v>
      </c>
      <c r="HQ104" s="235">
        <f t="shared" si="179"/>
        <v>0</v>
      </c>
      <c r="HR104" s="235">
        <f t="shared" si="179"/>
        <v>0</v>
      </c>
      <c r="HS104" s="235">
        <f t="shared" si="179"/>
        <v>0</v>
      </c>
      <c r="HT104" s="235">
        <f t="shared" si="179"/>
        <v>0</v>
      </c>
      <c r="HU104" s="235">
        <f t="shared" si="179"/>
        <v>0</v>
      </c>
      <c r="HV104" s="235">
        <f t="shared" ref="HV104:IG104" si="180">SUM(HV105:HV108)</f>
        <v>0</v>
      </c>
      <c r="HW104" s="235">
        <f t="shared" si="180"/>
        <v>0</v>
      </c>
      <c r="HX104" s="235">
        <f t="shared" si="180"/>
        <v>0</v>
      </c>
      <c r="HY104" s="235">
        <f t="shared" si="180"/>
        <v>0</v>
      </c>
      <c r="HZ104" s="235">
        <f t="shared" si="180"/>
        <v>0</v>
      </c>
      <c r="IA104" s="235">
        <f t="shared" si="180"/>
        <v>0</v>
      </c>
      <c r="IB104" s="235">
        <f t="shared" si="180"/>
        <v>0</v>
      </c>
      <c r="IC104" s="235">
        <f t="shared" si="180"/>
        <v>0</v>
      </c>
      <c r="ID104" s="235">
        <f t="shared" si="180"/>
        <v>0</v>
      </c>
      <c r="IE104" s="235">
        <f t="shared" si="180"/>
        <v>0</v>
      </c>
      <c r="IF104" s="235">
        <f t="shared" si="180"/>
        <v>0</v>
      </c>
      <c r="IG104" s="235">
        <f t="shared" si="180"/>
        <v>0</v>
      </c>
    </row>
    <row r="105" spans="1:241" s="379" customFormat="1" hidden="1" x14ac:dyDescent="0.3">
      <c r="A105" s="377" t="s">
        <v>109</v>
      </c>
      <c r="B105" s="378"/>
      <c r="C105" s="378"/>
      <c r="D105" s="378">
        <f>SUM(DG105:FF105)</f>
        <v>1761.25</v>
      </c>
      <c r="E105" s="378"/>
      <c r="F105" s="378"/>
      <c r="G105" s="378">
        <v>32.5</v>
      </c>
      <c r="H105" s="378">
        <v>40</v>
      </c>
      <c r="I105" s="378">
        <v>40</v>
      </c>
      <c r="J105" s="378">
        <v>26.5</v>
      </c>
      <c r="K105" s="378">
        <v>33.5</v>
      </c>
      <c r="L105" s="378">
        <v>41.5</v>
      </c>
      <c r="M105" s="378">
        <v>16</v>
      </c>
      <c r="N105" s="378">
        <v>33</v>
      </c>
      <c r="O105" s="378">
        <v>41</v>
      </c>
      <c r="P105" s="378">
        <v>40</v>
      </c>
      <c r="Q105" s="378">
        <v>41</v>
      </c>
      <c r="R105" s="378">
        <v>45.25</v>
      </c>
      <c r="S105" s="378">
        <v>27</v>
      </c>
      <c r="T105" s="378">
        <v>27.75</v>
      </c>
      <c r="U105" s="378">
        <v>40.25</v>
      </c>
      <c r="V105" s="378">
        <v>40.5</v>
      </c>
      <c r="W105" s="378">
        <v>40</v>
      </c>
      <c r="X105" s="378">
        <v>40</v>
      </c>
      <c r="Y105" s="378">
        <v>40.75</v>
      </c>
      <c r="Z105" s="378">
        <v>40</v>
      </c>
      <c r="AA105" s="378">
        <v>43.25</v>
      </c>
      <c r="AB105" s="378">
        <v>32</v>
      </c>
      <c r="AC105" s="378">
        <v>44</v>
      </c>
      <c r="AD105" s="378">
        <v>45</v>
      </c>
      <c r="AE105" s="378">
        <v>40.25</v>
      </c>
      <c r="AF105" s="378">
        <v>41.25</v>
      </c>
      <c r="AG105" s="378">
        <v>36.75</v>
      </c>
      <c r="AH105" s="378">
        <v>24</v>
      </c>
      <c r="AI105" s="378">
        <v>40</v>
      </c>
      <c r="AJ105" s="378">
        <v>36</v>
      </c>
      <c r="AK105" s="378">
        <v>40.5</v>
      </c>
      <c r="AL105" s="378">
        <v>40</v>
      </c>
      <c r="AM105" s="378">
        <v>18.25</v>
      </c>
      <c r="AN105" s="378">
        <v>41.5</v>
      </c>
      <c r="AO105" s="378">
        <v>33.5</v>
      </c>
      <c r="AP105" s="378">
        <v>34</v>
      </c>
      <c r="AQ105" s="378">
        <v>42.25</v>
      </c>
      <c r="AR105" s="378">
        <v>36.5</v>
      </c>
      <c r="AS105" s="378">
        <v>43</v>
      </c>
      <c r="AT105" s="378">
        <v>39.75</v>
      </c>
      <c r="AU105" s="378">
        <v>41</v>
      </c>
      <c r="AV105" s="378">
        <v>40.25</v>
      </c>
      <c r="AW105" s="378">
        <v>40.25</v>
      </c>
      <c r="AX105" s="378">
        <v>44.5</v>
      </c>
      <c r="AY105" s="378">
        <v>47.25</v>
      </c>
      <c r="AZ105" s="378">
        <v>44</v>
      </c>
      <c r="BA105" s="378">
        <v>34</v>
      </c>
      <c r="BB105" s="378">
        <v>24</v>
      </c>
      <c r="BC105" s="378">
        <v>38.75</v>
      </c>
      <c r="BD105" s="378">
        <v>33.25</v>
      </c>
      <c r="BE105" s="378">
        <v>40</v>
      </c>
      <c r="BF105" s="378"/>
      <c r="BG105" s="378"/>
      <c r="BH105" s="378"/>
      <c r="BI105" s="378"/>
      <c r="BJ105" s="378"/>
      <c r="BK105" s="378"/>
      <c r="BL105" s="378"/>
      <c r="BM105" s="378"/>
      <c r="BN105" s="378"/>
      <c r="BO105" s="378"/>
      <c r="BP105" s="378"/>
      <c r="BQ105" s="378"/>
      <c r="BR105" s="378"/>
      <c r="BS105" s="378"/>
      <c r="BT105" s="378"/>
      <c r="BU105" s="378"/>
      <c r="BV105" s="378"/>
      <c r="BW105" s="378"/>
      <c r="BX105" s="378"/>
      <c r="BY105" s="378"/>
      <c r="BZ105" s="378"/>
      <c r="CA105" s="378"/>
      <c r="CB105" s="378"/>
      <c r="CC105" s="378"/>
      <c r="CD105" s="378"/>
      <c r="CE105" s="378"/>
      <c r="CF105" s="378"/>
      <c r="CG105" s="378"/>
      <c r="CH105" s="378"/>
      <c r="CI105" s="378"/>
      <c r="CJ105" s="378"/>
      <c r="CK105" s="378"/>
      <c r="CL105" s="378"/>
      <c r="CM105" s="378">
        <v>40</v>
      </c>
      <c r="CN105" s="378">
        <v>40</v>
      </c>
      <c r="CO105" s="378">
        <v>38</v>
      </c>
      <c r="CP105" s="378">
        <v>40</v>
      </c>
      <c r="CQ105" s="378">
        <v>40</v>
      </c>
      <c r="CR105" s="378">
        <v>40</v>
      </c>
      <c r="CS105" s="378">
        <v>40</v>
      </c>
      <c r="CT105" s="378">
        <v>41.75</v>
      </c>
      <c r="CU105" s="378"/>
      <c r="CV105" s="378">
        <v>40</v>
      </c>
      <c r="CW105" s="378">
        <v>40</v>
      </c>
      <c r="CX105" s="378">
        <v>40</v>
      </c>
      <c r="CY105" s="378">
        <v>40</v>
      </c>
      <c r="CZ105" s="378">
        <v>40</v>
      </c>
      <c r="DA105" s="378">
        <v>40</v>
      </c>
      <c r="DB105" s="378">
        <v>33</v>
      </c>
      <c r="DC105" s="378">
        <v>40</v>
      </c>
      <c r="DD105" s="378">
        <v>40</v>
      </c>
      <c r="DE105" s="378">
        <v>24</v>
      </c>
      <c r="DF105" s="378">
        <v>24</v>
      </c>
      <c r="DG105" s="378">
        <v>32</v>
      </c>
      <c r="DH105" s="378">
        <v>40</v>
      </c>
      <c r="DI105" s="378">
        <v>32</v>
      </c>
      <c r="DJ105" s="378">
        <v>40</v>
      </c>
      <c r="DK105" s="378">
        <v>40</v>
      </c>
      <c r="DL105" s="378">
        <v>40</v>
      </c>
      <c r="DM105" s="378">
        <v>40</v>
      </c>
      <c r="DN105" s="378">
        <v>40</v>
      </c>
      <c r="DO105" s="378">
        <v>40</v>
      </c>
      <c r="DP105" s="378">
        <v>40.75</v>
      </c>
      <c r="DQ105" s="378">
        <v>40</v>
      </c>
      <c r="DR105" s="378">
        <v>40</v>
      </c>
      <c r="DS105" s="378">
        <v>42.25</v>
      </c>
      <c r="DT105" s="378">
        <v>40</v>
      </c>
      <c r="DU105" s="378">
        <v>40</v>
      </c>
      <c r="DV105" s="378">
        <v>41</v>
      </c>
      <c r="DW105" s="378">
        <v>40.25</v>
      </c>
      <c r="DX105" s="378">
        <v>0</v>
      </c>
      <c r="DY105" s="378">
        <v>40</v>
      </c>
      <c r="DZ105" s="378">
        <v>40</v>
      </c>
      <c r="EA105" s="378">
        <v>40</v>
      </c>
      <c r="EB105" s="378">
        <v>32</v>
      </c>
      <c r="EC105" s="378">
        <v>40</v>
      </c>
      <c r="ED105" s="378">
        <v>41</v>
      </c>
      <c r="EE105" s="378">
        <v>40</v>
      </c>
      <c r="EF105" s="378">
        <v>40</v>
      </c>
      <c r="EG105" s="378">
        <v>32</v>
      </c>
      <c r="EH105" s="378">
        <v>40</v>
      </c>
      <c r="EI105" s="378">
        <v>44.75</v>
      </c>
      <c r="EJ105" s="378">
        <v>40</v>
      </c>
      <c r="EK105" s="378">
        <v>40</v>
      </c>
      <c r="EL105" s="378">
        <v>32</v>
      </c>
      <c r="EM105" s="378">
        <v>40</v>
      </c>
      <c r="EN105" s="378"/>
      <c r="EO105" s="378">
        <v>40</v>
      </c>
      <c r="EP105" s="378">
        <v>40</v>
      </c>
      <c r="EQ105" s="378"/>
      <c r="ER105" s="378">
        <v>40</v>
      </c>
      <c r="ES105" s="378"/>
      <c r="ET105" s="378"/>
      <c r="EU105" s="378">
        <v>40.5</v>
      </c>
      <c r="EV105" s="378"/>
      <c r="EW105" s="378">
        <v>52</v>
      </c>
      <c r="EX105" s="378">
        <v>40</v>
      </c>
      <c r="EY105" s="378">
        <v>32</v>
      </c>
      <c r="EZ105" s="378">
        <v>40</v>
      </c>
      <c r="FA105" s="378">
        <v>8</v>
      </c>
      <c r="FB105" s="378">
        <v>32</v>
      </c>
      <c r="FC105" s="378">
        <v>40</v>
      </c>
      <c r="FD105" s="378">
        <v>40.75</v>
      </c>
      <c r="FE105" s="378">
        <v>40</v>
      </c>
      <c r="FF105" s="378">
        <v>26</v>
      </c>
      <c r="FG105" s="378">
        <v>28</v>
      </c>
      <c r="FH105" s="378">
        <v>40</v>
      </c>
      <c r="FI105" s="378">
        <v>40</v>
      </c>
      <c r="FJ105" s="378">
        <v>40.5</v>
      </c>
      <c r="FK105" s="378">
        <v>40</v>
      </c>
      <c r="FL105" s="378"/>
      <c r="FM105" s="378"/>
      <c r="FN105" s="378"/>
      <c r="FO105" s="378"/>
      <c r="FP105" s="378"/>
      <c r="FQ105" s="378"/>
      <c r="FR105" s="378"/>
      <c r="FS105" s="378"/>
      <c r="FT105" s="378"/>
      <c r="FU105" s="378"/>
      <c r="FV105" s="378"/>
      <c r="FW105" s="378"/>
      <c r="FX105" s="378"/>
      <c r="FY105" s="378"/>
      <c r="FZ105" s="378"/>
      <c r="GA105" s="378"/>
      <c r="GB105" s="378"/>
      <c r="GC105" s="378"/>
      <c r="GD105" s="378"/>
      <c r="GE105" s="378"/>
      <c r="GF105" s="378"/>
      <c r="GG105" s="378"/>
      <c r="GH105" s="378"/>
      <c r="GI105" s="378"/>
      <c r="GJ105" s="378"/>
      <c r="GK105" s="378"/>
      <c r="GL105" s="378"/>
      <c r="GM105" s="378"/>
      <c r="GN105" s="378"/>
      <c r="GO105" s="378"/>
      <c r="GP105" s="378"/>
      <c r="GQ105" s="378"/>
      <c r="GR105" s="378"/>
      <c r="GS105" s="378"/>
      <c r="GT105" s="378"/>
      <c r="GU105" s="378"/>
      <c r="GV105" s="378"/>
      <c r="GW105" s="378"/>
      <c r="GX105" s="378"/>
      <c r="GY105" s="378"/>
      <c r="GZ105" s="378"/>
      <c r="HA105" s="378"/>
      <c r="HB105" s="378"/>
      <c r="HC105" s="378"/>
      <c r="HD105" s="378"/>
      <c r="HE105" s="378"/>
      <c r="HF105" s="378"/>
      <c r="HG105" s="378"/>
      <c r="HH105" s="378"/>
      <c r="HI105" s="378"/>
      <c r="HJ105" s="378"/>
      <c r="HK105" s="378"/>
      <c r="HL105" s="378"/>
      <c r="HM105" s="378"/>
      <c r="HN105" s="378"/>
      <c r="HO105" s="378"/>
      <c r="HP105" s="378"/>
      <c r="HQ105" s="378"/>
      <c r="HR105" s="378"/>
      <c r="HS105" s="378"/>
      <c r="HT105" s="378"/>
      <c r="HU105" s="378"/>
      <c r="HV105" s="378"/>
      <c r="HW105" s="378"/>
      <c r="HX105" s="378"/>
      <c r="HY105" s="378"/>
      <c r="HZ105" s="378"/>
      <c r="IA105" s="378"/>
      <c r="IB105" s="378"/>
      <c r="IC105" s="378"/>
      <c r="ID105" s="378"/>
      <c r="IE105" s="378"/>
      <c r="IF105" s="378"/>
      <c r="IG105" s="378"/>
    </row>
    <row r="106" spans="1:241" s="379" customFormat="1" hidden="1" x14ac:dyDescent="0.3">
      <c r="A106" s="377" t="s">
        <v>110</v>
      </c>
      <c r="B106" s="378"/>
      <c r="C106" s="378"/>
      <c r="D106" s="378">
        <f>SUM(DG106:FF106)</f>
        <v>48</v>
      </c>
      <c r="E106" s="378"/>
      <c r="F106" s="378"/>
      <c r="G106" s="378">
        <v>12</v>
      </c>
      <c r="H106" s="378">
        <v>0</v>
      </c>
      <c r="I106" s="378">
        <v>0</v>
      </c>
      <c r="J106" s="378">
        <v>0</v>
      </c>
      <c r="K106" s="378">
        <v>0</v>
      </c>
      <c r="L106" s="378">
        <v>0</v>
      </c>
      <c r="M106" s="378">
        <v>0</v>
      </c>
      <c r="N106" s="378">
        <v>0</v>
      </c>
      <c r="O106" s="378">
        <v>0</v>
      </c>
      <c r="P106" s="378">
        <v>0</v>
      </c>
      <c r="Q106" s="378">
        <v>0</v>
      </c>
      <c r="R106" s="378">
        <v>0</v>
      </c>
      <c r="S106" s="378">
        <v>0</v>
      </c>
      <c r="T106" s="378">
        <v>0</v>
      </c>
      <c r="U106" s="378">
        <v>0</v>
      </c>
      <c r="V106" s="378">
        <v>0</v>
      </c>
      <c r="W106" s="378">
        <v>0</v>
      </c>
      <c r="X106" s="378">
        <v>0</v>
      </c>
      <c r="Y106" s="378">
        <v>0</v>
      </c>
      <c r="Z106" s="378">
        <v>0</v>
      </c>
      <c r="AA106" s="378">
        <v>0</v>
      </c>
      <c r="AB106" s="378">
        <v>8</v>
      </c>
      <c r="AC106" s="378">
        <v>0</v>
      </c>
      <c r="AD106" s="378">
        <v>0</v>
      </c>
      <c r="AE106" s="378">
        <v>0</v>
      </c>
      <c r="AF106" s="378">
        <v>0</v>
      </c>
      <c r="AG106" s="378">
        <v>8</v>
      </c>
      <c r="AH106" s="378">
        <v>0</v>
      </c>
      <c r="AI106" s="378">
        <v>0</v>
      </c>
      <c r="AJ106" s="378">
        <v>0</v>
      </c>
      <c r="AK106" s="378">
        <v>0</v>
      </c>
      <c r="AL106" s="378">
        <v>0</v>
      </c>
      <c r="AM106" s="378">
        <v>0</v>
      </c>
      <c r="AN106" s="378">
        <v>0</v>
      </c>
      <c r="AO106" s="378">
        <v>0</v>
      </c>
      <c r="AP106" s="378">
        <v>8</v>
      </c>
      <c r="AQ106" s="378">
        <v>0</v>
      </c>
      <c r="AR106" s="378">
        <v>0</v>
      </c>
      <c r="AS106" s="378">
        <v>0</v>
      </c>
      <c r="AT106" s="378">
        <v>0</v>
      </c>
      <c r="AU106" s="378">
        <v>0</v>
      </c>
      <c r="AV106" s="378">
        <v>0</v>
      </c>
      <c r="AW106" s="378">
        <v>0</v>
      </c>
      <c r="AX106" s="378">
        <v>0</v>
      </c>
      <c r="AY106" s="378">
        <v>0</v>
      </c>
      <c r="AZ106" s="378">
        <v>0</v>
      </c>
      <c r="BA106" s="378">
        <v>0</v>
      </c>
      <c r="BB106" s="378">
        <v>8</v>
      </c>
      <c r="BC106" s="378">
        <v>0</v>
      </c>
      <c r="BD106" s="378">
        <v>0</v>
      </c>
      <c r="BE106" s="378">
        <v>0</v>
      </c>
      <c r="BF106" s="378"/>
      <c r="BG106" s="378"/>
      <c r="BH106" s="378"/>
      <c r="BI106" s="378"/>
      <c r="BJ106" s="378"/>
      <c r="BK106" s="378"/>
      <c r="BL106" s="378"/>
      <c r="BM106" s="378"/>
      <c r="BN106" s="378"/>
      <c r="BO106" s="378"/>
      <c r="BP106" s="378"/>
      <c r="BQ106" s="378"/>
      <c r="BR106" s="378"/>
      <c r="BS106" s="378"/>
      <c r="BT106" s="378"/>
      <c r="BU106" s="378"/>
      <c r="BV106" s="378"/>
      <c r="BW106" s="378"/>
      <c r="BX106" s="378"/>
      <c r="BY106" s="378"/>
      <c r="BZ106" s="378"/>
      <c r="CA106" s="378"/>
      <c r="CB106" s="378"/>
      <c r="CC106" s="378"/>
      <c r="CD106" s="378"/>
      <c r="CE106" s="378"/>
      <c r="CF106" s="378"/>
      <c r="CG106" s="378"/>
      <c r="CH106" s="378"/>
      <c r="CI106" s="378"/>
      <c r="CJ106" s="378"/>
      <c r="CK106" s="378"/>
      <c r="CL106" s="378"/>
      <c r="CM106" s="378">
        <v>0</v>
      </c>
      <c r="CN106" s="378">
        <v>0</v>
      </c>
      <c r="CO106" s="378">
        <v>0</v>
      </c>
      <c r="CP106" s="378">
        <v>0</v>
      </c>
      <c r="CQ106" s="378">
        <v>0</v>
      </c>
      <c r="CR106" s="378">
        <v>0</v>
      </c>
      <c r="CS106" s="378">
        <v>0</v>
      </c>
      <c r="CT106" s="378">
        <v>0</v>
      </c>
      <c r="CU106" s="378"/>
      <c r="CV106" s="378">
        <v>0</v>
      </c>
      <c r="CW106" s="378">
        <v>0</v>
      </c>
      <c r="CX106" s="378">
        <v>0</v>
      </c>
      <c r="CY106" s="378">
        <v>0</v>
      </c>
      <c r="CZ106" s="378">
        <v>0</v>
      </c>
      <c r="DA106" s="378">
        <v>0</v>
      </c>
      <c r="DB106" s="378">
        <v>8</v>
      </c>
      <c r="DC106" s="378">
        <v>0</v>
      </c>
      <c r="DD106" s="378">
        <v>0</v>
      </c>
      <c r="DE106" s="378">
        <v>0</v>
      </c>
      <c r="DF106" s="378">
        <v>16</v>
      </c>
      <c r="DG106" s="378">
        <v>8</v>
      </c>
      <c r="DH106" s="378">
        <v>0</v>
      </c>
      <c r="DI106" s="378">
        <v>0</v>
      </c>
      <c r="DJ106" s="378">
        <v>0</v>
      </c>
      <c r="DK106" s="378">
        <v>0</v>
      </c>
      <c r="DL106" s="378">
        <v>0</v>
      </c>
      <c r="DM106" s="378">
        <v>0</v>
      </c>
      <c r="DN106" s="378">
        <v>0</v>
      </c>
      <c r="DO106" s="378">
        <v>0</v>
      </c>
      <c r="DP106" s="378">
        <v>0</v>
      </c>
      <c r="DQ106" s="378">
        <v>0</v>
      </c>
      <c r="DR106" s="378">
        <v>0</v>
      </c>
      <c r="DS106" s="378">
        <v>0</v>
      </c>
      <c r="DT106" s="378">
        <v>0</v>
      </c>
      <c r="DU106" s="378">
        <v>0</v>
      </c>
      <c r="DV106" s="378">
        <v>0</v>
      </c>
      <c r="DW106" s="378">
        <v>0</v>
      </c>
      <c r="DX106" s="378">
        <v>0</v>
      </c>
      <c r="DY106" s="378">
        <v>0</v>
      </c>
      <c r="DZ106" s="378">
        <v>0</v>
      </c>
      <c r="EA106" s="378">
        <v>0</v>
      </c>
      <c r="EB106" s="378">
        <v>8</v>
      </c>
      <c r="EC106" s="378">
        <v>0</v>
      </c>
      <c r="ED106" s="378">
        <v>0</v>
      </c>
      <c r="EE106" s="378">
        <v>0</v>
      </c>
      <c r="EF106" s="378">
        <v>0</v>
      </c>
      <c r="EG106" s="378">
        <v>8</v>
      </c>
      <c r="EH106" s="378">
        <v>0</v>
      </c>
      <c r="EI106" s="378">
        <v>0</v>
      </c>
      <c r="EJ106" s="378">
        <v>0</v>
      </c>
      <c r="EK106" s="378">
        <v>0</v>
      </c>
      <c r="EL106" s="378">
        <v>0</v>
      </c>
      <c r="EM106" s="378">
        <v>0</v>
      </c>
      <c r="EN106" s="378"/>
      <c r="EO106" s="378">
        <v>0</v>
      </c>
      <c r="EP106" s="378">
        <v>0</v>
      </c>
      <c r="EQ106" s="378"/>
      <c r="ER106" s="378">
        <v>0</v>
      </c>
      <c r="ES106" s="378"/>
      <c r="ET106" s="378"/>
      <c r="EU106" s="378">
        <v>0</v>
      </c>
      <c r="EV106" s="378"/>
      <c r="EW106" s="378">
        <v>0</v>
      </c>
      <c r="EX106" s="378">
        <v>0</v>
      </c>
      <c r="EY106" s="378">
        <v>0</v>
      </c>
      <c r="EZ106" s="378">
        <v>0</v>
      </c>
      <c r="FA106" s="378">
        <v>0</v>
      </c>
      <c r="FB106" s="378">
        <v>8</v>
      </c>
      <c r="FC106" s="378">
        <v>0</v>
      </c>
      <c r="FD106" s="378">
        <v>0</v>
      </c>
      <c r="FE106" s="378">
        <v>0</v>
      </c>
      <c r="FF106" s="378">
        <v>16</v>
      </c>
      <c r="FG106" s="378">
        <v>12</v>
      </c>
      <c r="FH106" s="378">
        <v>0</v>
      </c>
      <c r="FI106" s="378">
        <v>0</v>
      </c>
      <c r="FJ106" s="378">
        <v>0</v>
      </c>
      <c r="FK106" s="378">
        <v>0</v>
      </c>
      <c r="FL106" s="378"/>
      <c r="FM106" s="378"/>
      <c r="FN106" s="378"/>
      <c r="FO106" s="378"/>
      <c r="FP106" s="378"/>
      <c r="FQ106" s="378"/>
      <c r="FR106" s="378"/>
      <c r="FS106" s="378"/>
      <c r="FT106" s="378"/>
      <c r="FU106" s="378"/>
      <c r="FV106" s="378"/>
      <c r="FW106" s="378"/>
      <c r="FX106" s="378"/>
      <c r="FY106" s="378"/>
      <c r="FZ106" s="378"/>
      <c r="GA106" s="378"/>
      <c r="GB106" s="378"/>
      <c r="GC106" s="378"/>
      <c r="GD106" s="378"/>
      <c r="GE106" s="378"/>
      <c r="GF106" s="378"/>
      <c r="GG106" s="378"/>
      <c r="GH106" s="378"/>
      <c r="GI106" s="378"/>
      <c r="GJ106" s="378"/>
      <c r="GK106" s="378"/>
      <c r="GL106" s="378"/>
      <c r="GM106" s="378"/>
      <c r="GN106" s="378"/>
      <c r="GO106" s="378"/>
      <c r="GP106" s="378"/>
      <c r="GQ106" s="378"/>
      <c r="GR106" s="378"/>
      <c r="GS106" s="378"/>
      <c r="GT106" s="378"/>
      <c r="GU106" s="378"/>
      <c r="GV106" s="378"/>
      <c r="GW106" s="378"/>
      <c r="GX106" s="378"/>
      <c r="GY106" s="378"/>
      <c r="GZ106" s="378"/>
      <c r="HA106" s="378"/>
      <c r="HB106" s="378"/>
      <c r="HC106" s="378"/>
      <c r="HD106" s="378"/>
      <c r="HE106" s="378"/>
      <c r="HF106" s="378"/>
      <c r="HG106" s="378"/>
      <c r="HH106" s="378"/>
      <c r="HI106" s="378"/>
      <c r="HJ106" s="378"/>
      <c r="HK106" s="378"/>
      <c r="HL106" s="378"/>
      <c r="HM106" s="378"/>
      <c r="HN106" s="378"/>
      <c r="HO106" s="378"/>
      <c r="HP106" s="378"/>
      <c r="HQ106" s="378"/>
      <c r="HR106" s="378"/>
      <c r="HS106" s="378"/>
      <c r="HT106" s="378"/>
      <c r="HU106" s="378"/>
      <c r="HV106" s="378"/>
      <c r="HW106" s="378"/>
      <c r="HX106" s="378"/>
      <c r="HY106" s="378"/>
      <c r="HZ106" s="378"/>
      <c r="IA106" s="378"/>
      <c r="IB106" s="378"/>
      <c r="IC106" s="378"/>
      <c r="ID106" s="378"/>
      <c r="IE106" s="378"/>
      <c r="IF106" s="378"/>
      <c r="IG106" s="378"/>
    </row>
    <row r="107" spans="1:241" s="379" customFormat="1" hidden="1" x14ac:dyDescent="0.3">
      <c r="A107" s="377" t="s">
        <v>111</v>
      </c>
      <c r="B107" s="378"/>
      <c r="C107" s="378"/>
      <c r="D107" s="378">
        <f>SUM(DG107:FF107)</f>
        <v>80</v>
      </c>
      <c r="E107" s="378"/>
      <c r="F107" s="378"/>
      <c r="G107" s="378">
        <v>0</v>
      </c>
      <c r="H107" s="378">
        <v>0</v>
      </c>
      <c r="I107" s="378">
        <v>0</v>
      </c>
      <c r="J107" s="378">
        <v>0</v>
      </c>
      <c r="K107" s="378">
        <v>6.5</v>
      </c>
      <c r="L107" s="378">
        <v>0</v>
      </c>
      <c r="M107" s="378">
        <v>0</v>
      </c>
      <c r="N107" s="378">
        <v>7</v>
      </c>
      <c r="O107" s="378">
        <v>0</v>
      </c>
      <c r="P107" s="378">
        <v>0</v>
      </c>
      <c r="Q107" s="378">
        <v>0</v>
      </c>
      <c r="R107" s="378">
        <v>0</v>
      </c>
      <c r="S107" s="378">
        <v>13</v>
      </c>
      <c r="T107" s="378">
        <v>12.25</v>
      </c>
      <c r="U107" s="378">
        <v>0</v>
      </c>
      <c r="V107" s="378">
        <v>0</v>
      </c>
      <c r="W107" s="378">
        <v>0</v>
      </c>
      <c r="X107" s="378">
        <v>0</v>
      </c>
      <c r="Y107" s="378">
        <v>0</v>
      </c>
      <c r="Z107" s="378">
        <v>0</v>
      </c>
      <c r="AA107" s="378">
        <v>0</v>
      </c>
      <c r="AB107" s="378">
        <v>0</v>
      </c>
      <c r="AC107" s="378">
        <v>0</v>
      </c>
      <c r="AD107" s="378">
        <v>0</v>
      </c>
      <c r="AE107" s="378">
        <v>0</v>
      </c>
      <c r="AF107" s="378">
        <v>0</v>
      </c>
      <c r="AG107" s="378">
        <v>0</v>
      </c>
      <c r="AH107" s="378">
        <v>0</v>
      </c>
      <c r="AI107" s="378">
        <v>0</v>
      </c>
      <c r="AJ107" s="378">
        <v>0</v>
      </c>
      <c r="AK107" s="378">
        <v>0</v>
      </c>
      <c r="AL107" s="378">
        <v>0</v>
      </c>
      <c r="AM107" s="378">
        <v>21.75</v>
      </c>
      <c r="AN107" s="378">
        <v>0</v>
      </c>
      <c r="AO107" s="378">
        <v>6.5</v>
      </c>
      <c r="AP107" s="378">
        <v>0</v>
      </c>
      <c r="AQ107" s="378">
        <v>0</v>
      </c>
      <c r="AR107" s="378">
        <v>3.5</v>
      </c>
      <c r="AS107" s="378">
        <v>0</v>
      </c>
      <c r="AT107" s="378">
        <v>0</v>
      </c>
      <c r="AU107" s="378">
        <v>0</v>
      </c>
      <c r="AV107" s="378">
        <v>0</v>
      </c>
      <c r="AW107" s="378">
        <v>0</v>
      </c>
      <c r="AX107" s="378">
        <v>0</v>
      </c>
      <c r="AY107" s="378">
        <v>0</v>
      </c>
      <c r="AZ107" s="378">
        <v>0</v>
      </c>
      <c r="BA107" s="378">
        <v>0</v>
      </c>
      <c r="BB107" s="378">
        <v>8</v>
      </c>
      <c r="BC107" s="378">
        <v>0</v>
      </c>
      <c r="BD107" s="378">
        <v>0</v>
      </c>
      <c r="BE107" s="378">
        <v>0</v>
      </c>
      <c r="BF107" s="378"/>
      <c r="BG107" s="378"/>
      <c r="BH107" s="382"/>
      <c r="BI107" s="382"/>
      <c r="BJ107" s="382"/>
      <c r="BK107" s="382"/>
      <c r="BL107" s="382"/>
      <c r="BM107" s="378"/>
      <c r="BN107" s="382"/>
      <c r="BO107" s="382"/>
      <c r="BP107" s="378"/>
      <c r="BQ107" s="382"/>
      <c r="BR107" s="382"/>
      <c r="BS107" s="382"/>
      <c r="BT107" s="382"/>
      <c r="BU107" s="382"/>
      <c r="BV107" s="382"/>
      <c r="BW107" s="382"/>
      <c r="BX107" s="378"/>
      <c r="BY107" s="382"/>
      <c r="BZ107" s="382"/>
      <c r="CA107" s="382"/>
      <c r="CB107" s="382"/>
      <c r="CC107" s="382"/>
      <c r="CD107" s="378"/>
      <c r="CE107" s="378"/>
      <c r="CF107" s="378"/>
      <c r="CG107" s="378"/>
      <c r="CH107" s="378"/>
      <c r="CI107" s="378"/>
      <c r="CJ107" s="378"/>
      <c r="CK107" s="378"/>
      <c r="CL107" s="378"/>
      <c r="CM107" s="378">
        <v>0</v>
      </c>
      <c r="CN107" s="378">
        <v>0</v>
      </c>
      <c r="CO107" s="378">
        <v>0</v>
      </c>
      <c r="CP107" s="378">
        <v>0</v>
      </c>
      <c r="CQ107" s="378">
        <v>0</v>
      </c>
      <c r="CR107" s="378">
        <v>0</v>
      </c>
      <c r="CS107" s="378">
        <v>0</v>
      </c>
      <c r="CT107" s="378">
        <v>0</v>
      </c>
      <c r="CU107" s="378"/>
      <c r="CV107" s="378">
        <v>0</v>
      </c>
      <c r="CW107" s="378">
        <v>0</v>
      </c>
      <c r="CX107" s="378">
        <v>0</v>
      </c>
      <c r="CY107" s="378">
        <v>0</v>
      </c>
      <c r="CZ107" s="378">
        <v>0</v>
      </c>
      <c r="DA107" s="378">
        <v>0</v>
      </c>
      <c r="DB107" s="378">
        <v>0</v>
      </c>
      <c r="DC107" s="378">
        <v>0</v>
      </c>
      <c r="DD107" s="378">
        <v>0</v>
      </c>
      <c r="DE107" s="378">
        <v>16</v>
      </c>
      <c r="DF107" s="378">
        <v>0</v>
      </c>
      <c r="DG107" s="378">
        <v>0</v>
      </c>
      <c r="DH107" s="378">
        <v>0</v>
      </c>
      <c r="DI107" s="378">
        <v>0</v>
      </c>
      <c r="DJ107" s="378">
        <v>0</v>
      </c>
      <c r="DK107" s="378">
        <v>0</v>
      </c>
      <c r="DL107" s="378">
        <v>0</v>
      </c>
      <c r="DM107" s="378">
        <v>0</v>
      </c>
      <c r="DN107" s="378">
        <v>0</v>
      </c>
      <c r="DO107" s="378">
        <v>0</v>
      </c>
      <c r="DP107" s="378">
        <v>0</v>
      </c>
      <c r="DQ107" s="378">
        <v>0</v>
      </c>
      <c r="DR107" s="378">
        <v>0</v>
      </c>
      <c r="DS107" s="378">
        <v>0</v>
      </c>
      <c r="DT107" s="378">
        <v>0</v>
      </c>
      <c r="DU107" s="378">
        <v>0</v>
      </c>
      <c r="DV107" s="378">
        <v>0</v>
      </c>
      <c r="DW107" s="381">
        <v>0</v>
      </c>
      <c r="DX107" s="382">
        <v>40</v>
      </c>
      <c r="DY107" s="378">
        <v>0</v>
      </c>
      <c r="DZ107" s="378">
        <v>0</v>
      </c>
      <c r="EA107" s="378">
        <v>0</v>
      </c>
      <c r="EB107" s="378">
        <v>0</v>
      </c>
      <c r="EC107" s="378">
        <v>0</v>
      </c>
      <c r="ED107" s="378">
        <v>0</v>
      </c>
      <c r="EE107" s="378">
        <v>0</v>
      </c>
      <c r="EF107" s="378">
        <v>0</v>
      </c>
      <c r="EG107" s="378">
        <v>0</v>
      </c>
      <c r="EH107" s="378">
        <v>0</v>
      </c>
      <c r="EI107" s="378">
        <v>0</v>
      </c>
      <c r="EJ107" s="378">
        <v>0</v>
      </c>
      <c r="EK107" s="378">
        <v>0</v>
      </c>
      <c r="EL107" s="378">
        <v>8</v>
      </c>
      <c r="EM107" s="378">
        <v>0</v>
      </c>
      <c r="EN107" s="378"/>
      <c r="EO107" s="378">
        <v>0</v>
      </c>
      <c r="EP107" s="378">
        <v>0</v>
      </c>
      <c r="EQ107" s="378"/>
      <c r="ER107" s="378">
        <v>0</v>
      </c>
      <c r="ES107" s="378"/>
      <c r="ET107" s="378"/>
      <c r="EU107" s="378">
        <v>0</v>
      </c>
      <c r="EV107" s="378"/>
      <c r="EW107" s="378">
        <v>0</v>
      </c>
      <c r="EX107" s="378">
        <v>0</v>
      </c>
      <c r="EY107" s="378">
        <v>0</v>
      </c>
      <c r="EZ107" s="378">
        <v>0</v>
      </c>
      <c r="FA107" s="378">
        <v>32</v>
      </c>
      <c r="FB107" s="378">
        <v>0</v>
      </c>
      <c r="FC107" s="378">
        <v>0</v>
      </c>
      <c r="FD107" s="378">
        <v>0</v>
      </c>
      <c r="FE107" s="378">
        <v>0</v>
      </c>
      <c r="FF107" s="378">
        <v>0</v>
      </c>
      <c r="FG107" s="378">
        <v>0</v>
      </c>
      <c r="FH107" s="378">
        <v>0</v>
      </c>
      <c r="FI107" s="378">
        <v>0</v>
      </c>
      <c r="FJ107" s="378">
        <v>0</v>
      </c>
      <c r="FK107" s="378">
        <v>0</v>
      </c>
      <c r="FL107" s="378"/>
      <c r="FM107" s="378"/>
      <c r="FN107" s="378"/>
      <c r="FO107" s="378"/>
      <c r="FP107" s="378"/>
      <c r="FQ107" s="378"/>
      <c r="FR107" s="378"/>
      <c r="FS107" s="378"/>
      <c r="FT107" s="378"/>
      <c r="FU107" s="378"/>
      <c r="FV107" s="378"/>
      <c r="FW107" s="378"/>
      <c r="FX107" s="378"/>
      <c r="FY107" s="378"/>
      <c r="FZ107" s="378"/>
      <c r="GA107" s="378"/>
      <c r="GB107" s="378"/>
      <c r="GC107" s="378"/>
      <c r="GD107" s="378"/>
      <c r="GE107" s="378"/>
      <c r="GF107" s="378"/>
      <c r="GG107" s="378"/>
      <c r="GH107" s="378"/>
      <c r="GI107" s="378"/>
      <c r="GJ107" s="378"/>
      <c r="GK107" s="378"/>
      <c r="GL107" s="378"/>
      <c r="GM107" s="378"/>
      <c r="GN107" s="378"/>
      <c r="GO107" s="378"/>
      <c r="GP107" s="378"/>
      <c r="GQ107" s="378"/>
      <c r="GR107" s="378"/>
      <c r="GS107" s="378"/>
      <c r="GT107" s="378"/>
      <c r="GU107" s="378"/>
      <c r="GV107" s="378"/>
      <c r="GW107" s="378"/>
      <c r="GX107" s="378"/>
      <c r="GY107" s="378"/>
      <c r="GZ107" s="378"/>
      <c r="HA107" s="378"/>
      <c r="HB107" s="378"/>
      <c r="HC107" s="378"/>
      <c r="HD107" s="378"/>
      <c r="HE107" s="378"/>
      <c r="HF107" s="378"/>
      <c r="HG107" s="378"/>
      <c r="HH107" s="378"/>
      <c r="HI107" s="378"/>
      <c r="HJ107" s="378"/>
      <c r="HK107" s="378"/>
      <c r="HL107" s="378"/>
      <c r="HM107" s="378"/>
      <c r="HN107" s="378"/>
      <c r="HO107" s="378"/>
      <c r="HP107" s="378"/>
      <c r="HQ107" s="378"/>
      <c r="HR107" s="378"/>
      <c r="HS107" s="378"/>
      <c r="HT107" s="378"/>
      <c r="HU107" s="378"/>
      <c r="HV107" s="378"/>
      <c r="HW107" s="378"/>
      <c r="HX107" s="378"/>
      <c r="HY107" s="378"/>
      <c r="HZ107" s="378"/>
      <c r="IA107" s="378"/>
      <c r="IB107" s="378"/>
      <c r="IC107" s="378"/>
      <c r="ID107" s="378"/>
      <c r="IE107" s="378"/>
      <c r="IF107" s="378"/>
      <c r="IG107" s="378"/>
    </row>
    <row r="108" spans="1:241" s="379" customFormat="1" hidden="1" x14ac:dyDescent="0.3">
      <c r="A108" s="380" t="s">
        <v>112</v>
      </c>
      <c r="B108" s="381">
        <v>80</v>
      </c>
      <c r="C108" s="381"/>
      <c r="D108" s="378">
        <f>SUM(DG108:FF108)</f>
        <v>16</v>
      </c>
      <c r="E108" s="378"/>
      <c r="F108" s="381"/>
      <c r="G108" s="381">
        <v>0</v>
      </c>
      <c r="H108" s="381">
        <v>0</v>
      </c>
      <c r="I108" s="381">
        <v>0</v>
      </c>
      <c r="J108" s="381">
        <v>13.5</v>
      </c>
      <c r="K108" s="381">
        <v>0</v>
      </c>
      <c r="L108" s="381">
        <v>0</v>
      </c>
      <c r="M108" s="381">
        <v>24</v>
      </c>
      <c r="N108" s="381">
        <v>0</v>
      </c>
      <c r="O108" s="381">
        <v>0</v>
      </c>
      <c r="P108" s="381">
        <v>0</v>
      </c>
      <c r="Q108" s="381">
        <v>0</v>
      </c>
      <c r="R108" s="381">
        <v>0</v>
      </c>
      <c r="S108" s="381">
        <v>0</v>
      </c>
      <c r="T108" s="381">
        <v>0</v>
      </c>
      <c r="U108" s="381">
        <v>0</v>
      </c>
      <c r="V108" s="381">
        <v>0</v>
      </c>
      <c r="W108" s="381">
        <v>0</v>
      </c>
      <c r="X108" s="381">
        <v>0</v>
      </c>
      <c r="Y108" s="381">
        <v>0</v>
      </c>
      <c r="Z108" s="381">
        <v>0</v>
      </c>
      <c r="AA108" s="381">
        <v>0</v>
      </c>
      <c r="AB108" s="381">
        <v>0</v>
      </c>
      <c r="AC108" s="381">
        <v>0</v>
      </c>
      <c r="AD108" s="381">
        <v>0</v>
      </c>
      <c r="AE108" s="381">
        <v>0</v>
      </c>
      <c r="AF108" s="381">
        <v>0</v>
      </c>
      <c r="AG108" s="381">
        <v>0</v>
      </c>
      <c r="AH108" s="381">
        <v>16</v>
      </c>
      <c r="AI108" s="381">
        <v>0</v>
      </c>
      <c r="AJ108" s="381">
        <v>4</v>
      </c>
      <c r="AK108" s="381">
        <v>0</v>
      </c>
      <c r="AL108" s="381">
        <v>0</v>
      </c>
      <c r="AM108" s="381">
        <v>0</v>
      </c>
      <c r="AN108" s="381">
        <v>0</v>
      </c>
      <c r="AO108" s="381">
        <v>0</v>
      </c>
      <c r="AP108" s="381">
        <v>0</v>
      </c>
      <c r="AQ108" s="381">
        <v>0</v>
      </c>
      <c r="AR108" s="381">
        <v>0</v>
      </c>
      <c r="AS108" s="381">
        <v>0</v>
      </c>
      <c r="AT108" s="381">
        <v>0.25</v>
      </c>
      <c r="AU108" s="381">
        <v>0</v>
      </c>
      <c r="AV108" s="381">
        <v>0</v>
      </c>
      <c r="AW108" s="381">
        <v>0</v>
      </c>
      <c r="AX108" s="381">
        <v>0</v>
      </c>
      <c r="AY108" s="381">
        <v>0</v>
      </c>
      <c r="AZ108" s="381">
        <v>0</v>
      </c>
      <c r="BA108" s="381">
        <v>6</v>
      </c>
      <c r="BB108" s="381">
        <v>0</v>
      </c>
      <c r="BC108" s="381">
        <v>1.25</v>
      </c>
      <c r="BD108" s="381">
        <v>6.75</v>
      </c>
      <c r="BE108" s="381">
        <v>0</v>
      </c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>
        <v>0</v>
      </c>
      <c r="CN108" s="381">
        <v>0</v>
      </c>
      <c r="CO108" s="381">
        <v>2</v>
      </c>
      <c r="CP108" s="381">
        <v>0</v>
      </c>
      <c r="CQ108" s="381">
        <v>0</v>
      </c>
      <c r="CR108" s="381">
        <v>0</v>
      </c>
      <c r="CS108" s="381">
        <v>0</v>
      </c>
      <c r="CT108" s="381">
        <v>0</v>
      </c>
      <c r="CU108" s="381"/>
      <c r="CV108" s="381">
        <v>0</v>
      </c>
      <c r="CW108" s="381">
        <v>0</v>
      </c>
      <c r="CX108" s="381">
        <v>0</v>
      </c>
      <c r="CY108" s="381">
        <v>0</v>
      </c>
      <c r="CZ108" s="381">
        <v>0</v>
      </c>
      <c r="DA108" s="381">
        <v>0</v>
      </c>
      <c r="DB108" s="381">
        <v>0</v>
      </c>
      <c r="DC108" s="381">
        <v>0</v>
      </c>
      <c r="DD108" s="381">
        <v>0</v>
      </c>
      <c r="DE108" s="381">
        <v>0</v>
      </c>
      <c r="DF108" s="381">
        <v>0</v>
      </c>
      <c r="DG108" s="381">
        <v>0</v>
      </c>
      <c r="DH108" s="378">
        <v>0</v>
      </c>
      <c r="DI108" s="382">
        <v>8</v>
      </c>
      <c r="DJ108" s="378">
        <v>0</v>
      </c>
      <c r="DK108" s="378">
        <v>0</v>
      </c>
      <c r="DL108" s="378">
        <v>0</v>
      </c>
      <c r="DM108" s="378">
        <v>0</v>
      </c>
      <c r="DN108" s="378">
        <v>0</v>
      </c>
      <c r="DO108" s="378">
        <v>0</v>
      </c>
      <c r="DP108" s="378">
        <v>0</v>
      </c>
      <c r="DQ108" s="378">
        <v>0</v>
      </c>
      <c r="DR108" s="378">
        <v>0</v>
      </c>
      <c r="DS108" s="378">
        <v>0</v>
      </c>
      <c r="DT108" s="378">
        <v>0</v>
      </c>
      <c r="DU108" s="378">
        <v>0</v>
      </c>
      <c r="DV108" s="378">
        <v>0</v>
      </c>
      <c r="DW108" s="378">
        <v>0</v>
      </c>
      <c r="DX108" s="378">
        <v>0</v>
      </c>
      <c r="DY108" s="378">
        <v>0</v>
      </c>
      <c r="DZ108" s="378">
        <v>0</v>
      </c>
      <c r="EA108" s="378">
        <v>0</v>
      </c>
      <c r="EB108" s="378">
        <v>0</v>
      </c>
      <c r="EC108" s="378">
        <v>0</v>
      </c>
      <c r="ED108" s="378">
        <v>0</v>
      </c>
      <c r="EE108" s="378">
        <v>0</v>
      </c>
      <c r="EF108" s="378">
        <v>0</v>
      </c>
      <c r="EG108" s="378">
        <v>0</v>
      </c>
      <c r="EH108" s="378">
        <v>0</v>
      </c>
      <c r="EI108" s="378">
        <v>0</v>
      </c>
      <c r="EJ108" s="378">
        <v>0</v>
      </c>
      <c r="EK108" s="378">
        <v>0</v>
      </c>
      <c r="EL108" s="378">
        <v>0</v>
      </c>
      <c r="EM108" s="378">
        <v>0</v>
      </c>
      <c r="EN108" s="378"/>
      <c r="EO108" s="378">
        <v>0</v>
      </c>
      <c r="EP108" s="378">
        <v>0</v>
      </c>
      <c r="EQ108" s="378"/>
      <c r="ER108" s="378">
        <v>0</v>
      </c>
      <c r="ES108" s="378"/>
      <c r="ET108" s="378"/>
      <c r="EU108" s="378">
        <v>0</v>
      </c>
      <c r="EV108" s="378"/>
      <c r="EW108" s="378">
        <v>0</v>
      </c>
      <c r="EX108" s="378">
        <v>0</v>
      </c>
      <c r="EY108" s="378">
        <v>8</v>
      </c>
      <c r="EZ108" s="378">
        <v>0</v>
      </c>
      <c r="FA108" s="378">
        <v>0</v>
      </c>
      <c r="FB108" s="378">
        <v>0</v>
      </c>
      <c r="FC108" s="378">
        <v>0</v>
      </c>
      <c r="FD108" s="378">
        <v>0</v>
      </c>
      <c r="FE108" s="378">
        <v>0</v>
      </c>
      <c r="FF108" s="378">
        <v>0</v>
      </c>
      <c r="FG108" s="378">
        <v>0</v>
      </c>
      <c r="FH108" s="378">
        <v>0</v>
      </c>
      <c r="FI108" s="378">
        <v>0</v>
      </c>
      <c r="FJ108" s="378">
        <v>0</v>
      </c>
      <c r="FK108" s="378">
        <v>0</v>
      </c>
      <c r="FL108" s="378"/>
      <c r="FM108" s="378"/>
      <c r="FN108" s="378"/>
      <c r="FO108" s="378"/>
      <c r="FP108" s="378"/>
      <c r="FQ108" s="378"/>
      <c r="FR108" s="378"/>
      <c r="FS108" s="378"/>
      <c r="FT108" s="378"/>
      <c r="FU108" s="378"/>
      <c r="FV108" s="378"/>
      <c r="FW108" s="378"/>
      <c r="FX108" s="378"/>
      <c r="FY108" s="378"/>
      <c r="FZ108" s="378"/>
      <c r="GA108" s="378"/>
      <c r="GB108" s="378"/>
      <c r="GC108" s="378"/>
      <c r="GD108" s="378"/>
      <c r="GE108" s="378"/>
      <c r="GF108" s="378"/>
      <c r="GG108" s="378"/>
      <c r="GH108" s="378"/>
      <c r="GI108" s="378"/>
      <c r="GJ108" s="378"/>
      <c r="GK108" s="378"/>
      <c r="GL108" s="378"/>
      <c r="GM108" s="378"/>
      <c r="GN108" s="378"/>
      <c r="GO108" s="378"/>
      <c r="GP108" s="378"/>
      <c r="GQ108" s="378"/>
      <c r="GR108" s="378"/>
      <c r="GS108" s="378"/>
      <c r="GT108" s="378"/>
      <c r="GU108" s="378"/>
      <c r="GV108" s="378"/>
      <c r="GW108" s="378"/>
      <c r="GX108" s="378"/>
      <c r="GY108" s="378"/>
      <c r="GZ108" s="378"/>
      <c r="HA108" s="378"/>
      <c r="HB108" s="378"/>
      <c r="HC108" s="378"/>
      <c r="HD108" s="378"/>
      <c r="HE108" s="378"/>
      <c r="HF108" s="378"/>
      <c r="HG108" s="378"/>
      <c r="HH108" s="378"/>
      <c r="HI108" s="378"/>
      <c r="HJ108" s="378"/>
      <c r="HK108" s="378"/>
      <c r="HL108" s="378"/>
      <c r="HM108" s="378"/>
      <c r="HN108" s="378"/>
      <c r="HO108" s="378"/>
      <c r="HP108" s="378"/>
      <c r="HQ108" s="378"/>
      <c r="HR108" s="378"/>
      <c r="HS108" s="378"/>
      <c r="HT108" s="378"/>
      <c r="HU108" s="378"/>
      <c r="HV108" s="378"/>
      <c r="HW108" s="378"/>
      <c r="HX108" s="378"/>
      <c r="HY108" s="378"/>
      <c r="HZ108" s="378"/>
      <c r="IA108" s="378"/>
      <c r="IB108" s="378"/>
      <c r="IC108" s="378"/>
      <c r="ID108" s="378"/>
      <c r="IE108" s="378"/>
      <c r="IF108" s="378"/>
      <c r="IG108" s="378"/>
    </row>
    <row r="109" spans="1:241" hidden="1" x14ac:dyDescent="0.3">
      <c r="A109" s="231" t="s">
        <v>113</v>
      </c>
      <c r="B109" s="351"/>
      <c r="C109" s="351"/>
      <c r="D109" s="351"/>
      <c r="E109" s="351"/>
      <c r="F109" s="351"/>
      <c r="G109" s="351"/>
      <c r="H109" s="351"/>
      <c r="I109" s="351"/>
      <c r="J109" s="351"/>
      <c r="K109" s="351">
        <v>1</v>
      </c>
      <c r="L109" s="351">
        <v>0</v>
      </c>
      <c r="M109" s="351"/>
      <c r="N109" s="351"/>
      <c r="O109" s="351"/>
      <c r="P109" s="351"/>
      <c r="Q109" s="351"/>
      <c r="R109" s="351"/>
      <c r="S109" s="351"/>
      <c r="T109" s="351"/>
      <c r="U109" s="351"/>
      <c r="V109" s="351"/>
      <c r="W109" s="351"/>
      <c r="X109" s="351"/>
      <c r="Y109" s="351"/>
      <c r="Z109" s="351"/>
      <c r="AA109" s="351"/>
      <c r="AB109" s="351"/>
      <c r="AC109" s="351"/>
      <c r="AD109" s="351"/>
      <c r="AE109" s="351"/>
      <c r="AF109" s="351"/>
      <c r="AG109" s="351"/>
      <c r="AH109" s="351"/>
      <c r="AI109" s="351"/>
      <c r="AJ109" s="351"/>
      <c r="AK109" s="351"/>
      <c r="AL109" s="351"/>
      <c r="AM109" s="351"/>
      <c r="AN109" s="351"/>
      <c r="AO109" s="351"/>
      <c r="AP109" s="351"/>
      <c r="AQ109" s="351"/>
      <c r="AR109" s="351"/>
      <c r="AS109" s="351"/>
      <c r="AT109" s="351"/>
      <c r="AU109" s="351"/>
      <c r="AV109" s="351"/>
      <c r="AW109" s="351"/>
      <c r="AX109" s="351"/>
      <c r="AY109" s="351"/>
      <c r="AZ109" s="351"/>
      <c r="BA109" s="351"/>
      <c r="BB109" s="351"/>
      <c r="BC109" s="351"/>
      <c r="BD109" s="351"/>
      <c r="BE109" s="351"/>
      <c r="BF109" s="351"/>
      <c r="BG109" s="351"/>
      <c r="BH109" s="351"/>
      <c r="BI109" s="351"/>
      <c r="BJ109" s="351"/>
      <c r="BK109" s="351"/>
      <c r="BL109" s="351"/>
      <c r="BM109" s="351"/>
      <c r="BN109" s="351"/>
      <c r="BO109" s="351"/>
      <c r="BP109" s="351"/>
      <c r="BQ109" s="351"/>
      <c r="BR109" s="351"/>
      <c r="BS109" s="351"/>
      <c r="BT109" s="351"/>
      <c r="BU109" s="351"/>
      <c r="BV109" s="351"/>
      <c r="BW109" s="351"/>
      <c r="BX109" s="351"/>
      <c r="BY109" s="351"/>
      <c r="BZ109" s="351"/>
      <c r="CA109" s="351"/>
      <c r="CB109" s="351"/>
      <c r="CC109" s="351"/>
      <c r="CD109" s="351"/>
      <c r="CE109" s="351"/>
      <c r="CF109" s="351"/>
      <c r="CG109" s="351"/>
      <c r="CH109" s="351"/>
      <c r="CI109" s="351"/>
      <c r="CJ109" s="351"/>
      <c r="CK109" s="351"/>
      <c r="CL109" s="351"/>
      <c r="CM109" s="351"/>
      <c r="CN109" s="351"/>
      <c r="CO109" s="351"/>
      <c r="CP109" s="351"/>
      <c r="CQ109" s="351"/>
      <c r="CR109" s="351"/>
      <c r="CS109" s="351"/>
      <c r="CT109" s="351"/>
      <c r="CU109" s="351"/>
      <c r="CV109" s="351"/>
      <c r="CW109" s="351"/>
      <c r="CX109" s="351"/>
      <c r="CY109" s="351"/>
      <c r="CZ109" s="351"/>
      <c r="DA109" s="351">
        <v>0</v>
      </c>
      <c r="DB109" s="351"/>
      <c r="DC109" s="351"/>
      <c r="DD109" s="351"/>
      <c r="DE109" s="351"/>
      <c r="DF109" s="351"/>
      <c r="DG109" s="351"/>
      <c r="DH109" s="351"/>
      <c r="DI109" s="351"/>
      <c r="DJ109" s="351"/>
      <c r="DK109" s="351"/>
      <c r="DL109" s="351"/>
      <c r="DM109" s="351"/>
      <c r="DN109" s="351"/>
      <c r="DO109" s="351"/>
      <c r="DP109" s="351"/>
      <c r="DQ109" s="351"/>
      <c r="DR109" s="351"/>
      <c r="DS109" s="351"/>
      <c r="DT109" s="351"/>
      <c r="DU109" s="351"/>
      <c r="DV109" s="351"/>
      <c r="DW109" s="351"/>
      <c r="DX109" s="351"/>
      <c r="DY109" s="351"/>
      <c r="DZ109" s="351"/>
      <c r="EA109" s="351"/>
      <c r="EB109" s="351"/>
      <c r="EC109" s="351"/>
      <c r="ED109" s="351"/>
      <c r="EE109" s="351"/>
      <c r="EF109" s="351"/>
      <c r="EG109" s="351"/>
      <c r="EH109" s="351"/>
      <c r="EI109" s="351"/>
      <c r="EJ109" s="351"/>
      <c r="EK109" s="351"/>
      <c r="EL109" s="351"/>
      <c r="EM109" s="351"/>
      <c r="EN109" s="351"/>
      <c r="EO109" s="351"/>
      <c r="EP109" s="351"/>
      <c r="EQ109" s="351"/>
      <c r="ER109" s="351"/>
      <c r="ES109" s="351"/>
      <c r="ET109" s="351"/>
      <c r="EU109" s="351"/>
      <c r="EV109" s="351"/>
      <c r="EW109" s="351"/>
      <c r="EX109" s="351"/>
      <c r="EY109" s="351"/>
      <c r="EZ109" s="351"/>
      <c r="FA109" s="351"/>
      <c r="FB109" s="351"/>
      <c r="FC109" s="351"/>
      <c r="FD109" s="351"/>
      <c r="FE109" s="351"/>
      <c r="FF109" s="351"/>
      <c r="FG109" s="351"/>
      <c r="FH109" s="351"/>
      <c r="FI109" s="351"/>
      <c r="FJ109" s="351"/>
      <c r="FK109" s="351"/>
      <c r="FL109" s="351"/>
      <c r="FM109" s="351"/>
      <c r="FN109" s="351"/>
      <c r="FO109" s="351"/>
      <c r="FP109" s="351"/>
      <c r="FQ109" s="351"/>
      <c r="FR109" s="351"/>
      <c r="FS109" s="351"/>
      <c r="FT109" s="351"/>
      <c r="FU109" s="351"/>
      <c r="FV109" s="351"/>
      <c r="FW109" s="351"/>
      <c r="FX109" s="351"/>
      <c r="FY109" s="351"/>
      <c r="FZ109" s="351"/>
      <c r="GA109" s="351"/>
      <c r="GB109" s="351"/>
      <c r="GC109" s="351"/>
      <c r="GD109" s="351"/>
      <c r="GE109" s="351"/>
      <c r="GF109" s="351"/>
      <c r="GG109" s="351"/>
      <c r="GH109" s="351"/>
      <c r="GI109" s="351"/>
      <c r="GJ109" s="351"/>
      <c r="GK109" s="351"/>
      <c r="GL109" s="351"/>
      <c r="GM109" s="351"/>
      <c r="GN109" s="351"/>
      <c r="GO109" s="351"/>
      <c r="GP109" s="351"/>
      <c r="GQ109" s="351"/>
      <c r="GR109" s="351"/>
      <c r="GS109" s="351"/>
      <c r="GT109" s="351"/>
      <c r="GU109" s="351"/>
      <c r="GV109" s="351"/>
      <c r="GW109" s="351"/>
      <c r="GX109" s="351"/>
      <c r="GY109" s="351"/>
      <c r="GZ109" s="351"/>
      <c r="HA109" s="351"/>
      <c r="HB109" s="351"/>
      <c r="HC109" s="351"/>
      <c r="HD109" s="351"/>
      <c r="HE109" s="351"/>
      <c r="HF109" s="351"/>
      <c r="HG109" s="351"/>
      <c r="HH109" s="351"/>
      <c r="HI109" s="351"/>
      <c r="HJ109" s="351"/>
      <c r="HK109" s="351"/>
      <c r="HL109" s="351"/>
      <c r="HM109" s="351"/>
      <c r="HN109" s="351"/>
      <c r="HO109" s="351"/>
      <c r="HP109" s="351"/>
      <c r="HQ109" s="351"/>
      <c r="HR109" s="351"/>
      <c r="HS109" s="351"/>
      <c r="HT109" s="351"/>
      <c r="HU109" s="351"/>
      <c r="HV109" s="351"/>
      <c r="HW109" s="351"/>
      <c r="HX109" s="351"/>
      <c r="HY109" s="351"/>
      <c r="HZ109" s="351"/>
      <c r="IA109" s="351"/>
      <c r="IB109" s="351"/>
      <c r="IC109" s="351"/>
      <c r="ID109" s="351"/>
      <c r="IE109" s="351"/>
      <c r="IF109" s="351"/>
      <c r="IG109" s="351"/>
    </row>
    <row r="110" spans="1:241" hidden="1" x14ac:dyDescent="0.3">
      <c r="A110" s="234" t="s">
        <v>218</v>
      </c>
      <c r="B110" s="235"/>
      <c r="C110" s="235"/>
      <c r="D110" s="235"/>
      <c r="E110" s="235"/>
      <c r="F110" s="235"/>
      <c r="G110" s="235">
        <f>SUM(G111:G114)</f>
        <v>44.5</v>
      </c>
      <c r="H110" s="235">
        <v>40</v>
      </c>
      <c r="I110" s="235">
        <v>40</v>
      </c>
      <c r="J110" s="235">
        <v>40</v>
      </c>
      <c r="K110" s="235">
        <v>40</v>
      </c>
      <c r="L110" s="235">
        <v>41.5</v>
      </c>
      <c r="M110" s="235">
        <v>40</v>
      </c>
      <c r="N110" s="235">
        <v>40</v>
      </c>
      <c r="O110" s="235">
        <v>41</v>
      </c>
      <c r="P110" s="235">
        <v>40</v>
      </c>
      <c r="Q110" s="235">
        <v>41</v>
      </c>
      <c r="R110" s="235">
        <v>45.25</v>
      </c>
      <c r="S110" s="235">
        <v>40</v>
      </c>
      <c r="T110" s="235">
        <v>40</v>
      </c>
      <c r="U110" s="235">
        <v>40.25</v>
      </c>
      <c r="V110" s="235">
        <v>40.5</v>
      </c>
      <c r="W110" s="235">
        <v>40</v>
      </c>
      <c r="X110" s="235">
        <v>40</v>
      </c>
      <c r="Y110" s="235">
        <v>40.75</v>
      </c>
      <c r="Z110" s="235">
        <v>40</v>
      </c>
      <c r="AA110" s="235">
        <v>43.25</v>
      </c>
      <c r="AB110" s="235">
        <v>40</v>
      </c>
      <c r="AC110" s="235">
        <v>44</v>
      </c>
      <c r="AD110" s="235">
        <v>45</v>
      </c>
      <c r="AE110" s="235">
        <v>40.25</v>
      </c>
      <c r="AF110" s="235">
        <v>41.25</v>
      </c>
      <c r="AG110" s="235">
        <v>44.75</v>
      </c>
      <c r="AH110" s="235">
        <v>40</v>
      </c>
      <c r="AI110" s="235">
        <v>40</v>
      </c>
      <c r="AJ110" s="235">
        <v>40</v>
      </c>
      <c r="AK110" s="235">
        <v>40.5</v>
      </c>
      <c r="AL110" s="235">
        <v>40</v>
      </c>
      <c r="AM110" s="235">
        <v>40</v>
      </c>
      <c r="AN110" s="235">
        <v>41.5</v>
      </c>
      <c r="AO110" s="235">
        <v>40</v>
      </c>
      <c r="AP110" s="235">
        <v>42</v>
      </c>
      <c r="AQ110" s="235">
        <v>42.25</v>
      </c>
      <c r="AR110" s="235">
        <v>40</v>
      </c>
      <c r="AS110" s="235">
        <v>43</v>
      </c>
      <c r="AT110" s="235">
        <v>40</v>
      </c>
      <c r="AU110" s="235">
        <v>41</v>
      </c>
      <c r="AV110" s="235">
        <v>40.25</v>
      </c>
      <c r="AW110" s="235">
        <v>40.25</v>
      </c>
      <c r="AX110" s="235">
        <v>44.5</v>
      </c>
      <c r="AY110" s="235">
        <v>47.25</v>
      </c>
      <c r="AZ110" s="235">
        <v>44</v>
      </c>
      <c r="BA110" s="235">
        <v>40</v>
      </c>
      <c r="BB110" s="235">
        <v>40</v>
      </c>
      <c r="BC110" s="235">
        <v>40</v>
      </c>
      <c r="BD110" s="235">
        <v>40</v>
      </c>
      <c r="BE110" s="235">
        <f>SUM(BE111:BE114)</f>
        <v>40</v>
      </c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235"/>
      <c r="BY110" s="235"/>
      <c r="BZ110" s="235"/>
      <c r="CA110" s="235"/>
      <c r="CB110" s="235"/>
      <c r="CC110" s="235"/>
      <c r="CD110" s="235"/>
      <c r="CE110" s="235"/>
      <c r="CF110" s="235"/>
      <c r="CG110" s="235">
        <f t="shared" ref="CG110:CX110" si="181">SUM(CG111:CG114)</f>
        <v>0</v>
      </c>
      <c r="CH110" s="235">
        <f t="shared" si="181"/>
        <v>0</v>
      </c>
      <c r="CI110" s="235">
        <f t="shared" si="181"/>
        <v>0</v>
      </c>
      <c r="CJ110" s="235">
        <f t="shared" si="181"/>
        <v>0</v>
      </c>
      <c r="CK110" s="235">
        <f t="shared" si="181"/>
        <v>0</v>
      </c>
      <c r="CL110" s="235">
        <f t="shared" si="181"/>
        <v>0</v>
      </c>
      <c r="CM110" s="235">
        <f t="shared" si="181"/>
        <v>0</v>
      </c>
      <c r="CN110" s="235">
        <f t="shared" si="181"/>
        <v>0</v>
      </c>
      <c r="CO110" s="235">
        <f t="shared" si="181"/>
        <v>0</v>
      </c>
      <c r="CP110" s="235">
        <f t="shared" si="181"/>
        <v>0</v>
      </c>
      <c r="CQ110" s="235">
        <f t="shared" si="181"/>
        <v>0</v>
      </c>
      <c r="CR110" s="235">
        <f t="shared" si="181"/>
        <v>0</v>
      </c>
      <c r="CS110" s="235">
        <f t="shared" si="181"/>
        <v>0</v>
      </c>
      <c r="CT110" s="235">
        <f t="shared" si="181"/>
        <v>0</v>
      </c>
      <c r="CU110" s="235">
        <f t="shared" si="181"/>
        <v>0</v>
      </c>
      <c r="CV110" s="235">
        <f t="shared" si="181"/>
        <v>0</v>
      </c>
      <c r="CW110" s="235">
        <f t="shared" si="181"/>
        <v>0</v>
      </c>
      <c r="CX110" s="235">
        <f t="shared" si="181"/>
        <v>0</v>
      </c>
      <c r="CY110" s="235">
        <f t="shared" ref="CY110:DN110" si="182">SUM(CY111:CY114)</f>
        <v>0</v>
      </c>
      <c r="CZ110" s="235">
        <f t="shared" si="182"/>
        <v>40</v>
      </c>
      <c r="DA110" s="235">
        <f t="shared" si="182"/>
        <v>40</v>
      </c>
      <c r="DB110" s="235">
        <f t="shared" si="182"/>
        <v>43.75</v>
      </c>
      <c r="DC110" s="235">
        <f t="shared" si="182"/>
        <v>0</v>
      </c>
      <c r="DD110" s="235">
        <f t="shared" si="182"/>
        <v>0</v>
      </c>
      <c r="DE110" s="235">
        <f t="shared" si="182"/>
        <v>0</v>
      </c>
      <c r="DF110" s="235">
        <f t="shared" si="182"/>
        <v>0</v>
      </c>
      <c r="DG110" s="235">
        <f t="shared" si="182"/>
        <v>0</v>
      </c>
      <c r="DH110" s="235">
        <f t="shared" si="182"/>
        <v>0</v>
      </c>
      <c r="DI110" s="235">
        <f t="shared" si="182"/>
        <v>0</v>
      </c>
      <c r="DJ110" s="235">
        <f t="shared" si="182"/>
        <v>0</v>
      </c>
      <c r="DK110" s="235">
        <f t="shared" si="182"/>
        <v>0</v>
      </c>
      <c r="DL110" s="235">
        <f t="shared" si="182"/>
        <v>0</v>
      </c>
      <c r="DM110" s="235">
        <f t="shared" si="182"/>
        <v>0</v>
      </c>
      <c r="DN110" s="235">
        <f t="shared" si="182"/>
        <v>0</v>
      </c>
      <c r="DO110" s="235">
        <f t="shared" ref="DO110:DV110" si="183">SUM(DO111:DO114)</f>
        <v>0</v>
      </c>
      <c r="DP110" s="235">
        <f t="shared" si="183"/>
        <v>0</v>
      </c>
      <c r="DQ110" s="235">
        <f>SUM(DQ111:DQ114)</f>
        <v>0</v>
      </c>
      <c r="DR110" s="235">
        <f t="shared" si="183"/>
        <v>0</v>
      </c>
      <c r="DS110" s="235">
        <f t="shared" si="183"/>
        <v>0</v>
      </c>
      <c r="DT110" s="235">
        <f t="shared" si="183"/>
        <v>0</v>
      </c>
      <c r="DU110" s="235">
        <f t="shared" si="183"/>
        <v>0</v>
      </c>
      <c r="DV110" s="235">
        <f t="shared" si="183"/>
        <v>0</v>
      </c>
      <c r="DW110" s="235">
        <f t="shared" ref="DW110:FA110" si="184">SUM(DW111:DW114)</f>
        <v>0</v>
      </c>
      <c r="DX110" s="235">
        <f t="shared" si="184"/>
        <v>0</v>
      </c>
      <c r="DY110" s="235">
        <f t="shared" si="184"/>
        <v>0</v>
      </c>
      <c r="DZ110" s="235">
        <f t="shared" si="184"/>
        <v>0</v>
      </c>
      <c r="EA110" s="235">
        <f t="shared" si="184"/>
        <v>0</v>
      </c>
      <c r="EB110" s="235">
        <f t="shared" si="184"/>
        <v>0</v>
      </c>
      <c r="EC110" s="235">
        <f t="shared" si="184"/>
        <v>0</v>
      </c>
      <c r="ED110" s="235">
        <f t="shared" si="184"/>
        <v>0</v>
      </c>
      <c r="EE110" s="235">
        <f t="shared" si="184"/>
        <v>0</v>
      </c>
      <c r="EF110" s="235">
        <f t="shared" si="184"/>
        <v>0</v>
      </c>
      <c r="EG110" s="235">
        <f t="shared" si="184"/>
        <v>0</v>
      </c>
      <c r="EH110" s="235">
        <f t="shared" si="184"/>
        <v>0</v>
      </c>
      <c r="EI110" s="235">
        <f t="shared" si="184"/>
        <v>0</v>
      </c>
      <c r="EJ110" s="235">
        <f t="shared" si="184"/>
        <v>0</v>
      </c>
      <c r="EK110" s="235">
        <f t="shared" si="184"/>
        <v>0</v>
      </c>
      <c r="EL110" s="235">
        <f t="shared" si="184"/>
        <v>0</v>
      </c>
      <c r="EM110" s="235">
        <f t="shared" si="184"/>
        <v>0</v>
      </c>
      <c r="EN110" s="235">
        <f t="shared" si="184"/>
        <v>0</v>
      </c>
      <c r="EO110" s="235">
        <f t="shared" si="184"/>
        <v>0</v>
      </c>
      <c r="EP110" s="235">
        <f t="shared" si="184"/>
        <v>0</v>
      </c>
      <c r="EQ110" s="235">
        <f t="shared" si="184"/>
        <v>0</v>
      </c>
      <c r="ER110" s="235">
        <f t="shared" si="184"/>
        <v>0</v>
      </c>
      <c r="ES110" s="235">
        <f t="shared" si="184"/>
        <v>0</v>
      </c>
      <c r="ET110" s="235">
        <f t="shared" si="184"/>
        <v>0</v>
      </c>
      <c r="EU110" s="235">
        <f t="shared" si="184"/>
        <v>0</v>
      </c>
      <c r="EV110" s="235">
        <f t="shared" si="184"/>
        <v>0</v>
      </c>
      <c r="EW110" s="235">
        <f t="shared" si="184"/>
        <v>0</v>
      </c>
      <c r="EX110" s="235">
        <f t="shared" si="184"/>
        <v>0</v>
      </c>
      <c r="EY110" s="235">
        <f t="shared" si="184"/>
        <v>0</v>
      </c>
      <c r="EZ110" s="235">
        <f t="shared" si="184"/>
        <v>0</v>
      </c>
      <c r="FA110" s="235">
        <f t="shared" si="184"/>
        <v>0</v>
      </c>
      <c r="FB110" s="235">
        <f t="shared" ref="FB110:FK110" si="185">SUM(FB111:FB114)</f>
        <v>0</v>
      </c>
      <c r="FC110" s="235">
        <f t="shared" si="185"/>
        <v>0</v>
      </c>
      <c r="FD110" s="235">
        <f t="shared" si="185"/>
        <v>0</v>
      </c>
      <c r="FE110" s="235">
        <f t="shared" si="185"/>
        <v>0</v>
      </c>
      <c r="FF110" s="235">
        <f t="shared" si="185"/>
        <v>0</v>
      </c>
      <c r="FG110" s="235">
        <f t="shared" si="185"/>
        <v>0</v>
      </c>
      <c r="FH110" s="235">
        <f t="shared" si="185"/>
        <v>0</v>
      </c>
      <c r="FI110" s="235">
        <f t="shared" si="185"/>
        <v>0</v>
      </c>
      <c r="FJ110" s="235">
        <f t="shared" si="185"/>
        <v>0</v>
      </c>
      <c r="FK110" s="235">
        <f t="shared" si="185"/>
        <v>0</v>
      </c>
      <c r="FL110" s="235">
        <f t="shared" ref="FL110:FU110" si="186">SUM(FL111:FL114)</f>
        <v>0</v>
      </c>
      <c r="FM110" s="235">
        <f t="shared" si="186"/>
        <v>0</v>
      </c>
      <c r="FN110" s="235">
        <f t="shared" si="186"/>
        <v>0</v>
      </c>
      <c r="FO110" s="235">
        <f t="shared" si="186"/>
        <v>0</v>
      </c>
      <c r="FP110" s="235">
        <f t="shared" si="186"/>
        <v>0</v>
      </c>
      <c r="FQ110" s="235">
        <f t="shared" si="186"/>
        <v>0</v>
      </c>
      <c r="FR110" s="235">
        <f t="shared" si="186"/>
        <v>0</v>
      </c>
      <c r="FS110" s="235">
        <f t="shared" si="186"/>
        <v>0</v>
      </c>
      <c r="FT110" s="235">
        <f t="shared" si="186"/>
        <v>0</v>
      </c>
      <c r="FU110" s="235">
        <f t="shared" si="186"/>
        <v>0</v>
      </c>
      <c r="FV110" s="235">
        <f t="shared" ref="FV110:HH110" si="187">SUM(FV111:FV114)</f>
        <v>0</v>
      </c>
      <c r="FW110" s="235">
        <f t="shared" si="187"/>
        <v>0</v>
      </c>
      <c r="FX110" s="235">
        <f t="shared" si="187"/>
        <v>0</v>
      </c>
      <c r="FY110" s="235">
        <f t="shared" si="187"/>
        <v>0</v>
      </c>
      <c r="FZ110" s="235">
        <f t="shared" si="187"/>
        <v>0</v>
      </c>
      <c r="GA110" s="235">
        <f t="shared" si="187"/>
        <v>0</v>
      </c>
      <c r="GB110" s="235">
        <f t="shared" si="187"/>
        <v>0</v>
      </c>
      <c r="GC110" s="235">
        <f t="shared" si="187"/>
        <v>0</v>
      </c>
      <c r="GD110" s="235">
        <f t="shared" si="187"/>
        <v>0</v>
      </c>
      <c r="GE110" s="235">
        <f t="shared" si="187"/>
        <v>0</v>
      </c>
      <c r="GF110" s="235">
        <f t="shared" si="187"/>
        <v>0</v>
      </c>
      <c r="GG110" s="235">
        <f t="shared" si="187"/>
        <v>0</v>
      </c>
      <c r="GH110" s="235">
        <f t="shared" si="187"/>
        <v>0</v>
      </c>
      <c r="GI110" s="235">
        <f t="shared" si="187"/>
        <v>0</v>
      </c>
      <c r="GJ110" s="235">
        <f t="shared" si="187"/>
        <v>0</v>
      </c>
      <c r="GK110" s="235">
        <f t="shared" si="187"/>
        <v>0</v>
      </c>
      <c r="GL110" s="235">
        <f t="shared" si="187"/>
        <v>0</v>
      </c>
      <c r="GM110" s="235">
        <f t="shared" si="187"/>
        <v>0</v>
      </c>
      <c r="GN110" s="235">
        <f t="shared" si="187"/>
        <v>0</v>
      </c>
      <c r="GO110" s="235">
        <f t="shared" si="187"/>
        <v>0</v>
      </c>
      <c r="GP110" s="235">
        <f t="shared" si="187"/>
        <v>0</v>
      </c>
      <c r="GQ110" s="235">
        <f t="shared" si="187"/>
        <v>0</v>
      </c>
      <c r="GR110" s="235">
        <f t="shared" si="187"/>
        <v>0</v>
      </c>
      <c r="GS110" s="235">
        <f t="shared" si="187"/>
        <v>0</v>
      </c>
      <c r="GT110" s="235">
        <f t="shared" si="187"/>
        <v>0</v>
      </c>
      <c r="GU110" s="235">
        <f t="shared" si="187"/>
        <v>0</v>
      </c>
      <c r="GV110" s="235">
        <f t="shared" si="187"/>
        <v>0</v>
      </c>
      <c r="GW110" s="235">
        <f t="shared" si="187"/>
        <v>0</v>
      </c>
      <c r="GX110" s="235">
        <f t="shared" si="187"/>
        <v>0</v>
      </c>
      <c r="GY110" s="235">
        <f t="shared" si="187"/>
        <v>0</v>
      </c>
      <c r="GZ110" s="235">
        <f t="shared" si="187"/>
        <v>0</v>
      </c>
      <c r="HA110" s="235">
        <f t="shared" si="187"/>
        <v>0</v>
      </c>
      <c r="HB110" s="235">
        <f t="shared" si="187"/>
        <v>0</v>
      </c>
      <c r="HC110" s="235">
        <f t="shared" si="187"/>
        <v>0</v>
      </c>
      <c r="HD110" s="235">
        <f t="shared" si="187"/>
        <v>0</v>
      </c>
      <c r="HE110" s="235">
        <f t="shared" si="187"/>
        <v>0</v>
      </c>
      <c r="HF110" s="235">
        <f>SUM(HF111:HF114)</f>
        <v>0</v>
      </c>
      <c r="HG110" s="235">
        <f t="shared" si="187"/>
        <v>0</v>
      </c>
      <c r="HH110" s="235">
        <f t="shared" si="187"/>
        <v>0</v>
      </c>
      <c r="HI110" s="235">
        <f t="shared" ref="HI110:HJ110" si="188">SUM(HI111:HI114)</f>
        <v>0</v>
      </c>
      <c r="HJ110" s="235">
        <f t="shared" si="188"/>
        <v>0</v>
      </c>
      <c r="HK110" s="235">
        <f t="shared" ref="HK110:HU110" si="189">SUM(HK111:HK114)</f>
        <v>0</v>
      </c>
      <c r="HL110" s="235">
        <f t="shared" si="189"/>
        <v>0</v>
      </c>
      <c r="HM110" s="235">
        <f t="shared" si="189"/>
        <v>0</v>
      </c>
      <c r="HN110" s="235">
        <f t="shared" si="189"/>
        <v>0</v>
      </c>
      <c r="HO110" s="235">
        <f t="shared" si="189"/>
        <v>0</v>
      </c>
      <c r="HP110" s="235">
        <f t="shared" si="189"/>
        <v>0</v>
      </c>
      <c r="HQ110" s="235">
        <f t="shared" si="189"/>
        <v>0</v>
      </c>
      <c r="HR110" s="235">
        <f t="shared" si="189"/>
        <v>0</v>
      </c>
      <c r="HS110" s="235">
        <f t="shared" si="189"/>
        <v>0</v>
      </c>
      <c r="HT110" s="235">
        <f t="shared" si="189"/>
        <v>0</v>
      </c>
      <c r="HU110" s="235">
        <f t="shared" si="189"/>
        <v>0</v>
      </c>
      <c r="HV110" s="235">
        <f t="shared" ref="HV110:IG110" si="190">SUM(HV111:HV114)</f>
        <v>0</v>
      </c>
      <c r="HW110" s="235">
        <f t="shared" si="190"/>
        <v>0</v>
      </c>
      <c r="HX110" s="235">
        <f t="shared" si="190"/>
        <v>0</v>
      </c>
      <c r="HY110" s="235">
        <f t="shared" si="190"/>
        <v>0</v>
      </c>
      <c r="HZ110" s="235">
        <f t="shared" si="190"/>
        <v>0</v>
      </c>
      <c r="IA110" s="235">
        <f t="shared" si="190"/>
        <v>0</v>
      </c>
      <c r="IB110" s="235">
        <f t="shared" si="190"/>
        <v>0</v>
      </c>
      <c r="IC110" s="235">
        <f t="shared" si="190"/>
        <v>0</v>
      </c>
      <c r="ID110" s="235">
        <f t="shared" si="190"/>
        <v>0</v>
      </c>
      <c r="IE110" s="235">
        <f t="shared" si="190"/>
        <v>0</v>
      </c>
      <c r="IF110" s="235">
        <f t="shared" si="190"/>
        <v>0</v>
      </c>
      <c r="IG110" s="235">
        <f t="shared" si="190"/>
        <v>0</v>
      </c>
    </row>
    <row r="111" spans="1:241" s="379" customFormat="1" hidden="1" x14ac:dyDescent="0.3">
      <c r="A111" s="377" t="s">
        <v>109</v>
      </c>
      <c r="B111" s="378"/>
      <c r="C111" s="378"/>
      <c r="D111" s="378">
        <f>SUM(DG111:FF111)</f>
        <v>0</v>
      </c>
      <c r="E111" s="378"/>
      <c r="F111" s="378"/>
      <c r="G111" s="378">
        <v>32.5</v>
      </c>
      <c r="H111" s="378">
        <v>40</v>
      </c>
      <c r="I111" s="378">
        <v>40</v>
      </c>
      <c r="J111" s="378">
        <v>26.5</v>
      </c>
      <c r="K111" s="378">
        <v>33.5</v>
      </c>
      <c r="L111" s="378">
        <v>41.5</v>
      </c>
      <c r="M111" s="378">
        <v>16</v>
      </c>
      <c r="N111" s="378">
        <v>33</v>
      </c>
      <c r="O111" s="378">
        <v>41</v>
      </c>
      <c r="P111" s="378">
        <v>40</v>
      </c>
      <c r="Q111" s="378">
        <v>41</v>
      </c>
      <c r="R111" s="378">
        <v>45.25</v>
      </c>
      <c r="S111" s="378">
        <v>27</v>
      </c>
      <c r="T111" s="378">
        <v>27.75</v>
      </c>
      <c r="U111" s="378">
        <v>40.25</v>
      </c>
      <c r="V111" s="378">
        <v>40.5</v>
      </c>
      <c r="W111" s="378">
        <v>40</v>
      </c>
      <c r="X111" s="378">
        <v>40</v>
      </c>
      <c r="Y111" s="378">
        <v>40.75</v>
      </c>
      <c r="Z111" s="378">
        <v>40</v>
      </c>
      <c r="AA111" s="378">
        <v>43.25</v>
      </c>
      <c r="AB111" s="378">
        <v>32</v>
      </c>
      <c r="AC111" s="378">
        <v>44</v>
      </c>
      <c r="AD111" s="378">
        <v>45</v>
      </c>
      <c r="AE111" s="378">
        <v>40.25</v>
      </c>
      <c r="AF111" s="378">
        <v>41.25</v>
      </c>
      <c r="AG111" s="378">
        <v>36.75</v>
      </c>
      <c r="AH111" s="378">
        <v>24</v>
      </c>
      <c r="AI111" s="378">
        <v>40</v>
      </c>
      <c r="AJ111" s="378">
        <v>36</v>
      </c>
      <c r="AK111" s="378">
        <v>40.5</v>
      </c>
      <c r="AL111" s="378">
        <v>40</v>
      </c>
      <c r="AM111" s="378">
        <v>18.25</v>
      </c>
      <c r="AN111" s="378">
        <v>41.5</v>
      </c>
      <c r="AO111" s="378">
        <v>33.5</v>
      </c>
      <c r="AP111" s="378">
        <v>34</v>
      </c>
      <c r="AQ111" s="378">
        <v>42.25</v>
      </c>
      <c r="AR111" s="378">
        <v>36.5</v>
      </c>
      <c r="AS111" s="378">
        <v>43</v>
      </c>
      <c r="AT111" s="378">
        <v>39.75</v>
      </c>
      <c r="AU111" s="378">
        <v>41</v>
      </c>
      <c r="AV111" s="378">
        <v>40.25</v>
      </c>
      <c r="AW111" s="378">
        <v>40.25</v>
      </c>
      <c r="AX111" s="378">
        <v>44.5</v>
      </c>
      <c r="AY111" s="378">
        <v>47.25</v>
      </c>
      <c r="AZ111" s="378">
        <v>44</v>
      </c>
      <c r="BA111" s="378">
        <v>34</v>
      </c>
      <c r="BB111" s="378">
        <v>24</v>
      </c>
      <c r="BC111" s="378">
        <v>38.75</v>
      </c>
      <c r="BD111" s="378">
        <v>33.25</v>
      </c>
      <c r="BE111" s="378">
        <v>40</v>
      </c>
      <c r="BF111" s="378"/>
      <c r="BG111" s="378"/>
      <c r="BH111" s="378"/>
      <c r="BI111" s="378"/>
      <c r="BJ111" s="378"/>
      <c r="BK111" s="378"/>
      <c r="BL111" s="378"/>
      <c r="BM111" s="378"/>
      <c r="BN111" s="378"/>
      <c r="BO111" s="378"/>
      <c r="BP111" s="378"/>
      <c r="BQ111" s="378"/>
      <c r="BR111" s="378"/>
      <c r="BS111" s="378"/>
      <c r="BT111" s="378"/>
      <c r="BU111" s="378"/>
      <c r="BV111" s="378"/>
      <c r="BW111" s="378"/>
      <c r="BX111" s="378"/>
      <c r="BY111" s="378"/>
      <c r="BZ111" s="378"/>
      <c r="CA111" s="378"/>
      <c r="CB111" s="378"/>
      <c r="CC111" s="378"/>
      <c r="CD111" s="378"/>
      <c r="CE111" s="378"/>
      <c r="CF111" s="378"/>
      <c r="CG111" s="378"/>
      <c r="CH111" s="378"/>
      <c r="CI111" s="378"/>
      <c r="CJ111" s="378"/>
      <c r="CK111" s="378"/>
      <c r="CL111" s="378"/>
      <c r="CM111" s="378"/>
      <c r="CN111" s="378"/>
      <c r="CO111" s="378"/>
      <c r="CP111" s="378"/>
      <c r="CQ111" s="378"/>
      <c r="CR111" s="378"/>
      <c r="CS111" s="378"/>
      <c r="CT111" s="378"/>
      <c r="CU111" s="378"/>
      <c r="CV111" s="378"/>
      <c r="CW111" s="378"/>
      <c r="CX111" s="378"/>
      <c r="CY111" s="378"/>
      <c r="CZ111" s="378">
        <v>40</v>
      </c>
      <c r="DA111" s="378">
        <v>40</v>
      </c>
      <c r="DB111" s="378">
        <v>35.75</v>
      </c>
      <c r="DC111" s="378"/>
      <c r="DD111" s="378"/>
      <c r="DE111" s="378"/>
      <c r="DF111" s="378"/>
      <c r="DG111" s="378"/>
      <c r="DH111" s="378"/>
      <c r="DI111" s="378"/>
      <c r="DJ111" s="378"/>
      <c r="DK111" s="378"/>
      <c r="DL111" s="378"/>
      <c r="DM111" s="378"/>
      <c r="DN111" s="378"/>
      <c r="DO111" s="378"/>
      <c r="DP111" s="378"/>
      <c r="DQ111" s="378"/>
      <c r="DR111" s="378"/>
      <c r="DS111" s="378"/>
      <c r="DT111" s="378"/>
      <c r="DU111" s="378"/>
      <c r="DV111" s="378"/>
      <c r="DW111" s="378"/>
      <c r="DX111" s="378"/>
      <c r="DY111" s="378"/>
      <c r="DZ111" s="378"/>
      <c r="EA111" s="378"/>
      <c r="EB111" s="378"/>
      <c r="EC111" s="378"/>
      <c r="ED111" s="378"/>
      <c r="EE111" s="378"/>
      <c r="EF111" s="378"/>
      <c r="EG111" s="378"/>
      <c r="EH111" s="378"/>
      <c r="EI111" s="378"/>
      <c r="EJ111" s="378"/>
      <c r="EK111" s="378"/>
      <c r="EL111" s="378"/>
      <c r="EM111" s="378"/>
      <c r="EN111" s="378"/>
      <c r="EO111" s="378"/>
      <c r="EP111" s="378"/>
      <c r="EQ111" s="378"/>
      <c r="ER111" s="378"/>
      <c r="ES111" s="378"/>
      <c r="ET111" s="378"/>
      <c r="EU111" s="378"/>
      <c r="EV111" s="378"/>
      <c r="EW111" s="378"/>
      <c r="EX111" s="378"/>
      <c r="EY111" s="378"/>
      <c r="EZ111" s="378"/>
      <c r="FA111" s="378"/>
      <c r="FB111" s="378"/>
      <c r="FC111" s="378"/>
      <c r="FD111" s="378"/>
      <c r="FE111" s="378"/>
      <c r="FF111" s="378"/>
      <c r="FG111" s="378"/>
      <c r="FH111" s="378"/>
      <c r="FI111" s="378"/>
      <c r="FJ111" s="378"/>
      <c r="FK111" s="378"/>
      <c r="FL111" s="378"/>
      <c r="FM111" s="378"/>
      <c r="FN111" s="378"/>
      <c r="FO111" s="378"/>
      <c r="FP111" s="378"/>
      <c r="FQ111" s="378"/>
      <c r="FR111" s="378"/>
      <c r="FS111" s="378"/>
      <c r="FT111" s="378"/>
      <c r="FU111" s="378"/>
      <c r="FV111" s="378"/>
      <c r="FW111" s="378"/>
      <c r="FX111" s="378"/>
      <c r="FY111" s="378"/>
      <c r="FZ111" s="378"/>
      <c r="GA111" s="378"/>
      <c r="GB111" s="378"/>
      <c r="GC111" s="378"/>
      <c r="GD111" s="378"/>
      <c r="GE111" s="378"/>
      <c r="GF111" s="378"/>
      <c r="GG111" s="378"/>
      <c r="GH111" s="378"/>
      <c r="GI111" s="378"/>
      <c r="GJ111" s="378"/>
      <c r="GK111" s="378"/>
      <c r="GL111" s="378"/>
      <c r="GM111" s="378"/>
      <c r="GN111" s="378"/>
      <c r="GO111" s="378"/>
      <c r="GP111" s="378"/>
      <c r="GQ111" s="378"/>
      <c r="GR111" s="378"/>
      <c r="GS111" s="378"/>
      <c r="GT111" s="378"/>
      <c r="GU111" s="378"/>
      <c r="GV111" s="378"/>
      <c r="GW111" s="378"/>
      <c r="GX111" s="378"/>
      <c r="GY111" s="378"/>
      <c r="GZ111" s="378"/>
      <c r="HA111" s="378"/>
      <c r="HB111" s="378"/>
      <c r="HC111" s="378"/>
      <c r="HD111" s="378"/>
      <c r="HE111" s="378"/>
      <c r="HF111" s="378"/>
      <c r="HG111" s="378"/>
      <c r="HH111" s="378"/>
      <c r="HI111" s="378"/>
      <c r="HJ111" s="378"/>
      <c r="HK111" s="378"/>
      <c r="HL111" s="378"/>
      <c r="HM111" s="378"/>
      <c r="HN111" s="378"/>
      <c r="HO111" s="378"/>
      <c r="HP111" s="378"/>
      <c r="HQ111" s="378"/>
      <c r="HR111" s="378"/>
      <c r="HS111" s="378"/>
      <c r="HT111" s="378"/>
      <c r="HU111" s="378"/>
      <c r="HV111" s="378"/>
      <c r="HW111" s="378"/>
      <c r="HX111" s="378"/>
      <c r="HY111" s="378"/>
      <c r="HZ111" s="378"/>
      <c r="IA111" s="378"/>
      <c r="IB111" s="378"/>
      <c r="IC111" s="378"/>
      <c r="ID111" s="378"/>
      <c r="IE111" s="378"/>
      <c r="IF111" s="378"/>
      <c r="IG111" s="378"/>
    </row>
    <row r="112" spans="1:241" s="379" customFormat="1" hidden="1" x14ac:dyDescent="0.3">
      <c r="A112" s="377" t="s">
        <v>110</v>
      </c>
      <c r="B112" s="378"/>
      <c r="C112" s="378"/>
      <c r="D112" s="378">
        <f>SUM(DG112:FF112)</f>
        <v>0</v>
      </c>
      <c r="E112" s="378"/>
      <c r="F112" s="378"/>
      <c r="G112" s="378">
        <v>12</v>
      </c>
      <c r="H112" s="378">
        <v>0</v>
      </c>
      <c r="I112" s="378">
        <v>0</v>
      </c>
      <c r="J112" s="378">
        <v>0</v>
      </c>
      <c r="K112" s="378">
        <v>0</v>
      </c>
      <c r="L112" s="378">
        <v>0</v>
      </c>
      <c r="M112" s="378">
        <v>0</v>
      </c>
      <c r="N112" s="378">
        <v>0</v>
      </c>
      <c r="O112" s="378">
        <v>0</v>
      </c>
      <c r="P112" s="378">
        <v>0</v>
      </c>
      <c r="Q112" s="378">
        <v>0</v>
      </c>
      <c r="R112" s="378">
        <v>0</v>
      </c>
      <c r="S112" s="378">
        <v>0</v>
      </c>
      <c r="T112" s="378">
        <v>0</v>
      </c>
      <c r="U112" s="378">
        <v>0</v>
      </c>
      <c r="V112" s="378">
        <v>0</v>
      </c>
      <c r="W112" s="378">
        <v>0</v>
      </c>
      <c r="X112" s="378">
        <v>0</v>
      </c>
      <c r="Y112" s="378">
        <v>0</v>
      </c>
      <c r="Z112" s="378">
        <v>0</v>
      </c>
      <c r="AA112" s="378">
        <v>0</v>
      </c>
      <c r="AB112" s="378">
        <v>8</v>
      </c>
      <c r="AC112" s="378">
        <v>0</v>
      </c>
      <c r="AD112" s="378">
        <v>0</v>
      </c>
      <c r="AE112" s="378">
        <v>0</v>
      </c>
      <c r="AF112" s="378">
        <v>0</v>
      </c>
      <c r="AG112" s="378">
        <v>8</v>
      </c>
      <c r="AH112" s="378">
        <v>0</v>
      </c>
      <c r="AI112" s="378">
        <v>0</v>
      </c>
      <c r="AJ112" s="378">
        <v>0</v>
      </c>
      <c r="AK112" s="378">
        <v>0</v>
      </c>
      <c r="AL112" s="378">
        <v>0</v>
      </c>
      <c r="AM112" s="378">
        <v>0</v>
      </c>
      <c r="AN112" s="378">
        <v>0</v>
      </c>
      <c r="AO112" s="378">
        <v>0</v>
      </c>
      <c r="AP112" s="378">
        <v>8</v>
      </c>
      <c r="AQ112" s="378">
        <v>0</v>
      </c>
      <c r="AR112" s="378">
        <v>0</v>
      </c>
      <c r="AS112" s="378">
        <v>0</v>
      </c>
      <c r="AT112" s="378">
        <v>0</v>
      </c>
      <c r="AU112" s="378">
        <v>0</v>
      </c>
      <c r="AV112" s="378">
        <v>0</v>
      </c>
      <c r="AW112" s="378">
        <v>0</v>
      </c>
      <c r="AX112" s="378">
        <v>0</v>
      </c>
      <c r="AY112" s="378">
        <v>0</v>
      </c>
      <c r="AZ112" s="378">
        <v>0</v>
      </c>
      <c r="BA112" s="378">
        <v>0</v>
      </c>
      <c r="BB112" s="378">
        <v>8</v>
      </c>
      <c r="BC112" s="378">
        <v>0</v>
      </c>
      <c r="BD112" s="378">
        <v>0</v>
      </c>
      <c r="BE112" s="378">
        <v>0</v>
      </c>
      <c r="BF112" s="378"/>
      <c r="BG112" s="378"/>
      <c r="BH112" s="378"/>
      <c r="BI112" s="378"/>
      <c r="BJ112" s="378"/>
      <c r="BK112" s="378"/>
      <c r="BL112" s="378"/>
      <c r="BM112" s="378"/>
      <c r="BN112" s="378"/>
      <c r="BO112" s="378"/>
      <c r="BP112" s="378"/>
      <c r="BQ112" s="378"/>
      <c r="BR112" s="378"/>
      <c r="BS112" s="378"/>
      <c r="BT112" s="378"/>
      <c r="BU112" s="378"/>
      <c r="BV112" s="378"/>
      <c r="BW112" s="378"/>
      <c r="BX112" s="378"/>
      <c r="BY112" s="378"/>
      <c r="BZ112" s="378"/>
      <c r="CA112" s="378"/>
      <c r="CB112" s="378"/>
      <c r="CC112" s="378"/>
      <c r="CD112" s="378"/>
      <c r="CE112" s="378"/>
      <c r="CF112" s="378"/>
      <c r="CG112" s="378"/>
      <c r="CH112" s="378"/>
      <c r="CI112" s="378"/>
      <c r="CJ112" s="378"/>
      <c r="CK112" s="378"/>
      <c r="CL112" s="378"/>
      <c r="CM112" s="378"/>
      <c r="CN112" s="378"/>
      <c r="CO112" s="378"/>
      <c r="CP112" s="378"/>
      <c r="CQ112" s="378"/>
      <c r="CR112" s="378"/>
      <c r="CS112" s="378"/>
      <c r="CT112" s="378"/>
      <c r="CU112" s="378"/>
      <c r="CV112" s="378"/>
      <c r="CW112" s="378"/>
      <c r="CX112" s="378"/>
      <c r="CY112" s="378"/>
      <c r="CZ112" s="378">
        <v>0</v>
      </c>
      <c r="DA112" s="378">
        <v>0</v>
      </c>
      <c r="DB112" s="378">
        <v>8</v>
      </c>
      <c r="DC112" s="378"/>
      <c r="DD112" s="378"/>
      <c r="DE112" s="378"/>
      <c r="DF112" s="378"/>
      <c r="DG112" s="378"/>
      <c r="DH112" s="378"/>
      <c r="DI112" s="378"/>
      <c r="DJ112" s="378"/>
      <c r="DK112" s="378"/>
      <c r="DL112" s="378"/>
      <c r="DM112" s="378"/>
      <c r="DN112" s="378"/>
      <c r="DO112" s="378"/>
      <c r="DP112" s="378"/>
      <c r="DQ112" s="378"/>
      <c r="DR112" s="378"/>
      <c r="DS112" s="378"/>
      <c r="DT112" s="378"/>
      <c r="DU112" s="378"/>
      <c r="DV112" s="378"/>
      <c r="DW112" s="378"/>
      <c r="DX112" s="378"/>
      <c r="DY112" s="378"/>
      <c r="DZ112" s="378"/>
      <c r="EA112" s="378"/>
      <c r="EB112" s="378"/>
      <c r="EC112" s="378"/>
      <c r="ED112" s="378"/>
      <c r="EE112" s="378"/>
      <c r="EF112" s="378"/>
      <c r="EG112" s="378"/>
      <c r="EH112" s="378"/>
      <c r="EI112" s="378"/>
      <c r="EJ112" s="378"/>
      <c r="EK112" s="378"/>
      <c r="EL112" s="378"/>
      <c r="EM112" s="378"/>
      <c r="EN112" s="378"/>
      <c r="EO112" s="378"/>
      <c r="EP112" s="378"/>
      <c r="EQ112" s="378"/>
      <c r="ER112" s="378"/>
      <c r="ES112" s="378"/>
      <c r="ET112" s="378"/>
      <c r="EU112" s="378"/>
      <c r="EV112" s="378"/>
      <c r="EW112" s="378"/>
      <c r="EX112" s="378"/>
      <c r="EY112" s="378"/>
      <c r="EZ112" s="378"/>
      <c r="FA112" s="378"/>
      <c r="FB112" s="378"/>
      <c r="FC112" s="378"/>
      <c r="FD112" s="378"/>
      <c r="FE112" s="378"/>
      <c r="FF112" s="378"/>
      <c r="FG112" s="378"/>
      <c r="FH112" s="378"/>
      <c r="FI112" s="378"/>
      <c r="FJ112" s="378"/>
      <c r="FK112" s="378"/>
      <c r="FL112" s="378"/>
      <c r="FM112" s="378"/>
      <c r="FN112" s="378"/>
      <c r="FO112" s="378"/>
      <c r="FP112" s="378"/>
      <c r="FQ112" s="378"/>
      <c r="FR112" s="378"/>
      <c r="FS112" s="378"/>
      <c r="FT112" s="378"/>
      <c r="FU112" s="378"/>
      <c r="FV112" s="378"/>
      <c r="FW112" s="378"/>
      <c r="FX112" s="378"/>
      <c r="FY112" s="378"/>
      <c r="FZ112" s="378"/>
      <c r="GA112" s="378"/>
      <c r="GB112" s="378"/>
      <c r="GC112" s="378"/>
      <c r="GD112" s="378"/>
      <c r="GE112" s="378"/>
      <c r="GF112" s="378"/>
      <c r="GG112" s="378"/>
      <c r="GH112" s="378"/>
      <c r="GI112" s="378"/>
      <c r="GJ112" s="378"/>
      <c r="GK112" s="378"/>
      <c r="GL112" s="378"/>
      <c r="GM112" s="378"/>
      <c r="GN112" s="378"/>
      <c r="GO112" s="378"/>
      <c r="GP112" s="378"/>
      <c r="GQ112" s="378"/>
      <c r="GR112" s="378"/>
      <c r="GS112" s="378"/>
      <c r="GT112" s="378"/>
      <c r="GU112" s="378"/>
      <c r="GV112" s="378"/>
      <c r="GW112" s="378"/>
      <c r="GX112" s="378"/>
      <c r="GY112" s="378"/>
      <c r="GZ112" s="378"/>
      <c r="HA112" s="378"/>
      <c r="HB112" s="378"/>
      <c r="HC112" s="378"/>
      <c r="HD112" s="378"/>
      <c r="HE112" s="378"/>
      <c r="HF112" s="378"/>
      <c r="HG112" s="378"/>
      <c r="HH112" s="378"/>
      <c r="HI112" s="378"/>
      <c r="HJ112" s="378"/>
      <c r="HK112" s="378"/>
      <c r="HL112" s="378"/>
      <c r="HM112" s="378"/>
      <c r="HN112" s="378"/>
      <c r="HO112" s="378"/>
      <c r="HP112" s="378"/>
      <c r="HQ112" s="378"/>
      <c r="HR112" s="378"/>
      <c r="HS112" s="378"/>
      <c r="HT112" s="378"/>
      <c r="HU112" s="378"/>
      <c r="HV112" s="378"/>
      <c r="HW112" s="378"/>
      <c r="HX112" s="378"/>
      <c r="HY112" s="378"/>
      <c r="HZ112" s="378"/>
      <c r="IA112" s="378"/>
      <c r="IB112" s="378"/>
      <c r="IC112" s="378"/>
      <c r="ID112" s="378"/>
      <c r="IE112" s="378"/>
      <c r="IF112" s="378"/>
      <c r="IG112" s="378"/>
    </row>
    <row r="113" spans="1:241" s="379" customFormat="1" hidden="1" x14ac:dyDescent="0.3">
      <c r="A113" s="377" t="s">
        <v>111</v>
      </c>
      <c r="B113" s="378"/>
      <c r="C113" s="378"/>
      <c r="D113" s="378">
        <f>SUM(DG113:FF113)</f>
        <v>0</v>
      </c>
      <c r="E113" s="378"/>
      <c r="F113" s="378"/>
      <c r="G113" s="378">
        <v>0</v>
      </c>
      <c r="H113" s="378">
        <v>0</v>
      </c>
      <c r="I113" s="378">
        <v>0</v>
      </c>
      <c r="J113" s="378">
        <v>0</v>
      </c>
      <c r="K113" s="378">
        <v>6.5</v>
      </c>
      <c r="L113" s="378">
        <v>0</v>
      </c>
      <c r="M113" s="378">
        <v>0</v>
      </c>
      <c r="N113" s="378">
        <v>7</v>
      </c>
      <c r="O113" s="378">
        <v>0</v>
      </c>
      <c r="P113" s="378">
        <v>0</v>
      </c>
      <c r="Q113" s="378">
        <v>0</v>
      </c>
      <c r="R113" s="378">
        <v>0</v>
      </c>
      <c r="S113" s="378">
        <v>13</v>
      </c>
      <c r="T113" s="378">
        <v>12.25</v>
      </c>
      <c r="U113" s="378">
        <v>0</v>
      </c>
      <c r="V113" s="378">
        <v>0</v>
      </c>
      <c r="W113" s="378">
        <v>0</v>
      </c>
      <c r="X113" s="378">
        <v>0</v>
      </c>
      <c r="Y113" s="378">
        <v>0</v>
      </c>
      <c r="Z113" s="378">
        <v>0</v>
      </c>
      <c r="AA113" s="378">
        <v>0</v>
      </c>
      <c r="AB113" s="378">
        <v>0</v>
      </c>
      <c r="AC113" s="378">
        <v>0</v>
      </c>
      <c r="AD113" s="378">
        <v>0</v>
      </c>
      <c r="AE113" s="378">
        <v>0</v>
      </c>
      <c r="AF113" s="378">
        <v>0</v>
      </c>
      <c r="AG113" s="378">
        <v>0</v>
      </c>
      <c r="AH113" s="378">
        <v>0</v>
      </c>
      <c r="AI113" s="378">
        <v>0</v>
      </c>
      <c r="AJ113" s="378">
        <v>0</v>
      </c>
      <c r="AK113" s="378">
        <v>0</v>
      </c>
      <c r="AL113" s="378">
        <v>0</v>
      </c>
      <c r="AM113" s="378">
        <v>21.75</v>
      </c>
      <c r="AN113" s="378">
        <v>0</v>
      </c>
      <c r="AO113" s="378">
        <v>6.5</v>
      </c>
      <c r="AP113" s="378">
        <v>0</v>
      </c>
      <c r="AQ113" s="378">
        <v>0</v>
      </c>
      <c r="AR113" s="378">
        <v>3.5</v>
      </c>
      <c r="AS113" s="378">
        <v>0</v>
      </c>
      <c r="AT113" s="378">
        <v>0</v>
      </c>
      <c r="AU113" s="378">
        <v>0</v>
      </c>
      <c r="AV113" s="378">
        <v>0</v>
      </c>
      <c r="AW113" s="378">
        <v>0</v>
      </c>
      <c r="AX113" s="378">
        <v>0</v>
      </c>
      <c r="AY113" s="378">
        <v>0</v>
      </c>
      <c r="AZ113" s="378">
        <v>0</v>
      </c>
      <c r="BA113" s="378">
        <v>0</v>
      </c>
      <c r="BB113" s="378">
        <v>8</v>
      </c>
      <c r="BC113" s="378">
        <v>0</v>
      </c>
      <c r="BD113" s="378">
        <v>0</v>
      </c>
      <c r="BE113" s="378">
        <v>0</v>
      </c>
      <c r="BF113" s="378"/>
      <c r="BG113" s="378"/>
      <c r="BH113" s="382"/>
      <c r="BI113" s="382"/>
      <c r="BJ113" s="382"/>
      <c r="BK113" s="382"/>
      <c r="BL113" s="382"/>
      <c r="BM113" s="378"/>
      <c r="BN113" s="382"/>
      <c r="BO113" s="382"/>
      <c r="BP113" s="378"/>
      <c r="BQ113" s="382"/>
      <c r="BR113" s="382"/>
      <c r="BS113" s="382"/>
      <c r="BT113" s="382"/>
      <c r="BU113" s="382"/>
      <c r="BV113" s="382"/>
      <c r="BW113" s="382"/>
      <c r="BX113" s="378"/>
      <c r="BY113" s="382"/>
      <c r="BZ113" s="382"/>
      <c r="CA113" s="382"/>
      <c r="CB113" s="382"/>
      <c r="CC113" s="382"/>
      <c r="CD113" s="378"/>
      <c r="CE113" s="378"/>
      <c r="CF113" s="378"/>
      <c r="CG113" s="378"/>
      <c r="CH113" s="378"/>
      <c r="CI113" s="378"/>
      <c r="CJ113" s="378"/>
      <c r="CK113" s="378"/>
      <c r="CL113" s="378"/>
      <c r="CM113" s="378"/>
      <c r="CN113" s="378"/>
      <c r="CO113" s="378"/>
      <c r="CP113" s="378"/>
      <c r="CQ113" s="378"/>
      <c r="CR113" s="378"/>
      <c r="CS113" s="378"/>
      <c r="CT113" s="378"/>
      <c r="CU113" s="378"/>
      <c r="CV113" s="378"/>
      <c r="CW113" s="378"/>
      <c r="CX113" s="378"/>
      <c r="CY113" s="378"/>
      <c r="CZ113" s="378">
        <v>0</v>
      </c>
      <c r="DA113" s="378">
        <v>0</v>
      </c>
      <c r="DB113" s="378">
        <v>0</v>
      </c>
      <c r="DC113" s="378"/>
      <c r="DD113" s="378"/>
      <c r="DE113" s="378"/>
      <c r="DF113" s="378"/>
      <c r="DG113" s="378"/>
      <c r="DH113" s="378"/>
      <c r="DI113" s="378"/>
      <c r="DJ113" s="378"/>
      <c r="DK113" s="378"/>
      <c r="DL113" s="378"/>
      <c r="DM113" s="378"/>
      <c r="DN113" s="378"/>
      <c r="DO113" s="378"/>
      <c r="DP113" s="378"/>
      <c r="DQ113" s="378"/>
      <c r="DR113" s="378"/>
      <c r="DS113" s="378"/>
      <c r="DT113" s="378"/>
      <c r="DU113" s="378"/>
      <c r="DV113" s="378"/>
      <c r="DW113" s="378"/>
      <c r="DX113" s="378"/>
      <c r="DY113" s="378"/>
      <c r="DZ113" s="378"/>
      <c r="EA113" s="378"/>
      <c r="EB113" s="378"/>
      <c r="EC113" s="378"/>
      <c r="ED113" s="378"/>
      <c r="EE113" s="378"/>
      <c r="EF113" s="378"/>
      <c r="EG113" s="378"/>
      <c r="EH113" s="378"/>
      <c r="EI113" s="378"/>
      <c r="EJ113" s="378"/>
      <c r="EK113" s="378"/>
      <c r="EL113" s="378"/>
      <c r="EM113" s="378"/>
      <c r="EN113" s="378"/>
      <c r="EO113" s="378"/>
      <c r="EP113" s="378"/>
      <c r="EQ113" s="378"/>
      <c r="ER113" s="378"/>
      <c r="ES113" s="378"/>
      <c r="ET113" s="378"/>
      <c r="EU113" s="378"/>
      <c r="EV113" s="378"/>
      <c r="EW113" s="378"/>
      <c r="EX113" s="378"/>
      <c r="EY113" s="378"/>
      <c r="EZ113" s="378"/>
      <c r="FA113" s="378"/>
      <c r="FB113" s="378"/>
      <c r="FC113" s="378"/>
      <c r="FD113" s="378"/>
      <c r="FE113" s="378"/>
      <c r="FF113" s="378"/>
      <c r="FG113" s="378"/>
      <c r="FH113" s="378"/>
      <c r="FI113" s="378"/>
      <c r="FJ113" s="378"/>
      <c r="FK113" s="378"/>
      <c r="FL113" s="378"/>
      <c r="FM113" s="378"/>
      <c r="FN113" s="378"/>
      <c r="FO113" s="378"/>
      <c r="FP113" s="378"/>
      <c r="FQ113" s="378"/>
      <c r="FR113" s="378"/>
      <c r="FS113" s="378"/>
      <c r="FT113" s="378"/>
      <c r="FU113" s="378"/>
      <c r="FV113" s="378"/>
      <c r="FW113" s="378"/>
      <c r="FX113" s="378"/>
      <c r="FY113" s="378"/>
      <c r="FZ113" s="378"/>
      <c r="GA113" s="378"/>
      <c r="GB113" s="378"/>
      <c r="GC113" s="378"/>
      <c r="GD113" s="378"/>
      <c r="GE113" s="378"/>
      <c r="GF113" s="378"/>
      <c r="GG113" s="378"/>
      <c r="GH113" s="378"/>
      <c r="GI113" s="378"/>
      <c r="GJ113" s="378"/>
      <c r="GK113" s="378"/>
      <c r="GL113" s="378"/>
      <c r="GM113" s="378"/>
      <c r="GN113" s="378"/>
      <c r="GO113" s="378"/>
      <c r="GP113" s="378"/>
      <c r="GQ113" s="378"/>
      <c r="GR113" s="378"/>
      <c r="GS113" s="378"/>
      <c r="GT113" s="378"/>
      <c r="GU113" s="378"/>
      <c r="GV113" s="378"/>
      <c r="GW113" s="378"/>
      <c r="GX113" s="378"/>
      <c r="GY113" s="378"/>
      <c r="GZ113" s="378"/>
      <c r="HA113" s="378"/>
      <c r="HB113" s="378"/>
      <c r="HC113" s="378"/>
      <c r="HD113" s="378"/>
      <c r="HE113" s="378"/>
      <c r="HF113" s="378"/>
      <c r="HG113" s="378"/>
      <c r="HH113" s="378"/>
      <c r="HI113" s="378"/>
      <c r="HJ113" s="378"/>
      <c r="HK113" s="378"/>
      <c r="HL113" s="378"/>
      <c r="HM113" s="378"/>
      <c r="HN113" s="378"/>
      <c r="HO113" s="378"/>
      <c r="HP113" s="378"/>
      <c r="HQ113" s="378"/>
      <c r="HR113" s="378"/>
      <c r="HS113" s="378"/>
      <c r="HT113" s="378"/>
      <c r="HU113" s="378"/>
      <c r="HV113" s="378"/>
      <c r="HW113" s="378"/>
      <c r="HX113" s="378"/>
      <c r="HY113" s="378"/>
      <c r="HZ113" s="378"/>
      <c r="IA113" s="378"/>
      <c r="IB113" s="378"/>
      <c r="IC113" s="378"/>
      <c r="ID113" s="378"/>
      <c r="IE113" s="378"/>
      <c r="IF113" s="378"/>
      <c r="IG113" s="378"/>
    </row>
    <row r="114" spans="1:241" s="379" customFormat="1" hidden="1" x14ac:dyDescent="0.3">
      <c r="A114" s="380" t="s">
        <v>112</v>
      </c>
      <c r="B114" s="381">
        <v>80</v>
      </c>
      <c r="C114" s="381"/>
      <c r="D114" s="378">
        <f>SUM(DG114:FF114)</f>
        <v>0</v>
      </c>
      <c r="E114" s="378"/>
      <c r="F114" s="381"/>
      <c r="G114" s="381">
        <v>0</v>
      </c>
      <c r="H114" s="381">
        <v>0</v>
      </c>
      <c r="I114" s="381">
        <v>0</v>
      </c>
      <c r="J114" s="381">
        <v>13.5</v>
      </c>
      <c r="K114" s="381">
        <v>0</v>
      </c>
      <c r="L114" s="381">
        <v>0</v>
      </c>
      <c r="M114" s="381">
        <v>24</v>
      </c>
      <c r="N114" s="381">
        <v>0</v>
      </c>
      <c r="O114" s="381">
        <v>0</v>
      </c>
      <c r="P114" s="381">
        <v>0</v>
      </c>
      <c r="Q114" s="381">
        <v>0</v>
      </c>
      <c r="R114" s="381">
        <v>0</v>
      </c>
      <c r="S114" s="381">
        <v>0</v>
      </c>
      <c r="T114" s="381">
        <v>0</v>
      </c>
      <c r="U114" s="381">
        <v>0</v>
      </c>
      <c r="V114" s="381">
        <v>0</v>
      </c>
      <c r="W114" s="381">
        <v>0</v>
      </c>
      <c r="X114" s="381">
        <v>0</v>
      </c>
      <c r="Y114" s="381">
        <v>0</v>
      </c>
      <c r="Z114" s="381">
        <v>0</v>
      </c>
      <c r="AA114" s="381">
        <v>0</v>
      </c>
      <c r="AB114" s="381">
        <v>0</v>
      </c>
      <c r="AC114" s="381">
        <v>0</v>
      </c>
      <c r="AD114" s="381">
        <v>0</v>
      </c>
      <c r="AE114" s="381">
        <v>0</v>
      </c>
      <c r="AF114" s="381">
        <v>0</v>
      </c>
      <c r="AG114" s="381">
        <v>0</v>
      </c>
      <c r="AH114" s="381">
        <v>16</v>
      </c>
      <c r="AI114" s="381">
        <v>0</v>
      </c>
      <c r="AJ114" s="381">
        <v>4</v>
      </c>
      <c r="AK114" s="381">
        <v>0</v>
      </c>
      <c r="AL114" s="381">
        <v>0</v>
      </c>
      <c r="AM114" s="381">
        <v>0</v>
      </c>
      <c r="AN114" s="381">
        <v>0</v>
      </c>
      <c r="AO114" s="381">
        <v>0</v>
      </c>
      <c r="AP114" s="381">
        <v>0</v>
      </c>
      <c r="AQ114" s="381">
        <v>0</v>
      </c>
      <c r="AR114" s="381">
        <v>0</v>
      </c>
      <c r="AS114" s="381">
        <v>0</v>
      </c>
      <c r="AT114" s="381">
        <v>0.25</v>
      </c>
      <c r="AU114" s="381">
        <v>0</v>
      </c>
      <c r="AV114" s="381">
        <v>0</v>
      </c>
      <c r="AW114" s="381">
        <v>0</v>
      </c>
      <c r="AX114" s="381">
        <v>0</v>
      </c>
      <c r="AY114" s="381">
        <v>0</v>
      </c>
      <c r="AZ114" s="381">
        <v>0</v>
      </c>
      <c r="BA114" s="381">
        <v>6</v>
      </c>
      <c r="BB114" s="381">
        <v>0</v>
      </c>
      <c r="BC114" s="381">
        <v>1.25</v>
      </c>
      <c r="BD114" s="381">
        <v>6.75</v>
      </c>
      <c r="BE114" s="381">
        <v>0</v>
      </c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>
        <v>0</v>
      </c>
      <c r="DA114" s="381">
        <v>0</v>
      </c>
      <c r="DB114" s="381">
        <v>0</v>
      </c>
      <c r="DC114" s="381"/>
      <c r="DD114" s="381"/>
      <c r="DE114" s="381"/>
      <c r="DF114" s="381"/>
      <c r="DG114" s="381"/>
      <c r="DH114" s="378"/>
      <c r="DI114" s="378"/>
      <c r="DJ114" s="378"/>
      <c r="DK114" s="378"/>
      <c r="DL114" s="378"/>
      <c r="DM114" s="378"/>
      <c r="DN114" s="378"/>
      <c r="DO114" s="378"/>
      <c r="DP114" s="378"/>
      <c r="DQ114" s="378"/>
      <c r="DR114" s="378"/>
      <c r="DS114" s="378"/>
      <c r="DT114" s="378"/>
      <c r="DU114" s="378"/>
      <c r="DV114" s="378"/>
      <c r="DW114" s="378"/>
      <c r="DX114" s="378"/>
      <c r="DY114" s="378"/>
      <c r="DZ114" s="378"/>
      <c r="EA114" s="378"/>
      <c r="EB114" s="378"/>
      <c r="EC114" s="378"/>
      <c r="ED114" s="378"/>
      <c r="EE114" s="378"/>
      <c r="EF114" s="378"/>
      <c r="EG114" s="378"/>
      <c r="EH114" s="378"/>
      <c r="EI114" s="378"/>
      <c r="EJ114" s="378"/>
      <c r="EK114" s="378"/>
      <c r="EL114" s="378"/>
      <c r="EM114" s="378"/>
      <c r="EN114" s="378"/>
      <c r="EO114" s="378"/>
      <c r="EP114" s="378"/>
      <c r="EQ114" s="378"/>
      <c r="ER114" s="378"/>
      <c r="ES114" s="378"/>
      <c r="ET114" s="378"/>
      <c r="EU114" s="378"/>
      <c r="EV114" s="378"/>
      <c r="EW114" s="378"/>
      <c r="EX114" s="378"/>
      <c r="EY114" s="378"/>
      <c r="EZ114" s="378"/>
      <c r="FA114" s="378"/>
      <c r="FB114" s="378"/>
      <c r="FC114" s="378"/>
      <c r="FD114" s="378"/>
      <c r="FE114" s="378"/>
      <c r="FF114" s="378"/>
      <c r="FG114" s="378"/>
      <c r="FH114" s="378"/>
      <c r="FI114" s="378"/>
      <c r="FJ114" s="378"/>
      <c r="FK114" s="378"/>
      <c r="FL114" s="378"/>
      <c r="FM114" s="378"/>
      <c r="FN114" s="378"/>
      <c r="FO114" s="378"/>
      <c r="FP114" s="378"/>
      <c r="FQ114" s="378"/>
      <c r="FR114" s="378"/>
      <c r="FS114" s="378"/>
      <c r="FT114" s="378"/>
      <c r="FU114" s="378"/>
      <c r="FV114" s="378"/>
      <c r="FW114" s="378"/>
      <c r="FX114" s="378"/>
      <c r="FY114" s="378"/>
      <c r="FZ114" s="378"/>
      <c r="GA114" s="378"/>
      <c r="GB114" s="378"/>
      <c r="GC114" s="378"/>
      <c r="GD114" s="378"/>
      <c r="GE114" s="378"/>
      <c r="GF114" s="378"/>
      <c r="GG114" s="378"/>
      <c r="GH114" s="378"/>
      <c r="GI114" s="378"/>
      <c r="GJ114" s="378"/>
      <c r="GK114" s="378"/>
      <c r="GL114" s="378"/>
      <c r="GM114" s="378"/>
      <c r="GN114" s="378"/>
      <c r="GO114" s="378"/>
      <c r="GP114" s="378"/>
      <c r="GQ114" s="378"/>
      <c r="GR114" s="378"/>
      <c r="GS114" s="378"/>
      <c r="GT114" s="378"/>
      <c r="GU114" s="378"/>
      <c r="GV114" s="378"/>
      <c r="GW114" s="378"/>
      <c r="GX114" s="378"/>
      <c r="GY114" s="378"/>
      <c r="GZ114" s="378"/>
      <c r="HA114" s="378"/>
      <c r="HB114" s="378"/>
      <c r="HC114" s="378"/>
      <c r="HD114" s="378"/>
      <c r="HE114" s="378"/>
      <c r="HF114" s="378"/>
      <c r="HG114" s="378"/>
      <c r="HH114" s="378"/>
      <c r="HI114" s="378"/>
      <c r="HJ114" s="378"/>
      <c r="HK114" s="378"/>
      <c r="HL114" s="378"/>
      <c r="HM114" s="378"/>
      <c r="HN114" s="378"/>
      <c r="HO114" s="378"/>
      <c r="HP114" s="378"/>
      <c r="HQ114" s="378"/>
      <c r="HR114" s="378"/>
      <c r="HS114" s="378"/>
      <c r="HT114" s="378"/>
      <c r="HU114" s="378"/>
      <c r="HV114" s="378"/>
      <c r="HW114" s="378"/>
      <c r="HX114" s="378"/>
      <c r="HY114" s="378"/>
      <c r="HZ114" s="378"/>
      <c r="IA114" s="378"/>
      <c r="IB114" s="378"/>
      <c r="IC114" s="378"/>
      <c r="ID114" s="378"/>
      <c r="IE114" s="378"/>
      <c r="IF114" s="378"/>
      <c r="IG114" s="378"/>
    </row>
    <row r="115" spans="1:241" hidden="1" x14ac:dyDescent="0.3">
      <c r="A115" s="231" t="s">
        <v>113</v>
      </c>
      <c r="B115" s="351"/>
      <c r="C115" s="351"/>
      <c r="D115" s="351">
        <f>SUM(BG115:DG115)</f>
        <v>0</v>
      </c>
      <c r="E115" s="351"/>
      <c r="F115" s="351"/>
      <c r="G115" s="351"/>
      <c r="H115" s="351"/>
      <c r="I115" s="351"/>
      <c r="J115" s="351"/>
      <c r="K115" s="351">
        <v>1</v>
      </c>
      <c r="L115" s="351">
        <v>0</v>
      </c>
      <c r="M115" s="351"/>
      <c r="N115" s="351"/>
      <c r="O115" s="351"/>
      <c r="P115" s="351"/>
      <c r="Q115" s="351"/>
      <c r="R115" s="351"/>
      <c r="S115" s="351"/>
      <c r="T115" s="351"/>
      <c r="U115" s="351"/>
      <c r="V115" s="351"/>
      <c r="W115" s="351"/>
      <c r="X115" s="351"/>
      <c r="Y115" s="351"/>
      <c r="Z115" s="351"/>
      <c r="AA115" s="351"/>
      <c r="AB115" s="351"/>
      <c r="AC115" s="351"/>
      <c r="AD115" s="351"/>
      <c r="AE115" s="351"/>
      <c r="AF115" s="351"/>
      <c r="AG115" s="351"/>
      <c r="AH115" s="351"/>
      <c r="AI115" s="351"/>
      <c r="AJ115" s="351"/>
      <c r="AK115" s="351"/>
      <c r="AL115" s="351"/>
      <c r="AM115" s="351"/>
      <c r="AN115" s="351"/>
      <c r="AO115" s="351"/>
      <c r="AP115" s="351"/>
      <c r="AQ115" s="351"/>
      <c r="AR115" s="351"/>
      <c r="AS115" s="351"/>
      <c r="AT115" s="351"/>
      <c r="AU115" s="351"/>
      <c r="AV115" s="351"/>
      <c r="AW115" s="351"/>
      <c r="AX115" s="351"/>
      <c r="AY115" s="351"/>
      <c r="AZ115" s="351"/>
      <c r="BA115" s="351"/>
      <c r="BB115" s="351"/>
      <c r="BC115" s="351"/>
      <c r="BD115" s="351"/>
      <c r="BE115" s="351"/>
      <c r="BF115" s="351"/>
      <c r="BG115" s="351"/>
      <c r="BH115" s="351"/>
      <c r="BI115" s="351"/>
      <c r="BJ115" s="351"/>
      <c r="BK115" s="351"/>
      <c r="BL115" s="351"/>
      <c r="BM115" s="351"/>
      <c r="BN115" s="351"/>
      <c r="BO115" s="351"/>
      <c r="BP115" s="351"/>
      <c r="BQ115" s="351"/>
      <c r="BR115" s="351"/>
      <c r="BS115" s="351"/>
      <c r="BT115" s="351"/>
      <c r="BU115" s="351"/>
      <c r="BV115" s="351"/>
      <c r="BW115" s="351"/>
      <c r="BX115" s="351"/>
      <c r="BY115" s="351"/>
      <c r="BZ115" s="351"/>
      <c r="CA115" s="351"/>
      <c r="CB115" s="351"/>
      <c r="CC115" s="351"/>
      <c r="CD115" s="351"/>
      <c r="CE115" s="351"/>
      <c r="CF115" s="351"/>
      <c r="CG115" s="351"/>
      <c r="CH115" s="351"/>
      <c r="CI115" s="351"/>
      <c r="CJ115" s="351"/>
      <c r="CK115" s="351"/>
      <c r="CL115" s="351"/>
      <c r="CM115" s="351"/>
      <c r="CN115" s="351"/>
      <c r="CO115" s="351"/>
      <c r="CP115" s="351"/>
      <c r="CQ115" s="351"/>
      <c r="CR115" s="351"/>
      <c r="CS115" s="351"/>
      <c r="CT115" s="351"/>
      <c r="CU115" s="351"/>
      <c r="CV115" s="351"/>
      <c r="CW115" s="351"/>
      <c r="CX115" s="351"/>
      <c r="CY115" s="351"/>
      <c r="CZ115" s="351">
        <v>0</v>
      </c>
      <c r="DA115" s="351">
        <v>0</v>
      </c>
      <c r="DB115" s="351"/>
      <c r="DC115" s="351"/>
      <c r="DD115" s="351"/>
      <c r="DE115" s="351"/>
      <c r="DF115" s="351"/>
      <c r="DG115" s="351"/>
      <c r="DH115" s="378"/>
      <c r="DI115" s="378"/>
      <c r="DJ115" s="378"/>
      <c r="DK115" s="378"/>
      <c r="DL115" s="378"/>
      <c r="DM115" s="378"/>
      <c r="DN115" s="378"/>
      <c r="DO115" s="378"/>
      <c r="DP115" s="378"/>
      <c r="DQ115" s="378"/>
      <c r="DR115" s="378"/>
      <c r="DS115" s="378"/>
      <c r="DT115" s="378"/>
      <c r="DU115" s="378"/>
      <c r="DV115" s="378"/>
      <c r="DW115" s="378"/>
      <c r="DX115" s="378"/>
      <c r="DY115" s="378"/>
      <c r="DZ115" s="378"/>
      <c r="EA115" s="378"/>
      <c r="EB115" s="378"/>
      <c r="EC115" s="378"/>
      <c r="ED115" s="378"/>
      <c r="EE115" s="378"/>
      <c r="EF115" s="378"/>
      <c r="EG115" s="378"/>
      <c r="EH115" s="378"/>
      <c r="EI115" s="378"/>
      <c r="EJ115" s="378"/>
      <c r="EK115" s="378"/>
      <c r="EL115" s="378"/>
      <c r="EM115" s="378"/>
      <c r="EN115" s="378"/>
      <c r="EO115" s="378"/>
      <c r="EP115" s="378"/>
      <c r="EQ115" s="378"/>
      <c r="ER115" s="378"/>
      <c r="ES115" s="378"/>
      <c r="ET115" s="378"/>
      <c r="EU115" s="378"/>
      <c r="EV115" s="378"/>
      <c r="EW115" s="378"/>
      <c r="EX115" s="378"/>
      <c r="EY115" s="378"/>
      <c r="EZ115" s="378"/>
      <c r="FA115" s="378"/>
      <c r="FB115" s="378"/>
      <c r="FC115" s="378"/>
      <c r="FD115" s="378"/>
      <c r="FE115" s="378"/>
      <c r="FF115" s="378"/>
      <c r="FG115" s="378"/>
      <c r="FH115" s="378"/>
      <c r="FI115" s="378"/>
      <c r="FJ115" s="378"/>
      <c r="FK115" s="378"/>
      <c r="FL115" s="378"/>
      <c r="FM115" s="378"/>
      <c r="FN115" s="378"/>
      <c r="FO115" s="378"/>
      <c r="FP115" s="378"/>
      <c r="FQ115" s="378"/>
      <c r="FR115" s="378"/>
      <c r="FS115" s="378"/>
      <c r="FT115" s="378"/>
      <c r="FU115" s="378"/>
      <c r="FV115" s="378"/>
      <c r="FW115" s="378"/>
      <c r="FX115" s="378"/>
      <c r="FY115" s="378"/>
      <c r="FZ115" s="378"/>
      <c r="GA115" s="378"/>
      <c r="GB115" s="378"/>
      <c r="GC115" s="378"/>
      <c r="GD115" s="378"/>
      <c r="GE115" s="378"/>
      <c r="GF115" s="378"/>
      <c r="GG115" s="378"/>
      <c r="GH115" s="378"/>
      <c r="GI115" s="378"/>
      <c r="GJ115" s="378"/>
      <c r="GK115" s="378"/>
      <c r="GL115" s="378"/>
      <c r="GM115" s="378"/>
      <c r="GN115" s="378"/>
      <c r="GO115" s="378"/>
      <c r="GP115" s="378"/>
      <c r="GQ115" s="378"/>
      <c r="GR115" s="378"/>
      <c r="GS115" s="378"/>
      <c r="GT115" s="378"/>
      <c r="GU115" s="378"/>
      <c r="GV115" s="378"/>
      <c r="GW115" s="378"/>
      <c r="GX115" s="378"/>
      <c r="GY115" s="378"/>
      <c r="GZ115" s="378"/>
      <c r="HA115" s="378"/>
      <c r="HB115" s="378"/>
      <c r="HC115" s="378"/>
      <c r="HD115" s="378"/>
      <c r="HE115" s="378"/>
      <c r="HF115" s="378"/>
      <c r="HG115" s="378"/>
      <c r="HH115" s="378"/>
      <c r="HI115" s="378"/>
      <c r="HJ115" s="378"/>
      <c r="HK115" s="378"/>
      <c r="HL115" s="378"/>
      <c r="HM115" s="378"/>
      <c r="HN115" s="378"/>
      <c r="HO115" s="378"/>
      <c r="HP115" s="378"/>
      <c r="HQ115" s="378"/>
      <c r="HR115" s="378"/>
      <c r="HS115" s="378"/>
      <c r="HT115" s="378"/>
      <c r="HU115" s="378"/>
      <c r="HV115" s="378"/>
      <c r="HW115" s="378"/>
      <c r="HX115" s="378"/>
      <c r="HY115" s="378"/>
      <c r="HZ115" s="378"/>
      <c r="IA115" s="378"/>
      <c r="IB115" s="378"/>
      <c r="IC115" s="378"/>
      <c r="ID115" s="378"/>
      <c r="IE115" s="378"/>
      <c r="IF115" s="378"/>
      <c r="IG115" s="378"/>
    </row>
    <row r="116" spans="1:241" x14ac:dyDescent="0.3">
      <c r="A116" s="234" t="s">
        <v>118</v>
      </c>
      <c r="B116" s="235"/>
      <c r="C116" s="235"/>
      <c r="D116" s="235"/>
      <c r="E116" s="235"/>
      <c r="F116" s="235"/>
      <c r="G116" s="235">
        <f>SUM(G117:G120)</f>
        <v>54.5</v>
      </c>
      <c r="H116" s="235">
        <f t="shared" ref="H116:BG116" si="191">SUM(H117:H120)</f>
        <v>48.75</v>
      </c>
      <c r="I116" s="235">
        <f t="shared" si="191"/>
        <v>49.5</v>
      </c>
      <c r="J116" s="235">
        <f t="shared" si="191"/>
        <v>50.5</v>
      </c>
      <c r="K116" s="235">
        <f t="shared" si="191"/>
        <v>50</v>
      </c>
      <c r="L116" s="235">
        <f t="shared" si="191"/>
        <v>42.5</v>
      </c>
      <c r="M116" s="235">
        <f t="shared" si="191"/>
        <v>49.25</v>
      </c>
      <c r="N116" s="235">
        <f t="shared" si="191"/>
        <v>48.5</v>
      </c>
      <c r="O116" s="235">
        <f t="shared" si="191"/>
        <v>48.75</v>
      </c>
      <c r="P116" s="235">
        <f t="shared" si="191"/>
        <v>40</v>
      </c>
      <c r="Q116" s="235">
        <f t="shared" si="191"/>
        <v>40.25</v>
      </c>
      <c r="R116" s="235">
        <f t="shared" si="191"/>
        <v>50.5</v>
      </c>
      <c r="S116" s="235">
        <f t="shared" si="191"/>
        <v>48.25</v>
      </c>
      <c r="T116" s="235">
        <f t="shared" si="191"/>
        <v>51.5</v>
      </c>
      <c r="U116" s="235">
        <f t="shared" si="191"/>
        <v>49.5</v>
      </c>
      <c r="V116" s="235">
        <f t="shared" si="191"/>
        <v>50.25</v>
      </c>
      <c r="W116" s="235">
        <f t="shared" si="191"/>
        <v>59.5</v>
      </c>
      <c r="X116" s="235">
        <f t="shared" si="191"/>
        <v>41</v>
      </c>
      <c r="Y116" s="235">
        <f t="shared" si="191"/>
        <v>46.25</v>
      </c>
      <c r="Z116" s="235">
        <f t="shared" si="191"/>
        <v>49.25</v>
      </c>
      <c r="AA116" s="235">
        <f t="shared" si="191"/>
        <v>47.75</v>
      </c>
      <c r="AB116" s="235">
        <f t="shared" si="191"/>
        <v>47</v>
      </c>
      <c r="AC116" s="235">
        <f t="shared" si="191"/>
        <v>49.5</v>
      </c>
      <c r="AD116" s="235">
        <f t="shared" si="191"/>
        <v>49.5</v>
      </c>
      <c r="AE116" s="235">
        <f t="shared" si="191"/>
        <v>50.75</v>
      </c>
      <c r="AF116" s="235">
        <f t="shared" si="191"/>
        <v>51.25</v>
      </c>
      <c r="AG116" s="235">
        <f t="shared" si="191"/>
        <v>40</v>
      </c>
      <c r="AH116" s="235">
        <f t="shared" si="191"/>
        <v>40</v>
      </c>
      <c r="AI116" s="235">
        <f t="shared" si="191"/>
        <v>50.25</v>
      </c>
      <c r="AJ116" s="235">
        <f t="shared" si="191"/>
        <v>55</v>
      </c>
      <c r="AK116" s="235">
        <f t="shared" si="191"/>
        <v>40.75</v>
      </c>
      <c r="AL116" s="235">
        <f t="shared" si="191"/>
        <v>48.5</v>
      </c>
      <c r="AM116" s="235">
        <f t="shared" si="191"/>
        <v>47.75</v>
      </c>
      <c r="AN116" s="235">
        <f t="shared" si="191"/>
        <v>51.5</v>
      </c>
      <c r="AO116" s="235">
        <f t="shared" si="191"/>
        <v>49</v>
      </c>
      <c r="AP116" s="235">
        <f t="shared" si="191"/>
        <v>49</v>
      </c>
      <c r="AQ116" s="235">
        <f t="shared" si="191"/>
        <v>42.5</v>
      </c>
      <c r="AR116" s="235">
        <f t="shared" si="191"/>
        <v>49.5</v>
      </c>
      <c r="AS116" s="235">
        <f t="shared" si="191"/>
        <v>48.75</v>
      </c>
      <c r="AT116" s="235">
        <f t="shared" si="191"/>
        <v>41.25</v>
      </c>
      <c r="AU116" s="235">
        <f t="shared" si="191"/>
        <v>47.75</v>
      </c>
      <c r="AV116" s="235">
        <f t="shared" si="191"/>
        <v>48.25</v>
      </c>
      <c r="AW116" s="235">
        <f t="shared" si="191"/>
        <v>40</v>
      </c>
      <c r="AX116" s="235">
        <f t="shared" si="191"/>
        <v>50.25</v>
      </c>
      <c r="AY116" s="235">
        <f t="shared" si="191"/>
        <v>48</v>
      </c>
      <c r="AZ116" s="235">
        <f t="shared" si="191"/>
        <v>40</v>
      </c>
      <c r="BA116" s="235">
        <f t="shared" si="191"/>
        <v>47.25</v>
      </c>
      <c r="BB116" s="235">
        <f t="shared" si="191"/>
        <v>46.25</v>
      </c>
      <c r="BC116" s="235">
        <f t="shared" si="191"/>
        <v>46.75</v>
      </c>
      <c r="BD116" s="235">
        <f t="shared" si="191"/>
        <v>43.75</v>
      </c>
      <c r="BE116" s="235">
        <f t="shared" si="191"/>
        <v>40</v>
      </c>
      <c r="BF116" s="235">
        <f t="shared" si="191"/>
        <v>44</v>
      </c>
      <c r="BG116" s="235">
        <f t="shared" si="191"/>
        <v>40</v>
      </c>
      <c r="BH116" s="235">
        <f t="shared" ref="BH116:DN116" si="192">SUM(BH117:BH120)</f>
        <v>40</v>
      </c>
      <c r="BI116" s="235">
        <f t="shared" si="192"/>
        <v>40</v>
      </c>
      <c r="BJ116" s="235">
        <f t="shared" si="192"/>
        <v>49</v>
      </c>
      <c r="BK116" s="235">
        <f t="shared" si="192"/>
        <v>48.5</v>
      </c>
      <c r="BL116" s="235">
        <f t="shared" si="192"/>
        <v>48.5</v>
      </c>
      <c r="BM116" s="235">
        <f t="shared" si="192"/>
        <v>50.75</v>
      </c>
      <c r="BN116" s="235">
        <f t="shared" si="192"/>
        <v>49.75</v>
      </c>
      <c r="BO116" s="235">
        <f t="shared" si="192"/>
        <v>51.5</v>
      </c>
      <c r="BP116" s="235">
        <f t="shared" si="192"/>
        <v>41.25</v>
      </c>
      <c r="BQ116" s="235">
        <f t="shared" si="192"/>
        <v>50.25</v>
      </c>
      <c r="BR116" s="235">
        <f t="shared" si="192"/>
        <v>59</v>
      </c>
      <c r="BS116" s="235">
        <f t="shared" si="192"/>
        <v>49</v>
      </c>
      <c r="BT116" s="235">
        <f t="shared" si="192"/>
        <v>43.25</v>
      </c>
      <c r="BU116" s="235">
        <f t="shared" si="192"/>
        <v>49.5</v>
      </c>
      <c r="BV116" s="235">
        <f t="shared" si="192"/>
        <v>40</v>
      </c>
      <c r="BW116" s="235">
        <f t="shared" si="192"/>
        <v>40</v>
      </c>
      <c r="BX116" s="235">
        <f t="shared" si="192"/>
        <v>40</v>
      </c>
      <c r="BY116" s="235">
        <f t="shared" si="192"/>
        <v>40</v>
      </c>
      <c r="BZ116" s="235">
        <f t="shared" si="192"/>
        <v>50</v>
      </c>
      <c r="CA116" s="235">
        <f t="shared" si="192"/>
        <v>49.25</v>
      </c>
      <c r="CB116" s="235">
        <f t="shared" si="192"/>
        <v>51.25</v>
      </c>
      <c r="CC116" s="235">
        <f t="shared" si="192"/>
        <v>45</v>
      </c>
      <c r="CD116" s="235">
        <f t="shared" si="192"/>
        <v>49.75</v>
      </c>
      <c r="CE116" s="235">
        <f t="shared" si="192"/>
        <v>49</v>
      </c>
      <c r="CF116" s="235">
        <f t="shared" si="192"/>
        <v>46</v>
      </c>
      <c r="CG116" s="235">
        <f t="shared" si="192"/>
        <v>46.5</v>
      </c>
      <c r="CH116" s="235">
        <f t="shared" si="192"/>
        <v>44.75</v>
      </c>
      <c r="CI116" s="235">
        <f t="shared" si="192"/>
        <v>45</v>
      </c>
      <c r="CJ116" s="235">
        <f t="shared" si="192"/>
        <v>45.5</v>
      </c>
      <c r="CK116" s="235">
        <f t="shared" si="192"/>
        <v>45</v>
      </c>
      <c r="CL116" s="235">
        <f t="shared" si="192"/>
        <v>41.25</v>
      </c>
      <c r="CM116" s="235">
        <f t="shared" si="192"/>
        <v>45.75</v>
      </c>
      <c r="CN116" s="235">
        <f t="shared" si="192"/>
        <v>40</v>
      </c>
      <c r="CO116" s="235">
        <f t="shared" si="192"/>
        <v>44.5</v>
      </c>
      <c r="CP116" s="235">
        <f t="shared" si="192"/>
        <v>45.5</v>
      </c>
      <c r="CQ116" s="235">
        <f t="shared" si="192"/>
        <v>46.25</v>
      </c>
      <c r="CR116" s="235">
        <f t="shared" si="192"/>
        <v>45.75</v>
      </c>
      <c r="CS116" s="235">
        <f t="shared" si="192"/>
        <v>45.75</v>
      </c>
      <c r="CT116" s="235">
        <f t="shared" si="192"/>
        <v>45.75</v>
      </c>
      <c r="CU116" s="235">
        <f t="shared" si="192"/>
        <v>45.75</v>
      </c>
      <c r="CV116" s="235">
        <f t="shared" si="192"/>
        <v>45</v>
      </c>
      <c r="CW116" s="235">
        <f t="shared" si="192"/>
        <v>45.75</v>
      </c>
      <c r="CX116" s="235">
        <f t="shared" si="192"/>
        <v>49.25</v>
      </c>
      <c r="CY116" s="235">
        <f t="shared" si="192"/>
        <v>40</v>
      </c>
      <c r="CZ116" s="235">
        <f t="shared" si="192"/>
        <v>47</v>
      </c>
      <c r="DA116" s="235">
        <f t="shared" si="192"/>
        <v>40</v>
      </c>
      <c r="DB116" s="235">
        <f t="shared" si="192"/>
        <v>40</v>
      </c>
      <c r="DC116" s="235">
        <f t="shared" si="192"/>
        <v>40</v>
      </c>
      <c r="DD116" s="235">
        <f t="shared" si="192"/>
        <v>48.75</v>
      </c>
      <c r="DE116" s="235">
        <f t="shared" si="192"/>
        <v>46.75</v>
      </c>
      <c r="DF116" s="235">
        <f t="shared" si="192"/>
        <v>44</v>
      </c>
      <c r="DG116" s="235">
        <f t="shared" si="192"/>
        <v>43.75</v>
      </c>
      <c r="DH116" s="235">
        <f t="shared" si="192"/>
        <v>40</v>
      </c>
      <c r="DI116" s="235">
        <f t="shared" si="192"/>
        <v>40</v>
      </c>
      <c r="DJ116" s="235">
        <f t="shared" si="192"/>
        <v>47.5</v>
      </c>
      <c r="DK116" s="235">
        <f t="shared" si="192"/>
        <v>46.75</v>
      </c>
      <c r="DL116" s="235">
        <f t="shared" si="192"/>
        <v>47.25</v>
      </c>
      <c r="DM116" s="235">
        <f t="shared" si="192"/>
        <v>47.25</v>
      </c>
      <c r="DN116" s="235">
        <f t="shared" si="192"/>
        <v>46.75</v>
      </c>
      <c r="DO116" s="235">
        <f t="shared" ref="DO116:DV116" si="193">SUM(DO117:DO120)</f>
        <v>46.75</v>
      </c>
      <c r="DP116" s="235">
        <f t="shared" si="193"/>
        <v>40</v>
      </c>
      <c r="DQ116" s="235">
        <f>SUM(DQ117:DQ120)</f>
        <v>48.5</v>
      </c>
      <c r="DR116" s="235">
        <f t="shared" si="193"/>
        <v>44.75</v>
      </c>
      <c r="DS116" s="235">
        <f t="shared" si="193"/>
        <v>48</v>
      </c>
      <c r="DT116" s="235">
        <f t="shared" si="193"/>
        <v>40.75</v>
      </c>
      <c r="DU116" s="235">
        <f t="shared" si="193"/>
        <v>47.25</v>
      </c>
      <c r="DV116" s="235">
        <f t="shared" si="193"/>
        <v>48</v>
      </c>
      <c r="DW116" s="235">
        <f t="shared" ref="DW116:FA116" si="194">SUM(DW117:DW120)</f>
        <v>49.75</v>
      </c>
      <c r="DX116" s="235">
        <f t="shared" si="194"/>
        <v>41.5</v>
      </c>
      <c r="DY116" s="235">
        <f t="shared" si="194"/>
        <v>49</v>
      </c>
      <c r="DZ116" s="235">
        <f t="shared" si="194"/>
        <v>49.75</v>
      </c>
      <c r="EA116" s="235">
        <f t="shared" si="194"/>
        <v>49</v>
      </c>
      <c r="EB116" s="235">
        <f t="shared" si="194"/>
        <v>48.25</v>
      </c>
      <c r="EC116" s="235">
        <f t="shared" si="194"/>
        <v>48.75</v>
      </c>
      <c r="ED116" s="235">
        <f t="shared" si="194"/>
        <v>49.75</v>
      </c>
      <c r="EE116" s="235">
        <f t="shared" si="194"/>
        <v>48.75</v>
      </c>
      <c r="EF116" s="235">
        <f t="shared" si="194"/>
        <v>48.5</v>
      </c>
      <c r="EG116" s="235">
        <f t="shared" si="194"/>
        <v>40</v>
      </c>
      <c r="EH116" s="235">
        <f t="shared" si="194"/>
        <v>48</v>
      </c>
      <c r="EI116" s="235">
        <f t="shared" si="194"/>
        <v>48.5</v>
      </c>
      <c r="EJ116" s="235">
        <f t="shared" si="194"/>
        <v>49.75</v>
      </c>
      <c r="EK116" s="235">
        <f t="shared" si="194"/>
        <v>46.25</v>
      </c>
      <c r="EL116" s="235">
        <f t="shared" si="194"/>
        <v>45.5</v>
      </c>
      <c r="EM116" s="235">
        <f t="shared" si="194"/>
        <v>45.75</v>
      </c>
      <c r="EN116" s="235">
        <f t="shared" si="194"/>
        <v>0</v>
      </c>
      <c r="EO116" s="235">
        <f t="shared" si="194"/>
        <v>48.75</v>
      </c>
      <c r="EP116" s="235">
        <f t="shared" si="194"/>
        <v>0</v>
      </c>
      <c r="EQ116" s="235">
        <f t="shared" si="194"/>
        <v>0</v>
      </c>
      <c r="ER116" s="235">
        <f t="shared" si="194"/>
        <v>40</v>
      </c>
      <c r="ES116" s="235">
        <f t="shared" si="194"/>
        <v>0</v>
      </c>
      <c r="ET116" s="235">
        <f t="shared" si="194"/>
        <v>0</v>
      </c>
      <c r="EU116" s="235">
        <f t="shared" si="194"/>
        <v>48.75</v>
      </c>
      <c r="EV116" s="235">
        <f t="shared" si="194"/>
        <v>0</v>
      </c>
      <c r="EW116" s="235">
        <f t="shared" si="194"/>
        <v>58</v>
      </c>
      <c r="EX116" s="235">
        <f t="shared" si="194"/>
        <v>48.5</v>
      </c>
      <c r="EY116" s="235">
        <f t="shared" si="194"/>
        <v>0</v>
      </c>
      <c r="EZ116" s="235">
        <f t="shared" si="194"/>
        <v>40</v>
      </c>
      <c r="FA116" s="235">
        <f t="shared" si="194"/>
        <v>40</v>
      </c>
      <c r="FB116" s="235">
        <f t="shared" ref="FB116:FK116" si="195">SUM(FB117:FB120)</f>
        <v>45.5</v>
      </c>
      <c r="FC116" s="235">
        <f t="shared" si="195"/>
        <v>40</v>
      </c>
      <c r="FD116" s="235">
        <f t="shared" si="195"/>
        <v>47.75</v>
      </c>
      <c r="FE116" s="235">
        <f t="shared" si="195"/>
        <v>40</v>
      </c>
      <c r="FF116" s="235">
        <f t="shared" si="195"/>
        <v>42.75</v>
      </c>
      <c r="FG116" s="235">
        <f t="shared" si="195"/>
        <v>40</v>
      </c>
      <c r="FH116" s="235">
        <f t="shared" si="195"/>
        <v>48.75</v>
      </c>
      <c r="FI116" s="235">
        <f t="shared" si="195"/>
        <v>47</v>
      </c>
      <c r="FJ116" s="235">
        <f t="shared" si="195"/>
        <v>47.75</v>
      </c>
      <c r="FK116" s="235">
        <f t="shared" si="195"/>
        <v>48.5</v>
      </c>
      <c r="FL116" s="235">
        <f t="shared" ref="FL116:FU116" si="196">SUM(FL117:FL120)</f>
        <v>48.75</v>
      </c>
      <c r="FM116" s="235">
        <f t="shared" si="196"/>
        <v>48.25</v>
      </c>
      <c r="FN116" s="235">
        <f t="shared" si="196"/>
        <v>48.5</v>
      </c>
      <c r="FO116" s="235">
        <f t="shared" si="196"/>
        <v>48.75</v>
      </c>
      <c r="FP116" s="235">
        <f t="shared" si="196"/>
        <v>41.25</v>
      </c>
      <c r="FQ116" s="235">
        <f t="shared" si="196"/>
        <v>49.75</v>
      </c>
      <c r="FR116" s="235">
        <f t="shared" si="196"/>
        <v>49.75</v>
      </c>
      <c r="FS116" s="235">
        <f t="shared" si="196"/>
        <v>41.25</v>
      </c>
      <c r="FT116" s="235">
        <f t="shared" si="196"/>
        <v>49.5</v>
      </c>
      <c r="FU116" s="235">
        <f t="shared" si="196"/>
        <v>48</v>
      </c>
      <c r="FV116" s="235">
        <f t="shared" ref="FV116:HH116" si="197">SUM(FV117:FV120)</f>
        <v>43.25</v>
      </c>
      <c r="FW116" s="235">
        <f t="shared" si="197"/>
        <v>48.5</v>
      </c>
      <c r="FX116" s="235">
        <f t="shared" si="197"/>
        <v>48.25</v>
      </c>
      <c r="FY116" s="235">
        <f t="shared" si="197"/>
        <v>48.75</v>
      </c>
      <c r="FZ116" s="235">
        <f t="shared" si="197"/>
        <v>47.75</v>
      </c>
      <c r="GA116" s="235">
        <f t="shared" si="197"/>
        <v>48.5</v>
      </c>
      <c r="GB116" s="235">
        <f t="shared" si="197"/>
        <v>35.75</v>
      </c>
      <c r="GC116" s="235">
        <f t="shared" si="197"/>
        <v>48.75</v>
      </c>
      <c r="GD116" s="235">
        <f t="shared" si="197"/>
        <v>48.75</v>
      </c>
      <c r="GE116" s="235">
        <f t="shared" si="197"/>
        <v>0</v>
      </c>
      <c r="GF116" s="235">
        <f t="shared" si="197"/>
        <v>48.5</v>
      </c>
      <c r="GG116" s="235">
        <f t="shared" si="197"/>
        <v>40</v>
      </c>
      <c r="GH116" s="235">
        <f t="shared" si="197"/>
        <v>40</v>
      </c>
      <c r="GI116" s="235">
        <f t="shared" si="197"/>
        <v>47.25</v>
      </c>
      <c r="GJ116" s="235">
        <f t="shared" si="197"/>
        <v>0</v>
      </c>
      <c r="GK116" s="235">
        <f t="shared" si="197"/>
        <v>46.5</v>
      </c>
      <c r="GL116" s="235">
        <f t="shared" si="197"/>
        <v>42.5</v>
      </c>
      <c r="GM116" s="235">
        <f t="shared" si="197"/>
        <v>46.5</v>
      </c>
      <c r="GN116" s="235">
        <f t="shared" si="197"/>
        <v>47.75</v>
      </c>
      <c r="GO116" s="235">
        <f t="shared" si="197"/>
        <v>0</v>
      </c>
      <c r="GP116" s="235">
        <f t="shared" si="197"/>
        <v>40</v>
      </c>
      <c r="GQ116" s="235">
        <f t="shared" si="197"/>
        <v>45.5</v>
      </c>
      <c r="GR116" s="235">
        <f t="shared" si="197"/>
        <v>43.75</v>
      </c>
      <c r="GS116" s="235">
        <f t="shared" si="197"/>
        <v>47.75</v>
      </c>
      <c r="GT116" s="235">
        <f t="shared" si="197"/>
        <v>47</v>
      </c>
      <c r="GU116" s="235">
        <f t="shared" si="197"/>
        <v>0</v>
      </c>
      <c r="GV116" s="235">
        <f t="shared" si="197"/>
        <v>40</v>
      </c>
      <c r="GW116" s="235">
        <f t="shared" si="197"/>
        <v>47.75</v>
      </c>
      <c r="GX116" s="235">
        <f t="shared" si="197"/>
        <v>47.75</v>
      </c>
      <c r="GY116" s="235">
        <f t="shared" si="197"/>
        <v>42.5</v>
      </c>
      <c r="GZ116" s="235">
        <f t="shared" si="197"/>
        <v>40.75</v>
      </c>
      <c r="HA116" s="235">
        <f t="shared" si="197"/>
        <v>48.75</v>
      </c>
      <c r="HB116" s="235">
        <f t="shared" si="197"/>
        <v>40</v>
      </c>
      <c r="HC116" s="235">
        <f t="shared" si="197"/>
        <v>47.75</v>
      </c>
      <c r="HD116" s="235">
        <f t="shared" si="197"/>
        <v>0</v>
      </c>
      <c r="HE116" s="235">
        <f t="shared" si="197"/>
        <v>0</v>
      </c>
      <c r="HF116" s="235">
        <f>SUM(HF117:HF120)</f>
        <v>45.25</v>
      </c>
      <c r="HG116" s="235">
        <f t="shared" si="197"/>
        <v>0</v>
      </c>
      <c r="HH116" s="235">
        <f t="shared" si="197"/>
        <v>48</v>
      </c>
      <c r="HI116" s="235">
        <f t="shared" ref="HI116:HJ116" si="198">SUM(HI117:HI120)</f>
        <v>0</v>
      </c>
      <c r="HJ116" s="235">
        <f t="shared" si="198"/>
        <v>45.25</v>
      </c>
      <c r="HK116" s="235">
        <f t="shared" ref="HK116:HU116" si="199">SUM(HK117:HK120)</f>
        <v>46.5</v>
      </c>
      <c r="HL116" s="235">
        <f t="shared" si="199"/>
        <v>0</v>
      </c>
      <c r="HM116" s="235">
        <f t="shared" si="199"/>
        <v>47.25</v>
      </c>
      <c r="HN116" s="235">
        <f t="shared" si="199"/>
        <v>45.25</v>
      </c>
      <c r="HO116" s="235">
        <f t="shared" si="199"/>
        <v>46</v>
      </c>
      <c r="HP116" s="235">
        <f t="shared" si="199"/>
        <v>40</v>
      </c>
      <c r="HQ116" s="235">
        <f t="shared" si="199"/>
        <v>40</v>
      </c>
      <c r="HR116" s="235">
        <f t="shared" si="199"/>
        <v>58.5</v>
      </c>
      <c r="HS116" s="235">
        <f t="shared" si="199"/>
        <v>40</v>
      </c>
      <c r="HT116" s="235">
        <f t="shared" si="199"/>
        <v>46.5</v>
      </c>
      <c r="HU116" s="235">
        <f t="shared" si="199"/>
        <v>46.5</v>
      </c>
      <c r="HV116" s="235">
        <f t="shared" ref="HV116:IG116" si="200">SUM(HV117:HV120)</f>
        <v>40.75</v>
      </c>
      <c r="HW116" s="235">
        <f t="shared" si="200"/>
        <v>46.25</v>
      </c>
      <c r="HX116" s="235">
        <f t="shared" si="200"/>
        <v>40</v>
      </c>
      <c r="HY116" s="235">
        <f t="shared" si="200"/>
        <v>46.5</v>
      </c>
      <c r="HZ116" s="235">
        <f t="shared" si="200"/>
        <v>45</v>
      </c>
      <c r="IA116" s="235">
        <f t="shared" si="200"/>
        <v>0</v>
      </c>
      <c r="IB116" s="235">
        <f t="shared" si="200"/>
        <v>0</v>
      </c>
      <c r="IC116" s="235">
        <f t="shared" si="200"/>
        <v>0</v>
      </c>
      <c r="ID116" s="235">
        <f t="shared" si="200"/>
        <v>0</v>
      </c>
      <c r="IE116" s="235">
        <f t="shared" si="200"/>
        <v>0</v>
      </c>
      <c r="IF116" s="235">
        <f t="shared" si="200"/>
        <v>0</v>
      </c>
      <c r="IG116" s="235">
        <f t="shared" si="200"/>
        <v>0</v>
      </c>
    </row>
    <row r="117" spans="1:241" s="379" customFormat="1" x14ac:dyDescent="0.3">
      <c r="A117" s="377" t="s">
        <v>109</v>
      </c>
      <c r="B117" s="378"/>
      <c r="C117" s="378"/>
      <c r="D117" s="378">
        <f>SUM(DG117:FF117)</f>
        <v>1879.25</v>
      </c>
      <c r="E117" s="378"/>
      <c r="F117" s="378"/>
      <c r="G117" s="378">
        <v>42.5</v>
      </c>
      <c r="H117" s="378">
        <v>48.75</v>
      </c>
      <c r="I117" s="378">
        <v>49.5</v>
      </c>
      <c r="J117" s="378">
        <v>50.5</v>
      </c>
      <c r="K117" s="378">
        <v>50</v>
      </c>
      <c r="L117" s="378">
        <v>42.5</v>
      </c>
      <c r="M117" s="378">
        <v>49.25</v>
      </c>
      <c r="N117" s="378">
        <v>48.5</v>
      </c>
      <c r="O117" s="378">
        <v>48.75</v>
      </c>
      <c r="P117" s="378">
        <v>38.75</v>
      </c>
      <c r="Q117" s="378">
        <v>40.25</v>
      </c>
      <c r="R117" s="378">
        <v>50.5</v>
      </c>
      <c r="S117" s="378">
        <v>48.25</v>
      </c>
      <c r="T117" s="378">
        <v>51.5</v>
      </c>
      <c r="U117" s="378">
        <v>49.5</v>
      </c>
      <c r="V117" s="378">
        <v>50.25</v>
      </c>
      <c r="W117" s="378">
        <v>59.5</v>
      </c>
      <c r="X117" s="378">
        <v>41</v>
      </c>
      <c r="Y117" s="378">
        <v>46.25</v>
      </c>
      <c r="Z117" s="378">
        <v>49.25</v>
      </c>
      <c r="AA117" s="378">
        <v>47.75</v>
      </c>
      <c r="AB117" s="378">
        <v>39</v>
      </c>
      <c r="AC117" s="378">
        <v>49.5</v>
      </c>
      <c r="AD117" s="378">
        <v>49.5</v>
      </c>
      <c r="AE117" s="378">
        <v>50.75</v>
      </c>
      <c r="AF117" s="378">
        <v>51.25</v>
      </c>
      <c r="AG117" s="378">
        <v>24</v>
      </c>
      <c r="AH117" s="378">
        <v>0</v>
      </c>
      <c r="AI117" s="378">
        <v>50.25</v>
      </c>
      <c r="AJ117" s="378">
        <v>55</v>
      </c>
      <c r="AK117" s="378">
        <v>40.75</v>
      </c>
      <c r="AL117" s="378">
        <v>48.5</v>
      </c>
      <c r="AM117" s="378">
        <v>47.75</v>
      </c>
      <c r="AN117" s="378">
        <v>51.5</v>
      </c>
      <c r="AO117" s="378">
        <v>49</v>
      </c>
      <c r="AP117" s="378">
        <v>41</v>
      </c>
      <c r="AQ117" s="378">
        <v>42.5</v>
      </c>
      <c r="AR117" s="378">
        <v>49.5</v>
      </c>
      <c r="AS117" s="378">
        <v>48.75</v>
      </c>
      <c r="AT117" s="378">
        <v>41.25</v>
      </c>
      <c r="AU117" s="378">
        <v>47.75</v>
      </c>
      <c r="AV117" s="378">
        <v>48.25</v>
      </c>
      <c r="AW117" s="378">
        <v>40</v>
      </c>
      <c r="AX117" s="378">
        <v>50.25</v>
      </c>
      <c r="AY117" s="378">
        <v>48</v>
      </c>
      <c r="AZ117" s="378">
        <v>33</v>
      </c>
      <c r="BA117" s="378">
        <v>47.25</v>
      </c>
      <c r="BB117" s="378">
        <v>38.25</v>
      </c>
      <c r="BC117" s="378">
        <v>46.75</v>
      </c>
      <c r="BD117" s="378">
        <v>43.75</v>
      </c>
      <c r="BE117" s="378">
        <v>39.75</v>
      </c>
      <c r="BF117" s="378">
        <v>28</v>
      </c>
      <c r="BG117" s="378">
        <v>40</v>
      </c>
      <c r="BH117" s="378"/>
      <c r="BI117" s="378">
        <v>3</v>
      </c>
      <c r="BJ117" s="378">
        <v>49</v>
      </c>
      <c r="BK117" s="378">
        <v>48.5</v>
      </c>
      <c r="BL117" s="378">
        <v>48.5</v>
      </c>
      <c r="BM117" s="378">
        <v>50.75</v>
      </c>
      <c r="BN117" s="378">
        <v>49.75</v>
      </c>
      <c r="BO117" s="378">
        <v>51.5</v>
      </c>
      <c r="BP117" s="378">
        <v>41.25</v>
      </c>
      <c r="BQ117" s="378">
        <v>50.25</v>
      </c>
      <c r="BR117" s="378">
        <v>59</v>
      </c>
      <c r="BS117" s="378">
        <v>49</v>
      </c>
      <c r="BT117" s="378">
        <v>43.25</v>
      </c>
      <c r="BU117" s="378">
        <v>49.5</v>
      </c>
      <c r="BV117" s="378">
        <v>38.5</v>
      </c>
      <c r="BW117" s="378">
        <v>31.25</v>
      </c>
      <c r="BX117" s="378">
        <v>24</v>
      </c>
      <c r="BY117" s="378">
        <v>23.75</v>
      </c>
      <c r="BZ117" s="378">
        <v>50</v>
      </c>
      <c r="CA117" s="378">
        <v>49.25</v>
      </c>
      <c r="CB117" s="378">
        <v>43.25</v>
      </c>
      <c r="CC117" s="378">
        <v>45</v>
      </c>
      <c r="CD117" s="378">
        <v>49.75</v>
      </c>
      <c r="CE117" s="378">
        <v>49</v>
      </c>
      <c r="CF117" s="378">
        <v>46</v>
      </c>
      <c r="CG117" s="378">
        <v>38.5</v>
      </c>
      <c r="CH117" s="378">
        <v>44.75</v>
      </c>
      <c r="CI117" s="378">
        <v>45</v>
      </c>
      <c r="CJ117" s="378">
        <v>45.5</v>
      </c>
      <c r="CK117" s="378">
        <v>45</v>
      </c>
      <c r="CL117" s="378">
        <v>41.25</v>
      </c>
      <c r="CM117" s="378">
        <v>45.75</v>
      </c>
      <c r="CN117" s="378">
        <v>0</v>
      </c>
      <c r="CO117" s="378">
        <v>44.5</v>
      </c>
      <c r="CP117" s="378">
        <v>45.5</v>
      </c>
      <c r="CQ117" s="378">
        <v>46.25</v>
      </c>
      <c r="CR117" s="378">
        <v>45.75</v>
      </c>
      <c r="CS117" s="378">
        <v>45.75</v>
      </c>
      <c r="CT117" s="378">
        <v>45.75</v>
      </c>
      <c r="CU117" s="378">
        <v>45.75</v>
      </c>
      <c r="CV117" s="378">
        <v>45</v>
      </c>
      <c r="CW117" s="378">
        <v>45.75</v>
      </c>
      <c r="CX117" s="378">
        <v>49.25</v>
      </c>
      <c r="CY117" s="378">
        <v>37.5</v>
      </c>
      <c r="CZ117" s="378">
        <v>47</v>
      </c>
      <c r="DA117" s="378">
        <v>38.75</v>
      </c>
      <c r="DB117" s="378">
        <v>35.75</v>
      </c>
      <c r="DC117" s="378">
        <v>39</v>
      </c>
      <c r="DD117" s="378">
        <v>48.75</v>
      </c>
      <c r="DE117" s="378">
        <v>46.75</v>
      </c>
      <c r="DF117" s="378">
        <v>28</v>
      </c>
      <c r="DG117" s="378">
        <v>35.75</v>
      </c>
      <c r="DH117" s="378">
        <v>0</v>
      </c>
      <c r="DI117" s="378">
        <v>0</v>
      </c>
      <c r="DJ117" s="378">
        <v>47.5</v>
      </c>
      <c r="DK117" s="378">
        <v>46.75</v>
      </c>
      <c r="DL117" s="378">
        <v>47.25</v>
      </c>
      <c r="DM117" s="378">
        <v>47.25</v>
      </c>
      <c r="DN117" s="378">
        <v>46.75</v>
      </c>
      <c r="DO117" s="378">
        <v>46.75</v>
      </c>
      <c r="DP117" s="378">
        <v>39.5</v>
      </c>
      <c r="DQ117" s="378">
        <v>48.5</v>
      </c>
      <c r="DR117" s="378">
        <v>44.75</v>
      </c>
      <c r="DS117" s="378">
        <v>48</v>
      </c>
      <c r="DT117" s="378">
        <v>40.75</v>
      </c>
      <c r="DU117" s="378">
        <v>47.25</v>
      </c>
      <c r="DV117" s="378">
        <v>48</v>
      </c>
      <c r="DW117" s="378">
        <v>49.75</v>
      </c>
      <c r="DX117" s="378">
        <v>41.5</v>
      </c>
      <c r="DY117" s="378">
        <v>49</v>
      </c>
      <c r="DZ117" s="378">
        <v>49.75</v>
      </c>
      <c r="EA117" s="378">
        <v>49</v>
      </c>
      <c r="EB117" s="378">
        <v>40.25</v>
      </c>
      <c r="EC117" s="378">
        <v>48.75</v>
      </c>
      <c r="ED117" s="378">
        <v>49.75</v>
      </c>
      <c r="EE117" s="378">
        <v>48.75</v>
      </c>
      <c r="EF117" s="378">
        <v>48.5</v>
      </c>
      <c r="EG117" s="378">
        <v>28.25</v>
      </c>
      <c r="EH117" s="378">
        <v>48</v>
      </c>
      <c r="EI117" s="378">
        <v>48.5</v>
      </c>
      <c r="EJ117" s="378">
        <v>49.75</v>
      </c>
      <c r="EK117" s="378">
        <v>46.25</v>
      </c>
      <c r="EL117" s="378">
        <v>45.5</v>
      </c>
      <c r="EM117" s="378">
        <v>45.75</v>
      </c>
      <c r="EN117" s="378"/>
      <c r="EO117" s="378">
        <v>48.75</v>
      </c>
      <c r="EP117" s="378"/>
      <c r="EQ117" s="378"/>
      <c r="ER117" s="378">
        <v>0</v>
      </c>
      <c r="ES117" s="378"/>
      <c r="ET117" s="378"/>
      <c r="EU117" s="378">
        <v>48.75</v>
      </c>
      <c r="EV117" s="378"/>
      <c r="EW117" s="378">
        <v>58</v>
      </c>
      <c r="EX117" s="378">
        <v>48.5</v>
      </c>
      <c r="EY117" s="378"/>
      <c r="EZ117" s="378">
        <v>37.75</v>
      </c>
      <c r="FA117" s="378">
        <v>37</v>
      </c>
      <c r="FB117" s="378">
        <v>37.5</v>
      </c>
      <c r="FC117" s="378">
        <v>29.75</v>
      </c>
      <c r="FD117" s="378">
        <v>47.75</v>
      </c>
      <c r="FE117" s="378">
        <v>37</v>
      </c>
      <c r="FF117" s="378">
        <v>26.75</v>
      </c>
      <c r="FG117" s="378">
        <v>28</v>
      </c>
      <c r="FH117" s="378">
        <v>48.75</v>
      </c>
      <c r="FI117" s="378">
        <v>47</v>
      </c>
      <c r="FJ117" s="378">
        <v>47.75</v>
      </c>
      <c r="FK117" s="378">
        <v>48.5</v>
      </c>
      <c r="FL117" s="378">
        <v>48.75</v>
      </c>
      <c r="FM117" s="378">
        <v>48.25</v>
      </c>
      <c r="FN117" s="378">
        <v>48.5</v>
      </c>
      <c r="FO117" s="378">
        <v>48.75</v>
      </c>
      <c r="FP117" s="378">
        <v>41.25</v>
      </c>
      <c r="FQ117" s="378">
        <v>49.75</v>
      </c>
      <c r="FR117" s="378">
        <v>49.75</v>
      </c>
      <c r="FS117" s="378">
        <v>41.25</v>
      </c>
      <c r="FT117" s="378">
        <v>49.5</v>
      </c>
      <c r="FU117" s="378">
        <v>48</v>
      </c>
      <c r="FV117" s="378">
        <v>43.25</v>
      </c>
      <c r="FW117" s="378">
        <v>48.5</v>
      </c>
      <c r="FX117" s="378">
        <v>48.25</v>
      </c>
      <c r="FY117" s="378">
        <v>48.75</v>
      </c>
      <c r="FZ117" s="378">
        <v>47.75</v>
      </c>
      <c r="GA117" s="378">
        <v>48.5</v>
      </c>
      <c r="GB117" s="378">
        <v>35.75</v>
      </c>
      <c r="GC117" s="378">
        <v>40.75</v>
      </c>
      <c r="GD117" s="378">
        <v>48.75</v>
      </c>
      <c r="GE117" s="378"/>
      <c r="GF117" s="378">
        <v>48.5</v>
      </c>
      <c r="GG117" s="378">
        <v>20</v>
      </c>
      <c r="GH117" s="378">
        <v>21</v>
      </c>
      <c r="GI117" s="378">
        <v>47.25</v>
      </c>
      <c r="GJ117" s="378"/>
      <c r="GK117" s="378">
        <v>46.5</v>
      </c>
      <c r="GL117" s="378">
        <v>42.5</v>
      </c>
      <c r="GM117" s="378">
        <v>46.5</v>
      </c>
      <c r="GN117" s="378">
        <v>47.75</v>
      </c>
      <c r="GO117" s="378"/>
      <c r="GP117" s="378">
        <v>10.5</v>
      </c>
      <c r="GQ117" s="378">
        <v>37.5</v>
      </c>
      <c r="GR117" s="378">
        <v>43.75</v>
      </c>
      <c r="GS117" s="378">
        <v>47.75</v>
      </c>
      <c r="GT117" s="378">
        <v>47</v>
      </c>
      <c r="GU117" s="378"/>
      <c r="GV117" s="378">
        <v>28.25</v>
      </c>
      <c r="GW117" s="378">
        <v>47.75</v>
      </c>
      <c r="GX117" s="378">
        <v>47.75</v>
      </c>
      <c r="GY117" s="378">
        <v>42.5</v>
      </c>
      <c r="GZ117" s="378">
        <v>40.75</v>
      </c>
      <c r="HA117" s="378">
        <v>48.75</v>
      </c>
      <c r="HB117" s="378">
        <v>10.5</v>
      </c>
      <c r="HC117" s="378">
        <v>47.75</v>
      </c>
      <c r="HD117" s="378"/>
      <c r="HE117" s="378"/>
      <c r="HF117" s="378">
        <v>45.25</v>
      </c>
      <c r="HG117" s="378"/>
      <c r="HH117" s="378">
        <v>48</v>
      </c>
      <c r="HI117" s="378">
        <v>0</v>
      </c>
      <c r="HJ117" s="378">
        <v>45.25</v>
      </c>
      <c r="HK117" s="378">
        <v>46.5</v>
      </c>
      <c r="HL117" s="378">
        <v>0</v>
      </c>
      <c r="HM117" s="378">
        <v>47.25</v>
      </c>
      <c r="HN117" s="378">
        <v>45.25</v>
      </c>
      <c r="HO117" s="378">
        <v>46</v>
      </c>
      <c r="HP117" s="378">
        <v>39.5</v>
      </c>
      <c r="HQ117" s="378">
        <v>27.25</v>
      </c>
      <c r="HR117" s="378">
        <v>58.5</v>
      </c>
      <c r="HS117" s="378">
        <v>34.75</v>
      </c>
      <c r="HT117" s="378">
        <v>46.5</v>
      </c>
      <c r="HU117" s="378">
        <v>46.5</v>
      </c>
      <c r="HV117" s="378">
        <v>40.75</v>
      </c>
      <c r="HW117" s="378">
        <v>46.25</v>
      </c>
      <c r="HX117" s="378">
        <v>35</v>
      </c>
      <c r="HY117" s="378">
        <v>46.5</v>
      </c>
      <c r="HZ117" s="378">
        <v>45</v>
      </c>
      <c r="IA117" s="378">
        <v>0</v>
      </c>
      <c r="IB117" s="378">
        <v>0</v>
      </c>
      <c r="IC117" s="378">
        <v>0</v>
      </c>
      <c r="ID117" s="378">
        <v>0</v>
      </c>
      <c r="IE117" s="378">
        <v>0</v>
      </c>
      <c r="IF117" s="378">
        <v>0</v>
      </c>
      <c r="IG117" s="378">
        <v>0</v>
      </c>
    </row>
    <row r="118" spans="1:241" s="379" customFormat="1" x14ac:dyDescent="0.3">
      <c r="A118" s="377" t="s">
        <v>110</v>
      </c>
      <c r="B118" s="378"/>
      <c r="C118" s="378"/>
      <c r="D118" s="378">
        <f>SUM(DG118:FF118)</f>
        <v>48</v>
      </c>
      <c r="E118" s="378"/>
      <c r="F118" s="378"/>
      <c r="G118" s="378">
        <v>12</v>
      </c>
      <c r="H118" s="378">
        <v>0</v>
      </c>
      <c r="I118" s="378">
        <v>0</v>
      </c>
      <c r="J118" s="378">
        <v>0</v>
      </c>
      <c r="K118" s="378">
        <v>0</v>
      </c>
      <c r="L118" s="378">
        <v>0</v>
      </c>
      <c r="M118" s="378">
        <v>0</v>
      </c>
      <c r="N118" s="378">
        <v>0</v>
      </c>
      <c r="O118" s="378">
        <v>0</v>
      </c>
      <c r="P118" s="378">
        <v>0</v>
      </c>
      <c r="Q118" s="378">
        <v>0</v>
      </c>
      <c r="R118" s="378">
        <v>0</v>
      </c>
      <c r="S118" s="378">
        <v>0</v>
      </c>
      <c r="T118" s="378">
        <v>0</v>
      </c>
      <c r="U118" s="378">
        <v>0</v>
      </c>
      <c r="V118" s="378">
        <v>0</v>
      </c>
      <c r="W118" s="378">
        <v>0</v>
      </c>
      <c r="X118" s="378">
        <v>0</v>
      </c>
      <c r="Y118" s="378">
        <v>0</v>
      </c>
      <c r="Z118" s="378">
        <v>0</v>
      </c>
      <c r="AA118" s="378">
        <v>0</v>
      </c>
      <c r="AB118" s="378">
        <v>8</v>
      </c>
      <c r="AC118" s="378">
        <v>0</v>
      </c>
      <c r="AD118" s="378">
        <v>0</v>
      </c>
      <c r="AE118" s="378">
        <v>0</v>
      </c>
      <c r="AF118" s="378">
        <v>0</v>
      </c>
      <c r="AG118" s="378">
        <v>8</v>
      </c>
      <c r="AH118" s="378">
        <v>0</v>
      </c>
      <c r="AI118" s="378">
        <v>0</v>
      </c>
      <c r="AJ118" s="378">
        <v>0</v>
      </c>
      <c r="AK118" s="378">
        <v>0</v>
      </c>
      <c r="AL118" s="378">
        <v>0</v>
      </c>
      <c r="AM118" s="378">
        <v>0</v>
      </c>
      <c r="AN118" s="378">
        <v>0</v>
      </c>
      <c r="AO118" s="378">
        <v>0</v>
      </c>
      <c r="AP118" s="378">
        <v>8</v>
      </c>
      <c r="AQ118" s="378">
        <v>0</v>
      </c>
      <c r="AR118" s="378">
        <v>0</v>
      </c>
      <c r="AS118" s="378">
        <v>0</v>
      </c>
      <c r="AT118" s="378">
        <v>0</v>
      </c>
      <c r="AU118" s="378">
        <v>0</v>
      </c>
      <c r="AV118" s="378">
        <v>0</v>
      </c>
      <c r="AW118" s="378">
        <v>0</v>
      </c>
      <c r="AX118" s="378">
        <v>0</v>
      </c>
      <c r="AY118" s="378">
        <v>0</v>
      </c>
      <c r="AZ118" s="378">
        <v>0</v>
      </c>
      <c r="BA118" s="378">
        <v>0</v>
      </c>
      <c r="BB118" s="378">
        <v>8</v>
      </c>
      <c r="BC118" s="378">
        <v>0</v>
      </c>
      <c r="BD118" s="378">
        <v>0</v>
      </c>
      <c r="BE118" s="378">
        <v>0</v>
      </c>
      <c r="BF118" s="378">
        <v>16</v>
      </c>
      <c r="BG118" s="378">
        <v>0</v>
      </c>
      <c r="BH118" s="378"/>
      <c r="BI118" s="378">
        <v>0</v>
      </c>
      <c r="BJ118" s="378">
        <v>0</v>
      </c>
      <c r="BK118" s="378">
        <v>0</v>
      </c>
      <c r="BL118" s="378">
        <v>0</v>
      </c>
      <c r="BM118" s="378">
        <v>0</v>
      </c>
      <c r="BN118" s="378">
        <v>0</v>
      </c>
      <c r="BO118" s="378">
        <v>0</v>
      </c>
      <c r="BP118" s="378">
        <v>0</v>
      </c>
      <c r="BQ118" s="378">
        <v>0</v>
      </c>
      <c r="BR118" s="378">
        <v>0</v>
      </c>
      <c r="BS118" s="378">
        <v>0</v>
      </c>
      <c r="BT118" s="378">
        <v>0</v>
      </c>
      <c r="BU118" s="378">
        <v>0</v>
      </c>
      <c r="BV118" s="378">
        <v>0</v>
      </c>
      <c r="BW118" s="378">
        <v>0</v>
      </c>
      <c r="BX118" s="378">
        <v>0</v>
      </c>
      <c r="BY118" s="378">
        <v>0</v>
      </c>
      <c r="BZ118" s="378">
        <v>0</v>
      </c>
      <c r="CA118" s="378">
        <v>0</v>
      </c>
      <c r="CB118" s="378">
        <v>8</v>
      </c>
      <c r="CC118" s="378">
        <v>0</v>
      </c>
      <c r="CD118" s="378">
        <v>0</v>
      </c>
      <c r="CE118" s="378">
        <v>0</v>
      </c>
      <c r="CF118" s="378">
        <v>0</v>
      </c>
      <c r="CG118" s="378">
        <v>8</v>
      </c>
      <c r="CH118" s="378">
        <v>0</v>
      </c>
      <c r="CI118" s="378">
        <v>0</v>
      </c>
      <c r="CJ118" s="378">
        <v>0</v>
      </c>
      <c r="CK118" s="378">
        <v>0</v>
      </c>
      <c r="CL118" s="378">
        <v>0</v>
      </c>
      <c r="CM118" s="378">
        <v>0</v>
      </c>
      <c r="CN118" s="378">
        <v>0</v>
      </c>
      <c r="CO118" s="378">
        <v>0</v>
      </c>
      <c r="CP118" s="378">
        <v>0</v>
      </c>
      <c r="CQ118" s="378">
        <v>0</v>
      </c>
      <c r="CR118" s="378">
        <v>0</v>
      </c>
      <c r="CS118" s="378">
        <v>0</v>
      </c>
      <c r="CT118" s="378">
        <v>0</v>
      </c>
      <c r="CU118" s="378">
        <v>0</v>
      </c>
      <c r="CV118" s="378">
        <v>0</v>
      </c>
      <c r="CW118" s="378">
        <v>0</v>
      </c>
      <c r="CX118" s="378">
        <v>0</v>
      </c>
      <c r="CY118" s="378">
        <v>0</v>
      </c>
      <c r="CZ118" s="378">
        <v>0</v>
      </c>
      <c r="DA118" s="378">
        <v>0</v>
      </c>
      <c r="DB118" s="378">
        <v>0</v>
      </c>
      <c r="DC118" s="378">
        <v>0</v>
      </c>
      <c r="DD118" s="378">
        <v>0</v>
      </c>
      <c r="DE118" s="378">
        <v>0</v>
      </c>
      <c r="DF118" s="378">
        <v>16</v>
      </c>
      <c r="DG118" s="378">
        <v>8</v>
      </c>
      <c r="DH118" s="378">
        <v>0</v>
      </c>
      <c r="DI118" s="378">
        <v>0</v>
      </c>
      <c r="DJ118" s="378">
        <v>0</v>
      </c>
      <c r="DK118" s="378">
        <v>0</v>
      </c>
      <c r="DL118" s="378">
        <v>0</v>
      </c>
      <c r="DM118" s="378">
        <v>0</v>
      </c>
      <c r="DN118" s="378">
        <v>0</v>
      </c>
      <c r="DO118" s="378">
        <v>0</v>
      </c>
      <c r="DP118" s="378">
        <v>0</v>
      </c>
      <c r="DQ118" s="378">
        <v>0</v>
      </c>
      <c r="DR118" s="378">
        <v>0</v>
      </c>
      <c r="DS118" s="378">
        <v>0</v>
      </c>
      <c r="DT118" s="378">
        <v>0</v>
      </c>
      <c r="DU118" s="378">
        <v>0</v>
      </c>
      <c r="DV118" s="378">
        <v>0</v>
      </c>
      <c r="DW118" s="378">
        <v>0</v>
      </c>
      <c r="DX118" s="378">
        <v>0</v>
      </c>
      <c r="DY118" s="378">
        <v>0</v>
      </c>
      <c r="DZ118" s="378">
        <v>0</v>
      </c>
      <c r="EA118" s="378">
        <v>0</v>
      </c>
      <c r="EB118" s="378">
        <v>8</v>
      </c>
      <c r="EC118" s="378">
        <v>0</v>
      </c>
      <c r="ED118" s="378">
        <v>0</v>
      </c>
      <c r="EE118" s="378">
        <v>0</v>
      </c>
      <c r="EF118" s="378">
        <v>0</v>
      </c>
      <c r="EG118" s="378">
        <v>8</v>
      </c>
      <c r="EH118" s="378">
        <v>0</v>
      </c>
      <c r="EI118" s="378">
        <v>0</v>
      </c>
      <c r="EJ118" s="378">
        <v>0</v>
      </c>
      <c r="EK118" s="378">
        <v>0</v>
      </c>
      <c r="EL118" s="378">
        <v>0</v>
      </c>
      <c r="EM118" s="378">
        <v>0</v>
      </c>
      <c r="EN118" s="378"/>
      <c r="EO118" s="378">
        <v>0</v>
      </c>
      <c r="EP118" s="378"/>
      <c r="EQ118" s="378"/>
      <c r="ER118" s="378">
        <v>0</v>
      </c>
      <c r="ES118" s="378"/>
      <c r="ET118" s="378"/>
      <c r="EU118" s="378">
        <v>0</v>
      </c>
      <c r="EV118" s="378"/>
      <c r="EW118" s="378">
        <v>0</v>
      </c>
      <c r="EX118" s="378">
        <v>0</v>
      </c>
      <c r="EY118" s="378"/>
      <c r="EZ118" s="378">
        <v>0</v>
      </c>
      <c r="FA118" s="378">
        <v>0</v>
      </c>
      <c r="FB118" s="378">
        <v>8</v>
      </c>
      <c r="FC118" s="378">
        <v>0</v>
      </c>
      <c r="FD118" s="378">
        <v>0</v>
      </c>
      <c r="FE118" s="378">
        <v>0</v>
      </c>
      <c r="FF118" s="378">
        <v>16</v>
      </c>
      <c r="FG118" s="378">
        <v>12</v>
      </c>
      <c r="FH118" s="378">
        <v>0</v>
      </c>
      <c r="FI118" s="378">
        <v>0</v>
      </c>
      <c r="FJ118" s="378">
        <v>0</v>
      </c>
      <c r="FK118" s="378">
        <v>0</v>
      </c>
      <c r="FL118" s="378">
        <v>0</v>
      </c>
      <c r="FM118" s="378">
        <v>0</v>
      </c>
      <c r="FN118" s="378">
        <v>0</v>
      </c>
      <c r="FO118" s="378">
        <v>0</v>
      </c>
      <c r="FP118" s="378">
        <v>0</v>
      </c>
      <c r="FQ118" s="378">
        <v>0</v>
      </c>
      <c r="FR118" s="378">
        <v>0</v>
      </c>
      <c r="FS118" s="378">
        <v>0</v>
      </c>
      <c r="FT118" s="378">
        <v>0</v>
      </c>
      <c r="FU118" s="378">
        <v>0</v>
      </c>
      <c r="FV118" s="378">
        <v>0</v>
      </c>
      <c r="FW118" s="378">
        <v>0</v>
      </c>
      <c r="FX118" s="378">
        <v>0</v>
      </c>
      <c r="FY118" s="378">
        <v>0</v>
      </c>
      <c r="FZ118" s="378">
        <v>0</v>
      </c>
      <c r="GA118" s="378">
        <v>0</v>
      </c>
      <c r="GB118" s="378">
        <v>0</v>
      </c>
      <c r="GC118" s="378">
        <v>8</v>
      </c>
      <c r="GD118" s="378">
        <v>0</v>
      </c>
      <c r="GE118" s="378"/>
      <c r="GF118" s="378">
        <v>0</v>
      </c>
      <c r="GG118" s="378">
        <v>0</v>
      </c>
      <c r="GH118" s="378">
        <v>8</v>
      </c>
      <c r="GI118" s="378">
        <v>0</v>
      </c>
      <c r="GJ118" s="378"/>
      <c r="GK118" s="378">
        <v>0</v>
      </c>
      <c r="GL118" s="378">
        <v>0</v>
      </c>
      <c r="GM118" s="378">
        <v>0</v>
      </c>
      <c r="GN118" s="378">
        <v>0</v>
      </c>
      <c r="GO118" s="378"/>
      <c r="GP118" s="378">
        <v>0</v>
      </c>
      <c r="GQ118" s="378">
        <v>8</v>
      </c>
      <c r="GR118" s="378">
        <v>0</v>
      </c>
      <c r="GS118" s="378">
        <v>0</v>
      </c>
      <c r="GT118" s="378">
        <v>0</v>
      </c>
      <c r="GU118" s="378"/>
      <c r="GV118" s="378">
        <v>0</v>
      </c>
      <c r="GW118" s="378">
        <v>0</v>
      </c>
      <c r="GX118" s="378">
        <v>0</v>
      </c>
      <c r="GY118" s="378">
        <v>0</v>
      </c>
      <c r="GZ118" s="378">
        <v>0</v>
      </c>
      <c r="HA118" s="378">
        <v>0</v>
      </c>
      <c r="HB118" s="378">
        <v>8</v>
      </c>
      <c r="HC118" s="378">
        <v>0</v>
      </c>
      <c r="HD118" s="378"/>
      <c r="HE118" s="378"/>
      <c r="HF118" s="378">
        <v>0</v>
      </c>
      <c r="HG118" s="378"/>
      <c r="HH118" s="378">
        <v>0</v>
      </c>
      <c r="HI118" s="378">
        <v>0</v>
      </c>
      <c r="HJ118" s="378">
        <v>0</v>
      </c>
      <c r="HK118" s="378">
        <v>0</v>
      </c>
      <c r="HL118" s="378">
        <v>0</v>
      </c>
      <c r="HM118" s="378">
        <v>0</v>
      </c>
      <c r="HN118" s="378">
        <v>0</v>
      </c>
      <c r="HO118" s="378">
        <v>0</v>
      </c>
      <c r="HP118" s="378">
        <v>0</v>
      </c>
      <c r="HQ118" s="378">
        <v>0</v>
      </c>
      <c r="HR118" s="378">
        <v>0</v>
      </c>
      <c r="HS118" s="378">
        <v>0</v>
      </c>
      <c r="HT118" s="378">
        <v>0</v>
      </c>
      <c r="HU118" s="378">
        <v>0</v>
      </c>
      <c r="HV118" s="378">
        <v>0</v>
      </c>
      <c r="HW118" s="378">
        <v>0</v>
      </c>
      <c r="HX118" s="378">
        <v>0</v>
      </c>
      <c r="HY118" s="378">
        <v>0</v>
      </c>
      <c r="HZ118" s="378">
        <v>0</v>
      </c>
      <c r="IA118" s="378">
        <v>0</v>
      </c>
      <c r="IB118" s="378">
        <v>0</v>
      </c>
      <c r="IC118" s="378">
        <v>0</v>
      </c>
      <c r="ID118" s="378">
        <v>0</v>
      </c>
      <c r="IE118" s="378">
        <v>0</v>
      </c>
      <c r="IF118" s="378">
        <v>0</v>
      </c>
      <c r="IG118" s="378">
        <v>0</v>
      </c>
    </row>
    <row r="119" spans="1:241" s="379" customFormat="1" x14ac:dyDescent="0.3">
      <c r="A119" s="377" t="s">
        <v>111</v>
      </c>
      <c r="B119" s="378">
        <v>120</v>
      </c>
      <c r="C119" s="378"/>
      <c r="D119" s="378">
        <f>SUM(DG119:FF119)</f>
        <v>142.75</v>
      </c>
      <c r="E119" s="378">
        <f>B119+C119-D119</f>
        <v>-22.75</v>
      </c>
      <c r="F119" s="378"/>
      <c r="G119" s="378">
        <v>0</v>
      </c>
      <c r="H119" s="378">
        <v>0</v>
      </c>
      <c r="I119" s="378">
        <v>0</v>
      </c>
      <c r="J119" s="378">
        <v>0</v>
      </c>
      <c r="K119" s="378">
        <v>0</v>
      </c>
      <c r="L119" s="378">
        <v>0</v>
      </c>
      <c r="M119" s="378">
        <v>0</v>
      </c>
      <c r="N119" s="378">
        <v>0</v>
      </c>
      <c r="O119" s="378">
        <v>0</v>
      </c>
      <c r="P119" s="378">
        <v>1.25</v>
      </c>
      <c r="Q119" s="378">
        <v>0</v>
      </c>
      <c r="R119" s="378">
        <v>0</v>
      </c>
      <c r="S119" s="378">
        <v>0</v>
      </c>
      <c r="T119" s="378">
        <v>0</v>
      </c>
      <c r="U119" s="378">
        <v>0</v>
      </c>
      <c r="V119" s="378">
        <v>0</v>
      </c>
      <c r="W119" s="378">
        <v>0</v>
      </c>
      <c r="X119" s="378">
        <v>0</v>
      </c>
      <c r="Y119" s="378">
        <v>0</v>
      </c>
      <c r="Z119" s="378">
        <v>0</v>
      </c>
      <c r="AA119" s="378">
        <v>0</v>
      </c>
      <c r="AB119" s="378">
        <v>0</v>
      </c>
      <c r="AC119" s="378">
        <v>0</v>
      </c>
      <c r="AD119" s="378">
        <v>0</v>
      </c>
      <c r="AE119" s="378">
        <v>0</v>
      </c>
      <c r="AF119" s="378">
        <v>0</v>
      </c>
      <c r="AG119" s="378">
        <v>8</v>
      </c>
      <c r="AH119" s="378">
        <v>40</v>
      </c>
      <c r="AI119" s="378">
        <v>0</v>
      </c>
      <c r="AJ119" s="378">
        <v>0</v>
      </c>
      <c r="AK119" s="378">
        <v>0</v>
      </c>
      <c r="AL119" s="378">
        <v>0</v>
      </c>
      <c r="AM119" s="378">
        <v>0</v>
      </c>
      <c r="AN119" s="378">
        <v>0</v>
      </c>
      <c r="AO119" s="378">
        <v>0</v>
      </c>
      <c r="AP119" s="378">
        <v>0</v>
      </c>
      <c r="AQ119" s="378">
        <v>0</v>
      </c>
      <c r="AR119" s="378">
        <v>0</v>
      </c>
      <c r="AS119" s="378">
        <v>0</v>
      </c>
      <c r="AT119" s="378">
        <v>0</v>
      </c>
      <c r="AU119" s="378">
        <v>0</v>
      </c>
      <c r="AV119" s="378">
        <v>0</v>
      </c>
      <c r="AW119" s="378">
        <v>0</v>
      </c>
      <c r="AX119" s="378">
        <v>0</v>
      </c>
      <c r="AY119" s="378">
        <v>0</v>
      </c>
      <c r="AZ119" s="378">
        <v>7</v>
      </c>
      <c r="BA119" s="378">
        <v>0</v>
      </c>
      <c r="BB119" s="378">
        <v>0</v>
      </c>
      <c r="BC119" s="378">
        <v>0</v>
      </c>
      <c r="BD119" s="378">
        <v>0</v>
      </c>
      <c r="BE119" s="378">
        <v>0.25</v>
      </c>
      <c r="BF119" s="378">
        <v>0</v>
      </c>
      <c r="BG119" s="378">
        <v>0</v>
      </c>
      <c r="BH119" s="382">
        <v>40</v>
      </c>
      <c r="BI119" s="382">
        <v>37</v>
      </c>
      <c r="BJ119" s="382">
        <v>0</v>
      </c>
      <c r="BK119" s="382">
        <v>0</v>
      </c>
      <c r="BL119" s="382">
        <v>0</v>
      </c>
      <c r="BM119" s="382">
        <v>0</v>
      </c>
      <c r="BN119" s="382">
        <v>0</v>
      </c>
      <c r="BO119" s="382">
        <v>0</v>
      </c>
      <c r="BP119" s="382">
        <v>0</v>
      </c>
      <c r="BQ119" s="382">
        <v>0</v>
      </c>
      <c r="BR119" s="382">
        <v>0</v>
      </c>
      <c r="BS119" s="382">
        <v>0</v>
      </c>
      <c r="BT119" s="382">
        <v>0</v>
      </c>
      <c r="BU119" s="382">
        <v>0</v>
      </c>
      <c r="BV119" s="382">
        <v>0</v>
      </c>
      <c r="BW119" s="382">
        <v>0</v>
      </c>
      <c r="BX119" s="382">
        <v>0</v>
      </c>
      <c r="BY119" s="382">
        <v>0</v>
      </c>
      <c r="BZ119" s="382">
        <v>0</v>
      </c>
      <c r="CA119" s="382">
        <v>0</v>
      </c>
      <c r="CB119" s="382">
        <v>0</v>
      </c>
      <c r="CC119" s="382">
        <v>0</v>
      </c>
      <c r="CD119" s="378">
        <v>0</v>
      </c>
      <c r="CE119" s="378">
        <v>0</v>
      </c>
      <c r="CF119" s="378">
        <v>0</v>
      </c>
      <c r="CG119" s="378">
        <v>0</v>
      </c>
      <c r="CH119" s="378">
        <v>0</v>
      </c>
      <c r="CI119" s="378">
        <v>0</v>
      </c>
      <c r="CJ119" s="378">
        <v>0</v>
      </c>
      <c r="CK119" s="378">
        <v>0</v>
      </c>
      <c r="CL119" s="378">
        <v>0</v>
      </c>
      <c r="CM119" s="378">
        <v>0</v>
      </c>
      <c r="CN119" s="378">
        <v>40</v>
      </c>
      <c r="CO119" s="378">
        <v>0</v>
      </c>
      <c r="CP119" s="378">
        <v>0</v>
      </c>
      <c r="CQ119" s="378">
        <v>0</v>
      </c>
      <c r="CR119" s="378">
        <v>0</v>
      </c>
      <c r="CS119" s="378">
        <v>0</v>
      </c>
      <c r="CT119" s="378">
        <v>0</v>
      </c>
      <c r="CU119" s="378">
        <v>0</v>
      </c>
      <c r="CV119" s="378">
        <v>0</v>
      </c>
      <c r="CW119" s="378">
        <v>0</v>
      </c>
      <c r="CX119" s="378">
        <v>0</v>
      </c>
      <c r="CY119" s="378">
        <v>2.5</v>
      </c>
      <c r="CZ119" s="378">
        <v>0</v>
      </c>
      <c r="DA119" s="378">
        <v>1.25</v>
      </c>
      <c r="DB119" s="378">
        <v>4.25</v>
      </c>
      <c r="DC119" s="378">
        <v>1</v>
      </c>
      <c r="DD119" s="378">
        <v>0</v>
      </c>
      <c r="DE119" s="378">
        <v>0</v>
      </c>
      <c r="DF119" s="378">
        <v>0</v>
      </c>
      <c r="DG119" s="378">
        <v>0</v>
      </c>
      <c r="DH119" s="382">
        <v>40</v>
      </c>
      <c r="DI119" s="382">
        <v>40</v>
      </c>
      <c r="DJ119" s="378">
        <v>0</v>
      </c>
      <c r="DK119" s="378">
        <v>0</v>
      </c>
      <c r="DL119" s="378">
        <v>0</v>
      </c>
      <c r="DM119" s="378">
        <v>0</v>
      </c>
      <c r="DN119" s="378">
        <v>0</v>
      </c>
      <c r="DO119" s="378">
        <v>0</v>
      </c>
      <c r="DP119" s="382">
        <v>0.5</v>
      </c>
      <c r="DQ119" s="378">
        <v>0</v>
      </c>
      <c r="DR119" s="378">
        <v>0</v>
      </c>
      <c r="DS119" s="378">
        <v>0</v>
      </c>
      <c r="DT119" s="378">
        <v>0</v>
      </c>
      <c r="DU119" s="378">
        <v>0</v>
      </c>
      <c r="DV119" s="378">
        <v>0</v>
      </c>
      <c r="DW119" s="378">
        <v>0</v>
      </c>
      <c r="DX119" s="378">
        <v>0</v>
      </c>
      <c r="DY119" s="378">
        <v>0</v>
      </c>
      <c r="DZ119" s="378">
        <v>0</v>
      </c>
      <c r="EA119" s="378">
        <v>0</v>
      </c>
      <c r="EB119" s="378">
        <v>0</v>
      </c>
      <c r="EC119" s="378">
        <v>0</v>
      </c>
      <c r="ED119" s="378">
        <v>0</v>
      </c>
      <c r="EE119" s="378">
        <v>0</v>
      </c>
      <c r="EF119" s="378">
        <v>0</v>
      </c>
      <c r="EG119" s="378">
        <v>3.75</v>
      </c>
      <c r="EH119" s="378">
        <v>0</v>
      </c>
      <c r="EI119" s="378">
        <v>0</v>
      </c>
      <c r="EJ119" s="378">
        <v>0</v>
      </c>
      <c r="EK119" s="378">
        <v>0</v>
      </c>
      <c r="EL119" s="378">
        <v>0</v>
      </c>
      <c r="EM119" s="378">
        <v>0</v>
      </c>
      <c r="EN119" s="378"/>
      <c r="EO119" s="378">
        <v>0</v>
      </c>
      <c r="EP119" s="378"/>
      <c r="EQ119" s="378"/>
      <c r="ER119" s="378">
        <v>40</v>
      </c>
      <c r="ES119" s="378"/>
      <c r="ET119" s="378"/>
      <c r="EU119" s="378">
        <v>0</v>
      </c>
      <c r="EV119" s="378"/>
      <c r="EW119" s="378">
        <v>0</v>
      </c>
      <c r="EX119" s="378">
        <v>0</v>
      </c>
      <c r="EY119" s="378"/>
      <c r="EZ119" s="378">
        <v>2.25</v>
      </c>
      <c r="FA119" s="378">
        <v>3</v>
      </c>
      <c r="FB119" s="378">
        <v>0</v>
      </c>
      <c r="FC119" s="378">
        <v>10.25</v>
      </c>
      <c r="FD119" s="378">
        <v>0</v>
      </c>
      <c r="FE119" s="378">
        <v>3</v>
      </c>
      <c r="FF119" s="378">
        <v>0</v>
      </c>
      <c r="FG119" s="378">
        <v>0</v>
      </c>
      <c r="FH119" s="378">
        <v>0</v>
      </c>
      <c r="FI119" s="378">
        <v>0</v>
      </c>
      <c r="FJ119" s="378">
        <v>0</v>
      </c>
      <c r="FK119" s="378">
        <v>0</v>
      </c>
      <c r="FL119" s="378">
        <v>0</v>
      </c>
      <c r="FM119" s="378">
        <v>0</v>
      </c>
      <c r="FN119" s="378">
        <v>0</v>
      </c>
      <c r="FO119" s="378">
        <v>0</v>
      </c>
      <c r="FP119" s="378">
        <v>0</v>
      </c>
      <c r="FQ119" s="378">
        <v>0</v>
      </c>
      <c r="FR119" s="378">
        <v>0</v>
      </c>
      <c r="FS119" s="378">
        <v>0</v>
      </c>
      <c r="FT119" s="378">
        <v>0</v>
      </c>
      <c r="FU119" s="378">
        <v>0</v>
      </c>
      <c r="FV119" s="378">
        <v>0</v>
      </c>
      <c r="FW119" s="378">
        <v>0</v>
      </c>
      <c r="FX119" s="378">
        <v>0</v>
      </c>
      <c r="FY119" s="378">
        <v>0</v>
      </c>
      <c r="FZ119" s="378">
        <v>0</v>
      </c>
      <c r="GA119" s="378">
        <v>0</v>
      </c>
      <c r="GB119" s="378">
        <v>0</v>
      </c>
      <c r="GC119" s="378">
        <v>0</v>
      </c>
      <c r="GD119" s="378">
        <v>0</v>
      </c>
      <c r="GE119" s="378"/>
      <c r="GF119" s="378">
        <v>0</v>
      </c>
      <c r="GG119" s="382">
        <v>20</v>
      </c>
      <c r="GH119" s="378">
        <v>11</v>
      </c>
      <c r="GI119" s="378">
        <v>0</v>
      </c>
      <c r="GJ119" s="378"/>
      <c r="GK119" s="378">
        <v>0</v>
      </c>
      <c r="GL119" s="378">
        <v>0</v>
      </c>
      <c r="GM119" s="378">
        <v>0</v>
      </c>
      <c r="GN119" s="378">
        <v>0</v>
      </c>
      <c r="GO119" s="378"/>
      <c r="GP119" s="378">
        <v>29.5</v>
      </c>
      <c r="GQ119" s="378">
        <v>0</v>
      </c>
      <c r="GR119" s="378">
        <v>0</v>
      </c>
      <c r="GS119" s="378">
        <v>0</v>
      </c>
      <c r="GT119" s="378">
        <v>0</v>
      </c>
      <c r="GU119" s="378"/>
      <c r="GV119" s="378">
        <v>11.75</v>
      </c>
      <c r="GW119" s="378">
        <v>0</v>
      </c>
      <c r="GX119" s="378">
        <v>0</v>
      </c>
      <c r="GY119" s="378">
        <v>0</v>
      </c>
      <c r="GZ119" s="378">
        <v>0</v>
      </c>
      <c r="HA119" s="378">
        <v>0</v>
      </c>
      <c r="HB119" s="378">
        <v>13.5</v>
      </c>
      <c r="HC119" s="378">
        <v>0</v>
      </c>
      <c r="HD119" s="378"/>
      <c r="HE119" s="378"/>
      <c r="HF119" s="378">
        <v>0</v>
      </c>
      <c r="HG119" s="378"/>
      <c r="HH119" s="378">
        <v>0</v>
      </c>
      <c r="HI119" s="378">
        <v>0</v>
      </c>
      <c r="HJ119" s="378">
        <v>0</v>
      </c>
      <c r="HK119" s="378">
        <v>0</v>
      </c>
      <c r="HL119" s="378">
        <v>0</v>
      </c>
      <c r="HM119" s="378">
        <v>0</v>
      </c>
      <c r="HN119" s="378">
        <v>0</v>
      </c>
      <c r="HO119" s="378">
        <v>0</v>
      </c>
      <c r="HP119" s="378">
        <v>0</v>
      </c>
      <c r="HQ119" s="382">
        <v>12.75</v>
      </c>
      <c r="HR119" s="378">
        <v>0</v>
      </c>
      <c r="HS119" s="378">
        <v>0</v>
      </c>
      <c r="HT119" s="378">
        <v>0</v>
      </c>
      <c r="HU119" s="378">
        <v>0</v>
      </c>
      <c r="HV119" s="378">
        <v>0</v>
      </c>
      <c r="HW119" s="378">
        <v>0</v>
      </c>
      <c r="HX119" s="378">
        <v>5</v>
      </c>
      <c r="HY119" s="378">
        <v>0</v>
      </c>
      <c r="HZ119" s="378">
        <v>0</v>
      </c>
      <c r="IA119" s="378">
        <v>0</v>
      </c>
      <c r="IB119" s="378">
        <v>0</v>
      </c>
      <c r="IC119" s="378">
        <v>0</v>
      </c>
      <c r="ID119" s="378">
        <v>0</v>
      </c>
      <c r="IE119" s="378">
        <v>0</v>
      </c>
      <c r="IF119" s="378">
        <v>0</v>
      </c>
      <c r="IG119" s="378">
        <v>0</v>
      </c>
    </row>
    <row r="120" spans="1:241" s="379" customFormat="1" x14ac:dyDescent="0.3">
      <c r="A120" s="377" t="s">
        <v>112</v>
      </c>
      <c r="B120" s="378">
        <v>80</v>
      </c>
      <c r="C120" s="378"/>
      <c r="D120" s="378">
        <f>SUM(DG120:FF120)</f>
        <v>0</v>
      </c>
      <c r="E120" s="378">
        <f>B120+C120-D120</f>
        <v>80</v>
      </c>
      <c r="F120" s="378"/>
      <c r="G120" s="378">
        <v>0</v>
      </c>
      <c r="H120" s="378">
        <v>0</v>
      </c>
      <c r="I120" s="378">
        <v>0</v>
      </c>
      <c r="J120" s="378">
        <v>0</v>
      </c>
      <c r="K120" s="378">
        <v>0</v>
      </c>
      <c r="L120" s="378">
        <v>0</v>
      </c>
      <c r="M120" s="378">
        <v>0</v>
      </c>
      <c r="N120" s="378">
        <v>0</v>
      </c>
      <c r="O120" s="378">
        <v>0</v>
      </c>
      <c r="P120" s="378">
        <v>0</v>
      </c>
      <c r="Q120" s="378">
        <v>0</v>
      </c>
      <c r="R120" s="378">
        <v>0</v>
      </c>
      <c r="S120" s="378">
        <v>0</v>
      </c>
      <c r="T120" s="378">
        <v>0</v>
      </c>
      <c r="U120" s="378">
        <v>0</v>
      </c>
      <c r="V120" s="378">
        <v>0</v>
      </c>
      <c r="W120" s="378">
        <v>0</v>
      </c>
      <c r="X120" s="378">
        <v>0</v>
      </c>
      <c r="Y120" s="378">
        <v>0</v>
      </c>
      <c r="Z120" s="378">
        <v>0</v>
      </c>
      <c r="AA120" s="378">
        <v>0</v>
      </c>
      <c r="AB120" s="378">
        <v>0</v>
      </c>
      <c r="AC120" s="378">
        <v>0</v>
      </c>
      <c r="AD120" s="378">
        <v>0</v>
      </c>
      <c r="AE120" s="378">
        <v>0</v>
      </c>
      <c r="AF120" s="378">
        <v>0</v>
      </c>
      <c r="AG120" s="378">
        <v>0</v>
      </c>
      <c r="AH120" s="378">
        <v>0</v>
      </c>
      <c r="AI120" s="378">
        <v>0</v>
      </c>
      <c r="AJ120" s="378">
        <v>0</v>
      </c>
      <c r="AK120" s="378">
        <v>0</v>
      </c>
      <c r="AL120" s="378">
        <v>0</v>
      </c>
      <c r="AM120" s="378">
        <v>0</v>
      </c>
      <c r="AN120" s="378">
        <v>0</v>
      </c>
      <c r="AO120" s="378">
        <v>0</v>
      </c>
      <c r="AP120" s="378">
        <v>0</v>
      </c>
      <c r="AQ120" s="378">
        <v>0</v>
      </c>
      <c r="AR120" s="378">
        <v>0</v>
      </c>
      <c r="AS120" s="378">
        <v>0</v>
      </c>
      <c r="AT120" s="378">
        <v>0</v>
      </c>
      <c r="AU120" s="378">
        <v>0</v>
      </c>
      <c r="AV120" s="378">
        <v>0</v>
      </c>
      <c r="AW120" s="378">
        <v>0</v>
      </c>
      <c r="AX120" s="378">
        <v>0</v>
      </c>
      <c r="AY120" s="378">
        <v>0</v>
      </c>
      <c r="AZ120" s="378">
        <v>0</v>
      </c>
      <c r="BA120" s="378">
        <v>0</v>
      </c>
      <c r="BB120" s="378">
        <v>0</v>
      </c>
      <c r="BC120" s="378">
        <v>0</v>
      </c>
      <c r="BD120" s="378">
        <v>0</v>
      </c>
      <c r="BE120" s="378">
        <v>0</v>
      </c>
      <c r="BF120" s="378">
        <v>0</v>
      </c>
      <c r="BG120" s="378">
        <v>0</v>
      </c>
      <c r="BH120" s="378"/>
      <c r="BI120" s="378">
        <v>0</v>
      </c>
      <c r="BJ120" s="378">
        <v>0</v>
      </c>
      <c r="BK120" s="378">
        <v>0</v>
      </c>
      <c r="BL120" s="378">
        <v>0</v>
      </c>
      <c r="BM120" s="378">
        <v>0</v>
      </c>
      <c r="BN120" s="378">
        <v>0</v>
      </c>
      <c r="BO120" s="378">
        <v>0</v>
      </c>
      <c r="BP120" s="378">
        <v>0</v>
      </c>
      <c r="BQ120" s="378">
        <v>0</v>
      </c>
      <c r="BR120" s="378">
        <v>0</v>
      </c>
      <c r="BS120" s="378">
        <v>0</v>
      </c>
      <c r="BT120" s="378">
        <v>0</v>
      </c>
      <c r="BU120" s="378">
        <v>0</v>
      </c>
      <c r="BV120" s="378">
        <v>1.5</v>
      </c>
      <c r="BW120" s="378">
        <v>8.75</v>
      </c>
      <c r="BX120" s="378">
        <v>16</v>
      </c>
      <c r="BY120" s="378">
        <v>16.25</v>
      </c>
      <c r="BZ120" s="378">
        <v>0</v>
      </c>
      <c r="CA120" s="378">
        <v>0</v>
      </c>
      <c r="CB120" s="378">
        <v>0</v>
      </c>
      <c r="CC120" s="378">
        <v>0</v>
      </c>
      <c r="CD120" s="378">
        <v>0</v>
      </c>
      <c r="CE120" s="378">
        <v>0</v>
      </c>
      <c r="CF120" s="378">
        <v>0</v>
      </c>
      <c r="CG120" s="378">
        <v>0</v>
      </c>
      <c r="CH120" s="378">
        <v>0</v>
      </c>
      <c r="CI120" s="378">
        <v>0</v>
      </c>
      <c r="CJ120" s="378">
        <v>0</v>
      </c>
      <c r="CK120" s="378">
        <v>0</v>
      </c>
      <c r="CL120" s="378">
        <v>0</v>
      </c>
      <c r="CM120" s="378">
        <v>0</v>
      </c>
      <c r="CN120" s="378">
        <v>0</v>
      </c>
      <c r="CO120" s="378">
        <v>0</v>
      </c>
      <c r="CP120" s="378">
        <v>0</v>
      </c>
      <c r="CQ120" s="378">
        <v>0</v>
      </c>
      <c r="CR120" s="378">
        <v>0</v>
      </c>
      <c r="CS120" s="378">
        <v>0</v>
      </c>
      <c r="CT120" s="378">
        <v>0</v>
      </c>
      <c r="CU120" s="378">
        <v>0</v>
      </c>
      <c r="CV120" s="378">
        <v>0</v>
      </c>
      <c r="CW120" s="378">
        <v>0</v>
      </c>
      <c r="CX120" s="378">
        <v>0</v>
      </c>
      <c r="CY120" s="378">
        <v>0</v>
      </c>
      <c r="CZ120" s="378">
        <v>0</v>
      </c>
      <c r="DA120" s="378">
        <v>0</v>
      </c>
      <c r="DB120" s="378">
        <v>0</v>
      </c>
      <c r="DC120" s="378">
        <v>0</v>
      </c>
      <c r="DD120" s="378">
        <v>0</v>
      </c>
      <c r="DE120" s="378">
        <v>0</v>
      </c>
      <c r="DF120" s="378">
        <v>0</v>
      </c>
      <c r="DG120" s="378">
        <v>0</v>
      </c>
      <c r="DH120" s="381">
        <v>0</v>
      </c>
      <c r="DI120" s="381">
        <v>0</v>
      </c>
      <c r="DJ120" s="381">
        <v>0</v>
      </c>
      <c r="DK120" s="381">
        <v>0</v>
      </c>
      <c r="DL120" s="381">
        <v>0</v>
      </c>
      <c r="DM120" s="381">
        <v>0</v>
      </c>
      <c r="DN120" s="381">
        <v>0</v>
      </c>
      <c r="DO120" s="381">
        <v>0</v>
      </c>
      <c r="DP120" s="381">
        <v>0</v>
      </c>
      <c r="DQ120" s="381">
        <v>0</v>
      </c>
      <c r="DR120" s="381">
        <v>0</v>
      </c>
      <c r="DS120" s="381">
        <v>0</v>
      </c>
      <c r="DT120" s="381">
        <v>0</v>
      </c>
      <c r="DU120" s="381">
        <v>0</v>
      </c>
      <c r="DV120" s="381">
        <v>0</v>
      </c>
      <c r="DW120" s="381">
        <v>0</v>
      </c>
      <c r="DX120" s="381">
        <v>0</v>
      </c>
      <c r="DY120" s="381">
        <v>0</v>
      </c>
      <c r="DZ120" s="381">
        <v>0</v>
      </c>
      <c r="EA120" s="381">
        <v>0</v>
      </c>
      <c r="EB120" s="381">
        <v>0</v>
      </c>
      <c r="EC120" s="381">
        <v>0</v>
      </c>
      <c r="ED120" s="381">
        <v>0</v>
      </c>
      <c r="EE120" s="381">
        <v>0</v>
      </c>
      <c r="EF120" s="381">
        <v>0</v>
      </c>
      <c r="EG120" s="381">
        <v>0</v>
      </c>
      <c r="EH120" s="381">
        <v>0</v>
      </c>
      <c r="EI120" s="381">
        <v>0</v>
      </c>
      <c r="EJ120" s="381">
        <v>0</v>
      </c>
      <c r="EK120" s="381">
        <v>0</v>
      </c>
      <c r="EL120" s="381">
        <v>0</v>
      </c>
      <c r="EM120" s="381">
        <v>0</v>
      </c>
      <c r="EN120" s="381"/>
      <c r="EO120" s="381">
        <v>0</v>
      </c>
      <c r="EP120" s="381"/>
      <c r="EQ120" s="381"/>
      <c r="ER120" s="381">
        <v>0</v>
      </c>
      <c r="ES120" s="381"/>
      <c r="ET120" s="381"/>
      <c r="EU120" s="381">
        <v>0</v>
      </c>
      <c r="EV120" s="381"/>
      <c r="EW120" s="381">
        <v>0</v>
      </c>
      <c r="EX120" s="381">
        <v>0</v>
      </c>
      <c r="EY120" s="381"/>
      <c r="EZ120" s="381">
        <v>0</v>
      </c>
      <c r="FA120" s="381">
        <v>0</v>
      </c>
      <c r="FB120" s="381">
        <v>0</v>
      </c>
      <c r="FC120" s="381">
        <v>0</v>
      </c>
      <c r="FD120" s="381">
        <v>0</v>
      </c>
      <c r="FE120" s="381">
        <v>0</v>
      </c>
      <c r="FF120" s="381">
        <v>0</v>
      </c>
      <c r="FG120" s="381">
        <v>0</v>
      </c>
      <c r="FH120" s="381">
        <v>0</v>
      </c>
      <c r="FI120" s="381">
        <v>0</v>
      </c>
      <c r="FJ120" s="381">
        <v>0</v>
      </c>
      <c r="FK120" s="381">
        <v>0</v>
      </c>
      <c r="FL120" s="381">
        <v>0</v>
      </c>
      <c r="FM120" s="381">
        <v>0</v>
      </c>
      <c r="FN120" s="381">
        <v>0</v>
      </c>
      <c r="FO120" s="381">
        <v>0</v>
      </c>
      <c r="FP120" s="381">
        <v>0</v>
      </c>
      <c r="FQ120" s="381">
        <v>0</v>
      </c>
      <c r="FR120" s="381">
        <v>0</v>
      </c>
      <c r="FS120" s="381">
        <v>0</v>
      </c>
      <c r="FT120" s="381">
        <v>0</v>
      </c>
      <c r="FU120" s="381">
        <v>0</v>
      </c>
      <c r="FV120" s="381">
        <v>0</v>
      </c>
      <c r="FW120" s="381">
        <v>0</v>
      </c>
      <c r="FX120" s="381">
        <v>0</v>
      </c>
      <c r="FY120" s="381">
        <v>0</v>
      </c>
      <c r="FZ120" s="381">
        <v>0</v>
      </c>
      <c r="GA120" s="381">
        <v>0</v>
      </c>
      <c r="GB120" s="381">
        <v>0</v>
      </c>
      <c r="GC120" s="381">
        <v>0</v>
      </c>
      <c r="GD120" s="381">
        <v>0</v>
      </c>
      <c r="GE120" s="381"/>
      <c r="GF120" s="381">
        <v>0</v>
      </c>
      <c r="GG120" s="381">
        <v>0</v>
      </c>
      <c r="GH120" s="381">
        <v>0</v>
      </c>
      <c r="GI120" s="381">
        <v>0</v>
      </c>
      <c r="GJ120" s="381"/>
      <c r="GK120" s="381">
        <v>0</v>
      </c>
      <c r="GL120" s="381">
        <v>0</v>
      </c>
      <c r="GM120" s="381">
        <v>0</v>
      </c>
      <c r="GN120" s="381">
        <v>0</v>
      </c>
      <c r="GO120" s="381"/>
      <c r="GP120" s="381">
        <v>0</v>
      </c>
      <c r="GQ120" s="381">
        <v>0</v>
      </c>
      <c r="GR120" s="381">
        <v>0</v>
      </c>
      <c r="GS120" s="381">
        <v>0</v>
      </c>
      <c r="GT120" s="381">
        <v>0</v>
      </c>
      <c r="GU120" s="381"/>
      <c r="GV120" s="381">
        <v>0</v>
      </c>
      <c r="GW120" s="381">
        <v>0</v>
      </c>
      <c r="GX120" s="381">
        <v>0</v>
      </c>
      <c r="GY120" s="381">
        <v>0</v>
      </c>
      <c r="GZ120" s="381">
        <v>0</v>
      </c>
      <c r="HA120" s="381">
        <v>0</v>
      </c>
      <c r="HB120" s="381">
        <v>8</v>
      </c>
      <c r="HC120" s="381">
        <v>0</v>
      </c>
      <c r="HD120" s="381"/>
      <c r="HE120" s="381"/>
      <c r="HF120" s="381">
        <v>0</v>
      </c>
      <c r="HG120" s="381"/>
      <c r="HH120" s="381">
        <v>0</v>
      </c>
      <c r="HI120" s="381">
        <v>0</v>
      </c>
      <c r="HJ120" s="381">
        <v>0</v>
      </c>
      <c r="HK120" s="381">
        <v>0</v>
      </c>
      <c r="HL120" s="381">
        <v>0</v>
      </c>
      <c r="HM120" s="381">
        <v>0</v>
      </c>
      <c r="HN120" s="381">
        <v>0</v>
      </c>
      <c r="HO120" s="381">
        <v>0</v>
      </c>
      <c r="HP120" s="381">
        <v>0.5</v>
      </c>
      <c r="HQ120" s="381">
        <v>0</v>
      </c>
      <c r="HR120" s="381">
        <v>0</v>
      </c>
      <c r="HS120" s="381">
        <v>5.25</v>
      </c>
      <c r="HT120" s="381">
        <v>0</v>
      </c>
      <c r="HU120" s="381">
        <v>0</v>
      </c>
      <c r="HV120" s="381">
        <v>0</v>
      </c>
      <c r="HW120" s="381">
        <v>0</v>
      </c>
      <c r="HX120" s="381">
        <v>0</v>
      </c>
      <c r="HY120" s="381">
        <v>0</v>
      </c>
      <c r="HZ120" s="381">
        <v>0</v>
      </c>
      <c r="IA120" s="381">
        <v>0</v>
      </c>
      <c r="IB120" s="381">
        <v>0</v>
      </c>
      <c r="IC120" s="381">
        <v>0</v>
      </c>
      <c r="ID120" s="381">
        <v>0</v>
      </c>
      <c r="IE120" s="381">
        <v>0</v>
      </c>
      <c r="IF120" s="381">
        <v>0</v>
      </c>
      <c r="IG120" s="381">
        <v>0</v>
      </c>
    </row>
    <row r="121" spans="1:241" hidden="1" x14ac:dyDescent="0.3">
      <c r="A121" s="231" t="s">
        <v>113</v>
      </c>
      <c r="B121" s="351"/>
      <c r="C121" s="351"/>
      <c r="D121" s="351"/>
      <c r="E121" s="351"/>
      <c r="F121" s="351"/>
      <c r="G121" s="351"/>
      <c r="H121" s="351"/>
      <c r="I121" s="351"/>
      <c r="J121" s="351"/>
      <c r="K121" s="351">
        <v>0</v>
      </c>
      <c r="L121" s="351">
        <v>0</v>
      </c>
      <c r="M121" s="351"/>
      <c r="N121" s="351"/>
      <c r="O121" s="351"/>
      <c r="P121" s="351"/>
      <c r="Q121" s="351"/>
      <c r="R121" s="351"/>
      <c r="S121" s="351"/>
      <c r="T121" s="351"/>
      <c r="U121" s="351"/>
      <c r="V121" s="351"/>
      <c r="W121" s="351"/>
      <c r="X121" s="351"/>
      <c r="Y121" s="351"/>
      <c r="Z121" s="351"/>
      <c r="AA121" s="351"/>
      <c r="AB121" s="351"/>
      <c r="AC121" s="351"/>
      <c r="AD121" s="351"/>
      <c r="AE121" s="351"/>
      <c r="AF121" s="351"/>
      <c r="AG121" s="351"/>
      <c r="AH121" s="351"/>
      <c r="AI121" s="351"/>
      <c r="AJ121" s="351"/>
      <c r="AK121" s="351"/>
      <c r="AL121" s="351"/>
      <c r="AM121" s="351"/>
      <c r="AN121" s="351"/>
      <c r="AO121" s="351"/>
      <c r="AP121" s="351"/>
      <c r="AQ121" s="351"/>
      <c r="AR121" s="351"/>
      <c r="AS121" s="351"/>
      <c r="AT121" s="351"/>
      <c r="AU121" s="351"/>
      <c r="AV121" s="351"/>
      <c r="AW121" s="351"/>
      <c r="AX121" s="351"/>
      <c r="AY121" s="351"/>
      <c r="AZ121" s="351"/>
      <c r="BA121" s="351"/>
      <c r="BB121" s="351"/>
      <c r="BC121" s="351"/>
      <c r="BD121" s="351"/>
      <c r="BE121" s="351"/>
      <c r="BF121" s="351"/>
      <c r="BG121" s="351"/>
      <c r="BH121" s="351"/>
      <c r="BI121" s="351"/>
      <c r="BJ121" s="351"/>
      <c r="BK121" s="351"/>
      <c r="BL121" s="351"/>
      <c r="BM121" s="351"/>
      <c r="BN121" s="351"/>
      <c r="BO121" s="351"/>
      <c r="BP121" s="351"/>
      <c r="BQ121" s="351"/>
      <c r="BR121" s="351"/>
      <c r="BS121" s="351"/>
      <c r="BT121" s="351"/>
      <c r="BU121" s="351"/>
      <c r="BV121" s="351"/>
      <c r="BW121" s="351"/>
      <c r="BX121" s="351"/>
      <c r="BY121" s="351"/>
      <c r="BZ121" s="351"/>
      <c r="CA121" s="351"/>
      <c r="CB121" s="351"/>
      <c r="CC121" s="351"/>
      <c r="CD121" s="351"/>
      <c r="CE121" s="351"/>
      <c r="CF121" s="351"/>
      <c r="CG121" s="351"/>
      <c r="CH121" s="351"/>
      <c r="CI121" s="351"/>
      <c r="CJ121" s="351"/>
      <c r="CK121" s="351"/>
      <c r="CL121" s="351"/>
      <c r="CM121" s="351"/>
      <c r="CN121" s="351"/>
      <c r="CO121" s="351"/>
      <c r="CP121" s="351"/>
      <c r="CQ121" s="351"/>
      <c r="CR121" s="351"/>
      <c r="CS121" s="351"/>
      <c r="CT121" s="351"/>
      <c r="CU121" s="351"/>
      <c r="CV121" s="351"/>
      <c r="CW121" s="351"/>
      <c r="CX121" s="351"/>
      <c r="CY121" s="351"/>
      <c r="CZ121" s="351"/>
      <c r="DA121" s="351"/>
      <c r="DB121" s="351"/>
      <c r="DC121" s="351"/>
      <c r="DD121" s="351"/>
      <c r="DE121" s="351"/>
      <c r="DF121" s="351"/>
      <c r="DG121" s="351"/>
      <c r="DH121" s="351"/>
      <c r="DI121" s="351"/>
      <c r="DJ121" s="351"/>
      <c r="DK121" s="351"/>
      <c r="DL121" s="351"/>
      <c r="DM121" s="351"/>
      <c r="DN121" s="351"/>
      <c r="DO121" s="351"/>
      <c r="DP121" s="351"/>
      <c r="DQ121" s="351"/>
      <c r="DR121" s="351"/>
      <c r="DS121" s="351"/>
      <c r="DT121" s="351"/>
      <c r="DU121" s="351"/>
      <c r="DV121" s="351"/>
      <c r="DW121" s="351"/>
      <c r="DX121" s="351"/>
      <c r="DY121" s="351"/>
      <c r="DZ121" s="351"/>
      <c r="EA121" s="351"/>
      <c r="EB121" s="351"/>
      <c r="EC121" s="351"/>
      <c r="ED121" s="351"/>
      <c r="EE121" s="351"/>
      <c r="EF121" s="351"/>
      <c r="EG121" s="351"/>
      <c r="EH121" s="351"/>
      <c r="EI121" s="351"/>
      <c r="EJ121" s="351"/>
      <c r="EK121" s="351"/>
      <c r="EL121" s="351"/>
      <c r="EM121" s="351"/>
      <c r="EN121" s="351"/>
      <c r="EO121" s="351"/>
      <c r="EP121" s="351"/>
      <c r="EQ121" s="351"/>
      <c r="ER121" s="351"/>
      <c r="ES121" s="351"/>
      <c r="ET121" s="351"/>
      <c r="EU121" s="351"/>
      <c r="EV121" s="351"/>
      <c r="EW121" s="351"/>
      <c r="EX121" s="351"/>
      <c r="EY121" s="351"/>
      <c r="EZ121" s="351"/>
      <c r="FA121" s="351"/>
      <c r="FB121" s="351"/>
      <c r="FC121" s="351"/>
      <c r="FD121" s="351"/>
      <c r="FE121" s="351"/>
      <c r="FF121" s="351"/>
      <c r="FG121" s="351"/>
      <c r="FH121" s="351"/>
      <c r="FI121" s="351"/>
      <c r="FJ121" s="351"/>
      <c r="FK121" s="351"/>
      <c r="FL121" s="351"/>
      <c r="FM121" s="351"/>
      <c r="FN121" s="351"/>
      <c r="FO121" s="351"/>
      <c r="FP121" s="351"/>
      <c r="FQ121" s="351"/>
      <c r="FR121" s="351"/>
      <c r="FS121" s="351"/>
      <c r="FT121" s="351"/>
      <c r="FU121" s="351"/>
      <c r="FV121" s="351"/>
      <c r="FW121" s="351"/>
      <c r="FX121" s="351"/>
      <c r="FY121" s="351"/>
      <c r="FZ121" s="351"/>
      <c r="GA121" s="351"/>
      <c r="GB121" s="351"/>
      <c r="GC121" s="351"/>
      <c r="GD121" s="351"/>
      <c r="GE121" s="351"/>
      <c r="GF121" s="351"/>
      <c r="GG121" s="351"/>
      <c r="GH121" s="351"/>
      <c r="GI121" s="351"/>
      <c r="GJ121" s="351"/>
      <c r="GK121" s="351"/>
      <c r="GL121" s="351"/>
      <c r="GM121" s="351"/>
      <c r="GN121" s="351"/>
      <c r="GO121" s="351"/>
      <c r="GP121" s="351"/>
      <c r="GQ121" s="351"/>
      <c r="GR121" s="351"/>
      <c r="GS121" s="351"/>
      <c r="GT121" s="351"/>
      <c r="GU121" s="351"/>
      <c r="GV121" s="351"/>
      <c r="GW121" s="351"/>
      <c r="GX121" s="351"/>
      <c r="GY121" s="351"/>
      <c r="GZ121" s="351"/>
      <c r="HA121" s="351"/>
      <c r="HB121" s="351"/>
      <c r="HC121" s="351"/>
      <c r="HD121" s="351"/>
      <c r="HE121" s="351"/>
      <c r="HF121" s="351"/>
      <c r="HG121" s="351"/>
      <c r="HH121" s="351"/>
      <c r="HI121" s="351"/>
      <c r="HJ121" s="351"/>
      <c r="HK121" s="351"/>
      <c r="HL121" s="351"/>
      <c r="HM121" s="351"/>
      <c r="HN121" s="351"/>
      <c r="HO121" s="351"/>
      <c r="HP121" s="351"/>
      <c r="HQ121" s="351"/>
      <c r="HR121" s="351"/>
      <c r="HS121" s="351"/>
      <c r="HT121" s="351"/>
      <c r="HU121" s="351"/>
      <c r="HV121" s="351"/>
      <c r="HW121" s="351"/>
      <c r="HX121" s="351"/>
      <c r="HY121" s="351"/>
      <c r="HZ121" s="351"/>
      <c r="IA121" s="351"/>
      <c r="IB121" s="351"/>
      <c r="IC121" s="351"/>
      <c r="ID121" s="351"/>
      <c r="IE121" s="351"/>
      <c r="IF121" s="351"/>
      <c r="IG121" s="351"/>
    </row>
    <row r="122" spans="1:241" x14ac:dyDescent="0.3">
      <c r="A122" s="232" t="s">
        <v>119</v>
      </c>
      <c r="B122" s="233"/>
      <c r="C122" s="233"/>
      <c r="D122" s="235"/>
      <c r="E122" s="233"/>
      <c r="F122" s="233">
        <v>0</v>
      </c>
      <c r="G122" s="233">
        <f>SUM(G123:G126)</f>
        <v>515.75</v>
      </c>
      <c r="H122" s="233">
        <f t="shared" ref="H122:BG122" si="201">SUM(H123:H126)</f>
        <v>491.25</v>
      </c>
      <c r="I122" s="233">
        <f t="shared" si="201"/>
        <v>494</v>
      </c>
      <c r="J122" s="233">
        <f t="shared" si="201"/>
        <v>492.75</v>
      </c>
      <c r="K122" s="233">
        <f t="shared" si="201"/>
        <v>494</v>
      </c>
      <c r="L122" s="233">
        <f t="shared" si="201"/>
        <v>487.5</v>
      </c>
      <c r="M122" s="233">
        <f t="shared" si="201"/>
        <v>492</v>
      </c>
      <c r="N122" s="233">
        <f t="shared" si="201"/>
        <v>491.5</v>
      </c>
      <c r="O122" s="233">
        <f t="shared" si="201"/>
        <v>492.25</v>
      </c>
      <c r="P122" s="233">
        <f t="shared" si="201"/>
        <v>485</v>
      </c>
      <c r="Q122" s="233">
        <f t="shared" si="201"/>
        <v>483.75</v>
      </c>
      <c r="R122" s="233">
        <f t="shared" si="201"/>
        <v>497.25</v>
      </c>
      <c r="S122" s="233">
        <f t="shared" si="201"/>
        <v>493.5</v>
      </c>
      <c r="T122" s="233">
        <f t="shared" si="201"/>
        <v>497.25</v>
      </c>
      <c r="U122" s="233">
        <f t="shared" si="201"/>
        <v>493</v>
      </c>
      <c r="V122" s="233">
        <f t="shared" si="201"/>
        <v>496.75</v>
      </c>
      <c r="W122" s="233">
        <f t="shared" si="201"/>
        <v>502.5</v>
      </c>
      <c r="X122" s="233">
        <f t="shared" si="201"/>
        <v>482</v>
      </c>
      <c r="Y122" s="233">
        <f t="shared" si="201"/>
        <v>489.5</v>
      </c>
      <c r="Z122" s="233">
        <f t="shared" si="201"/>
        <v>496.75</v>
      </c>
      <c r="AA122" s="233">
        <f t="shared" si="201"/>
        <v>498.5</v>
      </c>
      <c r="AB122" s="233">
        <f t="shared" si="201"/>
        <v>490</v>
      </c>
      <c r="AC122" s="233">
        <f t="shared" si="201"/>
        <v>497</v>
      </c>
      <c r="AD122" s="233">
        <f t="shared" si="201"/>
        <v>496.5</v>
      </c>
      <c r="AE122" s="233">
        <f t="shared" si="201"/>
        <v>492.5</v>
      </c>
      <c r="AF122" s="233">
        <f t="shared" si="201"/>
        <v>498.5</v>
      </c>
      <c r="AG122" s="233">
        <f t="shared" si="201"/>
        <v>488.75</v>
      </c>
      <c r="AH122" s="233">
        <f t="shared" si="201"/>
        <v>483.25</v>
      </c>
      <c r="AI122" s="233">
        <f t="shared" si="201"/>
        <v>491.75</v>
      </c>
      <c r="AJ122" s="233">
        <f t="shared" si="201"/>
        <v>506.5</v>
      </c>
      <c r="AK122" s="233">
        <f t="shared" si="201"/>
        <v>487.25</v>
      </c>
      <c r="AL122" s="233">
        <f t="shared" si="201"/>
        <v>502.75</v>
      </c>
      <c r="AM122" s="233">
        <f t="shared" si="201"/>
        <v>499.75</v>
      </c>
      <c r="AN122" s="233">
        <f t="shared" si="201"/>
        <v>501.75</v>
      </c>
      <c r="AO122" s="233">
        <f t="shared" si="201"/>
        <v>501.25</v>
      </c>
      <c r="AP122" s="233">
        <f t="shared" si="201"/>
        <v>494.75</v>
      </c>
      <c r="AQ122" s="233">
        <f t="shared" si="201"/>
        <v>488.25</v>
      </c>
      <c r="AR122" s="233">
        <f t="shared" si="201"/>
        <v>493.75</v>
      </c>
      <c r="AS122" s="233">
        <f t="shared" si="201"/>
        <v>496.5</v>
      </c>
      <c r="AT122" s="233">
        <f t="shared" si="201"/>
        <v>485.5</v>
      </c>
      <c r="AU122" s="233">
        <f t="shared" si="201"/>
        <v>491.5</v>
      </c>
      <c r="AV122" s="233">
        <f t="shared" si="201"/>
        <v>492.75</v>
      </c>
      <c r="AW122" s="233">
        <f t="shared" si="201"/>
        <v>495.25</v>
      </c>
      <c r="AX122" s="233">
        <f t="shared" si="201"/>
        <v>503.5</v>
      </c>
      <c r="AY122" s="233">
        <f t="shared" si="201"/>
        <v>501.25</v>
      </c>
      <c r="AZ122" s="233">
        <f t="shared" si="201"/>
        <v>509.25</v>
      </c>
      <c r="BA122" s="233">
        <f t="shared" si="201"/>
        <v>496.25</v>
      </c>
      <c r="BB122" s="233">
        <f t="shared" si="201"/>
        <v>490.25</v>
      </c>
      <c r="BC122" s="233">
        <f t="shared" si="201"/>
        <v>493.75</v>
      </c>
      <c r="BD122" s="233">
        <f t="shared" si="201"/>
        <v>487.25</v>
      </c>
      <c r="BE122" s="233">
        <f t="shared" si="201"/>
        <v>483</v>
      </c>
      <c r="BF122" s="233">
        <f t="shared" si="201"/>
        <v>486.5</v>
      </c>
      <c r="BG122" s="233">
        <f t="shared" si="201"/>
        <v>441</v>
      </c>
      <c r="BH122" s="233">
        <f t="shared" ref="BH122:DG122" si="202">SUM(BH123:BH126)</f>
        <v>80</v>
      </c>
      <c r="BI122" s="233">
        <f t="shared" si="202"/>
        <v>322.75</v>
      </c>
      <c r="BJ122" s="233">
        <f t="shared" si="202"/>
        <v>377</v>
      </c>
      <c r="BK122" s="233">
        <f t="shared" si="202"/>
        <v>377.5</v>
      </c>
      <c r="BL122" s="233">
        <f t="shared" si="202"/>
        <v>381</v>
      </c>
      <c r="BM122" s="233">
        <f t="shared" si="202"/>
        <v>376.75</v>
      </c>
      <c r="BN122" s="233">
        <f t="shared" si="202"/>
        <v>379.75</v>
      </c>
      <c r="BO122" s="233">
        <f t="shared" si="202"/>
        <v>384</v>
      </c>
      <c r="BP122" s="233">
        <f t="shared" si="202"/>
        <v>464.25</v>
      </c>
      <c r="BQ122" s="233">
        <f t="shared" si="202"/>
        <v>469.75</v>
      </c>
      <c r="BR122" s="233">
        <f t="shared" si="202"/>
        <v>583</v>
      </c>
      <c r="BS122" s="233">
        <f t="shared" si="202"/>
        <v>452.75</v>
      </c>
      <c r="BT122" s="233">
        <f t="shared" si="202"/>
        <v>369.25</v>
      </c>
      <c r="BU122" s="233">
        <f t="shared" si="202"/>
        <v>454.5</v>
      </c>
      <c r="BV122" s="233">
        <f t="shared" si="202"/>
        <v>40</v>
      </c>
      <c r="BW122" s="233">
        <f t="shared" si="202"/>
        <v>363.5</v>
      </c>
      <c r="BX122" s="233">
        <f t="shared" si="202"/>
        <v>362.75</v>
      </c>
      <c r="BY122" s="233">
        <f t="shared" si="202"/>
        <v>360.5</v>
      </c>
      <c r="BZ122" s="233">
        <f t="shared" si="202"/>
        <v>336.5</v>
      </c>
      <c r="CA122" s="233">
        <f t="shared" si="202"/>
        <v>370.75</v>
      </c>
      <c r="CB122" s="233">
        <f t="shared" si="202"/>
        <v>373.25</v>
      </c>
      <c r="CC122" s="233">
        <f t="shared" si="202"/>
        <v>367</v>
      </c>
      <c r="CD122" s="233">
        <f t="shared" si="202"/>
        <v>370.75</v>
      </c>
      <c r="CE122" s="233">
        <f t="shared" si="202"/>
        <v>373</v>
      </c>
      <c r="CF122" s="233">
        <f t="shared" si="202"/>
        <v>370</v>
      </c>
      <c r="CG122" s="233">
        <f t="shared" si="202"/>
        <v>366.5</v>
      </c>
      <c r="CH122" s="233">
        <f t="shared" si="202"/>
        <v>366.5</v>
      </c>
      <c r="CI122" s="233">
        <f t="shared" si="202"/>
        <v>367</v>
      </c>
      <c r="CJ122" s="233">
        <f t="shared" si="202"/>
        <v>367</v>
      </c>
      <c r="CK122" s="233">
        <f t="shared" si="202"/>
        <v>365.5</v>
      </c>
      <c r="CL122" s="233">
        <f t="shared" si="202"/>
        <v>323.25</v>
      </c>
      <c r="CM122" s="233">
        <f t="shared" si="202"/>
        <v>327.75</v>
      </c>
      <c r="CN122" s="233">
        <f t="shared" si="202"/>
        <v>321.25</v>
      </c>
      <c r="CO122" s="233">
        <f t="shared" si="202"/>
        <v>326.25</v>
      </c>
      <c r="CP122" s="233">
        <f t="shared" si="202"/>
        <v>327.75</v>
      </c>
      <c r="CQ122" s="233">
        <f t="shared" si="202"/>
        <v>328.25</v>
      </c>
      <c r="CR122" s="233">
        <f t="shared" si="202"/>
        <v>325.75</v>
      </c>
      <c r="CS122" s="233">
        <f t="shared" si="202"/>
        <v>328</v>
      </c>
      <c r="CT122" s="233">
        <f t="shared" si="202"/>
        <v>366.25</v>
      </c>
      <c r="CU122" s="233">
        <f t="shared" si="202"/>
        <v>85.75</v>
      </c>
      <c r="CV122" s="233">
        <f t="shared" si="202"/>
        <v>328.25</v>
      </c>
      <c r="CW122" s="233">
        <f t="shared" si="202"/>
        <v>330.75</v>
      </c>
      <c r="CX122" s="233">
        <f t="shared" si="202"/>
        <v>371</v>
      </c>
      <c r="CY122" s="233">
        <f t="shared" si="202"/>
        <v>240</v>
      </c>
      <c r="CZ122" s="233">
        <f t="shared" si="202"/>
        <v>329.25</v>
      </c>
      <c r="DA122" s="233">
        <f t="shared" si="202"/>
        <v>365</v>
      </c>
      <c r="DB122" s="233">
        <f t="shared" si="202"/>
        <v>362.25</v>
      </c>
      <c r="DC122" s="233">
        <f t="shared" si="202"/>
        <v>364.5</v>
      </c>
      <c r="DD122" s="233">
        <f t="shared" si="202"/>
        <v>370.75</v>
      </c>
      <c r="DE122" s="233">
        <f t="shared" si="202"/>
        <v>369.75</v>
      </c>
      <c r="DF122" s="233">
        <f t="shared" si="202"/>
        <v>365</v>
      </c>
      <c r="DG122" s="233">
        <f t="shared" si="202"/>
        <v>138.5</v>
      </c>
      <c r="DH122" s="233">
        <f t="shared" ref="DH122:DN122" si="203">SUM(DH123:DH126)</f>
        <v>361.5</v>
      </c>
      <c r="DI122" s="233">
        <f t="shared" si="203"/>
        <v>361.5</v>
      </c>
      <c r="DJ122" s="233">
        <f t="shared" si="203"/>
        <v>368.75</v>
      </c>
      <c r="DK122" s="233">
        <f t="shared" si="203"/>
        <v>373.75</v>
      </c>
      <c r="DL122" s="233">
        <f t="shared" si="203"/>
        <v>372</v>
      </c>
      <c r="DM122" s="233">
        <f t="shared" si="203"/>
        <v>369.75</v>
      </c>
      <c r="DN122" s="233">
        <f t="shared" si="203"/>
        <v>368</v>
      </c>
      <c r="DO122" s="233">
        <f t="shared" ref="DO122:DV122" si="204">SUM(DO123:DO126)</f>
        <v>372.75</v>
      </c>
      <c r="DP122" s="233">
        <f t="shared" si="204"/>
        <v>369</v>
      </c>
      <c r="DQ122" s="233">
        <f>SUM(DQ123:DQ126)</f>
        <v>376.5</v>
      </c>
      <c r="DR122" s="233">
        <f t="shared" si="204"/>
        <v>373.25</v>
      </c>
      <c r="DS122" s="233">
        <f t="shared" si="204"/>
        <v>371</v>
      </c>
      <c r="DT122" s="233">
        <f t="shared" si="204"/>
        <v>366.5</v>
      </c>
      <c r="DU122" s="233">
        <f t="shared" si="204"/>
        <v>373.75</v>
      </c>
      <c r="DV122" s="233">
        <f t="shared" si="204"/>
        <v>370.5</v>
      </c>
      <c r="DW122" s="233">
        <f t="shared" ref="DW122:FA122" si="205">SUM(DW123:DW126)</f>
        <v>332.5</v>
      </c>
      <c r="DX122" s="233">
        <f t="shared" si="205"/>
        <v>329</v>
      </c>
      <c r="DY122" s="233">
        <f t="shared" si="205"/>
        <v>331</v>
      </c>
      <c r="DZ122" s="233">
        <f t="shared" si="205"/>
        <v>371.25</v>
      </c>
      <c r="EA122" s="233">
        <f t="shared" si="205"/>
        <v>330.5</v>
      </c>
      <c r="EB122" s="233">
        <f t="shared" si="205"/>
        <v>331.25</v>
      </c>
      <c r="EC122" s="233">
        <f t="shared" si="205"/>
        <v>331.5</v>
      </c>
      <c r="ED122" s="233">
        <f t="shared" si="205"/>
        <v>329.75</v>
      </c>
      <c r="EE122" s="233">
        <f t="shared" si="205"/>
        <v>333</v>
      </c>
      <c r="EF122" s="233">
        <f t="shared" si="205"/>
        <v>331.75</v>
      </c>
      <c r="EG122" s="233">
        <f t="shared" si="205"/>
        <v>329.75</v>
      </c>
      <c r="EH122" s="233">
        <f t="shared" si="205"/>
        <v>330</v>
      </c>
      <c r="EI122" s="233">
        <f t="shared" si="205"/>
        <v>329</v>
      </c>
      <c r="EJ122" s="233">
        <f t="shared" si="205"/>
        <v>335</v>
      </c>
      <c r="EK122" s="233">
        <f t="shared" si="205"/>
        <v>337</v>
      </c>
      <c r="EL122" s="233">
        <f t="shared" si="205"/>
        <v>329</v>
      </c>
      <c r="EM122" s="233">
        <f t="shared" si="205"/>
        <v>331.5</v>
      </c>
      <c r="EN122" s="233">
        <f t="shared" si="205"/>
        <v>0</v>
      </c>
      <c r="EO122" s="233">
        <f t="shared" si="205"/>
        <v>334</v>
      </c>
      <c r="EP122" s="233">
        <f t="shared" si="205"/>
        <v>285</v>
      </c>
      <c r="EQ122" s="233">
        <f t="shared" si="205"/>
        <v>0</v>
      </c>
      <c r="ER122" s="233">
        <f t="shared" si="205"/>
        <v>327.75</v>
      </c>
      <c r="ES122" s="233">
        <f t="shared" si="205"/>
        <v>0</v>
      </c>
      <c r="ET122" s="233">
        <f t="shared" si="205"/>
        <v>0</v>
      </c>
      <c r="EU122" s="233">
        <f t="shared" si="205"/>
        <v>333</v>
      </c>
      <c r="EV122" s="233">
        <f t="shared" si="205"/>
        <v>0</v>
      </c>
      <c r="EW122" s="233">
        <f t="shared" si="205"/>
        <v>438</v>
      </c>
      <c r="EX122" s="233">
        <f t="shared" si="205"/>
        <v>330</v>
      </c>
      <c r="EY122" s="233">
        <f t="shared" si="205"/>
        <v>283</v>
      </c>
      <c r="EZ122" s="233">
        <f t="shared" si="205"/>
        <v>324.75</v>
      </c>
      <c r="FA122" s="233">
        <f t="shared" si="205"/>
        <v>322</v>
      </c>
      <c r="FB122" s="233">
        <f t="shared" ref="FB122:FK122" si="206">SUM(FB123:FB126)</f>
        <v>327</v>
      </c>
      <c r="FC122" s="233">
        <f t="shared" si="206"/>
        <v>323.5</v>
      </c>
      <c r="FD122" s="233">
        <f t="shared" si="206"/>
        <v>288.75</v>
      </c>
      <c r="FE122" s="233">
        <f t="shared" si="206"/>
        <v>321</v>
      </c>
      <c r="FF122" s="233">
        <f t="shared" si="206"/>
        <v>324.25</v>
      </c>
      <c r="FG122" s="233">
        <f t="shared" si="206"/>
        <v>320</v>
      </c>
      <c r="FH122" s="233">
        <f t="shared" si="206"/>
        <v>333.5</v>
      </c>
      <c r="FI122" s="233">
        <f t="shared" si="206"/>
        <v>332</v>
      </c>
      <c r="FJ122" s="233">
        <f t="shared" si="206"/>
        <v>328.25</v>
      </c>
      <c r="FK122" s="233">
        <f t="shared" si="206"/>
        <v>335</v>
      </c>
      <c r="FL122" s="233">
        <f t="shared" ref="FL122:FU122" si="207">SUM(FL123:FL126)</f>
        <v>332.5</v>
      </c>
      <c r="FM122" s="233">
        <f t="shared" si="207"/>
        <v>331.25</v>
      </c>
      <c r="FN122" s="233">
        <f t="shared" si="207"/>
        <v>412.5</v>
      </c>
      <c r="FO122" s="233">
        <f t="shared" si="207"/>
        <v>335.25</v>
      </c>
      <c r="FP122" s="233">
        <f t="shared" si="207"/>
        <v>323.75</v>
      </c>
      <c r="FQ122" s="233">
        <f t="shared" si="207"/>
        <v>335.5</v>
      </c>
      <c r="FR122" s="233">
        <f t="shared" si="207"/>
        <v>332.75</v>
      </c>
      <c r="FS122" s="233">
        <f t="shared" si="207"/>
        <v>321.5</v>
      </c>
      <c r="FT122" s="233">
        <f t="shared" si="207"/>
        <v>338.5</v>
      </c>
      <c r="FU122" s="233">
        <f t="shared" si="207"/>
        <v>340</v>
      </c>
      <c r="FV122" s="233">
        <f t="shared" ref="FV122:HH122" si="208">SUM(FV123:FV126)</f>
        <v>326.75</v>
      </c>
      <c r="FW122" s="233">
        <f t="shared" si="208"/>
        <v>332.5</v>
      </c>
      <c r="FX122" s="233">
        <f t="shared" si="208"/>
        <v>328.25</v>
      </c>
      <c r="FY122" s="233">
        <f t="shared" si="208"/>
        <v>330.75</v>
      </c>
      <c r="FZ122" s="233">
        <f t="shared" si="208"/>
        <v>327.75</v>
      </c>
      <c r="GA122" s="233">
        <f t="shared" si="208"/>
        <v>330.25</v>
      </c>
      <c r="GB122" s="233">
        <f t="shared" si="208"/>
        <v>319</v>
      </c>
      <c r="GC122" s="233">
        <f t="shared" si="208"/>
        <v>330.5</v>
      </c>
      <c r="GD122" s="233">
        <f t="shared" si="208"/>
        <v>336.75</v>
      </c>
      <c r="GE122" s="233">
        <f t="shared" si="208"/>
        <v>286.5</v>
      </c>
      <c r="GF122" s="233">
        <f t="shared" si="208"/>
        <v>329</v>
      </c>
      <c r="GG122" s="233">
        <f t="shared" si="208"/>
        <v>323</v>
      </c>
      <c r="GH122" s="233">
        <f t="shared" si="208"/>
        <v>323.25</v>
      </c>
      <c r="GI122" s="233">
        <f t="shared" si="208"/>
        <v>331.75</v>
      </c>
      <c r="GJ122" s="233">
        <f t="shared" si="208"/>
        <v>40</v>
      </c>
      <c r="GK122" s="233">
        <f t="shared" si="208"/>
        <v>328.5</v>
      </c>
      <c r="GL122" s="233">
        <f t="shared" si="208"/>
        <v>286.25</v>
      </c>
      <c r="GM122" s="233">
        <f t="shared" si="208"/>
        <v>287.5</v>
      </c>
      <c r="GN122" s="233">
        <f t="shared" si="208"/>
        <v>294.5</v>
      </c>
      <c r="GO122" s="233">
        <f t="shared" si="208"/>
        <v>40</v>
      </c>
      <c r="GP122" s="233">
        <f t="shared" si="208"/>
        <v>282.25</v>
      </c>
      <c r="GQ122" s="233">
        <f t="shared" si="208"/>
        <v>289</v>
      </c>
      <c r="GR122" s="233">
        <f t="shared" si="208"/>
        <v>286.25</v>
      </c>
      <c r="GS122" s="233">
        <f t="shared" si="208"/>
        <v>289</v>
      </c>
      <c r="GT122" s="233">
        <f t="shared" si="208"/>
        <v>287</v>
      </c>
      <c r="GU122" s="233">
        <f t="shared" si="208"/>
        <v>0</v>
      </c>
      <c r="GV122" s="233">
        <f t="shared" si="208"/>
        <v>280.5</v>
      </c>
      <c r="GW122" s="233">
        <f t="shared" si="208"/>
        <v>290.25</v>
      </c>
      <c r="GX122" s="233">
        <f t="shared" si="208"/>
        <v>289.25</v>
      </c>
      <c r="GY122" s="233">
        <f t="shared" si="208"/>
        <v>285</v>
      </c>
      <c r="GZ122" s="233">
        <f t="shared" si="208"/>
        <v>282.25</v>
      </c>
      <c r="HA122" s="233">
        <f t="shared" si="208"/>
        <v>288.75</v>
      </c>
      <c r="HB122" s="233">
        <f t="shared" si="208"/>
        <v>280</v>
      </c>
      <c r="HC122" s="233">
        <f t="shared" si="208"/>
        <v>254</v>
      </c>
      <c r="HD122" s="233">
        <f t="shared" si="208"/>
        <v>0</v>
      </c>
      <c r="HE122" s="233">
        <f t="shared" si="208"/>
        <v>0</v>
      </c>
      <c r="HF122" s="233">
        <f t="shared" si="208"/>
        <v>283.25</v>
      </c>
      <c r="HG122" s="233">
        <f t="shared" si="208"/>
        <v>0</v>
      </c>
      <c r="HH122" s="233">
        <f t="shared" si="208"/>
        <v>252.75</v>
      </c>
      <c r="HI122" s="233">
        <f t="shared" ref="HI122:HJ122" si="209">SUM(HI123:HI126)</f>
        <v>0</v>
      </c>
      <c r="HJ122" s="233">
        <f t="shared" si="209"/>
        <v>289.25</v>
      </c>
      <c r="HK122" s="233">
        <f t="shared" ref="HK122:HU122" si="210">SUM(HK123:HK126)</f>
        <v>293.75</v>
      </c>
      <c r="HL122" s="233">
        <f t="shared" si="210"/>
        <v>244.25</v>
      </c>
      <c r="HM122" s="233">
        <f t="shared" si="210"/>
        <v>291.5</v>
      </c>
      <c r="HN122" s="233">
        <f t="shared" si="210"/>
        <v>288.75</v>
      </c>
      <c r="HO122" s="233">
        <f t="shared" si="210"/>
        <v>291.75</v>
      </c>
      <c r="HP122" s="233">
        <f t="shared" si="210"/>
        <v>281</v>
      </c>
      <c r="HQ122" s="233">
        <f t="shared" si="210"/>
        <v>281</v>
      </c>
      <c r="HR122" s="233">
        <f t="shared" si="210"/>
        <v>337.5</v>
      </c>
      <c r="HS122" s="233">
        <f t="shared" si="210"/>
        <v>280.5</v>
      </c>
      <c r="HT122" s="233">
        <f t="shared" si="210"/>
        <v>292</v>
      </c>
      <c r="HU122" s="233">
        <f t="shared" si="210"/>
        <v>286.75</v>
      </c>
      <c r="HV122" s="233">
        <f t="shared" ref="HV122:IG122" si="211">SUM(HV123:HV126)</f>
        <v>280.75</v>
      </c>
      <c r="HW122" s="233">
        <f t="shared" si="211"/>
        <v>287.75</v>
      </c>
      <c r="HX122" s="233">
        <f t="shared" si="211"/>
        <v>307</v>
      </c>
      <c r="HY122" s="233">
        <f t="shared" si="211"/>
        <v>256.25</v>
      </c>
      <c r="HZ122" s="233">
        <f t="shared" si="211"/>
        <v>289.25</v>
      </c>
      <c r="IA122" s="233">
        <f t="shared" si="211"/>
        <v>0</v>
      </c>
      <c r="IB122" s="233">
        <f t="shared" si="211"/>
        <v>0</v>
      </c>
      <c r="IC122" s="233">
        <f t="shared" si="211"/>
        <v>0</v>
      </c>
      <c r="ID122" s="233">
        <f t="shared" si="211"/>
        <v>0</v>
      </c>
      <c r="IE122" s="233">
        <f t="shared" si="211"/>
        <v>0</v>
      </c>
      <c r="IF122" s="233">
        <f t="shared" si="211"/>
        <v>0</v>
      </c>
      <c r="IG122" s="233">
        <f t="shared" si="211"/>
        <v>0</v>
      </c>
    </row>
    <row r="123" spans="1:241" x14ac:dyDescent="0.3">
      <c r="A123" s="231" t="s">
        <v>109</v>
      </c>
      <c r="B123" s="353">
        <f t="shared" ref="B123:E127" si="212">B117+B99+B81+B75+B63+B51+B33+B39+B27+B21+B9+B3</f>
        <v>0</v>
      </c>
      <c r="C123" s="353">
        <f t="shared" si="212"/>
        <v>0</v>
      </c>
      <c r="D123" s="353">
        <f t="shared" si="212"/>
        <v>16184.5</v>
      </c>
      <c r="E123" s="353">
        <f t="shared" si="212"/>
        <v>0</v>
      </c>
      <c r="F123" s="353">
        <v>0</v>
      </c>
      <c r="G123" s="353">
        <f t="shared" ref="G123:AL123" si="213">G117+G99+G81+G75+G63+G51+G33+G39+G27+G21+G9+G3</f>
        <v>371.75</v>
      </c>
      <c r="H123" s="353">
        <f t="shared" si="213"/>
        <v>480.25</v>
      </c>
      <c r="I123" s="353">
        <f t="shared" si="213"/>
        <v>485.5</v>
      </c>
      <c r="J123" s="353">
        <f t="shared" si="213"/>
        <v>466.25</v>
      </c>
      <c r="K123" s="353">
        <f t="shared" si="213"/>
        <v>465.5</v>
      </c>
      <c r="L123" s="353">
        <f t="shared" si="213"/>
        <v>477.5</v>
      </c>
      <c r="M123" s="353">
        <f t="shared" si="213"/>
        <v>451</v>
      </c>
      <c r="N123" s="353">
        <f t="shared" si="213"/>
        <v>461.5</v>
      </c>
      <c r="O123" s="353">
        <f t="shared" si="213"/>
        <v>484.25</v>
      </c>
      <c r="P123" s="353">
        <f t="shared" si="213"/>
        <v>467.75</v>
      </c>
      <c r="Q123" s="353">
        <f t="shared" si="213"/>
        <v>472.75</v>
      </c>
      <c r="R123" s="353">
        <f t="shared" si="213"/>
        <v>494.25</v>
      </c>
      <c r="S123" s="353">
        <f t="shared" si="213"/>
        <v>425</v>
      </c>
      <c r="T123" s="353">
        <f t="shared" si="213"/>
        <v>462.5</v>
      </c>
      <c r="U123" s="353">
        <f t="shared" si="213"/>
        <v>469</v>
      </c>
      <c r="V123" s="353">
        <f t="shared" si="213"/>
        <v>454.75</v>
      </c>
      <c r="W123" s="353">
        <f t="shared" si="213"/>
        <v>494.5</v>
      </c>
      <c r="X123" s="353">
        <f t="shared" si="213"/>
        <v>470</v>
      </c>
      <c r="Y123" s="353">
        <f t="shared" si="213"/>
        <v>480.5</v>
      </c>
      <c r="Z123" s="353">
        <f t="shared" si="213"/>
        <v>488.25</v>
      </c>
      <c r="AA123" s="353">
        <f t="shared" si="213"/>
        <v>426.5</v>
      </c>
      <c r="AB123" s="353">
        <f t="shared" si="213"/>
        <v>314.25</v>
      </c>
      <c r="AC123" s="353">
        <f t="shared" si="213"/>
        <v>475</v>
      </c>
      <c r="AD123" s="353">
        <f t="shared" si="213"/>
        <v>472</v>
      </c>
      <c r="AE123" s="353">
        <f t="shared" si="213"/>
        <v>483.25</v>
      </c>
      <c r="AF123" s="353">
        <f t="shared" si="213"/>
        <v>498.5</v>
      </c>
      <c r="AG123" s="353">
        <f t="shared" si="213"/>
        <v>344.75</v>
      </c>
      <c r="AH123" s="353">
        <f t="shared" si="213"/>
        <v>369.25</v>
      </c>
      <c r="AI123" s="353">
        <f t="shared" si="213"/>
        <v>425.75</v>
      </c>
      <c r="AJ123" s="353">
        <f t="shared" si="213"/>
        <v>491.5</v>
      </c>
      <c r="AK123" s="353">
        <f t="shared" si="213"/>
        <v>482.75</v>
      </c>
      <c r="AL123" s="353">
        <f t="shared" si="213"/>
        <v>475.75</v>
      </c>
      <c r="AM123" s="353">
        <f t="shared" ref="AM123:BR123" si="214">AM117+AM99+AM81+AM75+AM63+AM51+AM33+AM39+AM27+AM21+AM9+AM3</f>
        <v>434.25</v>
      </c>
      <c r="AN123" s="353">
        <f t="shared" si="214"/>
        <v>469.75</v>
      </c>
      <c r="AO123" s="353">
        <f t="shared" si="214"/>
        <v>494.75</v>
      </c>
      <c r="AP123" s="353">
        <f t="shared" si="214"/>
        <v>374.75</v>
      </c>
      <c r="AQ123" s="353">
        <f t="shared" si="214"/>
        <v>474.25</v>
      </c>
      <c r="AR123" s="353">
        <f t="shared" si="214"/>
        <v>482.75</v>
      </c>
      <c r="AS123" s="353">
        <f t="shared" si="214"/>
        <v>440.5</v>
      </c>
      <c r="AT123" s="353">
        <f t="shared" si="214"/>
        <v>474.75</v>
      </c>
      <c r="AU123" s="353">
        <f t="shared" si="214"/>
        <v>446.75</v>
      </c>
      <c r="AV123" s="353">
        <f t="shared" si="214"/>
        <v>476.75</v>
      </c>
      <c r="AW123" s="353">
        <f t="shared" si="214"/>
        <v>463.25</v>
      </c>
      <c r="AX123" s="353">
        <f t="shared" si="214"/>
        <v>503.25</v>
      </c>
      <c r="AY123" s="353">
        <f t="shared" si="214"/>
        <v>497.25</v>
      </c>
      <c r="AZ123" s="353">
        <f t="shared" si="214"/>
        <v>500.75</v>
      </c>
      <c r="BA123" s="353">
        <f t="shared" si="214"/>
        <v>474.25</v>
      </c>
      <c r="BB123" s="353">
        <f t="shared" si="214"/>
        <v>298.75</v>
      </c>
      <c r="BC123" s="353">
        <f t="shared" si="214"/>
        <v>490.75</v>
      </c>
      <c r="BD123" s="353">
        <f t="shared" si="214"/>
        <v>418.5</v>
      </c>
      <c r="BE123" s="353">
        <f t="shared" si="214"/>
        <v>474.75</v>
      </c>
      <c r="BF123" s="353">
        <f t="shared" si="214"/>
        <v>168.75</v>
      </c>
      <c r="BG123" s="353">
        <f t="shared" si="214"/>
        <v>425</v>
      </c>
      <c r="BH123" s="353">
        <f t="shared" si="214"/>
        <v>24</v>
      </c>
      <c r="BI123" s="353">
        <f t="shared" si="214"/>
        <v>285.75</v>
      </c>
      <c r="BJ123" s="353">
        <f t="shared" si="214"/>
        <v>374.5</v>
      </c>
      <c r="BK123" s="353">
        <f t="shared" si="214"/>
        <v>374.5</v>
      </c>
      <c r="BL123" s="353">
        <f t="shared" si="214"/>
        <v>379</v>
      </c>
      <c r="BM123" s="353">
        <f t="shared" si="214"/>
        <v>350.25</v>
      </c>
      <c r="BN123" s="353">
        <f t="shared" si="214"/>
        <v>363.75</v>
      </c>
      <c r="BO123" s="353">
        <f t="shared" si="214"/>
        <v>339</v>
      </c>
      <c r="BP123" s="353">
        <f t="shared" si="214"/>
        <v>435.25</v>
      </c>
      <c r="BQ123" s="353">
        <f t="shared" si="214"/>
        <v>453.25</v>
      </c>
      <c r="BR123" s="353">
        <f t="shared" si="214"/>
        <v>583</v>
      </c>
      <c r="BS123" s="353">
        <f t="shared" ref="BS123:CX123" si="215">BS117+BS99+BS81+BS75+BS63+BS51+BS33+BS39+BS27+BS21+BS9+BS3</f>
        <v>413.5</v>
      </c>
      <c r="BT123" s="353">
        <f t="shared" si="215"/>
        <v>369.25</v>
      </c>
      <c r="BU123" s="353">
        <f t="shared" si="215"/>
        <v>398.5</v>
      </c>
      <c r="BV123" s="353">
        <f t="shared" si="215"/>
        <v>38.5</v>
      </c>
      <c r="BW123" s="353">
        <f t="shared" si="215"/>
        <v>354.75</v>
      </c>
      <c r="BX123" s="353">
        <f t="shared" si="215"/>
        <v>338.75</v>
      </c>
      <c r="BY123" s="353">
        <f t="shared" si="215"/>
        <v>332.25</v>
      </c>
      <c r="BZ123" s="353">
        <f t="shared" si="215"/>
        <v>311.5</v>
      </c>
      <c r="CA123" s="353">
        <f t="shared" si="215"/>
        <v>328.5</v>
      </c>
      <c r="CB123" s="353">
        <f t="shared" si="215"/>
        <v>285.5</v>
      </c>
      <c r="CC123" s="353">
        <f t="shared" si="215"/>
        <v>354</v>
      </c>
      <c r="CD123" s="353">
        <f t="shared" si="215"/>
        <v>344.75</v>
      </c>
      <c r="CE123" s="353">
        <f t="shared" si="215"/>
        <v>337</v>
      </c>
      <c r="CF123" s="353">
        <f t="shared" si="215"/>
        <v>355.5</v>
      </c>
      <c r="CG123" s="353">
        <f t="shared" si="215"/>
        <v>230.5</v>
      </c>
      <c r="CH123" s="353">
        <f t="shared" si="215"/>
        <v>337.5</v>
      </c>
      <c r="CI123" s="353">
        <f t="shared" si="215"/>
        <v>271</v>
      </c>
      <c r="CJ123" s="353">
        <f t="shared" si="215"/>
        <v>361</v>
      </c>
      <c r="CK123" s="353">
        <f t="shared" si="215"/>
        <v>313.5</v>
      </c>
      <c r="CL123" s="353">
        <f t="shared" si="215"/>
        <v>283.25</v>
      </c>
      <c r="CM123" s="353">
        <f t="shared" si="215"/>
        <v>309.75</v>
      </c>
      <c r="CN123" s="353">
        <f t="shared" si="215"/>
        <v>251.25</v>
      </c>
      <c r="CO123" s="353">
        <f t="shared" si="215"/>
        <v>286.75</v>
      </c>
      <c r="CP123" s="353">
        <f t="shared" si="215"/>
        <v>323.25</v>
      </c>
      <c r="CQ123" s="353">
        <f t="shared" si="215"/>
        <v>327.75</v>
      </c>
      <c r="CR123" s="353">
        <f t="shared" si="215"/>
        <v>313.25</v>
      </c>
      <c r="CS123" s="353">
        <f t="shared" si="215"/>
        <v>324.5</v>
      </c>
      <c r="CT123" s="353">
        <f t="shared" si="215"/>
        <v>365.75</v>
      </c>
      <c r="CU123" s="353">
        <f t="shared" si="215"/>
        <v>85.75</v>
      </c>
      <c r="CV123" s="353">
        <f t="shared" si="215"/>
        <v>276.25</v>
      </c>
      <c r="CW123" s="353">
        <f t="shared" si="215"/>
        <v>320.75</v>
      </c>
      <c r="CX123" s="353">
        <f t="shared" si="215"/>
        <v>355.25</v>
      </c>
      <c r="CY123" s="353">
        <f t="shared" ref="CY123:DF123" si="216">CY117+CY99+CY81+CY75+CY63+CY51+CY33+CY39+CY27+CY21+CY9+CY3</f>
        <v>171.5</v>
      </c>
      <c r="CZ123" s="353">
        <f t="shared" si="216"/>
        <v>329.25</v>
      </c>
      <c r="DA123" s="353">
        <f t="shared" si="216"/>
        <v>345.25</v>
      </c>
      <c r="DB123" s="353">
        <f t="shared" si="216"/>
        <v>249.25</v>
      </c>
      <c r="DC123" s="353">
        <f t="shared" si="216"/>
        <v>353</v>
      </c>
      <c r="DD123" s="353">
        <f t="shared" si="216"/>
        <v>309.25</v>
      </c>
      <c r="DE123" s="353">
        <f t="shared" si="216"/>
        <v>369.75</v>
      </c>
      <c r="DF123" s="353">
        <f t="shared" si="216"/>
        <v>143.25</v>
      </c>
      <c r="DG123" s="353">
        <v>35.75</v>
      </c>
      <c r="DH123" s="353">
        <f t="shared" ref="DH123:EM123" si="217">DH117+DH99+DH81+DH75+DH63+DH51+DH33+DH39+DH27+DH21+DH9+DH3</f>
        <v>317.5</v>
      </c>
      <c r="DI123" s="353">
        <f t="shared" si="217"/>
        <v>321.5</v>
      </c>
      <c r="DJ123" s="353">
        <f t="shared" si="217"/>
        <v>360.75</v>
      </c>
      <c r="DK123" s="353">
        <f t="shared" si="217"/>
        <v>349.75</v>
      </c>
      <c r="DL123" s="353">
        <f t="shared" si="217"/>
        <v>368</v>
      </c>
      <c r="DM123" s="353">
        <f t="shared" si="217"/>
        <v>355.5</v>
      </c>
      <c r="DN123" s="353">
        <f t="shared" si="217"/>
        <v>358</v>
      </c>
      <c r="DO123" s="353">
        <f t="shared" si="217"/>
        <v>368.75</v>
      </c>
      <c r="DP123" s="353">
        <f t="shared" si="217"/>
        <v>344.5</v>
      </c>
      <c r="DQ123" s="353">
        <f t="shared" si="217"/>
        <v>349.5</v>
      </c>
      <c r="DR123" s="353">
        <f t="shared" si="217"/>
        <v>365.25</v>
      </c>
      <c r="DS123" s="353">
        <f t="shared" si="217"/>
        <v>323</v>
      </c>
      <c r="DT123" s="353">
        <f t="shared" si="217"/>
        <v>358.5</v>
      </c>
      <c r="DU123" s="353">
        <f t="shared" si="217"/>
        <v>373.75</v>
      </c>
      <c r="DV123" s="353">
        <f t="shared" si="217"/>
        <v>346.5</v>
      </c>
      <c r="DW123" s="353">
        <f t="shared" si="217"/>
        <v>329</v>
      </c>
      <c r="DX123" s="353">
        <f t="shared" si="217"/>
        <v>329</v>
      </c>
      <c r="DY123" s="353">
        <f t="shared" si="217"/>
        <v>323</v>
      </c>
      <c r="DZ123" s="353">
        <f t="shared" si="217"/>
        <v>367.25</v>
      </c>
      <c r="EA123" s="353">
        <f t="shared" si="217"/>
        <v>314</v>
      </c>
      <c r="EB123" s="353">
        <f t="shared" si="217"/>
        <v>248.25</v>
      </c>
      <c r="EC123" s="353">
        <f t="shared" si="217"/>
        <v>306.5</v>
      </c>
      <c r="ED123" s="353">
        <f t="shared" si="217"/>
        <v>259.25</v>
      </c>
      <c r="EE123" s="353">
        <f t="shared" si="217"/>
        <v>323</v>
      </c>
      <c r="EF123" s="353">
        <f t="shared" si="217"/>
        <v>263</v>
      </c>
      <c r="EG123" s="353">
        <f t="shared" si="217"/>
        <v>242</v>
      </c>
      <c r="EH123" s="353">
        <f t="shared" si="217"/>
        <v>298.25</v>
      </c>
      <c r="EI123" s="353">
        <f t="shared" si="217"/>
        <v>317</v>
      </c>
      <c r="EJ123" s="353">
        <f t="shared" si="217"/>
        <v>295</v>
      </c>
      <c r="EK123" s="353">
        <f t="shared" si="217"/>
        <v>328.5</v>
      </c>
      <c r="EL123" s="353">
        <f t="shared" si="217"/>
        <v>317</v>
      </c>
      <c r="EM123" s="353">
        <f t="shared" si="217"/>
        <v>331.5</v>
      </c>
      <c r="EN123" s="353">
        <f t="shared" ref="EN123:FM123" si="218">EN117+EN99+EN81+EN75+EN63+EN51+EN33+EN39+EN27+EN21+EN9+EN3</f>
        <v>0</v>
      </c>
      <c r="EO123" s="353">
        <f t="shared" si="218"/>
        <v>334</v>
      </c>
      <c r="EP123" s="353">
        <f t="shared" si="218"/>
        <v>285</v>
      </c>
      <c r="EQ123" s="353">
        <f t="shared" si="218"/>
        <v>0</v>
      </c>
      <c r="ER123" s="353">
        <f t="shared" si="218"/>
        <v>279.75</v>
      </c>
      <c r="ES123" s="353">
        <f t="shared" si="218"/>
        <v>0</v>
      </c>
      <c r="ET123" s="353">
        <f t="shared" si="218"/>
        <v>0</v>
      </c>
      <c r="EU123" s="353">
        <f t="shared" si="218"/>
        <v>317.5</v>
      </c>
      <c r="EV123" s="353">
        <f t="shared" si="218"/>
        <v>0</v>
      </c>
      <c r="EW123" s="353">
        <f t="shared" si="218"/>
        <v>438</v>
      </c>
      <c r="EX123" s="353">
        <f t="shared" si="218"/>
        <v>312.5</v>
      </c>
      <c r="EY123" s="353">
        <f t="shared" si="218"/>
        <v>283</v>
      </c>
      <c r="EZ123" s="353">
        <f t="shared" si="218"/>
        <v>314.5</v>
      </c>
      <c r="FA123" s="353">
        <f t="shared" si="218"/>
        <v>306.5</v>
      </c>
      <c r="FB123" s="353">
        <f t="shared" si="218"/>
        <v>199</v>
      </c>
      <c r="FC123" s="353">
        <f t="shared" si="218"/>
        <v>273.25</v>
      </c>
      <c r="FD123" s="353">
        <f t="shared" si="218"/>
        <v>282.75</v>
      </c>
      <c r="FE123" s="353">
        <f t="shared" si="218"/>
        <v>313.75</v>
      </c>
      <c r="FF123" s="353">
        <f t="shared" si="218"/>
        <v>172.25</v>
      </c>
      <c r="FG123" s="353">
        <f t="shared" si="218"/>
        <v>98</v>
      </c>
      <c r="FH123" s="353">
        <f t="shared" si="218"/>
        <v>333.5</v>
      </c>
      <c r="FI123" s="353">
        <f t="shared" si="218"/>
        <v>330.75</v>
      </c>
      <c r="FJ123" s="353">
        <f t="shared" si="218"/>
        <v>328.25</v>
      </c>
      <c r="FK123" s="353">
        <f t="shared" si="218"/>
        <v>331</v>
      </c>
      <c r="FL123" s="353">
        <f t="shared" si="218"/>
        <v>309.75</v>
      </c>
      <c r="FM123" s="353">
        <f t="shared" si="218"/>
        <v>318.25</v>
      </c>
      <c r="FN123" s="353">
        <f>FN3+FN9+FN21+FN33+FN39+FN45+FN75+FN93+FN99+FN117</f>
        <v>411.75</v>
      </c>
      <c r="FO123" s="353">
        <f t="shared" ref="FO123:HH123" si="219">FO117+FO99+FO81+FO75+FO63+FO51+FO33+FO39+FO27+FO21+FO9+FO3</f>
        <v>331.25</v>
      </c>
      <c r="FP123" s="353">
        <f t="shared" si="219"/>
        <v>308.25</v>
      </c>
      <c r="FQ123" s="353">
        <f t="shared" si="219"/>
        <v>327.5</v>
      </c>
      <c r="FR123" s="353">
        <f t="shared" si="219"/>
        <v>290.5</v>
      </c>
      <c r="FS123" s="353">
        <f t="shared" si="219"/>
        <v>306.5</v>
      </c>
      <c r="FT123" s="353">
        <f t="shared" si="219"/>
        <v>323.5</v>
      </c>
      <c r="FU123" s="353">
        <f t="shared" si="219"/>
        <v>300</v>
      </c>
      <c r="FV123" s="353">
        <f t="shared" si="219"/>
        <v>296.75</v>
      </c>
      <c r="FW123" s="353">
        <f t="shared" si="219"/>
        <v>314.25</v>
      </c>
      <c r="FX123" s="353">
        <f t="shared" si="219"/>
        <v>313</v>
      </c>
      <c r="FY123" s="353">
        <f t="shared" si="219"/>
        <v>329.75</v>
      </c>
      <c r="FZ123" s="353">
        <f t="shared" si="219"/>
        <v>310.25</v>
      </c>
      <c r="GA123" s="353">
        <f t="shared" si="219"/>
        <v>311.75</v>
      </c>
      <c r="GB123" s="353">
        <f t="shared" si="219"/>
        <v>271.5</v>
      </c>
      <c r="GC123" s="353">
        <f t="shared" si="219"/>
        <v>234.5</v>
      </c>
      <c r="GD123" s="353">
        <f t="shared" si="219"/>
        <v>336.75</v>
      </c>
      <c r="GE123" s="353">
        <f t="shared" si="219"/>
        <v>286.5</v>
      </c>
      <c r="GF123" s="353">
        <f t="shared" si="219"/>
        <v>294.75</v>
      </c>
      <c r="GG123" s="353">
        <f t="shared" si="219"/>
        <v>251</v>
      </c>
      <c r="GH123" s="353">
        <f t="shared" si="219"/>
        <v>240.25</v>
      </c>
      <c r="GI123" s="353">
        <f t="shared" si="219"/>
        <v>318.75</v>
      </c>
      <c r="GJ123" s="353">
        <f t="shared" si="219"/>
        <v>0</v>
      </c>
      <c r="GK123" s="353">
        <f t="shared" si="219"/>
        <v>320.5</v>
      </c>
      <c r="GL123" s="353">
        <f t="shared" si="219"/>
        <v>286.25</v>
      </c>
      <c r="GM123" s="353">
        <f t="shared" si="219"/>
        <v>280</v>
      </c>
      <c r="GN123" s="353">
        <f t="shared" si="219"/>
        <v>294.5</v>
      </c>
      <c r="GO123" s="353">
        <f t="shared" si="219"/>
        <v>40</v>
      </c>
      <c r="GP123" s="353">
        <f t="shared" si="219"/>
        <v>243.5</v>
      </c>
      <c r="GQ123" s="353">
        <f t="shared" si="219"/>
        <v>228</v>
      </c>
      <c r="GR123" s="353">
        <f t="shared" si="219"/>
        <v>274.75</v>
      </c>
      <c r="GS123" s="353">
        <f t="shared" si="219"/>
        <v>289</v>
      </c>
      <c r="GT123" s="353">
        <f t="shared" si="219"/>
        <v>283</v>
      </c>
      <c r="GU123" s="353">
        <f t="shared" si="219"/>
        <v>0</v>
      </c>
      <c r="GV123" s="353">
        <f t="shared" si="219"/>
        <v>204.75</v>
      </c>
      <c r="GW123" s="353">
        <f t="shared" si="219"/>
        <v>274.25</v>
      </c>
      <c r="GX123" s="353">
        <f t="shared" si="219"/>
        <v>289.25</v>
      </c>
      <c r="GY123" s="353">
        <f t="shared" si="219"/>
        <v>275.75</v>
      </c>
      <c r="GZ123" s="353">
        <f t="shared" si="219"/>
        <v>278.25</v>
      </c>
      <c r="HA123" s="353">
        <f t="shared" si="219"/>
        <v>284.75</v>
      </c>
      <c r="HB123" s="353">
        <f t="shared" si="219"/>
        <v>130.5</v>
      </c>
      <c r="HC123" s="353">
        <f t="shared" si="219"/>
        <v>253.5</v>
      </c>
      <c r="HD123" s="353">
        <f t="shared" si="219"/>
        <v>0</v>
      </c>
      <c r="HE123" s="353">
        <f t="shared" si="219"/>
        <v>0</v>
      </c>
      <c r="HF123" s="353">
        <f t="shared" si="219"/>
        <v>233.75</v>
      </c>
      <c r="HG123" s="353">
        <f t="shared" si="219"/>
        <v>0</v>
      </c>
      <c r="HH123" s="353">
        <f t="shared" si="219"/>
        <v>250.75</v>
      </c>
      <c r="HI123" s="353">
        <f t="shared" ref="HI123:HJ123" si="220">HI117+HI99+HI81+HI75+HI63+HI51+HI33+HI39+HI27+HI21+HI9+HI3</f>
        <v>0</v>
      </c>
      <c r="HJ123" s="353">
        <f t="shared" si="220"/>
        <v>241.25</v>
      </c>
      <c r="HK123" s="353">
        <f t="shared" ref="HK123:HU123" si="221">HK117+HK99+HK81+HK75+HK63+HK51+HK33+HK39+HK27+HK21+HK9+HK3</f>
        <v>293.75</v>
      </c>
      <c r="HL123" s="353">
        <f t="shared" si="221"/>
        <v>235</v>
      </c>
      <c r="HM123" s="353">
        <f t="shared" si="221"/>
        <v>283.5</v>
      </c>
      <c r="HN123" s="353">
        <f t="shared" si="221"/>
        <v>284.75</v>
      </c>
      <c r="HO123" s="353">
        <f t="shared" si="221"/>
        <v>291.75</v>
      </c>
      <c r="HP123" s="353">
        <f t="shared" si="221"/>
        <v>274</v>
      </c>
      <c r="HQ123" s="353">
        <f t="shared" si="221"/>
        <v>267.25</v>
      </c>
      <c r="HR123" s="353">
        <f t="shared" si="221"/>
        <v>337.5</v>
      </c>
      <c r="HS123" s="353">
        <f t="shared" si="221"/>
        <v>256</v>
      </c>
      <c r="HT123" s="353">
        <f t="shared" si="221"/>
        <v>248</v>
      </c>
      <c r="HU123" s="353">
        <f t="shared" si="221"/>
        <v>254.75</v>
      </c>
      <c r="HV123" s="353">
        <f t="shared" ref="HV123:IG123" si="222">HV117+HV99+HV81+HV75+HV63+HV51+HV33+HV39+HV27+HV21+HV9+HV3</f>
        <v>246.75</v>
      </c>
      <c r="HW123" s="353">
        <f t="shared" si="222"/>
        <v>273.5</v>
      </c>
      <c r="HX123" s="353">
        <f t="shared" si="222"/>
        <v>298</v>
      </c>
      <c r="HY123" s="353">
        <f t="shared" si="222"/>
        <v>256.25</v>
      </c>
      <c r="HZ123" s="353">
        <f t="shared" si="222"/>
        <v>247.25</v>
      </c>
      <c r="IA123" s="353">
        <f t="shared" si="222"/>
        <v>0</v>
      </c>
      <c r="IB123" s="353">
        <f t="shared" si="222"/>
        <v>0</v>
      </c>
      <c r="IC123" s="353">
        <f t="shared" si="222"/>
        <v>0</v>
      </c>
      <c r="ID123" s="353">
        <f t="shared" si="222"/>
        <v>0</v>
      </c>
      <c r="IE123" s="353">
        <f t="shared" si="222"/>
        <v>0</v>
      </c>
      <c r="IF123" s="353">
        <f t="shared" si="222"/>
        <v>0</v>
      </c>
      <c r="IG123" s="353">
        <f t="shared" si="222"/>
        <v>0</v>
      </c>
    </row>
    <row r="124" spans="1:241" x14ac:dyDescent="0.3">
      <c r="A124" s="231" t="s">
        <v>110</v>
      </c>
      <c r="B124" s="353">
        <f t="shared" si="212"/>
        <v>0</v>
      </c>
      <c r="C124" s="353">
        <f t="shared" si="212"/>
        <v>0</v>
      </c>
      <c r="D124" s="353">
        <f t="shared" si="212"/>
        <v>448</v>
      </c>
      <c r="E124" s="353">
        <f t="shared" si="212"/>
        <v>0</v>
      </c>
      <c r="F124" s="353">
        <v>0</v>
      </c>
      <c r="G124" s="354">
        <f t="shared" ref="G124:AL124" si="223">G118+G100+G82+G76+G64+G52+G34+G40+G28+G22+G10+G4</f>
        <v>144</v>
      </c>
      <c r="H124" s="353">
        <f t="shared" si="223"/>
        <v>0</v>
      </c>
      <c r="I124" s="353">
        <f t="shared" si="223"/>
        <v>0</v>
      </c>
      <c r="J124" s="353">
        <f t="shared" si="223"/>
        <v>0</v>
      </c>
      <c r="K124" s="353">
        <f t="shared" si="223"/>
        <v>0</v>
      </c>
      <c r="L124" s="353">
        <f t="shared" si="223"/>
        <v>0</v>
      </c>
      <c r="M124" s="353">
        <f t="shared" si="223"/>
        <v>0</v>
      </c>
      <c r="N124" s="353">
        <f t="shared" si="223"/>
        <v>0</v>
      </c>
      <c r="O124" s="353">
        <f t="shared" si="223"/>
        <v>0</v>
      </c>
      <c r="P124" s="353">
        <f t="shared" si="223"/>
        <v>0</v>
      </c>
      <c r="Q124" s="353">
        <f t="shared" si="223"/>
        <v>0</v>
      </c>
      <c r="R124" s="353">
        <f t="shared" si="223"/>
        <v>0</v>
      </c>
      <c r="S124" s="353">
        <f t="shared" si="223"/>
        <v>0</v>
      </c>
      <c r="T124" s="353">
        <f t="shared" si="223"/>
        <v>0</v>
      </c>
      <c r="U124" s="353">
        <f t="shared" si="223"/>
        <v>0</v>
      </c>
      <c r="V124" s="353">
        <f t="shared" si="223"/>
        <v>0</v>
      </c>
      <c r="W124" s="353">
        <f t="shared" si="223"/>
        <v>0</v>
      </c>
      <c r="X124" s="353">
        <f t="shared" si="223"/>
        <v>0</v>
      </c>
      <c r="Y124" s="353">
        <f t="shared" si="223"/>
        <v>0</v>
      </c>
      <c r="Z124" s="353">
        <f t="shared" si="223"/>
        <v>0</v>
      </c>
      <c r="AA124" s="353">
        <f t="shared" si="223"/>
        <v>0</v>
      </c>
      <c r="AB124" s="354">
        <f t="shared" si="223"/>
        <v>96</v>
      </c>
      <c r="AC124" s="353">
        <f t="shared" si="223"/>
        <v>0</v>
      </c>
      <c r="AD124" s="353">
        <f t="shared" si="223"/>
        <v>0</v>
      </c>
      <c r="AE124" s="353">
        <f t="shared" si="223"/>
        <v>0</v>
      </c>
      <c r="AF124" s="353">
        <f t="shared" si="223"/>
        <v>0</v>
      </c>
      <c r="AG124" s="355">
        <f t="shared" si="223"/>
        <v>96</v>
      </c>
      <c r="AH124" s="353">
        <f t="shared" si="223"/>
        <v>0</v>
      </c>
      <c r="AI124" s="353">
        <f t="shared" si="223"/>
        <v>0</v>
      </c>
      <c r="AJ124" s="353">
        <f t="shared" si="223"/>
        <v>0</v>
      </c>
      <c r="AK124" s="353">
        <f t="shared" si="223"/>
        <v>0</v>
      </c>
      <c r="AL124" s="353">
        <f t="shared" si="223"/>
        <v>0</v>
      </c>
      <c r="AM124" s="353">
        <f t="shared" ref="AM124:BR124" si="224">AM118+AM100+AM82+AM76+AM64+AM52+AM34+AM40+AM28+AM22+AM10+AM4</f>
        <v>0</v>
      </c>
      <c r="AN124" s="353">
        <f t="shared" si="224"/>
        <v>0</v>
      </c>
      <c r="AO124" s="353">
        <f t="shared" si="224"/>
        <v>0</v>
      </c>
      <c r="AP124" s="355">
        <f t="shared" si="224"/>
        <v>96</v>
      </c>
      <c r="AQ124" s="353">
        <f t="shared" si="224"/>
        <v>0</v>
      </c>
      <c r="AR124" s="353">
        <f t="shared" si="224"/>
        <v>0</v>
      </c>
      <c r="AS124" s="353">
        <f t="shared" si="224"/>
        <v>0</v>
      </c>
      <c r="AT124" s="353">
        <f t="shared" si="224"/>
        <v>0</v>
      </c>
      <c r="AU124" s="353">
        <f t="shared" si="224"/>
        <v>0</v>
      </c>
      <c r="AV124" s="353">
        <f t="shared" si="224"/>
        <v>0</v>
      </c>
      <c r="AW124" s="353">
        <f t="shared" si="224"/>
        <v>0</v>
      </c>
      <c r="AX124" s="353">
        <f t="shared" si="224"/>
        <v>0</v>
      </c>
      <c r="AY124" s="353">
        <f t="shared" si="224"/>
        <v>0</v>
      </c>
      <c r="AZ124" s="353">
        <f t="shared" si="224"/>
        <v>0</v>
      </c>
      <c r="BA124" s="353">
        <f t="shared" si="224"/>
        <v>0</v>
      </c>
      <c r="BB124" s="354">
        <f t="shared" si="224"/>
        <v>96</v>
      </c>
      <c r="BC124" s="353">
        <f t="shared" si="224"/>
        <v>0</v>
      </c>
      <c r="BD124" s="353">
        <f t="shared" si="224"/>
        <v>0</v>
      </c>
      <c r="BE124" s="353">
        <f t="shared" si="224"/>
        <v>0</v>
      </c>
      <c r="BF124" s="353">
        <f t="shared" si="224"/>
        <v>192</v>
      </c>
      <c r="BG124" s="353">
        <f t="shared" si="224"/>
        <v>16</v>
      </c>
      <c r="BH124" s="353">
        <f t="shared" si="224"/>
        <v>0</v>
      </c>
      <c r="BI124" s="353">
        <f t="shared" si="224"/>
        <v>0</v>
      </c>
      <c r="BJ124" s="353">
        <f t="shared" si="224"/>
        <v>0</v>
      </c>
      <c r="BK124" s="353">
        <f t="shared" si="224"/>
        <v>0</v>
      </c>
      <c r="BL124" s="353">
        <f t="shared" si="224"/>
        <v>0</v>
      </c>
      <c r="BM124" s="353">
        <f t="shared" si="224"/>
        <v>0</v>
      </c>
      <c r="BN124" s="353">
        <f t="shared" si="224"/>
        <v>0</v>
      </c>
      <c r="BO124" s="353">
        <f t="shared" si="224"/>
        <v>0</v>
      </c>
      <c r="BP124" s="353">
        <f t="shared" si="224"/>
        <v>0</v>
      </c>
      <c r="BQ124" s="353">
        <f t="shared" si="224"/>
        <v>0</v>
      </c>
      <c r="BR124" s="353">
        <f t="shared" si="224"/>
        <v>0</v>
      </c>
      <c r="BS124" s="353">
        <f t="shared" ref="BS124:CX124" si="225">BS118+BS100+BS82+BS76+BS64+BS52+BS34+BS40+BS28+BS22+BS10+BS4</f>
        <v>0</v>
      </c>
      <c r="BT124" s="353">
        <f t="shared" si="225"/>
        <v>0</v>
      </c>
      <c r="BU124" s="353">
        <f t="shared" si="225"/>
        <v>0</v>
      </c>
      <c r="BV124" s="353">
        <f t="shared" si="225"/>
        <v>0</v>
      </c>
      <c r="BW124" s="353">
        <f t="shared" si="225"/>
        <v>0</v>
      </c>
      <c r="BX124" s="353">
        <f t="shared" si="225"/>
        <v>0</v>
      </c>
      <c r="BY124" s="353">
        <f t="shared" si="225"/>
        <v>0</v>
      </c>
      <c r="BZ124" s="353">
        <f t="shared" si="225"/>
        <v>0</v>
      </c>
      <c r="CA124" s="353">
        <f t="shared" si="225"/>
        <v>12</v>
      </c>
      <c r="CB124" s="353">
        <f t="shared" si="225"/>
        <v>64</v>
      </c>
      <c r="CC124" s="353">
        <f t="shared" si="225"/>
        <v>0</v>
      </c>
      <c r="CD124" s="353">
        <f t="shared" si="225"/>
        <v>0</v>
      </c>
      <c r="CE124" s="353">
        <f t="shared" si="225"/>
        <v>0</v>
      </c>
      <c r="CF124" s="353">
        <f t="shared" si="225"/>
        <v>0</v>
      </c>
      <c r="CG124" s="353">
        <f t="shared" si="225"/>
        <v>72</v>
      </c>
      <c r="CH124" s="353">
        <f t="shared" si="225"/>
        <v>0</v>
      </c>
      <c r="CI124" s="353">
        <f t="shared" si="225"/>
        <v>0</v>
      </c>
      <c r="CJ124" s="353">
        <f t="shared" si="225"/>
        <v>0</v>
      </c>
      <c r="CK124" s="353">
        <f t="shared" si="225"/>
        <v>0</v>
      </c>
      <c r="CL124" s="353">
        <f t="shared" si="225"/>
        <v>0</v>
      </c>
      <c r="CM124" s="353">
        <f t="shared" si="225"/>
        <v>0</v>
      </c>
      <c r="CN124" s="353">
        <f t="shared" si="225"/>
        <v>0</v>
      </c>
      <c r="CO124" s="353">
        <f t="shared" si="225"/>
        <v>0</v>
      </c>
      <c r="CP124" s="353">
        <f t="shared" si="225"/>
        <v>0</v>
      </c>
      <c r="CQ124" s="353">
        <f t="shared" si="225"/>
        <v>0</v>
      </c>
      <c r="CR124" s="353">
        <f t="shared" si="225"/>
        <v>0</v>
      </c>
      <c r="CS124" s="353">
        <f t="shared" si="225"/>
        <v>0</v>
      </c>
      <c r="CT124" s="353">
        <f t="shared" si="225"/>
        <v>0</v>
      </c>
      <c r="CU124" s="353">
        <f t="shared" si="225"/>
        <v>0</v>
      </c>
      <c r="CV124" s="353">
        <f t="shared" si="225"/>
        <v>0</v>
      </c>
      <c r="CW124" s="353">
        <f t="shared" si="225"/>
        <v>0</v>
      </c>
      <c r="CX124" s="353">
        <f t="shared" si="225"/>
        <v>0</v>
      </c>
      <c r="CY124" s="353">
        <f t="shared" ref="CY124:DF124" si="226">CY118+CY100+CY82+CY76+CY64+CY52+CY34+CY40+CY28+CY22+CY10+CY4</f>
        <v>0</v>
      </c>
      <c r="CZ124" s="353">
        <f t="shared" si="226"/>
        <v>0</v>
      </c>
      <c r="DA124" s="353">
        <f t="shared" si="226"/>
        <v>0</v>
      </c>
      <c r="DB124" s="353">
        <f t="shared" si="226"/>
        <v>64</v>
      </c>
      <c r="DC124" s="353">
        <f t="shared" si="226"/>
        <v>0</v>
      </c>
      <c r="DD124" s="353">
        <f t="shared" si="226"/>
        <v>0</v>
      </c>
      <c r="DE124" s="353">
        <f t="shared" si="226"/>
        <v>0</v>
      </c>
      <c r="DF124" s="353">
        <f t="shared" si="226"/>
        <v>144</v>
      </c>
      <c r="DG124" s="353">
        <v>8</v>
      </c>
      <c r="DH124" s="353">
        <f t="shared" ref="DH124:EM124" si="227">DH118+DH100+DH82+DH76+DH64+DH52+DH34+DH40+DH28+DH22+DH10+DH4</f>
        <v>0</v>
      </c>
      <c r="DI124" s="353">
        <f t="shared" si="227"/>
        <v>0</v>
      </c>
      <c r="DJ124" s="353">
        <f t="shared" si="227"/>
        <v>0</v>
      </c>
      <c r="DK124" s="353">
        <f t="shared" si="227"/>
        <v>0</v>
      </c>
      <c r="DL124" s="353">
        <f t="shared" si="227"/>
        <v>0</v>
      </c>
      <c r="DM124" s="353">
        <f t="shared" si="227"/>
        <v>0</v>
      </c>
      <c r="DN124" s="353">
        <f t="shared" si="227"/>
        <v>0</v>
      </c>
      <c r="DO124" s="353">
        <f t="shared" si="227"/>
        <v>0</v>
      </c>
      <c r="DP124" s="353">
        <f t="shared" si="227"/>
        <v>0</v>
      </c>
      <c r="DQ124" s="353">
        <f t="shared" si="227"/>
        <v>0</v>
      </c>
      <c r="DR124" s="353">
        <f t="shared" si="227"/>
        <v>0</v>
      </c>
      <c r="DS124" s="353">
        <f t="shared" si="227"/>
        <v>0</v>
      </c>
      <c r="DT124" s="353">
        <f t="shared" si="227"/>
        <v>0</v>
      </c>
      <c r="DU124" s="353">
        <f t="shared" si="227"/>
        <v>0</v>
      </c>
      <c r="DV124" s="353">
        <f t="shared" si="227"/>
        <v>0</v>
      </c>
      <c r="DW124" s="353">
        <f t="shared" si="227"/>
        <v>0</v>
      </c>
      <c r="DX124" s="353">
        <f t="shared" si="227"/>
        <v>0</v>
      </c>
      <c r="DY124" s="353">
        <f t="shared" si="227"/>
        <v>0</v>
      </c>
      <c r="DZ124" s="353">
        <f t="shared" si="227"/>
        <v>0</v>
      </c>
      <c r="EA124" s="353">
        <f t="shared" si="227"/>
        <v>0</v>
      </c>
      <c r="EB124" s="353">
        <f t="shared" si="227"/>
        <v>56</v>
      </c>
      <c r="EC124" s="353">
        <f t="shared" si="227"/>
        <v>0</v>
      </c>
      <c r="ED124" s="353">
        <f t="shared" si="227"/>
        <v>8</v>
      </c>
      <c r="EE124" s="353">
        <f t="shared" si="227"/>
        <v>0</v>
      </c>
      <c r="EF124" s="353">
        <f t="shared" si="227"/>
        <v>0</v>
      </c>
      <c r="EG124" s="353">
        <f t="shared" si="227"/>
        <v>56</v>
      </c>
      <c r="EH124" s="353">
        <f t="shared" si="227"/>
        <v>0</v>
      </c>
      <c r="EI124" s="353">
        <f t="shared" si="227"/>
        <v>0</v>
      </c>
      <c r="EJ124" s="353">
        <f t="shared" si="227"/>
        <v>0</v>
      </c>
      <c r="EK124" s="353">
        <f t="shared" si="227"/>
        <v>0</v>
      </c>
      <c r="EL124" s="353">
        <f t="shared" si="227"/>
        <v>0</v>
      </c>
      <c r="EM124" s="353">
        <f t="shared" si="227"/>
        <v>0</v>
      </c>
      <c r="EN124" s="353">
        <f t="shared" ref="EN124:FM124" si="228">EN118+EN100+EN82+EN76+EN64+EN52+EN34+EN40+EN28+EN22+EN10+EN4</f>
        <v>0</v>
      </c>
      <c r="EO124" s="353">
        <f t="shared" si="228"/>
        <v>0</v>
      </c>
      <c r="EP124" s="353">
        <f t="shared" si="228"/>
        <v>0</v>
      </c>
      <c r="EQ124" s="353">
        <f t="shared" si="228"/>
        <v>0</v>
      </c>
      <c r="ER124" s="353">
        <f t="shared" si="228"/>
        <v>0</v>
      </c>
      <c r="ES124" s="353">
        <f t="shared" si="228"/>
        <v>0</v>
      </c>
      <c r="ET124" s="353">
        <f t="shared" si="228"/>
        <v>0</v>
      </c>
      <c r="EU124" s="353">
        <f t="shared" si="228"/>
        <v>0</v>
      </c>
      <c r="EV124" s="353">
        <f t="shared" si="228"/>
        <v>0</v>
      </c>
      <c r="EW124" s="353">
        <f t="shared" si="228"/>
        <v>0</v>
      </c>
      <c r="EX124" s="353">
        <f t="shared" si="228"/>
        <v>0</v>
      </c>
      <c r="EY124" s="353">
        <f t="shared" si="228"/>
        <v>0</v>
      </c>
      <c r="EZ124" s="353">
        <f t="shared" si="228"/>
        <v>0</v>
      </c>
      <c r="FA124" s="353">
        <f t="shared" si="228"/>
        <v>0</v>
      </c>
      <c r="FB124" s="353">
        <f t="shared" si="228"/>
        <v>64</v>
      </c>
      <c r="FC124" s="353">
        <f t="shared" si="228"/>
        <v>40</v>
      </c>
      <c r="FD124" s="353">
        <f t="shared" si="228"/>
        <v>0</v>
      </c>
      <c r="FE124" s="353">
        <f t="shared" si="228"/>
        <v>0</v>
      </c>
      <c r="FF124" s="353">
        <f t="shared" si="228"/>
        <v>128</v>
      </c>
      <c r="FG124" s="353">
        <f t="shared" si="228"/>
        <v>96</v>
      </c>
      <c r="FH124" s="353">
        <f t="shared" si="228"/>
        <v>0</v>
      </c>
      <c r="FI124" s="353">
        <f t="shared" si="228"/>
        <v>0</v>
      </c>
      <c r="FJ124" s="353">
        <f t="shared" si="228"/>
        <v>0</v>
      </c>
      <c r="FK124" s="353">
        <f t="shared" si="228"/>
        <v>0</v>
      </c>
      <c r="FL124" s="353">
        <f t="shared" si="228"/>
        <v>0</v>
      </c>
      <c r="FM124" s="353">
        <f t="shared" si="228"/>
        <v>0</v>
      </c>
      <c r="FN124" s="353">
        <f>FN4+FN10+FN22+FN34+FN40+FN46+FN76+FN94+FN100+FN118</f>
        <v>0</v>
      </c>
      <c r="FO124" s="353">
        <f t="shared" ref="FO124:HH124" si="229">FO118+FO100+FO82+FO76+FO64+FO52+FO34+FO40+FO28+FO22+FO10+FO4</f>
        <v>0</v>
      </c>
      <c r="FP124" s="353">
        <f t="shared" si="229"/>
        <v>0</v>
      </c>
      <c r="FQ124" s="353">
        <f t="shared" si="229"/>
        <v>0</v>
      </c>
      <c r="FR124" s="353">
        <f t="shared" si="229"/>
        <v>0</v>
      </c>
      <c r="FS124" s="353">
        <f t="shared" si="229"/>
        <v>0</v>
      </c>
      <c r="FT124" s="353">
        <f t="shared" si="229"/>
        <v>0</v>
      </c>
      <c r="FU124" s="353">
        <f t="shared" si="229"/>
        <v>0</v>
      </c>
      <c r="FV124" s="353">
        <f t="shared" si="229"/>
        <v>0</v>
      </c>
      <c r="FW124" s="353">
        <f t="shared" si="229"/>
        <v>0</v>
      </c>
      <c r="FX124" s="353">
        <f t="shared" si="229"/>
        <v>0</v>
      </c>
      <c r="FY124" s="353">
        <f t="shared" si="229"/>
        <v>0</v>
      </c>
      <c r="FZ124" s="353">
        <f t="shared" si="229"/>
        <v>0</v>
      </c>
      <c r="GA124" s="353">
        <f t="shared" si="229"/>
        <v>0</v>
      </c>
      <c r="GB124" s="353">
        <f t="shared" si="229"/>
        <v>0</v>
      </c>
      <c r="GC124" s="353">
        <f t="shared" si="229"/>
        <v>64</v>
      </c>
      <c r="GD124" s="353">
        <f t="shared" si="229"/>
        <v>0</v>
      </c>
      <c r="GE124" s="353">
        <f t="shared" si="229"/>
        <v>0</v>
      </c>
      <c r="GF124" s="353">
        <f t="shared" si="229"/>
        <v>0</v>
      </c>
      <c r="GG124" s="353">
        <f t="shared" si="229"/>
        <v>0</v>
      </c>
      <c r="GH124" s="353">
        <f t="shared" si="229"/>
        <v>64</v>
      </c>
      <c r="GI124" s="353">
        <f t="shared" si="229"/>
        <v>0</v>
      </c>
      <c r="GJ124" s="353">
        <f t="shared" si="229"/>
        <v>0</v>
      </c>
      <c r="GK124" s="353">
        <f t="shared" si="229"/>
        <v>0</v>
      </c>
      <c r="GL124" s="353">
        <f t="shared" si="229"/>
        <v>0</v>
      </c>
      <c r="GM124" s="353">
        <f t="shared" si="229"/>
        <v>0</v>
      </c>
      <c r="GN124" s="353">
        <f t="shared" si="229"/>
        <v>0</v>
      </c>
      <c r="GO124" s="353">
        <f t="shared" si="229"/>
        <v>0</v>
      </c>
      <c r="GP124" s="353">
        <f t="shared" si="229"/>
        <v>0</v>
      </c>
      <c r="GQ124" s="353">
        <f t="shared" si="229"/>
        <v>56</v>
      </c>
      <c r="GR124" s="353">
        <f t="shared" si="229"/>
        <v>0</v>
      </c>
      <c r="GS124" s="353">
        <f t="shared" si="229"/>
        <v>0</v>
      </c>
      <c r="GT124" s="353">
        <f t="shared" si="229"/>
        <v>0</v>
      </c>
      <c r="GU124" s="353">
        <f t="shared" si="229"/>
        <v>0</v>
      </c>
      <c r="GV124" s="353">
        <f t="shared" si="229"/>
        <v>0</v>
      </c>
      <c r="GW124" s="353">
        <f t="shared" si="229"/>
        <v>0</v>
      </c>
      <c r="GX124" s="353">
        <f t="shared" si="229"/>
        <v>0</v>
      </c>
      <c r="GY124" s="353">
        <f t="shared" si="229"/>
        <v>0</v>
      </c>
      <c r="GZ124" s="353">
        <f t="shared" si="229"/>
        <v>0</v>
      </c>
      <c r="HA124" s="353">
        <f t="shared" si="229"/>
        <v>0</v>
      </c>
      <c r="HB124" s="353">
        <f t="shared" si="229"/>
        <v>56</v>
      </c>
      <c r="HC124" s="353">
        <f t="shared" si="229"/>
        <v>0</v>
      </c>
      <c r="HD124" s="353">
        <f t="shared" si="229"/>
        <v>0</v>
      </c>
      <c r="HE124" s="353">
        <f t="shared" si="229"/>
        <v>0</v>
      </c>
      <c r="HF124" s="353">
        <f t="shared" si="229"/>
        <v>16</v>
      </c>
      <c r="HG124" s="353">
        <f t="shared" si="229"/>
        <v>0</v>
      </c>
      <c r="HH124" s="353">
        <f t="shared" si="229"/>
        <v>0</v>
      </c>
      <c r="HI124" s="353">
        <f t="shared" ref="HI124:HJ124" si="230">HI118+HI100+HI82+HI76+HI64+HI52+HI34+HI40+HI28+HI22+HI10+HI4</f>
        <v>0</v>
      </c>
      <c r="HJ124" s="353">
        <f t="shared" si="230"/>
        <v>0</v>
      </c>
      <c r="HK124" s="353">
        <f t="shared" ref="HK124:HU124" si="231">HK118+HK100+HK82+HK76+HK64+HK52+HK34+HK40+HK28+HK22+HK10+HK4</f>
        <v>0</v>
      </c>
      <c r="HL124" s="353">
        <f t="shared" si="231"/>
        <v>0</v>
      </c>
      <c r="HM124" s="353">
        <f t="shared" si="231"/>
        <v>0</v>
      </c>
      <c r="HN124" s="353">
        <f t="shared" si="231"/>
        <v>0</v>
      </c>
      <c r="HO124" s="353">
        <f t="shared" si="231"/>
        <v>0</v>
      </c>
      <c r="HP124" s="353">
        <f t="shared" si="231"/>
        <v>0</v>
      </c>
      <c r="HQ124" s="353">
        <f t="shared" si="231"/>
        <v>0</v>
      </c>
      <c r="HR124" s="353">
        <f t="shared" si="231"/>
        <v>0</v>
      </c>
      <c r="HS124" s="353">
        <f t="shared" si="231"/>
        <v>0</v>
      </c>
      <c r="HT124" s="353">
        <f t="shared" si="231"/>
        <v>0</v>
      </c>
      <c r="HU124" s="353">
        <f t="shared" si="231"/>
        <v>0</v>
      </c>
      <c r="HV124" s="353">
        <f t="shared" ref="HV124:IG124" si="232">HV118+HV100+HV82+HV76+HV64+HV52+HV34+HV40+HV28+HV22+HV10+HV4</f>
        <v>0</v>
      </c>
      <c r="HW124" s="353">
        <f t="shared" si="232"/>
        <v>0</v>
      </c>
      <c r="HX124" s="353">
        <f t="shared" si="232"/>
        <v>0</v>
      </c>
      <c r="HY124" s="353">
        <f t="shared" si="232"/>
        <v>0</v>
      </c>
      <c r="HZ124" s="353">
        <f t="shared" si="232"/>
        <v>0</v>
      </c>
      <c r="IA124" s="353">
        <f t="shared" si="232"/>
        <v>0</v>
      </c>
      <c r="IB124" s="353">
        <f t="shared" si="232"/>
        <v>0</v>
      </c>
      <c r="IC124" s="353">
        <f t="shared" si="232"/>
        <v>0</v>
      </c>
      <c r="ID124" s="353">
        <f t="shared" si="232"/>
        <v>0</v>
      </c>
      <c r="IE124" s="353">
        <f t="shared" si="232"/>
        <v>0</v>
      </c>
      <c r="IF124" s="353">
        <f t="shared" si="232"/>
        <v>0</v>
      </c>
      <c r="IG124" s="353">
        <f t="shared" si="232"/>
        <v>0</v>
      </c>
    </row>
    <row r="125" spans="1:241" x14ac:dyDescent="0.3">
      <c r="A125" s="231" t="s">
        <v>111</v>
      </c>
      <c r="B125" s="353">
        <f t="shared" si="212"/>
        <v>120</v>
      </c>
      <c r="C125" s="353">
        <f t="shared" si="212"/>
        <v>0</v>
      </c>
      <c r="D125" s="353">
        <f t="shared" si="212"/>
        <v>809.05</v>
      </c>
      <c r="E125" s="353">
        <f t="shared" si="212"/>
        <v>-22.75</v>
      </c>
      <c r="F125" s="353">
        <v>0</v>
      </c>
      <c r="G125" s="353">
        <f t="shared" ref="G125:AL125" si="233">G119+G101+G83+G77+G65+G53+G35+G41+G29+G23+G11+G5</f>
        <v>0</v>
      </c>
      <c r="H125" s="239">
        <f t="shared" si="233"/>
        <v>8</v>
      </c>
      <c r="I125" s="353">
        <f t="shared" si="233"/>
        <v>0</v>
      </c>
      <c r="J125" s="353">
        <f t="shared" si="233"/>
        <v>0</v>
      </c>
      <c r="K125" s="245">
        <f t="shared" si="233"/>
        <v>18.5</v>
      </c>
      <c r="L125" s="248">
        <f t="shared" si="233"/>
        <v>10</v>
      </c>
      <c r="M125" s="353">
        <f t="shared" si="233"/>
        <v>8</v>
      </c>
      <c r="N125" s="353">
        <f t="shared" si="233"/>
        <v>30</v>
      </c>
      <c r="O125" s="353">
        <f t="shared" si="233"/>
        <v>0</v>
      </c>
      <c r="P125" s="353">
        <f t="shared" si="233"/>
        <v>9.25</v>
      </c>
      <c r="Q125" s="353">
        <f t="shared" si="233"/>
        <v>10</v>
      </c>
      <c r="R125" s="353">
        <f t="shared" si="233"/>
        <v>3</v>
      </c>
      <c r="S125" s="353">
        <f t="shared" si="233"/>
        <v>60.5</v>
      </c>
      <c r="T125" s="353">
        <f t="shared" si="233"/>
        <v>20.25</v>
      </c>
      <c r="U125" s="353">
        <f t="shared" si="233"/>
        <v>24</v>
      </c>
      <c r="V125" s="353">
        <f t="shared" si="233"/>
        <v>31</v>
      </c>
      <c r="W125" s="353">
        <f t="shared" si="233"/>
        <v>0</v>
      </c>
      <c r="X125" s="353">
        <f t="shared" si="233"/>
        <v>12</v>
      </c>
      <c r="Y125" s="353">
        <f t="shared" si="233"/>
        <v>0</v>
      </c>
      <c r="Z125" s="353">
        <f t="shared" si="233"/>
        <v>8.5</v>
      </c>
      <c r="AA125" s="356">
        <f t="shared" si="233"/>
        <v>72</v>
      </c>
      <c r="AB125" s="356">
        <f t="shared" si="233"/>
        <v>60</v>
      </c>
      <c r="AC125" s="356">
        <f t="shared" si="233"/>
        <v>22</v>
      </c>
      <c r="AD125" s="356">
        <f t="shared" si="233"/>
        <v>24.5</v>
      </c>
      <c r="AE125" s="356">
        <f t="shared" si="233"/>
        <v>9.25</v>
      </c>
      <c r="AF125" s="356">
        <f t="shared" si="233"/>
        <v>0</v>
      </c>
      <c r="AG125" s="356">
        <f t="shared" si="233"/>
        <v>48</v>
      </c>
      <c r="AH125" s="356">
        <f t="shared" si="233"/>
        <v>88</v>
      </c>
      <c r="AI125" s="356">
        <f t="shared" si="233"/>
        <v>66</v>
      </c>
      <c r="AJ125" s="356">
        <f t="shared" si="233"/>
        <v>3</v>
      </c>
      <c r="AK125" s="356">
        <f t="shared" si="233"/>
        <v>4.5</v>
      </c>
      <c r="AL125" s="356">
        <f t="shared" si="233"/>
        <v>27</v>
      </c>
      <c r="AM125" s="356">
        <f t="shared" ref="AM125:BR125" si="234">AM119+AM101+AM83+AM77+AM65+AM53+AM35+AM41+AM29+AM23+AM11+AM5</f>
        <v>41.25</v>
      </c>
      <c r="AN125" s="356">
        <f t="shared" si="234"/>
        <v>32</v>
      </c>
      <c r="AO125" s="356">
        <f t="shared" si="234"/>
        <v>6.5</v>
      </c>
      <c r="AP125" s="356">
        <f t="shared" si="234"/>
        <v>24</v>
      </c>
      <c r="AQ125" s="356">
        <f t="shared" si="234"/>
        <v>0</v>
      </c>
      <c r="AR125" s="356">
        <f t="shared" si="234"/>
        <v>11</v>
      </c>
      <c r="AS125" s="356">
        <f t="shared" si="234"/>
        <v>48</v>
      </c>
      <c r="AT125" s="356">
        <f t="shared" si="234"/>
        <v>10.5</v>
      </c>
      <c r="AU125" s="356">
        <f t="shared" si="234"/>
        <v>43</v>
      </c>
      <c r="AV125" s="356">
        <f t="shared" si="234"/>
        <v>16</v>
      </c>
      <c r="AW125" s="356">
        <f t="shared" si="234"/>
        <v>16</v>
      </c>
      <c r="AX125" s="356">
        <f t="shared" si="234"/>
        <v>0</v>
      </c>
      <c r="AY125" s="356">
        <f t="shared" si="234"/>
        <v>4</v>
      </c>
      <c r="AZ125" s="356">
        <f t="shared" si="234"/>
        <v>7</v>
      </c>
      <c r="BA125" s="356">
        <f t="shared" si="234"/>
        <v>16</v>
      </c>
      <c r="BB125" s="356">
        <f t="shared" si="234"/>
        <v>95.5</v>
      </c>
      <c r="BC125" s="356">
        <f t="shared" si="234"/>
        <v>0</v>
      </c>
      <c r="BD125" s="356">
        <f t="shared" si="234"/>
        <v>58</v>
      </c>
      <c r="BE125" s="353">
        <f t="shared" si="234"/>
        <v>8.25</v>
      </c>
      <c r="BF125" s="353">
        <f t="shared" si="234"/>
        <v>125.75</v>
      </c>
      <c r="BG125" s="353">
        <f t="shared" si="234"/>
        <v>0</v>
      </c>
      <c r="BH125" s="353">
        <f t="shared" si="234"/>
        <v>40</v>
      </c>
      <c r="BI125" s="353">
        <f t="shared" si="234"/>
        <v>37</v>
      </c>
      <c r="BJ125" s="353">
        <f t="shared" si="234"/>
        <v>2.5</v>
      </c>
      <c r="BK125" s="353">
        <f t="shared" si="234"/>
        <v>3</v>
      </c>
      <c r="BL125" s="353">
        <f t="shared" si="234"/>
        <v>0</v>
      </c>
      <c r="BM125" s="353">
        <f t="shared" si="234"/>
        <v>4</v>
      </c>
      <c r="BN125" s="353">
        <f t="shared" si="234"/>
        <v>0</v>
      </c>
      <c r="BO125" s="353">
        <f t="shared" si="234"/>
        <v>0</v>
      </c>
      <c r="BP125" s="353">
        <f t="shared" si="234"/>
        <v>2</v>
      </c>
      <c r="BQ125" s="353">
        <f t="shared" si="234"/>
        <v>8</v>
      </c>
      <c r="BR125" s="353">
        <f t="shared" si="234"/>
        <v>0</v>
      </c>
      <c r="BS125" s="353">
        <f t="shared" ref="BS125:CX125" si="235">BS119+BS101+BS83+BS77+BS65+BS53+BS35+BS41+BS29+BS23+BS11+BS5</f>
        <v>39.25</v>
      </c>
      <c r="BT125" s="353">
        <f t="shared" si="235"/>
        <v>0</v>
      </c>
      <c r="BU125" s="353">
        <f t="shared" si="235"/>
        <v>46</v>
      </c>
      <c r="BV125" s="353">
        <f t="shared" si="235"/>
        <v>0</v>
      </c>
      <c r="BW125" s="353">
        <f t="shared" si="235"/>
        <v>0</v>
      </c>
      <c r="BX125" s="353">
        <f t="shared" si="235"/>
        <v>8</v>
      </c>
      <c r="BY125" s="353">
        <f t="shared" si="235"/>
        <v>4</v>
      </c>
      <c r="BZ125" s="353">
        <f t="shared" si="235"/>
        <v>12</v>
      </c>
      <c r="CA125" s="353">
        <f t="shared" si="235"/>
        <v>21.25</v>
      </c>
      <c r="CB125" s="353">
        <f t="shared" si="235"/>
        <v>12</v>
      </c>
      <c r="CC125" s="353">
        <f t="shared" si="235"/>
        <v>5</v>
      </c>
      <c r="CD125" s="353">
        <f t="shared" si="235"/>
        <v>16</v>
      </c>
      <c r="CE125" s="353">
        <f t="shared" si="235"/>
        <v>36</v>
      </c>
      <c r="CF125" s="353">
        <f t="shared" si="235"/>
        <v>14.5</v>
      </c>
      <c r="CG125" s="353">
        <f t="shared" si="235"/>
        <v>64</v>
      </c>
      <c r="CH125" s="353">
        <f t="shared" si="235"/>
        <v>29</v>
      </c>
      <c r="CI125" s="353">
        <f t="shared" si="235"/>
        <v>80</v>
      </c>
      <c r="CJ125" s="353">
        <f t="shared" si="235"/>
        <v>6</v>
      </c>
      <c r="CK125" s="353">
        <f t="shared" si="235"/>
        <v>52</v>
      </c>
      <c r="CL125" s="353">
        <f t="shared" si="235"/>
        <v>37</v>
      </c>
      <c r="CM125" s="353">
        <f t="shared" si="235"/>
        <v>10</v>
      </c>
      <c r="CN125" s="353">
        <f t="shared" si="235"/>
        <v>70</v>
      </c>
      <c r="CO125" s="353">
        <f t="shared" si="235"/>
        <v>39.5</v>
      </c>
      <c r="CP125" s="353">
        <f t="shared" si="235"/>
        <v>4</v>
      </c>
      <c r="CQ125" s="353">
        <f t="shared" si="235"/>
        <v>0</v>
      </c>
      <c r="CR125" s="353">
        <f t="shared" si="235"/>
        <v>10</v>
      </c>
      <c r="CS125" s="353">
        <f t="shared" si="235"/>
        <v>0</v>
      </c>
      <c r="CT125" s="353">
        <f t="shared" si="235"/>
        <v>0</v>
      </c>
      <c r="CU125" s="353">
        <f t="shared" si="235"/>
        <v>0</v>
      </c>
      <c r="CV125" s="353">
        <f t="shared" si="235"/>
        <v>52</v>
      </c>
      <c r="CW125" s="353">
        <f t="shared" si="235"/>
        <v>8</v>
      </c>
      <c r="CX125" s="353">
        <f t="shared" si="235"/>
        <v>11</v>
      </c>
      <c r="CY125" s="353">
        <f t="shared" ref="CY125:DF125" si="236">CY119+CY101+CY83+CY77+CY65+CY53+CY35+CY41+CY29+CY23+CY11+CY5</f>
        <v>44.75</v>
      </c>
      <c r="CZ125" s="353">
        <f t="shared" si="236"/>
        <v>0</v>
      </c>
      <c r="DA125" s="353">
        <f t="shared" si="236"/>
        <v>19.75</v>
      </c>
      <c r="DB125" s="353">
        <f t="shared" si="236"/>
        <v>49</v>
      </c>
      <c r="DC125" s="353">
        <f t="shared" si="236"/>
        <v>11.5</v>
      </c>
      <c r="DD125" s="353">
        <f t="shared" si="236"/>
        <v>48</v>
      </c>
      <c r="DE125" s="353">
        <f t="shared" si="236"/>
        <v>0</v>
      </c>
      <c r="DF125" s="353">
        <f t="shared" si="236"/>
        <v>77.75</v>
      </c>
      <c r="DG125" s="353">
        <f>DG119+DG101+DG83+DG77+DG65+DG53+DG35+DG41+DG29+DG23+DG11+DG5</f>
        <v>94.75</v>
      </c>
      <c r="DH125" s="353">
        <f t="shared" ref="DH125:EM125" si="237">DH119+DH101+DH83+DH77+DH65+DH53+DH35+DH41+DH29+DH23+DH11+DH5</f>
        <v>44</v>
      </c>
      <c r="DI125" s="353">
        <f t="shared" si="237"/>
        <v>40</v>
      </c>
      <c r="DJ125" s="353">
        <f t="shared" si="237"/>
        <v>8</v>
      </c>
      <c r="DK125" s="353">
        <f t="shared" si="237"/>
        <v>0</v>
      </c>
      <c r="DL125" s="353">
        <f t="shared" si="237"/>
        <v>4</v>
      </c>
      <c r="DM125" s="353">
        <f t="shared" si="237"/>
        <v>0</v>
      </c>
      <c r="DN125" s="353">
        <f t="shared" si="237"/>
        <v>10</v>
      </c>
      <c r="DO125" s="353">
        <f t="shared" si="237"/>
        <v>0</v>
      </c>
      <c r="DP125" s="353">
        <f t="shared" si="237"/>
        <v>8.5</v>
      </c>
      <c r="DQ125" s="353">
        <f t="shared" si="237"/>
        <v>0</v>
      </c>
      <c r="DR125" s="353">
        <f t="shared" si="237"/>
        <v>0</v>
      </c>
      <c r="DS125" s="353">
        <f t="shared" si="237"/>
        <v>40</v>
      </c>
      <c r="DT125" s="353">
        <f t="shared" si="237"/>
        <v>8</v>
      </c>
      <c r="DU125" s="353">
        <f t="shared" si="237"/>
        <v>0</v>
      </c>
      <c r="DV125" s="353">
        <f t="shared" si="237"/>
        <v>24</v>
      </c>
      <c r="DW125" s="353">
        <f t="shared" si="237"/>
        <v>0</v>
      </c>
      <c r="DX125" s="353">
        <f t="shared" si="237"/>
        <v>0</v>
      </c>
      <c r="DY125" s="353">
        <f t="shared" si="237"/>
        <v>8</v>
      </c>
      <c r="DZ125" s="353">
        <f t="shared" si="237"/>
        <v>4</v>
      </c>
      <c r="EA125" s="353">
        <f t="shared" si="237"/>
        <v>16.5</v>
      </c>
      <c r="EB125" s="353">
        <f t="shared" si="237"/>
        <v>19</v>
      </c>
      <c r="EC125" s="353">
        <f t="shared" si="237"/>
        <v>15</v>
      </c>
      <c r="ED125" s="353">
        <f t="shared" si="237"/>
        <v>57.3</v>
      </c>
      <c r="EE125" s="353">
        <f t="shared" si="237"/>
        <v>5</v>
      </c>
      <c r="EF125" s="353">
        <f t="shared" si="237"/>
        <v>68.75</v>
      </c>
      <c r="EG125" s="353">
        <f t="shared" si="237"/>
        <v>27.75</v>
      </c>
      <c r="EH125" s="353">
        <f t="shared" si="237"/>
        <v>24</v>
      </c>
      <c r="EI125" s="353">
        <f t="shared" si="237"/>
        <v>0</v>
      </c>
      <c r="EJ125" s="353">
        <f t="shared" si="237"/>
        <v>40</v>
      </c>
      <c r="EK125" s="353">
        <f t="shared" si="237"/>
        <v>8</v>
      </c>
      <c r="EL125" s="353">
        <f t="shared" si="237"/>
        <v>12</v>
      </c>
      <c r="EM125" s="353">
        <f t="shared" si="237"/>
        <v>0</v>
      </c>
      <c r="EN125" s="353">
        <f t="shared" ref="EN125:FM125" si="238">EN119+EN101+EN83+EN77+EN65+EN53+EN35+EN41+EN29+EN23+EN11+EN5</f>
        <v>0</v>
      </c>
      <c r="EO125" s="353">
        <f t="shared" si="238"/>
        <v>0</v>
      </c>
      <c r="EP125" s="353">
        <f t="shared" si="238"/>
        <v>0</v>
      </c>
      <c r="EQ125" s="353">
        <f t="shared" si="238"/>
        <v>0</v>
      </c>
      <c r="ER125" s="353">
        <f t="shared" si="238"/>
        <v>48</v>
      </c>
      <c r="ES125" s="353">
        <f t="shared" si="238"/>
        <v>0</v>
      </c>
      <c r="ET125" s="353">
        <f t="shared" si="238"/>
        <v>0</v>
      </c>
      <c r="EU125" s="353">
        <f t="shared" si="238"/>
        <v>5</v>
      </c>
      <c r="EV125" s="353">
        <f t="shared" si="238"/>
        <v>0</v>
      </c>
      <c r="EW125" s="353">
        <f t="shared" si="238"/>
        <v>0</v>
      </c>
      <c r="EX125" s="353">
        <f t="shared" si="238"/>
        <v>17.5</v>
      </c>
      <c r="EY125" s="353">
        <f t="shared" si="238"/>
        <v>0</v>
      </c>
      <c r="EZ125" s="353">
        <f t="shared" si="238"/>
        <v>10.25</v>
      </c>
      <c r="FA125" s="353">
        <f t="shared" si="238"/>
        <v>15</v>
      </c>
      <c r="FB125" s="353">
        <f t="shared" si="238"/>
        <v>64</v>
      </c>
      <c r="FC125" s="353">
        <f t="shared" si="238"/>
        <v>10.25</v>
      </c>
      <c r="FD125" s="353">
        <f t="shared" si="238"/>
        <v>4</v>
      </c>
      <c r="FE125" s="353">
        <f t="shared" si="238"/>
        <v>3</v>
      </c>
      <c r="FF125" s="353">
        <f t="shared" si="238"/>
        <v>24</v>
      </c>
      <c r="FG125" s="353">
        <f t="shared" si="238"/>
        <v>126</v>
      </c>
      <c r="FH125" s="353">
        <f t="shared" si="238"/>
        <v>0</v>
      </c>
      <c r="FI125" s="353">
        <f t="shared" si="238"/>
        <v>0</v>
      </c>
      <c r="FJ125" s="353">
        <f t="shared" si="238"/>
        <v>0</v>
      </c>
      <c r="FK125" s="353">
        <f t="shared" si="238"/>
        <v>0</v>
      </c>
      <c r="FL125" s="353">
        <f t="shared" si="238"/>
        <v>8</v>
      </c>
      <c r="FM125" s="353">
        <f t="shared" si="238"/>
        <v>8</v>
      </c>
      <c r="FN125" s="353">
        <f>FN5+FN11+FN23+FN35+FN41+FN47+FN77+FN95+FN101+FN119</f>
        <v>0</v>
      </c>
      <c r="FO125" s="353">
        <f t="shared" ref="FO125:HH125" si="239">FO119+FO101+FO83+FO77+FO65+FO53+FO35+FO41+FO29+FO23+FO11+FO5</f>
        <v>4</v>
      </c>
      <c r="FP125" s="353">
        <f t="shared" si="239"/>
        <v>1</v>
      </c>
      <c r="FQ125" s="353">
        <f t="shared" si="239"/>
        <v>8</v>
      </c>
      <c r="FR125" s="353">
        <f t="shared" si="239"/>
        <v>34.25</v>
      </c>
      <c r="FS125" s="353">
        <f t="shared" si="239"/>
        <v>15</v>
      </c>
      <c r="FT125" s="353">
        <f t="shared" si="239"/>
        <v>0</v>
      </c>
      <c r="FU125" s="353">
        <f t="shared" si="239"/>
        <v>40</v>
      </c>
      <c r="FV125" s="353">
        <f t="shared" si="239"/>
        <v>30</v>
      </c>
      <c r="FW125" s="353">
        <f t="shared" si="239"/>
        <v>18.25</v>
      </c>
      <c r="FX125" s="353">
        <f t="shared" si="239"/>
        <v>8.25</v>
      </c>
      <c r="FY125" s="353">
        <f t="shared" si="239"/>
        <v>0</v>
      </c>
      <c r="FZ125" s="353">
        <f t="shared" si="239"/>
        <v>8</v>
      </c>
      <c r="GA125" s="353">
        <f t="shared" si="239"/>
        <v>18.5</v>
      </c>
      <c r="GB125" s="353">
        <f t="shared" si="239"/>
        <v>40</v>
      </c>
      <c r="GC125" s="353">
        <f t="shared" si="239"/>
        <v>32</v>
      </c>
      <c r="GD125" s="353">
        <f t="shared" si="239"/>
        <v>0</v>
      </c>
      <c r="GE125" s="353">
        <f t="shared" si="239"/>
        <v>0</v>
      </c>
      <c r="GF125" s="353">
        <f t="shared" si="239"/>
        <v>28.25</v>
      </c>
      <c r="GG125" s="353">
        <f t="shared" si="239"/>
        <v>72</v>
      </c>
      <c r="GH125" s="353">
        <f t="shared" si="239"/>
        <v>19</v>
      </c>
      <c r="GI125" s="353">
        <f t="shared" si="239"/>
        <v>0</v>
      </c>
      <c r="GJ125" s="353">
        <f t="shared" si="239"/>
        <v>40</v>
      </c>
      <c r="GK125" s="353">
        <f t="shared" si="239"/>
        <v>0</v>
      </c>
      <c r="GL125" s="353">
        <f t="shared" si="239"/>
        <v>0</v>
      </c>
      <c r="GM125" s="353">
        <f t="shared" si="239"/>
        <v>2.5</v>
      </c>
      <c r="GN125" s="353">
        <f t="shared" si="239"/>
        <v>0</v>
      </c>
      <c r="GO125" s="353">
        <f t="shared" si="239"/>
        <v>0</v>
      </c>
      <c r="GP125" s="353">
        <f t="shared" si="239"/>
        <v>34.5</v>
      </c>
      <c r="GQ125" s="353">
        <f t="shared" si="239"/>
        <v>5</v>
      </c>
      <c r="GR125" s="353">
        <f t="shared" si="239"/>
        <v>3.5</v>
      </c>
      <c r="GS125" s="353">
        <f t="shared" si="239"/>
        <v>0</v>
      </c>
      <c r="GT125" s="353">
        <f t="shared" si="239"/>
        <v>4</v>
      </c>
      <c r="GU125" s="353">
        <f t="shared" si="239"/>
        <v>0</v>
      </c>
      <c r="GV125" s="353">
        <f t="shared" si="239"/>
        <v>75.75</v>
      </c>
      <c r="GW125" s="353">
        <f t="shared" si="239"/>
        <v>16</v>
      </c>
      <c r="GX125" s="353">
        <f t="shared" si="239"/>
        <v>0</v>
      </c>
      <c r="GY125" s="353">
        <f t="shared" si="239"/>
        <v>0</v>
      </c>
      <c r="GZ125" s="353">
        <f t="shared" si="239"/>
        <v>4</v>
      </c>
      <c r="HA125" s="353">
        <f t="shared" si="239"/>
        <v>4</v>
      </c>
      <c r="HB125" s="353">
        <f t="shared" si="239"/>
        <v>85.5</v>
      </c>
      <c r="HC125" s="353">
        <f t="shared" si="239"/>
        <v>0</v>
      </c>
      <c r="HD125" s="353">
        <f t="shared" si="239"/>
        <v>0</v>
      </c>
      <c r="HE125" s="353">
        <f t="shared" si="239"/>
        <v>0</v>
      </c>
      <c r="HF125" s="353">
        <f t="shared" si="239"/>
        <v>32</v>
      </c>
      <c r="HG125" s="353">
        <f t="shared" si="239"/>
        <v>0</v>
      </c>
      <c r="HH125" s="353">
        <f t="shared" si="239"/>
        <v>0</v>
      </c>
      <c r="HI125" s="353">
        <f t="shared" ref="HI125:HJ125" si="240">HI119+HI101+HI83+HI77+HI65+HI53+HI35+HI41+HI29+HI23+HI11+HI5</f>
        <v>0</v>
      </c>
      <c r="HJ125" s="353">
        <f t="shared" si="240"/>
        <v>40</v>
      </c>
      <c r="HK125" s="353">
        <f t="shared" ref="HK125:HU125" si="241">HK119+HK101+HK83+HK77+HK65+HK53+HK35+HK41+HK29+HK23+HK11+HK5</f>
        <v>0</v>
      </c>
      <c r="HL125" s="353">
        <f t="shared" si="241"/>
        <v>8</v>
      </c>
      <c r="HM125" s="353">
        <f t="shared" si="241"/>
        <v>0</v>
      </c>
      <c r="HN125" s="353">
        <f t="shared" si="241"/>
        <v>4</v>
      </c>
      <c r="HO125" s="353">
        <f t="shared" si="241"/>
        <v>0</v>
      </c>
      <c r="HP125" s="353">
        <f t="shared" si="241"/>
        <v>0</v>
      </c>
      <c r="HQ125" s="353">
        <f t="shared" si="241"/>
        <v>12.75</v>
      </c>
      <c r="HR125" s="353">
        <f t="shared" si="241"/>
        <v>0</v>
      </c>
      <c r="HS125" s="353">
        <f t="shared" si="241"/>
        <v>8</v>
      </c>
      <c r="HT125" s="353">
        <f t="shared" si="241"/>
        <v>40</v>
      </c>
      <c r="HU125" s="353">
        <f t="shared" si="241"/>
        <v>20</v>
      </c>
      <c r="HV125" s="353">
        <f t="shared" ref="HV125:IG125" si="242">HV119+HV101+HV83+HV77+HV65+HV53+HV35+HV41+HV29+HV23+HV11+HV5</f>
        <v>26</v>
      </c>
      <c r="HW125" s="353">
        <f t="shared" si="242"/>
        <v>8</v>
      </c>
      <c r="HX125" s="353">
        <f t="shared" si="242"/>
        <v>5</v>
      </c>
      <c r="HY125" s="353">
        <f t="shared" si="242"/>
        <v>0</v>
      </c>
      <c r="HZ125" s="353">
        <f t="shared" si="242"/>
        <v>40</v>
      </c>
      <c r="IA125" s="353">
        <f t="shared" si="242"/>
        <v>0</v>
      </c>
      <c r="IB125" s="353">
        <f t="shared" si="242"/>
        <v>0</v>
      </c>
      <c r="IC125" s="353">
        <f t="shared" si="242"/>
        <v>0</v>
      </c>
      <c r="ID125" s="353">
        <f t="shared" si="242"/>
        <v>0</v>
      </c>
      <c r="IE125" s="353">
        <f t="shared" si="242"/>
        <v>0</v>
      </c>
      <c r="IF125" s="353">
        <f t="shared" si="242"/>
        <v>0</v>
      </c>
      <c r="IG125" s="353">
        <f t="shared" si="242"/>
        <v>0</v>
      </c>
    </row>
    <row r="126" spans="1:241" x14ac:dyDescent="0.3">
      <c r="A126" s="231" t="s">
        <v>112</v>
      </c>
      <c r="B126" s="353">
        <f t="shared" si="212"/>
        <v>960</v>
      </c>
      <c r="C126" s="353">
        <f t="shared" si="212"/>
        <v>0</v>
      </c>
      <c r="D126" s="353">
        <f t="shared" si="212"/>
        <v>190.45</v>
      </c>
      <c r="E126" s="353">
        <f t="shared" si="212"/>
        <v>80</v>
      </c>
      <c r="F126" s="353">
        <v>8</v>
      </c>
      <c r="G126" s="353">
        <f t="shared" ref="G126:AL126" si="243">G120+G102+G84+G78+G66+G54+G36+G42+G30+G24+G12+G6</f>
        <v>0</v>
      </c>
      <c r="H126" s="239">
        <f t="shared" si="243"/>
        <v>3</v>
      </c>
      <c r="I126" s="241">
        <f t="shared" si="243"/>
        <v>8.5</v>
      </c>
      <c r="J126" s="243">
        <f t="shared" si="243"/>
        <v>26.5</v>
      </c>
      <c r="K126" s="245">
        <f t="shared" si="243"/>
        <v>10</v>
      </c>
      <c r="L126" s="248">
        <f t="shared" si="243"/>
        <v>0</v>
      </c>
      <c r="M126" s="353">
        <f t="shared" si="243"/>
        <v>33</v>
      </c>
      <c r="N126" s="353">
        <f t="shared" si="243"/>
        <v>0</v>
      </c>
      <c r="O126" s="353">
        <f t="shared" si="243"/>
        <v>8</v>
      </c>
      <c r="P126" s="353">
        <f t="shared" si="243"/>
        <v>8</v>
      </c>
      <c r="Q126" s="353">
        <f t="shared" si="243"/>
        <v>1</v>
      </c>
      <c r="R126" s="353">
        <f t="shared" si="243"/>
        <v>0</v>
      </c>
      <c r="S126" s="353">
        <f t="shared" si="243"/>
        <v>8</v>
      </c>
      <c r="T126" s="353">
        <f t="shared" si="243"/>
        <v>14.5</v>
      </c>
      <c r="U126" s="353">
        <f t="shared" si="243"/>
        <v>0</v>
      </c>
      <c r="V126" s="353">
        <f t="shared" si="243"/>
        <v>11</v>
      </c>
      <c r="W126" s="353">
        <f t="shared" si="243"/>
        <v>8</v>
      </c>
      <c r="X126" s="353">
        <f t="shared" si="243"/>
        <v>0</v>
      </c>
      <c r="Y126" s="353">
        <f t="shared" si="243"/>
        <v>9</v>
      </c>
      <c r="Z126" s="353">
        <f t="shared" si="243"/>
        <v>0</v>
      </c>
      <c r="AA126" s="356">
        <f t="shared" si="243"/>
        <v>0</v>
      </c>
      <c r="AB126" s="356">
        <f t="shared" si="243"/>
        <v>19.75</v>
      </c>
      <c r="AC126" s="356">
        <f t="shared" si="243"/>
        <v>0</v>
      </c>
      <c r="AD126" s="356">
        <f t="shared" si="243"/>
        <v>0</v>
      </c>
      <c r="AE126" s="356">
        <f t="shared" si="243"/>
        <v>0</v>
      </c>
      <c r="AF126" s="356">
        <f t="shared" si="243"/>
        <v>0</v>
      </c>
      <c r="AG126" s="356">
        <f t="shared" si="243"/>
        <v>0</v>
      </c>
      <c r="AH126" s="356">
        <f t="shared" si="243"/>
        <v>26</v>
      </c>
      <c r="AI126" s="356">
        <f t="shared" si="243"/>
        <v>0</v>
      </c>
      <c r="AJ126" s="356">
        <f t="shared" si="243"/>
        <v>12</v>
      </c>
      <c r="AK126" s="356">
        <f t="shared" si="243"/>
        <v>0</v>
      </c>
      <c r="AL126" s="356">
        <f t="shared" si="243"/>
        <v>0</v>
      </c>
      <c r="AM126" s="356">
        <f t="shared" ref="AM126:BR126" si="244">AM120+AM102+AM84+AM78+AM66+AM54+AM36+AM42+AM30+AM24+AM12+AM6</f>
        <v>24.25</v>
      </c>
      <c r="AN126" s="356">
        <f t="shared" si="244"/>
        <v>0</v>
      </c>
      <c r="AO126" s="356">
        <f t="shared" si="244"/>
        <v>0</v>
      </c>
      <c r="AP126" s="356">
        <f t="shared" si="244"/>
        <v>0</v>
      </c>
      <c r="AQ126" s="356">
        <f t="shared" si="244"/>
        <v>14</v>
      </c>
      <c r="AR126" s="356">
        <f t="shared" si="244"/>
        <v>0</v>
      </c>
      <c r="AS126" s="356">
        <f t="shared" si="244"/>
        <v>8</v>
      </c>
      <c r="AT126" s="356">
        <f t="shared" si="244"/>
        <v>0.25</v>
      </c>
      <c r="AU126" s="356">
        <f t="shared" si="244"/>
        <v>1.75</v>
      </c>
      <c r="AV126" s="356">
        <f t="shared" si="244"/>
        <v>0</v>
      </c>
      <c r="AW126" s="356">
        <f t="shared" si="244"/>
        <v>16</v>
      </c>
      <c r="AX126" s="356">
        <f t="shared" si="244"/>
        <v>0.25</v>
      </c>
      <c r="AY126" s="356">
        <f t="shared" si="244"/>
        <v>0</v>
      </c>
      <c r="AZ126" s="356">
        <f t="shared" si="244"/>
        <v>1.5</v>
      </c>
      <c r="BA126" s="356">
        <f t="shared" si="244"/>
        <v>6</v>
      </c>
      <c r="BB126" s="356">
        <f t="shared" si="244"/>
        <v>0</v>
      </c>
      <c r="BC126" s="356">
        <f t="shared" si="244"/>
        <v>3</v>
      </c>
      <c r="BD126" s="356">
        <f t="shared" si="244"/>
        <v>10.75</v>
      </c>
      <c r="BE126" s="353">
        <f t="shared" si="244"/>
        <v>0</v>
      </c>
      <c r="BF126" s="353">
        <f t="shared" si="244"/>
        <v>0</v>
      </c>
      <c r="BG126" s="353">
        <f t="shared" si="244"/>
        <v>0</v>
      </c>
      <c r="BH126" s="353">
        <f t="shared" si="244"/>
        <v>16</v>
      </c>
      <c r="BI126" s="353">
        <f t="shared" si="244"/>
        <v>0</v>
      </c>
      <c r="BJ126" s="353">
        <f t="shared" si="244"/>
        <v>0</v>
      </c>
      <c r="BK126" s="353">
        <f t="shared" si="244"/>
        <v>0</v>
      </c>
      <c r="BL126" s="353">
        <f t="shared" si="244"/>
        <v>2</v>
      </c>
      <c r="BM126" s="353">
        <f t="shared" si="244"/>
        <v>22.5</v>
      </c>
      <c r="BN126" s="353">
        <f t="shared" si="244"/>
        <v>16</v>
      </c>
      <c r="BO126" s="353">
        <f t="shared" si="244"/>
        <v>45</v>
      </c>
      <c r="BP126" s="353">
        <f t="shared" si="244"/>
        <v>27</v>
      </c>
      <c r="BQ126" s="353">
        <f t="shared" si="244"/>
        <v>8.5</v>
      </c>
      <c r="BR126" s="353">
        <f t="shared" si="244"/>
        <v>0</v>
      </c>
      <c r="BS126" s="353">
        <f t="shared" ref="BS126:CX126" si="245">BS120+BS102+BS84+BS78+BS66+BS54+BS36+BS42+BS30+BS24+BS12+BS6</f>
        <v>0</v>
      </c>
      <c r="BT126" s="353">
        <f t="shared" si="245"/>
        <v>0</v>
      </c>
      <c r="BU126" s="353">
        <f t="shared" si="245"/>
        <v>10</v>
      </c>
      <c r="BV126" s="353">
        <f t="shared" si="245"/>
        <v>1.5</v>
      </c>
      <c r="BW126" s="353">
        <f t="shared" si="245"/>
        <v>8.75</v>
      </c>
      <c r="BX126" s="353">
        <f t="shared" si="245"/>
        <v>16</v>
      </c>
      <c r="BY126" s="353">
        <f t="shared" si="245"/>
        <v>24.25</v>
      </c>
      <c r="BZ126" s="353">
        <f t="shared" si="245"/>
        <v>13</v>
      </c>
      <c r="CA126" s="353">
        <f t="shared" si="245"/>
        <v>9</v>
      </c>
      <c r="CB126" s="353">
        <f t="shared" si="245"/>
        <v>11.75</v>
      </c>
      <c r="CC126" s="353">
        <f t="shared" si="245"/>
        <v>8</v>
      </c>
      <c r="CD126" s="353">
        <f t="shared" si="245"/>
        <v>10</v>
      </c>
      <c r="CE126" s="353">
        <f t="shared" si="245"/>
        <v>0</v>
      </c>
      <c r="CF126" s="353">
        <f t="shared" si="245"/>
        <v>0</v>
      </c>
      <c r="CG126" s="353">
        <f t="shared" si="245"/>
        <v>0</v>
      </c>
      <c r="CH126" s="353">
        <f t="shared" si="245"/>
        <v>0</v>
      </c>
      <c r="CI126" s="353">
        <f t="shared" si="245"/>
        <v>16</v>
      </c>
      <c r="CJ126" s="353">
        <f t="shared" si="245"/>
        <v>0</v>
      </c>
      <c r="CK126" s="353">
        <f t="shared" si="245"/>
        <v>0</v>
      </c>
      <c r="CL126" s="353">
        <f t="shared" si="245"/>
        <v>3</v>
      </c>
      <c r="CM126" s="353">
        <f t="shared" si="245"/>
        <v>8</v>
      </c>
      <c r="CN126" s="353">
        <f t="shared" si="245"/>
        <v>0</v>
      </c>
      <c r="CO126" s="353">
        <f t="shared" si="245"/>
        <v>0</v>
      </c>
      <c r="CP126" s="353">
        <f t="shared" si="245"/>
        <v>0.5</v>
      </c>
      <c r="CQ126" s="353">
        <f t="shared" si="245"/>
        <v>0.5</v>
      </c>
      <c r="CR126" s="353">
        <f t="shared" si="245"/>
        <v>2.5</v>
      </c>
      <c r="CS126" s="353">
        <f t="shared" si="245"/>
        <v>3.5</v>
      </c>
      <c r="CT126" s="353">
        <f t="shared" si="245"/>
        <v>0.5</v>
      </c>
      <c r="CU126" s="353">
        <f t="shared" si="245"/>
        <v>0</v>
      </c>
      <c r="CV126" s="353">
        <f t="shared" si="245"/>
        <v>0</v>
      </c>
      <c r="CW126" s="353">
        <f t="shared" si="245"/>
        <v>2</v>
      </c>
      <c r="CX126" s="353">
        <f t="shared" si="245"/>
        <v>4.75</v>
      </c>
      <c r="CY126" s="353">
        <f t="shared" ref="CY126:DF126" si="246">CY120+CY102+CY84+CY78+CY66+CY54+CY36+CY42+CY30+CY24+CY12+CY6</f>
        <v>23.75</v>
      </c>
      <c r="CZ126" s="353">
        <f t="shared" si="246"/>
        <v>0</v>
      </c>
      <c r="DA126" s="353">
        <f t="shared" si="246"/>
        <v>0</v>
      </c>
      <c r="DB126" s="353">
        <f t="shared" si="246"/>
        <v>0</v>
      </c>
      <c r="DC126" s="353">
        <f t="shared" si="246"/>
        <v>0</v>
      </c>
      <c r="DD126" s="353">
        <f t="shared" si="246"/>
        <v>13.5</v>
      </c>
      <c r="DE126" s="353">
        <f t="shared" si="246"/>
        <v>0</v>
      </c>
      <c r="DF126" s="353">
        <f t="shared" si="246"/>
        <v>0</v>
      </c>
      <c r="DG126" s="353">
        <f>DG120+DG102+DG84+DG78+DG66+DG54+DG36+DG42+DG30+DG24+DG12+DG6</f>
        <v>0</v>
      </c>
      <c r="DH126" s="353">
        <f t="shared" ref="DH126:EM126" si="247">DH120+DH102+DH84+DH78+DH66+DH54+DH36+DH42+DH30+DH24+DH12+DH6</f>
        <v>0</v>
      </c>
      <c r="DI126" s="353">
        <f t="shared" si="247"/>
        <v>0</v>
      </c>
      <c r="DJ126" s="353">
        <f t="shared" si="247"/>
        <v>0</v>
      </c>
      <c r="DK126" s="353">
        <f t="shared" si="247"/>
        <v>24</v>
      </c>
      <c r="DL126" s="353">
        <f t="shared" si="247"/>
        <v>0</v>
      </c>
      <c r="DM126" s="353">
        <f t="shared" si="247"/>
        <v>14.25</v>
      </c>
      <c r="DN126" s="353">
        <f t="shared" si="247"/>
        <v>0</v>
      </c>
      <c r="DO126" s="353">
        <f t="shared" si="247"/>
        <v>4</v>
      </c>
      <c r="DP126" s="353">
        <f t="shared" si="247"/>
        <v>16</v>
      </c>
      <c r="DQ126" s="353">
        <f t="shared" si="247"/>
        <v>27</v>
      </c>
      <c r="DR126" s="353">
        <f t="shared" si="247"/>
        <v>8</v>
      </c>
      <c r="DS126" s="353">
        <f t="shared" si="247"/>
        <v>8</v>
      </c>
      <c r="DT126" s="353">
        <f t="shared" si="247"/>
        <v>0</v>
      </c>
      <c r="DU126" s="353">
        <f t="shared" si="247"/>
        <v>0</v>
      </c>
      <c r="DV126" s="353">
        <f t="shared" si="247"/>
        <v>0</v>
      </c>
      <c r="DW126" s="353">
        <f t="shared" si="247"/>
        <v>3.5</v>
      </c>
      <c r="DX126" s="353">
        <f t="shared" si="247"/>
        <v>0</v>
      </c>
      <c r="DY126" s="353">
        <f t="shared" si="247"/>
        <v>0</v>
      </c>
      <c r="DZ126" s="353">
        <f t="shared" si="247"/>
        <v>0</v>
      </c>
      <c r="EA126" s="353">
        <f t="shared" si="247"/>
        <v>0</v>
      </c>
      <c r="EB126" s="353">
        <f t="shared" si="247"/>
        <v>8</v>
      </c>
      <c r="EC126" s="353">
        <f t="shared" si="247"/>
        <v>10</v>
      </c>
      <c r="ED126" s="353">
        <f t="shared" si="247"/>
        <v>5.2</v>
      </c>
      <c r="EE126" s="353">
        <f t="shared" si="247"/>
        <v>5</v>
      </c>
      <c r="EF126" s="353">
        <f t="shared" si="247"/>
        <v>0</v>
      </c>
      <c r="EG126" s="353">
        <f t="shared" si="247"/>
        <v>4</v>
      </c>
      <c r="EH126" s="353">
        <f t="shared" si="247"/>
        <v>7.75</v>
      </c>
      <c r="EI126" s="353">
        <f t="shared" si="247"/>
        <v>12</v>
      </c>
      <c r="EJ126" s="353">
        <f t="shared" si="247"/>
        <v>0</v>
      </c>
      <c r="EK126" s="353">
        <f t="shared" si="247"/>
        <v>0.5</v>
      </c>
      <c r="EL126" s="353">
        <f t="shared" si="247"/>
        <v>0</v>
      </c>
      <c r="EM126" s="353">
        <f t="shared" si="247"/>
        <v>0</v>
      </c>
      <c r="EN126" s="353">
        <f t="shared" ref="EN126:FM126" si="248">EN120+EN102+EN84+EN78+EN66+EN54+EN36+EN42+EN30+EN24+EN12+EN6</f>
        <v>0</v>
      </c>
      <c r="EO126" s="353">
        <f t="shared" si="248"/>
        <v>0</v>
      </c>
      <c r="EP126" s="353">
        <f t="shared" si="248"/>
        <v>0</v>
      </c>
      <c r="EQ126" s="353">
        <f t="shared" si="248"/>
        <v>0</v>
      </c>
      <c r="ER126" s="353">
        <f t="shared" si="248"/>
        <v>0</v>
      </c>
      <c r="ES126" s="353">
        <f t="shared" si="248"/>
        <v>0</v>
      </c>
      <c r="ET126" s="353">
        <f t="shared" si="248"/>
        <v>0</v>
      </c>
      <c r="EU126" s="353">
        <f t="shared" si="248"/>
        <v>10.5</v>
      </c>
      <c r="EV126" s="353">
        <f t="shared" si="248"/>
        <v>0</v>
      </c>
      <c r="EW126" s="353">
        <f t="shared" si="248"/>
        <v>0</v>
      </c>
      <c r="EX126" s="353">
        <f t="shared" si="248"/>
        <v>0</v>
      </c>
      <c r="EY126" s="353">
        <f t="shared" si="248"/>
        <v>0</v>
      </c>
      <c r="EZ126" s="353">
        <f t="shared" si="248"/>
        <v>0</v>
      </c>
      <c r="FA126" s="353">
        <f t="shared" si="248"/>
        <v>0.5</v>
      </c>
      <c r="FB126" s="353">
        <f t="shared" si="248"/>
        <v>0</v>
      </c>
      <c r="FC126" s="353">
        <f t="shared" si="248"/>
        <v>0</v>
      </c>
      <c r="FD126" s="353">
        <f t="shared" si="248"/>
        <v>2</v>
      </c>
      <c r="FE126" s="353">
        <f t="shared" si="248"/>
        <v>4.25</v>
      </c>
      <c r="FF126" s="353">
        <f t="shared" si="248"/>
        <v>0</v>
      </c>
      <c r="FG126" s="353">
        <f t="shared" si="248"/>
        <v>0</v>
      </c>
      <c r="FH126" s="353">
        <f t="shared" si="248"/>
        <v>0</v>
      </c>
      <c r="FI126" s="353">
        <f t="shared" si="248"/>
        <v>1.25</v>
      </c>
      <c r="FJ126" s="353">
        <f t="shared" si="248"/>
        <v>0</v>
      </c>
      <c r="FK126" s="353">
        <f t="shared" si="248"/>
        <v>4</v>
      </c>
      <c r="FL126" s="353">
        <f t="shared" si="248"/>
        <v>14.75</v>
      </c>
      <c r="FM126" s="353">
        <f t="shared" si="248"/>
        <v>5</v>
      </c>
      <c r="FN126" s="353">
        <f>FN6+FN12+FN24+FN36+FN42+FN48+FN78+FN96+FN102+FN120</f>
        <v>0.75</v>
      </c>
      <c r="FO126" s="353">
        <f t="shared" ref="FO126:HH126" si="249">FO120+FO102+FO84+FO78+FO66+FO54+FO36+FO42+FO30+FO24+FO12+FO6</f>
        <v>0</v>
      </c>
      <c r="FP126" s="353">
        <f t="shared" si="249"/>
        <v>14.5</v>
      </c>
      <c r="FQ126" s="353">
        <f t="shared" si="249"/>
        <v>0</v>
      </c>
      <c r="FR126" s="353">
        <f t="shared" si="249"/>
        <v>8</v>
      </c>
      <c r="FS126" s="353">
        <f t="shared" si="249"/>
        <v>0</v>
      </c>
      <c r="FT126" s="353">
        <f t="shared" si="249"/>
        <v>15</v>
      </c>
      <c r="FU126" s="353">
        <f t="shared" si="249"/>
        <v>0</v>
      </c>
      <c r="FV126" s="353">
        <f t="shared" si="249"/>
        <v>0</v>
      </c>
      <c r="FW126" s="353">
        <f t="shared" si="249"/>
        <v>0</v>
      </c>
      <c r="FX126" s="353">
        <f t="shared" si="249"/>
        <v>7</v>
      </c>
      <c r="FY126" s="353">
        <f t="shared" si="249"/>
        <v>1</v>
      </c>
      <c r="FZ126" s="353">
        <f t="shared" si="249"/>
        <v>9.5</v>
      </c>
      <c r="GA126" s="353">
        <f t="shared" si="249"/>
        <v>0</v>
      </c>
      <c r="GB126" s="353">
        <f t="shared" si="249"/>
        <v>7.5</v>
      </c>
      <c r="GC126" s="353">
        <f t="shared" si="249"/>
        <v>0</v>
      </c>
      <c r="GD126" s="353">
        <f t="shared" si="249"/>
        <v>0</v>
      </c>
      <c r="GE126" s="353">
        <f t="shared" si="249"/>
        <v>0</v>
      </c>
      <c r="GF126" s="353">
        <f t="shared" si="249"/>
        <v>6</v>
      </c>
      <c r="GG126" s="353">
        <f t="shared" si="249"/>
        <v>0</v>
      </c>
      <c r="GH126" s="353">
        <f t="shared" si="249"/>
        <v>0</v>
      </c>
      <c r="GI126" s="353">
        <f t="shared" si="249"/>
        <v>13</v>
      </c>
      <c r="GJ126" s="353">
        <f t="shared" si="249"/>
        <v>0</v>
      </c>
      <c r="GK126" s="353">
        <f t="shared" si="249"/>
        <v>8</v>
      </c>
      <c r="GL126" s="353">
        <f t="shared" si="249"/>
        <v>0</v>
      </c>
      <c r="GM126" s="353">
        <f t="shared" si="249"/>
        <v>5</v>
      </c>
      <c r="GN126" s="353">
        <f t="shared" si="249"/>
        <v>0</v>
      </c>
      <c r="GO126" s="353">
        <f t="shared" si="249"/>
        <v>0</v>
      </c>
      <c r="GP126" s="353">
        <f t="shared" si="249"/>
        <v>4.25</v>
      </c>
      <c r="GQ126" s="353">
        <f t="shared" si="249"/>
        <v>0</v>
      </c>
      <c r="GR126" s="353">
        <f t="shared" si="249"/>
        <v>8</v>
      </c>
      <c r="GS126" s="353">
        <f t="shared" si="249"/>
        <v>0</v>
      </c>
      <c r="GT126" s="353">
        <f t="shared" si="249"/>
        <v>0</v>
      </c>
      <c r="GU126" s="353">
        <f t="shared" si="249"/>
        <v>0</v>
      </c>
      <c r="GV126" s="353">
        <f t="shared" si="249"/>
        <v>0</v>
      </c>
      <c r="GW126" s="353">
        <f t="shared" si="249"/>
        <v>0</v>
      </c>
      <c r="GX126" s="353">
        <f t="shared" si="249"/>
        <v>0</v>
      </c>
      <c r="GY126" s="353">
        <f t="shared" si="249"/>
        <v>9.25</v>
      </c>
      <c r="GZ126" s="353">
        <f t="shared" si="249"/>
        <v>0</v>
      </c>
      <c r="HA126" s="353">
        <f t="shared" si="249"/>
        <v>0</v>
      </c>
      <c r="HB126" s="353">
        <f t="shared" si="249"/>
        <v>8</v>
      </c>
      <c r="HC126" s="353">
        <f t="shared" si="249"/>
        <v>0.5</v>
      </c>
      <c r="HD126" s="353">
        <f t="shared" si="249"/>
        <v>0</v>
      </c>
      <c r="HE126" s="353">
        <f t="shared" si="249"/>
        <v>0</v>
      </c>
      <c r="HF126" s="353">
        <f t="shared" si="249"/>
        <v>1.5</v>
      </c>
      <c r="HG126" s="353">
        <f t="shared" si="249"/>
        <v>0</v>
      </c>
      <c r="HH126" s="353">
        <f t="shared" si="249"/>
        <v>2</v>
      </c>
      <c r="HI126" s="353">
        <f t="shared" ref="HI126:HJ126" si="250">HI120+HI102+HI84+HI78+HI66+HI54+HI36+HI42+HI30+HI24+HI12+HI6</f>
        <v>0</v>
      </c>
      <c r="HJ126" s="353">
        <f t="shared" si="250"/>
        <v>8</v>
      </c>
      <c r="HK126" s="353">
        <f t="shared" ref="HK126:HU126" si="251">HK120+HK102+HK84+HK78+HK66+HK54+HK36+HK42+HK30+HK24+HK12+HK6</f>
        <v>0</v>
      </c>
      <c r="HL126" s="353">
        <f t="shared" si="251"/>
        <v>1.25</v>
      </c>
      <c r="HM126" s="353">
        <f t="shared" si="251"/>
        <v>8</v>
      </c>
      <c r="HN126" s="353">
        <f t="shared" si="251"/>
        <v>0</v>
      </c>
      <c r="HO126" s="353">
        <f t="shared" si="251"/>
        <v>0</v>
      </c>
      <c r="HP126" s="353">
        <f t="shared" si="251"/>
        <v>7</v>
      </c>
      <c r="HQ126" s="353">
        <f t="shared" si="251"/>
        <v>1</v>
      </c>
      <c r="HR126" s="353">
        <f t="shared" si="251"/>
        <v>0</v>
      </c>
      <c r="HS126" s="353">
        <f t="shared" si="251"/>
        <v>16.5</v>
      </c>
      <c r="HT126" s="353">
        <f t="shared" si="251"/>
        <v>4</v>
      </c>
      <c r="HU126" s="353">
        <f t="shared" si="251"/>
        <v>12</v>
      </c>
      <c r="HV126" s="353">
        <f t="shared" ref="HV126:IG126" si="252">HV120+HV102+HV84+HV78+HV66+HV54+HV36+HV42+HV30+HV24+HV12+HV6</f>
        <v>8</v>
      </c>
      <c r="HW126" s="353">
        <f t="shared" si="252"/>
        <v>6.25</v>
      </c>
      <c r="HX126" s="353">
        <f t="shared" si="252"/>
        <v>4</v>
      </c>
      <c r="HY126" s="353">
        <f t="shared" si="252"/>
        <v>0</v>
      </c>
      <c r="HZ126" s="353">
        <f t="shared" si="252"/>
        <v>2</v>
      </c>
      <c r="IA126" s="353">
        <f t="shared" si="252"/>
        <v>0</v>
      </c>
      <c r="IB126" s="353">
        <f t="shared" si="252"/>
        <v>0</v>
      </c>
      <c r="IC126" s="353">
        <f t="shared" si="252"/>
        <v>0</v>
      </c>
      <c r="ID126" s="353">
        <f t="shared" si="252"/>
        <v>0</v>
      </c>
      <c r="IE126" s="353">
        <f t="shared" si="252"/>
        <v>0</v>
      </c>
      <c r="IF126" s="353">
        <f t="shared" si="252"/>
        <v>0</v>
      </c>
      <c r="IG126" s="353">
        <f t="shared" si="252"/>
        <v>0</v>
      </c>
    </row>
    <row r="127" spans="1:241" s="353" customFormat="1" x14ac:dyDescent="0.3">
      <c r="A127" s="243" t="s">
        <v>113</v>
      </c>
      <c r="B127" s="353">
        <f t="shared" si="212"/>
        <v>0</v>
      </c>
      <c r="C127" s="353">
        <f t="shared" si="212"/>
        <v>0</v>
      </c>
      <c r="D127" s="353">
        <f t="shared" si="212"/>
        <v>601.5</v>
      </c>
      <c r="E127" s="353">
        <f t="shared" si="212"/>
        <v>0</v>
      </c>
      <c r="G127" s="353">
        <f t="shared" ref="G127:AL127" si="253">G121+G103+G85+G79+G67+G55+G37+G43+G31+G25+G13+G7</f>
        <v>0</v>
      </c>
      <c r="H127" s="353">
        <f t="shared" si="253"/>
        <v>0</v>
      </c>
      <c r="I127" s="353">
        <f t="shared" si="253"/>
        <v>0</v>
      </c>
      <c r="J127" s="353">
        <f t="shared" si="253"/>
        <v>0</v>
      </c>
      <c r="K127" s="353">
        <f t="shared" si="253"/>
        <v>59.75</v>
      </c>
      <c r="L127" s="353">
        <f t="shared" si="253"/>
        <v>22</v>
      </c>
      <c r="M127" s="353">
        <f t="shared" si="253"/>
        <v>0</v>
      </c>
      <c r="N127" s="353">
        <f t="shared" si="253"/>
        <v>0</v>
      </c>
      <c r="O127" s="353">
        <f t="shared" si="253"/>
        <v>44.75</v>
      </c>
      <c r="P127" s="353">
        <f t="shared" si="253"/>
        <v>22.75</v>
      </c>
      <c r="Q127" s="353">
        <f t="shared" si="253"/>
        <v>14.5</v>
      </c>
      <c r="R127" s="353">
        <f t="shared" si="253"/>
        <v>14.5</v>
      </c>
      <c r="S127" s="353">
        <f t="shared" si="253"/>
        <v>18</v>
      </c>
      <c r="T127" s="353">
        <f t="shared" si="253"/>
        <v>21.75</v>
      </c>
      <c r="U127" s="353">
        <f t="shared" si="253"/>
        <v>17</v>
      </c>
      <c r="V127" s="353">
        <f t="shared" si="253"/>
        <v>29.5</v>
      </c>
      <c r="W127" s="353">
        <f t="shared" si="253"/>
        <v>26.5</v>
      </c>
      <c r="X127" s="353">
        <f t="shared" si="253"/>
        <v>37</v>
      </c>
      <c r="Y127" s="353">
        <f t="shared" si="253"/>
        <v>33.5</v>
      </c>
      <c r="Z127" s="353">
        <f t="shared" si="253"/>
        <v>11.5</v>
      </c>
      <c r="AA127" s="353">
        <f t="shared" si="253"/>
        <v>21</v>
      </c>
      <c r="AB127" s="353">
        <f t="shared" si="253"/>
        <v>39.5</v>
      </c>
      <c r="AC127" s="353">
        <f t="shared" si="253"/>
        <v>43</v>
      </c>
      <c r="AD127" s="353">
        <f t="shared" si="253"/>
        <v>56</v>
      </c>
      <c r="AE127" s="353">
        <f t="shared" si="253"/>
        <v>80.75</v>
      </c>
      <c r="AF127" s="353">
        <f t="shared" si="253"/>
        <v>77.25</v>
      </c>
      <c r="AG127" s="353">
        <f t="shared" si="253"/>
        <v>29</v>
      </c>
      <c r="AH127" s="353">
        <f t="shared" si="253"/>
        <v>13.5</v>
      </c>
      <c r="AI127" s="353">
        <f t="shared" si="253"/>
        <v>11.75</v>
      </c>
      <c r="AJ127" s="353">
        <f t="shared" si="253"/>
        <v>34</v>
      </c>
      <c r="AK127" s="353">
        <f t="shared" si="253"/>
        <v>10</v>
      </c>
      <c r="AL127" s="353">
        <f t="shared" si="253"/>
        <v>0</v>
      </c>
      <c r="AM127" s="353">
        <f t="shared" ref="AM127:BR127" si="254">AM121+AM103+AM85+AM79+AM67+AM55+AM37+AM43+AM31+AM25+AM13+AM7</f>
        <v>52.5</v>
      </c>
      <c r="AN127" s="353">
        <f t="shared" si="254"/>
        <v>34</v>
      </c>
      <c r="AO127" s="353">
        <f t="shared" si="254"/>
        <v>34.75</v>
      </c>
      <c r="AP127" s="353">
        <f t="shared" si="254"/>
        <v>34.75</v>
      </c>
      <c r="AQ127" s="353">
        <f t="shared" si="254"/>
        <v>8</v>
      </c>
      <c r="AR127" s="353">
        <f t="shared" si="254"/>
        <v>12</v>
      </c>
      <c r="AS127" s="353">
        <f t="shared" si="254"/>
        <v>14</v>
      </c>
      <c r="AT127" s="353">
        <f t="shared" si="254"/>
        <v>23.5</v>
      </c>
      <c r="AU127" s="353">
        <f t="shared" si="254"/>
        <v>1.5</v>
      </c>
      <c r="AV127" s="353">
        <f t="shared" si="254"/>
        <v>18.5</v>
      </c>
      <c r="AW127" s="353">
        <f t="shared" si="254"/>
        <v>5</v>
      </c>
      <c r="AX127" s="353">
        <f t="shared" si="254"/>
        <v>0</v>
      </c>
      <c r="AY127" s="353">
        <f t="shared" si="254"/>
        <v>7</v>
      </c>
      <c r="AZ127" s="353">
        <f t="shared" si="254"/>
        <v>4.5</v>
      </c>
      <c r="BA127" s="353">
        <f t="shared" si="254"/>
        <v>0</v>
      </c>
      <c r="BB127" s="353">
        <f t="shared" si="254"/>
        <v>8.5</v>
      </c>
      <c r="BC127" s="353">
        <f t="shared" si="254"/>
        <v>12</v>
      </c>
      <c r="BD127" s="353">
        <f t="shared" si="254"/>
        <v>0</v>
      </c>
      <c r="BE127" s="353">
        <f t="shared" si="254"/>
        <v>5</v>
      </c>
      <c r="BF127" s="353">
        <f t="shared" si="254"/>
        <v>0</v>
      </c>
      <c r="BG127" s="353">
        <f t="shared" si="254"/>
        <v>0</v>
      </c>
      <c r="BH127" s="353">
        <f t="shared" si="254"/>
        <v>0</v>
      </c>
      <c r="BI127" s="353">
        <f t="shared" si="254"/>
        <v>0</v>
      </c>
      <c r="BJ127" s="353">
        <f t="shared" si="254"/>
        <v>0</v>
      </c>
      <c r="BK127" s="353">
        <f t="shared" si="254"/>
        <v>0</v>
      </c>
      <c r="BL127" s="353">
        <f t="shared" si="254"/>
        <v>0</v>
      </c>
      <c r="BM127" s="353">
        <f t="shared" si="254"/>
        <v>0</v>
      </c>
      <c r="BN127" s="353">
        <f t="shared" si="254"/>
        <v>0</v>
      </c>
      <c r="BO127" s="353">
        <f t="shared" si="254"/>
        <v>0</v>
      </c>
      <c r="BP127" s="353">
        <f t="shared" si="254"/>
        <v>0</v>
      </c>
      <c r="BQ127" s="353">
        <f t="shared" si="254"/>
        <v>0</v>
      </c>
      <c r="BR127" s="353">
        <f t="shared" si="254"/>
        <v>0</v>
      </c>
      <c r="BS127" s="353">
        <f t="shared" ref="BS127:CX127" si="255">BS121+BS103+BS85+BS79+BS67+BS55+BS37+BS43+BS31+BS25+BS13+BS7</f>
        <v>0</v>
      </c>
      <c r="BT127" s="353">
        <f t="shared" si="255"/>
        <v>10</v>
      </c>
      <c r="BU127" s="353">
        <f t="shared" si="255"/>
        <v>5</v>
      </c>
      <c r="BV127" s="353">
        <f t="shared" si="255"/>
        <v>0</v>
      </c>
      <c r="BW127" s="353">
        <f t="shared" si="255"/>
        <v>18</v>
      </c>
      <c r="BX127" s="353">
        <f t="shared" si="255"/>
        <v>0</v>
      </c>
      <c r="BY127" s="353">
        <f t="shared" si="255"/>
        <v>10</v>
      </c>
      <c r="BZ127" s="353">
        <f t="shared" si="255"/>
        <v>23.5</v>
      </c>
      <c r="CA127" s="353">
        <f t="shared" si="255"/>
        <v>33.5</v>
      </c>
      <c r="CB127" s="353">
        <f t="shared" si="255"/>
        <v>13</v>
      </c>
      <c r="CC127" s="353">
        <f t="shared" si="255"/>
        <v>10</v>
      </c>
      <c r="CD127" s="353">
        <f t="shared" si="255"/>
        <v>9.5</v>
      </c>
      <c r="CE127" s="353">
        <f t="shared" si="255"/>
        <v>7</v>
      </c>
      <c r="CF127" s="353">
        <f t="shared" si="255"/>
        <v>6</v>
      </c>
      <c r="CG127" s="353">
        <f t="shared" si="255"/>
        <v>1</v>
      </c>
      <c r="CH127" s="353">
        <f t="shared" si="255"/>
        <v>0</v>
      </c>
      <c r="CI127" s="353">
        <f t="shared" si="255"/>
        <v>1</v>
      </c>
      <c r="CJ127" s="353">
        <f t="shared" si="255"/>
        <v>11.5</v>
      </c>
      <c r="CK127" s="353">
        <f t="shared" si="255"/>
        <v>0</v>
      </c>
      <c r="CL127" s="353">
        <f t="shared" si="255"/>
        <v>0</v>
      </c>
      <c r="CM127" s="353">
        <f t="shared" si="255"/>
        <v>0</v>
      </c>
      <c r="CN127" s="353">
        <f t="shared" si="255"/>
        <v>7.5</v>
      </c>
      <c r="CO127" s="353">
        <f t="shared" si="255"/>
        <v>0</v>
      </c>
      <c r="CP127" s="353">
        <f t="shared" si="255"/>
        <v>0</v>
      </c>
      <c r="CQ127" s="353">
        <f t="shared" si="255"/>
        <v>47.25</v>
      </c>
      <c r="CR127" s="353">
        <f t="shared" si="255"/>
        <v>54.5</v>
      </c>
      <c r="CS127" s="353">
        <f t="shared" si="255"/>
        <v>44.75</v>
      </c>
      <c r="CT127" s="353">
        <f t="shared" si="255"/>
        <v>26</v>
      </c>
      <c r="CU127" s="353">
        <f t="shared" si="255"/>
        <v>25</v>
      </c>
      <c r="CV127" s="353">
        <f t="shared" si="255"/>
        <v>25.5</v>
      </c>
      <c r="CW127" s="353">
        <f t="shared" si="255"/>
        <v>31</v>
      </c>
      <c r="CX127" s="353">
        <f t="shared" si="255"/>
        <v>16</v>
      </c>
      <c r="CY127" s="353">
        <f t="shared" ref="CY127:DF127" si="256">CY121+CY103+CY85+CY79+CY67+CY55+CY37+CY43+CY31+CY25+CY13+CY7</f>
        <v>15</v>
      </c>
      <c r="CZ127" s="353">
        <f t="shared" si="256"/>
        <v>22</v>
      </c>
      <c r="DA127" s="353">
        <f t="shared" si="256"/>
        <v>0</v>
      </c>
      <c r="DB127" s="353">
        <f t="shared" si="256"/>
        <v>0</v>
      </c>
      <c r="DC127" s="353">
        <f t="shared" si="256"/>
        <v>26.5</v>
      </c>
      <c r="DD127" s="353">
        <f t="shared" si="256"/>
        <v>6</v>
      </c>
      <c r="DE127" s="353">
        <f t="shared" si="256"/>
        <v>14</v>
      </c>
      <c r="DF127" s="353">
        <f t="shared" si="256"/>
        <v>5.5</v>
      </c>
      <c r="DG127" s="353">
        <f>DG121+DG103+DG85+DG79+DG67+DG55+DG37+DG43+DG31+DG25+DG13+DG7</f>
        <v>0</v>
      </c>
      <c r="DH127" s="353">
        <f t="shared" ref="DH127:EM127" si="257">DH121+DH103+DH85+DH79+DH67+DH55+DH37+DH43+DH31+DH25+DH13+DH7</f>
        <v>0</v>
      </c>
      <c r="DI127" s="353">
        <f t="shared" si="257"/>
        <v>5</v>
      </c>
      <c r="DJ127" s="353">
        <f t="shared" si="257"/>
        <v>6.5</v>
      </c>
      <c r="DK127" s="353">
        <f t="shared" si="257"/>
        <v>9</v>
      </c>
      <c r="DL127" s="353">
        <f t="shared" si="257"/>
        <v>10.5</v>
      </c>
      <c r="DM127" s="353">
        <f t="shared" si="257"/>
        <v>15.5</v>
      </c>
      <c r="DN127" s="353">
        <f t="shared" si="257"/>
        <v>0</v>
      </c>
      <c r="DO127" s="353">
        <f t="shared" si="257"/>
        <v>30.75</v>
      </c>
      <c r="DP127" s="353">
        <f t="shared" si="257"/>
        <v>0</v>
      </c>
      <c r="DQ127" s="353">
        <f t="shared" si="257"/>
        <v>0</v>
      </c>
      <c r="DR127" s="353">
        <f t="shared" si="257"/>
        <v>0</v>
      </c>
      <c r="DS127" s="353">
        <f t="shared" si="257"/>
        <v>27.5</v>
      </c>
      <c r="DT127" s="353">
        <f t="shared" si="257"/>
        <v>16.5</v>
      </c>
      <c r="DU127" s="353">
        <f t="shared" si="257"/>
        <v>17</v>
      </c>
      <c r="DV127" s="353">
        <f t="shared" si="257"/>
        <v>0</v>
      </c>
      <c r="DW127" s="353">
        <f t="shared" si="257"/>
        <v>19.5</v>
      </c>
      <c r="DX127" s="353">
        <f t="shared" si="257"/>
        <v>21</v>
      </c>
      <c r="DY127" s="353">
        <f t="shared" si="257"/>
        <v>33.75</v>
      </c>
      <c r="DZ127" s="353">
        <f t="shared" si="257"/>
        <v>20.5</v>
      </c>
      <c r="EA127" s="353">
        <f t="shared" si="257"/>
        <v>18</v>
      </c>
      <c r="EB127" s="353">
        <f t="shared" si="257"/>
        <v>12</v>
      </c>
      <c r="EC127" s="353">
        <f t="shared" si="257"/>
        <v>28.5</v>
      </c>
      <c r="ED127" s="353">
        <f t="shared" si="257"/>
        <v>20</v>
      </c>
      <c r="EE127" s="353">
        <f t="shared" si="257"/>
        <v>25.75</v>
      </c>
      <c r="EF127" s="353">
        <f t="shared" si="257"/>
        <v>19.5</v>
      </c>
      <c r="EG127" s="353">
        <f t="shared" si="257"/>
        <v>8</v>
      </c>
      <c r="EH127" s="353">
        <f t="shared" si="257"/>
        <v>16.5</v>
      </c>
      <c r="EI127" s="353">
        <f t="shared" si="257"/>
        <v>4.5</v>
      </c>
      <c r="EJ127" s="353">
        <f t="shared" si="257"/>
        <v>19.75</v>
      </c>
      <c r="EK127" s="353">
        <f t="shared" si="257"/>
        <v>14.5</v>
      </c>
      <c r="EL127" s="353">
        <f t="shared" si="257"/>
        <v>13.25</v>
      </c>
      <c r="EM127" s="353">
        <f t="shared" si="257"/>
        <v>34.25</v>
      </c>
      <c r="EN127" s="353">
        <f t="shared" ref="EN127:FM127" si="258">EN121+EN103+EN85+EN79+EN67+EN55+EN37+EN43+EN31+EN25+EN13+EN7</f>
        <v>0</v>
      </c>
      <c r="EO127" s="353">
        <f t="shared" si="258"/>
        <v>19</v>
      </c>
      <c r="EP127" s="353">
        <f t="shared" si="258"/>
        <v>2.5</v>
      </c>
      <c r="EQ127" s="353">
        <f t="shared" si="258"/>
        <v>0</v>
      </c>
      <c r="ER127" s="353">
        <f t="shared" si="258"/>
        <v>0</v>
      </c>
      <c r="ES127" s="353">
        <f t="shared" si="258"/>
        <v>0</v>
      </c>
      <c r="ET127" s="353">
        <f t="shared" si="258"/>
        <v>0</v>
      </c>
      <c r="EU127" s="353">
        <f t="shared" si="258"/>
        <v>0</v>
      </c>
      <c r="EV127" s="353">
        <f t="shared" si="258"/>
        <v>0</v>
      </c>
      <c r="EW127" s="353">
        <f t="shared" si="258"/>
        <v>4</v>
      </c>
      <c r="EX127" s="353">
        <f t="shared" si="258"/>
        <v>0</v>
      </c>
      <c r="EY127" s="353">
        <f t="shared" si="258"/>
        <v>23.5</v>
      </c>
      <c r="EZ127" s="353">
        <f t="shared" si="258"/>
        <v>26.5</v>
      </c>
      <c r="FA127" s="353">
        <f t="shared" si="258"/>
        <v>9</v>
      </c>
      <c r="FB127" s="353">
        <f t="shared" si="258"/>
        <v>0</v>
      </c>
      <c r="FC127" s="353">
        <f t="shared" si="258"/>
        <v>0</v>
      </c>
      <c r="FD127" s="353">
        <f t="shared" si="258"/>
        <v>23</v>
      </c>
      <c r="FE127" s="353">
        <f t="shared" si="258"/>
        <v>17.5</v>
      </c>
      <c r="FF127" s="353">
        <f t="shared" si="258"/>
        <v>9</v>
      </c>
      <c r="FG127" s="353">
        <f t="shared" si="258"/>
        <v>16.5</v>
      </c>
      <c r="FH127" s="353">
        <f t="shared" si="258"/>
        <v>35.75</v>
      </c>
      <c r="FI127" s="353">
        <f t="shared" si="258"/>
        <v>39</v>
      </c>
      <c r="FJ127" s="353">
        <f t="shared" si="258"/>
        <v>25</v>
      </c>
      <c r="FK127" s="353">
        <f t="shared" si="258"/>
        <v>2</v>
      </c>
      <c r="FL127" s="353">
        <f t="shared" si="258"/>
        <v>20</v>
      </c>
      <c r="FM127" s="353">
        <f t="shared" si="258"/>
        <v>28</v>
      </c>
      <c r="FN127" s="353">
        <f>FN7+FN13+FN25+FN37+FN43+FN49+FN79+FN97+FN103+FN121</f>
        <v>11</v>
      </c>
      <c r="FO127" s="353">
        <f t="shared" ref="FO127:HH127" si="259">FO121+FO103+FO85+FO79+FO67+FO55+FO37+FO43+FO31+FO25+FO13+FO7</f>
        <v>10</v>
      </c>
      <c r="FP127" s="353">
        <f t="shared" si="259"/>
        <v>6.5</v>
      </c>
      <c r="FQ127" s="353">
        <f t="shared" si="259"/>
        <v>10.5</v>
      </c>
      <c r="FR127" s="353">
        <f t="shared" si="259"/>
        <v>13</v>
      </c>
      <c r="FS127" s="353">
        <f t="shared" si="259"/>
        <v>0.5</v>
      </c>
      <c r="FT127" s="353">
        <f t="shared" si="259"/>
        <v>9</v>
      </c>
      <c r="FU127" s="353">
        <f t="shared" si="259"/>
        <v>33</v>
      </c>
      <c r="FV127" s="353">
        <f t="shared" si="259"/>
        <v>3</v>
      </c>
      <c r="FW127" s="353">
        <f t="shared" si="259"/>
        <v>4</v>
      </c>
      <c r="FX127" s="353">
        <f t="shared" si="259"/>
        <v>8</v>
      </c>
      <c r="FY127" s="353">
        <f t="shared" si="259"/>
        <v>20</v>
      </c>
      <c r="FZ127" s="353">
        <f t="shared" si="259"/>
        <v>0</v>
      </c>
      <c r="GA127" s="353">
        <f t="shared" si="259"/>
        <v>0</v>
      </c>
      <c r="GB127" s="353">
        <f t="shared" si="259"/>
        <v>0</v>
      </c>
      <c r="GC127" s="353">
        <f t="shared" si="259"/>
        <v>0</v>
      </c>
      <c r="GD127" s="353">
        <f t="shared" si="259"/>
        <v>0</v>
      </c>
      <c r="GE127" s="353">
        <f t="shared" si="259"/>
        <v>15.5</v>
      </c>
      <c r="GF127" s="353">
        <f t="shared" si="259"/>
        <v>34</v>
      </c>
      <c r="GG127" s="353">
        <f t="shared" si="259"/>
        <v>0</v>
      </c>
      <c r="GH127" s="353">
        <f t="shared" si="259"/>
        <v>12</v>
      </c>
      <c r="GI127" s="353">
        <f t="shared" si="259"/>
        <v>9.5</v>
      </c>
      <c r="GJ127" s="353">
        <f t="shared" si="259"/>
        <v>0</v>
      </c>
      <c r="GK127" s="353">
        <f t="shared" si="259"/>
        <v>1</v>
      </c>
      <c r="GL127" s="353">
        <f t="shared" si="259"/>
        <v>0</v>
      </c>
      <c r="GM127" s="353">
        <f t="shared" si="259"/>
        <v>22</v>
      </c>
      <c r="GN127" s="353">
        <f t="shared" si="259"/>
        <v>19.5</v>
      </c>
      <c r="GO127" s="353">
        <f t="shared" si="259"/>
        <v>0</v>
      </c>
      <c r="GP127" s="353">
        <f t="shared" si="259"/>
        <v>0</v>
      </c>
      <c r="GQ127" s="353">
        <f t="shared" si="259"/>
        <v>1</v>
      </c>
      <c r="GR127" s="353">
        <f t="shared" si="259"/>
        <v>7</v>
      </c>
      <c r="GS127" s="353">
        <f t="shared" si="259"/>
        <v>30</v>
      </c>
      <c r="GT127" s="353">
        <f t="shared" si="259"/>
        <v>13.5</v>
      </c>
      <c r="GU127" s="353">
        <f t="shared" si="259"/>
        <v>0</v>
      </c>
      <c r="GV127" s="353">
        <f t="shared" si="259"/>
        <v>7</v>
      </c>
      <c r="GW127" s="353">
        <f t="shared" si="259"/>
        <v>16</v>
      </c>
      <c r="GX127" s="353">
        <f t="shared" si="259"/>
        <v>4</v>
      </c>
      <c r="GY127" s="353">
        <f t="shared" si="259"/>
        <v>6</v>
      </c>
      <c r="GZ127" s="353">
        <f t="shared" si="259"/>
        <v>7.5</v>
      </c>
      <c r="HA127" s="353">
        <f t="shared" si="259"/>
        <v>0</v>
      </c>
      <c r="HB127" s="353">
        <f t="shared" si="259"/>
        <v>25</v>
      </c>
      <c r="HC127" s="353">
        <f t="shared" si="259"/>
        <v>3</v>
      </c>
      <c r="HD127" s="353">
        <f t="shared" si="259"/>
        <v>0</v>
      </c>
      <c r="HE127" s="353">
        <f t="shared" si="259"/>
        <v>0</v>
      </c>
      <c r="HF127" s="353">
        <f t="shared" si="259"/>
        <v>25.25</v>
      </c>
      <c r="HG127" s="353">
        <f t="shared" si="259"/>
        <v>0</v>
      </c>
      <c r="HH127" s="353">
        <f t="shared" si="259"/>
        <v>0</v>
      </c>
      <c r="HI127" s="353">
        <f t="shared" ref="HI127:HJ127" si="260">HI121+HI103+HI85+HI79+HI67+HI55+HI37+HI43+HI31+HI25+HI13+HI7</f>
        <v>0</v>
      </c>
      <c r="HJ127" s="353">
        <f t="shared" si="260"/>
        <v>11</v>
      </c>
      <c r="HK127" s="353">
        <f t="shared" ref="HK127:HU127" si="261">HK121+HK103+HK85+HK79+HK67+HK55+HK37+HK43+HK31+HK25+HK13+HK7</f>
        <v>7.25</v>
      </c>
      <c r="HL127" s="353">
        <f t="shared" si="261"/>
        <v>0</v>
      </c>
      <c r="HM127" s="353">
        <f t="shared" si="261"/>
        <v>8</v>
      </c>
      <c r="HN127" s="353">
        <f t="shared" si="261"/>
        <v>9.5</v>
      </c>
      <c r="HO127" s="353">
        <f t="shared" si="261"/>
        <v>20.25</v>
      </c>
      <c r="HP127" s="353">
        <f t="shared" si="261"/>
        <v>8.75</v>
      </c>
      <c r="HQ127" s="353">
        <f t="shared" si="261"/>
        <v>21.75</v>
      </c>
      <c r="HR127" s="353">
        <f t="shared" si="261"/>
        <v>0</v>
      </c>
      <c r="HS127" s="353">
        <f t="shared" si="261"/>
        <v>9.5</v>
      </c>
      <c r="HT127" s="353">
        <f t="shared" si="261"/>
        <v>0</v>
      </c>
      <c r="HU127" s="353">
        <f t="shared" si="261"/>
        <v>0</v>
      </c>
      <c r="HV127" s="353">
        <f t="shared" ref="HV127:IG127" si="262">HV121+HV103+HV85+HV79+HV67+HV55+HV37+HV43+HV31+HV25+HV13+HV7</f>
        <v>0</v>
      </c>
      <c r="HW127" s="353">
        <f t="shared" si="262"/>
        <v>14.25</v>
      </c>
      <c r="HX127" s="353">
        <f t="shared" si="262"/>
        <v>0</v>
      </c>
      <c r="HY127" s="353">
        <f t="shared" si="262"/>
        <v>0</v>
      </c>
      <c r="HZ127" s="353">
        <f t="shared" si="262"/>
        <v>1</v>
      </c>
      <c r="IA127" s="353">
        <f t="shared" si="262"/>
        <v>0</v>
      </c>
      <c r="IB127" s="353">
        <f t="shared" si="262"/>
        <v>0</v>
      </c>
      <c r="IC127" s="353">
        <f t="shared" si="262"/>
        <v>0</v>
      </c>
      <c r="ID127" s="353">
        <f t="shared" si="262"/>
        <v>0</v>
      </c>
      <c r="IE127" s="353">
        <f t="shared" si="262"/>
        <v>0</v>
      </c>
      <c r="IF127" s="353">
        <f t="shared" si="262"/>
        <v>0</v>
      </c>
      <c r="IG127" s="353">
        <f t="shared" si="262"/>
        <v>0</v>
      </c>
    </row>
    <row r="142" spans="1:3" x14ac:dyDescent="0.3">
      <c r="A142" s="357"/>
      <c r="C142" s="358"/>
    </row>
    <row r="143" spans="1:3" x14ac:dyDescent="0.3">
      <c r="A143" s="357"/>
      <c r="C143" s="358"/>
    </row>
    <row r="144" spans="1:3" x14ac:dyDescent="0.3">
      <c r="A144" s="357"/>
      <c r="C144" s="358"/>
    </row>
    <row r="145" spans="1:3" x14ac:dyDescent="0.3">
      <c r="A145" s="357"/>
      <c r="C145" s="358"/>
    </row>
    <row r="146" spans="1:3" x14ac:dyDescent="0.3">
      <c r="A146" s="357"/>
      <c r="C146" s="358"/>
    </row>
    <row r="147" spans="1:3" x14ac:dyDescent="0.3">
      <c r="A147" s="357"/>
      <c r="C147" s="358"/>
    </row>
    <row r="148" spans="1:3" x14ac:dyDescent="0.3">
      <c r="A148" s="357"/>
      <c r="C148" s="358"/>
    </row>
    <row r="149" spans="1:3" x14ac:dyDescent="0.3">
      <c r="A149" s="357"/>
      <c r="C149" s="358"/>
    </row>
    <row r="150" spans="1:3" x14ac:dyDescent="0.3">
      <c r="A150" s="357"/>
      <c r="C150" s="358"/>
    </row>
    <row r="151" spans="1:3" x14ac:dyDescent="0.3">
      <c r="A151" s="357"/>
      <c r="C151" s="358"/>
    </row>
    <row r="152" spans="1:3" x14ac:dyDescent="0.3">
      <c r="A152" s="357"/>
      <c r="C152" s="358"/>
    </row>
    <row r="153" spans="1:3" x14ac:dyDescent="0.3">
      <c r="A153" s="357"/>
      <c r="C153" s="358"/>
    </row>
    <row r="154" spans="1:3" x14ac:dyDescent="0.3">
      <c r="A154" s="357"/>
      <c r="C154" s="358"/>
    </row>
    <row r="155" spans="1:3" x14ac:dyDescent="0.3">
      <c r="A155" s="357"/>
      <c r="C155" s="358"/>
    </row>
    <row r="156" spans="1:3" x14ac:dyDescent="0.3">
      <c r="A156" s="357"/>
      <c r="C156" s="358"/>
    </row>
    <row r="157" spans="1:3" x14ac:dyDescent="0.3">
      <c r="A157" s="357"/>
      <c r="C157" s="358"/>
    </row>
    <row r="158" spans="1:3" x14ac:dyDescent="0.3">
      <c r="A158" s="357"/>
      <c r="C158" s="358"/>
    </row>
    <row r="159" spans="1:3" x14ac:dyDescent="0.3">
      <c r="A159" s="357"/>
      <c r="C159" s="358"/>
    </row>
    <row r="160" spans="1:3" x14ac:dyDescent="0.3">
      <c r="A160" s="357"/>
      <c r="C160" s="358"/>
    </row>
    <row r="161" spans="1:3" x14ac:dyDescent="0.3">
      <c r="A161" s="357"/>
      <c r="C161" s="358"/>
    </row>
    <row r="162" spans="1:3" x14ac:dyDescent="0.3">
      <c r="A162" s="357"/>
    </row>
    <row r="163" spans="1:3" x14ac:dyDescent="0.3">
      <c r="A163" s="357"/>
    </row>
    <row r="164" spans="1:3" x14ac:dyDescent="0.3">
      <c r="A164" s="357"/>
    </row>
    <row r="165" spans="1:3" x14ac:dyDescent="0.3">
      <c r="A165" s="357"/>
    </row>
    <row r="166" spans="1:3" x14ac:dyDescent="0.3">
      <c r="A166" s="357"/>
    </row>
    <row r="167" spans="1:3" x14ac:dyDescent="0.3">
      <c r="A167" s="359"/>
    </row>
  </sheetData>
  <conditionalFormatting sqref="A2:BG13 A62:BG67 A116:BG127 A74:BG103 DH50:FK97 FL50:HE85 A32:GO37 A38:DG55 FL87:HE91 FL86:GN86 GQ32:HE37 HG32:HH37 HG87:HH91 HG50:HH85 A20:BG31">
    <cfRule type="expression" dxfId="205" priority="217">
      <formula>MOD(ROW(),6)=2</formula>
    </cfRule>
  </conditionalFormatting>
  <conditionalFormatting sqref="BH2:DG13 BH62:DG67 BH116:DG127 BH74:DG103 BH20:DG31">
    <cfRule type="expression" dxfId="204" priority="216">
      <formula>MOD(ROW(),6)=2</formula>
    </cfRule>
  </conditionalFormatting>
  <conditionalFormatting sqref="A56:BG61">
    <cfRule type="expression" dxfId="203" priority="215">
      <formula>MOD(ROW(),6)=2</formula>
    </cfRule>
  </conditionalFormatting>
  <conditionalFormatting sqref="BH56:DG61">
    <cfRule type="expression" dxfId="202" priority="214">
      <formula>MOD(ROW(),6)=2</formula>
    </cfRule>
  </conditionalFormatting>
  <conditionalFormatting sqref="A104:BG109">
    <cfRule type="expression" dxfId="201" priority="213">
      <formula>MOD(ROW(),6)=2</formula>
    </cfRule>
  </conditionalFormatting>
  <conditionalFormatting sqref="BH104:DG109">
    <cfRule type="expression" dxfId="200" priority="212">
      <formula>MOD(ROW(),6)=2</formula>
    </cfRule>
  </conditionalFormatting>
  <conditionalFormatting sqref="A110:BG115">
    <cfRule type="expression" dxfId="199" priority="211">
      <formula>MOD(ROW(),6)=2</formula>
    </cfRule>
  </conditionalFormatting>
  <conditionalFormatting sqref="BH110:DG115">
    <cfRule type="expression" dxfId="198" priority="210">
      <formula>MOD(ROW(),6)=2</formula>
    </cfRule>
  </conditionalFormatting>
  <conditionalFormatting sqref="A68:BG73">
    <cfRule type="expression" dxfId="197" priority="209">
      <formula>MOD(ROW(),6)=2</formula>
    </cfRule>
  </conditionalFormatting>
  <conditionalFormatting sqref="BH68:DG73">
    <cfRule type="expression" dxfId="196" priority="208">
      <formula>MOD(ROW(),6)=2</formula>
    </cfRule>
  </conditionalFormatting>
  <conditionalFormatting sqref="DH104:DN109 DH116:DN121">
    <cfRule type="expression" dxfId="195" priority="207">
      <formula>MOD(ROW(),6)=2</formula>
    </cfRule>
  </conditionalFormatting>
  <conditionalFormatting sqref="DH98:DN103">
    <cfRule type="expression" dxfId="194" priority="206">
      <formula>MOD(ROW(),6)=2</formula>
    </cfRule>
  </conditionalFormatting>
  <conditionalFormatting sqref="DH110:DN115">
    <cfRule type="expression" dxfId="193" priority="203">
      <formula>MOD(ROW(),6)=2</formula>
    </cfRule>
  </conditionalFormatting>
  <conditionalFormatting sqref="DH2:DN13 DH38:DN38 DH20:DN31">
    <cfRule type="expression" dxfId="192" priority="202">
      <formula>MOD(ROW(),6)=2</formula>
    </cfRule>
  </conditionalFormatting>
  <conditionalFormatting sqref="DH122:DN127">
    <cfRule type="expression" dxfId="191" priority="201">
      <formula>MOD(ROW(),6)=2</formula>
    </cfRule>
  </conditionalFormatting>
  <conditionalFormatting sqref="DO104:DP109 DO116:DP121 DR116:DV121 DR104:DV109">
    <cfRule type="expression" dxfId="190" priority="200">
      <formula>MOD(ROW(),6)=2</formula>
    </cfRule>
  </conditionalFormatting>
  <conditionalFormatting sqref="DO98:DP103 DR98:DV103">
    <cfRule type="expression" dxfId="189" priority="199">
      <formula>MOD(ROW(),6)=2</formula>
    </cfRule>
  </conditionalFormatting>
  <conditionalFormatting sqref="DO110:DP115 DR110:DV115">
    <cfRule type="expression" dxfId="188" priority="198">
      <formula>MOD(ROW(),6)=2</formula>
    </cfRule>
  </conditionalFormatting>
  <conditionalFormatting sqref="DO2:DP13 DR2:DV13 DR38:DV38 DO38:DP38 DR20:DV31 DO20:DP31">
    <cfRule type="expression" dxfId="187" priority="197">
      <formula>MOD(ROW(),6)=2</formula>
    </cfRule>
  </conditionalFormatting>
  <conditionalFormatting sqref="DO122:DP127 DR122:DV127">
    <cfRule type="expression" dxfId="186" priority="196">
      <formula>MOD(ROW(),6)=2</formula>
    </cfRule>
  </conditionalFormatting>
  <conditionalFormatting sqref="DQ116:DQ121 DQ104:DQ109">
    <cfRule type="expression" dxfId="185" priority="195">
      <formula>MOD(ROW(),6)=2</formula>
    </cfRule>
  </conditionalFormatting>
  <conditionalFormatting sqref="DQ98:DQ103">
    <cfRule type="expression" dxfId="184" priority="194">
      <formula>MOD(ROW(),6)=2</formula>
    </cfRule>
  </conditionalFormatting>
  <conditionalFormatting sqref="DQ110:DQ115">
    <cfRule type="expression" dxfId="183" priority="193">
      <formula>MOD(ROW(),6)=2</formula>
    </cfRule>
  </conditionalFormatting>
  <conditionalFormatting sqref="DQ2:DQ13 DQ38 DQ20:DQ31">
    <cfRule type="expression" dxfId="182" priority="192">
      <formula>MOD(ROW(),6)=2</formula>
    </cfRule>
  </conditionalFormatting>
  <conditionalFormatting sqref="DQ122:DQ127">
    <cfRule type="expression" dxfId="181" priority="191">
      <formula>MOD(ROW(),6)=2</formula>
    </cfRule>
  </conditionalFormatting>
  <conditionalFormatting sqref="DW116:ED121 DW104:ED109">
    <cfRule type="expression" dxfId="180" priority="190">
      <formula>MOD(ROW(),6)=2</formula>
    </cfRule>
  </conditionalFormatting>
  <conditionalFormatting sqref="DW98:ED103">
    <cfRule type="expression" dxfId="179" priority="189">
      <formula>MOD(ROW(),6)=2</formula>
    </cfRule>
  </conditionalFormatting>
  <conditionalFormatting sqref="DW110:ED115">
    <cfRule type="expression" dxfId="178" priority="188">
      <formula>MOD(ROW(),6)=2</formula>
    </cfRule>
  </conditionalFormatting>
  <conditionalFormatting sqref="DW2:ED13 DW38:ED38 DW20:ED31">
    <cfRule type="expression" dxfId="177" priority="187">
      <formula>MOD(ROW(),6)=2</formula>
    </cfRule>
  </conditionalFormatting>
  <conditionalFormatting sqref="DW122:ED127">
    <cfRule type="expression" dxfId="176" priority="186">
      <formula>MOD(ROW(),6)=2</formula>
    </cfRule>
  </conditionalFormatting>
  <conditionalFormatting sqref="EE116:EN121 EE104:EN109">
    <cfRule type="expression" dxfId="175" priority="185">
      <formula>MOD(ROW(),6)=2</formula>
    </cfRule>
  </conditionalFormatting>
  <conditionalFormatting sqref="EE98:EN103">
    <cfRule type="expression" dxfId="174" priority="184">
      <formula>MOD(ROW(),6)=2</formula>
    </cfRule>
  </conditionalFormatting>
  <conditionalFormatting sqref="EE110:EN115">
    <cfRule type="expression" dxfId="173" priority="183">
      <formula>MOD(ROW(),6)=2</formula>
    </cfRule>
  </conditionalFormatting>
  <conditionalFormatting sqref="EE2:EN13 EE38:EN38 EE20:EN31">
    <cfRule type="expression" dxfId="172" priority="182">
      <formula>MOD(ROW(),6)=2</formula>
    </cfRule>
  </conditionalFormatting>
  <conditionalFormatting sqref="EE122:EN127">
    <cfRule type="expression" dxfId="171" priority="181">
      <formula>MOD(ROW(),6)=2</formula>
    </cfRule>
  </conditionalFormatting>
  <conditionalFormatting sqref="EO116:FA121 EO104:FA109">
    <cfRule type="expression" dxfId="170" priority="180">
      <formula>MOD(ROW(),6)=2</formula>
    </cfRule>
  </conditionalFormatting>
  <conditionalFormatting sqref="EO98:FA103">
    <cfRule type="expression" dxfId="169" priority="179">
      <formula>MOD(ROW(),6)=2</formula>
    </cfRule>
  </conditionalFormatting>
  <conditionalFormatting sqref="EO110:FA115">
    <cfRule type="expression" dxfId="168" priority="178">
      <formula>MOD(ROW(),6)=2</formula>
    </cfRule>
  </conditionalFormatting>
  <conditionalFormatting sqref="EO2:FA13 EO38:FA38 EO20:FA31">
    <cfRule type="expression" dxfId="167" priority="177">
      <formula>MOD(ROW(),6)=2</formula>
    </cfRule>
  </conditionalFormatting>
  <conditionalFormatting sqref="EO122:FA127">
    <cfRule type="expression" dxfId="166" priority="176">
      <formula>MOD(ROW(),6)=2</formula>
    </cfRule>
  </conditionalFormatting>
  <conditionalFormatting sqref="FB116:FE121 FB104:FE109">
    <cfRule type="expression" dxfId="165" priority="175">
      <formula>MOD(ROW(),6)=2</formula>
    </cfRule>
  </conditionalFormatting>
  <conditionalFormatting sqref="FB98:FE103">
    <cfRule type="expression" dxfId="164" priority="174">
      <formula>MOD(ROW(),6)=2</formula>
    </cfRule>
  </conditionalFormatting>
  <conditionalFormatting sqref="FB110:FE115">
    <cfRule type="expression" dxfId="163" priority="173">
      <formula>MOD(ROW(),6)=2</formula>
    </cfRule>
  </conditionalFormatting>
  <conditionalFormatting sqref="FB2:FE13 FB38:FE38 FB20:FE31">
    <cfRule type="expression" dxfId="162" priority="172">
      <formula>MOD(ROW(),6)=2</formula>
    </cfRule>
  </conditionalFormatting>
  <conditionalFormatting sqref="FB122:FE127">
    <cfRule type="expression" dxfId="161" priority="171">
      <formula>MOD(ROW(),6)=2</formula>
    </cfRule>
  </conditionalFormatting>
  <conditionalFormatting sqref="FF116:FF121 FF104:FF109">
    <cfRule type="expression" dxfId="160" priority="170">
      <formula>MOD(ROW(),6)=2</formula>
    </cfRule>
  </conditionalFormatting>
  <conditionalFormatting sqref="FF98:FF103">
    <cfRule type="expression" dxfId="159" priority="169">
      <formula>MOD(ROW(),6)=2</formula>
    </cfRule>
  </conditionalFormatting>
  <conditionalFormatting sqref="FF110:FF115">
    <cfRule type="expression" dxfId="158" priority="168">
      <formula>MOD(ROW(),6)=2</formula>
    </cfRule>
  </conditionalFormatting>
  <conditionalFormatting sqref="FF2:FF13 FF38 FF20:FF31">
    <cfRule type="expression" dxfId="157" priority="167">
      <formula>MOD(ROW(),6)=2</formula>
    </cfRule>
  </conditionalFormatting>
  <conditionalFormatting sqref="FF122:FF127">
    <cfRule type="expression" dxfId="156" priority="166">
      <formula>MOD(ROW(),6)=2</formula>
    </cfRule>
  </conditionalFormatting>
  <conditionalFormatting sqref="FG116:FG121 FG104:FG109">
    <cfRule type="expression" dxfId="155" priority="165">
      <formula>MOD(ROW(),6)=2</formula>
    </cfRule>
  </conditionalFormatting>
  <conditionalFormatting sqref="FG98:FG103">
    <cfRule type="expression" dxfId="154" priority="164">
      <formula>MOD(ROW(),6)=2</formula>
    </cfRule>
  </conditionalFormatting>
  <conditionalFormatting sqref="FG110:FG115">
    <cfRule type="expression" dxfId="153" priority="163">
      <formula>MOD(ROW(),6)=2</formula>
    </cfRule>
  </conditionalFormatting>
  <conditionalFormatting sqref="FG2:FG13 FG38 FG20:FG31">
    <cfRule type="expression" dxfId="152" priority="162">
      <formula>MOD(ROW(),6)=2</formula>
    </cfRule>
  </conditionalFormatting>
  <conditionalFormatting sqref="FG122:FG127">
    <cfRule type="expression" dxfId="151" priority="161">
      <formula>MOD(ROW(),6)=2</formula>
    </cfRule>
  </conditionalFormatting>
  <conditionalFormatting sqref="FH116:FK121 FH104:FK109">
    <cfRule type="expression" dxfId="150" priority="160">
      <formula>MOD(ROW(),6)=2</formula>
    </cfRule>
  </conditionalFormatting>
  <conditionalFormatting sqref="FH98:FK103">
    <cfRule type="expression" dxfId="149" priority="159">
      <formula>MOD(ROW(),6)=2</formula>
    </cfRule>
  </conditionalFormatting>
  <conditionalFormatting sqref="FH110:FK115">
    <cfRule type="expression" dxfId="148" priority="158">
      <formula>MOD(ROW(),6)=2</formula>
    </cfRule>
  </conditionalFormatting>
  <conditionalFormatting sqref="FH2:FK13 FH38:FK38 FH20:FK31">
    <cfRule type="expression" dxfId="147" priority="157">
      <formula>MOD(ROW(),6)=2</formula>
    </cfRule>
  </conditionalFormatting>
  <conditionalFormatting sqref="FH122:FK127">
    <cfRule type="expression" dxfId="146" priority="156">
      <formula>MOD(ROW(),6)=2</formula>
    </cfRule>
  </conditionalFormatting>
  <conditionalFormatting sqref="FL116:FT121 FL104:FT109 FL93:FT97 FL92:FN92">
    <cfRule type="expression" dxfId="145" priority="155">
      <formula>MOD(ROW(),6)=2</formula>
    </cfRule>
  </conditionalFormatting>
  <conditionalFormatting sqref="FL98:FT103">
    <cfRule type="expression" dxfId="144" priority="154">
      <formula>MOD(ROW(),6)=2</formula>
    </cfRule>
  </conditionalFormatting>
  <conditionalFormatting sqref="FL110:FT115">
    <cfRule type="expression" dxfId="143" priority="153">
      <formula>MOD(ROW(),6)=2</formula>
    </cfRule>
  </conditionalFormatting>
  <conditionalFormatting sqref="FL2:FT13 FL38:FT38 FL20:FT31">
    <cfRule type="expression" dxfId="142" priority="152">
      <formula>MOD(ROW(),6)=2</formula>
    </cfRule>
  </conditionalFormatting>
  <conditionalFormatting sqref="FL122:FT127">
    <cfRule type="expression" dxfId="141" priority="151">
      <formula>MOD(ROW(),6)=2</formula>
    </cfRule>
  </conditionalFormatting>
  <conditionalFormatting sqref="FU116:FU121 FU104:FU109 FU93:FU97">
    <cfRule type="expression" dxfId="140" priority="150">
      <formula>MOD(ROW(),6)=2</formula>
    </cfRule>
  </conditionalFormatting>
  <conditionalFormatting sqref="FU98:FU103">
    <cfRule type="expression" dxfId="139" priority="149">
      <formula>MOD(ROW(),6)=2</formula>
    </cfRule>
  </conditionalFormatting>
  <conditionalFormatting sqref="FU110:FU115">
    <cfRule type="expression" dxfId="138" priority="148">
      <formula>MOD(ROW(),6)=2</formula>
    </cfRule>
  </conditionalFormatting>
  <conditionalFormatting sqref="FU2:FU13 FU38 FU20:FU31">
    <cfRule type="expression" dxfId="137" priority="147">
      <formula>MOD(ROW(),6)=2</formula>
    </cfRule>
  </conditionalFormatting>
  <conditionalFormatting sqref="FU122:FU127">
    <cfRule type="expression" dxfId="136" priority="146">
      <formula>MOD(ROW(),6)=2</formula>
    </cfRule>
  </conditionalFormatting>
  <conditionalFormatting sqref="FV116:GD121 FV104:GD109 FV93:GD97">
    <cfRule type="expression" dxfId="135" priority="145">
      <formula>MOD(ROW(),6)=2</formula>
    </cfRule>
  </conditionalFormatting>
  <conditionalFormatting sqref="FV98:GD103">
    <cfRule type="expression" dxfId="134" priority="144">
      <formula>MOD(ROW(),6)=2</formula>
    </cfRule>
  </conditionalFormatting>
  <conditionalFormatting sqref="FV110:GD115">
    <cfRule type="expression" dxfId="133" priority="143">
      <formula>MOD(ROW(),6)=2</formula>
    </cfRule>
  </conditionalFormatting>
  <conditionalFormatting sqref="FV2:GD13 FV38:GD38 FV20:GD31">
    <cfRule type="expression" dxfId="132" priority="142">
      <formula>MOD(ROW(),6)=2</formula>
    </cfRule>
  </conditionalFormatting>
  <conditionalFormatting sqref="FV122:GD127">
    <cfRule type="expression" dxfId="131" priority="141">
      <formula>MOD(ROW(),6)=2</formula>
    </cfRule>
  </conditionalFormatting>
  <conditionalFormatting sqref="GE116:GE121 GE104:GE109 GE93:GE97">
    <cfRule type="expression" dxfId="130" priority="140">
      <formula>MOD(ROW(),6)=2</formula>
    </cfRule>
  </conditionalFormatting>
  <conditionalFormatting sqref="GE98:GE103">
    <cfRule type="expression" dxfId="129" priority="139">
      <formula>MOD(ROW(),6)=2</formula>
    </cfRule>
  </conditionalFormatting>
  <conditionalFormatting sqref="GE110:GE115">
    <cfRule type="expression" dxfId="128" priority="138">
      <formula>MOD(ROW(),6)=2</formula>
    </cfRule>
  </conditionalFormatting>
  <conditionalFormatting sqref="GE2:GE13 GE38 GE20:GE31">
    <cfRule type="expression" dxfId="127" priority="137">
      <formula>MOD(ROW(),6)=2</formula>
    </cfRule>
  </conditionalFormatting>
  <conditionalFormatting sqref="GE122:GE127">
    <cfRule type="expression" dxfId="126" priority="136">
      <formula>MOD(ROW(),6)=2</formula>
    </cfRule>
  </conditionalFormatting>
  <conditionalFormatting sqref="GF116:GN121 GF104:GN109 GF93:GN97">
    <cfRule type="expression" dxfId="125" priority="135">
      <formula>MOD(ROW(),6)=2</formula>
    </cfRule>
  </conditionalFormatting>
  <conditionalFormatting sqref="GF98:GN103">
    <cfRule type="expression" dxfId="124" priority="134">
      <formula>MOD(ROW(),6)=2</formula>
    </cfRule>
  </conditionalFormatting>
  <conditionalFormatting sqref="GF110:GN115">
    <cfRule type="expression" dxfId="123" priority="133">
      <formula>MOD(ROW(),6)=2</formula>
    </cfRule>
  </conditionalFormatting>
  <conditionalFormatting sqref="GF2:GN13 GF38:GN38 GF20:GN31">
    <cfRule type="expression" dxfId="122" priority="132">
      <formula>MOD(ROW(),6)=2</formula>
    </cfRule>
  </conditionalFormatting>
  <conditionalFormatting sqref="GF122:GN127">
    <cfRule type="expression" dxfId="121" priority="131">
      <formula>MOD(ROW(),6)=2</formula>
    </cfRule>
  </conditionalFormatting>
  <conditionalFormatting sqref="GO116:GO121 GO104:GO109 GO93:GO97">
    <cfRule type="expression" dxfId="120" priority="130">
      <formula>MOD(ROW(),6)=2</formula>
    </cfRule>
  </conditionalFormatting>
  <conditionalFormatting sqref="GO98:GO103">
    <cfRule type="expression" dxfId="119" priority="129">
      <formula>MOD(ROW(),6)=2</formula>
    </cfRule>
  </conditionalFormatting>
  <conditionalFormatting sqref="GO110:GO115">
    <cfRule type="expression" dxfId="118" priority="128">
      <formula>MOD(ROW(),6)=2</formula>
    </cfRule>
  </conditionalFormatting>
  <conditionalFormatting sqref="GO2:GO13 GO38 GO20:GO31">
    <cfRule type="expression" dxfId="117" priority="127">
      <formula>MOD(ROW(),6)=2</formula>
    </cfRule>
  </conditionalFormatting>
  <conditionalFormatting sqref="GO122:GO127">
    <cfRule type="expression" dxfId="116" priority="126">
      <formula>MOD(ROW(),6)=2</formula>
    </cfRule>
  </conditionalFormatting>
  <conditionalFormatting sqref="GP116:GX121 GP104:GX109 GP93:GX97">
    <cfRule type="expression" dxfId="115" priority="125">
      <formula>MOD(ROW(),6)=2</formula>
    </cfRule>
  </conditionalFormatting>
  <conditionalFormatting sqref="GP98:GX103">
    <cfRule type="expression" dxfId="114" priority="124">
      <formula>MOD(ROW(),6)=2</formula>
    </cfRule>
  </conditionalFormatting>
  <conditionalFormatting sqref="GP110:GX115">
    <cfRule type="expression" dxfId="113" priority="123">
      <formula>MOD(ROW(),6)=2</formula>
    </cfRule>
  </conditionalFormatting>
  <conditionalFormatting sqref="GQ2:GX13 GQ38:GX38 GQ20:GX31">
    <cfRule type="expression" dxfId="112" priority="122">
      <formula>MOD(ROW(),6)=2</formula>
    </cfRule>
  </conditionalFormatting>
  <conditionalFormatting sqref="GP122:GX127">
    <cfRule type="expression" dxfId="111" priority="121">
      <formula>MOD(ROW(),6)=2</formula>
    </cfRule>
  </conditionalFormatting>
  <conditionalFormatting sqref="GY116:GY121 GY104:GY109 GY93:GY97">
    <cfRule type="expression" dxfId="110" priority="120">
      <formula>MOD(ROW(),6)=2</formula>
    </cfRule>
  </conditionalFormatting>
  <conditionalFormatting sqref="GY98:GY103">
    <cfRule type="expression" dxfId="109" priority="119">
      <formula>MOD(ROW(),6)=2</formula>
    </cfRule>
  </conditionalFormatting>
  <conditionalFormatting sqref="GY110:GY115">
    <cfRule type="expression" dxfId="108" priority="118">
      <formula>MOD(ROW(),6)=2</formula>
    </cfRule>
  </conditionalFormatting>
  <conditionalFormatting sqref="GY2:GY13 GY38 GY20:GY31">
    <cfRule type="expression" dxfId="107" priority="117">
      <formula>MOD(ROW(),6)=2</formula>
    </cfRule>
  </conditionalFormatting>
  <conditionalFormatting sqref="GY122:GY127">
    <cfRule type="expression" dxfId="106" priority="116">
      <formula>MOD(ROW(),6)=2</formula>
    </cfRule>
  </conditionalFormatting>
  <conditionalFormatting sqref="GZ121:HH121 GZ104:HE109 GZ93:HE97 HG93:HH97 HG104:HH109 GZ116:HE120 HG116:HH120">
    <cfRule type="expression" dxfId="105" priority="115">
      <formula>MOD(ROW(),6)=2</formula>
    </cfRule>
  </conditionalFormatting>
  <conditionalFormatting sqref="GZ98:HE103 HG98:HH103">
    <cfRule type="expression" dxfId="104" priority="114">
      <formula>MOD(ROW(),6)=2</formula>
    </cfRule>
  </conditionalFormatting>
  <conditionalFormatting sqref="GZ110:HE115 HG110:HH115">
    <cfRule type="expression" dxfId="103" priority="113">
      <formula>MOD(ROW(),6)=2</formula>
    </cfRule>
  </conditionalFormatting>
  <conditionalFormatting sqref="GZ2:HE13 GZ38:HE38 HG38:HH38 HG2:HH13 HG20:HH31 GZ20:HE31">
    <cfRule type="expression" dxfId="102" priority="112">
      <formula>MOD(ROW(),6)=2</formula>
    </cfRule>
  </conditionalFormatting>
  <conditionalFormatting sqref="GZ122:HH127">
    <cfRule type="expression" dxfId="101" priority="111">
      <formula>MOD(ROW(),6)=2</formula>
    </cfRule>
  </conditionalFormatting>
  <conditionalFormatting sqref="FO92:FT92">
    <cfRule type="expression" dxfId="100" priority="110">
      <formula>MOD(ROW(),6)=2</formula>
    </cfRule>
  </conditionalFormatting>
  <conditionalFormatting sqref="FU92">
    <cfRule type="expression" dxfId="99" priority="109">
      <formula>MOD(ROW(),6)=2</formula>
    </cfRule>
  </conditionalFormatting>
  <conditionalFormatting sqref="FV92:GD92">
    <cfRule type="expression" dxfId="98" priority="108">
      <formula>MOD(ROW(),6)=2</formula>
    </cfRule>
  </conditionalFormatting>
  <conditionalFormatting sqref="GE92">
    <cfRule type="expression" dxfId="97" priority="107">
      <formula>MOD(ROW(),6)=2</formula>
    </cfRule>
  </conditionalFormatting>
  <conditionalFormatting sqref="GF92:GN92">
    <cfRule type="expression" dxfId="96" priority="106">
      <formula>MOD(ROW(),6)=2</formula>
    </cfRule>
  </conditionalFormatting>
  <conditionalFormatting sqref="GO92">
    <cfRule type="expression" dxfId="95" priority="105">
      <formula>MOD(ROW(),6)=2</formula>
    </cfRule>
  </conditionalFormatting>
  <conditionalFormatting sqref="GP92:GX92">
    <cfRule type="expression" dxfId="94" priority="104">
      <formula>MOD(ROW(),6)=2</formula>
    </cfRule>
  </conditionalFormatting>
  <conditionalFormatting sqref="GY92">
    <cfRule type="expression" dxfId="93" priority="103">
      <formula>MOD(ROW(),6)=2</formula>
    </cfRule>
  </conditionalFormatting>
  <conditionalFormatting sqref="GZ92:HE92 HG92:HH92">
    <cfRule type="expression" dxfId="92" priority="102">
      <formula>MOD(ROW(),6)=2</formula>
    </cfRule>
  </conditionalFormatting>
  <conditionalFormatting sqref="EX44:FM44">
    <cfRule type="expression" dxfId="91" priority="92">
      <formula>MOD(ROW(),6)=2</formula>
    </cfRule>
  </conditionalFormatting>
  <conditionalFormatting sqref="FN49:HE49 FN44:GO48 GQ44:HE48 HG44:HH49">
    <cfRule type="expression" dxfId="90" priority="91">
      <formula>MOD(ROW(),6)=2</formula>
    </cfRule>
  </conditionalFormatting>
  <conditionalFormatting sqref="GO86">
    <cfRule type="expression" dxfId="89" priority="90">
      <formula>MOD(ROW(),6)=2</formula>
    </cfRule>
  </conditionalFormatting>
  <conditionalFormatting sqref="GP86:GX86">
    <cfRule type="expression" dxfId="88" priority="89">
      <formula>MOD(ROW(),6)=2</formula>
    </cfRule>
  </conditionalFormatting>
  <conditionalFormatting sqref="GY86">
    <cfRule type="expression" dxfId="87" priority="88">
      <formula>MOD(ROW(),6)=2</formula>
    </cfRule>
  </conditionalFormatting>
  <conditionalFormatting sqref="GZ86:HE86 HG86:HH86">
    <cfRule type="expression" dxfId="86" priority="87">
      <formula>MOD(ROW(),6)=2</formula>
    </cfRule>
  </conditionalFormatting>
  <conditionalFormatting sqref="GP32:GP37">
    <cfRule type="expression" dxfId="85" priority="86">
      <formula>MOD(ROW(),6)=2</formula>
    </cfRule>
  </conditionalFormatting>
  <conditionalFormatting sqref="GP2:GP13 GP38 GP20:GP31">
    <cfRule type="expression" dxfId="84" priority="85">
      <formula>MOD(ROW(),6)=2</formula>
    </cfRule>
  </conditionalFormatting>
  <conditionalFormatting sqref="GP44:GP48">
    <cfRule type="expression" dxfId="83" priority="84">
      <formula>MOD(ROW(),6)=2</formula>
    </cfRule>
  </conditionalFormatting>
  <conditionalFormatting sqref="HF86">
    <cfRule type="expression" dxfId="82" priority="76">
      <formula>MOD(ROW(),6)=2</formula>
    </cfRule>
  </conditionalFormatting>
  <conditionalFormatting sqref="HF50:HF85 HF87:HF91 HF32:HF37">
    <cfRule type="expression" dxfId="81" priority="83">
      <formula>MOD(ROW(),6)=2</formula>
    </cfRule>
  </conditionalFormatting>
  <conditionalFormatting sqref="HF104:HF109 HF93:HF97 HF116:HF120">
    <cfRule type="expression" dxfId="80" priority="82">
      <formula>MOD(ROW(),6)=2</formula>
    </cfRule>
  </conditionalFormatting>
  <conditionalFormatting sqref="HF98:HF103">
    <cfRule type="expression" dxfId="79" priority="81">
      <formula>MOD(ROW(),6)=2</formula>
    </cfRule>
  </conditionalFormatting>
  <conditionalFormatting sqref="HF110:HF115">
    <cfRule type="expression" dxfId="78" priority="80">
      <formula>MOD(ROW(),6)=2</formula>
    </cfRule>
  </conditionalFormatting>
  <conditionalFormatting sqref="HF2:HF13 HF38 HF20:HF31">
    <cfRule type="expression" dxfId="77" priority="79">
      <formula>MOD(ROW(),6)=2</formula>
    </cfRule>
  </conditionalFormatting>
  <conditionalFormatting sqref="HF92">
    <cfRule type="expression" dxfId="76" priority="78">
      <formula>MOD(ROW(),6)=2</formula>
    </cfRule>
  </conditionalFormatting>
  <conditionalFormatting sqref="HF44:HF49">
    <cfRule type="expression" dxfId="75" priority="77">
      <formula>MOD(ROW(),6)=2</formula>
    </cfRule>
  </conditionalFormatting>
  <conditionalFormatting sqref="HI32:HI37 HI87:HI91 HI50:HI85">
    <cfRule type="expression" dxfId="74" priority="75">
      <formula>MOD(ROW(),6)=2</formula>
    </cfRule>
  </conditionalFormatting>
  <conditionalFormatting sqref="HI93:HI97 HI104:HI109 HI116:HI121">
    <cfRule type="expression" dxfId="73" priority="74">
      <formula>MOD(ROW(),6)=2</formula>
    </cfRule>
  </conditionalFormatting>
  <conditionalFormatting sqref="HI98:HI103">
    <cfRule type="expression" dxfId="72" priority="73">
      <formula>MOD(ROW(),6)=2</formula>
    </cfRule>
  </conditionalFormatting>
  <conditionalFormatting sqref="HI110:HI115">
    <cfRule type="expression" dxfId="71" priority="72">
      <formula>MOD(ROW(),6)=2</formula>
    </cfRule>
  </conditionalFormatting>
  <conditionalFormatting sqref="HI38 HI2:HI13 HI20:HI31">
    <cfRule type="expression" dxfId="70" priority="71">
      <formula>MOD(ROW(),6)=2</formula>
    </cfRule>
  </conditionalFormatting>
  <conditionalFormatting sqref="HI122:HI127">
    <cfRule type="expression" dxfId="69" priority="70">
      <formula>MOD(ROW(),6)=2</formula>
    </cfRule>
  </conditionalFormatting>
  <conditionalFormatting sqref="HI92">
    <cfRule type="expression" dxfId="68" priority="69">
      <formula>MOD(ROW(),6)=2</formula>
    </cfRule>
  </conditionalFormatting>
  <conditionalFormatting sqref="HI44:HI49">
    <cfRule type="expression" dxfId="67" priority="68">
      <formula>MOD(ROW(),6)=2</formula>
    </cfRule>
  </conditionalFormatting>
  <conditionalFormatting sqref="HI86">
    <cfRule type="expression" dxfId="66" priority="67">
      <formula>MOD(ROW(),6)=2</formula>
    </cfRule>
  </conditionalFormatting>
  <conditionalFormatting sqref="HJ32:HJ37 HJ87:HJ91 HJ50:HJ85">
    <cfRule type="expression" dxfId="65" priority="66">
      <formula>MOD(ROW(),6)=2</formula>
    </cfRule>
  </conditionalFormatting>
  <conditionalFormatting sqref="HJ93:HJ97 HJ104:HJ109 HJ116:HJ121">
    <cfRule type="expression" dxfId="64" priority="65">
      <formula>MOD(ROW(),6)=2</formula>
    </cfRule>
  </conditionalFormatting>
  <conditionalFormatting sqref="HJ98:HJ103">
    <cfRule type="expression" dxfId="63" priority="64">
      <formula>MOD(ROW(),6)=2</formula>
    </cfRule>
  </conditionalFormatting>
  <conditionalFormatting sqref="HJ110:HJ115">
    <cfRule type="expression" dxfId="62" priority="63">
      <formula>MOD(ROW(),6)=2</formula>
    </cfRule>
  </conditionalFormatting>
  <conditionalFormatting sqref="HJ38 HJ2:HJ13 HJ20:HJ31">
    <cfRule type="expression" dxfId="61" priority="62">
      <formula>MOD(ROW(),6)=2</formula>
    </cfRule>
  </conditionalFormatting>
  <conditionalFormatting sqref="HJ122:HJ127">
    <cfRule type="expression" dxfId="60" priority="61">
      <formula>MOD(ROW(),6)=2</formula>
    </cfRule>
  </conditionalFormatting>
  <conditionalFormatting sqref="HJ92">
    <cfRule type="expression" dxfId="59" priority="60">
      <formula>MOD(ROW(),6)=2</formula>
    </cfRule>
  </conditionalFormatting>
  <conditionalFormatting sqref="HJ44:HJ49">
    <cfRule type="expression" dxfId="58" priority="59">
      <formula>MOD(ROW(),6)=2</formula>
    </cfRule>
  </conditionalFormatting>
  <conditionalFormatting sqref="HJ86">
    <cfRule type="expression" dxfId="57" priority="58">
      <formula>MOD(ROW(),6)=2</formula>
    </cfRule>
  </conditionalFormatting>
  <conditionalFormatting sqref="HK32:HK37 HK87:HK91 HK50:HK85">
    <cfRule type="expression" dxfId="56" priority="57">
      <formula>MOD(ROW(),6)=2</formula>
    </cfRule>
  </conditionalFormatting>
  <conditionalFormatting sqref="HK93:HK97 HK104:HK109 HK116:HK121">
    <cfRule type="expression" dxfId="55" priority="56">
      <formula>MOD(ROW(),6)=2</formula>
    </cfRule>
  </conditionalFormatting>
  <conditionalFormatting sqref="HK98:HK103">
    <cfRule type="expression" dxfId="54" priority="55">
      <formula>MOD(ROW(),6)=2</formula>
    </cfRule>
  </conditionalFormatting>
  <conditionalFormatting sqref="HK110:HK115">
    <cfRule type="expression" dxfId="53" priority="54">
      <formula>MOD(ROW(),6)=2</formula>
    </cfRule>
  </conditionalFormatting>
  <conditionalFormatting sqref="HK38 HK2:HK13 HK20:HK31">
    <cfRule type="expression" dxfId="52" priority="53">
      <formula>MOD(ROW(),6)=2</formula>
    </cfRule>
  </conditionalFormatting>
  <conditionalFormatting sqref="HK122:HK127">
    <cfRule type="expression" dxfId="51" priority="52">
      <formula>MOD(ROW(),6)=2</formula>
    </cfRule>
  </conditionalFormatting>
  <conditionalFormatting sqref="HK92">
    <cfRule type="expression" dxfId="50" priority="51">
      <formula>MOD(ROW(),6)=2</formula>
    </cfRule>
  </conditionalFormatting>
  <conditionalFormatting sqref="HK44:HK49">
    <cfRule type="expression" dxfId="49" priority="50">
      <formula>MOD(ROW(),6)=2</formula>
    </cfRule>
  </conditionalFormatting>
  <conditionalFormatting sqref="HK86">
    <cfRule type="expression" dxfId="48" priority="49">
      <formula>MOD(ROW(),6)=2</formula>
    </cfRule>
  </conditionalFormatting>
  <conditionalFormatting sqref="HL32:HU37 HL87:HU91 HL50:HU85">
    <cfRule type="expression" dxfId="47" priority="48">
      <formula>MOD(ROW(),6)=2</formula>
    </cfRule>
  </conditionalFormatting>
  <conditionalFormatting sqref="HL93:HU97 HL104:HU109 HL116:HU121">
    <cfRule type="expression" dxfId="46" priority="47">
      <formula>MOD(ROW(),6)=2</formula>
    </cfRule>
  </conditionalFormatting>
  <conditionalFormatting sqref="HL98:HU103">
    <cfRule type="expression" dxfId="45" priority="46">
      <formula>MOD(ROW(),6)=2</formula>
    </cfRule>
  </conditionalFormatting>
  <conditionalFormatting sqref="HL110:HU115">
    <cfRule type="expression" dxfId="44" priority="45">
      <formula>MOD(ROW(),6)=2</formula>
    </cfRule>
  </conditionalFormatting>
  <conditionalFormatting sqref="HL38:HU38 HL2:HU13 HL20:HU31">
    <cfRule type="expression" dxfId="43" priority="44">
      <formula>MOD(ROW(),6)=2</formula>
    </cfRule>
  </conditionalFormatting>
  <conditionalFormatting sqref="HL122:HU127">
    <cfRule type="expression" dxfId="42" priority="43">
      <formula>MOD(ROW(),6)=2</formula>
    </cfRule>
  </conditionalFormatting>
  <conditionalFormatting sqref="HL92:HU92">
    <cfRule type="expression" dxfId="41" priority="42">
      <formula>MOD(ROW(),6)=2</formula>
    </cfRule>
  </conditionalFormatting>
  <conditionalFormatting sqref="HL44:HU49">
    <cfRule type="expression" dxfId="40" priority="41">
      <formula>MOD(ROW(),6)=2</formula>
    </cfRule>
  </conditionalFormatting>
  <conditionalFormatting sqref="HL86:HU86">
    <cfRule type="expression" dxfId="39" priority="40">
      <formula>MOD(ROW(),6)=2</formula>
    </cfRule>
  </conditionalFormatting>
  <conditionalFormatting sqref="HV32:IG37 HV87:IG91 HV50:IG85">
    <cfRule type="expression" dxfId="38" priority="39">
      <formula>MOD(ROW(),6)=2</formula>
    </cfRule>
  </conditionalFormatting>
  <conditionalFormatting sqref="HV93:IG97 HV104:IG109 HV116:IG121">
    <cfRule type="expression" dxfId="37" priority="38">
      <formula>MOD(ROW(),6)=2</formula>
    </cfRule>
  </conditionalFormatting>
  <conditionalFormatting sqref="HV98:IG103">
    <cfRule type="expression" dxfId="36" priority="37">
      <formula>MOD(ROW(),6)=2</formula>
    </cfRule>
  </conditionalFormatting>
  <conditionalFormatting sqref="HV110:IG115">
    <cfRule type="expression" dxfId="35" priority="36">
      <formula>MOD(ROW(),6)=2</formula>
    </cfRule>
  </conditionalFormatting>
  <conditionalFormatting sqref="HV38:IG38 HV2:IG13 HV20:IG31">
    <cfRule type="expression" dxfId="34" priority="35">
      <formula>MOD(ROW(),6)=2</formula>
    </cfRule>
  </conditionalFormatting>
  <conditionalFormatting sqref="HV122:IG127">
    <cfRule type="expression" dxfId="33" priority="34">
      <formula>MOD(ROW(),6)=2</formula>
    </cfRule>
  </conditionalFormatting>
  <conditionalFormatting sqref="HV92:IG92">
    <cfRule type="expression" dxfId="32" priority="33">
      <formula>MOD(ROW(),6)=2</formula>
    </cfRule>
  </conditionalFormatting>
  <conditionalFormatting sqref="HV44:IG49">
    <cfRule type="expression" dxfId="31" priority="32">
      <formula>MOD(ROW(),6)=2</formula>
    </cfRule>
  </conditionalFormatting>
  <conditionalFormatting sqref="HV86:IG86">
    <cfRule type="expression" dxfId="30" priority="31">
      <formula>MOD(ROW(),6)=2</formula>
    </cfRule>
  </conditionalFormatting>
  <conditionalFormatting sqref="A14:BG14 A15:G18 B19:G19">
    <cfRule type="expression" dxfId="29" priority="30">
      <formula>MOD(ROW(),6)=2</formula>
    </cfRule>
  </conditionalFormatting>
  <conditionalFormatting sqref="BH14:DG14">
    <cfRule type="expression" dxfId="28" priority="29">
      <formula>MOD(ROW(),6)=2</formula>
    </cfRule>
  </conditionalFormatting>
  <conditionalFormatting sqref="DH14:DN14">
    <cfRule type="expression" dxfId="27" priority="28">
      <formula>MOD(ROW(),6)=2</formula>
    </cfRule>
  </conditionalFormatting>
  <conditionalFormatting sqref="DR14:DV14 DO14:DP14">
    <cfRule type="expression" dxfId="26" priority="27">
      <formula>MOD(ROW(),6)=2</formula>
    </cfRule>
  </conditionalFormatting>
  <conditionalFormatting sqref="DQ14">
    <cfRule type="expression" dxfId="25" priority="26">
      <formula>MOD(ROW(),6)=2</formula>
    </cfRule>
  </conditionalFormatting>
  <conditionalFormatting sqref="DW14:ED14">
    <cfRule type="expression" dxfId="24" priority="25">
      <formula>MOD(ROW(),6)=2</formula>
    </cfRule>
  </conditionalFormatting>
  <conditionalFormatting sqref="EE14:EN14">
    <cfRule type="expression" dxfId="23" priority="24">
      <formula>MOD(ROW(),6)=2</formula>
    </cfRule>
  </conditionalFormatting>
  <conditionalFormatting sqref="EO14:FA14">
    <cfRule type="expression" dxfId="22" priority="23">
      <formula>MOD(ROW(),6)=2</formula>
    </cfRule>
  </conditionalFormatting>
  <conditionalFormatting sqref="FB14:FE14">
    <cfRule type="expression" dxfId="21" priority="22">
      <formula>MOD(ROW(),6)=2</formula>
    </cfRule>
  </conditionalFormatting>
  <conditionalFormatting sqref="FF14">
    <cfRule type="expression" dxfId="20" priority="21">
      <formula>MOD(ROW(),6)=2</formula>
    </cfRule>
  </conditionalFormatting>
  <conditionalFormatting sqref="FG14">
    <cfRule type="expression" dxfId="19" priority="20">
      <formula>MOD(ROW(),6)=2</formula>
    </cfRule>
  </conditionalFormatting>
  <conditionalFormatting sqref="FH14:FK14">
    <cfRule type="expression" dxfId="18" priority="19">
      <formula>MOD(ROW(),6)=2</formula>
    </cfRule>
  </conditionalFormatting>
  <conditionalFormatting sqref="FL14:FT14">
    <cfRule type="expression" dxfId="17" priority="18">
      <formula>MOD(ROW(),6)=2</formula>
    </cfRule>
  </conditionalFormatting>
  <conditionalFormatting sqref="FU14">
    <cfRule type="expression" dxfId="16" priority="17">
      <formula>MOD(ROW(),6)=2</formula>
    </cfRule>
  </conditionalFormatting>
  <conditionalFormatting sqref="FV14:GD14">
    <cfRule type="expression" dxfId="15" priority="16">
      <formula>MOD(ROW(),6)=2</formula>
    </cfRule>
  </conditionalFormatting>
  <conditionalFormatting sqref="GE14">
    <cfRule type="expression" dxfId="14" priority="15">
      <formula>MOD(ROW(),6)=2</formula>
    </cfRule>
  </conditionalFormatting>
  <conditionalFormatting sqref="GF14:GN14">
    <cfRule type="expression" dxfId="13" priority="14">
      <formula>MOD(ROW(),6)=2</formula>
    </cfRule>
  </conditionalFormatting>
  <conditionalFormatting sqref="GO14">
    <cfRule type="expression" dxfId="12" priority="13">
      <formula>MOD(ROW(),6)=2</formula>
    </cfRule>
  </conditionalFormatting>
  <conditionalFormatting sqref="GQ14:GX14">
    <cfRule type="expression" dxfId="11" priority="12">
      <formula>MOD(ROW(),6)=2</formula>
    </cfRule>
  </conditionalFormatting>
  <conditionalFormatting sqref="GY14">
    <cfRule type="expression" dxfId="10" priority="11">
      <formula>MOD(ROW(),6)=2</formula>
    </cfRule>
  </conditionalFormatting>
  <conditionalFormatting sqref="HG14:HH14 GZ14:HE14">
    <cfRule type="expression" dxfId="9" priority="10">
      <formula>MOD(ROW(),6)=2</formula>
    </cfRule>
  </conditionalFormatting>
  <conditionalFormatting sqref="GP14">
    <cfRule type="expression" dxfId="8" priority="9">
      <formula>MOD(ROW(),6)=2</formula>
    </cfRule>
  </conditionalFormatting>
  <conditionalFormatting sqref="HF14">
    <cfRule type="expression" dxfId="7" priority="8">
      <formula>MOD(ROW(),6)=2</formula>
    </cfRule>
  </conditionalFormatting>
  <conditionalFormatting sqref="HI14">
    <cfRule type="expression" dxfId="6" priority="7">
      <formula>MOD(ROW(),6)=2</formula>
    </cfRule>
  </conditionalFormatting>
  <conditionalFormatting sqref="HJ14">
    <cfRule type="expression" dxfId="5" priority="6">
      <formula>MOD(ROW(),6)=2</formula>
    </cfRule>
  </conditionalFormatting>
  <conditionalFormatting sqref="HK14">
    <cfRule type="expression" dxfId="4" priority="5">
      <formula>MOD(ROW(),6)=2</formula>
    </cfRule>
  </conditionalFormatting>
  <conditionalFormatting sqref="HL14:HU14">
    <cfRule type="expression" dxfId="3" priority="4">
      <formula>MOD(ROW(),6)=2</formula>
    </cfRule>
  </conditionalFormatting>
  <conditionalFormatting sqref="HV14:IG14 HW15:IG19">
    <cfRule type="expression" dxfId="2" priority="3">
      <formula>MOD(ROW(),6)=2</formula>
    </cfRule>
  </conditionalFormatting>
  <conditionalFormatting sqref="H15:HV19">
    <cfRule type="expression" dxfId="1" priority="2">
      <formula>MOD(ROW(),6)=2</formula>
    </cfRule>
  </conditionalFormatting>
  <conditionalFormatting sqref="A19">
    <cfRule type="expression" dxfId="0" priority="1">
      <formula>MOD(ROW(),6)=2</formula>
    </cfRule>
  </conditionalFormatting>
  <pageMargins left="0.28000000000000003" right="0.28000000000000003" top="0.31" bottom="0.27" header="0.3" footer="0.25"/>
  <pageSetup scale="2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I244"/>
  <sheetViews>
    <sheetView workbookViewId="0">
      <pane ySplit="1" topLeftCell="A221" activePane="bottomLeft" state="frozenSplit"/>
      <selection pane="bottomLeft" activeCell="M282" sqref="M282"/>
    </sheetView>
  </sheetViews>
  <sheetFormatPr defaultColWidth="9.1796875" defaultRowHeight="12" x14ac:dyDescent="0.3"/>
  <cols>
    <col min="1" max="1" width="9.1796875" style="269"/>
    <col min="2" max="2" width="9.1796875" style="297"/>
    <col min="3" max="3" width="9.1796875" style="320"/>
    <col min="4" max="4" width="9.1796875" style="321"/>
    <col min="5" max="7" width="9.1796875" style="288"/>
    <col min="8" max="8" width="9.1796875" style="263"/>
    <col min="9" max="9" width="9.1796875" style="288"/>
    <col min="10" max="16384" width="9.1796875" style="263"/>
  </cols>
  <sheetData>
    <row r="1" spans="1:9" ht="24" x14ac:dyDescent="0.3">
      <c r="A1" s="260" t="s">
        <v>120</v>
      </c>
      <c r="B1" s="259" t="s">
        <v>43</v>
      </c>
      <c r="C1" s="298" t="s">
        <v>121</v>
      </c>
      <c r="D1" s="299" t="s">
        <v>122</v>
      </c>
      <c r="E1" s="277" t="s">
        <v>82</v>
      </c>
      <c r="F1" s="277" t="s">
        <v>123</v>
      </c>
      <c r="G1" s="277" t="s">
        <v>124</v>
      </c>
      <c r="H1" s="261" t="s">
        <v>105</v>
      </c>
    </row>
    <row r="2" spans="1:9" x14ac:dyDescent="0.3">
      <c r="B2" s="240">
        <v>41282</v>
      </c>
      <c r="C2" s="300" t="s">
        <v>76</v>
      </c>
      <c r="D2" s="301" t="s">
        <v>125</v>
      </c>
      <c r="E2" s="278">
        <v>8</v>
      </c>
      <c r="F2" s="278"/>
      <c r="G2" s="278"/>
      <c r="H2" s="239"/>
    </row>
    <row r="3" spans="1:9" x14ac:dyDescent="0.3">
      <c r="B3" s="257">
        <v>41282</v>
      </c>
      <c r="C3" s="302" t="s">
        <v>77</v>
      </c>
      <c r="D3" s="303" t="s">
        <v>125</v>
      </c>
      <c r="E3" s="279"/>
      <c r="F3" s="279"/>
      <c r="G3" s="279">
        <v>3</v>
      </c>
      <c r="H3" s="258" t="s">
        <v>126</v>
      </c>
      <c r="I3" s="329"/>
    </row>
    <row r="4" spans="1:9" x14ac:dyDescent="0.3">
      <c r="B4" s="242">
        <v>41288</v>
      </c>
      <c r="C4" s="304" t="s">
        <v>6</v>
      </c>
      <c r="D4" s="305" t="s">
        <v>125</v>
      </c>
      <c r="E4" s="280"/>
      <c r="F4" s="280"/>
      <c r="G4" s="280">
        <v>8</v>
      </c>
      <c r="H4" s="241" t="s">
        <v>127</v>
      </c>
    </row>
    <row r="5" spans="1:9" x14ac:dyDescent="0.3">
      <c r="B5" s="255">
        <v>41292</v>
      </c>
      <c r="C5" s="306" t="s">
        <v>128</v>
      </c>
      <c r="D5" s="307" t="s">
        <v>125</v>
      </c>
      <c r="E5" s="281"/>
      <c r="F5" s="281"/>
      <c r="G5" s="281">
        <v>0.5</v>
      </c>
      <c r="H5" s="256" t="s">
        <v>126</v>
      </c>
      <c r="I5" s="295"/>
    </row>
    <row r="6" spans="1:9" x14ac:dyDescent="0.3">
      <c r="B6" s="244">
        <v>41295</v>
      </c>
      <c r="C6" s="308" t="s">
        <v>6</v>
      </c>
      <c r="D6" s="309" t="s">
        <v>125</v>
      </c>
      <c r="E6" s="282"/>
      <c r="F6" s="282"/>
      <c r="G6" s="282">
        <v>4</v>
      </c>
      <c r="H6" s="243" t="s">
        <v>124</v>
      </c>
    </row>
    <row r="7" spans="1:9" x14ac:dyDescent="0.3">
      <c r="B7" s="244">
        <v>41297</v>
      </c>
      <c r="C7" s="308" t="s">
        <v>128</v>
      </c>
      <c r="D7" s="309" t="s">
        <v>125</v>
      </c>
      <c r="E7" s="282"/>
      <c r="F7" s="282"/>
      <c r="G7" s="282">
        <v>9</v>
      </c>
      <c r="H7" s="243" t="s">
        <v>129</v>
      </c>
    </row>
    <row r="8" spans="1:9" x14ac:dyDescent="0.3">
      <c r="B8" s="244">
        <v>41298</v>
      </c>
      <c r="C8" s="308" t="s">
        <v>8</v>
      </c>
      <c r="D8" s="309" t="s">
        <v>125</v>
      </c>
      <c r="E8" s="282"/>
      <c r="F8" s="282">
        <v>5.5</v>
      </c>
      <c r="G8" s="282"/>
      <c r="H8" s="243" t="s">
        <v>123</v>
      </c>
    </row>
    <row r="9" spans="1:9" x14ac:dyDescent="0.3">
      <c r="B9" s="253">
        <v>41299</v>
      </c>
      <c r="C9" s="310" t="s">
        <v>8</v>
      </c>
      <c r="D9" s="311" t="s">
        <v>125</v>
      </c>
      <c r="E9" s="283"/>
      <c r="F9" s="283">
        <v>8</v>
      </c>
      <c r="G9" s="283"/>
      <c r="H9" s="254" t="s">
        <v>123</v>
      </c>
      <c r="I9" s="295"/>
    </row>
    <row r="10" spans="1:9" x14ac:dyDescent="0.3">
      <c r="B10" s="246">
        <v>41302</v>
      </c>
      <c r="C10" s="312" t="s">
        <v>7</v>
      </c>
      <c r="D10" s="313" t="s">
        <v>125</v>
      </c>
      <c r="E10" s="284"/>
      <c r="F10" s="284">
        <v>8</v>
      </c>
      <c r="G10" s="284"/>
      <c r="H10" s="245" t="s">
        <v>123</v>
      </c>
      <c r="I10" s="330"/>
    </row>
    <row r="11" spans="1:9" x14ac:dyDescent="0.3">
      <c r="B11" s="246">
        <v>41303</v>
      </c>
      <c r="C11" s="312" t="s">
        <v>8</v>
      </c>
      <c r="D11" s="313" t="s">
        <v>125</v>
      </c>
      <c r="E11" s="284">
        <v>6.5</v>
      </c>
      <c r="F11" s="284"/>
      <c r="G11" s="284"/>
      <c r="H11" s="245" t="s">
        <v>82</v>
      </c>
      <c r="I11" s="330"/>
    </row>
    <row r="12" spans="1:9" x14ac:dyDescent="0.3">
      <c r="B12" s="246">
        <v>41303</v>
      </c>
      <c r="C12" s="312" t="s">
        <v>130</v>
      </c>
      <c r="D12" s="313" t="s">
        <v>125</v>
      </c>
      <c r="E12" s="284"/>
      <c r="F12" s="284"/>
      <c r="G12" s="284">
        <v>2</v>
      </c>
      <c r="H12" s="245" t="s">
        <v>131</v>
      </c>
      <c r="I12" s="330"/>
    </row>
    <row r="13" spans="1:9" x14ac:dyDescent="0.3">
      <c r="B13" s="246">
        <v>41305</v>
      </c>
      <c r="C13" s="312" t="s">
        <v>130</v>
      </c>
      <c r="D13" s="313" t="s">
        <v>125</v>
      </c>
      <c r="E13" s="284">
        <v>4</v>
      </c>
      <c r="F13" s="284"/>
      <c r="G13" s="284"/>
      <c r="H13" s="245" t="s">
        <v>82</v>
      </c>
      <c r="I13" s="330"/>
    </row>
    <row r="14" spans="1:9" x14ac:dyDescent="0.3">
      <c r="B14" s="251">
        <v>41306</v>
      </c>
      <c r="C14" s="314" t="s">
        <v>6</v>
      </c>
      <c r="D14" s="315" t="s">
        <v>125</v>
      </c>
      <c r="E14" s="285">
        <v>8</v>
      </c>
      <c r="F14" s="285"/>
      <c r="G14" s="285"/>
      <c r="H14" s="252" t="s">
        <v>82</v>
      </c>
      <c r="I14" s="331"/>
    </row>
    <row r="15" spans="1:9" x14ac:dyDescent="0.3">
      <c r="B15" s="247">
        <v>41312</v>
      </c>
      <c r="C15" s="316" t="s">
        <v>7</v>
      </c>
      <c r="D15" s="317" t="s">
        <v>125</v>
      </c>
      <c r="E15" s="286"/>
      <c r="F15" s="286"/>
      <c r="G15" s="286">
        <v>6</v>
      </c>
      <c r="H15" s="248" t="s">
        <v>132</v>
      </c>
    </row>
    <row r="16" spans="1:9" x14ac:dyDescent="0.3">
      <c r="B16" s="249">
        <v>41313</v>
      </c>
      <c r="C16" s="318" t="s">
        <v>128</v>
      </c>
      <c r="D16" s="319" t="s">
        <v>125</v>
      </c>
      <c r="E16" s="287">
        <v>4</v>
      </c>
      <c r="F16" s="287"/>
      <c r="G16" s="287"/>
      <c r="H16" s="250" t="s">
        <v>82</v>
      </c>
      <c r="I16" s="295"/>
    </row>
    <row r="17" spans="2:9" x14ac:dyDescent="0.3">
      <c r="B17" s="265">
        <v>41318</v>
      </c>
      <c r="C17" s="320" t="s">
        <v>8</v>
      </c>
      <c r="D17" s="321" t="s">
        <v>125</v>
      </c>
      <c r="G17" s="289">
        <v>8</v>
      </c>
      <c r="H17" s="262" t="s">
        <v>132</v>
      </c>
    </row>
    <row r="18" spans="2:9" x14ac:dyDescent="0.3">
      <c r="B18" s="265">
        <v>41319</v>
      </c>
      <c r="C18" s="320" t="s">
        <v>8</v>
      </c>
      <c r="D18" s="321" t="s">
        <v>125</v>
      </c>
      <c r="G18" s="289">
        <v>8</v>
      </c>
      <c r="H18" s="262" t="s">
        <v>132</v>
      </c>
    </row>
    <row r="19" spans="2:9" x14ac:dyDescent="0.3">
      <c r="B19" s="265">
        <v>41320</v>
      </c>
      <c r="C19" s="320" t="s">
        <v>6</v>
      </c>
      <c r="D19" s="321" t="s">
        <v>125</v>
      </c>
      <c r="F19" s="289">
        <v>1</v>
      </c>
      <c r="H19" s="262" t="s">
        <v>124</v>
      </c>
    </row>
    <row r="20" spans="2:9" x14ac:dyDescent="0.3">
      <c r="B20" s="265">
        <v>41320</v>
      </c>
      <c r="C20" s="320" t="s">
        <v>12</v>
      </c>
      <c r="D20" s="321" t="s">
        <v>125</v>
      </c>
      <c r="E20" s="289">
        <v>8</v>
      </c>
      <c r="H20" s="262" t="s">
        <v>82</v>
      </c>
    </row>
    <row r="21" spans="2:9" x14ac:dyDescent="0.3">
      <c r="B21" s="265">
        <v>41320</v>
      </c>
      <c r="C21" s="320" t="s">
        <v>8</v>
      </c>
      <c r="D21" s="321" t="s">
        <v>125</v>
      </c>
      <c r="G21" s="289">
        <v>8</v>
      </c>
      <c r="H21" s="262" t="s">
        <v>132</v>
      </c>
    </row>
    <row r="22" spans="2:9" x14ac:dyDescent="0.3">
      <c r="B22" s="266">
        <v>41320</v>
      </c>
      <c r="C22" s="322" t="s">
        <v>7</v>
      </c>
      <c r="D22" s="323" t="s">
        <v>125</v>
      </c>
      <c r="E22" s="290"/>
      <c r="F22" s="290">
        <v>8</v>
      </c>
      <c r="G22" s="290"/>
      <c r="H22" s="264" t="s">
        <v>123</v>
      </c>
      <c r="I22" s="295"/>
    </row>
    <row r="23" spans="2:9" x14ac:dyDescent="0.3">
      <c r="B23" s="265">
        <v>41324</v>
      </c>
      <c r="C23" s="320" t="s">
        <v>76</v>
      </c>
      <c r="D23" s="321" t="s">
        <v>125</v>
      </c>
      <c r="E23" s="289">
        <v>8</v>
      </c>
      <c r="H23" s="262" t="s">
        <v>82</v>
      </c>
    </row>
    <row r="24" spans="2:9" x14ac:dyDescent="0.3">
      <c r="B24" s="265">
        <v>41326</v>
      </c>
      <c r="C24" s="320" t="s">
        <v>76</v>
      </c>
      <c r="D24" s="321" t="s">
        <v>125</v>
      </c>
      <c r="E24" s="289">
        <v>8</v>
      </c>
      <c r="H24" s="262" t="s">
        <v>82</v>
      </c>
    </row>
    <row r="25" spans="2:9" x14ac:dyDescent="0.3">
      <c r="B25" s="265">
        <v>41327</v>
      </c>
      <c r="C25" s="320" t="s">
        <v>76</v>
      </c>
      <c r="D25" s="321" t="s">
        <v>125</v>
      </c>
      <c r="E25" s="289">
        <v>7</v>
      </c>
      <c r="H25" s="262" t="s">
        <v>82</v>
      </c>
    </row>
    <row r="26" spans="2:9" x14ac:dyDescent="0.3">
      <c r="B26" s="266">
        <v>41326</v>
      </c>
      <c r="C26" s="322" t="s">
        <v>8</v>
      </c>
      <c r="D26" s="323" t="s">
        <v>125</v>
      </c>
      <c r="E26" s="290">
        <v>7</v>
      </c>
      <c r="F26" s="290"/>
      <c r="G26" s="290"/>
      <c r="H26" s="264" t="s">
        <v>82</v>
      </c>
      <c r="I26" s="295"/>
    </row>
    <row r="27" spans="2:9" x14ac:dyDescent="0.3">
      <c r="B27" s="267">
        <v>41331</v>
      </c>
      <c r="C27" s="324" t="s">
        <v>4</v>
      </c>
      <c r="D27" s="325" t="s">
        <v>125</v>
      </c>
      <c r="E27" s="291"/>
      <c r="F27" s="291">
        <v>8</v>
      </c>
      <c r="G27" s="291"/>
      <c r="H27" s="268" t="s">
        <v>123</v>
      </c>
      <c r="I27" s="332"/>
    </row>
    <row r="28" spans="2:9" x14ac:dyDescent="0.3">
      <c r="B28" s="265">
        <v>41337</v>
      </c>
      <c r="C28" s="320" t="s">
        <v>7</v>
      </c>
      <c r="D28" s="321" t="s">
        <v>125</v>
      </c>
      <c r="F28" s="289">
        <v>8</v>
      </c>
      <c r="H28" s="262" t="s">
        <v>132</v>
      </c>
    </row>
    <row r="29" spans="2:9" x14ac:dyDescent="0.3">
      <c r="B29" s="265">
        <v>41341</v>
      </c>
      <c r="C29" s="320" t="s">
        <v>75</v>
      </c>
      <c r="D29" s="321" t="s">
        <v>125</v>
      </c>
      <c r="E29" s="289">
        <v>1.25</v>
      </c>
      <c r="H29" s="262" t="s">
        <v>82</v>
      </c>
    </row>
    <row r="30" spans="2:9" x14ac:dyDescent="0.3">
      <c r="B30" s="266">
        <v>41341</v>
      </c>
      <c r="C30" s="322" t="s">
        <v>128</v>
      </c>
      <c r="D30" s="323" t="s">
        <v>125</v>
      </c>
      <c r="E30" s="290">
        <v>8</v>
      </c>
      <c r="F30" s="290"/>
      <c r="G30" s="290"/>
      <c r="H30" s="264" t="s">
        <v>82</v>
      </c>
      <c r="I30" s="295"/>
    </row>
    <row r="31" spans="2:9" x14ac:dyDescent="0.3">
      <c r="B31" s="265">
        <v>41345</v>
      </c>
      <c r="C31" s="320" t="s">
        <v>6</v>
      </c>
      <c r="D31" s="321" t="s">
        <v>125</v>
      </c>
      <c r="E31" s="289">
        <v>8</v>
      </c>
      <c r="H31" s="262" t="s">
        <v>82</v>
      </c>
    </row>
    <row r="32" spans="2:9" x14ac:dyDescent="0.3">
      <c r="B32" s="265">
        <v>41346</v>
      </c>
      <c r="C32" s="320" t="s">
        <v>77</v>
      </c>
      <c r="D32" s="321" t="s">
        <v>125</v>
      </c>
      <c r="E32" s="289">
        <v>2</v>
      </c>
      <c r="H32" s="262" t="s">
        <v>82</v>
      </c>
    </row>
    <row r="33" spans="2:9" x14ac:dyDescent="0.3">
      <c r="B33" s="266">
        <v>41345</v>
      </c>
      <c r="C33" s="322" t="s">
        <v>130</v>
      </c>
      <c r="D33" s="323" t="s">
        <v>125</v>
      </c>
      <c r="E33" s="290"/>
      <c r="F33" s="290"/>
      <c r="G33" s="290">
        <v>1</v>
      </c>
      <c r="H33" s="264" t="s">
        <v>133</v>
      </c>
      <c r="I33" s="295"/>
    </row>
    <row r="34" spans="2:9" x14ac:dyDescent="0.3">
      <c r="B34" s="267">
        <v>41353</v>
      </c>
      <c r="C34" s="324" t="s">
        <v>6</v>
      </c>
      <c r="D34" s="325" t="s">
        <v>125</v>
      </c>
      <c r="E34" s="291">
        <v>3</v>
      </c>
      <c r="F34" s="291"/>
      <c r="G34" s="291"/>
      <c r="H34" s="268" t="s">
        <v>82</v>
      </c>
      <c r="I34" s="332"/>
    </row>
    <row r="35" spans="2:9" x14ac:dyDescent="0.3">
      <c r="B35" s="265">
        <v>41358</v>
      </c>
      <c r="C35" s="320" t="s">
        <v>5</v>
      </c>
      <c r="D35" s="321" t="s">
        <v>125</v>
      </c>
      <c r="E35" s="289">
        <v>8</v>
      </c>
      <c r="H35" s="262" t="s">
        <v>82</v>
      </c>
    </row>
    <row r="36" spans="2:9" x14ac:dyDescent="0.3">
      <c r="B36" s="265">
        <v>41358</v>
      </c>
      <c r="C36" s="320" t="s">
        <v>130</v>
      </c>
      <c r="D36" s="321" t="s">
        <v>125</v>
      </c>
      <c r="F36" s="289">
        <v>8</v>
      </c>
      <c r="H36" s="262" t="s">
        <v>123</v>
      </c>
    </row>
    <row r="37" spans="2:9" x14ac:dyDescent="0.3">
      <c r="B37" s="265">
        <v>41359</v>
      </c>
      <c r="C37" s="320" t="s">
        <v>5</v>
      </c>
      <c r="D37" s="321" t="s">
        <v>125</v>
      </c>
      <c r="E37" s="289">
        <v>8</v>
      </c>
      <c r="H37" s="262" t="s">
        <v>82</v>
      </c>
    </row>
    <row r="38" spans="2:9" x14ac:dyDescent="0.3">
      <c r="B38" s="265">
        <v>41360</v>
      </c>
      <c r="C38" s="320" t="s">
        <v>5</v>
      </c>
      <c r="D38" s="321" t="s">
        <v>125</v>
      </c>
      <c r="E38" s="289">
        <v>8</v>
      </c>
      <c r="H38" s="262" t="s">
        <v>82</v>
      </c>
    </row>
    <row r="39" spans="2:9" x14ac:dyDescent="0.3">
      <c r="B39" s="265">
        <v>41361</v>
      </c>
      <c r="C39" s="320" t="s">
        <v>5</v>
      </c>
      <c r="D39" s="321" t="s">
        <v>125</v>
      </c>
      <c r="E39" s="289">
        <v>8</v>
      </c>
      <c r="H39" s="262" t="s">
        <v>82</v>
      </c>
    </row>
    <row r="40" spans="2:9" x14ac:dyDescent="0.3">
      <c r="B40" s="265">
        <v>41362</v>
      </c>
      <c r="C40" s="320" t="s">
        <v>5</v>
      </c>
      <c r="D40" s="321" t="s">
        <v>125</v>
      </c>
      <c r="E40" s="289">
        <v>8</v>
      </c>
      <c r="H40" s="262" t="s">
        <v>82</v>
      </c>
    </row>
    <row r="41" spans="2:9" x14ac:dyDescent="0.3">
      <c r="B41" s="265">
        <v>41361</v>
      </c>
      <c r="C41" s="320" t="s">
        <v>8</v>
      </c>
      <c r="D41" s="321" t="s">
        <v>125</v>
      </c>
      <c r="E41" s="289">
        <v>8</v>
      </c>
      <c r="H41" s="262" t="s">
        <v>82</v>
      </c>
    </row>
    <row r="42" spans="2:9" x14ac:dyDescent="0.3">
      <c r="B42" s="265">
        <v>41362</v>
      </c>
      <c r="C42" s="320" t="s">
        <v>8</v>
      </c>
      <c r="D42" s="321" t="s">
        <v>125</v>
      </c>
      <c r="E42" s="289">
        <v>5</v>
      </c>
      <c r="H42" s="262" t="s">
        <v>82</v>
      </c>
    </row>
    <row r="43" spans="2:9" x14ac:dyDescent="0.3">
      <c r="B43" s="266">
        <v>41362</v>
      </c>
      <c r="C43" s="322" t="s">
        <v>128</v>
      </c>
      <c r="D43" s="323" t="s">
        <v>125</v>
      </c>
      <c r="E43" s="290">
        <v>7.5</v>
      </c>
      <c r="F43" s="290"/>
      <c r="G43" s="290"/>
      <c r="H43" s="264" t="s">
        <v>82</v>
      </c>
      <c r="I43" s="295">
        <v>68.5</v>
      </c>
    </row>
    <row r="44" spans="2:9" x14ac:dyDescent="0.3">
      <c r="B44" s="265">
        <v>41365</v>
      </c>
      <c r="C44" s="320" t="s">
        <v>8</v>
      </c>
      <c r="D44" s="321" t="s">
        <v>125</v>
      </c>
      <c r="E44" s="289">
        <v>8</v>
      </c>
      <c r="H44" s="262" t="s">
        <v>82</v>
      </c>
    </row>
    <row r="45" spans="2:9" x14ac:dyDescent="0.3">
      <c r="B45" s="265">
        <v>41366</v>
      </c>
      <c r="C45" s="320" t="s">
        <v>8</v>
      </c>
      <c r="D45" s="321" t="s">
        <v>125</v>
      </c>
      <c r="E45" s="289">
        <v>4.25</v>
      </c>
      <c r="H45" s="262" t="s">
        <v>82</v>
      </c>
    </row>
    <row r="46" spans="2:9" x14ac:dyDescent="0.3">
      <c r="B46" s="265">
        <v>41365</v>
      </c>
      <c r="C46" s="320" t="s">
        <v>4</v>
      </c>
      <c r="D46" s="321" t="s">
        <v>125</v>
      </c>
      <c r="F46" s="289">
        <v>5.5</v>
      </c>
      <c r="H46" s="262" t="s">
        <v>123</v>
      </c>
    </row>
    <row r="47" spans="2:9" x14ac:dyDescent="0.3">
      <c r="B47" s="265">
        <v>41368</v>
      </c>
      <c r="C47" s="320" t="s">
        <v>6</v>
      </c>
      <c r="D47" s="321" t="s">
        <v>125</v>
      </c>
      <c r="F47" s="289">
        <v>8</v>
      </c>
      <c r="H47" s="262" t="s">
        <v>123</v>
      </c>
    </row>
    <row r="48" spans="2:9" x14ac:dyDescent="0.3">
      <c r="B48" s="265">
        <v>41368</v>
      </c>
      <c r="C48" s="320" t="s">
        <v>76</v>
      </c>
      <c r="D48" s="321" t="s">
        <v>125</v>
      </c>
      <c r="E48" s="289">
        <v>8</v>
      </c>
      <c r="H48" s="262" t="s">
        <v>82</v>
      </c>
    </row>
    <row r="49" spans="2:9" x14ac:dyDescent="0.3">
      <c r="B49" s="266">
        <v>41365</v>
      </c>
      <c r="C49" s="322" t="s">
        <v>128</v>
      </c>
      <c r="D49" s="323" t="s">
        <v>125</v>
      </c>
      <c r="E49" s="290"/>
      <c r="F49" s="290">
        <v>1</v>
      </c>
      <c r="G49" s="290"/>
      <c r="H49" s="264" t="s">
        <v>123</v>
      </c>
      <c r="I49" s="295">
        <v>34.75</v>
      </c>
    </row>
    <row r="50" spans="2:9" x14ac:dyDescent="0.3">
      <c r="B50" s="265">
        <v>41375</v>
      </c>
      <c r="C50" s="320" t="s">
        <v>128</v>
      </c>
      <c r="D50" s="321" t="s">
        <v>125</v>
      </c>
      <c r="E50" s="289">
        <v>8</v>
      </c>
      <c r="H50" s="262" t="s">
        <v>82</v>
      </c>
    </row>
    <row r="51" spans="2:9" x14ac:dyDescent="0.3">
      <c r="B51" s="265">
        <v>41376</v>
      </c>
      <c r="C51" s="320" t="s">
        <v>128</v>
      </c>
      <c r="D51" s="321" t="s">
        <v>125</v>
      </c>
      <c r="E51" s="289">
        <v>8</v>
      </c>
      <c r="H51" s="262" t="s">
        <v>82</v>
      </c>
    </row>
    <row r="52" spans="2:9" x14ac:dyDescent="0.3">
      <c r="B52" s="266">
        <v>41376</v>
      </c>
      <c r="C52" s="322" t="s">
        <v>5</v>
      </c>
      <c r="D52" s="323" t="s">
        <v>125</v>
      </c>
      <c r="E52" s="290">
        <v>8</v>
      </c>
      <c r="F52" s="290"/>
      <c r="G52" s="290"/>
      <c r="H52" s="264" t="s">
        <v>82</v>
      </c>
      <c r="I52" s="295">
        <v>24</v>
      </c>
    </row>
    <row r="53" spans="2:9" x14ac:dyDescent="0.3">
      <c r="B53" s="265">
        <v>41379</v>
      </c>
      <c r="C53" s="320" t="s">
        <v>77</v>
      </c>
      <c r="D53" s="321" t="s">
        <v>125</v>
      </c>
      <c r="E53" s="289">
        <v>8</v>
      </c>
      <c r="H53" s="262" t="s">
        <v>82</v>
      </c>
    </row>
    <row r="54" spans="2:9" x14ac:dyDescent="0.3">
      <c r="B54" s="265">
        <v>41380</v>
      </c>
      <c r="C54" s="320" t="s">
        <v>77</v>
      </c>
      <c r="D54" s="321" t="s">
        <v>125</v>
      </c>
      <c r="E54" s="289">
        <v>8</v>
      </c>
      <c r="H54" s="262" t="s">
        <v>82</v>
      </c>
    </row>
    <row r="55" spans="2:9" x14ac:dyDescent="0.3">
      <c r="B55" s="265">
        <v>41381</v>
      </c>
      <c r="C55" s="320" t="s">
        <v>77</v>
      </c>
      <c r="D55" s="321" t="s">
        <v>125</v>
      </c>
      <c r="E55" s="289">
        <v>8</v>
      </c>
      <c r="H55" s="262" t="s">
        <v>82</v>
      </c>
    </row>
    <row r="56" spans="2:9" x14ac:dyDescent="0.3">
      <c r="B56" s="265">
        <v>41383</v>
      </c>
      <c r="C56" s="320" t="s">
        <v>4</v>
      </c>
      <c r="D56" s="321" t="s">
        <v>125</v>
      </c>
      <c r="E56" s="289">
        <v>7</v>
      </c>
      <c r="H56" s="262" t="s">
        <v>82</v>
      </c>
    </row>
    <row r="57" spans="2:9" x14ac:dyDescent="0.3">
      <c r="B57" s="265">
        <v>41379</v>
      </c>
      <c r="C57" s="320" t="s">
        <v>7</v>
      </c>
      <c r="D57" s="321" t="s">
        <v>125</v>
      </c>
      <c r="F57" s="289">
        <v>8</v>
      </c>
      <c r="H57" s="262" t="s">
        <v>123</v>
      </c>
    </row>
    <row r="58" spans="2:9" x14ac:dyDescent="0.3">
      <c r="B58" s="266">
        <v>41381</v>
      </c>
      <c r="C58" s="322" t="s">
        <v>6</v>
      </c>
      <c r="D58" s="323" t="s">
        <v>125</v>
      </c>
      <c r="E58" s="290"/>
      <c r="F58" s="290">
        <v>3</v>
      </c>
      <c r="G58" s="290"/>
      <c r="H58" s="270" t="s">
        <v>123</v>
      </c>
      <c r="I58" s="295">
        <v>42</v>
      </c>
    </row>
    <row r="59" spans="2:9" x14ac:dyDescent="0.3">
      <c r="B59" s="267">
        <v>41386</v>
      </c>
      <c r="C59" s="324" t="s">
        <v>128</v>
      </c>
      <c r="D59" s="325" t="s">
        <v>125</v>
      </c>
      <c r="E59" s="291"/>
      <c r="F59" s="291">
        <v>8</v>
      </c>
      <c r="G59" s="291"/>
      <c r="H59" s="272" t="s">
        <v>123</v>
      </c>
      <c r="I59" s="332">
        <v>8</v>
      </c>
    </row>
    <row r="60" spans="2:9" x14ac:dyDescent="0.3">
      <c r="B60" s="265">
        <v>41394</v>
      </c>
      <c r="C60" s="320" t="s">
        <v>76</v>
      </c>
      <c r="D60" s="321" t="s">
        <v>125</v>
      </c>
      <c r="E60" s="289">
        <v>8</v>
      </c>
      <c r="H60" s="263" t="s">
        <v>82</v>
      </c>
    </row>
    <row r="61" spans="2:9" x14ac:dyDescent="0.3">
      <c r="B61" s="266">
        <v>41397</v>
      </c>
      <c r="C61" s="322" t="s">
        <v>6</v>
      </c>
      <c r="D61" s="323" t="s">
        <v>125</v>
      </c>
      <c r="E61" s="290">
        <v>4</v>
      </c>
      <c r="F61" s="290"/>
      <c r="G61" s="290"/>
      <c r="H61" s="270" t="s">
        <v>82</v>
      </c>
      <c r="I61" s="295">
        <v>12</v>
      </c>
    </row>
    <row r="62" spans="2:9" x14ac:dyDescent="0.3">
      <c r="B62" s="265">
        <v>41403</v>
      </c>
      <c r="C62" s="320" t="s">
        <v>128</v>
      </c>
      <c r="D62" s="321" t="s">
        <v>125</v>
      </c>
      <c r="F62" s="289">
        <v>1</v>
      </c>
      <c r="H62" s="263" t="s">
        <v>123</v>
      </c>
    </row>
    <row r="63" spans="2:9" x14ac:dyDescent="0.3">
      <c r="B63" s="266">
        <v>41404</v>
      </c>
      <c r="C63" s="322" t="s">
        <v>7</v>
      </c>
      <c r="D63" s="323" t="s">
        <v>125</v>
      </c>
      <c r="E63" s="290"/>
      <c r="F63" s="290">
        <v>8</v>
      </c>
      <c r="G63" s="290"/>
      <c r="H63" s="270" t="s">
        <v>123</v>
      </c>
      <c r="I63" s="295">
        <v>9</v>
      </c>
    </row>
    <row r="64" spans="2:9" x14ac:dyDescent="0.3">
      <c r="B64" s="265">
        <v>41411</v>
      </c>
      <c r="C64" s="320" t="s">
        <v>5</v>
      </c>
      <c r="D64" s="321" t="s">
        <v>125</v>
      </c>
      <c r="E64" s="289">
        <v>8</v>
      </c>
      <c r="H64" s="263" t="s">
        <v>82</v>
      </c>
    </row>
    <row r="65" spans="2:9" x14ac:dyDescent="0.3">
      <c r="B65" s="266">
        <v>41411</v>
      </c>
      <c r="C65" s="322" t="s">
        <v>6</v>
      </c>
      <c r="D65" s="323" t="s">
        <v>125</v>
      </c>
      <c r="E65" s="290"/>
      <c r="F65" s="290"/>
      <c r="G65" s="290">
        <v>0.5</v>
      </c>
      <c r="H65" s="270" t="s">
        <v>134</v>
      </c>
      <c r="I65" s="295">
        <v>8.5</v>
      </c>
    </row>
    <row r="66" spans="2:9" x14ac:dyDescent="0.3">
      <c r="B66" s="265">
        <v>41414</v>
      </c>
      <c r="C66" s="320" t="s">
        <v>5</v>
      </c>
      <c r="D66" s="321" t="s">
        <v>125</v>
      </c>
      <c r="E66" s="289">
        <v>8</v>
      </c>
      <c r="H66" s="263" t="s">
        <v>82</v>
      </c>
    </row>
    <row r="67" spans="2:9" x14ac:dyDescent="0.3">
      <c r="B67" s="265">
        <v>41415</v>
      </c>
      <c r="C67" s="320" t="s">
        <v>5</v>
      </c>
      <c r="D67" s="321" t="s">
        <v>125</v>
      </c>
      <c r="E67" s="289">
        <v>8</v>
      </c>
      <c r="H67" s="263" t="s">
        <v>82</v>
      </c>
    </row>
    <row r="68" spans="2:9" x14ac:dyDescent="0.3">
      <c r="B68" s="265">
        <v>41416</v>
      </c>
      <c r="C68" s="320" t="s">
        <v>5</v>
      </c>
      <c r="D68" s="321" t="s">
        <v>125</v>
      </c>
      <c r="E68" s="289">
        <v>8</v>
      </c>
      <c r="H68" s="263" t="s">
        <v>82</v>
      </c>
    </row>
    <row r="69" spans="2:9" x14ac:dyDescent="0.3">
      <c r="B69" s="265">
        <v>41417</v>
      </c>
      <c r="C69" s="320" t="s">
        <v>5</v>
      </c>
      <c r="D69" s="321" t="s">
        <v>125</v>
      </c>
      <c r="E69" s="289">
        <v>8</v>
      </c>
      <c r="H69" s="263" t="s">
        <v>82</v>
      </c>
    </row>
    <row r="70" spans="2:9" x14ac:dyDescent="0.3">
      <c r="B70" s="265">
        <v>41417</v>
      </c>
      <c r="C70" s="320" t="s">
        <v>128</v>
      </c>
      <c r="D70" s="321" t="s">
        <v>125</v>
      </c>
      <c r="E70" s="289">
        <v>8</v>
      </c>
      <c r="H70" s="263" t="s">
        <v>82</v>
      </c>
    </row>
    <row r="71" spans="2:9" x14ac:dyDescent="0.3">
      <c r="B71" s="265">
        <v>41418</v>
      </c>
      <c r="C71" s="320" t="s">
        <v>5</v>
      </c>
      <c r="D71" s="321" t="s">
        <v>125</v>
      </c>
      <c r="E71" s="289">
        <v>8</v>
      </c>
      <c r="H71" s="263" t="s">
        <v>82</v>
      </c>
    </row>
    <row r="72" spans="2:9" x14ac:dyDescent="0.3">
      <c r="B72" s="265">
        <v>41418</v>
      </c>
      <c r="C72" s="320" t="s">
        <v>128</v>
      </c>
      <c r="D72" s="321" t="s">
        <v>125</v>
      </c>
      <c r="E72" s="289">
        <v>8</v>
      </c>
      <c r="H72" s="263" t="s">
        <v>82</v>
      </c>
    </row>
    <row r="73" spans="2:9" x14ac:dyDescent="0.3">
      <c r="B73" s="265">
        <v>41417</v>
      </c>
      <c r="C73" s="320" t="s">
        <v>130</v>
      </c>
      <c r="D73" s="321" t="s">
        <v>125</v>
      </c>
      <c r="E73" s="289">
        <v>8</v>
      </c>
      <c r="H73" s="263" t="s">
        <v>82</v>
      </c>
    </row>
    <row r="74" spans="2:9" x14ac:dyDescent="0.3">
      <c r="B74" s="266">
        <v>41418</v>
      </c>
      <c r="C74" s="322" t="s">
        <v>130</v>
      </c>
      <c r="D74" s="323" t="s">
        <v>125</v>
      </c>
      <c r="E74" s="290">
        <v>8</v>
      </c>
      <c r="F74" s="290"/>
      <c r="G74" s="290"/>
      <c r="H74" s="270" t="s">
        <v>82</v>
      </c>
      <c r="I74" s="295">
        <v>72</v>
      </c>
    </row>
    <row r="75" spans="2:9" x14ac:dyDescent="0.3">
      <c r="B75" s="265">
        <v>41422</v>
      </c>
      <c r="C75" s="320" t="s">
        <v>7</v>
      </c>
      <c r="D75" s="321" t="s">
        <v>125</v>
      </c>
      <c r="F75" s="289">
        <v>6</v>
      </c>
      <c r="H75" s="263" t="s">
        <v>123</v>
      </c>
    </row>
    <row r="76" spans="2:9" x14ac:dyDescent="0.3">
      <c r="B76" s="265">
        <v>41422</v>
      </c>
      <c r="C76" s="320" t="s">
        <v>130</v>
      </c>
      <c r="D76" s="321" t="s">
        <v>125</v>
      </c>
      <c r="E76" s="289">
        <v>8</v>
      </c>
      <c r="H76" s="263" t="s">
        <v>82</v>
      </c>
    </row>
    <row r="77" spans="2:9" x14ac:dyDescent="0.3">
      <c r="B77" s="265">
        <v>41422</v>
      </c>
      <c r="C77" s="320" t="s">
        <v>12</v>
      </c>
      <c r="D77" s="321" t="s">
        <v>125</v>
      </c>
      <c r="E77" s="289">
        <v>8</v>
      </c>
      <c r="H77" s="263" t="s">
        <v>82</v>
      </c>
    </row>
    <row r="78" spans="2:9" x14ac:dyDescent="0.3">
      <c r="B78" s="265">
        <v>41423</v>
      </c>
      <c r="C78" s="320" t="s">
        <v>12</v>
      </c>
      <c r="D78" s="321" t="s">
        <v>125</v>
      </c>
      <c r="E78" s="289">
        <v>8</v>
      </c>
      <c r="H78" s="263" t="s">
        <v>82</v>
      </c>
    </row>
    <row r="79" spans="2:9" x14ac:dyDescent="0.3">
      <c r="B79" s="265">
        <v>41423</v>
      </c>
      <c r="C79" s="320" t="s">
        <v>7</v>
      </c>
      <c r="D79" s="321" t="s">
        <v>125</v>
      </c>
      <c r="F79" s="289">
        <v>8</v>
      </c>
      <c r="H79" s="263" t="s">
        <v>123</v>
      </c>
    </row>
    <row r="80" spans="2:9" x14ac:dyDescent="0.3">
      <c r="B80" s="265">
        <v>41423</v>
      </c>
      <c r="C80" s="320" t="s">
        <v>130</v>
      </c>
      <c r="D80" s="321" t="s">
        <v>125</v>
      </c>
      <c r="E80" s="289">
        <v>4</v>
      </c>
      <c r="H80" s="263" t="s">
        <v>82</v>
      </c>
    </row>
    <row r="81" spans="1:9" x14ac:dyDescent="0.3">
      <c r="B81" s="265">
        <v>41424</v>
      </c>
      <c r="C81" s="320" t="s">
        <v>12</v>
      </c>
      <c r="D81" s="321" t="s">
        <v>125</v>
      </c>
      <c r="E81" s="289">
        <v>8</v>
      </c>
      <c r="H81" s="263" t="s">
        <v>82</v>
      </c>
    </row>
    <row r="82" spans="1:9" x14ac:dyDescent="0.3">
      <c r="B82" s="265">
        <v>41424</v>
      </c>
      <c r="C82" s="320" t="s">
        <v>7</v>
      </c>
      <c r="D82" s="321" t="s">
        <v>125</v>
      </c>
      <c r="F82" s="289">
        <v>5.75</v>
      </c>
      <c r="H82" s="263" t="s">
        <v>123</v>
      </c>
    </row>
    <row r="83" spans="1:9" x14ac:dyDescent="0.3">
      <c r="B83" s="265">
        <v>41425</v>
      </c>
      <c r="C83" s="320" t="s">
        <v>12</v>
      </c>
      <c r="D83" s="321" t="s">
        <v>125</v>
      </c>
      <c r="E83" s="289">
        <v>8</v>
      </c>
      <c r="H83" s="263" t="s">
        <v>82</v>
      </c>
    </row>
    <row r="84" spans="1:9" x14ac:dyDescent="0.3">
      <c r="B84" s="265">
        <v>41424</v>
      </c>
      <c r="C84" s="320" t="s">
        <v>128</v>
      </c>
      <c r="D84" s="321" t="s">
        <v>125</v>
      </c>
      <c r="E84" s="289">
        <v>8</v>
      </c>
      <c r="H84" s="263" t="s">
        <v>82</v>
      </c>
    </row>
    <row r="85" spans="1:9" x14ac:dyDescent="0.3">
      <c r="B85" s="266">
        <v>41425</v>
      </c>
      <c r="C85" s="322" t="s">
        <v>128</v>
      </c>
      <c r="D85" s="323" t="s">
        <v>125</v>
      </c>
      <c r="E85" s="290">
        <v>8</v>
      </c>
      <c r="F85" s="290"/>
      <c r="G85" s="290"/>
      <c r="H85" s="270" t="s">
        <v>82</v>
      </c>
      <c r="I85" s="295">
        <v>79.75</v>
      </c>
    </row>
    <row r="86" spans="1:9" x14ac:dyDescent="0.3">
      <c r="B86" s="265">
        <v>41428</v>
      </c>
      <c r="C86" s="320" t="s">
        <v>128</v>
      </c>
      <c r="D86" s="321" t="s">
        <v>125</v>
      </c>
      <c r="E86" s="289">
        <v>8</v>
      </c>
      <c r="H86" s="263" t="s">
        <v>82</v>
      </c>
    </row>
    <row r="87" spans="1:9" x14ac:dyDescent="0.3">
      <c r="B87" s="265">
        <v>41428</v>
      </c>
      <c r="C87" s="320" t="s">
        <v>12</v>
      </c>
      <c r="D87" s="321" t="s">
        <v>125</v>
      </c>
      <c r="E87" s="289">
        <v>6</v>
      </c>
      <c r="H87" s="263" t="s">
        <v>82</v>
      </c>
    </row>
    <row r="88" spans="1:9" x14ac:dyDescent="0.3">
      <c r="B88" s="266">
        <v>41432</v>
      </c>
      <c r="C88" s="322" t="s">
        <v>7</v>
      </c>
      <c r="D88" s="323" t="s">
        <v>125</v>
      </c>
      <c r="E88" s="290">
        <v>8</v>
      </c>
      <c r="F88" s="290"/>
      <c r="G88" s="290"/>
      <c r="H88" s="270" t="s">
        <v>82</v>
      </c>
      <c r="I88" s="295">
        <v>22</v>
      </c>
    </row>
    <row r="89" spans="1:9" x14ac:dyDescent="0.3">
      <c r="B89" s="265">
        <v>41439</v>
      </c>
      <c r="C89" s="320" t="s">
        <v>12</v>
      </c>
      <c r="D89" s="321" t="s">
        <v>125</v>
      </c>
      <c r="E89" s="289">
        <v>6.5</v>
      </c>
      <c r="H89" s="263" t="s">
        <v>82</v>
      </c>
    </row>
    <row r="90" spans="1:9" x14ac:dyDescent="0.3">
      <c r="B90" s="265">
        <v>41439</v>
      </c>
      <c r="C90" s="320" t="s">
        <v>4</v>
      </c>
      <c r="D90" s="321" t="s">
        <v>125</v>
      </c>
      <c r="E90" s="289">
        <v>2</v>
      </c>
      <c r="H90" s="263" t="s">
        <v>82</v>
      </c>
    </row>
    <row r="91" spans="1:9" x14ac:dyDescent="0.3">
      <c r="B91" s="265">
        <v>41435</v>
      </c>
      <c r="C91" s="320" t="s">
        <v>7</v>
      </c>
      <c r="D91" s="321" t="s">
        <v>125</v>
      </c>
      <c r="E91" s="289">
        <v>8</v>
      </c>
      <c r="H91" s="263" t="s">
        <v>82</v>
      </c>
    </row>
    <row r="92" spans="1:9" x14ac:dyDescent="0.3">
      <c r="B92" s="266">
        <v>41439</v>
      </c>
      <c r="C92" s="322" t="s">
        <v>77</v>
      </c>
      <c r="D92" s="323" t="s">
        <v>125</v>
      </c>
      <c r="E92" s="290">
        <v>8</v>
      </c>
      <c r="F92" s="290"/>
      <c r="G92" s="290"/>
      <c r="H92" s="270" t="s">
        <v>82</v>
      </c>
      <c r="I92" s="295">
        <v>24.5</v>
      </c>
    </row>
    <row r="93" spans="1:9" x14ac:dyDescent="0.3">
      <c r="B93" s="265">
        <v>41446</v>
      </c>
      <c r="C93" s="320" t="s">
        <v>128</v>
      </c>
      <c r="D93" s="321" t="s">
        <v>125</v>
      </c>
      <c r="E93" s="289">
        <v>2.5</v>
      </c>
      <c r="H93" s="263" t="s">
        <v>82</v>
      </c>
    </row>
    <row r="94" spans="1:9" x14ac:dyDescent="0.3">
      <c r="B94" s="266">
        <v>41446</v>
      </c>
      <c r="C94" s="322" t="s">
        <v>4</v>
      </c>
      <c r="D94" s="323" t="s">
        <v>125</v>
      </c>
      <c r="E94" s="290">
        <v>6.75</v>
      </c>
      <c r="F94" s="290"/>
      <c r="G94" s="290"/>
      <c r="H94" s="270" t="s">
        <v>82</v>
      </c>
      <c r="I94" s="295">
        <v>9.25</v>
      </c>
    </row>
    <row r="95" spans="1:9" x14ac:dyDescent="0.3">
      <c r="A95" s="269">
        <v>127</v>
      </c>
      <c r="B95" s="265">
        <v>41458</v>
      </c>
      <c r="C95" s="320" t="s">
        <v>6</v>
      </c>
      <c r="D95" s="321" t="s">
        <v>125</v>
      </c>
      <c r="E95" s="289">
        <v>8</v>
      </c>
      <c r="H95" s="263" t="s">
        <v>82</v>
      </c>
    </row>
    <row r="96" spans="1:9" x14ac:dyDescent="0.3">
      <c r="B96" s="265">
        <v>41460</v>
      </c>
      <c r="C96" s="320" t="s">
        <v>6</v>
      </c>
      <c r="D96" s="321" t="s">
        <v>125</v>
      </c>
      <c r="E96" s="289">
        <v>8</v>
      </c>
      <c r="H96" s="263" t="s">
        <v>82</v>
      </c>
    </row>
    <row r="97" spans="2:9" x14ac:dyDescent="0.3">
      <c r="B97" s="265">
        <v>41460</v>
      </c>
      <c r="C97" s="320" t="s">
        <v>5</v>
      </c>
      <c r="D97" s="321" t="s">
        <v>125</v>
      </c>
      <c r="E97" s="289">
        <v>8</v>
      </c>
      <c r="H97" s="263" t="s">
        <v>82</v>
      </c>
    </row>
    <row r="98" spans="2:9" x14ac:dyDescent="0.3">
      <c r="B98" s="265">
        <v>41460</v>
      </c>
      <c r="C98" s="320" t="s">
        <v>75</v>
      </c>
      <c r="D98" s="321" t="s">
        <v>125</v>
      </c>
      <c r="E98" s="289">
        <v>8</v>
      </c>
      <c r="H98" s="263" t="s">
        <v>82</v>
      </c>
    </row>
    <row r="99" spans="2:9" x14ac:dyDescent="0.3">
      <c r="B99" s="265">
        <v>41460</v>
      </c>
      <c r="C99" s="320" t="s">
        <v>77</v>
      </c>
      <c r="D99" s="321" t="s">
        <v>125</v>
      </c>
      <c r="E99" s="289">
        <v>8</v>
      </c>
      <c r="H99" s="263" t="s">
        <v>82</v>
      </c>
    </row>
    <row r="100" spans="2:9" x14ac:dyDescent="0.3">
      <c r="B100" s="266">
        <v>41460</v>
      </c>
      <c r="C100" s="322" t="s">
        <v>76</v>
      </c>
      <c r="D100" s="323" t="s">
        <v>125</v>
      </c>
      <c r="E100" s="290">
        <v>8</v>
      </c>
      <c r="F100" s="290"/>
      <c r="G100" s="290"/>
      <c r="H100" s="270" t="s">
        <v>82</v>
      </c>
      <c r="I100" s="295">
        <v>48</v>
      </c>
    </row>
    <row r="101" spans="2:9" x14ac:dyDescent="0.3">
      <c r="B101" s="265">
        <v>41463</v>
      </c>
      <c r="C101" s="320" t="s">
        <v>5</v>
      </c>
      <c r="D101" s="321" t="s">
        <v>125</v>
      </c>
      <c r="E101" s="289">
        <v>8</v>
      </c>
      <c r="H101" s="263" t="s">
        <v>82</v>
      </c>
    </row>
    <row r="102" spans="2:9" x14ac:dyDescent="0.3">
      <c r="B102" s="265">
        <v>41463</v>
      </c>
      <c r="C102" s="320" t="s">
        <v>75</v>
      </c>
      <c r="D102" s="321" t="s">
        <v>125</v>
      </c>
      <c r="E102" s="289">
        <v>8</v>
      </c>
      <c r="H102" s="263" t="s">
        <v>82</v>
      </c>
    </row>
    <row r="103" spans="2:9" x14ac:dyDescent="0.3">
      <c r="B103" s="274">
        <v>41463</v>
      </c>
      <c r="C103" s="326" t="s">
        <v>6</v>
      </c>
      <c r="D103" s="327" t="s">
        <v>125</v>
      </c>
      <c r="E103" s="292">
        <v>8</v>
      </c>
      <c r="F103" s="292"/>
      <c r="G103" s="292"/>
      <c r="H103" s="275" t="s">
        <v>82</v>
      </c>
      <c r="I103" s="333"/>
    </row>
    <row r="104" spans="2:9" x14ac:dyDescent="0.3">
      <c r="B104" s="265">
        <v>41464</v>
      </c>
      <c r="C104" s="320" t="s">
        <v>5</v>
      </c>
      <c r="D104" s="321" t="s">
        <v>125</v>
      </c>
      <c r="E104" s="289">
        <v>8</v>
      </c>
      <c r="H104" s="263" t="s">
        <v>82</v>
      </c>
    </row>
    <row r="105" spans="2:9" x14ac:dyDescent="0.3">
      <c r="B105" s="265">
        <v>41464</v>
      </c>
      <c r="C105" s="320" t="s">
        <v>75</v>
      </c>
      <c r="D105" s="321" t="s">
        <v>125</v>
      </c>
      <c r="E105" s="289">
        <v>8</v>
      </c>
      <c r="H105" s="263" t="s">
        <v>82</v>
      </c>
    </row>
    <row r="106" spans="2:9" x14ac:dyDescent="0.3">
      <c r="B106" s="265">
        <v>41464</v>
      </c>
      <c r="C106" s="320" t="s">
        <v>8</v>
      </c>
      <c r="D106" s="321" t="s">
        <v>125</v>
      </c>
      <c r="F106" s="289">
        <v>8</v>
      </c>
      <c r="H106" s="263" t="s">
        <v>123</v>
      </c>
    </row>
    <row r="107" spans="2:9" x14ac:dyDescent="0.3">
      <c r="B107" s="265">
        <v>41464</v>
      </c>
      <c r="C107" s="320" t="s">
        <v>130</v>
      </c>
      <c r="D107" s="321" t="s">
        <v>125</v>
      </c>
      <c r="G107" s="289">
        <v>3</v>
      </c>
      <c r="H107" s="263" t="s">
        <v>134</v>
      </c>
    </row>
    <row r="108" spans="2:9" x14ac:dyDescent="0.3">
      <c r="B108" s="265">
        <v>41465</v>
      </c>
      <c r="C108" s="320" t="s">
        <v>5</v>
      </c>
      <c r="D108" s="321" t="s">
        <v>125</v>
      </c>
      <c r="E108" s="289">
        <v>8</v>
      </c>
      <c r="H108" s="263" t="s">
        <v>82</v>
      </c>
    </row>
    <row r="109" spans="2:9" x14ac:dyDescent="0.3">
      <c r="B109" s="265">
        <v>41465</v>
      </c>
      <c r="C109" s="320" t="s">
        <v>75</v>
      </c>
      <c r="D109" s="321" t="s">
        <v>125</v>
      </c>
      <c r="E109" s="289">
        <v>8</v>
      </c>
      <c r="H109" s="263" t="s">
        <v>82</v>
      </c>
    </row>
    <row r="110" spans="2:9" x14ac:dyDescent="0.3">
      <c r="B110" s="265">
        <v>41465</v>
      </c>
      <c r="C110" s="320" t="s">
        <v>8</v>
      </c>
      <c r="D110" s="321" t="s">
        <v>125</v>
      </c>
      <c r="F110" s="289">
        <v>8</v>
      </c>
      <c r="H110" s="263" t="s">
        <v>123</v>
      </c>
    </row>
    <row r="111" spans="2:9" x14ac:dyDescent="0.3">
      <c r="B111" s="265">
        <v>41465</v>
      </c>
      <c r="C111" s="320" t="s">
        <v>130</v>
      </c>
      <c r="D111" s="321" t="s">
        <v>125</v>
      </c>
      <c r="G111" s="289">
        <v>2</v>
      </c>
      <c r="H111" s="263" t="s">
        <v>134</v>
      </c>
    </row>
    <row r="112" spans="2:9" x14ac:dyDescent="0.3">
      <c r="B112" s="265">
        <v>41466</v>
      </c>
      <c r="C112" s="320" t="s">
        <v>5</v>
      </c>
      <c r="D112" s="321" t="s">
        <v>125</v>
      </c>
      <c r="E112" s="289">
        <v>8</v>
      </c>
      <c r="H112" s="263" t="s">
        <v>82</v>
      </c>
    </row>
    <row r="113" spans="2:9" x14ac:dyDescent="0.3">
      <c r="B113" s="265">
        <v>41466</v>
      </c>
      <c r="C113" s="320" t="s">
        <v>75</v>
      </c>
      <c r="D113" s="321" t="s">
        <v>125</v>
      </c>
      <c r="E113" s="289">
        <v>8</v>
      </c>
      <c r="H113" s="263" t="s">
        <v>82</v>
      </c>
    </row>
    <row r="114" spans="2:9" x14ac:dyDescent="0.3">
      <c r="B114" s="265">
        <v>41466</v>
      </c>
      <c r="C114" s="320" t="s">
        <v>130</v>
      </c>
      <c r="D114" s="321" t="s">
        <v>125</v>
      </c>
      <c r="G114" s="289">
        <v>3.5</v>
      </c>
      <c r="H114" s="263" t="s">
        <v>134</v>
      </c>
    </row>
    <row r="115" spans="2:9" x14ac:dyDescent="0.3">
      <c r="B115" s="265">
        <v>41467</v>
      </c>
      <c r="C115" s="320" t="s">
        <v>5</v>
      </c>
      <c r="D115" s="321" t="s">
        <v>125</v>
      </c>
      <c r="E115" s="289">
        <v>8</v>
      </c>
      <c r="H115" s="263" t="s">
        <v>82</v>
      </c>
    </row>
    <row r="116" spans="2:9" x14ac:dyDescent="0.3">
      <c r="B116" s="274">
        <v>41467</v>
      </c>
      <c r="C116" s="326" t="s">
        <v>75</v>
      </c>
      <c r="D116" s="327" t="s">
        <v>125</v>
      </c>
      <c r="E116" s="292">
        <v>8</v>
      </c>
      <c r="F116" s="292"/>
      <c r="G116" s="292"/>
      <c r="H116" s="275" t="s">
        <v>82</v>
      </c>
    </row>
    <row r="117" spans="2:9" x14ac:dyDescent="0.3">
      <c r="B117" s="266">
        <v>41467</v>
      </c>
      <c r="C117" s="322" t="s">
        <v>130</v>
      </c>
      <c r="D117" s="323" t="s">
        <v>125</v>
      </c>
      <c r="E117" s="290"/>
      <c r="F117" s="290"/>
      <c r="G117" s="290">
        <v>1.5</v>
      </c>
      <c r="H117" s="270" t="s">
        <v>134</v>
      </c>
      <c r="I117" s="295">
        <v>114</v>
      </c>
    </row>
    <row r="118" spans="2:9" x14ac:dyDescent="0.3">
      <c r="B118" s="265">
        <v>41470</v>
      </c>
      <c r="C118" s="320" t="s">
        <v>4</v>
      </c>
      <c r="D118" s="321" t="s">
        <v>125</v>
      </c>
      <c r="E118" s="289">
        <v>8</v>
      </c>
      <c r="H118" s="263" t="s">
        <v>82</v>
      </c>
    </row>
    <row r="119" spans="2:9" x14ac:dyDescent="0.3">
      <c r="B119" s="265">
        <v>41471</v>
      </c>
      <c r="C119" s="320" t="s">
        <v>4</v>
      </c>
      <c r="D119" s="321" t="s">
        <v>125</v>
      </c>
      <c r="E119" s="289">
        <v>8</v>
      </c>
      <c r="H119" s="263" t="s">
        <v>82</v>
      </c>
    </row>
    <row r="120" spans="2:9" x14ac:dyDescent="0.3">
      <c r="B120" s="265">
        <v>41472</v>
      </c>
      <c r="C120" s="320" t="s">
        <v>4</v>
      </c>
      <c r="D120" s="321" t="s">
        <v>125</v>
      </c>
      <c r="E120" s="289">
        <v>8</v>
      </c>
      <c r="H120" s="263" t="s">
        <v>82</v>
      </c>
    </row>
    <row r="121" spans="2:9" x14ac:dyDescent="0.3">
      <c r="B121" s="265">
        <v>41473</v>
      </c>
      <c r="C121" s="320" t="s">
        <v>4</v>
      </c>
      <c r="D121" s="321" t="s">
        <v>125</v>
      </c>
      <c r="E121" s="289">
        <v>8</v>
      </c>
      <c r="H121" s="263" t="s">
        <v>82</v>
      </c>
    </row>
    <row r="122" spans="2:9" x14ac:dyDescent="0.3">
      <c r="B122" s="265">
        <v>41474</v>
      </c>
      <c r="C122" s="320" t="s">
        <v>4</v>
      </c>
      <c r="D122" s="321" t="s">
        <v>125</v>
      </c>
      <c r="E122" s="289">
        <v>8</v>
      </c>
      <c r="H122" s="263" t="s">
        <v>82</v>
      </c>
    </row>
    <row r="123" spans="2:9" x14ac:dyDescent="0.3">
      <c r="B123" s="265">
        <v>41473</v>
      </c>
      <c r="C123" s="320" t="s">
        <v>130</v>
      </c>
      <c r="D123" s="321" t="s">
        <v>125</v>
      </c>
      <c r="E123" s="289">
        <v>8</v>
      </c>
      <c r="H123" s="263" t="s">
        <v>82</v>
      </c>
    </row>
    <row r="124" spans="2:9" x14ac:dyDescent="0.3">
      <c r="B124" s="265">
        <v>41474</v>
      </c>
      <c r="C124" s="320" t="s">
        <v>130</v>
      </c>
      <c r="D124" s="321" t="s">
        <v>125</v>
      </c>
      <c r="E124" s="289">
        <v>8</v>
      </c>
      <c r="H124" s="263" t="s">
        <v>82</v>
      </c>
    </row>
    <row r="125" spans="2:9" x14ac:dyDescent="0.3">
      <c r="B125" s="265">
        <v>41472</v>
      </c>
      <c r="C125" s="320" t="s">
        <v>130</v>
      </c>
      <c r="D125" s="321" t="s">
        <v>125</v>
      </c>
      <c r="G125" s="289">
        <v>4</v>
      </c>
      <c r="H125" s="263" t="s">
        <v>82</v>
      </c>
    </row>
    <row r="126" spans="2:9" x14ac:dyDescent="0.3">
      <c r="B126" s="266">
        <v>41471</v>
      </c>
      <c r="C126" s="322" t="s">
        <v>76</v>
      </c>
      <c r="D126" s="323" t="s">
        <v>125</v>
      </c>
      <c r="E126" s="290">
        <v>6</v>
      </c>
      <c r="F126" s="290"/>
      <c r="G126" s="290"/>
      <c r="H126" s="270" t="s">
        <v>82</v>
      </c>
      <c r="I126" s="295">
        <v>66</v>
      </c>
    </row>
    <row r="127" spans="2:9" x14ac:dyDescent="0.3">
      <c r="B127" s="265">
        <v>41478</v>
      </c>
      <c r="C127" s="320" t="s">
        <v>77</v>
      </c>
      <c r="D127" s="321" t="s">
        <v>125</v>
      </c>
      <c r="E127" s="289">
        <v>3</v>
      </c>
      <c r="H127" s="263" t="s">
        <v>82</v>
      </c>
    </row>
    <row r="128" spans="2:9" x14ac:dyDescent="0.3">
      <c r="B128" s="265">
        <v>41481</v>
      </c>
      <c r="C128" s="320" t="s">
        <v>8</v>
      </c>
      <c r="D128" s="321" t="s">
        <v>125</v>
      </c>
      <c r="E128" s="289">
        <v>4</v>
      </c>
      <c r="H128" s="263" t="s">
        <v>82</v>
      </c>
    </row>
    <row r="129" spans="1:9" x14ac:dyDescent="0.3">
      <c r="B129" s="266">
        <v>41481</v>
      </c>
      <c r="C129" s="322" t="s">
        <v>7</v>
      </c>
      <c r="D129" s="323" t="s">
        <v>125</v>
      </c>
      <c r="E129" s="290"/>
      <c r="F129" s="290">
        <v>8</v>
      </c>
      <c r="G129" s="290"/>
      <c r="H129" s="270" t="s">
        <v>123</v>
      </c>
      <c r="I129" s="295">
        <v>15</v>
      </c>
    </row>
    <row r="130" spans="1:9" x14ac:dyDescent="0.3">
      <c r="B130" s="274">
        <v>41484</v>
      </c>
      <c r="C130" s="326" t="s">
        <v>8</v>
      </c>
      <c r="D130" s="327" t="s">
        <v>125</v>
      </c>
      <c r="E130" s="292"/>
      <c r="F130" s="292"/>
      <c r="G130" s="292"/>
      <c r="H130" s="275" t="s">
        <v>123</v>
      </c>
      <c r="I130" s="333"/>
    </row>
    <row r="131" spans="1:9" x14ac:dyDescent="0.3">
      <c r="A131" s="269">
        <v>57</v>
      </c>
      <c r="B131" s="266">
        <v>41488</v>
      </c>
      <c r="C131" s="322" t="s">
        <v>77</v>
      </c>
      <c r="D131" s="323" t="s">
        <v>125</v>
      </c>
      <c r="E131" s="290">
        <v>4.5</v>
      </c>
      <c r="F131" s="290"/>
      <c r="G131" s="290"/>
      <c r="H131" s="270" t="s">
        <v>82</v>
      </c>
      <c r="I131" s="295"/>
    </row>
    <row r="132" spans="1:9" x14ac:dyDescent="0.3">
      <c r="A132" s="269">
        <v>90</v>
      </c>
      <c r="B132" s="265">
        <v>41491</v>
      </c>
      <c r="C132" s="320" t="s">
        <v>76</v>
      </c>
      <c r="D132" s="321" t="s">
        <v>125</v>
      </c>
      <c r="E132" s="289">
        <v>8</v>
      </c>
      <c r="H132" s="263" t="s">
        <v>82</v>
      </c>
    </row>
    <row r="133" spans="1:9" x14ac:dyDescent="0.3">
      <c r="A133" s="269">
        <v>90</v>
      </c>
      <c r="B133" s="265">
        <v>41492</v>
      </c>
      <c r="C133" s="320" t="s">
        <v>76</v>
      </c>
      <c r="D133" s="321" t="s">
        <v>125</v>
      </c>
      <c r="E133" s="289">
        <v>8</v>
      </c>
      <c r="H133" s="263" t="s">
        <v>82</v>
      </c>
    </row>
    <row r="134" spans="1:9" x14ac:dyDescent="0.3">
      <c r="A134" s="269">
        <v>90</v>
      </c>
      <c r="B134" s="265">
        <v>41493</v>
      </c>
      <c r="C134" s="320" t="s">
        <v>76</v>
      </c>
      <c r="D134" s="321" t="s">
        <v>125</v>
      </c>
      <c r="E134" s="289">
        <v>3</v>
      </c>
      <c r="H134" s="263" t="s">
        <v>82</v>
      </c>
    </row>
    <row r="135" spans="1:9" x14ac:dyDescent="0.3">
      <c r="A135" s="269">
        <v>141</v>
      </c>
      <c r="B135" s="266">
        <v>41495</v>
      </c>
      <c r="C135" s="322" t="s">
        <v>13</v>
      </c>
      <c r="D135" s="323" t="s">
        <v>125</v>
      </c>
      <c r="E135" s="290">
        <v>8</v>
      </c>
      <c r="F135" s="290"/>
      <c r="G135" s="290"/>
      <c r="H135" s="270" t="s">
        <v>82</v>
      </c>
      <c r="I135" s="295">
        <v>27</v>
      </c>
    </row>
    <row r="136" spans="1:9" x14ac:dyDescent="0.3">
      <c r="A136" s="269">
        <v>90</v>
      </c>
      <c r="B136" s="265">
        <v>41498</v>
      </c>
      <c r="C136" s="320" t="s">
        <v>76</v>
      </c>
      <c r="D136" s="321" t="s">
        <v>125</v>
      </c>
      <c r="E136" s="289">
        <v>6</v>
      </c>
      <c r="H136" s="263" t="s">
        <v>82</v>
      </c>
    </row>
    <row r="137" spans="1:9" x14ac:dyDescent="0.3">
      <c r="A137" s="269">
        <v>136</v>
      </c>
      <c r="B137" s="265">
        <v>41498</v>
      </c>
      <c r="C137" s="320" t="s">
        <v>12</v>
      </c>
      <c r="D137" s="321" t="s">
        <v>125</v>
      </c>
      <c r="F137" s="289">
        <v>8</v>
      </c>
      <c r="H137" s="263" t="s">
        <v>123</v>
      </c>
    </row>
    <row r="138" spans="1:9" x14ac:dyDescent="0.3">
      <c r="A138" s="269">
        <v>138</v>
      </c>
      <c r="B138" s="265">
        <v>41498</v>
      </c>
      <c r="C138" s="320" t="s">
        <v>8</v>
      </c>
      <c r="D138" s="321" t="s">
        <v>125</v>
      </c>
      <c r="E138" s="289">
        <v>8</v>
      </c>
      <c r="H138" s="263" t="s">
        <v>82</v>
      </c>
    </row>
    <row r="139" spans="1:9" x14ac:dyDescent="0.3">
      <c r="A139" s="269">
        <v>124</v>
      </c>
      <c r="B139" s="265">
        <v>41498</v>
      </c>
      <c r="C139" s="320" t="s">
        <v>7</v>
      </c>
      <c r="D139" s="321" t="s">
        <v>125</v>
      </c>
      <c r="F139" s="289">
        <v>8</v>
      </c>
      <c r="H139" s="263" t="s">
        <v>123</v>
      </c>
    </row>
    <row r="140" spans="1:9" x14ac:dyDescent="0.3">
      <c r="A140" s="269">
        <v>138</v>
      </c>
      <c r="B140" s="265">
        <v>41499</v>
      </c>
      <c r="C140" s="320" t="s">
        <v>8</v>
      </c>
      <c r="D140" s="321" t="s">
        <v>125</v>
      </c>
      <c r="E140" s="289">
        <v>8</v>
      </c>
      <c r="H140" s="263" t="s">
        <v>82</v>
      </c>
    </row>
    <row r="141" spans="1:9" x14ac:dyDescent="0.3">
      <c r="A141" s="269">
        <v>124</v>
      </c>
      <c r="B141" s="265">
        <v>41499</v>
      </c>
      <c r="C141" s="320" t="s">
        <v>7</v>
      </c>
      <c r="D141" s="321" t="s">
        <v>125</v>
      </c>
      <c r="E141" s="289">
        <v>3.75</v>
      </c>
      <c r="F141" s="289">
        <v>4.25</v>
      </c>
      <c r="H141" s="263" t="s">
        <v>135</v>
      </c>
    </row>
    <row r="142" spans="1:9" x14ac:dyDescent="0.3">
      <c r="A142" s="269">
        <v>127</v>
      </c>
      <c r="B142" s="274">
        <v>41500</v>
      </c>
      <c r="C142" s="326" t="s">
        <v>6</v>
      </c>
      <c r="D142" s="327" t="s">
        <v>125</v>
      </c>
      <c r="E142" s="292"/>
      <c r="F142" s="292">
        <v>4</v>
      </c>
      <c r="G142" s="292"/>
      <c r="H142" s="275" t="s">
        <v>123</v>
      </c>
      <c r="I142" s="333"/>
    </row>
    <row r="143" spans="1:9" x14ac:dyDescent="0.3">
      <c r="A143" s="269">
        <v>70</v>
      </c>
      <c r="B143" s="265">
        <v>41502</v>
      </c>
      <c r="C143" s="320" t="s">
        <v>128</v>
      </c>
      <c r="D143" s="321" t="s">
        <v>125</v>
      </c>
      <c r="E143" s="289">
        <v>5.75</v>
      </c>
      <c r="H143" s="263" t="s">
        <v>82</v>
      </c>
    </row>
    <row r="144" spans="1:9" x14ac:dyDescent="0.3">
      <c r="A144" s="269">
        <v>137</v>
      </c>
      <c r="B144" s="265">
        <v>41502</v>
      </c>
      <c r="C144" s="320" t="s">
        <v>130</v>
      </c>
      <c r="D144" s="321" t="s">
        <v>125</v>
      </c>
      <c r="E144" s="289">
        <v>4</v>
      </c>
      <c r="H144" s="263" t="s">
        <v>82</v>
      </c>
    </row>
    <row r="145" spans="1:9" x14ac:dyDescent="0.3">
      <c r="A145" s="269">
        <v>138</v>
      </c>
      <c r="B145" s="266">
        <v>41502</v>
      </c>
      <c r="C145" s="322" t="s">
        <v>8</v>
      </c>
      <c r="D145" s="323" t="s">
        <v>125</v>
      </c>
      <c r="E145" s="290">
        <v>5.75</v>
      </c>
      <c r="F145" s="290"/>
      <c r="G145" s="290"/>
      <c r="H145" s="270" t="s">
        <v>82</v>
      </c>
      <c r="I145" s="295">
        <v>65.5</v>
      </c>
    </row>
    <row r="146" spans="1:9" x14ac:dyDescent="0.3">
      <c r="A146" s="269">
        <v>57</v>
      </c>
      <c r="B146" s="265">
        <v>41506</v>
      </c>
      <c r="C146" s="320" t="s">
        <v>77</v>
      </c>
      <c r="D146" s="321" t="s">
        <v>125</v>
      </c>
      <c r="E146" s="289">
        <v>8</v>
      </c>
      <c r="H146" s="263" t="s">
        <v>136</v>
      </c>
    </row>
    <row r="147" spans="1:9" x14ac:dyDescent="0.3">
      <c r="A147" s="269">
        <v>57</v>
      </c>
      <c r="B147" s="265">
        <v>41507</v>
      </c>
      <c r="C147" s="320" t="s">
        <v>77</v>
      </c>
      <c r="D147" s="321" t="s">
        <v>125</v>
      </c>
      <c r="E147" s="289">
        <v>8</v>
      </c>
      <c r="H147" s="263" t="s">
        <v>136</v>
      </c>
    </row>
    <row r="148" spans="1:9" x14ac:dyDescent="0.3">
      <c r="A148" s="269">
        <v>57</v>
      </c>
      <c r="B148" s="265">
        <v>41508</v>
      </c>
      <c r="C148" s="320" t="s">
        <v>77</v>
      </c>
      <c r="D148" s="321" t="s">
        <v>125</v>
      </c>
      <c r="E148" s="289">
        <v>8</v>
      </c>
      <c r="H148" s="263" t="s">
        <v>136</v>
      </c>
    </row>
    <row r="149" spans="1:9" x14ac:dyDescent="0.3">
      <c r="A149" s="269">
        <v>57</v>
      </c>
      <c r="B149" s="266">
        <v>41509</v>
      </c>
      <c r="C149" s="322" t="s">
        <v>77</v>
      </c>
      <c r="D149" s="323" t="s">
        <v>125</v>
      </c>
      <c r="E149" s="290">
        <v>8</v>
      </c>
      <c r="F149" s="290"/>
      <c r="G149" s="290"/>
      <c r="H149" s="270" t="s">
        <v>136</v>
      </c>
      <c r="I149" s="295">
        <v>32</v>
      </c>
    </row>
    <row r="150" spans="1:9" x14ac:dyDescent="0.3">
      <c r="A150" s="269">
        <v>138</v>
      </c>
      <c r="B150" s="267">
        <v>41516</v>
      </c>
      <c r="C150" s="324" t="s">
        <v>8</v>
      </c>
      <c r="D150" s="325" t="s">
        <v>125</v>
      </c>
      <c r="E150" s="291">
        <v>6.5</v>
      </c>
      <c r="F150" s="291"/>
      <c r="G150" s="291"/>
      <c r="H150" s="272" t="s">
        <v>136</v>
      </c>
      <c r="I150" s="332">
        <v>6.5</v>
      </c>
    </row>
    <row r="151" spans="1:9" x14ac:dyDescent="0.3">
      <c r="A151" s="269">
        <v>141</v>
      </c>
      <c r="B151" s="265">
        <v>41520</v>
      </c>
      <c r="C151" s="320" t="s">
        <v>13</v>
      </c>
      <c r="D151" s="321" t="s">
        <v>125</v>
      </c>
      <c r="E151" s="289">
        <v>8</v>
      </c>
      <c r="H151" s="263" t="s">
        <v>136</v>
      </c>
    </row>
    <row r="152" spans="1:9" x14ac:dyDescent="0.3">
      <c r="A152" s="269">
        <v>132</v>
      </c>
      <c r="B152" s="265">
        <v>41522</v>
      </c>
      <c r="C152" s="320" t="s">
        <v>4</v>
      </c>
      <c r="D152" s="321" t="s">
        <v>125</v>
      </c>
      <c r="E152" s="289">
        <v>8</v>
      </c>
      <c r="H152" s="263" t="s">
        <v>136</v>
      </c>
    </row>
    <row r="153" spans="1:9" x14ac:dyDescent="0.3">
      <c r="A153" s="269">
        <v>132</v>
      </c>
      <c r="B153" s="266">
        <v>41523</v>
      </c>
      <c r="C153" s="322" t="s">
        <v>4</v>
      </c>
      <c r="D153" s="323" t="s">
        <v>125</v>
      </c>
      <c r="E153" s="290">
        <v>8</v>
      </c>
      <c r="F153" s="290"/>
      <c r="G153" s="290"/>
      <c r="H153" s="270" t="s">
        <v>136</v>
      </c>
      <c r="I153" s="295">
        <v>24</v>
      </c>
    </row>
    <row r="154" spans="1:9" x14ac:dyDescent="0.3">
      <c r="A154" s="269">
        <v>132</v>
      </c>
      <c r="B154" s="265">
        <v>41527</v>
      </c>
      <c r="C154" s="320" t="s">
        <v>4</v>
      </c>
      <c r="D154" s="321" t="s">
        <v>125</v>
      </c>
      <c r="E154" s="289">
        <v>4</v>
      </c>
      <c r="H154" s="263" t="s">
        <v>134</v>
      </c>
    </row>
    <row r="155" spans="1:9" x14ac:dyDescent="0.3">
      <c r="A155" s="269">
        <v>57</v>
      </c>
      <c r="B155" s="265">
        <v>41532</v>
      </c>
      <c r="C155" s="320" t="s">
        <v>77</v>
      </c>
      <c r="D155" s="321" t="s">
        <v>125</v>
      </c>
      <c r="E155" s="289">
        <v>2</v>
      </c>
      <c r="H155" s="263" t="s">
        <v>134</v>
      </c>
    </row>
    <row r="156" spans="1:9" x14ac:dyDescent="0.3">
      <c r="A156" s="269">
        <v>137</v>
      </c>
      <c r="B156" s="266">
        <v>41527</v>
      </c>
      <c r="C156" s="322" t="s">
        <v>130</v>
      </c>
      <c r="D156" s="323" t="s">
        <v>125</v>
      </c>
      <c r="E156" s="290">
        <v>8</v>
      </c>
      <c r="F156" s="290"/>
      <c r="G156" s="290"/>
      <c r="H156" s="270" t="s">
        <v>134</v>
      </c>
      <c r="I156" s="295">
        <v>14</v>
      </c>
    </row>
    <row r="157" spans="1:9" x14ac:dyDescent="0.3">
      <c r="A157" s="269">
        <v>137</v>
      </c>
      <c r="B157" s="265">
        <v>41537</v>
      </c>
      <c r="C157" s="320" t="s">
        <v>130</v>
      </c>
      <c r="D157" s="321" t="s">
        <v>125</v>
      </c>
      <c r="E157" s="289">
        <v>4</v>
      </c>
      <c r="H157" s="263" t="s">
        <v>82</v>
      </c>
    </row>
    <row r="158" spans="1:9" x14ac:dyDescent="0.3">
      <c r="A158" s="269">
        <v>138</v>
      </c>
      <c r="B158" s="265">
        <v>41534</v>
      </c>
      <c r="C158" s="320" t="s">
        <v>8</v>
      </c>
      <c r="D158" s="321" t="s">
        <v>125</v>
      </c>
      <c r="E158" s="289">
        <v>3.5</v>
      </c>
      <c r="H158" s="263" t="s">
        <v>82</v>
      </c>
    </row>
    <row r="159" spans="1:9" x14ac:dyDescent="0.3">
      <c r="A159" s="269">
        <v>127</v>
      </c>
      <c r="B159" s="265">
        <v>41537</v>
      </c>
      <c r="C159" s="320" t="s">
        <v>6</v>
      </c>
      <c r="D159" s="321" t="s">
        <v>125</v>
      </c>
      <c r="E159" s="289">
        <v>2</v>
      </c>
      <c r="H159" s="263" t="s">
        <v>82</v>
      </c>
    </row>
    <row r="160" spans="1:9" x14ac:dyDescent="0.3">
      <c r="A160" s="269">
        <v>124</v>
      </c>
      <c r="B160" s="266">
        <v>41533</v>
      </c>
      <c r="C160" s="322" t="s">
        <v>7</v>
      </c>
      <c r="D160" s="323" t="s">
        <v>125</v>
      </c>
      <c r="E160" s="290">
        <v>1.5</v>
      </c>
      <c r="F160" s="290"/>
      <c r="G160" s="290"/>
      <c r="H160" s="270" t="s">
        <v>82</v>
      </c>
      <c r="I160" s="295">
        <v>11</v>
      </c>
    </row>
    <row r="161" spans="1:9" x14ac:dyDescent="0.3">
      <c r="A161" s="269">
        <v>124</v>
      </c>
      <c r="B161" s="265">
        <v>41540</v>
      </c>
      <c r="C161" s="328" t="s">
        <v>7</v>
      </c>
      <c r="D161" s="321" t="s">
        <v>125</v>
      </c>
      <c r="E161" s="289">
        <v>8</v>
      </c>
      <c r="H161" s="263" t="s">
        <v>82</v>
      </c>
    </row>
    <row r="162" spans="1:9" x14ac:dyDescent="0.3">
      <c r="A162" s="269">
        <v>124</v>
      </c>
      <c r="B162" s="265">
        <v>41541</v>
      </c>
      <c r="C162" s="326" t="s">
        <v>7</v>
      </c>
      <c r="D162" s="321" t="s">
        <v>125</v>
      </c>
      <c r="E162" s="289">
        <v>8</v>
      </c>
      <c r="H162" s="263" t="s">
        <v>82</v>
      </c>
    </row>
    <row r="163" spans="1:9" x14ac:dyDescent="0.3">
      <c r="A163" s="269">
        <v>124</v>
      </c>
      <c r="B163" s="265">
        <v>41542</v>
      </c>
      <c r="C163" s="326" t="s">
        <v>7</v>
      </c>
      <c r="D163" s="321" t="s">
        <v>125</v>
      </c>
      <c r="E163" s="289">
        <v>8</v>
      </c>
      <c r="H163" s="263" t="s">
        <v>82</v>
      </c>
    </row>
    <row r="164" spans="1:9" x14ac:dyDescent="0.3">
      <c r="A164" s="269">
        <v>124</v>
      </c>
      <c r="B164" s="265">
        <v>41543</v>
      </c>
      <c r="C164" s="326" t="s">
        <v>7</v>
      </c>
      <c r="D164" s="321" t="s">
        <v>125</v>
      </c>
      <c r="E164" s="289">
        <v>8</v>
      </c>
      <c r="H164" s="263" t="s">
        <v>82</v>
      </c>
    </row>
    <row r="165" spans="1:9" x14ac:dyDescent="0.3">
      <c r="A165" s="269">
        <v>57</v>
      </c>
      <c r="B165" s="265">
        <v>41543</v>
      </c>
      <c r="C165" s="326" t="s">
        <v>77</v>
      </c>
      <c r="D165" s="321" t="s">
        <v>125</v>
      </c>
      <c r="E165" s="289">
        <v>8</v>
      </c>
      <c r="H165" s="263" t="s">
        <v>82</v>
      </c>
    </row>
    <row r="166" spans="1:9" x14ac:dyDescent="0.3">
      <c r="A166" s="269">
        <v>124</v>
      </c>
      <c r="B166" s="265">
        <v>41544</v>
      </c>
      <c r="C166" s="326" t="s">
        <v>7</v>
      </c>
      <c r="D166" s="321" t="s">
        <v>125</v>
      </c>
      <c r="E166" s="289">
        <v>8</v>
      </c>
      <c r="H166" s="263" t="s">
        <v>82</v>
      </c>
    </row>
    <row r="167" spans="1:9" x14ac:dyDescent="0.3">
      <c r="A167" s="269">
        <v>137</v>
      </c>
      <c r="B167" s="266">
        <v>41541</v>
      </c>
      <c r="C167" s="322" t="s">
        <v>130</v>
      </c>
      <c r="D167" s="323" t="s">
        <v>125</v>
      </c>
      <c r="E167" s="290"/>
      <c r="F167" s="290">
        <v>8</v>
      </c>
      <c r="G167" s="290"/>
      <c r="H167" s="270" t="s">
        <v>123</v>
      </c>
      <c r="I167" s="295">
        <v>56</v>
      </c>
    </row>
    <row r="168" spans="1:9" x14ac:dyDescent="0.3">
      <c r="A168" s="269">
        <v>132</v>
      </c>
      <c r="B168" s="265">
        <v>41551</v>
      </c>
      <c r="C168" s="320" t="s">
        <v>4</v>
      </c>
      <c r="D168" s="321" t="s">
        <v>125</v>
      </c>
      <c r="E168" s="289">
        <v>3.5</v>
      </c>
      <c r="H168" s="263" t="s">
        <v>82</v>
      </c>
    </row>
    <row r="169" spans="1:9" x14ac:dyDescent="0.3">
      <c r="A169" s="269">
        <v>137</v>
      </c>
      <c r="B169" s="265">
        <v>41551</v>
      </c>
      <c r="C169" s="320" t="s">
        <v>130</v>
      </c>
      <c r="D169" s="321" t="s">
        <v>125</v>
      </c>
      <c r="E169" s="289">
        <v>4</v>
      </c>
      <c r="H169" s="263" t="s">
        <v>82</v>
      </c>
    </row>
    <row r="170" spans="1:9" x14ac:dyDescent="0.3">
      <c r="A170" s="269">
        <v>136</v>
      </c>
      <c r="B170" s="265">
        <v>41547</v>
      </c>
      <c r="C170" s="320" t="s">
        <v>12</v>
      </c>
      <c r="D170" s="321" t="s">
        <v>125</v>
      </c>
      <c r="E170" s="289">
        <v>3</v>
      </c>
      <c r="H170" s="263" t="s">
        <v>82</v>
      </c>
    </row>
    <row r="171" spans="1:9" x14ac:dyDescent="0.3">
      <c r="A171" s="269">
        <v>138</v>
      </c>
      <c r="B171" s="266">
        <v>41551</v>
      </c>
      <c r="C171" s="322" t="s">
        <v>8</v>
      </c>
      <c r="D171" s="323" t="s">
        <v>125</v>
      </c>
      <c r="E171" s="290"/>
      <c r="F171" s="290">
        <v>0.25</v>
      </c>
      <c r="G171" s="290"/>
      <c r="H171" s="270" t="s">
        <v>123</v>
      </c>
      <c r="I171" s="295">
        <v>10.75</v>
      </c>
    </row>
    <row r="172" spans="1:9" x14ac:dyDescent="0.3">
      <c r="A172" s="269">
        <v>70</v>
      </c>
      <c r="B172" s="265">
        <v>41555</v>
      </c>
      <c r="C172" s="320" t="s">
        <v>128</v>
      </c>
      <c r="D172" s="321" t="s">
        <v>125</v>
      </c>
      <c r="F172" s="289">
        <v>1.75</v>
      </c>
      <c r="H172" s="263" t="s">
        <v>123</v>
      </c>
    </row>
    <row r="173" spans="1:9" x14ac:dyDescent="0.3">
      <c r="A173" s="269">
        <v>136</v>
      </c>
      <c r="B173" s="265">
        <v>41554</v>
      </c>
      <c r="C173" s="320" t="s">
        <v>12</v>
      </c>
      <c r="D173" s="321" t="s">
        <v>125</v>
      </c>
      <c r="E173" s="289">
        <v>8</v>
      </c>
      <c r="H173" s="263" t="s">
        <v>82</v>
      </c>
    </row>
    <row r="174" spans="1:9" x14ac:dyDescent="0.3">
      <c r="A174" s="269">
        <v>57</v>
      </c>
      <c r="B174" s="265">
        <v>41557</v>
      </c>
      <c r="C174" s="320" t="s">
        <v>77</v>
      </c>
      <c r="D174" s="321" t="s">
        <v>125</v>
      </c>
      <c r="E174" s="289">
        <v>8</v>
      </c>
      <c r="H174" s="263" t="s">
        <v>82</v>
      </c>
    </row>
    <row r="175" spans="1:9" x14ac:dyDescent="0.3">
      <c r="A175" s="269">
        <v>57</v>
      </c>
      <c r="B175" s="265">
        <v>41558</v>
      </c>
      <c r="C175" s="320" t="s">
        <v>77</v>
      </c>
      <c r="D175" s="321" t="s">
        <v>125</v>
      </c>
      <c r="E175" s="289">
        <v>8</v>
      </c>
      <c r="H175" s="263" t="s">
        <v>82</v>
      </c>
    </row>
    <row r="176" spans="1:9" x14ac:dyDescent="0.3">
      <c r="A176" s="269">
        <v>132</v>
      </c>
      <c r="B176" s="265">
        <v>41558</v>
      </c>
      <c r="C176" s="320" t="s">
        <v>4</v>
      </c>
      <c r="D176" s="321" t="s">
        <v>125</v>
      </c>
      <c r="E176" s="289">
        <v>3</v>
      </c>
      <c r="H176" s="263" t="s">
        <v>82</v>
      </c>
    </row>
    <row r="177" spans="1:9" x14ac:dyDescent="0.3">
      <c r="A177" s="269">
        <v>137</v>
      </c>
      <c r="B177" s="265">
        <v>41558</v>
      </c>
      <c r="C177" s="320" t="s">
        <v>130</v>
      </c>
      <c r="D177" s="321" t="s">
        <v>125</v>
      </c>
      <c r="E177" s="289">
        <v>8</v>
      </c>
      <c r="H177" s="263" t="s">
        <v>82</v>
      </c>
    </row>
    <row r="178" spans="1:9" x14ac:dyDescent="0.3">
      <c r="A178" s="269">
        <v>90</v>
      </c>
      <c r="B178" s="266">
        <v>41558</v>
      </c>
      <c r="C178" s="322" t="s">
        <v>76</v>
      </c>
      <c r="D178" s="323" t="s">
        <v>125</v>
      </c>
      <c r="E178" s="290">
        <v>8</v>
      </c>
      <c r="F178" s="290"/>
      <c r="G178" s="290"/>
      <c r="H178" s="270" t="s">
        <v>82</v>
      </c>
      <c r="I178" s="295">
        <v>44.75</v>
      </c>
    </row>
    <row r="179" spans="1:9" x14ac:dyDescent="0.3">
      <c r="A179" s="269">
        <v>127</v>
      </c>
      <c r="B179" s="265">
        <v>41563</v>
      </c>
      <c r="C179" s="320" t="s">
        <v>6</v>
      </c>
      <c r="D179" s="321" t="s">
        <v>125</v>
      </c>
      <c r="G179" s="289">
        <v>8</v>
      </c>
      <c r="H179" s="263" t="s">
        <v>124</v>
      </c>
    </row>
    <row r="180" spans="1:9" x14ac:dyDescent="0.3">
      <c r="A180" s="269">
        <v>90</v>
      </c>
      <c r="B180" s="266">
        <v>41565</v>
      </c>
      <c r="C180" s="322" t="s">
        <v>76</v>
      </c>
      <c r="D180" s="323" t="s">
        <v>125</v>
      </c>
      <c r="E180" s="290">
        <v>8</v>
      </c>
      <c r="F180" s="290"/>
      <c r="G180" s="290"/>
      <c r="H180" s="270" t="s">
        <v>82</v>
      </c>
      <c r="I180" s="295">
        <v>16</v>
      </c>
    </row>
    <row r="181" spans="1:9" x14ac:dyDescent="0.3">
      <c r="A181" s="269">
        <v>52</v>
      </c>
      <c r="B181" s="265">
        <v>41571</v>
      </c>
      <c r="C181" s="320" t="s">
        <v>5</v>
      </c>
      <c r="D181" s="321" t="s">
        <v>125</v>
      </c>
      <c r="F181" s="289">
        <v>8</v>
      </c>
      <c r="H181" s="263" t="s">
        <v>123</v>
      </c>
    </row>
    <row r="182" spans="1:9" x14ac:dyDescent="0.3">
      <c r="A182" s="269">
        <v>52</v>
      </c>
      <c r="B182" s="265">
        <v>41572</v>
      </c>
      <c r="C182" s="320" t="s">
        <v>5</v>
      </c>
      <c r="D182" s="321" t="s">
        <v>125</v>
      </c>
      <c r="F182" s="289">
        <v>8</v>
      </c>
      <c r="H182" s="263" t="s">
        <v>123</v>
      </c>
    </row>
    <row r="183" spans="1:9" x14ac:dyDescent="0.3">
      <c r="A183" s="269">
        <v>70</v>
      </c>
      <c r="B183" s="265">
        <v>41571</v>
      </c>
      <c r="C183" s="320" t="s">
        <v>128</v>
      </c>
      <c r="D183" s="321" t="s">
        <v>125</v>
      </c>
      <c r="E183" s="289">
        <v>8</v>
      </c>
      <c r="H183" s="263" t="s">
        <v>82</v>
      </c>
    </row>
    <row r="184" spans="1:9" x14ac:dyDescent="0.3">
      <c r="A184" s="271">
        <v>70</v>
      </c>
      <c r="B184" s="266">
        <v>41572</v>
      </c>
      <c r="C184" s="322" t="s">
        <v>128</v>
      </c>
      <c r="D184" s="323" t="s">
        <v>125</v>
      </c>
      <c r="E184" s="290">
        <v>8</v>
      </c>
      <c r="F184" s="290"/>
      <c r="G184" s="290"/>
      <c r="H184" s="270" t="s">
        <v>82</v>
      </c>
      <c r="I184" s="295">
        <v>32</v>
      </c>
    </row>
    <row r="185" spans="1:9" x14ac:dyDescent="0.3">
      <c r="A185" s="273">
        <v>70</v>
      </c>
      <c r="B185" s="267">
        <v>41578</v>
      </c>
      <c r="C185" s="324" t="s">
        <v>128</v>
      </c>
      <c r="D185" s="325" t="s">
        <v>49</v>
      </c>
      <c r="E185" s="291"/>
      <c r="F185" s="291">
        <v>0.25</v>
      </c>
      <c r="G185" s="291"/>
      <c r="H185" s="272" t="s">
        <v>123</v>
      </c>
      <c r="I185" s="332">
        <v>0.25</v>
      </c>
    </row>
    <row r="186" spans="1:9" x14ac:dyDescent="0.3">
      <c r="A186" s="269">
        <v>90</v>
      </c>
      <c r="B186" s="265">
        <v>41585</v>
      </c>
      <c r="C186" s="320" t="s">
        <v>76</v>
      </c>
      <c r="D186" s="321" t="s">
        <v>125</v>
      </c>
      <c r="E186" s="289">
        <v>2</v>
      </c>
      <c r="H186" s="263" t="s">
        <v>82</v>
      </c>
    </row>
    <row r="187" spans="1:9" x14ac:dyDescent="0.3">
      <c r="A187" s="271">
        <v>124</v>
      </c>
      <c r="B187" s="266">
        <v>41585</v>
      </c>
      <c r="C187" s="322" t="s">
        <v>7</v>
      </c>
      <c r="D187" s="323" t="s">
        <v>125</v>
      </c>
      <c r="E187" s="290">
        <v>2</v>
      </c>
      <c r="F187" s="290"/>
      <c r="G187" s="290"/>
      <c r="H187" s="270" t="s">
        <v>82</v>
      </c>
      <c r="I187" s="295">
        <v>4</v>
      </c>
    </row>
    <row r="188" spans="1:9" x14ac:dyDescent="0.3">
      <c r="A188" s="269">
        <v>57</v>
      </c>
      <c r="B188" s="265">
        <v>41592</v>
      </c>
      <c r="C188" s="320" t="s">
        <v>77</v>
      </c>
      <c r="D188" s="321" t="s">
        <v>125</v>
      </c>
      <c r="F188" s="289">
        <v>1.5</v>
      </c>
      <c r="H188" s="263" t="s">
        <v>123</v>
      </c>
    </row>
    <row r="189" spans="1:9" x14ac:dyDescent="0.3">
      <c r="A189" s="269">
        <v>139</v>
      </c>
      <c r="B189" s="265">
        <v>41592</v>
      </c>
      <c r="C189" s="320" t="s">
        <v>75</v>
      </c>
      <c r="D189" s="321" t="s">
        <v>125</v>
      </c>
      <c r="E189" s="293">
        <v>0</v>
      </c>
    </row>
    <row r="190" spans="1:9" x14ac:dyDescent="0.3">
      <c r="A190" s="271">
        <v>139</v>
      </c>
      <c r="B190" s="266">
        <v>41593</v>
      </c>
      <c r="C190" s="322" t="s">
        <v>75</v>
      </c>
      <c r="D190" s="323" t="s">
        <v>125</v>
      </c>
      <c r="E190" s="294">
        <v>7</v>
      </c>
      <c r="F190" s="290"/>
      <c r="G190" s="290"/>
      <c r="H190" s="270" t="s">
        <v>82</v>
      </c>
      <c r="I190" s="295">
        <v>8.5</v>
      </c>
    </row>
    <row r="191" spans="1:9" x14ac:dyDescent="0.3">
      <c r="A191" s="269">
        <v>126</v>
      </c>
      <c r="B191" s="265">
        <v>41596</v>
      </c>
      <c r="C191" s="320" t="s">
        <v>6</v>
      </c>
      <c r="D191" s="321" t="s">
        <v>125</v>
      </c>
      <c r="E191" s="289">
        <v>8</v>
      </c>
      <c r="H191" s="263" t="s">
        <v>82</v>
      </c>
    </row>
    <row r="192" spans="1:9" x14ac:dyDescent="0.3">
      <c r="A192" s="269">
        <v>126</v>
      </c>
      <c r="B192" s="265">
        <v>41597</v>
      </c>
      <c r="C192" s="320" t="s">
        <v>6</v>
      </c>
      <c r="D192" s="321" t="s">
        <v>125</v>
      </c>
      <c r="E192" s="289">
        <v>8</v>
      </c>
      <c r="H192" s="263" t="s">
        <v>82</v>
      </c>
    </row>
    <row r="193" spans="1:9" x14ac:dyDescent="0.3">
      <c r="A193" s="271">
        <v>138</v>
      </c>
      <c r="B193" s="266">
        <v>41598</v>
      </c>
      <c r="C193" s="322" t="s">
        <v>8</v>
      </c>
      <c r="D193" s="323" t="s">
        <v>125</v>
      </c>
      <c r="E193" s="290"/>
      <c r="F193" s="294">
        <v>6</v>
      </c>
      <c r="G193" s="290"/>
      <c r="H193" s="270" t="s">
        <v>123</v>
      </c>
      <c r="I193" s="295">
        <v>22</v>
      </c>
    </row>
    <row r="194" spans="1:9" x14ac:dyDescent="0.3">
      <c r="A194" s="269">
        <v>132</v>
      </c>
      <c r="B194" s="265">
        <v>41603</v>
      </c>
      <c r="C194" s="320" t="s">
        <v>4</v>
      </c>
      <c r="D194" s="321" t="s">
        <v>125</v>
      </c>
      <c r="E194" s="289">
        <v>8</v>
      </c>
      <c r="H194" s="263" t="s">
        <v>82</v>
      </c>
    </row>
    <row r="195" spans="1:9" x14ac:dyDescent="0.3">
      <c r="A195" s="269">
        <v>132</v>
      </c>
      <c r="B195" s="265">
        <v>41604</v>
      </c>
      <c r="C195" s="320" t="s">
        <v>4</v>
      </c>
      <c r="D195" s="321" t="s">
        <v>125</v>
      </c>
      <c r="E195" s="293">
        <v>7</v>
      </c>
      <c r="H195" s="263" t="s">
        <v>82</v>
      </c>
    </row>
    <row r="196" spans="1:9" x14ac:dyDescent="0.3">
      <c r="A196" s="269">
        <v>90</v>
      </c>
      <c r="B196" s="265">
        <v>41604</v>
      </c>
      <c r="C196" s="320" t="s">
        <v>76</v>
      </c>
      <c r="D196" s="321" t="s">
        <v>125</v>
      </c>
      <c r="E196" s="289">
        <v>8</v>
      </c>
      <c r="H196" s="263" t="s">
        <v>82</v>
      </c>
    </row>
    <row r="197" spans="1:9" x14ac:dyDescent="0.3">
      <c r="A197" s="269">
        <v>90</v>
      </c>
      <c r="B197" s="265">
        <v>41605</v>
      </c>
      <c r="C197" s="320" t="s">
        <v>76</v>
      </c>
      <c r="D197" s="321" t="s">
        <v>125</v>
      </c>
      <c r="E197" s="289">
        <v>8</v>
      </c>
      <c r="H197" s="263" t="s">
        <v>82</v>
      </c>
    </row>
    <row r="198" spans="1:9" x14ac:dyDescent="0.3">
      <c r="A198" s="269">
        <v>57</v>
      </c>
      <c r="B198" s="265">
        <v>41605</v>
      </c>
      <c r="C198" s="320" t="s">
        <v>77</v>
      </c>
      <c r="D198" s="321" t="s">
        <v>125</v>
      </c>
      <c r="E198" s="289">
        <v>8</v>
      </c>
      <c r="H198" s="263" t="s">
        <v>82</v>
      </c>
    </row>
    <row r="199" spans="1:9" x14ac:dyDescent="0.3">
      <c r="A199" s="269">
        <v>90</v>
      </c>
      <c r="B199" s="265">
        <v>41607</v>
      </c>
      <c r="C199" s="320" t="s">
        <v>76</v>
      </c>
      <c r="D199" s="321" t="s">
        <v>125</v>
      </c>
      <c r="E199" s="289">
        <v>8</v>
      </c>
      <c r="H199" s="263" t="s">
        <v>82</v>
      </c>
    </row>
    <row r="200" spans="1:9" x14ac:dyDescent="0.3">
      <c r="A200" s="269">
        <v>57</v>
      </c>
      <c r="B200" s="265">
        <v>41607</v>
      </c>
      <c r="C200" s="320" t="s">
        <v>77</v>
      </c>
      <c r="D200" s="321" t="s">
        <v>125</v>
      </c>
      <c r="E200" s="289">
        <v>8</v>
      </c>
      <c r="H200" s="263" t="s">
        <v>82</v>
      </c>
    </row>
    <row r="201" spans="1:9" x14ac:dyDescent="0.3">
      <c r="A201" s="269">
        <v>141</v>
      </c>
      <c r="B201" s="265">
        <v>41607</v>
      </c>
      <c r="C201" s="320" t="s">
        <v>13</v>
      </c>
      <c r="D201" s="321" t="s">
        <v>125</v>
      </c>
      <c r="E201" s="289">
        <v>8</v>
      </c>
      <c r="H201" s="263" t="s">
        <v>82</v>
      </c>
    </row>
    <row r="202" spans="1:9" x14ac:dyDescent="0.3">
      <c r="A202" s="269">
        <v>52</v>
      </c>
      <c r="B202" s="265">
        <v>41607</v>
      </c>
      <c r="C202" s="320" t="s">
        <v>5</v>
      </c>
      <c r="D202" s="321" t="s">
        <v>125</v>
      </c>
      <c r="E202" s="289">
        <v>8</v>
      </c>
      <c r="H202" s="263" t="s">
        <v>82</v>
      </c>
    </row>
    <row r="203" spans="1:9" x14ac:dyDescent="0.3">
      <c r="A203" s="269">
        <v>70</v>
      </c>
      <c r="B203" s="265">
        <v>41607</v>
      </c>
      <c r="C203" s="320" t="s">
        <v>128</v>
      </c>
      <c r="D203" s="321" t="s">
        <v>125</v>
      </c>
      <c r="E203" s="289">
        <v>8.5</v>
      </c>
      <c r="H203" s="263" t="s">
        <v>82</v>
      </c>
    </row>
    <row r="204" spans="1:9" x14ac:dyDescent="0.3">
      <c r="A204" s="269">
        <v>138</v>
      </c>
      <c r="B204" s="265">
        <v>41607</v>
      </c>
      <c r="C204" s="320" t="s">
        <v>8</v>
      </c>
      <c r="D204" s="321" t="s">
        <v>125</v>
      </c>
      <c r="E204" s="289">
        <v>8</v>
      </c>
      <c r="H204" s="263" t="s">
        <v>82</v>
      </c>
    </row>
    <row r="205" spans="1:9" x14ac:dyDescent="0.3">
      <c r="A205" s="271">
        <v>124</v>
      </c>
      <c r="B205" s="266">
        <v>41607</v>
      </c>
      <c r="C205" s="322" t="s">
        <v>7</v>
      </c>
      <c r="D205" s="323" t="s">
        <v>125</v>
      </c>
      <c r="E205" s="290">
        <v>8</v>
      </c>
      <c r="F205" s="290"/>
      <c r="G205" s="290"/>
      <c r="H205" s="270" t="s">
        <v>82</v>
      </c>
      <c r="I205" s="295">
        <v>95.5</v>
      </c>
    </row>
    <row r="206" spans="1:9" x14ac:dyDescent="0.3">
      <c r="A206" s="269">
        <v>70</v>
      </c>
      <c r="B206" s="265">
        <v>41614</v>
      </c>
      <c r="C206" s="320" t="s">
        <v>128</v>
      </c>
      <c r="D206" s="321" t="s">
        <v>125</v>
      </c>
      <c r="E206" s="289">
        <v>1.75</v>
      </c>
      <c r="H206" s="263" t="s">
        <v>134</v>
      </c>
    </row>
    <row r="207" spans="1:9" x14ac:dyDescent="0.3">
      <c r="A207" s="271">
        <v>138</v>
      </c>
      <c r="B207" s="266">
        <v>41612</v>
      </c>
      <c r="C207" s="322" t="s">
        <v>8</v>
      </c>
      <c r="D207" s="323" t="s">
        <v>125</v>
      </c>
      <c r="E207" s="290">
        <v>1.25</v>
      </c>
      <c r="F207" s="290"/>
      <c r="G207" s="290"/>
      <c r="H207" s="270" t="s">
        <v>134</v>
      </c>
      <c r="I207" s="295">
        <v>3</v>
      </c>
    </row>
    <row r="208" spans="1:9" x14ac:dyDescent="0.3">
      <c r="A208" s="269">
        <v>90</v>
      </c>
      <c r="B208" s="265">
        <v>41617</v>
      </c>
      <c r="C208" s="320" t="s">
        <v>76</v>
      </c>
      <c r="D208" s="321" t="s">
        <v>125</v>
      </c>
      <c r="E208" s="289">
        <v>8</v>
      </c>
    </row>
    <row r="209" spans="1:9" x14ac:dyDescent="0.3">
      <c r="A209" s="269">
        <v>127</v>
      </c>
      <c r="B209" s="265">
        <v>41617</v>
      </c>
      <c r="C209" s="320" t="s">
        <v>6</v>
      </c>
      <c r="D209" s="321" t="s">
        <v>125</v>
      </c>
      <c r="F209" s="289">
        <v>3</v>
      </c>
    </row>
    <row r="210" spans="1:9" x14ac:dyDescent="0.3">
      <c r="A210" s="269">
        <v>137</v>
      </c>
      <c r="B210" s="265">
        <v>41617</v>
      </c>
      <c r="C210" s="320" t="s">
        <v>8</v>
      </c>
      <c r="D210" s="321" t="s">
        <v>125</v>
      </c>
      <c r="F210" s="289">
        <v>6.75</v>
      </c>
    </row>
    <row r="211" spans="1:9" x14ac:dyDescent="0.3">
      <c r="A211" s="269">
        <v>70</v>
      </c>
      <c r="B211" s="265">
        <v>41618</v>
      </c>
      <c r="C211" s="320" t="s">
        <v>128</v>
      </c>
      <c r="D211" s="321" t="s">
        <v>125</v>
      </c>
      <c r="E211" s="289">
        <v>8</v>
      </c>
    </row>
    <row r="212" spans="1:9" x14ac:dyDescent="0.3">
      <c r="A212" s="269">
        <v>90</v>
      </c>
      <c r="B212" s="265">
        <v>41618</v>
      </c>
      <c r="C212" s="320" t="s">
        <v>76</v>
      </c>
      <c r="D212" s="321" t="s">
        <v>125</v>
      </c>
      <c r="E212" s="289">
        <v>8</v>
      </c>
    </row>
    <row r="213" spans="1:9" x14ac:dyDescent="0.3">
      <c r="A213" s="269">
        <v>90</v>
      </c>
      <c r="B213" s="265">
        <v>41619</v>
      </c>
      <c r="C213" s="320" t="s">
        <v>76</v>
      </c>
      <c r="D213" s="321" t="s">
        <v>125</v>
      </c>
      <c r="E213" s="289">
        <v>8</v>
      </c>
    </row>
    <row r="214" spans="1:9" x14ac:dyDescent="0.3">
      <c r="A214" s="269">
        <v>70</v>
      </c>
      <c r="B214" s="265">
        <v>41620</v>
      </c>
      <c r="C214" s="320" t="s">
        <v>128</v>
      </c>
      <c r="D214" s="321" t="s">
        <v>125</v>
      </c>
      <c r="F214" s="289">
        <v>1</v>
      </c>
    </row>
    <row r="215" spans="1:9" x14ac:dyDescent="0.3">
      <c r="A215" s="269">
        <v>90</v>
      </c>
      <c r="B215" s="265">
        <v>41620</v>
      </c>
      <c r="C215" s="320" t="s">
        <v>76</v>
      </c>
      <c r="D215" s="321" t="s">
        <v>125</v>
      </c>
      <c r="E215" s="289">
        <v>8</v>
      </c>
    </row>
    <row r="216" spans="1:9" x14ac:dyDescent="0.3">
      <c r="A216" s="269">
        <v>137</v>
      </c>
      <c r="B216" s="265">
        <v>41620</v>
      </c>
      <c r="C216" s="320" t="s">
        <v>130</v>
      </c>
      <c r="D216" s="321" t="s">
        <v>125</v>
      </c>
      <c r="E216" s="289">
        <v>2</v>
      </c>
    </row>
    <row r="217" spans="1:9" x14ac:dyDescent="0.3">
      <c r="A217" s="276">
        <v>90</v>
      </c>
      <c r="B217" s="274">
        <v>41621</v>
      </c>
      <c r="C217" s="326" t="s">
        <v>76</v>
      </c>
      <c r="D217" s="327" t="s">
        <v>125</v>
      </c>
      <c r="E217" s="292">
        <v>8</v>
      </c>
      <c r="F217" s="292"/>
      <c r="G217" s="292"/>
    </row>
    <row r="218" spans="1:9" x14ac:dyDescent="0.3">
      <c r="A218" s="271">
        <v>137</v>
      </c>
      <c r="B218" s="266">
        <v>41621</v>
      </c>
      <c r="C218" s="322" t="s">
        <v>130</v>
      </c>
      <c r="D218" s="323" t="s">
        <v>125</v>
      </c>
      <c r="E218" s="290">
        <v>8</v>
      </c>
      <c r="F218" s="290"/>
      <c r="G218" s="290"/>
      <c r="H218" s="270"/>
      <c r="I218" s="295">
        <v>68.75</v>
      </c>
    </row>
    <row r="219" spans="1:9" x14ac:dyDescent="0.3">
      <c r="A219" s="269">
        <v>139</v>
      </c>
      <c r="B219" s="265">
        <v>41624</v>
      </c>
      <c r="C219" s="320" t="s">
        <v>75</v>
      </c>
      <c r="D219" s="321" t="s">
        <v>125</v>
      </c>
      <c r="E219" s="289">
        <v>8</v>
      </c>
    </row>
    <row r="220" spans="1:9" x14ac:dyDescent="0.3">
      <c r="A220" s="271">
        <v>124</v>
      </c>
      <c r="B220" s="296">
        <v>41628</v>
      </c>
      <c r="C220" s="322" t="s">
        <v>7</v>
      </c>
      <c r="D220" s="339" t="s">
        <v>125</v>
      </c>
      <c r="E220" s="295">
        <v>8</v>
      </c>
      <c r="F220" s="295"/>
      <c r="G220" s="295"/>
      <c r="H220" s="270"/>
      <c r="I220" s="295">
        <f>SUM(E219:G220)</f>
        <v>16</v>
      </c>
    </row>
    <row r="221" spans="1:9" x14ac:dyDescent="0.3">
      <c r="A221" s="334">
        <v>124</v>
      </c>
      <c r="B221" s="335">
        <v>41631</v>
      </c>
      <c r="C221" s="328" t="s">
        <v>7</v>
      </c>
      <c r="D221" s="340" t="s">
        <v>125</v>
      </c>
      <c r="E221" s="336">
        <v>8</v>
      </c>
    </row>
    <row r="222" spans="1:9" x14ac:dyDescent="0.3">
      <c r="A222" s="269">
        <v>132</v>
      </c>
      <c r="B222" s="297">
        <v>41631</v>
      </c>
      <c r="C222" s="337" t="s">
        <v>4</v>
      </c>
      <c r="D222" s="341" t="s">
        <v>125</v>
      </c>
      <c r="E222" s="288">
        <v>8</v>
      </c>
    </row>
    <row r="223" spans="1:9" x14ac:dyDescent="0.3">
      <c r="A223" s="269">
        <v>52</v>
      </c>
      <c r="B223" s="297">
        <v>41631</v>
      </c>
      <c r="C223" s="337" t="s">
        <v>5</v>
      </c>
      <c r="D223" s="341" t="s">
        <v>125</v>
      </c>
      <c r="E223" s="288">
        <v>8</v>
      </c>
    </row>
    <row r="224" spans="1:9" x14ac:dyDescent="0.3">
      <c r="A224" s="269">
        <v>57</v>
      </c>
      <c r="B224" s="297">
        <v>41631</v>
      </c>
      <c r="C224" s="337" t="s">
        <v>77</v>
      </c>
      <c r="D224" s="341" t="s">
        <v>125</v>
      </c>
      <c r="E224" s="288">
        <v>8</v>
      </c>
    </row>
    <row r="225" spans="1:9" x14ac:dyDescent="0.3">
      <c r="A225" s="269">
        <v>70</v>
      </c>
      <c r="B225" s="297">
        <v>41631</v>
      </c>
      <c r="C225" s="337" t="s">
        <v>128</v>
      </c>
      <c r="D225" s="341" t="s">
        <v>125</v>
      </c>
      <c r="E225" s="288">
        <v>8</v>
      </c>
    </row>
    <row r="226" spans="1:9" x14ac:dyDescent="0.3">
      <c r="A226" s="269">
        <v>141</v>
      </c>
      <c r="B226" s="297">
        <v>41631</v>
      </c>
      <c r="C226" s="337" t="s">
        <v>13</v>
      </c>
      <c r="D226" s="341" t="s">
        <v>125</v>
      </c>
      <c r="E226" s="288">
        <v>8</v>
      </c>
    </row>
    <row r="227" spans="1:9" x14ac:dyDescent="0.3">
      <c r="A227" s="269">
        <v>138</v>
      </c>
      <c r="B227" s="297">
        <v>41634</v>
      </c>
      <c r="C227" s="337" t="s">
        <v>8</v>
      </c>
      <c r="D227" s="341" t="s">
        <v>125</v>
      </c>
      <c r="E227" s="288">
        <v>8</v>
      </c>
    </row>
    <row r="228" spans="1:9" x14ac:dyDescent="0.3">
      <c r="A228" s="269">
        <v>138</v>
      </c>
      <c r="B228" s="297">
        <v>41635</v>
      </c>
      <c r="C228" s="337" t="s">
        <v>8</v>
      </c>
      <c r="D228" s="341" t="s">
        <v>125</v>
      </c>
      <c r="E228" s="288">
        <v>8</v>
      </c>
    </row>
    <row r="229" spans="1:9" x14ac:dyDescent="0.3">
      <c r="A229" s="269">
        <v>126</v>
      </c>
      <c r="B229" s="297">
        <v>41634</v>
      </c>
      <c r="C229" s="337" t="s">
        <v>6</v>
      </c>
      <c r="D229" s="341" t="s">
        <v>125</v>
      </c>
      <c r="E229" s="288">
        <v>8</v>
      </c>
    </row>
    <row r="230" spans="1:9" x14ac:dyDescent="0.3">
      <c r="A230" s="269">
        <v>126</v>
      </c>
      <c r="B230" s="297">
        <v>41635</v>
      </c>
      <c r="C230" s="337" t="s">
        <v>6</v>
      </c>
      <c r="D230" s="341" t="s">
        <v>125</v>
      </c>
      <c r="E230" s="288">
        <v>8</v>
      </c>
    </row>
    <row r="231" spans="1:9" x14ac:dyDescent="0.3">
      <c r="A231" s="269">
        <v>70</v>
      </c>
      <c r="B231" s="297">
        <v>41634</v>
      </c>
      <c r="C231" s="337" t="s">
        <v>128</v>
      </c>
      <c r="D231" s="341" t="s">
        <v>125</v>
      </c>
      <c r="E231" s="288">
        <v>8</v>
      </c>
    </row>
    <row r="232" spans="1:9" x14ac:dyDescent="0.3">
      <c r="A232" s="269">
        <v>70</v>
      </c>
      <c r="B232" s="297">
        <v>41635</v>
      </c>
      <c r="C232" s="337" t="s">
        <v>128</v>
      </c>
      <c r="D232" s="341" t="s">
        <v>125</v>
      </c>
      <c r="E232" s="288">
        <v>8</v>
      </c>
    </row>
    <row r="233" spans="1:9" x14ac:dyDescent="0.3">
      <c r="A233" s="269">
        <v>57</v>
      </c>
      <c r="B233" s="297">
        <v>41634</v>
      </c>
      <c r="C233" s="337" t="s">
        <v>77</v>
      </c>
      <c r="D233" s="341" t="s">
        <v>125</v>
      </c>
      <c r="E233" s="288">
        <v>8</v>
      </c>
    </row>
    <row r="234" spans="1:9" x14ac:dyDescent="0.3">
      <c r="A234" s="269">
        <v>57</v>
      </c>
      <c r="B234" s="297">
        <v>41635</v>
      </c>
      <c r="C234" s="337" t="s">
        <v>77</v>
      </c>
      <c r="D234" s="341" t="s">
        <v>125</v>
      </c>
      <c r="E234" s="288">
        <v>8</v>
      </c>
    </row>
    <row r="235" spans="1:9" x14ac:dyDescent="0.3">
      <c r="A235" s="269">
        <v>136</v>
      </c>
      <c r="B235" s="297">
        <v>41634</v>
      </c>
      <c r="C235" s="337" t="s">
        <v>12</v>
      </c>
      <c r="D235" s="341" t="s">
        <v>125</v>
      </c>
      <c r="E235" s="288">
        <v>8</v>
      </c>
    </row>
    <row r="236" spans="1:9" x14ac:dyDescent="0.3">
      <c r="A236" s="271">
        <v>136</v>
      </c>
      <c r="B236" s="296">
        <v>41635</v>
      </c>
      <c r="C236" s="338" t="s">
        <v>12</v>
      </c>
      <c r="D236" s="339" t="s">
        <v>125</v>
      </c>
      <c r="E236" s="295">
        <v>8</v>
      </c>
      <c r="F236" s="295"/>
      <c r="G236" s="295"/>
      <c r="H236" s="270"/>
      <c r="I236" s="295">
        <f>SUM(E221:G236)</f>
        <v>128</v>
      </c>
    </row>
    <row r="237" spans="1:9" x14ac:dyDescent="0.3">
      <c r="A237" s="269">
        <v>57</v>
      </c>
      <c r="B237" s="297">
        <v>41638</v>
      </c>
      <c r="C237" s="337" t="s">
        <v>77</v>
      </c>
      <c r="D237" s="341" t="s">
        <v>125</v>
      </c>
      <c r="E237" s="288">
        <v>8</v>
      </c>
      <c r="I237" s="342"/>
    </row>
    <row r="238" spans="1:9" x14ac:dyDescent="0.3">
      <c r="A238" s="269">
        <v>57</v>
      </c>
      <c r="B238" s="297">
        <v>41639</v>
      </c>
      <c r="C238" s="337" t="s">
        <v>77</v>
      </c>
      <c r="D238" s="341" t="s">
        <v>125</v>
      </c>
      <c r="E238" s="288">
        <v>8</v>
      </c>
    </row>
    <row r="239" spans="1:9" x14ac:dyDescent="0.3">
      <c r="A239" s="269">
        <v>70</v>
      </c>
      <c r="B239" s="297">
        <v>41638</v>
      </c>
      <c r="C239" s="337" t="s">
        <v>128</v>
      </c>
      <c r="D239" s="341" t="s">
        <v>125</v>
      </c>
      <c r="E239" s="288">
        <v>8</v>
      </c>
    </row>
    <row r="240" spans="1:9" x14ac:dyDescent="0.3">
      <c r="A240" s="269">
        <v>70</v>
      </c>
      <c r="B240" s="297">
        <v>41639</v>
      </c>
      <c r="C240" s="337" t="s">
        <v>128</v>
      </c>
      <c r="D240" s="341" t="s">
        <v>125</v>
      </c>
      <c r="E240" s="288">
        <v>8</v>
      </c>
    </row>
    <row r="241" spans="1:9" x14ac:dyDescent="0.3">
      <c r="A241" s="269">
        <v>138</v>
      </c>
      <c r="B241" s="297">
        <v>41638</v>
      </c>
      <c r="C241" s="337" t="s">
        <v>4</v>
      </c>
      <c r="D241" s="341" t="s">
        <v>125</v>
      </c>
      <c r="E241" s="288">
        <v>8</v>
      </c>
    </row>
    <row r="242" spans="1:9" x14ac:dyDescent="0.3">
      <c r="A242" s="269">
        <v>138</v>
      </c>
      <c r="B242" s="297">
        <v>41639</v>
      </c>
      <c r="C242" s="337" t="s">
        <v>4</v>
      </c>
      <c r="D242" s="341" t="s">
        <v>125</v>
      </c>
      <c r="E242" s="288">
        <v>8</v>
      </c>
    </row>
    <row r="243" spans="1:9" x14ac:dyDescent="0.3">
      <c r="A243" s="269">
        <v>52</v>
      </c>
      <c r="B243" s="297">
        <v>41638</v>
      </c>
      <c r="C243" s="337" t="s">
        <v>5</v>
      </c>
      <c r="D243" s="341" t="s">
        <v>125</v>
      </c>
      <c r="E243" s="288">
        <v>8</v>
      </c>
    </row>
    <row r="244" spans="1:9" x14ac:dyDescent="0.3">
      <c r="A244" s="271">
        <v>52</v>
      </c>
      <c r="B244" s="296">
        <v>41639</v>
      </c>
      <c r="C244" s="338" t="s">
        <v>5</v>
      </c>
      <c r="D244" s="339" t="s">
        <v>125</v>
      </c>
      <c r="E244" s="295">
        <v>8</v>
      </c>
      <c r="F244" s="295"/>
      <c r="G244" s="295"/>
      <c r="H244" s="270"/>
      <c r="I244" s="295">
        <f>SUM(E237:G244)</f>
        <v>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51</vt:i4>
      </vt:variant>
      <vt:variant>
        <vt:lpstr>Named Ranges</vt:lpstr>
      </vt:variant>
      <vt:variant>
        <vt:i4>5</vt:i4>
      </vt:variant>
    </vt:vector>
  </HeadingPairs>
  <TitlesOfParts>
    <vt:vector size="69" baseType="lpstr">
      <vt:lpstr>DATA</vt:lpstr>
      <vt:lpstr>RECAP</vt:lpstr>
      <vt:lpstr>Worksheet</vt:lpstr>
      <vt:lpstr>Monthly Recap</vt:lpstr>
      <vt:lpstr>Sheet1</vt:lpstr>
      <vt:lpstr>Monthly</vt:lpstr>
      <vt:lpstr>Quarterly</vt:lpstr>
      <vt:lpstr>DOW Analysis</vt:lpstr>
      <vt:lpstr>Customer Info</vt:lpstr>
      <vt:lpstr>Immediate Call List</vt:lpstr>
      <vt:lpstr>Sick-PT</vt:lpstr>
      <vt:lpstr>Hours</vt:lpstr>
      <vt:lpstr>PTO Postings</vt:lpstr>
      <vt:lpstr>Soft - Totals</vt:lpstr>
      <vt:lpstr>Soft - Daily Avg</vt:lpstr>
      <vt:lpstr>Hard - Daily Avg</vt:lpstr>
      <vt:lpstr>Both - Daily Avg</vt:lpstr>
      <vt:lpstr>2013 Cust Activity</vt:lpstr>
      <vt:lpstr>Vacation Days Taken</vt:lpstr>
      <vt:lpstr>Vacation by Week Day</vt:lpstr>
      <vt:lpstr>Total Days Missed</vt:lpstr>
      <vt:lpstr>Days Missed</vt:lpstr>
      <vt:lpstr>Day of Week Worked</vt:lpstr>
      <vt:lpstr>(YTD1) SW</vt:lpstr>
      <vt:lpstr>(YTD1-3) SW ADC Line</vt:lpstr>
      <vt:lpstr>(YTD2) HW</vt:lpstr>
      <vt:lpstr>(YTD2-1) HW-DOW Line</vt:lpstr>
      <vt:lpstr>(YTD2-3) HW ADC Line</vt:lpstr>
      <vt:lpstr>(YTD1-4) OS Calls (H)</vt:lpstr>
      <vt:lpstr>Cust Activity</vt:lpstr>
      <vt:lpstr>Weekly Calls by Cust</vt:lpstr>
      <vt:lpstr>Soft Daily</vt:lpstr>
      <vt:lpstr>Soft Average</vt:lpstr>
      <vt:lpstr>Hard Daily</vt:lpstr>
      <vt:lpstr>Hard Average</vt:lpstr>
      <vt:lpstr>Software Avg by Emp</vt:lpstr>
      <vt:lpstr>(D1-1) All Support-Trend</vt:lpstr>
      <vt:lpstr>(D1-2) Daily Calls</vt:lpstr>
      <vt:lpstr>(D2) SW-Daily Avg Calls</vt:lpstr>
      <vt:lpstr>(D2-1) SW Week Ending</vt:lpstr>
      <vt:lpstr>(D2-2) SW Daily</vt:lpstr>
      <vt:lpstr>(D2-3) SW History</vt:lpstr>
      <vt:lpstr>(D2-4) Barb</vt:lpstr>
      <vt:lpstr>(W1-1) Barb-Trend</vt:lpstr>
      <vt:lpstr>(D2-5) Carol</vt:lpstr>
      <vt:lpstr>(W1-2) Carol-Trend</vt:lpstr>
      <vt:lpstr>(D2-6) Jon</vt:lpstr>
      <vt:lpstr>(W1-3) Jon-Trend</vt:lpstr>
      <vt:lpstr>(D2-7) Michelle</vt:lpstr>
      <vt:lpstr>(D2-8) Ryan</vt:lpstr>
      <vt:lpstr>(W1-5) Dustin</vt:lpstr>
      <vt:lpstr>(W1-6) Dana</vt:lpstr>
      <vt:lpstr>(D4-1) Andrew</vt:lpstr>
      <vt:lpstr>(W2-1) Andrew-Trend</vt:lpstr>
      <vt:lpstr>(D4-2) Jordan</vt:lpstr>
      <vt:lpstr>(W2-2) Jordan-Trend</vt:lpstr>
      <vt:lpstr>(D4-1) Jeremy</vt:lpstr>
      <vt:lpstr>(W2-1) Jason-Trend</vt:lpstr>
      <vt:lpstr>(D4-1) Jon</vt:lpstr>
      <vt:lpstr>(W2-1) Jon-Trend</vt:lpstr>
      <vt:lpstr>(A) SC BY DOW</vt:lpstr>
      <vt:lpstr>(A) SW YTD</vt:lpstr>
      <vt:lpstr>(A) HW YTD</vt:lpstr>
      <vt:lpstr>(A) SW YTD (ALL)</vt:lpstr>
      <vt:lpstr>Hours!Print_Area</vt:lpstr>
      <vt:lpstr>'Immediate Call List'!Print_Area</vt:lpstr>
      <vt:lpstr>'Sick-PT'!Print_Area</vt:lpstr>
      <vt:lpstr>'Immediate Call List'!Print_Titles</vt:lpstr>
      <vt:lpstr>'Sick-PT'!Print_Titles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Support Call Analysis</dc:title>
  <dc:creator>Maggie Hagan</dc:creator>
  <cp:lastModifiedBy>pruit</cp:lastModifiedBy>
  <cp:lastPrinted>2022-01-13T21:11:49Z</cp:lastPrinted>
  <dcterms:created xsi:type="dcterms:W3CDTF">2013-01-02T19:22:08Z</dcterms:created>
  <dcterms:modified xsi:type="dcterms:W3CDTF">2022-02-17T05:34:04Z</dcterms:modified>
</cp:coreProperties>
</file>